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522603F0-7FCB-43B2-B4AE-5866B2E1508E}" xr6:coauthVersionLast="45" xr6:coauthVersionMax="45" xr10:uidLastSave="{00000000-0000-0000-0000-000000000000}"/>
  <bookViews>
    <workbookView xWindow="1320" yWindow="3120" windowWidth="27480" windowHeight="11910" tabRatio="672"/>
  </bookViews>
  <sheets>
    <sheet name="Introduction" sheetId="117" r:id="rId1"/>
    <sheet name="Water" sheetId="85" r:id="rId2"/>
    <sheet name="Sanitation" sheetId="105" r:id="rId3"/>
    <sheet name="Hygiene" sheetId="116" r:id="rId4"/>
    <sheet name="MICS00" sheetId="139" r:id="rId5"/>
    <sheet name="MICS06" sheetId="147" r:id="rId6"/>
    <sheet name="MICS10" sheetId="141" r:id="rId7"/>
    <sheet name="MICS19" sheetId="144" r:id="rId8"/>
    <sheet name="data_summary" sheetId="148" r:id="rId9"/>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<sst xmlns="http://schemas.openxmlformats.org/spreadsheetml/2006/main" count="35060" uniqueCount="810">
  <si>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</si>
  <si>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</si>
  <si>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</si>
  <si>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</si>
  <si>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</si>
  <si>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</si>
  <si>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</si>
  <si>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</si>
  <si>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</si>
  <si>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</si>
  <si>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</si>
  <si>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</si>
  <si>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</si>
  <si>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</si>
  <si>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</si>
  <si>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</si>
  <si>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</si>
  <si>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</si>
  <si>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</si>
  <si>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</si>
  <si>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</si>
  <si>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</si>
  <si>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</si>
  <si>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</si>
  <si>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</si>
  <si>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</si>
  <si>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</si>
  <si>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</si>
  <si>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</si>
  <si>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</si>
  <si>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</si>
  <si>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</si>
  <si>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</si>
  <si>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</si>
  <si>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</si>
  <si>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MICS06</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</si>
  <si>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</si>
  <si>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</si>
  <si>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</si>
  <si>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</si>
  <si>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</si>
  <si>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</si>
  <si>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</si>
  <si>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</si>
  <si>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</si>
  <si>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</si>
  <si>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</si>
  <si>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</si>
  <si>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</si>
  <si>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</si>
  <si>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</si>
  <si>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</si>
  <si>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</si>
  <si>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</si>
  <si>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</si>
  <si>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</si>
  <si>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</si>
  <si>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</si>
  <si>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</si>
  <si>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</si>
  <si>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</si>
  <si>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</si>
  <si>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</si>
  <si>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</si>
  <si>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</si>
  <si>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</si>
  <si>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</si>
  <si>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</si>
  <si>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</si>
  <si>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</si>
  <si>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</si>
  <si>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</si>
  <si>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</si>
  <si>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</si>
  <si>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</si>
  <si>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</si>
  <si>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</si>
  <si>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</si>
  <si>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</si>
  <si>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</si>
  <si>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</si>
  <si>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</si>
  <si>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</si>
  <si>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</si>
  <si>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</si>
  <si>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</si>
  <si>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</si>
  <si>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</si>
  <si>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</si>
  <si>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</si>
  <si>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</si>
  <si>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</si>
  <si>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</si>
  <si>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</si>
  <si>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</si>
  <si>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</si>
  <si>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</si>
  <si>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</si>
  <si>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</si>
  <si>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</si>
  <si>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</si>
  <si>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</si>
  <si>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</si>
  <si>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</si>
  <si>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</si>
  <si>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</si>
  <si>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</si>
  <si>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</si>
  <si>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</si>
  <si>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</si>
  <si>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</si>
  <si>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</si>
  <si>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</si>
  <si>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</si>
  <si>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</si>
  <si>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</si>
  <si>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</si>
  <si>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</si>
  <si>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</si>
  <si>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</si>
  <si>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</si>
  <si>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</si>
  <si>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</si>
  <si>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</si>
  <si>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</si>
  <si>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</si>
  <si>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</si>
  <si>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</si>
  <si>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</si>
  <si>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</si>
  <si>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</si>
  <si>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</si>
  <si>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</si>
  <si>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</si>
  <si>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</si>
  <si>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</si>
  <si>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</si>
  <si>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</si>
  <si>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</si>
  <si>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t>MICS00</t>
  </si>
  <si>
    <t>MICS10</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</si>
  <si>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</si>
  <si>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</si>
  <si>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</si>
  <si>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</si>
  <si>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</si>
  <si>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</si>
  <si>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</si>
  <si>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</si>
  <si>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</si>
  <si>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</si>
  <si>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</si>
  <si>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</si>
  <si>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</si>
  <si>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</si>
  <si>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</si>
  <si>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</si>
  <si>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bamingui-bangoran</t>
  </si>
  <si>
    <t>bangui</t>
  </si>
  <si>
    <t>basse-kotto</t>
  </si>
  <si>
    <t>haut-mbomou</t>
  </si>
  <si>
    <t>haute-kotto</t>
  </si>
  <si>
    <t>kémo</t>
  </si>
  <si>
    <t>lobaye</t>
  </si>
  <si>
    <t>mambéré-kadeï</t>
  </si>
  <si>
    <t>mbomou</t>
  </si>
  <si>
    <t>nana-grébizi</t>
  </si>
  <si>
    <t>nana-mambéré</t>
  </si>
  <si>
    <t>ombella-m'poko</t>
  </si>
  <si>
    <t>ouaka</t>
  </si>
  <si>
    <t>ouham</t>
  </si>
  <si>
    <t>ouham-pendé</t>
  </si>
  <si>
    <t>sangha-mbaéré</t>
  </si>
  <si>
    <t>vakaga</t>
  </si>
  <si>
    <t>Improved Water source on premises</t>
  </si>
  <si>
    <t>principale source d'eau</t>
  </si>
  <si>
    <t>eau du robinet dans le lgt</t>
  </si>
  <si>
    <t>eau de robinet dans la cours</t>
  </si>
  <si>
    <t>borne fontaine/kiosque</t>
  </si>
  <si>
    <t>puits à pompe/forage</t>
  </si>
  <si>
    <t>puits protégé</t>
  </si>
  <si>
    <t>source protégée</t>
  </si>
  <si>
    <t>eau de pluie</t>
  </si>
  <si>
    <t>eau en bouteille</t>
  </si>
  <si>
    <t>puits non protégé</t>
  </si>
  <si>
    <t>source non protégée</t>
  </si>
  <si>
    <t>mare/ruisseau/cours d'eau river or stream</t>
  </si>
  <si>
    <t>tanker truck vendor</t>
  </si>
  <si>
    <t>other</t>
  </si>
  <si>
    <t>missing</t>
  </si>
  <si>
    <t>don't know</t>
  </si>
  <si>
    <t>Shared among Improved Sanitation</t>
  </si>
  <si>
    <t>type de toilette</t>
  </si>
  <si>
    <t>chasse d'eau avec egouts ou avec fosse sceptique</t>
  </si>
  <si>
    <t>latrines a evacuation</t>
  </si>
  <si>
    <t>latrines ameliorees a ventillation</t>
  </si>
  <si>
    <t>latrines traditionnelle ameliorees</t>
  </si>
  <si>
    <t>trou ouvert</t>
  </si>
  <si>
    <t>seau</t>
  </si>
  <si>
    <t>autres</t>
  </si>
  <si>
    <t>pas de toilettes ou brousse ou champ</t>
  </si>
  <si>
    <t>latrines traditionnelles</t>
  </si>
  <si>
    <t>Total</t>
  </si>
  <si>
    <t>Central African Republic</t>
  </si>
  <si>
    <t>Count</t>
  </si>
  <si>
    <t>W_text_t</t>
  </si>
  <si>
    <t/>
  </si>
  <si>
    <t>W_text_i</t>
  </si>
  <si>
    <t>S_text_s</t>
  </si>
  <si>
    <t>Ratio of Shared improved based on:</t>
  </si>
  <si>
    <t>S_text_i</t>
  </si>
  <si>
    <t>Ratio of Improved latrines based on:</t>
  </si>
  <si>
    <t>Urban/Rural</t>
  </si>
  <si>
    <t>Urban</t>
  </si>
  <si>
    <t>Rural</t>
  </si>
  <si>
    <t>Missing</t>
  </si>
  <si>
    <t>2000</t>
  </si>
  <si>
    <t>Component Matrix</t>
  </si>
  <si>
    <t>Component</t>
  </si>
  <si>
    <t>1</t>
  </si>
  <si>
    <t>Has cement floor</t>
  </si>
  <si>
    <t>Has earth/sand floor</t>
  </si>
  <si>
    <t>Has corrugated iron roof</t>
  </si>
  <si>
    <t>electricité</t>
  </si>
  <si>
    <t>Has jute roof</t>
  </si>
  <si>
    <t>radio</t>
  </si>
  <si>
    <t>téléviseur</t>
  </si>
  <si>
    <t>réchaud à pétrole</t>
  </si>
  <si>
    <t>réfrigérateur</t>
  </si>
  <si>
    <t>fer à repasser</t>
  </si>
  <si>
    <t>moto</t>
  </si>
  <si>
    <t>voiture/véhicule</t>
  </si>
  <si>
    <t>Has cement wall</t>
  </si>
  <si>
    <t>mobylette</t>
  </si>
  <si>
    <t>pousse</t>
  </si>
  <si>
    <t>Has uncovered adobe wall</t>
  </si>
  <si>
    <t>charbon</t>
  </si>
  <si>
    <t>bois de chauffe</t>
  </si>
  <si>
    <t>pétrole-éclairage</t>
  </si>
  <si>
    <t>autres biens</t>
  </si>
  <si>
    <t>bicyclette</t>
  </si>
  <si>
    <t>elect-energie</t>
  </si>
  <si>
    <t>Has brick wall</t>
  </si>
  <si>
    <t>Has wood wall</t>
  </si>
  <si>
    <t>gaz pour energie</t>
  </si>
  <si>
    <t>Has ceramic tile floor</t>
  </si>
  <si>
    <t>charrue</t>
  </si>
  <si>
    <t>Has palm/bamboo roof</t>
  </si>
  <si>
    <t>Has jute wall</t>
  </si>
  <si>
    <t>bois chauffe</t>
  </si>
  <si>
    <t>Has wood floor</t>
  </si>
  <si>
    <t>Persons per sleeping rooms</t>
  </si>
  <si>
    <t>Has mud wall</t>
  </si>
  <si>
    <t>Has cement roof</t>
  </si>
  <si>
    <t>Has stone with mud wall</t>
  </si>
  <si>
    <t>Has other roof</t>
  </si>
  <si>
    <t>Has dung roof</t>
  </si>
  <si>
    <t>Communalities</t>
  </si>
  <si>
    <t>Extraction</t>
  </si>
  <si>
    <t>Total Variance Explained</t>
  </si>
  <si>
    <t>Extraction Sums of Squared Loadings</t>
  </si>
  <si>
    <t>% of Variance</t>
  </si>
  <si>
    <t>Cumulative %</t>
  </si>
  <si>
    <t>Component Score Coefficient Matrix</t>
  </si>
  <si>
    <t>Component Score Covariance Matrix</t>
  </si>
  <si>
    <t>“Bangui”</t>
  </si>
  <si>
    <t>“Basse Kotto”</t>
  </si>
  <si>
    <t>“Haut Mbomou”</t>
  </si>
  <si>
    <t>“Lobaye”</t>
  </si>
  <si>
    <t>“Mambere Kadei”</t>
  </si>
  <si>
    <t>“Mbomou”</t>
  </si>
  <si>
    <t>“Nana Mambere”</t>
  </si>
  <si>
    <t>“Ombella Mpoko”</t>
  </si>
  <si>
    <t>“Ouaka”</t>
  </si>
  <si>
    <t>“Ouham Pende”</t>
  </si>
  <si>
    <t>“Ouham”</t>
  </si>
  <si>
    <t>“Sangha Mbaere”</t>
  </si>
  <si>
    <t>Principale source d'eau que boivent les membre du menage</t>
  </si>
  <si>
    <t>Eau de robinet dans le logement</t>
  </si>
  <si>
    <t>Dans la cours/parcelle</t>
  </si>
  <si>
    <t>Robinet public/borne fontaine</t>
  </si>
  <si>
    <t>Puits a pompe/forage</t>
  </si>
  <si>
    <t>Puits protege</t>
  </si>
  <si>
    <t>Puits non protege</t>
  </si>
  <si>
    <t>Source protegee</t>
  </si>
  <si>
    <t>Source non protegee</t>
  </si>
  <si>
    <t>Eau de pluie</t>
  </si>
  <si>
    <t>Charrette avec petite citerne/tonneau</t>
  </si>
  <si>
    <t>Eau de surface</t>
  </si>
  <si>
    <t>Eau en bouteille</t>
  </si>
  <si>
    <t>Autre</t>
  </si>
  <si>
    <t>Manquant</t>
  </si>
  <si>
    <t>Sewer/(Sewer+Septic)</t>
  </si>
  <si>
    <t>Type de toilettes</t>
  </si>
  <si>
    <t>Chasse branchee a l'egout</t>
  </si>
  <si>
    <t>Chasse branchee a fosse septique</t>
  </si>
  <si>
    <t>Chasse branchee a latrines</t>
  </si>
  <si>
    <t>Chasse branchee a autre chose</t>
  </si>
  <si>
    <t>Chasse branchee a endroit inconnu</t>
  </si>
  <si>
    <t>Latrines ameliorees auto aerees (LAA)</t>
  </si>
  <si>
    <t>Latrines couvertes</t>
  </si>
  <si>
    <t>Latrines a fosses/trou ouvert</t>
  </si>
  <si>
    <t>Toilettes a compostage</t>
  </si>
  <si>
    <t>Seaux/tinettes</t>
  </si>
  <si>
    <t>Toilettes suspendues/latrines suspendues</t>
  </si>
  <si>
    <t>Pas de toilettes ou brousse ou champ</t>
  </si>
  <si>
    <t>Autres</t>
  </si>
  <si>
    <t>2006</t>
  </si>
  <si>
    <t>Climatiseur/refroidisseur</t>
  </si>
  <si>
    <t>Four a micro onde</t>
  </si>
  <si>
    <t>Ordinateur</t>
  </si>
  <si>
    <t>Machine a laver</t>
  </si>
  <si>
    <t>Magnetoscope DVD</t>
  </si>
  <si>
    <t>Charrette avec animal</t>
  </si>
  <si>
    <t>Chauffe eau</t>
  </si>
  <si>
    <t>Voiture/Camion</t>
  </si>
  <si>
    <t>Generateur electrique</t>
  </si>
  <si>
    <t>Appareil photo</t>
  </si>
  <si>
    <t>TV en couleur</t>
  </si>
  <si>
    <t>Pompe a eau</t>
  </si>
  <si>
    <t>Lecteur de cassette/CD ROM</t>
  </si>
  <si>
    <t>Ventilateur</t>
  </si>
  <si>
    <t>Mixeur</t>
  </si>
  <si>
    <t>Motocyclette/scooter</t>
  </si>
  <si>
    <t>Machine a coudre</t>
  </si>
  <si>
    <t>Bateau a moteur</t>
  </si>
  <si>
    <t>Placard/coffret</t>
  </si>
  <si>
    <t>Television</t>
  </si>
  <si>
    <t>Telephone mobile</t>
  </si>
  <si>
    <t>Refrigerateur</t>
  </si>
  <si>
    <t>Montre</t>
  </si>
  <si>
    <t>Bicyclette</t>
  </si>
  <si>
    <t>Horloge</t>
  </si>
  <si>
    <t>Telephone fixe</t>
  </si>
  <si>
    <t>Moulin a grain</t>
  </si>
  <si>
    <t>Armoire</t>
  </si>
  <si>
    <t>Est-ce que votre menage possede du betail, troupeau ou des a</t>
  </si>
  <si>
    <t>Electricite</t>
  </si>
  <si>
    <t>Lit</t>
  </si>
  <si>
    <t>Chaise</t>
  </si>
  <si>
    <t>Sofa</t>
  </si>
  <si>
    <t>Radio</t>
  </si>
  <si>
    <t>Household cooks in other house</t>
  </si>
  <si>
    <t>Household cooks outside house</t>
  </si>
  <si>
    <t>goat10</t>
  </si>
  <si>
    <t>Has bricks wall</t>
  </si>
  <si>
    <t>Has dung floor</t>
  </si>
  <si>
    <t>Has wood planks wall</t>
  </si>
  <si>
    <t>Household cooks at open sky</t>
  </si>
  <si>
    <t>Household fuel type: LPG</t>
  </si>
  <si>
    <t>Has cement blocks wall</t>
  </si>
  <si>
    <t>chicken10</t>
  </si>
  <si>
    <t>Household fuel type: wood</t>
  </si>
  <si>
    <t>Est-ce-que le feu/four a une cheminee ou une hotte</t>
  </si>
  <si>
    <t>chicken30</t>
  </si>
  <si>
    <t>Household fuel type: natural gas</t>
  </si>
  <si>
    <t>goat1</t>
  </si>
  <si>
    <t>Household cooks on open owen</t>
  </si>
  <si>
    <t>cattle10</t>
  </si>
  <si>
    <t>cow30</t>
  </si>
  <si>
    <t>Has stone with lime wall</t>
  </si>
  <si>
    <t>Land area</t>
  </si>
  <si>
    <t>chicken1</t>
  </si>
  <si>
    <t>Household fuel type: charcoal</t>
  </si>
  <si>
    <t>Household fuel type: grass, straw</t>
  </si>
  <si>
    <t>sheep1</t>
  </si>
  <si>
    <t>Household fuel type: electricity</t>
  </si>
  <si>
    <t>Has tiles roof</t>
  </si>
  <si>
    <t>goat30</t>
  </si>
  <si>
    <t>sheep10</t>
  </si>
  <si>
    <t>Household cooks in owm house</t>
  </si>
  <si>
    <t>sheep30</t>
  </si>
  <si>
    <t>cattle5</t>
  </si>
  <si>
    <t>Has cement/concrete roof</t>
  </si>
  <si>
    <t>cow1</t>
  </si>
  <si>
    <t>Household cooks on closed owen</t>
  </si>
  <si>
    <t>cattle1</t>
  </si>
  <si>
    <t>cow10</t>
  </si>
  <si>
    <t>horse30</t>
  </si>
  <si>
    <t>Has wood roof</t>
  </si>
  <si>
    <t>horse10</t>
  </si>
  <si>
    <t>Has no wall</t>
  </si>
  <si>
    <t>Has reused wood wall</t>
  </si>
  <si>
    <t>horse1</t>
  </si>
  <si>
    <t>Has plywoodwall</t>
  </si>
  <si>
    <t>Household fuel type: coal/lignite</t>
  </si>
  <si>
    <t>Has parquet/polished wood floor</t>
  </si>
  <si>
    <t>Has bamboo with mud wall</t>
  </si>
  <si>
    <t>Household fuel type: agricultural crop</t>
  </si>
  <si>
    <t>Has covered adobe wall</t>
  </si>
  <si>
    <t>Has no roof</t>
  </si>
  <si>
    <t>Household fuel type: kerosene</t>
  </si>
  <si>
    <t>Has carpet floor</t>
  </si>
  <si>
    <t>Has palm/bamboo floor</t>
  </si>
  <si>
    <t>Has rustic mat roof</t>
  </si>
  <si>
    <t>Household fuel type: animal dung</t>
  </si>
  <si>
    <t>Baminigui Bangoran</t>
  </si>
  <si>
    <t>Bangui</t>
  </si>
  <si>
    <t>Basse Kotto</t>
  </si>
  <si>
    <t>Haut Mbomou</t>
  </si>
  <si>
    <t>Haute-Kotto</t>
  </si>
  <si>
    <t>Kémo</t>
  </si>
  <si>
    <t>Lobaye</t>
  </si>
  <si>
    <t>Mambere Kadei</t>
  </si>
  <si>
    <t>Mbomou</t>
  </si>
  <si>
    <t>Nana Grebizi</t>
  </si>
  <si>
    <t>Nana Mambéré</t>
  </si>
  <si>
    <t>Ombella Mpoko</t>
  </si>
  <si>
    <t>Ouaka</t>
  </si>
  <si>
    <t>Ouham</t>
  </si>
  <si>
    <t>Ouham Pende</t>
  </si>
  <si>
    <t>Sangha Mbaere</t>
  </si>
  <si>
    <t>Vakaga</t>
  </si>
  <si>
    <t>Source principale d'eau potable</t>
  </si>
  <si>
    <t>Robinet dans le logement</t>
  </si>
  <si>
    <t>Robinet dans quartier, cour ou parcelle</t>
  </si>
  <si>
    <t>Robinet du voisin</t>
  </si>
  <si>
    <t>Robinet public / borne fontaine</t>
  </si>
  <si>
    <t>Forage</t>
  </si>
  <si>
    <t>Puits à pompe busé</t>
  </si>
  <si>
    <t>Puits à pompe non busé</t>
  </si>
  <si>
    <t>Puits protégé</t>
  </si>
  <si>
    <t>Puits non protégé</t>
  </si>
  <si>
    <t>Source protégée</t>
  </si>
  <si>
    <t>Source non protégée</t>
  </si>
  <si>
    <t>Camion-citerne</t>
  </si>
  <si>
    <t>Charrette avec petite citerne / tonneau</t>
  </si>
  <si>
    <t>Eau de surface (rivière, fleuve, barrage, lac, mare, canal, canal d'irrigation)</t>
  </si>
  <si>
    <t>Chasse connectée à système d'égouts</t>
  </si>
  <si>
    <t>Chasse connectée à fosse septique</t>
  </si>
  <si>
    <t>Chasse reliée à des latrines</t>
  </si>
  <si>
    <t>Chasse reliée à autre chose</t>
  </si>
  <si>
    <t>Chasse reliée à endroit inconnu / Pas sûr / NSP où</t>
  </si>
  <si>
    <t>Latrines améliorées ventilées (LAV)</t>
  </si>
  <si>
    <t>Latrines à fosse avec dalle</t>
  </si>
  <si>
    <t>Latrines à trou sans dalle / trou ouvert</t>
  </si>
  <si>
    <t>Latrine à trou avec dalle</t>
  </si>
  <si>
    <t>Toilettes à compostage</t>
  </si>
  <si>
    <t>Seaux</t>
  </si>
  <si>
    <t>Toilettes / Latrines suspendues</t>
  </si>
  <si>
    <t>Lieu où les membres du ménage se lavent les mains la plupart du temps</t>
  </si>
  <si>
    <t>Observé</t>
  </si>
  <si>
    <t>Pas dans le logement/terrain/jardin/cour</t>
  </si>
  <si>
    <t>Pas de permission de voir</t>
  </si>
  <si>
    <t>Autre raison</t>
  </si>
  <si>
    <t>Has metal roof</t>
  </si>
  <si>
    <t>Household member owns: mobile phone</t>
  </si>
  <si>
    <t>Household has: television</t>
  </si>
  <si>
    <t>Household has: radio</t>
  </si>
  <si>
    <t>Household has: electricity</t>
  </si>
  <si>
    <t>Household has: groupe electro</t>
  </si>
  <si>
    <t>Household owns bank account</t>
  </si>
  <si>
    <t>Has sod roof</t>
  </si>
  <si>
    <t>Household member owns: motorcycle/scooter</t>
  </si>
  <si>
    <t>Household member owns: watch</t>
  </si>
  <si>
    <t>Household member owns: pousse pousse</t>
  </si>
  <si>
    <t>Household has: table</t>
  </si>
  <si>
    <t>Household has: refrigerator</t>
  </si>
  <si>
    <t>Household has: chaise</t>
  </si>
  <si>
    <t>Household owns agricultural land</t>
  </si>
  <si>
    <t>Household has: tablette</t>
  </si>
  <si>
    <t>Household has: fauteuil</t>
  </si>
  <si>
    <t>Household owns goats</t>
  </si>
  <si>
    <t>Household owns chickens</t>
  </si>
  <si>
    <t>Household member owns: car/truck</t>
  </si>
  <si>
    <t>Household member owns: Machine coudre</t>
  </si>
  <si>
    <t>Household member owns: bicycle</t>
  </si>
  <si>
    <t>Household owns sheep</t>
  </si>
  <si>
    <t>Household rents dwelling</t>
  </si>
  <si>
    <t>Household owns cattle milk cows or bulls</t>
  </si>
  <si>
    <t>Household owns dwelling</t>
  </si>
  <si>
    <t>Has cement block wall</t>
  </si>
  <si>
    <t>Household owns pigs</t>
  </si>
  <si>
    <t>Household has: panneau solaire</t>
  </si>
  <si>
    <t>Has wood plank/shingle wall</t>
  </si>
  <si>
    <t>Household has: non-mobile telephone</t>
  </si>
  <si>
    <t>Has stone with lime/cement wall</t>
  </si>
  <si>
    <t>Household member owns: prese brique</t>
  </si>
  <si>
    <t>Household member owns: animal drawn cart</t>
  </si>
  <si>
    <t>Has thatch/palm leaf roof</t>
  </si>
  <si>
    <t>Has vinyl/asphalt strip floor</t>
  </si>
  <si>
    <t>Household owns horses donkeys mules</t>
  </si>
  <si>
    <t>Household member owns: boat with motor</t>
  </si>
  <si>
    <t>Has dirt wall</t>
  </si>
  <si>
    <t>Has wood plank roof</t>
  </si>
  <si>
    <t>Has cane/palm/trunk wall</t>
  </si>
  <si>
    <t>Household fuel type: no food cooked</t>
  </si>
  <si>
    <t>Surface de terres possedees</t>
  </si>
  <si>
    <t>Has plywood wall</t>
  </si>
  <si>
    <t>Has calamine/cement fibre roof</t>
  </si>
  <si>
    <t>Région 1</t>
  </si>
  <si>
    <t>Région 2</t>
  </si>
  <si>
    <t>Région 3</t>
  </si>
  <si>
    <t>Région 4</t>
  </si>
  <si>
    <t>Région 5</t>
  </si>
  <si>
    <t>Région 6</t>
  </si>
  <si>
    <t>Région 7</t>
  </si>
  <si>
    <t>Principale source d'eau de boisson</t>
  </si>
  <si>
    <t>ROBINET: DANS LE LOGEMENT</t>
  </si>
  <si>
    <t>ROBINET: DANS LA CONCESSION/JARDIN/ PARCELLE</t>
  </si>
  <si>
    <t>ROBINET: CHEZ LE VOISIN</t>
  </si>
  <si>
    <t>ROBINET: ROBIENT PUBLIC/BORNE FONTAINE</t>
  </si>
  <si>
    <t>PUITS A POMPE/FORAGE</t>
  </si>
  <si>
    <t>PUITS CREUSE: PROTEGE</t>
  </si>
  <si>
    <t>PUITS CREUSE: PAS PROTEGE</t>
  </si>
  <si>
    <t>SOURCE: SOURCE PROTEGEE</t>
  </si>
  <si>
    <t>SOURCE: SOURCE NON PROTEGEE</t>
  </si>
  <si>
    <t>EAU DE PLUIE</t>
  </si>
  <si>
    <t>CAMION CITERNE</t>
  </si>
  <si>
    <t>CHARRETTE AVEC PETITE CITERNE</t>
  </si>
  <si>
    <t>KIOSQUE A EAU</t>
  </si>
  <si>
    <t>EAU DE SURFACE (RIVIERE, BARRAGE, LAC, MARE, COURANT, CANAL, SYSTEME D?IRRIGATION)</t>
  </si>
  <si>
    <t>EAU CONDITIONNEE: EAU EN BOUTEILLE</t>
  </si>
  <si>
    <t>EAU CONDITIONNEE: EAU EN SACHET</t>
  </si>
  <si>
    <t>AUTRE</t>
  </si>
  <si>
    <t>CHASSE D?EAU: RELIEE A SYSTEME D'EGOUTS</t>
  </si>
  <si>
    <t>CHASSE D?EAU: RELIEE A FOSSE SCEPTIQUE</t>
  </si>
  <si>
    <t>CHASSE D?EAU: RELIEE AUX LATRINES</t>
  </si>
  <si>
    <t>CHASSE D?EAU: RELIEE A L'AIR LIBRE</t>
  </si>
  <si>
    <t>CHASSE D?EAU: RELIEE A LIEU INCONNU</t>
  </si>
  <si>
    <t>LATRINE A FOSSE: AMELIOREE VENTILEE</t>
  </si>
  <si>
    <t>LATRINE A FOSSE: AVEC DALLE</t>
  </si>
  <si>
    <t>LATRINE A FOSSE: SANS DALLE/FOSSE OUVERTE</t>
  </si>
  <si>
    <t>TOILETTE A COMPOSTAGE</t>
  </si>
  <si>
    <t>TOILETTES SUSPENDUES/LATRINES SUSPENDUES</t>
  </si>
  <si>
    <t>PAS DE TOILETTES/ NATURE/CHAMPS</t>
  </si>
  <si>
    <t>NON REPONSE</t>
  </si>
  <si>
    <t>OBSERVE: LIEU FIXE  (LAVABO/ROBINET) DANS LE LOGEMENT</t>
  </si>
  <si>
    <t>OBSERVE: DANS LE JARDIN/PARCELLE</t>
  </si>
  <si>
    <t>OBSERVE: USTENSILE MOBILE (SEAU/ JARRE/ BOUILLOIRE)</t>
  </si>
  <si>
    <t>PAS OBSERVE: PAS DE LIEU DE LAVAGE DES MAINS DANS LE LOGEMENT/JARDIN/PARCELLE</t>
  </si>
  <si>
    <t>PAS OBSERVE: PAS DE PERMISSION DE VOIR</t>
  </si>
  <si>
    <t>AUTRE RAISON</t>
  </si>
  <si>
    <t>Antenne parabolique/Décodeur</t>
  </si>
  <si>
    <t>Yes, interconnected grid</t>
  </si>
  <si>
    <t>goat0</t>
  </si>
  <si>
    <t>Fer à repasser électrique</t>
  </si>
  <si>
    <t>No electricity</t>
  </si>
  <si>
    <t>chicken0</t>
  </si>
  <si>
    <t>Cement floor</t>
  </si>
  <si>
    <t>Electricity</t>
  </si>
  <si>
    <t>Congélateur</t>
  </si>
  <si>
    <t>Refrigetaror</t>
  </si>
  <si>
    <t>Earth/sand floor</t>
  </si>
  <si>
    <t>Computer/tablet</t>
  </si>
  <si>
    <t>sheep0</t>
  </si>
  <si>
    <t>Metal/tin roof</t>
  </si>
  <si>
    <t>Internet at home</t>
  </si>
  <si>
    <t>Mobile telephone</t>
  </si>
  <si>
    <t>Foyer amélioré</t>
  </si>
  <si>
    <t>Wood</t>
  </si>
  <si>
    <t>pig0</t>
  </si>
  <si>
    <t>Charcoal</t>
  </si>
  <si>
    <t>Three stone stove / open fire</t>
  </si>
  <si>
    <t>Pousse-Pousse/Brouette</t>
  </si>
  <si>
    <t>Cement walls</t>
  </si>
  <si>
    <t>Fer à repasser à charbon</t>
  </si>
  <si>
    <t>Wristwatch</t>
  </si>
  <si>
    <t>Canards0</t>
  </si>
  <si>
    <t>Voiture personnelle</t>
  </si>
  <si>
    <t>Oies0</t>
  </si>
  <si>
    <t>Outdoors - open air</t>
  </si>
  <si>
    <t>Rechaud/Cuisinière à gaz</t>
  </si>
  <si>
    <t>Canards1</t>
  </si>
  <si>
    <t>Manufactured solid fuel stove</t>
  </si>
  <si>
    <t>Battery powered flashlight, torch or lantern</t>
  </si>
  <si>
    <t>Oies30</t>
  </si>
  <si>
    <t>Sod roof</t>
  </si>
  <si>
    <t>Brick walls</t>
  </si>
  <si>
    <t>In a separate building</t>
  </si>
  <si>
    <t>Machine à coudre electrique</t>
  </si>
  <si>
    <t>Chaîne HI-FI</t>
  </si>
  <si>
    <t>Perdrix0</t>
  </si>
  <si>
    <t>Cibissi0</t>
  </si>
  <si>
    <t>Cibissi30</t>
  </si>
  <si>
    <t>Palm/bamboo roof</t>
  </si>
  <si>
    <t>Perdrix30</t>
  </si>
  <si>
    <t>No space heating in the household</t>
  </si>
  <si>
    <t>Ceramic tiles floor</t>
  </si>
  <si>
    <t>pig10</t>
  </si>
  <si>
    <t>Machine à coudre mécanique</t>
  </si>
  <si>
    <t>cow0</t>
  </si>
  <si>
    <t>Motorcycle/scooter</t>
  </si>
  <si>
    <t>Moulin à manioc/Maïs</t>
  </si>
  <si>
    <t>Dindes30</t>
  </si>
  <si>
    <t>Cement blocks walls</t>
  </si>
  <si>
    <t>Dindes0</t>
  </si>
  <si>
    <t>Thatch/palm leaf roof</t>
  </si>
  <si>
    <t>horse0</t>
  </si>
  <si>
    <t>Taxi moto</t>
  </si>
  <si>
    <t>Liquefied petroleum gas (lpg)/ cooking gas stove</t>
  </si>
  <si>
    <t>Stone with lime/cement walls</t>
  </si>
  <si>
    <t>Rechargeable flashlight, torch or lantern</t>
  </si>
  <si>
    <t>pig1</t>
  </si>
  <si>
    <t>Kerosene or paraffin lamp</t>
  </si>
  <si>
    <t>Yes, off-grid (generator/isolated system)</t>
  </si>
  <si>
    <t>In main house - in a separate room</t>
  </si>
  <si>
    <t>Solar lantern</t>
  </si>
  <si>
    <t>Cement roof</t>
  </si>
  <si>
    <t>Any member of household own:Taxi de ville ou taxi brousse</t>
  </si>
  <si>
    <t>In main house - no separate room</t>
  </si>
  <si>
    <t>Pulvérisateur</t>
  </si>
  <si>
    <t>No lighting</t>
  </si>
  <si>
    <t>Electric stove</t>
  </si>
  <si>
    <t>Liquid fuel stove</t>
  </si>
  <si>
    <t>Fixed telephone line</t>
  </si>
  <si>
    <t>Décortiqueuse</t>
  </si>
  <si>
    <t>Camion remorque</t>
  </si>
  <si>
    <t>Camionnette bâchée</t>
  </si>
  <si>
    <t>pig5</t>
  </si>
  <si>
    <t>Pintades0</t>
  </si>
  <si>
    <t>Uncovered adobe walls</t>
  </si>
  <si>
    <t>Bicycle</t>
  </si>
  <si>
    <t>Dirt walls</t>
  </si>
  <si>
    <t>Outdoors - on veranda or covered porch</t>
  </si>
  <si>
    <t>Ceramic tiles roof</t>
  </si>
  <si>
    <t>Cane/palm/trunks walls</t>
  </si>
  <si>
    <t>Bamboo with mud wall</t>
  </si>
  <si>
    <t>Piped natural gas stove</t>
  </si>
  <si>
    <t>Crop residue/grass/straw/shrubs</t>
  </si>
  <si>
    <t>Kerosene/paraffin</t>
  </si>
  <si>
    <t>No food cooked</t>
  </si>
  <si>
    <t>Rustic mat roof</t>
  </si>
  <si>
    <t>Motopompe</t>
  </si>
  <si>
    <t>Carpet floor</t>
  </si>
  <si>
    <t>Stone with mud walls</t>
  </si>
  <si>
    <t>Charette tirée par un animal</t>
  </si>
  <si>
    <t>Parquet/polished wood floor</t>
  </si>
  <si>
    <t>Calamine/cement fibre roof</t>
  </si>
  <si>
    <t>Pintades30</t>
  </si>
  <si>
    <t>Wood roof</t>
  </si>
  <si>
    <t>Canards30</t>
  </si>
  <si>
    <t>Perdrix1</t>
  </si>
  <si>
    <t>Palm/bamboo floor</t>
  </si>
  <si>
    <t>Wood planks/shingles walls</t>
  </si>
  <si>
    <t>Reused wood walls</t>
  </si>
  <si>
    <t>Central heating</t>
  </si>
  <si>
    <t>Biogas lamp</t>
  </si>
  <si>
    <t>Oil lamp</t>
  </si>
  <si>
    <t>Pinasse à moteur ou Hors bord</t>
  </si>
  <si>
    <t>Dung floor</t>
  </si>
  <si>
    <t>No roof</t>
  </si>
  <si>
    <t>Manufactured space heater</t>
  </si>
  <si>
    <t>Oies1</t>
  </si>
  <si>
    <t>Wood planks roof</t>
  </si>
  <si>
    <t>Bâteau à vapeur</t>
  </si>
  <si>
    <t>Wood planks floor</t>
  </si>
  <si>
    <t>Pintades1</t>
  </si>
  <si>
    <t>Traditional cookstove</t>
  </si>
  <si>
    <t>PAGNES/TISSUS</t>
  </si>
  <si>
    <t>Gasoline lamp</t>
  </si>
  <si>
    <t>No walls</t>
  </si>
  <si>
    <t>Canards10</t>
  </si>
  <si>
    <t>Kerosene / paraffin</t>
  </si>
  <si>
    <t>Garbage/plastic</t>
  </si>
  <si>
    <t>Solar air heater</t>
  </si>
  <si>
    <t>BACHE EN MATIERE SYNTHETIQUE</t>
  </si>
  <si>
    <t>Dindes1</t>
  </si>
  <si>
    <t>Traditional space heater</t>
  </si>
  <si>
    <t>BACHE EN CAOUTCHOUC</t>
  </si>
  <si>
    <t>Pintades10</t>
  </si>
  <si>
    <t>Processed biomass (pellets) or woodchips</t>
  </si>
  <si>
    <t>Crop residue / grass /straw / shrubs</t>
  </si>
  <si>
    <t>Plywood walls</t>
  </si>
  <si>
    <t>Cibissi1</t>
  </si>
  <si>
    <t>Sawdust</t>
  </si>
  <si>
    <t>Animal dung/waste</t>
  </si>
  <si>
    <t>Coal / lignite</t>
  </si>
  <si>
    <t>Pirogue à moteur</t>
  </si>
  <si>
    <t>Pirogue à motricité humaine</t>
  </si>
  <si>
    <t>Candle</t>
  </si>
  <si>
    <t>MICS19</t>
  </si>
  <si>
    <t>Milieu de résidence</t>
  </si>
  <si>
    <t>Urbain</t>
  </si>
  <si>
    <t>National</t>
  </si>
  <si>
    <t>2019</t>
  </si>
  <si>
    <t>Updated May 2021</t>
  </si>
  <si>
    <t>“Bamingui Bangoran”</t>
  </si>
  <si>
    <t>“Haute-Kotto”</t>
  </si>
  <si>
    <t>“Kemo”</t>
  </si>
  <si>
    <t>“Nana Gribizi”</t>
  </si>
  <si>
    <t>“Vakaga”</t>
  </si>
  <si>
    <t>% Improved
&lt; = 30min</t>
  </si>
  <si>
    <t>iso3</t>
  </si>
  <si>
    <t>CAF</t>
  </si>
  <si>
    <t>year</t>
  </si>
  <si>
    <t>data_source</t>
  </si>
  <si>
    <t>CAF_2000_MICS</t>
  </si>
  <si>
    <t>CAF_2006_MICS</t>
  </si>
  <si>
    <t>CAF_2010_MICS</t>
  </si>
  <si>
    <t>CAF_2019_MICS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</si>
  <si>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</si>
  <si>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</si>
  <si>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</si>
  <si>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</si>
  <si>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</si>
  <si>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</si>
  <si>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</si>
  <si>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</si>
  <si>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</si>
  <si>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</si>
  <si>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</si>
  <si>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</si>
  <si>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</si>
  <si>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</si>
  <si>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</si>
  <si>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</si>
  <si>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</si>
  <si>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</si>
  <si>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</si>
  <si>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</si>
  <si>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</si>
  <si>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</si>
  <si>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h_bas</t>
  </si>
  <si>
    <t>h_lim</t>
  </si>
  <si>
    <t>h_nfac</t>
  </si>
  <si>
    <t>w_available</t>
  </si>
  <si>
    <t>w_quality</t>
  </si>
  <si>
    <t>s_sep_nemp</t>
  </si>
  <si>
    <t>s_sep_ebo</t>
  </si>
  <si>
    <t>s_sep_ero</t>
  </si>
  <si>
    <t>s_lat_nemp</t>
  </si>
  <si>
    <t>s_lat_ebo</t>
  </si>
  <si>
    <t>s_lat_edl</t>
  </si>
  <si>
    <t>s_lat_ero</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</si>
  <si>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</si>
  <si>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</si>
  <si>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</si>
  <si>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</si>
  <si>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</si>
  <si>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</si>
  <si>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</si>
  <si>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</si>
  <si>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</si>
  <si>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</si>
  <si>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</si>
  <si>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</si>
  <si>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</si>
  <si>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</si>
  <si>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</si>
  <si>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</si>
  <si>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</si>
  <si>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</si>
  <si>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</si>
  <si>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</si>
  <si>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</si>
  <si>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</si>
  <si>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</si>
  <si>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</si>
  <si>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</si>
  <si>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</si>
  <si>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</si>
  <si>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region_13_name</t>
  </si>
  <si>
    <t>region_14_name</t>
  </si>
  <si>
    <t>region_15_name</t>
  </si>
  <si>
    <t>region_16_name</t>
  </si>
  <si>
    <t>region_17_name</t>
  </si>
  <si>
    <t>region_1</t>
  </si>
  <si>
    <t>region_2</t>
  </si>
  <si>
    <t>region_3</t>
  </si>
  <si>
    <t>region_4</t>
  </si>
  <si>
    <t>region_5</t>
  </si>
  <si>
    <t>region_6</t>
  </si>
  <si>
    <t>region_7</t>
  </si>
  <si>
    <t>region_8</t>
  </si>
  <si>
    <t>region_9</t>
  </si>
  <si>
    <t>region_10</t>
  </si>
  <si>
    <t>region_11</t>
  </si>
  <si>
    <t>region_12</t>
  </si>
  <si>
    <t>region_13</t>
  </si>
  <si>
    <t>region_14</t>
  </si>
  <si>
    <t>region_15</t>
  </si>
  <si>
    <t>region_16</t>
  </si>
  <si>
    <t>region_17</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</si>
  <si>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</si>
  <si>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</si>
  <si>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</si>
  <si>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</si>
  <si>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</si>
  <si>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</si>
  <si>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</si>
  <si>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</si>
  <si>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</si>
  <si>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</si>
  <si>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</si>
  <si>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</si>
  <si>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</si>
  <si>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</si>
  <si>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</si>
  <si>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</si>
  <si>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</si>
  <si>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</si>
  <si>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</si>
  <si>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</si>
  <si>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</si>
  <si>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</si>
  <si>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</si>
  <si>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</si>
  <si>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</si>
  <si>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</si>
  <si>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</si>
  <si>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n_region_13</t>
  </si>
  <si>
    <t>n_region_14</t>
  </si>
  <si>
    <t>n_region_15</t>
  </si>
  <si>
    <t>n_region_16</t>
  </si>
  <si>
    <t>n_region_17</t>
  </si>
  <si>
    <t>wsh_bas</t>
  </si>
  <si>
    <t>ws_bas</t>
  </si>
  <si>
    <t>wh_bas</t>
  </si>
  <si>
    <t>sh_bas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</si>
</sst>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5" x14ac:knownFonts="1">
    <font>
      <sz val="10"/>
      <name val="Arial"/>
    </font>
    <font>
      <sz val="11"/>
      <color theme="1"/>
      <name val="Calibri"/>
      <family val="2"/>
      <scheme val="minor"/>
    </font>
    <font>
      <sz val="11"/>
      <color theme="1"/>
      <name val="Calibri"/>
      <family val="2"/>
      <scheme val="minor"/>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2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51">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1499069185461"/>
      </left>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832">
    <xf numFmtId="0" fontId="0" fillId="0" borderId="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3" fillId="3" borderId="10"/>
  </cellStyleXfs>
  <cellXfs count="945">
    <xf numFmtId="0" fontId="0" fillId="0" borderId="0" xfId="0"/>
    <xf numFmtId="168" fontId="40" fillId="0" borderId="10" xfId="0" applyNumberFormat="true" applyFont="true" applyFill="true" applyBorder="true" applyAlignment="true">
      <alignment horizontal="center" vertical="center"/>
    </xf>
    <xf numFmtId="169" fontId="45" fillId="0" borderId="10" xfId="0" applyNumberFormat="true" applyFont="true" applyFill="true" applyBorder="true" applyAlignment="true">
      <alignment horizontal="center" vertical="center"/>
    </xf>
    <xf numFmtId="0" fontId="41" fillId="0" borderId="10" xfId="0" applyFont="true" applyFill="true" applyBorder="true" applyAlignment="true">
      <alignment horizontal="center" vertical="center"/>
    </xf>
    <xf numFmtId="0" fontId="0" fillId="0" borderId="10" xfId="0" applyFill="true" applyBorder="true" applyAlignment="true">
      <alignment horizontal="center" vertical="center"/>
    </xf>
    <xf numFmtId="169" fontId="45" fillId="17" borderId="150" xfId="0" applyNumberFormat="true" applyFont="true" applyFill="true" applyBorder="true" applyAlignment="true">
      <alignment horizontal="center" vertical="center"/>
    </xf>
    <xf numFmtId="169" fontId="45" fillId="17" borderId="149" xfId="0" applyNumberFormat="true" applyFont="true" applyFill="true" applyBorder="true" applyAlignment="true">
      <alignment horizontal="center" vertical="center"/>
    </xf>
    <xf numFmtId="169" fontId="45" fillId="17" borderId="148" xfId="0" applyNumberFormat="true" applyFont="true" applyFill="true" applyBorder="true" applyAlignment="true">
      <alignment horizontal="center" vertical="center"/>
    </xf>
    <xf numFmtId="169" fontId="45" fillId="17" borderId="147" xfId="0" applyNumberFormat="true" applyFont="true" applyFill="true" applyBorder="true" applyAlignment="true">
      <alignment horizontal="center" vertical="center"/>
    </xf>
    <xf numFmtId="168" fontId="74" fillId="18" borderId="57" xfId="0" applyNumberFormat="true" applyFont="true" applyFill="true" applyBorder="true" applyAlignment="true">
      <alignment horizontal="center" vertical="center"/>
    </xf>
    <xf numFmtId="165" fontId="23" fillId="18" borderId="128" xfId="19" applyNumberFormat="true" applyFont="true" applyFill="true" applyBorder="true" applyAlignment="true">
      <alignment horizontal="right" vertical="top" wrapText="true"/>
    </xf>
    <xf numFmtId="0" fontId="23" fillId="3" borderId="51" xfId="20" applyFont="true" applyBorder="true" applyAlignment="true">
      <alignment horizontal="right" vertical="top" wrapText="true"/>
    </xf>
    <xf numFmtId="165" fontId="23" fillId="18" borderId="128" xfId="21" applyNumberFormat="true" applyFont="true" applyFill="true" applyBorder="true" applyAlignment="true">
      <alignment horizontal="right" vertical="top" wrapText="true"/>
    </xf>
    <xf numFmtId="0" fontId="23" fillId="3" borderId="51" xfId="22" applyFont="true" applyBorder="true" applyAlignment="true">
      <alignment horizontal="right" vertical="top" wrapText="true"/>
    </xf>
    <xf numFmtId="165" fontId="23" fillId="18" borderId="128" xfId="23" applyNumberFormat="true" applyFont="true" applyFill="true" applyBorder="true" applyAlignment="true">
      <alignment horizontal="right" vertical="top" wrapText="true"/>
    </xf>
    <xf numFmtId="0" fontId="23" fillId="3" borderId="51" xfId="24" applyFont="true" applyBorder="true" applyAlignment="true">
      <alignment horizontal="right" vertical="top" wrapText="true"/>
    </xf>
    <xf numFmtId="165" fontId="23" fillId="18" borderId="127" xfId="25" applyNumberFormat="true" applyFont="true" applyFill="true" applyBorder="true" applyAlignment="true">
      <alignment horizontal="right" vertical="top" wrapText="true"/>
    </xf>
    <xf numFmtId="165" fontId="23" fillId="18" borderId="126" xfId="26" applyNumberFormat="true" applyFont="true" applyFill="true" applyBorder="true" applyAlignment="true">
      <alignment horizontal="right" vertical="top" wrapText="true"/>
    </xf>
    <xf numFmtId="165" fontId="23" fillId="18" borderId="125" xfId="27" applyNumberFormat="true" applyFont="true" applyFill="true" applyBorder="true" applyAlignment="true">
      <alignment horizontal="right" vertical="top" wrapText="true"/>
    </xf>
    <xf numFmtId="0" fontId="23" fillId="3" borderId="49" xfId="29" applyFont="true" applyBorder="true" applyAlignment="true">
      <alignment horizontal="right" vertical="top" wrapText="true"/>
    </xf>
    <xf numFmtId="0" fontId="23" fillId="3" borderId="48" xfId="30" applyFont="true" applyBorder="true" applyAlignment="true">
      <alignment horizontal="right" vertical="top" wrapText="true"/>
    </xf>
    <xf numFmtId="0" fontId="23" fillId="3" borderId="124" xfId="31" applyFont="true" applyBorder="true" applyAlignment="true">
      <alignment horizontal="right" vertical="top" wrapText="true"/>
    </xf>
    <xf numFmtId="165" fontId="23" fillId="18" borderId="127" xfId="36" applyNumberFormat="true" applyFont="true" applyFill="true" applyBorder="true" applyAlignment="true">
      <alignment horizontal="right" vertical="top" wrapText="true"/>
    </xf>
    <xf numFmtId="165" fontId="23" fillId="18" borderId="126" xfId="37" applyNumberFormat="true" applyFont="true" applyFill="true" applyBorder="true" applyAlignment="true">
      <alignment horizontal="right" vertical="top" wrapText="true"/>
    </xf>
    <xf numFmtId="165" fontId="23" fillId="18" borderId="125" xfId="38" applyNumberFormat="true" applyFont="true" applyFill="true" applyBorder="true" applyAlignment="true">
      <alignment horizontal="right" vertical="top" wrapText="true"/>
    </xf>
    <xf numFmtId="0" fontId="23" fillId="3" borderId="49" xfId="40" applyFont="true" applyBorder="true" applyAlignment="true">
      <alignment horizontal="right" vertical="top" wrapText="true"/>
    </xf>
    <xf numFmtId="0" fontId="23" fillId="3" borderId="48" xfId="41" applyFont="true" applyBorder="true" applyAlignment="true">
      <alignment horizontal="right" vertical="top" wrapText="true"/>
    </xf>
    <xf numFmtId="0" fontId="23" fillId="3" borderId="124" xfId="42" applyFont="true" applyBorder="true" applyAlignment="true">
      <alignment horizontal="right" vertical="top" wrapText="true"/>
    </xf>
    <xf numFmtId="165" fontId="23" fillId="18" borderId="127" xfId="47" applyNumberFormat="true" applyFont="true" applyFill="true" applyBorder="true" applyAlignment="true">
      <alignment horizontal="right" vertical="top" wrapText="true"/>
    </xf>
    <xf numFmtId="165" fontId="23" fillId="18" borderId="126" xfId="48" applyNumberFormat="true" applyFont="true" applyFill="true" applyBorder="true" applyAlignment="true">
      <alignment horizontal="right" vertical="top" wrapText="true"/>
    </xf>
    <xf numFmtId="165" fontId="23" fillId="18" borderId="125" xfId="49" applyNumberFormat="true" applyFont="true" applyFill="true" applyBorder="true" applyAlignment="true">
      <alignment horizontal="right" vertical="top" wrapText="true"/>
    </xf>
    <xf numFmtId="0" fontId="23" fillId="3" borderId="49" xfId="51" applyFont="true" applyBorder="true" applyAlignment="true">
      <alignment horizontal="right" vertical="top" wrapText="true"/>
    </xf>
    <xf numFmtId="0" fontId="23" fillId="3" borderId="48" xfId="52" applyFont="true" applyBorder="true" applyAlignment="true">
      <alignment horizontal="right" vertical="top" wrapText="true"/>
    </xf>
    <xf numFmtId="0" fontId="23" fillId="3" borderId="124" xfId="53" applyFont="true" applyBorder="true" applyAlignment="true">
      <alignment horizontal="right" vertical="top" wrapText="true"/>
    </xf>
    <xf numFmtId="166" fontId="23" fillId="18" borderId="53" xfId="58" applyNumberFormat="true" applyFont="true" applyFill="true" applyBorder="true" applyAlignment="true">
      <alignment horizontal="right" vertical="top" wrapText="true"/>
    </xf>
    <xf numFmtId="0" fontId="23" fillId="3" borderId="51" xfId="59" applyFont="true" applyBorder="true" applyAlignment="true">
      <alignment horizontal="right" vertical="top" wrapText="true"/>
    </xf>
    <xf numFmtId="165" fontId="23" fillId="18" borderId="54" xfId="61" applyNumberFormat="true" applyFont="true" applyFill="true" applyBorder="true" applyAlignment="true">
      <alignment horizontal="right" vertical="top" wrapText="true"/>
    </xf>
    <xf numFmtId="166" fontId="23" fillId="18" borderId="53" xfId="63" applyNumberFormat="true" applyFont="true" applyFill="true" applyBorder="true" applyAlignment="true">
      <alignment horizontal="right" vertical="top" wrapText="true"/>
    </xf>
    <xf numFmtId="166" fontId="23" fillId="18" borderId="53" xfId="64" applyNumberFormat="true" applyFont="true" applyFill="true" applyBorder="true" applyAlignment="true">
      <alignment horizontal="right" vertical="top" wrapText="true"/>
    </xf>
    <xf numFmtId="0" fontId="23" fillId="3" borderId="51" xfId="65" applyFont="true" applyBorder="true" applyAlignment="true">
      <alignment horizontal="right" vertical="top" wrapText="true"/>
    </xf>
    <xf numFmtId="165" fontId="23" fillId="18" borderId="54" xfId="67" applyNumberFormat="true" applyFont="true" applyFill="true" applyBorder="true" applyAlignment="true">
      <alignment horizontal="right" vertical="top" wrapText="true"/>
    </xf>
    <xf numFmtId="0" fontId="23" fillId="3" borderId="51" xfId="69" applyFont="true" applyBorder="true" applyAlignment="true">
      <alignment horizontal="right" vertical="top" wrapText="true"/>
    </xf>
    <xf numFmtId="165" fontId="23" fillId="18" borderId="54" xfId="71" applyNumberFormat="true" applyFont="true" applyFill="true" applyBorder="true" applyAlignment="true">
      <alignment horizontal="right" vertical="top" wrapText="true"/>
    </xf>
    <xf numFmtId="165" fontId="23" fillId="18" borderId="53" xfId="73" applyNumberFormat="true" applyFont="true" applyFill="true" applyBorder="true" applyAlignment="true">
      <alignment horizontal="right" vertical="top" wrapText="true"/>
    </xf>
    <xf numFmtId="165" fontId="23" fillId="18" borderId="53" xfId="75" applyNumberFormat="true" applyFont="true" applyFill="true" applyBorder="true" applyAlignment="true">
      <alignment horizontal="right" vertical="top" wrapText="true"/>
    </xf>
    <xf numFmtId="165" fontId="23" fillId="18" borderId="53" xfId="77" applyNumberFormat="true" applyFont="true" applyFill="true" applyBorder="true" applyAlignment="true">
      <alignment horizontal="right" vertical="top" wrapText="true"/>
    </xf>
    <xf numFmtId="165" fontId="23" fillId="18" borderId="52" xfId="79" applyNumberFormat="true" applyFont="true" applyFill="true" applyBorder="true" applyAlignment="true">
      <alignment horizontal="right" vertical="top" wrapText="true"/>
    </xf>
    <xf numFmtId="165" fontId="23" fillId="18" borderId="52" xfId="81" applyNumberFormat="true" applyFont="true" applyFill="true" applyBorder="true" applyAlignment="true">
      <alignment horizontal="right" vertical="top" wrapText="true"/>
    </xf>
    <xf numFmtId="165" fontId="23" fillId="18" borderId="52" xfId="83" applyNumberFormat="true" applyFont="true" applyFill="true" applyBorder="true" applyAlignment="true">
      <alignment horizontal="right" vertical="top" wrapText="true"/>
    </xf>
    <xf numFmtId="0" fontId="23" fillId="3" borderId="51" xfId="85" applyFont="true" applyBorder="true" applyAlignment="true">
      <alignment horizontal="right" vertical="top" wrapText="true"/>
    </xf>
    <xf numFmtId="0" fontId="23" fillId="3" borderId="51" xfId="87" applyFont="true" applyBorder="true" applyAlignment="true">
      <alignment horizontal="right" vertical="top" wrapText="true"/>
    </xf>
    <xf numFmtId="0" fontId="23" fillId="3" borderId="51" xfId="89" applyFont="true" applyBorder="true" applyAlignment="true">
      <alignment horizontal="right" vertical="top" wrapText="true"/>
    </xf>
    <xf numFmtId="0" fontId="23" fillId="3" borderId="10" xfId="91" applyFont="true" applyAlignment="true">
      <alignment horizontal="right" vertical="top" wrapText="true"/>
    </xf>
    <xf numFmtId="0" fontId="23" fillId="3" borderId="10" xfId="93" applyFont="true" applyAlignment="true">
      <alignment horizontal="right" vertical="top" wrapText="true"/>
    </xf>
    <xf numFmtId="0" fontId="23" fillId="3" borderId="10" xfId="95" applyFont="true" applyAlignment="true">
      <alignment horizontal="right" vertical="top" wrapText="true"/>
    </xf>
    <xf numFmtId="167" fontId="40" fillId="18" borderId="54" xfId="4" applyNumberFormat="true" applyFont="true" applyFill="true" applyBorder="true" applyAlignment="true">
      <alignment horizontal="right" vertical="top"/>
    </xf>
    <xf numFmtId="0" fontId="41" fillId="16" borderId="54" xfId="5" applyFont="true" applyFill="true" applyBorder="true" applyAlignment="true">
      <alignment horizontal="left" vertical="top" wrapText="true"/>
    </xf>
    <xf numFmtId="0" fontId="41" fillId="16" borderId="54" xfId="6" applyFont="true" applyFill="true" applyBorder="true" applyAlignment="true">
      <alignment horizontal="left" vertical="top" wrapText="true"/>
    </xf>
    <xf numFmtId="167" fontId="40" fillId="18" borderId="53" xfId="7" applyNumberFormat="true" applyFont="true" applyFill="true" applyBorder="true" applyAlignment="true">
      <alignment horizontal="right" vertical="top"/>
    </xf>
    <xf numFmtId="0" fontId="41" fillId="16" borderId="53" xfId="8" applyFont="true" applyFill="true" applyBorder="true" applyAlignment="true">
      <alignment horizontal="left" vertical="top" wrapText="true"/>
    </xf>
    <xf numFmtId="0" fontId="41" fillId="16" borderId="53" xfId="9" applyFont="true" applyFill="true" applyBorder="true" applyAlignment="true">
      <alignment horizontal="left" vertical="top" wrapText="true"/>
    </xf>
    <xf numFmtId="167" fontId="40" fillId="18" borderId="52" xfId="10" applyNumberFormat="true" applyFont="true" applyFill="true" applyBorder="true" applyAlignment="true">
      <alignment horizontal="right" vertical="top"/>
    </xf>
    <xf numFmtId="0" fontId="41" fillId="16" borderId="52" xfId="11" applyFont="true" applyFill="true" applyBorder="true" applyAlignment="true">
      <alignment horizontal="left" vertical="top" wrapText="true"/>
    </xf>
    <xf numFmtId="0" fontId="41" fillId="16" borderId="52" xfId="12" applyFont="true" applyFill="true" applyBorder="true" applyAlignment="true">
      <alignment horizontal="left" vertical="top" wrapText="true"/>
    </xf>
    <xf numFmtId="0" fontId="41" fillId="3" borderId="51" xfId="13" applyFont="true" applyBorder="true" applyAlignment="true">
      <alignment horizontal="center" wrapText="true"/>
    </xf>
    <xf numFmtId="168" fontId="74" fillId="18" borderId="81" xfId="0" applyNumberFormat="true" applyFont="true" applyFill="true" applyBorder="true" applyAlignment="true">
      <alignment horizontal="center" vertical="center"/>
    </xf>
    <xf numFmtId="168" fontId="74" fillId="18" borderId="58" xfId="0" applyNumberFormat="true" applyFont="true" applyFill="true" applyBorder="true" applyAlignment="true">
      <alignment horizontal="center" vertical="center"/>
    </xf>
    <xf numFmtId="168" fontId="74" fillId="18" borderId="56" xfId="0" applyNumberFormat="true" applyFont="true" applyFill="true" applyBorder="true" applyAlignment="true">
      <alignment horizontal="center" vertical="center"/>
    </xf>
    <xf numFmtId="0" fontId="74" fillId="18" borderId="87" xfId="0" applyFont="true" applyFill="true" applyBorder="true" applyAlignment="true">
      <alignment horizontal="center" vertical="center"/>
    </xf>
    <xf numFmtId="0" fontId="74" fillId="18" borderId="72" xfId="0" applyFont="true" applyFill="true" applyBorder="true" applyAlignment="true">
      <alignment horizontal="center" vertical="center"/>
    </xf>
    <xf numFmtId="168" fontId="74" fillId="18" borderId="92" xfId="0" applyNumberFormat="true" applyFont="true" applyFill="true" applyBorder="true" applyAlignment="true">
      <alignment horizontal="center" vertical="center"/>
    </xf>
    <xf numFmtId="168" fontId="74" fillId="18" borderId="87" xfId="0" applyNumberFormat="true" applyFont="true" applyFill="true" applyBorder="true" applyAlignment="true">
      <alignment horizontal="center" vertical="center"/>
    </xf>
    <xf numFmtId="168" fontId="74" fillId="18" borderId="86" xfId="0" applyNumberFormat="true" applyFont="true" applyFill="true" applyBorder="true" applyAlignment="true">
      <alignment horizontal="center" vertical="center"/>
    </xf>
    <xf numFmtId="0" fontId="74" fillId="18" borderId="50" xfId="0" applyFont="true" applyFill="true" applyBorder="true" applyAlignment="true">
      <alignment horizontal="center" vertical="center"/>
    </xf>
    <xf numFmtId="168" fontId="74" fillId="18" borderId="80" xfId="0" applyNumberFormat="true" applyFont="true" applyFill="true" applyBorder="true" applyAlignment="true">
      <alignment horizontal="center" vertical="center"/>
    </xf>
    <xf numFmtId="168" fontId="74" fillId="18" borderId="50" xfId="0" applyNumberFormat="true" applyFont="true" applyFill="true" applyBorder="true" applyAlignment="true">
      <alignment horizontal="center" vertical="center"/>
    </xf>
    <xf numFmtId="168" fontId="74" fillId="18" borderId="55" xfId="0" applyNumberFormat="true" applyFont="true" applyFill="true" applyBorder="true" applyAlignment="true">
      <alignment horizontal="center" vertical="center"/>
    </xf>
    <xf numFmtId="168" fontId="74" fillId="18" borderId="79" xfId="0" applyNumberFormat="true" applyFont="true" applyFill="true" applyBorder="true" applyAlignment="true">
      <alignment horizontal="center" vertical="center"/>
    </xf>
    <xf numFmtId="168" fontId="74" fillId="18" borderId="72" xfId="0" applyNumberFormat="true" applyFont="true" applyFill="true" applyBorder="true" applyAlignment="true">
      <alignment horizontal="center" vertical="center"/>
    </xf>
    <xf numFmtId="168" fontId="74" fillId="18" borderId="71" xfId="0" applyNumberFormat="true" applyFont="true" applyFill="true" applyBorder="true" applyAlignment="true">
      <alignment horizontal="center" vertical="center"/>
    </xf>
    <xf numFmtId="0" fontId="23" fillId="0" borderId="0" xfId="0" applyFont="true" applyAlignment="true">
      <alignment horizontal="right" vertical="top" wrapText="true"/>
    </xf>
    <xf numFmtId="168" fontId="13" fillId="0" borderId="10" xfId="0" applyNumberFormat="true" applyFont="true" applyFill="true" applyBorder="true" applyAlignment="true">
      <alignment horizontal="center" vertical="center"/>
    </xf>
    <xf numFmtId="169" fontId="71" fillId="17" borderId="62" xfId="0" applyNumberFormat="true" applyFont="true" applyFill="true" applyBorder="true" applyAlignment="true">
      <alignment horizontal="center" vertical="center"/>
    </xf>
    <xf numFmtId="167" fontId="13" fillId="0" borderId="10" xfId="0" applyNumberFormat="true" applyFont="true" applyFill="true" applyBorder="true" applyAlignment="true">
      <alignment horizontal="center" vertical="center"/>
    </xf>
    <xf numFmtId="167" fontId="40" fillId="0" borderId="10" xfId="0" applyNumberFormat="true" applyFont="true" applyFill="true" applyBorder="true" applyAlignment="true">
      <alignment horizontal="center" vertical="center"/>
    </xf>
    <xf numFmtId="167" fontId="74" fillId="0" borderId="10" xfId="0" applyNumberFormat="true" applyFont="true" applyFill="true" applyBorder="true" applyAlignment="true">
      <alignment horizontal="center" vertical="center"/>
    </xf>
    <xf numFmtId="0" fontId="3" fillId="0" borderId="10" xfId="0" applyFont="true" applyFill="true" applyBorder="true"/>
    <xf numFmtId="168" fontId="74" fillId="0" borderId="10" xfId="0" applyNumberFormat="true" applyFont="true" applyFill="true" applyBorder="true" applyAlignment="true">
      <alignment horizontal="center" vertical="center"/>
    </xf>
    <xf numFmtId="168" fontId="74" fillId="25" borderId="117" xfId="0" applyNumberFormat="true" applyFont="true" applyFill="true" applyBorder="true" applyAlignment="true">
      <alignment horizontal="center" vertical="center"/>
    </xf>
    <xf numFmtId="167" fontId="74" fillId="18" borderId="129" xfId="0" applyNumberFormat="true" applyFont="true" applyFill="true" applyBorder="true" applyAlignment="true">
      <alignment horizontal="center" vertical="center"/>
    </xf>
    <xf numFmtId="167" fontId="74" fillId="18" borderId="146" xfId="0" applyNumberFormat="true" applyFont="true" applyFill="true" applyBorder="true" applyAlignment="true">
      <alignment horizontal="center" vertical="center"/>
    </xf>
    <xf numFmtId="168" fontId="74" fillId="25" borderId="145" xfId="0" applyNumberFormat="true" applyFont="true" applyFill="true" applyBorder="true" applyAlignment="true">
      <alignment horizontal="center" vertical="center"/>
    </xf>
    <xf numFmtId="168" fontId="74" fillId="25" borderId="139" xfId="0" applyNumberFormat="true" applyFont="true" applyFill="true" applyBorder="true" applyAlignment="true">
      <alignment horizontal="center" vertical="center"/>
    </xf>
    <xf numFmtId="169" fontId="45" fillId="17" borderId="144" xfId="0" applyNumberFormat="true" applyFont="true" applyFill="true" applyBorder="true" applyAlignment="true">
      <alignment horizontal="center" vertical="center"/>
    </xf>
    <xf numFmtId="169" fontId="45" fillId="17" borderId="143" xfId="0" applyNumberFormat="true" applyFont="true" applyFill="true" applyBorder="true" applyAlignment="true">
      <alignment horizontal="center" vertical="center"/>
    </xf>
    <xf numFmtId="169" fontId="45" fillId="17" borderId="142" xfId="0" applyNumberFormat="true" applyFont="true" applyFill="true" applyBorder="true" applyAlignment="true">
      <alignment horizontal="center" vertical="center"/>
    </xf>
    <xf numFmtId="0" fontId="13" fillId="3" borderId="10" xfId="0" applyFont="true" applyFill="true" applyBorder="true" applyAlignment="true">
      <alignment horizontal="center" vertical="center"/>
    </xf>
    <xf numFmtId="0" fontId="74" fillId="3" borderId="10" xfId="0" applyFont="true" applyFill="true" applyBorder="true" applyAlignment="true">
      <alignment horizontal="center" vertical="center"/>
    </xf>
    <xf numFmtId="0" fontId="41" fillId="0" borderId="104" xfId="0" applyFont="true" applyFill="true" applyBorder="true" applyAlignment="true">
      <alignment horizontal="left" vertical="center"/>
    </xf>
    <xf numFmtId="0" fontId="3" fillId="3" borderId="141" xfId="0" applyFont="true" applyFill="true" applyBorder="true" applyAlignment="true">
      <alignment vertical="center"/>
    </xf>
    <xf numFmtId="169" fontId="71" fillId="17" borderId="45" xfId="0" applyNumberFormat="true" applyFont="true" applyFill="true" applyBorder="true" applyAlignment="true">
      <alignment horizontal="center" vertical="center"/>
    </xf>
    <xf numFmtId="0" fontId="41" fillId="0" borderId="101" xfId="0" applyFont="true" applyFill="true" applyBorder="true" applyAlignment="true">
      <alignment horizontal="left" vertical="center" wrapText="true"/>
    </xf>
    <xf numFmtId="0" fontId="3" fillId="3" borderId="140" xfId="0" applyFont="true" applyFill="true" applyBorder="true" applyAlignment="true">
      <alignment vertical="center" wrapText="true"/>
    </xf>
    <xf numFmtId="167" fontId="74" fillId="18" borderId="53" xfId="0" applyNumberFormat="true" applyFont="true" applyFill="true" applyBorder="true" applyAlignment="true">
      <alignment horizontal="center" vertical="center"/>
    </xf>
    <xf numFmtId="167" fontId="74" fillId="18" borderId="81" xfId="0" applyNumberFormat="true" applyFont="true" applyFill="true" applyBorder="true" applyAlignment="true">
      <alignment horizontal="center" vertical="center"/>
    </xf>
    <xf numFmtId="167" fontId="74" fillId="18" borderId="58" xfId="0" applyNumberFormat="true" applyFont="true" applyFill="true" applyBorder="true" applyAlignment="true">
      <alignment horizontal="center" vertical="center"/>
    </xf>
    <xf numFmtId="167" fontId="74" fillId="18" borderId="56" xfId="0" applyNumberFormat="true" applyFont="true" applyFill="true" applyBorder="true" applyAlignment="true">
      <alignment horizontal="center" vertical="center"/>
    </xf>
    <xf numFmtId="167" fontId="74" fillId="18" borderId="60" xfId="0" applyNumberFormat="true" applyFont="true" applyFill="true" applyBorder="true" applyAlignment="true">
      <alignment horizontal="center" vertical="center"/>
    </xf>
    <xf numFmtId="167" fontId="74" fillId="18" borderId="94" xfId="0" applyNumberFormat="true" applyFont="true" applyFill="true" applyBorder="true" applyAlignment="true">
      <alignment horizontal="center" vertical="center"/>
    </xf>
    <xf numFmtId="167" fontId="74" fillId="18" borderId="88" xfId="0" applyNumberFormat="true" applyFont="true" applyFill="true" applyBorder="true" applyAlignment="true">
      <alignment horizontal="center" vertical="center"/>
    </xf>
    <xf numFmtId="167" fontId="74" fillId="18" borderId="92" xfId="0" applyNumberFormat="true" applyFont="true" applyFill="true" applyBorder="true" applyAlignment="true">
      <alignment horizontal="center" vertical="center"/>
    </xf>
    <xf numFmtId="167" fontId="74" fillId="18" borderId="87" xfId="0" applyNumberFormat="true" applyFont="true" applyFill="true" applyBorder="true" applyAlignment="true">
      <alignment horizontal="center" vertical="center"/>
    </xf>
    <xf numFmtId="167" fontId="74" fillId="18" borderId="86" xfId="0" applyNumberFormat="true" applyFont="true" applyFill="true" applyBorder="true" applyAlignment="true">
      <alignment horizontal="center" vertical="center"/>
    </xf>
    <xf numFmtId="167" fontId="74" fillId="18" borderId="57" xfId="0" applyNumberFormat="true" applyFont="true" applyFill="true" applyBorder="true" applyAlignment="true">
      <alignment horizontal="center" vertical="center"/>
    </xf>
    <xf numFmtId="167" fontId="74" fillId="18" borderId="59" xfId="0" applyNumberFormat="true" applyFont="true" applyFill="true" applyBorder="true" applyAlignment="true">
      <alignment horizontal="center" vertical="center"/>
    </xf>
    <xf numFmtId="167" fontId="74" fillId="18" borderId="80" xfId="0" applyNumberFormat="true" applyFont="true" applyFill="true" applyBorder="true" applyAlignment="true">
      <alignment horizontal="center" vertical="center"/>
    </xf>
    <xf numFmtId="167" fontId="74" fillId="18" borderId="50" xfId="0" applyNumberFormat="true" applyFont="true" applyFill="true" applyBorder="true" applyAlignment="true">
      <alignment horizontal="center" vertical="center"/>
    </xf>
    <xf numFmtId="167" fontId="74" fillId="18" borderId="55" xfId="0" applyNumberFormat="true" applyFont="true" applyFill="true" applyBorder="true" applyAlignment="true">
      <alignment horizontal="center" vertical="center"/>
    </xf>
    <xf numFmtId="167" fontId="74" fillId="18" borderId="73" xfId="0" applyNumberFormat="true" applyFont="true" applyFill="true" applyBorder="true" applyAlignment="true">
      <alignment horizontal="center" vertical="center"/>
    </xf>
    <xf numFmtId="167" fontId="74" fillId="18" borderId="79" xfId="0" applyNumberFormat="true" applyFont="true" applyFill="true" applyBorder="true" applyAlignment="true">
      <alignment horizontal="center" vertical="center"/>
    </xf>
    <xf numFmtId="167" fontId="74" fillId="18" borderId="72" xfId="0" applyNumberFormat="true" applyFont="true" applyFill="true" applyBorder="true" applyAlignment="true">
      <alignment horizontal="center" vertical="center"/>
    </xf>
    <xf numFmtId="167" fontId="74" fillId="18" borderId="71" xfId="0" applyNumberFormat="true" applyFont="true" applyFill="true" applyBorder="true" applyAlignment="true">
      <alignment horizontal="center" vertical="center"/>
    </xf>
    <xf numFmtId="168" fontId="74" fillId="25" borderId="102" xfId="0" applyNumberFormat="true" applyFont="true" applyFill="true" applyBorder="true" applyAlignment="true">
      <alignment horizontal="center" vertical="center"/>
    </xf>
    <xf numFmtId="168" fontId="74" fillId="25" borderId="104" xfId="0" applyNumberFormat="true" applyFont="true" applyFill="true" applyBorder="true" applyAlignment="true">
      <alignment horizontal="center" vertical="center"/>
    </xf>
    <xf numFmtId="168" fontId="74" fillId="25" borderId="103" xfId="0" applyNumberFormat="true" applyFont="true" applyFill="true" applyBorder="true" applyAlignment="true">
      <alignment horizontal="center" vertical="center"/>
    </xf>
    <xf numFmtId="168" fontId="74" fillId="25" borderId="136" xfId="0" applyNumberFormat="true" applyFont="true" applyFill="true" applyBorder="true" applyAlignment="true">
      <alignment horizontal="center" vertical="center"/>
    </xf>
    <xf numFmtId="168" fontId="74" fillId="25" borderId="138" xfId="0" applyNumberFormat="true" applyFont="true" applyFill="true" applyBorder="true" applyAlignment="true">
      <alignment horizontal="center" vertical="center"/>
    </xf>
    <xf numFmtId="168" fontId="74" fillId="25" borderId="137" xfId="0" applyNumberFormat="true" applyFont="true" applyFill="true" applyBorder="true" applyAlignment="true">
      <alignment horizontal="center" vertical="center"/>
    </xf>
    <xf numFmtId="168" fontId="74" fillId="25" borderId="131" xfId="0" applyNumberFormat="true" applyFont="true" applyFill="true" applyBorder="true" applyAlignment="true">
      <alignment horizontal="center" vertical="center"/>
    </xf>
    <xf numFmtId="168" fontId="74" fillId="25" borderId="135" xfId="0" applyNumberFormat="true" applyFont="true" applyFill="true" applyBorder="true" applyAlignment="true">
      <alignment horizontal="center" vertical="center"/>
    </xf>
    <xf numFmtId="168" fontId="74" fillId="25" borderId="133" xfId="0" applyNumberFormat="true" applyFont="true" applyFill="true" applyBorder="true" applyAlignment="true">
      <alignment horizontal="center" vertical="center"/>
    </xf>
    <xf numFmtId="168" fontId="74" fillId="25" borderId="130" xfId="0" applyNumberFormat="true" applyFont="true" applyFill="true" applyBorder="true" applyAlignment="true">
      <alignment horizontal="center" vertical="center"/>
    </xf>
    <xf numFmtId="168" fontId="74" fillId="25" borderId="134" xfId="0" applyNumberFormat="true" applyFont="true" applyFill="true" applyBorder="true" applyAlignment="true">
      <alignment horizontal="center" vertical="center"/>
    </xf>
    <xf numFmtId="168" fontId="74" fillId="25" borderId="132" xfId="0" applyNumberFormat="true" applyFont="true" applyFill="true" applyBorder="true" applyAlignment="true">
      <alignment horizontal="center" vertical="center"/>
    </xf>
    <xf numFmtId="168" fontId="74" fillId="25" borderId="98" xfId="0" applyNumberFormat="true" applyFont="true" applyFill="true" applyBorder="true" applyAlignment="true">
      <alignment horizontal="center" vertical="center"/>
    </xf>
    <xf numFmtId="168" fontId="74" fillId="25" borderId="101" xfId="0" applyNumberFormat="true" applyFont="true" applyFill="true" applyBorder="true" applyAlignment="true">
      <alignment horizontal="center" vertical="center"/>
    </xf>
    <xf numFmtId="168" fontId="74" fillId="25" borderId="96" xfId="0" applyNumberFormat="true" applyFont="true" applyFill="true" applyBorder="true" applyAlignment="true">
      <alignment horizontal="center" vertical="center"/>
    </xf>
    <xf numFmtId="0" fontId="41" fillId="3" borderId="103" xfId="0" applyFont="true" applyFill="true" applyBorder="true" applyAlignment="true">
      <alignment horizontal="left" vertical="center"/>
    </xf>
    <xf numFmtId="0" fontId="3" fillId="0" borderId="96" xfId="0" applyFont="true" applyFill="true" applyBorder="true" applyAlignment="true">
      <alignment horizontal="center" vertical="center" wrapText="true"/>
    </xf>
    <xf numFmtId="0" fontId="3" fillId="3" borderId="96" xfId="0" applyFont="true" applyFill="true" applyBorder="true" applyAlignment="true">
      <alignment vertical="center" wrapText="true"/>
    </xf>
    <xf numFmtId="0" fontId="3" fillId="3" borderId="98" xfId="0" applyFont="true" applyFill="true" applyBorder="true" applyAlignment="true">
      <alignment vertical="center" wrapText="true"/>
    </xf>
    <xf numFmtId="0" fontId="3" fillId="0" borderId="101" xfId="0" applyFont="true" applyFill="true" applyBorder="true" applyAlignment="true">
      <alignment vertical="center" wrapText="true"/>
    </xf>
    <xf numFmtId="0" fontId="3" fillId="0" borderId="98" xfId="0" applyFont="true" applyFill="true" applyBorder="true" applyAlignment="true">
      <alignment vertical="center" wrapText="true"/>
    </xf>
    <xf numFmtId="0" fontId="3" fillId="25" borderId="104" xfId="0" applyFont="true" applyFill="true" applyBorder="true" applyAlignment="true">
      <alignment horizontal="center" vertical="center"/>
    </xf>
    <xf numFmtId="0" fontId="3" fillId="25" borderId="138" xfId="0" applyFont="true" applyFill="true" applyBorder="true" applyAlignment="true">
      <alignment horizontal="center" vertical="center"/>
    </xf>
    <xf numFmtId="0" fontId="3" fillId="25" borderId="101" xfId="0" applyFont="true" applyFill="true" applyBorder="true" applyAlignment="true">
      <alignment horizontal="center" vertical="center"/>
    </xf>
    <xf numFmtId="0" fontId="3" fillId="25" borderId="104" xfId="0" applyFont="true" applyFill="true" applyBorder="true" applyAlignment="true">
      <alignment horizontal="center" vertical="center" wrapText="true"/>
    </xf>
    <xf numFmtId="0" fontId="3" fillId="25" borderId="138" xfId="0" applyFont="true" applyFill="true" applyBorder="true" applyAlignment="true">
      <alignment horizontal="center" vertical="center" wrapText="true"/>
    </xf>
    <xf numFmtId="0" fontId="3" fillId="25" borderId="101" xfId="0" applyFont="true" applyFill="true" applyBorder="true" applyAlignment="true">
      <alignment horizontal="center" vertical="center" wrapText="true"/>
    </xf>
    <xf numFmtId="167" fontId="45" fillId="25" borderId="103" xfId="0" applyNumberFormat="true" applyFont="true" applyFill="true" applyBorder="true" applyAlignment="true">
      <alignment horizontal="center" vertical="center" wrapText="true"/>
    </xf>
    <xf numFmtId="167" fontId="45" fillId="25" borderId="137" xfId="0" applyNumberFormat="true" applyFont="true" applyFill="true" applyBorder="true" applyAlignment="true">
      <alignment horizontal="center" vertical="center" wrapText="true"/>
    </xf>
    <xf numFmtId="167" fontId="45" fillId="25" borderId="133" xfId="0" applyNumberFormat="true" applyFont="true" applyFill="true" applyBorder="true" applyAlignment="true">
      <alignment horizontal="center" vertical="center" wrapText="true"/>
    </xf>
    <xf numFmtId="167" fontId="45" fillId="25" borderId="132" xfId="0" applyNumberFormat="true" applyFont="true" applyFill="true" applyBorder="true" applyAlignment="true">
      <alignment horizontal="center" vertical="center" wrapText="true"/>
    </xf>
    <xf numFmtId="167" fontId="45" fillId="25" borderId="96" xfId="0" applyNumberFormat="true"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wrapText="true"/>
    </xf>
    <xf numFmtId="167" fontId="40" fillId="25" borderId="137" xfId="0" applyNumberFormat="true" applyFont="true" applyFill="true" applyBorder="true" applyAlignment="true">
      <alignment horizontal="center" vertical="center" wrapText="true"/>
    </xf>
    <xf numFmtId="167" fontId="40" fillId="25" borderId="133" xfId="0" applyNumberFormat="true" applyFont="true" applyFill="true" applyBorder="true" applyAlignment="true">
      <alignment horizontal="center" vertical="center" wrapText="true"/>
    </xf>
    <xf numFmtId="167" fontId="40" fillId="25" borderId="132" xfId="0" applyNumberFormat="true" applyFont="true" applyFill="true" applyBorder="true" applyAlignment="true">
      <alignment horizontal="center" vertical="center" wrapText="true"/>
    </xf>
    <xf numFmtId="167" fontId="40" fillId="25" borderId="96" xfId="0" applyNumberFormat="true" applyFont="true" applyFill="true" applyBorder="true" applyAlignment="true">
      <alignment horizontal="center" vertical="center" wrapText="true"/>
    </xf>
    <xf numFmtId="0" fontId="3" fillId="25" borderId="137" xfId="0" applyFont="true" applyFill="true" applyBorder="true" applyAlignment="true">
      <alignment horizontal="center" vertical="center"/>
    </xf>
    <xf numFmtId="0" fontId="3" fillId="25" borderId="96" xfId="0" applyFont="true" applyFill="true" applyBorder="true" applyAlignment="true">
      <alignment horizontal="center" vertical="center"/>
    </xf>
    <xf numFmtId="0" fontId="3" fillId="25" borderId="135" xfId="0" applyFont="true" applyFill="true" applyBorder="true" applyAlignment="true">
      <alignment horizontal="center" vertical="center" wrapText="true"/>
    </xf>
    <xf numFmtId="0" fontId="3" fillId="25" borderId="134" xfId="0" applyFont="true" applyFill="true" applyBorder="true" applyAlignment="true">
      <alignment horizontal="center" vertical="center" wrapText="true"/>
    </xf>
    <xf numFmtId="169" fontId="45" fillId="25" borderId="104" xfId="0" applyNumberFormat="true" applyFont="true" applyFill="true" applyBorder="true" applyAlignment="true">
      <alignment horizontal="center" vertical="center"/>
    </xf>
    <xf numFmtId="169" fontId="45" fillId="25" borderId="138" xfId="0" applyNumberFormat="true" applyFont="true" applyFill="true" applyBorder="true" applyAlignment="true">
      <alignment horizontal="center" vertical="center"/>
    </xf>
    <xf numFmtId="169" fontId="45" fillId="25" borderId="135" xfId="0" applyNumberFormat="true" applyFont="true" applyFill="true" applyBorder="true" applyAlignment="true">
      <alignment horizontal="center" vertical="center"/>
    </xf>
    <xf numFmtId="169" fontId="45" fillId="25" borderId="134" xfId="0" applyNumberFormat="true" applyFont="true" applyFill="true" applyBorder="true" applyAlignment="true">
      <alignment horizontal="center" vertical="center"/>
    </xf>
    <xf numFmtId="169" fontId="45" fillId="25" borderId="101" xfId="0" applyNumberFormat="true" applyFont="true" applyFill="true" applyBorder="true" applyAlignment="true">
      <alignment horizontal="center" vertical="center"/>
    </xf>
    <xf numFmtId="169" fontId="45" fillId="25" borderId="103" xfId="0" applyNumberFormat="true" applyFont="true" applyFill="true" applyBorder="true" applyAlignment="true">
      <alignment horizontal="center" vertical="center"/>
    </xf>
    <xf numFmtId="169" fontId="45" fillId="25" borderId="137" xfId="0" applyNumberFormat="true" applyFont="true" applyFill="true" applyBorder="true" applyAlignment="true">
      <alignment horizontal="center" vertical="center"/>
    </xf>
    <xf numFmtId="169" fontId="45" fillId="25" borderId="133" xfId="0" applyNumberFormat="true" applyFont="true" applyFill="true" applyBorder="true" applyAlignment="true">
      <alignment horizontal="center" vertical="center"/>
    </xf>
    <xf numFmtId="169" fontId="45" fillId="25" borderId="132" xfId="0" applyNumberFormat="true" applyFont="true" applyFill="true" applyBorder="true" applyAlignment="true">
      <alignment horizontal="center" vertical="center"/>
    </xf>
    <xf numFmtId="169" fontId="45" fillId="25" borderId="96" xfId="0" applyNumberFormat="true" applyFont="true" applyFill="true" applyBorder="true" applyAlignment="true">
      <alignment horizontal="center" vertical="center"/>
    </xf>
    <xf numFmtId="0" fontId="3" fillId="25" borderId="103" xfId="0" applyFont="true" applyFill="true" applyBorder="true" applyAlignment="true">
      <alignment horizontal="center" vertical="center" wrapText="true"/>
    </xf>
    <xf numFmtId="0" fontId="3" fillId="25" borderId="137" xfId="0" applyFont="true" applyFill="true" applyBorder="true" applyAlignment="true">
      <alignment horizontal="center" vertical="center" wrapText="true"/>
    </xf>
    <xf numFmtId="0" fontId="3" fillId="25" borderId="96" xfId="0" applyFont="true" applyFill="true" applyBorder="true" applyAlignment="true">
      <alignment horizontal="center" vertical="center" wrapText="true"/>
    </xf>
    <xf numFmtId="0" fontId="3" fillId="25" borderId="133" xfId="0" applyFont="true" applyFill="true" applyBorder="true" applyAlignment="true">
      <alignment horizontal="center" vertical="center" wrapText="true"/>
    </xf>
    <xf numFmtId="0" fontId="3" fillId="25" borderId="132" xfId="0"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xf>
    <xf numFmtId="167" fontId="40" fillId="25" borderId="137" xfId="0" applyNumberFormat="true" applyFont="true" applyFill="true" applyBorder="true" applyAlignment="true">
      <alignment horizontal="center" vertical="center"/>
    </xf>
    <xf numFmtId="167" fontId="40" fillId="25" borderId="133"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0" fontId="3" fillId="25" borderId="135" xfId="0" applyFont="true" applyFill="true" applyBorder="true" applyAlignment="true">
      <alignment horizontal="center" vertical="center"/>
    </xf>
    <xf numFmtId="0" fontId="3" fillId="25" borderId="134" xfId="0" applyFont="true" applyFill="true" applyBorder="true" applyAlignment="true">
      <alignment horizontal="center" vertical="center"/>
    </xf>
    <xf numFmtId="168" fontId="40" fillId="25" borderId="104" xfId="0" applyNumberFormat="true" applyFont="true" applyFill="true" applyBorder="true" applyAlignment="true">
      <alignment horizontal="center" vertical="center"/>
    </xf>
    <xf numFmtId="168" fontId="40" fillId="25" borderId="138" xfId="0" applyNumberFormat="true" applyFont="true" applyFill="true" applyBorder="true" applyAlignment="true">
      <alignment horizontal="center" vertical="center"/>
    </xf>
    <xf numFmtId="168" fontId="40" fillId="25" borderId="135" xfId="0" applyNumberFormat="true" applyFont="true" applyFill="true" applyBorder="true" applyAlignment="true">
      <alignment horizontal="center" vertical="center"/>
    </xf>
    <xf numFmtId="168" fontId="40" fillId="25" borderId="134" xfId="0" applyNumberFormat="true" applyFont="true" applyFill="true" applyBorder="true" applyAlignment="true">
      <alignment horizontal="center" vertical="center"/>
    </xf>
    <xf numFmtId="168" fontId="40" fillId="25" borderId="101"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136" xfId="0" applyNumberFormat="true" applyFont="true" applyFill="true" applyBorder="true" applyAlignment="true">
      <alignment horizontal="center" vertical="center"/>
    </xf>
    <xf numFmtId="168" fontId="40" fillId="25" borderId="131" xfId="0" applyNumberFormat="true" applyFont="true" applyFill="true" applyBorder="true" applyAlignment="true">
      <alignment horizontal="center" vertical="center"/>
    </xf>
    <xf numFmtId="168" fontId="40" fillId="25" borderId="130"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0" fontId="3" fillId="0" borderId="104" xfId="0" applyFont="true" applyFill="true" applyBorder="true" applyAlignment="true">
      <alignment vertical="center"/>
    </xf>
    <xf numFmtId="0" fontId="3" fillId="0" borderId="102" xfId="0" applyFont="true" applyFill="true" applyBorder="true" applyAlignment="true">
      <alignment vertical="center"/>
    </xf>
    <xf numFmtId="0" fontId="3" fillId="17" borderId="104" xfId="0" applyFont="true" applyFill="true" applyBorder="true" applyAlignment="true">
      <alignment vertical="center"/>
    </xf>
    <xf numFmtId="0" fontId="45" fillId="17" borderId="103" xfId="0" applyFont="true" applyFill="true" applyBorder="true" applyAlignment="true">
      <alignment horizontal="left" vertical="center"/>
    </xf>
    <xf numFmtId="0" fontId="3" fillId="17" borderId="103" xfId="0" applyFont="true" applyFill="true" applyBorder="true" applyAlignment="true">
      <alignment vertical="center"/>
    </xf>
    <xf numFmtId="0" fontId="3" fillId="15" borderId="103" xfId="0" applyFont="true" applyFill="true" applyBorder="true" applyAlignment="true">
      <alignment vertical="center"/>
    </xf>
    <xf numFmtId="0" fontId="41" fillId="15" borderId="103" xfId="0" applyFont="true" applyFill="true" applyBorder="true" applyAlignment="true">
      <alignment horizontal="left" vertical="center"/>
    </xf>
    <xf numFmtId="0" fontId="3" fillId="3" borderId="103" xfId="0" applyFont="true" applyFill="true" applyBorder="true" applyAlignment="true">
      <alignment vertical="center"/>
    </xf>
    <xf numFmtId="0" fontId="3" fillId="3" borderId="102" xfId="0" applyFont="true" applyFill="true" applyBorder="true" applyAlignment="true">
      <alignment vertical="center"/>
    </xf>
    <xf numFmtId="0" fontId="45" fillId="0" borderId="104" xfId="0" applyFont="true" applyFill="true" applyBorder="true" applyAlignment="true">
      <alignment horizontal="left" vertical="center"/>
    </xf>
    <xf numFmtId="0" fontId="45" fillId="0" borderId="103" xfId="0" applyFont="true" applyFill="true" applyBorder="true" applyAlignment="true">
      <alignment horizontal="left" vertical="center"/>
    </xf>
    <xf numFmtId="0" fontId="3" fillId="0" borderId="103" xfId="0" applyFont="true" applyFill="true" applyBorder="true" applyAlignment="true">
      <alignment horizontal="center" vertical="center"/>
    </xf>
    <xf numFmtId="0" fontId="3" fillId="0" borderId="103" xfId="0" applyFont="true" applyFill="true" applyBorder="true" applyAlignment="true">
      <alignment vertical="center"/>
    </xf>
    <xf numFmtId="0" fontId="41" fillId="0" borderId="103" xfId="0" applyFont="true" applyFill="true" applyBorder="true" applyAlignment="true">
      <alignment horizontal="left" vertical="center"/>
    </xf>
    <xf numFmtId="0" fontId="45" fillId="0" borderId="101" xfId="0" applyFont="true" applyFill="true" applyBorder="true" applyAlignment="true">
      <alignment horizontal="left" vertical="center" wrapText="true"/>
    </xf>
    <xf numFmtId="0" fontId="3" fillId="17" borderId="96" xfId="0" applyFont="true" applyFill="true" applyBorder="true" applyAlignment="true">
      <alignment horizontal="center" vertical="center" wrapText="true"/>
    </xf>
    <xf numFmtId="0" fontId="41" fillId="15" borderId="96" xfId="0" applyFont="true" applyFill="true" applyBorder="true" applyAlignment="true">
      <alignment horizontal="left" vertical="center" wrapText="true"/>
    </xf>
    <xf numFmtId="0" fontId="41" fillId="3" borderId="96" xfId="0" applyFont="true" applyFill="true" applyBorder="true" applyAlignment="true">
      <alignment horizontal="left" vertical="center" wrapText="true"/>
    </xf>
    <xf numFmtId="0" fontId="45"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25" borderId="133" xfId="0" applyFont="true" applyFill="true" applyBorder="true" applyAlignment="true">
      <alignment horizontal="center" vertical="center" wrapText="true"/>
    </xf>
    <xf numFmtId="0" fontId="45" fillId="25" borderId="133" xfId="0" applyFont="true" applyFill="true" applyBorder="true" applyAlignment="true">
      <alignment horizontal="center" vertical="center" wrapText="true"/>
    </xf>
    <xf numFmtId="0" fontId="3" fillId="25" borderId="133" xfId="0" applyFont="true" applyFill="true" applyBorder="true" applyAlignment="true">
      <alignment horizontal="center" vertical="center"/>
    </xf>
    <xf numFmtId="0" fontId="41" fillId="25" borderId="137" xfId="0" applyFont="true" applyFill="true" applyBorder="true" applyAlignment="true">
      <alignment horizontal="center" vertical="center" wrapText="true"/>
    </xf>
    <xf numFmtId="0" fontId="45" fillId="25" borderId="137" xfId="0" applyFont="true" applyFill="true" applyBorder="true" applyAlignment="true">
      <alignment horizontal="center" vertical="center" wrapText="true"/>
    </xf>
    <xf numFmtId="168" fontId="13" fillId="25" borderId="137" xfId="0" applyNumberFormat="true" applyFont="true" applyFill="true" applyBorder="true" applyAlignment="true">
      <alignment horizontal="center" vertical="center"/>
    </xf>
    <xf numFmtId="0" fontId="41" fillId="25" borderId="103" xfId="0" applyFont="true" applyFill="true" applyBorder="true" applyAlignment="true">
      <alignment horizontal="center" vertical="center" wrapText="true"/>
    </xf>
    <xf numFmtId="0" fontId="45" fillId="25" borderId="103" xfId="0" applyFont="true" applyFill="true" applyBorder="true" applyAlignment="true">
      <alignment horizontal="center" vertical="center" wrapText="true"/>
    </xf>
    <xf numFmtId="0" fontId="3" fillId="25" borderId="103" xfId="0" applyFont="true" applyFill="true" applyBorder="true" applyAlignment="true">
      <alignment horizontal="center" vertical="center"/>
    </xf>
    <xf numFmtId="168" fontId="13" fillId="25" borderId="103" xfId="0" applyNumberFormat="true" applyFont="true" applyFill="true" applyBorder="true" applyAlignment="true">
      <alignment horizontal="center" vertical="center"/>
    </xf>
    <xf numFmtId="0" fontId="41" fillId="25" borderId="132"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5" fillId="25" borderId="132" xfId="0" applyFont="true" applyFill="true" applyBorder="true" applyAlignment="true">
      <alignment horizontal="center" vertical="center" wrapText="true"/>
    </xf>
    <xf numFmtId="0" fontId="3" fillId="25" borderId="132" xfId="0" applyFont="true" applyFill="true" applyBorder="true" applyAlignment="true">
      <alignment horizontal="center" vertical="center"/>
    </xf>
    <xf numFmtId="0" fontId="45" fillId="25" borderId="96" xfId="0" applyFont="true" applyFill="true" applyBorder="true" applyAlignment="true">
      <alignment horizontal="center" vertical="center" wrapText="true"/>
    </xf>
    <xf numFmtId="168" fontId="13" fillId="25" borderId="133" xfId="0" applyNumberFormat="true" applyFont="true" applyFill="true" applyBorder="true" applyAlignment="true">
      <alignment horizontal="center" vertical="center"/>
    </xf>
    <xf numFmtId="168" fontId="13" fillId="25" borderId="132" xfId="0" applyNumberFormat="true" applyFont="true" applyFill="true" applyBorder="true" applyAlignment="true">
      <alignment horizontal="center" vertical="center"/>
    </xf>
    <xf numFmtId="168" fontId="13" fillId="25" borderId="96" xfId="0" applyNumberFormat="true" applyFont="true" applyFill="true" applyBorder="true" applyAlignment="true">
      <alignment horizontal="center" vertical="center"/>
    </xf>
    <xf numFmtId="0" fontId="3" fillId="17" borderId="101" xfId="0" applyFont="true" applyFill="true" applyBorder="true" applyAlignment="true">
      <alignment vertical="center" wrapText="true"/>
    </xf>
    <xf numFmtId="0" fontId="3" fillId="17" borderId="96" xfId="0" applyFont="true" applyFill="true" applyBorder="true" applyAlignment="true">
      <alignment vertical="center" wrapText="true"/>
    </xf>
    <xf numFmtId="0" fontId="3" fillId="15" borderId="96" xfId="0" applyFont="true" applyFill="true" applyBorder="true" applyAlignment="true">
      <alignment vertical="center" wrapText="true"/>
    </xf>
    <xf numFmtId="0" fontId="3" fillId="0" borderId="96" xfId="0" applyFont="true" applyFill="true" applyBorder="true" applyAlignment="true">
      <alignment vertical="center" wrapText="true"/>
    </xf>
    <xf numFmtId="0" fontId="41" fillId="15" borderId="10" xfId="0" applyFont="true" applyFill="true" applyBorder="true" applyAlignment="true">
      <alignment horizontal="center" vertical="center" wrapText="true"/>
    </xf>
    <xf numFmtId="0" fontId="3" fillId="15" borderId="10" xfId="0" applyFont="true" applyFill="true" applyBorder="true" applyAlignment="true">
      <alignment vertical="center"/>
    </xf>
    <xf numFmtId="167" fontId="40" fillId="15" borderId="10" xfId="0" applyNumberFormat="true" applyFont="true" applyFill="true" applyBorder="true" applyAlignment="true">
      <alignment horizontal="right" vertical="center" wrapText="true"/>
    </xf>
    <xf numFmtId="0" fontId="41" fillId="15" borderId="10" xfId="0" applyFont="true" applyFill="true" applyBorder="true" applyAlignment="true">
      <alignment horizontal="left" vertical="center"/>
    </xf>
    <xf numFmtId="0" fontId="41" fillId="15" borderId="10" xfId="0" applyFont="true" applyFill="true" applyBorder="true" applyAlignment="true">
      <alignment horizontal="left" vertical="center" wrapText="true"/>
    </xf>
    <xf numFmtId="169" fontId="45" fillId="17" borderId="10" xfId="0" applyNumberFormat="true" applyFont="true" applyFill="true" applyBorder="true" applyAlignment="true">
      <alignment horizontal="right" vertical="center"/>
    </xf>
    <xf numFmtId="0" fontId="45" fillId="17" borderId="10" xfId="0" applyFont="true" applyFill="true" applyBorder="true" applyAlignment="true">
      <alignment horizontal="left" vertical="center"/>
    </xf>
    <xf numFmtId="0" fontId="73" fillId="17" borderId="6" xfId="0" applyFont="true" applyFill="true" applyBorder="true" applyAlignment="true">
      <alignment wrapText="true"/>
    </xf>
    <xf numFmtId="0" fontId="73" fillId="17" borderId="5" xfId="0" applyFont="true" applyFill="true" applyBorder="true" applyAlignment="true">
      <alignment wrapText="true"/>
    </xf>
    <xf numFmtId="0" fontId="73" fillId="17" borderId="3" xfId="0" applyFont="true" applyFill="true" applyBorder="true" applyAlignment="true">
      <alignment wrapText="true"/>
    </xf>
    <xf numFmtId="0" fontId="73" fillId="3" borderId="4" xfId="0" applyFont="true" applyFill="true" applyBorder="true"/>
    <xf numFmtId="0" fontId="73" fillId="17" borderId="4" xfId="0" applyFont="true" applyFill="true" applyBorder="true" applyAlignment="true">
      <alignment wrapText="true"/>
    </xf>
    <xf numFmtId="0" fontId="73" fillId="17" borderId="3" xfId="0" applyFont="true" applyFill="true" applyBorder="true" applyAlignment="true">
      <alignment horizontal="left" wrapText="true"/>
    </xf>
    <xf numFmtId="164" fontId="13" fillId="3" borderId="27" xfId="0" applyNumberFormat="true" applyFont="true" applyFill="true" applyBorder="true" applyAlignment="true" applyProtection="true">
      <alignment horizontal="center"/>
      <protection locked="false"/>
    </xf>
    <xf numFmtId="164" fontId="13" fillId="3" borderId="30" xfId="0" applyNumberFormat="true" applyFont="true" applyFill="true" applyBorder="true" applyAlignment="true" applyProtection="true">
      <alignment horizontal="center"/>
      <protection locked="false"/>
    </xf>
    <xf numFmtId="164" fontId="13" fillId="3" borderId="33" xfId="0" applyNumberFormat="true" applyFont="true" applyFill="true" applyBorder="true" applyAlignment="true" applyProtection="true">
      <alignment horizontal="center"/>
      <protection locked="false"/>
    </xf>
    <xf numFmtId="0" fontId="20" fillId="3" borderId="10" xfId="0" applyFont="true" applyFill="true" applyBorder="true" applyProtection="true">
      <protection locked="false"/>
    </xf>
    <xf numFmtId="0" fontId="24" fillId="15" borderId="10" xfId="0" applyFont="true" applyFill="true" applyBorder="true"/>
    <xf numFmtId="0" fontId="25" fillId="15" borderId="10" xfId="0" applyFont="true" applyFill="true" applyBorder="true"/>
    <xf numFmtId="0" fontId="3" fillId="15" borderId="10" xfId="0" applyFont="true" applyFill="true" applyBorder="true"/>
    <xf numFmtId="0" fontId="3" fillId="3" borderId="10" xfId="0" applyFont="true" applyFill="true" applyBorder="true"/>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8" fillId="15" borderId="10" xfId="0" applyFont="true" applyFill="true" applyBorder="true" applyAlignment="true">
      <alignment horizontal="center"/>
    </xf>
    <xf numFmtId="0" fontId="29" fillId="15" borderId="10" xfId="0" applyFont="true" applyFill="true" applyBorder="true" applyAlignment="true">
      <alignment horizontal="center"/>
    </xf>
    <xf numFmtId="0" fontId="23" fillId="15" borderId="10" xfId="0" applyFont="true" applyFill="true" applyBorder="true" applyAlignment="true">
      <alignment horizontal="center" wrapText="true"/>
    </xf>
    <xf numFmtId="0" fontId="30" fillId="15" borderId="10" xfId="0" applyFont="true" applyFill="true" applyBorder="true"/>
    <xf numFmtId="0" fontId="31" fillId="15" borderId="10" xfId="0" applyFont="true" applyFill="true" applyBorder="true" applyAlignment="true">
      <alignment horizontal="center"/>
    </xf>
    <xf numFmtId="0" fontId="32" fillId="15" borderId="10" xfId="0" applyFont="true" applyFill="true" applyBorder="true" applyAlignment="true">
      <alignment horizontal="center"/>
    </xf>
    <xf numFmtId="0" fontId="14" fillId="15" borderId="10" xfId="0" applyFont="true" applyFill="true" applyBorder="true" applyAlignment="true">
      <alignment horizontal="center"/>
    </xf>
    <xf numFmtId="0" fontId="33" fillId="15" borderId="10" xfId="0" applyFont="true" applyFill="true" applyBorder="true"/>
    <xf numFmtId="0" fontId="5" fillId="15" borderId="10" xfId="0" applyFont="true" applyFill="true" applyBorder="true" applyAlignment="true">
      <alignment horizontal="center"/>
    </xf>
    <xf numFmtId="0" fontId="23" fillId="15" borderId="10" xfId="0" applyFont="true" applyFill="true" applyBorder="true"/>
    <xf numFmtId="0" fontId="34" fillId="15" borderId="10" xfId="0" applyFont="true" applyFill="true" applyBorder="true" applyAlignment="true">
      <alignment horizontal="center"/>
    </xf>
    <xf numFmtId="0" fontId="35" fillId="15" borderId="10" xfId="0" applyFont="true" applyFill="true" applyBorder="true"/>
    <xf numFmtId="0" fontId="36" fillId="15" borderId="10" xfId="0" applyFont="true" applyFill="true" applyBorder="true"/>
    <xf numFmtId="0" fontId="37" fillId="15" borderId="10" xfId="0" applyFont="true" applyFill="true" applyBorder="true"/>
    <xf numFmtId="0" fontId="22" fillId="15" borderId="10" xfId="0" applyFont="true" applyFill="true" applyBorder="true" applyAlignment="true">
      <alignment horizontal="center" vertical="center"/>
    </xf>
    <xf numFmtId="0" fontId="38" fillId="4" borderId="10" xfId="0" applyFont="true" applyFill="true" applyBorder="true" applyAlignment="true">
      <alignment horizontal="center" vertical="center"/>
    </xf>
    <xf numFmtId="0" fontId="12" fillId="15" borderId="10" xfId="0" applyFont="true" applyFill="true" applyBorder="true"/>
    <xf numFmtId="0" fontId="6" fillId="15" borderId="10" xfId="0" applyFont="true" applyFill="true" applyBorder="true" applyAlignment="true">
      <alignment horizontal="left" indent="1"/>
    </xf>
    <xf numFmtId="0" fontId="32" fillId="15" borderId="10" xfId="0" applyFont="true" applyFill="true" applyBorder="true" applyAlignment="true">
      <alignment horizontal="left" indent="1"/>
    </xf>
    <xf numFmtId="0" fontId="39" fillId="15" borderId="10" xfId="0" applyFont="true" applyFill="true" applyBorder="true" applyAlignment="true">
      <alignment horizontal="left" indent="1"/>
    </xf>
    <xf numFmtId="0" fontId="32" fillId="15" borderId="10" xfId="0" applyFont="true" applyFill="true" applyBorder="true" applyAlignment="true">
      <alignment horizontal="left" indent="2"/>
    </xf>
    <xf numFmtId="0" fontId="20" fillId="3" borderId="10" xfId="0" applyFont="true" applyFill="true" applyBorder="true"/>
    <xf numFmtId="1" fontId="3" fillId="4" borderId="2" xfId="0" applyNumberFormat="true" applyFont="true" applyFill="true" applyBorder="true" applyAlignment="true" applyProtection="true">
      <alignment horizontal="center"/>
    </xf>
    <xf numFmtId="1" fontId="3" fillId="4" borderId="6" xfId="0" applyNumberFormat="true" applyFont="true" applyFill="true" applyBorder="true" applyAlignment="true" applyProtection="true">
      <alignment horizontal="center"/>
    </xf>
    <xf numFmtId="164" fontId="18" fillId="3" borderId="10" xfId="0" applyNumberFormat="true" applyFont="true" applyFill="true" applyBorder="true" applyAlignment="true" applyProtection="true">
      <protection locked="false"/>
    </xf>
    <xf numFmtId="0" fontId="3" fillId="3" borderId="10" xfId="0" applyFont="true" applyFill="true" applyBorder="true" applyProtection="true">
      <protection locked="false"/>
    </xf>
    <xf numFmtId="0" fontId="3" fillId="3" borderId="10" xfId="0" applyNumberFormat="true" applyFont="true" applyFill="true" applyBorder="true" applyProtection="true">
      <protection locked="false"/>
    </xf>
    <xf numFmtId="0" fontId="3" fillId="3" borderId="10" xfId="0" applyFont="true" applyFill="true" applyBorder="true" applyAlignment="true" applyProtection="true">
      <alignment horizontal="center"/>
      <protection locked="false"/>
    </xf>
    <xf numFmtId="1" fontId="8" fillId="3" borderId="10" xfId="0" applyNumberFormat="true" applyFont="true" applyFill="true" applyBorder="true" applyAlignment="true" applyProtection="true">
      <alignment horizontal="center"/>
      <protection locked="false"/>
    </xf>
    <xf numFmtId="0" fontId="6" fillId="3" borderId="10" xfId="0" applyFont="true" applyFill="true" applyBorder="true" applyProtection="true">
      <protection locked="false"/>
    </xf>
    <xf numFmtId="0" fontId="11" fillId="4" borderId="13" xfId="0" applyFont="true" applyFill="true" applyBorder="true" applyAlignment="true" applyProtection="true">
      <alignment horizontal="center" vertical="center" wrapText="true"/>
      <protection locked="false"/>
    </xf>
    <xf numFmtId="1" fontId="11" fillId="4" borderId="14" xfId="0" applyNumberFormat="true" applyFont="true" applyFill="true" applyBorder="true" applyAlignment="true" applyProtection="true">
      <alignment horizontal="center" vertical="center" wrapText="true"/>
      <protection locked="false"/>
    </xf>
    <xf numFmtId="0" fontId="11" fillId="4" borderId="15" xfId="0" applyFont="true" applyFill="true" applyBorder="true" applyAlignment="true" applyProtection="true">
      <alignment horizontal="center" vertical="center" wrapText="true"/>
      <protection locked="false"/>
    </xf>
    <xf numFmtId="0" fontId="11" fillId="3" borderId="10" xfId="0" applyFont="true" applyFill="true" applyBorder="true" applyProtection="true">
      <protection locked="false"/>
    </xf>
    <xf numFmtId="164" fontId="13" fillId="9" borderId="16" xfId="0" applyNumberFormat="true" applyFont="true" applyFill="true" applyBorder="true" applyAlignment="true" applyProtection="true">
      <alignment horizontal="center"/>
      <protection locked="false"/>
    </xf>
    <xf numFmtId="164" fontId="13" fillId="6" borderId="17" xfId="0" applyNumberFormat="true" applyFont="true" applyFill="true" applyBorder="true" applyAlignment="true" applyProtection="true">
      <alignment horizontal="center"/>
      <protection locked="false"/>
    </xf>
    <xf numFmtId="164" fontId="13" fillId="7" borderId="17" xfId="0" applyNumberFormat="true" applyFont="true" applyFill="true" applyBorder="true" applyAlignment="true" applyProtection="true">
      <alignment horizontal="center"/>
      <protection locked="false"/>
    </xf>
    <xf numFmtId="164" fontId="13" fillId="8" borderId="20" xfId="0" applyNumberFormat="true" applyFont="true" applyFill="true" applyBorder="true" applyAlignment="true" applyProtection="true">
      <alignment horizontal="center"/>
      <protection locked="false"/>
    </xf>
    <xf numFmtId="1" fontId="3" fillId="4" borderId="6" xfId="0" applyNumberFormat="true" applyFont="true" applyFill="true" applyBorder="true" applyAlignment="true" applyProtection="true">
      <alignment horizontal="center"/>
      <protection locked="false"/>
    </xf>
    <xf numFmtId="164" fontId="13" fillId="9" borderId="8" xfId="0" applyNumberFormat="true" applyFont="true" applyFill="true" applyBorder="true" applyAlignment="true" applyProtection="true">
      <alignment horizontal="center"/>
      <protection locked="false"/>
    </xf>
    <xf numFmtId="164" fontId="13" fillId="6" borderId="9" xfId="0" applyNumberFormat="true" applyFont="true" applyFill="true" applyBorder="true" applyAlignment="true" applyProtection="true">
      <alignment horizontal="center"/>
      <protection locked="false"/>
    </xf>
    <xf numFmtId="164" fontId="13" fillId="7" borderId="9" xfId="0" applyNumberFormat="true" applyFont="true" applyFill="true" applyBorder="true" applyAlignment="true" applyProtection="true">
      <alignment horizontal="center"/>
      <protection locked="false"/>
    </xf>
    <xf numFmtId="164" fontId="13" fillId="8" borderId="22" xfId="0" applyNumberFormat="true" applyFont="true" applyFill="true" applyBorder="true" applyAlignment="true" applyProtection="true">
      <alignment horizontal="center"/>
      <protection locked="false"/>
    </xf>
    <xf numFmtId="0" fontId="11" fillId="4" borderId="18" xfId="0" applyFont="true" applyFill="true" applyBorder="true" applyAlignment="true" applyProtection="true">
      <alignment horizontal="center" vertical="center" wrapText="true"/>
      <protection locked="false"/>
    </xf>
    <xf numFmtId="0" fontId="11" fillId="4" borderId="14" xfId="0" applyFont="true" applyFill="true" applyBorder="true" applyAlignment="true" applyProtection="true">
      <alignment horizontal="center" vertical="center" wrapText="true"/>
      <protection locked="false"/>
    </xf>
    <xf numFmtId="164" fontId="13" fillId="4" borderId="16" xfId="0" applyNumberFormat="true" applyFont="true" applyFill="true" applyBorder="true" applyAlignment="true" applyProtection="true">
      <alignment horizontal="center" vertical="center"/>
      <protection locked="false"/>
    </xf>
    <xf numFmtId="164" fontId="13" fillId="9" borderId="17" xfId="0" applyNumberFormat="true" applyFont="true" applyFill="true" applyBorder="true" applyAlignment="true" applyProtection="true">
      <alignment horizontal="center" vertical="center"/>
      <protection locked="false"/>
    </xf>
    <xf numFmtId="164" fontId="13" fillId="10" borderId="17" xfId="0" applyNumberFormat="true" applyFont="true" applyFill="true" applyBorder="true" applyAlignment="true" applyProtection="true">
      <alignment horizontal="center" vertical="center"/>
      <protection locked="false"/>
    </xf>
    <xf numFmtId="164" fontId="13" fillId="11" borderId="17" xfId="0" applyNumberFormat="true" applyFont="true" applyFill="true" applyBorder="true" applyAlignment="true" applyProtection="true">
      <alignment horizontal="center" vertical="center"/>
      <protection locked="false"/>
    </xf>
    <xf numFmtId="164" fontId="13" fillId="12" borderId="20" xfId="0" applyNumberFormat="true" applyFont="true" applyFill="true" applyBorder="true" applyAlignment="true" applyProtection="true">
      <alignment horizontal="center" vertical="center"/>
      <protection locked="false"/>
    </xf>
    <xf numFmtId="164" fontId="13" fillId="6" borderId="17" xfId="0" applyNumberFormat="true" applyFont="true" applyFill="true" applyBorder="true" applyAlignment="true" applyProtection="true">
      <alignment horizontal="center" vertical="center"/>
      <protection locked="false"/>
    </xf>
    <xf numFmtId="164" fontId="13" fillId="7" borderId="17" xfId="0" applyNumberFormat="true" applyFont="true" applyFill="true" applyBorder="true" applyAlignment="true" applyProtection="true">
      <alignment horizontal="center" vertical="center"/>
      <protection locked="false"/>
    </xf>
    <xf numFmtId="164" fontId="13" fillId="8" borderId="20" xfId="0" applyNumberFormat="true" applyFont="true" applyFill="true" applyBorder="true" applyAlignment="true" applyProtection="true">
      <alignment horizontal="center" vertical="center"/>
      <protection locked="false"/>
    </xf>
    <xf numFmtId="0" fontId="3" fillId="3" borderId="10" xfId="0" applyFont="true" applyFill="true" applyBorder="true" applyAlignment="true" applyProtection="true">
      <alignment vertical="center"/>
      <protection locked="false"/>
    </xf>
    <xf numFmtId="164" fontId="13" fillId="4" borderId="8" xfId="0" applyNumberFormat="true" applyFont="true" applyFill="true" applyBorder="true" applyAlignment="true" applyProtection="true">
      <alignment horizontal="center" vertical="center"/>
      <protection locked="false"/>
    </xf>
    <xf numFmtId="164" fontId="13" fillId="9" borderId="9" xfId="0" applyNumberFormat="true" applyFont="true" applyFill="true" applyBorder="true" applyAlignment="true" applyProtection="true">
      <alignment horizontal="center" vertical="center"/>
      <protection locked="false"/>
    </xf>
    <xf numFmtId="164" fontId="13" fillId="6" borderId="9" xfId="0" applyNumberFormat="true" applyFont="true" applyFill="true" applyBorder="true" applyAlignment="true" applyProtection="true">
      <alignment horizontal="center" vertical="center"/>
      <protection locked="false"/>
    </xf>
    <xf numFmtId="164" fontId="13" fillId="7" borderId="9" xfId="0" applyNumberFormat="true" applyFont="true" applyFill="true" applyBorder="true" applyAlignment="true" applyProtection="true">
      <alignment horizontal="center" vertical="center"/>
      <protection locked="false"/>
    </xf>
    <xf numFmtId="164" fontId="13" fillId="8" borderId="22" xfId="0" applyNumberFormat="true" applyFont="true" applyFill="true" applyBorder="true" applyAlignment="true" applyProtection="true">
      <alignment horizontal="center" vertical="center"/>
      <protection locked="false"/>
    </xf>
    <xf numFmtId="1" fontId="3" fillId="4" borderId="4" xfId="0" applyNumberFormat="true" applyFont="true" applyFill="true" applyBorder="true" applyAlignment="true" applyProtection="true">
      <alignment horizontal="center"/>
      <protection locked="false"/>
    </xf>
    <xf numFmtId="164" fontId="13" fillId="3" borderId="19" xfId="0" applyNumberFormat="true" applyFont="true" applyFill="true" applyBorder="true" applyAlignment="true" applyProtection="true">
      <alignment horizontal="center"/>
      <protection locked="false"/>
    </xf>
    <xf numFmtId="164" fontId="13" fillId="3" borderId="23" xfId="0" applyNumberFormat="true" applyFont="true" applyFill="true" applyBorder="true" applyAlignment="true" applyProtection="true">
      <alignment horizontal="center"/>
      <protection locked="false"/>
    </xf>
    <xf numFmtId="164" fontId="13" fillId="3" borderId="11" xfId="0" applyNumberFormat="true" applyFont="true" applyFill="true" applyBorder="true" applyAlignment="true" applyProtection="true">
      <alignment horizontal="center"/>
      <protection locked="false"/>
    </xf>
    <xf numFmtId="164" fontId="13" fillId="3" borderId="20" xfId="0" applyNumberFormat="true" applyFont="true" applyFill="true" applyBorder="true" applyAlignment="true" applyProtection="true">
      <alignment horizontal="center"/>
      <protection locked="false"/>
    </xf>
    <xf numFmtId="164" fontId="13" fillId="3" borderId="21" xfId="0" applyNumberFormat="true" applyFont="true" applyFill="true" applyBorder="true" applyAlignment="true" applyProtection="true">
      <alignment horizontal="center"/>
      <protection locked="false"/>
    </xf>
    <xf numFmtId="164" fontId="13" fillId="3" borderId="7" xfId="0" applyNumberFormat="true" applyFont="true" applyFill="true" applyBorder="true" applyAlignment="true" applyProtection="true">
      <alignment horizontal="center"/>
      <protection locked="false"/>
    </xf>
    <xf numFmtId="164" fontId="13" fillId="3" borderId="12" xfId="0" applyNumberFormat="true" applyFont="true" applyFill="true" applyBorder="true" applyAlignment="true" applyProtection="true">
      <alignment horizontal="center"/>
      <protection locked="false"/>
    </xf>
    <xf numFmtId="164" fontId="13" fillId="3" borderId="22" xfId="0" applyNumberFormat="true" applyFont="true" applyFill="true" applyBorder="true" applyAlignment="true" applyProtection="true">
      <alignment horizontal="center"/>
      <protection locked="false"/>
    </xf>
    <xf numFmtId="0" fontId="3" fillId="3" borderId="24" xfId="0" applyFont="true" applyFill="true" applyBorder="true" applyProtection="true">
      <protection locked="false"/>
    </xf>
    <xf numFmtId="0" fontId="3" fillId="3" borderId="25" xfId="0" applyFont="true" applyFill="true" applyBorder="true" applyProtection="true">
      <protection locked="false"/>
    </xf>
    <xf numFmtId="0" fontId="6" fillId="4" borderId="26" xfId="0" applyFont="true" applyFill="true" applyBorder="true" applyAlignment="true" applyProtection="true">
      <alignment horizontal="center" vertical="center"/>
      <protection locked="false"/>
    </xf>
    <xf numFmtId="0" fontId="11" fillId="4" borderId="25" xfId="0" applyFont="true" applyFill="true" applyBorder="true" applyAlignment="true" applyProtection="true">
      <alignment horizontal="center" vertical="center"/>
      <protection locked="false"/>
    </xf>
    <xf numFmtId="0" fontId="11" fillId="4" borderId="18" xfId="0" applyFont="true" applyFill="true" applyBorder="true" applyAlignment="true" applyProtection="true">
      <alignment horizontal="center" vertical="center"/>
      <protection locked="false"/>
    </xf>
    <xf numFmtId="0" fontId="13" fillId="3" borderId="10" xfId="0" applyFont="true" applyFill="true" applyBorder="true" applyProtection="true">
      <protection locked="false"/>
    </xf>
    <xf numFmtId="0" fontId="11" fillId="4" borderId="26" xfId="0" applyFont="true" applyFill="true" applyBorder="true" applyAlignment="true" applyProtection="true">
      <alignment horizontal="center" vertical="center" wrapText="true"/>
      <protection locked="false"/>
    </xf>
    <xf numFmtId="164" fontId="3" fillId="3" borderId="10" xfId="0" applyNumberFormat="true" applyFont="true" applyFill="true" applyBorder="true" applyProtection="true">
      <protection locked="false"/>
    </xf>
    <xf numFmtId="0" fontId="15" fillId="3" borderId="4" xfId="0" applyFont="true" applyFill="true" applyBorder="true" applyAlignment="true" applyProtection="true">
      <alignment vertical="center" textRotation="90"/>
      <protection locked="false"/>
    </xf>
    <xf numFmtId="164" fontId="13" fillId="3" borderId="29" xfId="0" applyNumberFormat="true" applyFont="true" applyFill="true" applyBorder="true" applyAlignment="true" applyProtection="true">
      <alignment horizontal="center"/>
      <protection locked="false"/>
    </xf>
    <xf numFmtId="164" fontId="13" fillId="3" borderId="10" xfId="0" applyNumberFormat="true" applyFont="true" applyFill="true" applyBorder="true" applyAlignment="true" applyProtection="true">
      <alignment horizontal="center"/>
      <protection locked="false"/>
    </xf>
    <xf numFmtId="164" fontId="13" fillId="3" borderId="28" xfId="0" applyNumberFormat="true" applyFont="true" applyFill="true" applyBorder="true" applyAlignment="true" applyProtection="true">
      <alignment horizontal="center"/>
      <protection locked="false"/>
    </xf>
    <xf numFmtId="164" fontId="13" fillId="3" borderId="32" xfId="0" applyNumberFormat="true" applyFont="true" applyFill="true" applyBorder="true" applyAlignment="true" applyProtection="true">
      <alignment horizontal="center"/>
      <protection locked="false"/>
    </xf>
    <xf numFmtId="164" fontId="13" fillId="3" borderId="31" xfId="0" applyNumberFormat="true" applyFont="true" applyFill="true" applyBorder="true" applyAlignment="true" applyProtection="true">
      <alignment horizontal="center"/>
      <protection locked="false"/>
    </xf>
    <xf numFmtId="1" fontId="3" fillId="3" borderId="10" xfId="0" applyNumberFormat="true" applyFont="true" applyFill="true" applyBorder="true" applyProtection="true">
      <protection locked="false"/>
    </xf>
    <xf numFmtId="164" fontId="13" fillId="3" borderId="35" xfId="0" applyNumberFormat="true" applyFont="true" applyFill="true" applyBorder="true" applyAlignment="true" applyProtection="true">
      <alignment horizontal="center"/>
      <protection locked="false"/>
    </xf>
    <xf numFmtId="164" fontId="13" fillId="3" borderId="5" xfId="0" applyNumberFormat="true" applyFont="true" applyFill="true" applyBorder="true" applyAlignment="true" applyProtection="true">
      <alignment horizontal="center"/>
      <protection locked="false"/>
    </xf>
    <xf numFmtId="164" fontId="13" fillId="3" borderId="6" xfId="0" applyNumberFormat="true" applyFont="true" applyFill="true" applyBorder="true" applyAlignment="true" applyProtection="true">
      <alignment horizontal="center"/>
      <protection locked="false"/>
    </xf>
    <xf numFmtId="164" fontId="13" fillId="3" borderId="34" xfId="0" applyNumberFormat="true" applyFont="true" applyFill="true" applyBorder="true" applyAlignment="true" applyProtection="true">
      <alignment horizontal="center"/>
      <protection locked="false"/>
    </xf>
    <xf numFmtId="0" fontId="3" fillId="3" borderId="12" xfId="0" applyFont="true" applyFill="true" applyBorder="true" applyProtection="true">
      <protection locked="false"/>
    </xf>
    <xf numFmtId="0" fontId="3" fillId="3" borderId="10" xfId="0" applyFont="true" applyFill="true" applyBorder="true" applyProtection="true">
      <protection locked="false"/>
    </xf>
    <xf numFmtId="164" fontId="3" fillId="3" borderId="10" xfId="0" applyNumberFormat="true" applyFont="true" applyFill="true" applyBorder="true" applyAlignment="true" applyProtection="true">
      <alignment horizontal="center"/>
      <protection locked="false"/>
    </xf>
    <xf numFmtId="164" fontId="13" fillId="3" borderId="10" xfId="0" applyNumberFormat="true" applyFont="true" applyFill="true" applyBorder="true" applyAlignment="true" applyProtection="true">
      <alignment horizontal="center"/>
      <protection locked="false"/>
    </xf>
    <xf numFmtId="0" fontId="3" fillId="4" borderId="26" xfId="0" applyFont="true" applyFill="true" applyBorder="true" applyAlignment="true" applyProtection="true">
      <alignment horizontal="center" vertical="center"/>
      <protection locked="false"/>
    </xf>
    <xf numFmtId="164" fontId="13" fillId="5" borderId="16" xfId="0" applyNumberFormat="true" applyFont="true" applyFill="true" applyBorder="true" applyAlignment="true" applyProtection="true">
      <alignment horizontal="center"/>
      <protection locked="false"/>
    </xf>
    <xf numFmtId="164" fontId="13" fillId="5" borderId="8" xfId="0" applyNumberFormat="true" applyFont="true" applyFill="true" applyBorder="true" applyAlignment="true" applyProtection="true">
      <alignment horizontal="center"/>
      <protection locked="false"/>
    </xf>
    <xf numFmtId="164" fontId="13" fillId="5" borderId="17" xfId="0" applyNumberFormat="true" applyFont="true" applyFill="true" applyBorder="true" applyAlignment="true" applyProtection="true">
      <alignment horizontal="center" vertical="center"/>
      <protection locked="false"/>
    </xf>
    <xf numFmtId="164" fontId="13" fillId="5" borderId="9" xfId="0" applyNumberFormat="true" applyFont="true" applyFill="true" applyBorder="true" applyAlignment="true" applyProtection="true">
      <alignment horizontal="center" vertical="center"/>
      <protection locked="false"/>
    </xf>
    <xf numFmtId="0" fontId="5" fillId="0" borderId="10" xfId="0" applyFont="true" applyFill="true" applyBorder="true" applyAlignment="true" applyProtection="true">
      <alignment horizontal="center" vertical="center"/>
      <protection locked="false"/>
    </xf>
    <xf numFmtId="0" fontId="3" fillId="3" borderId="10" xfId="0" applyFont="true" applyFill="true" applyBorder="true" applyAlignment="true" applyProtection="true">
      <alignment horizontal="center" vertical="center"/>
      <protection locked="false"/>
    </xf>
    <xf numFmtId="0" fontId="3" fillId="0" borderId="10" xfId="0" applyFont="true" applyFill="true" applyBorder="true" applyProtection="true">
      <protection locked="false"/>
    </xf>
    <xf numFmtId="1" fontId="8" fillId="3" borderId="10" xfId="0" applyNumberFormat="true" applyFont="true" applyFill="true" applyBorder="true" applyAlignment="true" applyProtection="true">
      <alignment horizontal="center" vertical="center"/>
      <protection locked="false"/>
    </xf>
    <xf numFmtId="0" fontId="3" fillId="17" borderId="10" xfId="0" applyFont="true" applyFill="true" applyBorder="true" applyAlignment="true">
      <alignment wrapText="true"/>
    </xf>
    <xf numFmtId="0" fontId="45" fillId="17" borderId="10" xfId="0" applyFont="true" applyFill="true" applyBorder="true" applyAlignment="true">
      <alignment horizontal="left" vertical="top"/>
    </xf>
    <xf numFmtId="169" fontId="45" fillId="17" borderId="10" xfId="0" applyNumberFormat="true" applyFont="true" applyFill="true" applyBorder="true" applyAlignment="true">
      <alignment horizontal="right" vertical="top" wrapText="true"/>
    </xf>
    <xf numFmtId="0" fontId="49" fillId="20" borderId="61" xfId="0" applyFont="true" applyFill="true" applyBorder="true" applyAlignment="true">
      <alignment vertical="center"/>
    </xf>
    <xf numFmtId="0" fontId="49" fillId="9" borderId="61" xfId="0" applyFont="true" applyFill="true" applyBorder="true" applyAlignment="true">
      <alignment vertical="center"/>
    </xf>
    <xf numFmtId="0" fontId="49" fillId="21" borderId="61" xfId="0" applyFont="true" applyFill="true" applyBorder="true" applyAlignment="true">
      <alignment vertical="center"/>
    </xf>
    <xf numFmtId="0" fontId="49" fillId="22" borderId="1" xfId="0" applyFont="true" applyFill="true" applyBorder="true" applyAlignment="true">
      <alignment vertical="center"/>
    </xf>
    <xf numFmtId="0" fontId="14" fillId="3" borderId="10" xfId="0" applyFont="true" applyFill="true" applyBorder="true" applyAlignment="true">
      <alignment horizontal="right"/>
    </xf>
    <xf numFmtId="0" fontId="43" fillId="17" borderId="10" xfId="0" applyFont="true" applyFill="true" applyBorder="true" applyAlignment="true">
      <alignment horizontal="left"/>
    </xf>
    <xf numFmtId="0" fontId="43" fillId="17" borderId="10" xfId="0" applyFont="true" applyFill="true" applyBorder="true" applyAlignment="true"/>
    <xf numFmtId="0" fontId="3" fillId="3" borderId="10" xfId="0" applyFont="true" applyFill="true" applyBorder="true" applyAlignment="true"/>
    <xf numFmtId="0" fontId="3" fillId="3" borderId="10" xfId="0" applyFont="true" applyFill="true" applyBorder="true"/>
    <xf numFmtId="0" fontId="3" fillId="17" borderId="10" xfId="0" applyFont="true" applyFill="true" applyBorder="true" applyAlignment="true">
      <alignment wrapText="true"/>
    </xf>
    <xf numFmtId="0" fontId="43" fillId="15" borderId="10" xfId="0" applyFont="true" applyFill="true" applyBorder="true" applyAlignment="true">
      <alignment horizontal="left"/>
    </xf>
    <xf numFmtId="0" fontId="42" fillId="17" borderId="10" xfId="0" applyFont="true" applyFill="true" applyBorder="true" applyAlignment="true">
      <alignment wrapText="true"/>
    </xf>
    <xf numFmtId="0" fontId="44" fillId="3" borderId="10" xfId="0" applyFont="true" applyFill="true" applyBorder="true"/>
    <xf numFmtId="0" fontId="51" fillId="17" borderId="10" xfId="0" applyFont="true" applyFill="true" applyBorder="true" applyAlignment="true">
      <alignment wrapText="true"/>
    </xf>
    <xf numFmtId="0" fontId="50" fillId="17" borderId="10" xfId="0" applyFont="true" applyFill="true" applyBorder="true" applyAlignment="true">
      <alignment wrapText="true"/>
    </xf>
    <xf numFmtId="169" fontId="45" fillId="17" borderId="10" xfId="0" applyNumberFormat="true" applyFont="true" applyFill="true" applyBorder="true" applyAlignment="true">
      <alignment horizontal="right" vertical="top" wrapText="true"/>
    </xf>
    <xf numFmtId="0" fontId="0" fillId="0" borderId="0" xfId="0" applyAlignment="true">
      <alignment vertical="center"/>
    </xf>
    <xf numFmtId="0" fontId="3" fillId="17" borderId="10" xfId="0" applyFont="true" applyFill="true" applyBorder="true" applyAlignment="true">
      <alignment vertical="center" wrapText="true"/>
    </xf>
    <xf numFmtId="0" fontId="0" fillId="0" borderId="10" xfId="0" applyBorder="true" applyAlignment="true">
      <alignment vertical="center"/>
    </xf>
    <xf numFmtId="0" fontId="3" fillId="17" borderId="10" xfId="0" applyFont="true" applyFill="true" applyBorder="true" applyAlignment="true">
      <alignment vertical="center"/>
    </xf>
    <xf numFmtId="0" fontId="3" fillId="17" borderId="10" xfId="0" applyFont="true" applyFill="true" applyBorder="true" applyAlignment="true"/>
    <xf numFmtId="0" fontId="3" fillId="3" borderId="10" xfId="0" applyFont="true" applyFill="true" applyBorder="true" applyAlignment="true">
      <alignment vertical="center"/>
    </xf>
    <xf numFmtId="0" fontId="3" fillId="15" borderId="10" xfId="0" applyFont="true" applyFill="true" applyBorder="true" applyAlignment="true"/>
    <xf numFmtId="0" fontId="49" fillId="19" borderId="1" xfId="0" applyFont="true" applyFill="true" applyBorder="true" applyAlignment="true">
      <alignment vertical="center"/>
    </xf>
    <xf numFmtId="0" fontId="54" fillId="15" borderId="3" xfId="0" applyFont="true" applyFill="true" applyBorder="true" applyAlignment="true">
      <alignment horizontal="left"/>
    </xf>
    <xf numFmtId="0" fontId="26" fillId="17" borderId="4" xfId="0" applyFont="true" applyFill="true" applyBorder="true" applyAlignment="true"/>
    <xf numFmtId="0" fontId="54" fillId="17" borderId="10" xfId="0" applyFont="true" applyFill="true" applyBorder="true" applyAlignment="true"/>
    <xf numFmtId="0" fontId="56" fillId="3" borderId="4" xfId="0" applyFont="true" applyFill="true" applyBorder="true" applyAlignment="true"/>
    <xf numFmtId="0" fontId="54" fillId="17" borderId="10" xfId="0" applyFont="true" applyFill="true" applyBorder="true" applyAlignment="true">
      <alignment horizontal="left"/>
    </xf>
    <xf numFmtId="0" fontId="54" fillId="17" borderId="3" xfId="0" applyFont="true" applyFill="true" applyBorder="true" applyAlignment="true">
      <alignment horizontal="left"/>
    </xf>
    <xf numFmtId="0" fontId="54" fillId="15" borderId="3" xfId="0" applyFont="true" applyFill="true" applyBorder="true" applyAlignment="true">
      <alignment vertical="center"/>
    </xf>
    <xf numFmtId="0" fontId="26" fillId="17" borderId="4" xfId="0" applyFont="true" applyFill="true" applyBorder="true" applyAlignment="true">
      <alignment vertical="center"/>
    </xf>
    <xf numFmtId="0" fontId="54" fillId="17" borderId="1" xfId="0" applyFont="true" applyFill="true" applyBorder="true" applyAlignment="true">
      <alignment vertical="center"/>
    </xf>
    <xf numFmtId="0" fontId="26" fillId="3" borderId="2" xfId="0" applyFont="true" applyFill="true" applyBorder="true" applyAlignment="true">
      <alignment vertical="center"/>
    </xf>
    <xf numFmtId="0" fontId="54" fillId="17" borderId="3" xfId="0" applyFont="true" applyFill="true" applyBorder="true" applyAlignment="true">
      <alignment vertical="center"/>
    </xf>
    <xf numFmtId="0" fontId="26" fillId="3" borderId="4" xfId="0" applyFont="true" applyFill="true" applyBorder="true" applyAlignment="true">
      <alignment vertical="center"/>
    </xf>
    <xf numFmtId="0" fontId="55" fillId="17" borderId="3" xfId="0" applyFont="true" applyFill="true" applyBorder="true" applyAlignment="true">
      <alignment vertical="center"/>
    </xf>
    <xf numFmtId="0" fontId="55" fillId="3" borderId="4" xfId="0" applyFont="true" applyFill="true" applyBorder="true" applyAlignment="true">
      <alignment vertical="center"/>
    </xf>
    <xf numFmtId="0" fontId="55" fillId="3" borderId="3" xfId="0" applyFont="true" applyFill="true" applyBorder="true" applyAlignment="true">
      <alignment vertical="center"/>
    </xf>
    <xf numFmtId="0" fontId="55" fillId="17" borderId="4" xfId="0" applyFont="true" applyFill="true" applyBorder="true" applyAlignment="true">
      <alignment vertical="center"/>
    </xf>
    <xf numFmtId="0" fontId="41" fillId="3" borderId="51" xfId="0" applyFont="true" applyFill="true" applyBorder="true" applyAlignment="true">
      <alignment horizontal="left" vertical="center"/>
    </xf>
    <xf numFmtId="0" fontId="52" fillId="3" borderId="10" xfId="0" applyFont="true" applyFill="true" applyBorder="true" applyAlignment="true">
      <alignment horizontal="left" vertical="center"/>
    </xf>
    <xf numFmtId="0" fontId="41" fillId="23" borderId="10" xfId="0" applyFont="true" applyFill="true" applyBorder="true" applyAlignment="true">
      <alignment horizontal="left" vertical="center"/>
    </xf>
    <xf numFmtId="0" fontId="41" fillId="24" borderId="10" xfId="0" applyFont="true" applyFill="true" applyBorder="true" applyAlignment="true">
      <alignment horizontal="left" vertical="center"/>
    </xf>
    <xf numFmtId="0" fontId="41" fillId="20" borderId="10" xfId="0" applyFont="true" applyFill="true" applyBorder="true" applyAlignment="true">
      <alignment horizontal="left" vertical="center"/>
    </xf>
    <xf numFmtId="0" fontId="41" fillId="21" borderId="10" xfId="0" applyFont="true" applyFill="true" applyBorder="true" applyAlignment="true">
      <alignment horizontal="left" vertical="center"/>
    </xf>
    <xf numFmtId="0" fontId="41" fillId="9" borderId="10" xfId="0" applyFont="true" applyFill="true" applyBorder="true" applyAlignment="true">
      <alignment horizontal="left" vertical="center"/>
    </xf>
    <xf numFmtId="1" fontId="6" fillId="4" borderId="39" xfId="0" applyNumberFormat="true" applyFont="true" applyFill="true" applyBorder="true" applyAlignment="true" applyProtection="true">
      <alignment horizontal="center" vertical="center"/>
    </xf>
    <xf numFmtId="1" fontId="6" fillId="4" borderId="42" xfId="0" applyNumberFormat="true" applyFont="true" applyFill="true" applyBorder="true" applyAlignment="true" applyProtection="true">
      <alignment horizontal="center" vertical="center"/>
    </xf>
    <xf numFmtId="0" fontId="3" fillId="0" borderId="10" xfId="0" applyFont="true" applyFill="true" applyBorder="true" applyAlignment="true">
      <alignment wrapText="true"/>
    </xf>
    <xf numFmtId="0" fontId="3" fillId="0" borderId="10" xfId="0" applyFont="true" applyFill="true" applyBorder="true" applyAlignment="true">
      <alignment vertical="top" wrapText="true"/>
    </xf>
    <xf numFmtId="0" fontId="26" fillId="15" borderId="10" xfId="0" applyFont="true" applyFill="true" applyBorder="true" applyAlignment="true">
      <alignment vertical="top" wrapText="true"/>
    </xf>
    <xf numFmtId="0" fontId="26" fillId="0" borderId="10" xfId="0" applyFont="true" applyFill="true" applyBorder="true" applyAlignment="true">
      <alignment vertical="top" wrapText="true"/>
    </xf>
    <xf numFmtId="0" fontId="0" fillId="0" borderId="10" xfId="0" applyFill="true" applyBorder="true" applyAlignment="true">
      <alignment vertical="center"/>
    </xf>
    <xf numFmtId="0" fontId="3" fillId="0" borderId="10" xfId="0" applyFont="true" applyFill="true" applyBorder="true" applyAlignment="true">
      <alignment vertical="center" wrapText="true"/>
    </xf>
    <xf numFmtId="0" fontId="49" fillId="22" borderId="11" xfId="0" applyFont="true" applyFill="true" applyBorder="true" applyAlignment="true">
      <alignment vertical="center"/>
    </xf>
    <xf numFmtId="0" fontId="3" fillId="15" borderId="10" xfId="0" applyFont="true" applyFill="true" applyBorder="true" applyAlignment="true">
      <alignment wrapText="true"/>
    </xf>
    <xf numFmtId="0" fontId="13" fillId="3" borderId="10" xfId="0" applyFont="true" applyFill="true" applyBorder="true" applyAlignment="true" applyProtection="true">
      <alignment horizontal="center" vertical="center"/>
      <protection locked="false"/>
    </xf>
    <xf numFmtId="164" fontId="3" fillId="3" borderId="10" xfId="0" applyNumberFormat="true" applyFont="true" applyFill="true" applyBorder="true" applyAlignment="true" applyProtection="true">
      <alignment horizontal="center" vertical="center"/>
      <protection locked="false"/>
    </xf>
    <xf numFmtId="0" fontId="55" fillId="17" borderId="5" xfId="0" applyFont="true" applyFill="true" applyBorder="true" applyAlignment="true">
      <alignment vertical="center"/>
    </xf>
    <xf numFmtId="0" fontId="64" fillId="17" borderId="6" xfId="0" applyFont="true" applyFill="true" applyBorder="true" applyAlignment="true">
      <alignment vertical="center"/>
    </xf>
    <xf numFmtId="0" fontId="64" fillId="17" borderId="4" xfId="0" applyFont="true" applyFill="true" applyBorder="true" applyAlignment="true">
      <alignment vertical="center"/>
    </xf>
    <xf numFmtId="0" fontId="55" fillId="17" borderId="4" xfId="0" applyFont="true" applyFill="true" applyBorder="true" applyAlignment="true"/>
    <xf numFmtId="0" fontId="55" fillId="17" borderId="6" xfId="0" applyFont="true" applyFill="true" applyBorder="true" applyAlignment="true"/>
    <xf numFmtId="0" fontId="0" fillId="0" borderId="10" xfId="0" applyBorder="true"/>
    <xf numFmtId="0" fontId="0" fillId="0" borderId="10" xfId="0" applyFill="true" applyBorder="true"/>
    <xf numFmtId="0" fontId="54" fillId="15" borderId="1" xfId="0" applyFont="true" applyFill="true" applyBorder="true" applyAlignment="true"/>
    <xf numFmtId="0" fontId="26" fillId="15" borderId="2" xfId="0" applyFont="true" applyFill="true" applyBorder="true" applyAlignment="true"/>
    <xf numFmtId="0" fontId="54" fillId="15" borderId="3" xfId="0" applyFont="true" applyFill="true" applyBorder="true" applyAlignment="true"/>
    <xf numFmtId="0" fontId="26" fillId="15" borderId="4" xfId="0" applyFont="true" applyFill="true" applyBorder="true" applyAlignment="true"/>
    <xf numFmtId="0" fontId="55" fillId="15" borderId="3" xfId="0" applyFont="true" applyFill="true" applyBorder="true" applyAlignment="true"/>
    <xf numFmtId="0" fontId="55" fillId="15" borderId="4" xfId="0" applyFont="true" applyFill="true" applyBorder="true" applyAlignment="true"/>
    <xf numFmtId="0" fontId="55" fillId="15" borderId="3" xfId="0" applyFont="true" applyFill="true" applyBorder="true" applyAlignment="true">
      <alignment vertical="center"/>
    </xf>
    <xf numFmtId="0" fontId="55" fillId="15" borderId="4" xfId="0" applyFont="true" applyFill="true" applyBorder="true" applyAlignment="true">
      <alignment vertical="center"/>
    </xf>
    <xf numFmtId="0" fontId="64" fillId="15" borderId="4" xfId="0" applyFont="true" applyFill="true" applyBorder="true" applyAlignment="true">
      <alignment vertical="center"/>
    </xf>
    <xf numFmtId="0" fontId="41" fillId="16" borderId="64" xfId="0" applyFont="true" applyFill="true" applyBorder="true" applyAlignment="true">
      <alignment horizontal="left" vertical="center"/>
    </xf>
    <xf numFmtId="0" fontId="3" fillId="3" borderId="10" xfId="0" applyFont="true" applyFill="true" applyBorder="true" applyAlignment="true"/>
    <xf numFmtId="0" fontId="67" fillId="17" borderId="4" xfId="0" applyFont="true" applyFill="true" applyBorder="true" applyAlignment="true"/>
    <xf numFmtId="0" fontId="67" fillId="3" borderId="4" xfId="0" applyFont="true" applyFill="true" applyBorder="true" applyAlignment="true"/>
    <xf numFmtId="0" fontId="67" fillId="17" borderId="6" xfId="0" applyFont="true" applyFill="true" applyBorder="true" applyAlignment="true"/>
    <xf numFmtId="0" fontId="3" fillId="3" borderId="10" xfId="0" applyFont="true" applyFill="true" applyBorder="true" applyAlignment="true">
      <alignment vertical="center" wrapText="true"/>
    </xf>
    <xf numFmtId="169" fontId="46" fillId="2" borderId="68" xfId="0" applyNumberFormat="true" applyFont="true" applyFill="true" applyBorder="true" applyAlignment="true">
      <alignment vertical="center"/>
    </xf>
    <xf numFmtId="169" fontId="46" fillId="2" borderId="69" xfId="0" applyNumberFormat="true" applyFont="true" applyFill="true" applyBorder="true" applyAlignment="true">
      <alignment vertical="center"/>
    </xf>
    <xf numFmtId="0" fontId="41" fillId="3" borderId="10" xfId="0" applyFont="true" applyFill="true" applyBorder="true" applyAlignment="true">
      <alignment horizontal="left" vertical="center"/>
    </xf>
    <xf numFmtId="169" fontId="46" fillId="2" borderId="100" xfId="0" applyNumberFormat="true" applyFont="true" applyFill="true" applyBorder="true" applyAlignment="true">
      <alignmen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4" xfId="0" applyFont="true" applyFill="true" applyBorder="true" applyAlignment="true">
      <alignment horizontal="left" vertical="center"/>
    </xf>
    <xf numFmtId="0" fontId="41" fillId="3" borderId="106"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169" fontId="45" fillId="17" borderId="112" xfId="0" applyNumberFormat="true" applyFont="true" applyFill="true" applyBorder="true" applyAlignment="true">
      <alignment horizontal="center" vertical="center"/>
    </xf>
    <xf numFmtId="169" fontId="45" fillId="17" borderId="113" xfId="0" applyNumberFormat="true" applyFont="true" applyFill="true" applyBorder="true" applyAlignment="true">
      <alignment horizontal="center" vertical="center"/>
    </xf>
    <xf numFmtId="169" fontId="45" fillId="17" borderId="114" xfId="0" applyNumberFormat="true" applyFont="true" applyFill="true" applyBorder="true" applyAlignment="true">
      <alignment horizontal="center" vertical="center"/>
    </xf>
    <xf numFmtId="169" fontId="45" fillId="17" borderId="115" xfId="0" applyNumberFormat="true" applyFont="true" applyFill="true" applyBorder="true" applyAlignment="true">
      <alignment horizontal="center" vertical="center"/>
    </xf>
    <xf numFmtId="169" fontId="45" fillId="17" borderId="116" xfId="0" applyNumberFormat="true" applyFont="true" applyFill="true" applyBorder="true" applyAlignment="true">
      <alignment horizontal="center" vertical="center"/>
    </xf>
    <xf numFmtId="169" fontId="45" fillId="17" borderId="74" xfId="0" applyNumberFormat="true" applyFont="true" applyFill="true" applyBorder="true" applyAlignment="true">
      <alignment horizontal="center" vertical="center"/>
    </xf>
    <xf numFmtId="169" fontId="45" fillId="17" borderId="45" xfId="0" applyNumberFormat="true" applyFont="true" applyFill="true" applyBorder="true" applyAlignment="true">
      <alignment horizontal="center" vertical="center"/>
    </xf>
    <xf numFmtId="169" fontId="45" fillId="17" borderId="89" xfId="0" applyNumberFormat="true" applyFont="true" applyFill="true" applyBorder="true" applyAlignment="true">
      <alignment horizontal="center" vertical="center"/>
    </xf>
    <xf numFmtId="169" fontId="45" fillId="17" borderId="82" xfId="0" applyNumberFormat="true" applyFont="true" applyFill="true" applyBorder="true" applyAlignment="true">
      <alignment horizontal="center" vertical="center"/>
    </xf>
    <xf numFmtId="169" fontId="45" fillId="17" borderId="62" xfId="0" applyNumberFormat="true" applyFont="true" applyFill="true" applyBorder="true" applyAlignment="true">
      <alignment horizontal="center" vertical="center"/>
    </xf>
    <xf numFmtId="169" fontId="45" fillId="17" borderId="75" xfId="0" applyNumberFormat="true" applyFont="true" applyFill="true" applyBorder="true" applyAlignment="true">
      <alignment horizontal="center" vertical="center"/>
    </xf>
    <xf numFmtId="169" fontId="45" fillId="17" borderId="44" xfId="0" applyNumberFormat="true" applyFont="true" applyFill="true" applyBorder="true" applyAlignment="true">
      <alignment horizontal="center" vertical="center"/>
    </xf>
    <xf numFmtId="169" fontId="45" fillId="17" borderId="90" xfId="0" applyNumberFormat="true" applyFont="true" applyFill="true" applyBorder="true" applyAlignment="true">
      <alignment horizontal="center" vertical="center"/>
    </xf>
    <xf numFmtId="169" fontId="45" fillId="17" borderId="83" xfId="0" applyNumberFormat="true" applyFont="true" applyFill="true" applyBorder="true" applyAlignment="true">
      <alignment horizontal="center" vertical="center"/>
    </xf>
    <xf numFmtId="169" fontId="45" fillId="17" borderId="63" xfId="0" applyNumberFormat="true" applyFont="true" applyFill="true" applyBorder="true" applyAlignment="true">
      <alignment horizontal="center" vertical="center"/>
    </xf>
    <xf numFmtId="168" fontId="40" fillId="18" borderId="108" xfId="0" applyNumberFormat="true" applyFont="true" applyFill="true" applyBorder="true" applyAlignment="true">
      <alignment horizontal="center" vertical="center"/>
    </xf>
    <xf numFmtId="168" fontId="40" fillId="18" borderId="110" xfId="0" applyNumberFormat="true" applyFont="true" applyFill="true" applyBorder="true" applyAlignment="true">
      <alignment horizontal="center" vertical="center"/>
    </xf>
    <xf numFmtId="168" fontId="40" fillId="18" borderId="107" xfId="0" applyNumberFormat="true" applyFont="true" applyFill="true" applyBorder="true" applyAlignment="true">
      <alignment horizontal="center" vertical="center"/>
    </xf>
    <xf numFmtId="168" fontId="40" fillId="18" borderId="111" xfId="0" applyNumberFormat="true" applyFont="true" applyFill="true" applyBorder="true" applyAlignment="true">
      <alignment horizontal="center" vertical="center"/>
    </xf>
    <xf numFmtId="168" fontId="40" fillId="18" borderId="109" xfId="0" applyNumberFormat="true" applyFont="true" applyFill="true" applyBorder="true" applyAlignment="true">
      <alignment horizontal="center" vertical="center"/>
    </xf>
    <xf numFmtId="168" fontId="40" fillId="18" borderId="50" xfId="0" applyNumberFormat="true" applyFont="true" applyFill="true" applyBorder="true" applyAlignment="true">
      <alignment horizontal="center" vertical="center"/>
    </xf>
    <xf numFmtId="168" fontId="40" fillId="18" borderId="57" xfId="0" applyNumberFormat="true" applyFont="true" applyFill="true" applyBorder="true" applyAlignment="true">
      <alignment horizontal="center" vertical="center"/>
    </xf>
    <xf numFmtId="168" fontId="40" fillId="18" borderId="72" xfId="0" applyNumberFormat="true" applyFont="true" applyFill="true" applyBorder="true" applyAlignment="true">
      <alignment horizontal="center" vertical="center"/>
    </xf>
    <xf numFmtId="168" fontId="40" fillId="18" borderId="58" xfId="0" applyNumberFormat="true" applyFont="true" applyFill="true" applyBorder="true" applyAlignment="true">
      <alignment horizontal="center" vertical="center"/>
    </xf>
    <xf numFmtId="168" fontId="40" fillId="18" borderId="87" xfId="0" applyNumberFormat="true" applyFont="true" applyFill="true" applyBorder="true" applyAlignment="true">
      <alignment horizontal="center" vertical="center"/>
    </xf>
    <xf numFmtId="168" fontId="40" fillId="18" borderId="80" xfId="0" applyNumberFormat="true" applyFont="true" applyFill="true" applyBorder="true" applyAlignment="true">
      <alignment horizontal="center" vertical="center"/>
    </xf>
    <xf numFmtId="168" fontId="40" fillId="18" borderId="95" xfId="0" applyNumberFormat="true" applyFont="true" applyFill="true" applyBorder="true" applyAlignment="true">
      <alignment horizontal="center" vertical="center"/>
    </xf>
    <xf numFmtId="168" fontId="40" fillId="18" borderId="79" xfId="0" applyNumberFormat="true" applyFont="true" applyFill="true" applyBorder="true" applyAlignment="true">
      <alignment horizontal="center" vertical="center"/>
    </xf>
    <xf numFmtId="168" fontId="40" fillId="18" borderId="81" xfId="0" applyNumberFormat="true" applyFont="true" applyFill="true" applyBorder="true" applyAlignment="true">
      <alignment horizontal="center" vertical="center"/>
    </xf>
    <xf numFmtId="168" fontId="40" fillId="18" borderId="92" xfId="0" applyNumberFormat="true" applyFont="true" applyFill="true" applyBorder="true" applyAlignment="true">
      <alignment horizontal="center" vertical="center"/>
    </xf>
    <xf numFmtId="0" fontId="55" fillId="17" borderId="3" xfId="0" applyFont="true" applyFill="true" applyBorder="true" applyAlignment="true">
      <alignment horizontal="left"/>
    </xf>
    <xf numFmtId="0" fontId="55" fillId="17" borderId="5" xfId="0" applyFont="true" applyFill="true" applyBorder="true" applyAlignment="true"/>
    <xf numFmtId="169" fontId="45" fillId="17" borderId="10" xfId="0" applyNumberFormat="true" applyFont="true" applyFill="true" applyBorder="true" applyAlignment="true">
      <alignment horizontal="right" vertical="top"/>
    </xf>
    <xf numFmtId="0" fontId="67" fillId="17" borderId="3" xfId="0" applyFont="true" applyFill="true" applyBorder="true" applyAlignment="true"/>
    <xf numFmtId="0" fontId="67" fillId="17" borderId="5" xfId="0" applyFont="true" applyFill="true" applyBorder="true" applyAlignment="true"/>
    <xf numFmtId="0" fontId="41" fillId="3" borderId="105" xfId="0" applyFont="true" applyFill="true" applyBorder="true" applyAlignment="true">
      <alignment horizontal="center" vertical="center"/>
    </xf>
    <xf numFmtId="0" fontId="41" fillId="3" borderId="48" xfId="0" applyFont="true" applyFill="true" applyBorder="true" applyAlignment="true">
      <alignment horizontal="center" vertical="center"/>
    </xf>
    <xf numFmtId="0" fontId="26" fillId="15" borderId="10" xfId="0" applyFont="true" applyFill="true" applyBorder="true" applyAlignment="true">
      <alignment vertical="top"/>
    </xf>
    <xf numFmtId="0" fontId="26" fillId="0" borderId="10" xfId="0" applyFont="true" applyFill="true" applyBorder="true" applyAlignment="true">
      <alignment vertical="top"/>
    </xf>
    <xf numFmtId="0" fontId="3" fillId="0" borderId="10" xfId="0" applyFont="true" applyFill="true" applyBorder="true" applyAlignment="true">
      <alignment vertical="top"/>
    </xf>
    <xf numFmtId="0" fontId="0" fillId="0" borderId="0" xfId="0" applyAlignment="true"/>
    <xf numFmtId="0" fontId="14" fillId="3" borderId="10" xfId="0" applyFont="true" applyFill="true" applyBorder="true" applyAlignment="true"/>
    <xf numFmtId="3" fontId="3" fillId="3" borderId="10" xfId="0" applyNumberFormat="true" applyFont="true" applyFill="true" applyBorder="true" applyAlignment="true"/>
    <xf numFmtId="0" fontId="41" fillId="16" borderId="117" xfId="0" applyFont="true" applyFill="true" applyBorder="true" applyAlignment="true">
      <alignment horizontal="left" vertical="center"/>
    </xf>
    <xf numFmtId="0" fontId="41"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9" fontId="45" fillId="17" borderId="118" xfId="0" applyNumberFormat="true" applyFont="true" applyFill="true" applyBorder="true" applyAlignment="true">
      <alignment horizontal="center" vertical="center"/>
    </xf>
    <xf numFmtId="167" fontId="40" fillId="18" borderId="55" xfId="0" applyNumberFormat="true" applyFont="true" applyFill="true" applyBorder="true" applyAlignment="true">
      <alignment horizontal="center" vertical="center"/>
    </xf>
    <xf numFmtId="167" fontId="40" fillId="18" borderId="56" xfId="0" applyNumberFormat="true" applyFont="true" applyFill="true" applyBorder="true" applyAlignment="true">
      <alignment horizontal="center" vertical="center"/>
    </xf>
    <xf numFmtId="167" fontId="40" fillId="18" borderId="66" xfId="0" applyNumberFormat="true" applyFont="true" applyFill="true" applyBorder="true" applyAlignment="true">
      <alignment horizontal="center" vertical="center"/>
    </xf>
    <xf numFmtId="167" fontId="40" fillId="18" borderId="67" xfId="0" applyNumberFormat="true" applyFont="true" applyFill="true" applyBorder="true" applyAlignment="true">
      <alignment horizontal="center" vertical="center"/>
    </xf>
    <xf numFmtId="167" fontId="40" fillId="18" borderId="50" xfId="0" applyNumberFormat="true" applyFont="true" applyFill="true" applyBorder="true" applyAlignment="true">
      <alignment horizontal="center" vertical="center"/>
    </xf>
    <xf numFmtId="167" fontId="40" fillId="18" borderId="58" xfId="0" applyNumberFormat="true" applyFont="true" applyFill="true" applyBorder="true" applyAlignment="true">
      <alignment horizontal="center" vertical="center"/>
    </xf>
    <xf numFmtId="0" fontId="3" fillId="3" borderId="10" xfId="0" applyFont="true" applyFill="true" applyBorder="true" applyAlignment="true">
      <alignment horizontal="center" vertical="center"/>
    </xf>
    <xf numFmtId="0" fontId="3" fillId="0" borderId="10" xfId="0" applyFont="true" applyFill="true" applyBorder="true" applyAlignment="true">
      <alignment horizontal="center" vertical="center"/>
    </xf>
    <xf numFmtId="0" fontId="41" fillId="3" borderId="70" xfId="0" applyFont="true" applyFill="true" applyBorder="true" applyAlignment="true">
      <alignment horizontal="center" vertical="center"/>
    </xf>
    <xf numFmtId="0" fontId="41" fillId="3" borderId="85" xfId="0" applyFont="true" applyFill="true" applyBorder="true" applyAlignment="true">
      <alignment horizontal="center" vertical="center"/>
    </xf>
    <xf numFmtId="0" fontId="0" fillId="0" borderId="11" xfId="0" applyFill="true" applyBorder="true" applyAlignment="true">
      <alignment vertical="center"/>
    </xf>
    <xf numFmtId="0" fontId="3" fillId="17" borderId="3" xfId="0" applyFont="true" applyFill="true" applyBorder="true" applyAlignment="true">
      <alignment wrapText="true"/>
    </xf>
    <xf numFmtId="169" fontId="45" fillId="17" borderId="119" xfId="0" applyNumberFormat="true" applyFont="true" applyFill="true" applyBorder="true" applyAlignment="true">
      <alignment horizontal="center" vertical="center"/>
    </xf>
    <xf numFmtId="169" fontId="45" fillId="17" borderId="120" xfId="0" applyNumberFormat="true" applyFont="true" applyFill="true" applyBorder="true" applyAlignment="true">
      <alignment horizontal="center" vertical="center"/>
    </xf>
    <xf numFmtId="169" fontId="45" fillId="17" borderId="122" xfId="0" applyNumberFormat="true" applyFont="true" applyFill="true" applyBorder="true" applyAlignment="true">
      <alignment horizontal="center" vertical="center"/>
    </xf>
    <xf numFmtId="167" fontId="40" fillId="18" borderId="71" xfId="0" applyNumberFormat="true" applyFont="true" applyFill="true" applyBorder="true" applyAlignment="true">
      <alignment horizontal="center" vertical="center"/>
    </xf>
    <xf numFmtId="167" fontId="40" fillId="18" borderId="86" xfId="0" applyNumberFormat="true" applyFont="true" applyFill="true" applyBorder="true" applyAlignment="true">
      <alignment horizontal="center" vertical="center"/>
    </xf>
    <xf numFmtId="167" fontId="40" fillId="18" borderId="76" xfId="0" applyNumberFormat="true" applyFont="true" applyFill="true" applyBorder="true" applyAlignment="true">
      <alignment horizontal="center" vertical="center"/>
    </xf>
    <xf numFmtId="167" fontId="40" fillId="18" borderId="72" xfId="0" applyNumberFormat="true" applyFont="true" applyFill="true" applyBorder="true" applyAlignment="true">
      <alignment horizontal="center" vertical="center"/>
    </xf>
    <xf numFmtId="167" fontId="40" fillId="18" borderId="93" xfId="0" applyNumberFormat="true" applyFont="true" applyFill="true" applyBorder="true" applyAlignment="true">
      <alignment horizontal="center" vertical="center"/>
    </xf>
    <xf numFmtId="167" fontId="40" fillId="18" borderId="80" xfId="0" applyNumberFormat="true" applyFont="true" applyFill="true" applyBorder="true" applyAlignment="true">
      <alignment horizontal="center" vertical="center"/>
    </xf>
    <xf numFmtId="167" fontId="40" fillId="18" borderId="79" xfId="0" applyNumberFormat="true" applyFont="true" applyFill="true" applyBorder="true" applyAlignment="true">
      <alignment horizontal="center" vertical="center"/>
    </xf>
    <xf numFmtId="167" fontId="40" fillId="18" borderId="87" xfId="0" applyNumberFormat="true" applyFont="true" applyFill="true" applyBorder="true" applyAlignment="true">
      <alignment horizontal="center" vertical="center"/>
    </xf>
    <xf numFmtId="167" fontId="40" fillId="18" borderId="81" xfId="0" applyNumberFormat="true" applyFont="true" applyFill="true" applyBorder="true" applyAlignment="true">
      <alignment horizontal="center" vertical="center"/>
    </xf>
    <xf numFmtId="167" fontId="40" fillId="18" borderId="92" xfId="0" applyNumberFormat="true" applyFont="true" applyFill="true" applyBorder="true" applyAlignment="true">
      <alignment horizontal="center" vertical="center"/>
    </xf>
    <xf numFmtId="0" fontId="41" fillId="3" borderId="11" xfId="0" applyFont="true" applyFill="true" applyBorder="true" applyAlignment="true">
      <alignment horizontal="center" vertical="center"/>
    </xf>
    <xf numFmtId="0" fontId="41" fillId="3" borderId="70" xfId="0" applyFont="true" applyFill="true" applyBorder="true" applyAlignment="true">
      <alignment horizontal="center" vertical="center" wrapText="true"/>
    </xf>
    <xf numFmtId="0" fontId="41" fillId="3" borderId="85" xfId="0" applyFont="true" applyFill="true" applyBorder="true" applyAlignment="true">
      <alignment horizontal="center" vertical="center" wrapText="true"/>
    </xf>
    <xf numFmtId="168" fontId="13" fillId="18" borderId="108" xfId="0" applyNumberFormat="true" applyFont="true" applyFill="true" applyBorder="true" applyAlignment="true">
      <alignment horizontal="center" vertical="center"/>
    </xf>
    <xf numFmtId="168" fontId="13" fillId="18" borderId="55" xfId="0" applyNumberFormat="true" applyFont="true" applyFill="true" applyBorder="true" applyAlignment="true">
      <alignment horizontal="center" vertical="center"/>
    </xf>
    <xf numFmtId="168" fontId="13" fillId="18" borderId="50" xfId="0" applyNumberFormat="true" applyFont="true" applyFill="true" applyBorder="true" applyAlignment="true">
      <alignment horizontal="center" vertical="center"/>
    </xf>
    <xf numFmtId="168" fontId="13" fillId="18" borderId="80" xfId="0" applyNumberFormat="true" applyFont="true" applyFill="true" applyBorder="true" applyAlignment="true">
      <alignment horizontal="center" vertical="center"/>
    </xf>
    <xf numFmtId="168" fontId="13" fillId="18" borderId="95" xfId="0" applyNumberFormat="true" applyFont="true" applyFill="true" applyBorder="true" applyAlignment="true">
      <alignment horizontal="center" vertical="center"/>
    </xf>
    <xf numFmtId="168" fontId="13" fillId="18" borderId="110" xfId="0" applyNumberFormat="true" applyFont="true" applyFill="true" applyBorder="true" applyAlignment="true">
      <alignment horizontal="center" vertical="center"/>
    </xf>
    <xf numFmtId="168" fontId="13" fillId="18" borderId="57" xfId="0" applyNumberFormat="true" applyFont="true" applyFill="true" applyBorder="true" applyAlignment="true">
      <alignment horizontal="center" vertical="center"/>
    </xf>
    <xf numFmtId="168" fontId="13" fillId="18" borderId="71" xfId="0" applyNumberFormat="true" applyFont="true" applyFill="true" applyBorder="true" applyAlignment="true">
      <alignment horizontal="center" vertical="center"/>
    </xf>
    <xf numFmtId="168" fontId="13" fillId="18" borderId="79" xfId="0" applyNumberFormat="true" applyFont="true" applyFill="true" applyBorder="true" applyAlignment="true">
      <alignment horizontal="center" vertical="center"/>
    </xf>
    <xf numFmtId="168" fontId="13" fillId="18" borderId="107" xfId="0" applyNumberFormat="true" applyFont="true" applyFill="true" applyBorder="true" applyAlignment="true">
      <alignment horizontal="center" vertical="center"/>
    </xf>
    <xf numFmtId="168" fontId="13" fillId="18" borderId="72" xfId="0" applyNumberFormat="true" applyFont="true" applyFill="true" applyBorder="true" applyAlignment="true">
      <alignment horizontal="center" vertical="center"/>
    </xf>
    <xf numFmtId="168" fontId="13" fillId="18" borderId="121" xfId="0" applyNumberFormat="true" applyFont="true" applyFill="true" applyBorder="true" applyAlignment="true">
      <alignment horizontal="center" vertical="center"/>
    </xf>
    <xf numFmtId="168" fontId="13" fillId="18" borderId="111" xfId="0" applyNumberFormat="true" applyFont="true" applyFill="true" applyBorder="true" applyAlignment="true">
      <alignment horizontal="center" vertical="center"/>
    </xf>
    <xf numFmtId="168" fontId="13" fillId="18" borderId="56" xfId="0" applyNumberFormat="true" applyFont="true" applyFill="true" applyBorder="true" applyAlignment="true">
      <alignment horizontal="center" vertical="center"/>
    </xf>
    <xf numFmtId="168" fontId="13" fillId="18" borderId="58" xfId="0" applyNumberFormat="true" applyFont="true" applyFill="true" applyBorder="true" applyAlignment="true">
      <alignment horizontal="center" vertical="center"/>
    </xf>
    <xf numFmtId="168" fontId="13" fillId="18" borderId="81" xfId="0" applyNumberFormat="true" applyFont="true" applyFill="true" applyBorder="true" applyAlignment="true">
      <alignment horizontal="center" vertical="center"/>
    </xf>
    <xf numFmtId="168" fontId="13" fillId="18" borderId="109" xfId="0" applyNumberFormat="true" applyFont="true" applyFill="true" applyBorder="true" applyAlignment="true">
      <alignment horizontal="center" vertical="center"/>
    </xf>
    <xf numFmtId="168" fontId="13" fillId="18" borderId="86" xfId="0" applyNumberFormat="true" applyFont="true" applyFill="true" applyBorder="true" applyAlignment="true">
      <alignment horizontal="center" vertical="center"/>
    </xf>
    <xf numFmtId="168" fontId="13" fillId="18" borderId="87" xfId="0" applyNumberFormat="true" applyFont="true" applyFill="true" applyBorder="true" applyAlignment="true">
      <alignment horizontal="center" vertical="center"/>
    </xf>
    <xf numFmtId="168" fontId="13" fillId="18" borderId="92" xfId="0" applyNumberFormat="true" applyFont="true" applyFill="true" applyBorder="true" applyAlignment="true">
      <alignment horizontal="center" vertical="center"/>
    </xf>
    <xf numFmtId="167" fontId="13" fillId="18" borderId="59" xfId="0" applyNumberFormat="true" applyFont="true" applyFill="true" applyBorder="true" applyAlignment="true">
      <alignment horizontal="center" vertical="center"/>
    </xf>
    <xf numFmtId="167" fontId="13" fillId="18" borderId="55" xfId="0" applyNumberFormat="true" applyFont="true" applyFill="true" applyBorder="true" applyAlignment="true">
      <alignment horizontal="center" vertical="center"/>
    </xf>
    <xf numFmtId="167" fontId="13" fillId="18" borderId="50" xfId="0" applyNumberFormat="true" applyFont="true" applyFill="true" applyBorder="true" applyAlignment="true">
      <alignment horizontal="center" vertical="center"/>
    </xf>
    <xf numFmtId="167" fontId="13" fillId="18" borderId="80" xfId="0" applyNumberFormat="true" applyFont="true" applyFill="true" applyBorder="true" applyAlignment="true">
      <alignment horizontal="center" vertical="center"/>
    </xf>
    <xf numFmtId="167" fontId="13" fillId="18" borderId="73" xfId="0" applyNumberFormat="true" applyFont="true" applyFill="true" applyBorder="true" applyAlignment="true">
      <alignment horizontal="center" vertical="center"/>
    </xf>
    <xf numFmtId="167" fontId="13" fillId="18" borderId="71" xfId="0" applyNumberFormat="true" applyFont="true" applyFill="true" applyBorder="true" applyAlignment="true">
      <alignment horizontal="center" vertical="center"/>
    </xf>
    <xf numFmtId="167" fontId="13" fillId="18" borderId="72" xfId="0" applyNumberFormat="true" applyFont="true" applyFill="true" applyBorder="true" applyAlignment="true">
      <alignment horizontal="center" vertical="center"/>
    </xf>
    <xf numFmtId="167" fontId="13" fillId="18" borderId="79" xfId="0" applyNumberFormat="true" applyFont="true" applyFill="true" applyBorder="true" applyAlignment="true">
      <alignment horizontal="center" vertical="center"/>
    </xf>
    <xf numFmtId="167" fontId="13" fillId="18" borderId="123" xfId="0" applyNumberFormat="true" applyFont="true" applyFill="true" applyBorder="true" applyAlignment="true">
      <alignment horizontal="center" vertical="center"/>
    </xf>
    <xf numFmtId="167" fontId="13" fillId="18" borderId="56" xfId="0" applyNumberFormat="true" applyFont="true" applyFill="true" applyBorder="true" applyAlignment="true">
      <alignment horizontal="center" vertical="center"/>
    </xf>
    <xf numFmtId="167" fontId="13" fillId="18" borderId="58" xfId="0" applyNumberFormat="true" applyFont="true" applyFill="true" applyBorder="true" applyAlignment="true">
      <alignment horizontal="center" vertical="center"/>
    </xf>
    <xf numFmtId="167" fontId="13" fillId="18" borderId="81" xfId="0" applyNumberFormat="true" applyFont="true" applyFill="true" applyBorder="true" applyAlignment="true">
      <alignment horizontal="center" vertical="center"/>
    </xf>
    <xf numFmtId="167" fontId="13" fillId="18" borderId="60" xfId="0" applyNumberFormat="true" applyFont="true" applyFill="true" applyBorder="true" applyAlignment="true">
      <alignment horizontal="center" vertical="center"/>
    </xf>
    <xf numFmtId="167" fontId="13" fillId="18" borderId="88" xfId="0" applyNumberFormat="true" applyFont="true" applyFill="true" applyBorder="true" applyAlignment="true">
      <alignment horizontal="center" vertical="center"/>
    </xf>
    <xf numFmtId="167" fontId="13" fillId="18" borderId="86" xfId="0" applyNumberFormat="true" applyFont="true" applyFill="true" applyBorder="true" applyAlignment="true">
      <alignment horizontal="center" vertical="center"/>
    </xf>
    <xf numFmtId="167" fontId="13" fillId="18" borderId="87" xfId="0" applyNumberFormat="true" applyFont="true" applyFill="true" applyBorder="true" applyAlignment="true">
      <alignment horizontal="center" vertical="center"/>
    </xf>
    <xf numFmtId="167" fontId="13" fillId="18" borderId="92" xfId="0" applyNumberFormat="true" applyFont="true" applyFill="true" applyBorder="true" applyAlignment="true">
      <alignment horizontal="center" vertical="center"/>
    </xf>
    <xf numFmtId="0" fontId="0" fillId="0" borderId="11" xfId="0" applyBorder="true" applyAlignment="true">
      <alignment vertical="center"/>
    </xf>
    <xf numFmtId="168" fontId="13" fillId="18" borderId="66" xfId="0" applyNumberFormat="true" applyFont="true" applyFill="true" applyBorder="true" applyAlignment="true">
      <alignment horizontal="center" vertical="center"/>
    </xf>
    <xf numFmtId="168" fontId="13" fillId="18" borderId="65" xfId="0" applyNumberFormat="true" applyFont="true" applyFill="true" applyBorder="true" applyAlignment="true">
      <alignment horizontal="center" vertical="center"/>
    </xf>
    <xf numFmtId="168" fontId="13" fillId="18" borderId="76" xfId="0" applyNumberFormat="true" applyFont="true" applyFill="true" applyBorder="true" applyAlignment="true">
      <alignment horizontal="center" vertical="center"/>
    </xf>
    <xf numFmtId="168" fontId="13" fillId="18" borderId="67" xfId="0" applyNumberFormat="true" applyFont="true" applyFill="true" applyBorder="true" applyAlignment="true">
      <alignment horizontal="center" vertical="center"/>
    </xf>
    <xf numFmtId="168" fontId="13" fillId="18" borderId="93" xfId="0" applyNumberFormat="true" applyFont="true" applyFill="true" applyBorder="true" applyAlignment="true">
      <alignment horizontal="center" vertical="center"/>
    </xf>
    <xf numFmtId="0" fontId="13" fillId="3" borderId="3" xfId="0" applyFont="true" applyFill="true" applyBorder="true" applyAlignment="true">
      <alignment horizontal="center" vertical="center"/>
    </xf>
    <xf numFmtId="0" fontId="13" fillId="3" borderId="1" xfId="0" applyFont="true" applyFill="true" applyBorder="true" applyAlignment="true">
      <alignment horizontal="center" vertical="center"/>
    </xf>
    <xf numFmtId="0" fontId="3" fillId="17" borderId="10" xfId="0" applyFont="true" applyFill="true" applyBorder="true" applyAlignment="true">
      <alignment horizontal="center" wrapText="true"/>
    </xf>
    <xf numFmtId="0" fontId="69" fillId="17" borderId="10" xfId="0" applyFont="true" applyFill="true" applyBorder="true" applyAlignment="true">
      <alignment horizontal="center" wrapText="true"/>
    </xf>
    <xf numFmtId="0" fontId="70" fillId="17" borderId="10" xfId="0" applyFont="true" applyFill="true" applyBorder="true" applyAlignment="true">
      <alignment horizontal="center" wrapText="true"/>
    </xf>
    <xf numFmtId="0" fontId="3" fillId="3" borderId="10" xfId="0" applyFont="true" applyFill="true" applyBorder="true" applyAlignment="true">
      <alignment wrapText="true"/>
    </xf>
    <xf numFmtId="0" fontId="3" fillId="3" borderId="10" xfId="0" applyFont="true" applyFill="true" applyBorder="true" applyAlignment="true">
      <alignment wrapText="true"/>
    </xf>
    <xf numFmtId="0" fontId="3" fillId="3" borderId="10" xfId="0" applyFont="true" applyFill="true" applyBorder="true"/>
    <xf numFmtId="0" fontId="3" fillId="15" borderId="10" xfId="0" applyFont="true" applyFill="true" applyBorder="true"/>
    <xf numFmtId="0" fontId="3" fillId="17" borderId="10" xfId="0" applyFont="true" applyFill="true" applyBorder="true" applyAlignment="true">
      <alignment horizontal="center" vertical="center"/>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3" fillId="15" borderId="10" xfId="0" applyFont="true" applyFill="true" applyBorder="true" applyAlignment="true">
      <alignment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3" fillId="15" borderId="10" xfId="0" applyFont="true" applyFill="true" applyBorder="true" applyAlignment="true">
      <alignment vertical="center" wrapText="true"/>
    </xf>
    <xf numFmtId="0" fontId="41" fillId="3" borderId="48" xfId="0" applyFont="true" applyFill="true" applyBorder="true" applyAlignment="true">
      <alignment horizontal="center" vertical="center" wrapText="true"/>
    </xf>
    <xf numFmtId="0" fontId="41" fillId="3" borderId="49" xfId="0" applyFont="true" applyFill="true" applyBorder="true" applyAlignment="true">
      <alignment horizontal="center" vertical="center" wrapText="true"/>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72" fillId="15" borderId="10" xfId="0" applyFont="true" applyFill="true" applyBorder="true" applyAlignment="true">
      <alignment horizontal="center" vertical="center"/>
    </xf>
    <xf numFmtId="0" fontId="72" fillId="15" borderId="10" xfId="0" applyFont="true" applyFill="true" applyBorder="true" applyAlignment="true">
      <alignment horizontal="center" vertic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164" fontId="13" fillId="3" borderId="27" xfId="0" applyNumberFormat="true" applyFont="true" applyFill="true" applyBorder="true" applyAlignment="true" applyProtection="true">
      <alignment horizontal="center"/>
      <protection locked="false"/>
    </xf>
    <xf numFmtId="1" fontId="13" fillId="3" borderId="28" xfId="0" applyNumberFormat="true" applyFont="true" applyFill="true" applyBorder="true" applyAlignment="true" applyProtection="true">
      <alignment horizontal="center"/>
      <protection locked="false"/>
    </xf>
    <xf numFmtId="164" fontId="13" fillId="3" borderId="30" xfId="0" applyNumberFormat="true" applyFont="true" applyFill="true" applyBorder="true" applyAlignment="true" applyProtection="true">
      <alignment horizontal="center"/>
      <protection locked="false"/>
    </xf>
    <xf numFmtId="1" fontId="13" fillId="3" borderId="31" xfId="0" applyNumberFormat="true" applyFont="true" applyFill="true" applyBorder="true" applyAlignment="true" applyProtection="true">
      <alignment horizontal="center"/>
      <protection locked="false"/>
    </xf>
    <xf numFmtId="164" fontId="13" fillId="3" borderId="33" xfId="0" applyNumberFormat="true" applyFont="true" applyFill="true" applyBorder="true" applyAlignment="true" applyProtection="true">
      <alignment horizontal="center"/>
      <protection locked="false"/>
    </xf>
    <xf numFmtId="1" fontId="13" fillId="3" borderId="34" xfId="0" applyNumberFormat="true" applyFont="true" applyFill="true" applyBorder="true" applyAlignment="true" applyProtection="true">
      <alignment horizontal="center"/>
      <protection locked="false"/>
    </xf>
    <xf numFmtId="0" fontId="3" fillId="3" borderId="10" xfId="0" applyFont="true" applyFill="true" applyBorder="true" applyAlignment="true">
      <alignment wrapText="true"/>
    </xf>
    <xf numFmtId="0" fontId="41" fillId="3" borderId="91" xfId="0" applyFont="true" applyFill="true" applyBorder="true" applyAlignment="true">
      <alignment horizontal="center" vertical="center" wrapText="true"/>
    </xf>
    <xf numFmtId="0" fontId="41" fillId="16" borderId="101" xfId="0" applyFont="true" applyFill="true" applyBorder="true" applyAlignment="true">
      <alignment horizontal="left" vertical="center" wrapText="true"/>
    </xf>
    <xf numFmtId="0" fontId="41" fillId="3" borderId="46" xfId="0" applyFont="true" applyFill="true" applyBorder="true" applyAlignment="true">
      <alignment horizontal="center" vertical="center"/>
    </xf>
    <xf numFmtId="0" fontId="41" fillId="3" borderId="91" xfId="0" applyFont="true" applyFill="true" applyBorder="true" applyAlignment="true">
      <alignment horizontal="center" vertical="center"/>
    </xf>
    <xf numFmtId="0" fontId="54" fillId="17" borderId="3" xfId="0" applyFont="true" applyFill="true" applyBorder="true" applyAlignment="true"/>
    <xf numFmtId="0" fontId="41" fillId="16" borderId="96" xfId="0" applyFont="true" applyFill="true" applyBorder="true" applyAlignment="true">
      <alignment horizontal="left" vertical="center" wrapText="true"/>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55" fillId="17" borderId="3" xfId="0" applyFont="true" applyFill="true" applyBorder="true" applyAlignment="true"/>
    <xf numFmtId="0" fontId="55" fillId="3" borderId="4" xfId="0" applyFont="true" applyFill="true" applyBorder="true" applyAlignment="true"/>
    <xf numFmtId="0" fontId="41" fillId="16" borderId="52" xfId="0" applyFont="true" applyFill="true" applyBorder="true" applyAlignment="true">
      <alignment horizontal="left" vertical="center" wrapText="true"/>
    </xf>
    <xf numFmtId="0" fontId="41" fillId="16" borderId="53" xfId="0" applyFont="true" applyFill="true" applyBorder="true" applyAlignment="true">
      <alignment horizontal="left" vertical="center"/>
    </xf>
    <xf numFmtId="0" fontId="41" fillId="16" borderId="52" xfId="0" applyFont="true" applyFill="true" applyBorder="true" applyAlignment="true">
      <alignment horizontal="left" vertical="center"/>
    </xf>
    <xf numFmtId="0" fontId="41" fillId="16" borderId="54" xfId="0" applyFont="true" applyFill="true" applyBorder="true" applyAlignment="true">
      <alignment horizontal="left" vertical="center"/>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3" fillId="15" borderId="10" xfId="0" applyFont="true" applyFill="true" applyBorder="true" applyAlignment="true">
      <alignment horizontal="right" vertical="top" wrapText="true"/>
    </xf>
    <xf numFmtId="0" fontId="3"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6" fontId="40" fillId="3" borderId="52"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0" fontId="45" fillId="0" borderId="10" xfId="0" applyFont="true" applyFill="true" applyBorder="true" applyAlignment="true">
      <alignment horizontal="left" vertical="top"/>
    </xf>
    <xf numFmtId="169" fontId="45" fillId="0" borderId="10" xfId="0" applyNumberFormat="true" applyFont="true" applyFill="true" applyBorder="true" applyAlignment="true">
      <alignment horizontal="right" vertical="top"/>
    </xf>
    <xf numFmtId="0" fontId="45" fillId="0" borderId="10" xfId="0" applyFont="true" applyFill="true" applyBorder="true" applyAlignment="true">
      <alignment horizontal="left" wrapText="true"/>
    </xf>
    <xf numFmtId="0" fontId="45" fillId="0" borderId="10" xfId="0" applyFont="true" applyFill="true" applyBorder="true" applyAlignment="true">
      <alignment horizontal="center" wrapText="true"/>
    </xf>
    <xf numFmtId="0" fontId="3" fillId="0" borderId="10" xfId="0" applyFont="true" applyFill="true" applyBorder="true" applyAlignment="true">
      <alignment horizontal="center" vertical="center" wrapText="true"/>
    </xf>
    <xf numFmtId="0" fontId="3" fillId="0" borderId="10" xfId="0" applyFont="true" applyFill="true" applyBorder="true" applyAlignment="true"/>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3" fillId="15" borderId="10" xfId="0" applyFont="true" applyFill="true" applyBorder="true" applyAlignment="true">
      <alignment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3" fillId="0" borderId="10" xfId="0" applyFont="true" applyFill="true" applyBorder="true" applyAlignment="true">
      <alignment vertical="center"/>
    </xf>
    <xf numFmtId="168" fontId="40" fillId="0" borderId="10" xfId="0" applyNumberFormat="true" applyFont="true" applyFill="true" applyBorder="true" applyAlignment="true">
      <alignment horizontal="right" vertical="center"/>
    </xf>
    <xf numFmtId="0" fontId="3" fillId="3" borderId="10" xfId="0" applyFont="true" applyFill="true" applyBorder="true" applyAlignment="true">
      <alignment vertical="center"/>
    </xf>
    <xf numFmtId="0" fontId="3" fillId="3" borderId="10" xfId="0" applyFont="true" applyFill="true" applyBorder="true" applyAlignment="true"/>
    <xf numFmtId="0" fontId="3" fillId="3" borderId="10" xfId="0" applyFont="true" applyFill="true" applyBorder="true" applyAlignment="true">
      <alignment horizontal="left" vertical="center" wrapText="true"/>
    </xf>
    <xf numFmtId="0" fontId="41" fillId="16" borderId="53" xfId="0" applyFont="true" applyFill="true" applyBorder="true" applyAlignment="true">
      <alignment horizontal="left" vertical="center" wrapText="true"/>
    </xf>
    <xf numFmtId="0" fontId="41" fillId="0" borderId="10" xfId="0" applyFont="true" applyFill="true" applyBorder="true" applyAlignment="true">
      <alignment horizontal="center" vertical="center" wrapText="true"/>
    </xf>
    <xf numFmtId="0" fontId="11" fillId="4" borderId="15" xfId="831" applyFont="true" applyFill="true" applyBorder="true" applyAlignment="true" applyProtection="true">
      <alignment horizontal="center" wrapText="true"/>
      <protection locked="false"/>
    </xf>
    <xf numFmtId="0" fontId="51" fillId="3" borderId="10" xfId="0" applyFont="true" applyFill="true" applyBorder="true"/>
    <xf numFmtId="0" fontId="42" fillId="3" borderId="10" xfId="0" applyFont="true" applyFill="true" applyBorder="true"/>
    <xf numFmtId="0" fontId="42" fillId="17" borderId="10" xfId="0" applyFont="true" applyFill="true" applyBorder="true" applyAlignment="true">
      <alignment wrapText="true"/>
    </xf>
    <xf numFmtId="0" fontId="42" fillId="3" borderId="10" xfId="0" applyFont="true" applyFill="true" applyBorder="true" applyAlignment="true">
      <alignment wrapText="true"/>
    </xf>
    <xf numFmtId="0" fontId="43" fillId="17" borderId="10" xfId="0" applyFont="true" applyFill="true" applyBorder="true" applyAlignment="true">
      <alignment wrapText="true"/>
    </xf>
    <xf numFmtId="0" fontId="3" fillId="3" borderId="10" xfId="0" applyFont="true" applyFill="true" applyBorder="true" applyAlignment="true">
      <alignment wrapText="true"/>
    </xf>
    <xf numFmtId="0" fontId="51" fillId="17" borderId="10" xfId="0" applyFont="true" applyFill="true" applyBorder="true" applyAlignment="true">
      <alignment wrapText="true"/>
    </xf>
    <xf numFmtId="0" fontId="51" fillId="3" borderId="10" xfId="0" applyFont="true" applyFill="true" applyBorder="true" applyAlignment="true">
      <alignment wrapText="true"/>
    </xf>
    <xf numFmtId="0" fontId="15" fillId="3" borderId="10" xfId="0" applyFont="true" applyFill="true" applyBorder="true" applyAlignment="true">
      <alignment wrapText="true"/>
    </xf>
    <xf numFmtId="1" fontId="16"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8" fillId="3" borderId="10" xfId="0" applyNumberFormat="true" applyFont="true" applyFill="true" applyBorder="true" applyAlignment="true" applyProtection="true">
      <alignment horizontal="center" vertical="center"/>
      <protection locked="false"/>
    </xf>
    <xf numFmtId="0" fontId="6" fillId="4" borderId="1" xfId="0" applyFont="true" applyFill="true" applyBorder="true" applyAlignment="true" applyProtection="true">
      <alignment horizontal="center"/>
      <protection locked="false"/>
    </xf>
    <xf numFmtId="0" fontId="6" fillId="4" borderId="11" xfId="0" applyFont="true" applyFill="true" applyBorder="true" applyAlignment="true" applyProtection="true">
      <alignment horizontal="center"/>
      <protection locked="false"/>
    </xf>
    <xf numFmtId="0" fontId="6" fillId="4" borderId="2" xfId="0" applyFont="true" applyFill="true" applyBorder="true" applyAlignment="true" applyProtection="true">
      <alignment horizontal="center"/>
      <protection locked="false"/>
    </xf>
    <xf numFmtId="0" fontId="12" fillId="4" borderId="1" xfId="0" applyFont="true" applyFill="true" applyBorder="true" applyAlignment="true" applyProtection="true">
      <alignment horizontal="center" vertical="center"/>
      <protection locked="false"/>
    </xf>
    <xf numFmtId="0" fontId="3" fillId="3" borderId="11" xfId="0" applyFont="true" applyFill="true" applyBorder="true" applyAlignment="true" applyProtection="true">
      <alignment horizontal="center" vertical="center"/>
      <protection locked="false"/>
    </xf>
    <xf numFmtId="0" fontId="3" fillId="3" borderId="5" xfId="0" applyFont="true" applyFill="true" applyBorder="true" applyAlignment="true" applyProtection="true">
      <alignment horizontal="center" vertical="center"/>
      <protection locked="false"/>
    </xf>
    <xf numFmtId="0" fontId="3" fillId="3" borderId="12" xfId="0" applyFont="true" applyFill="true" applyBorder="true" applyAlignment="true" applyProtection="true">
      <alignment horizontal="center" vertical="center"/>
      <protection locked="false"/>
    </xf>
    <xf numFmtId="0" fontId="3" fillId="4" borderId="11" xfId="0" applyFont="true" applyFill="true" applyBorder="true" applyAlignment="true" applyProtection="true">
      <alignment horizontal="center" vertical="center"/>
      <protection locked="false"/>
    </xf>
    <xf numFmtId="0" fontId="3" fillId="4" borderId="12" xfId="0" applyFont="true" applyFill="true" applyBorder="true" applyAlignment="true" applyProtection="true">
      <alignment horizontal="center" vertical="center"/>
      <protection locked="false"/>
    </xf>
    <xf numFmtId="0" fontId="65" fillId="2" borderId="1" xfId="0" applyFont="true" applyFill="true" applyBorder="true" applyAlignment="true" applyProtection="true">
      <alignment horizontal="center" vertical="center" wrapText="true"/>
      <protection locked="false"/>
    </xf>
    <xf numFmtId="0" fontId="66" fillId="2" borderId="11" xfId="0" applyFont="true" applyFill="true" applyBorder="true" applyAlignment="true" applyProtection="true">
      <alignment horizontal="center" vertical="center" wrapText="true"/>
      <protection locked="false"/>
    </xf>
    <xf numFmtId="0" fontId="66" fillId="2" borderId="2" xfId="0" applyFont="true" applyFill="true" applyBorder="true" applyAlignment="true" applyProtection="true">
      <alignment horizontal="center" vertical="center" wrapText="true"/>
      <protection locked="false"/>
    </xf>
    <xf numFmtId="0" fontId="66" fillId="2" borderId="5" xfId="0" applyFont="true" applyFill="true" applyBorder="true" applyAlignment="true" applyProtection="true">
      <alignment horizontal="center" vertical="center" wrapText="true"/>
      <protection locked="false"/>
    </xf>
    <xf numFmtId="0" fontId="66" fillId="2" borderId="12" xfId="0" applyFont="true" applyFill="true" applyBorder="true" applyAlignment="true" applyProtection="true">
      <alignment horizontal="center" vertical="center" wrapText="true"/>
      <protection locked="false"/>
    </xf>
    <xf numFmtId="0" fontId="66" fillId="2" borderId="6" xfId="0" applyFont="true" applyFill="true" applyBorder="true" applyAlignment="true" applyProtection="true">
      <alignment horizontal="center" vertical="center" wrapText="true"/>
      <protection locked="false"/>
    </xf>
    <xf numFmtId="0" fontId="6" fillId="4" borderId="1" xfId="0" applyFont="true" applyFill="true" applyBorder="true" applyAlignment="true" applyProtection="true">
      <alignment horizontal="center" vertical="center"/>
      <protection locked="false"/>
    </xf>
    <xf numFmtId="0" fontId="3" fillId="3" borderId="2" xfId="0" applyFont="true" applyFill="true" applyBorder="true" applyAlignment="true" applyProtection="true">
      <alignment horizontal="center" vertical="center"/>
      <protection locked="false"/>
    </xf>
    <xf numFmtId="0" fontId="14" fillId="4" borderId="11" xfId="0" applyFont="true" applyFill="true" applyBorder="true" applyAlignment="true" applyProtection="true">
      <alignment horizontal="center" vertical="center"/>
      <protection locked="false"/>
    </xf>
    <xf numFmtId="0" fontId="14" fillId="4" borderId="10" xfId="0" applyFont="true" applyFill="true" applyBorder="true" applyAlignment="true" applyProtection="true">
      <alignment horizontal="center" vertical="center"/>
      <protection locked="false"/>
    </xf>
    <xf numFmtId="0" fontId="17"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6" fillId="4" borderId="37" xfId="0" applyFont="true" applyFill="true" applyBorder="true" applyAlignment="true" applyProtection="true">
      <alignment horizontal="right" vertical="center" wrapText="true"/>
      <protection locked="false"/>
    </xf>
    <xf numFmtId="0" fontId="3" fillId="4" borderId="38" xfId="0" applyFont="true" applyFill="true" applyBorder="true" applyAlignment="true" applyProtection="true">
      <alignment horizontal="right" vertical="center" wrapText="true"/>
      <protection locked="false"/>
    </xf>
    <xf numFmtId="0" fontId="3" fillId="4" borderId="40" xfId="0" applyFont="true" applyFill="true" applyBorder="true" applyAlignment="true" applyProtection="true">
      <alignment horizontal="right" vertical="center" wrapText="true"/>
      <protection locked="false"/>
    </xf>
    <xf numFmtId="0" fontId="3" fillId="4" borderId="41" xfId="0" applyFont="true" applyFill="true" applyBorder="true" applyAlignment="true" applyProtection="true">
      <alignment horizontal="right" vertical="center" wrapText="true"/>
      <protection locked="false"/>
    </xf>
    <xf numFmtId="0" fontId="3" fillId="4" borderId="3" xfId="0" applyFont="true" applyFill="true" applyBorder="true" applyAlignment="true" applyProtection="true">
      <alignment horizontal="right" vertical="center"/>
      <protection locked="false"/>
    </xf>
    <xf numFmtId="0" fontId="3" fillId="3" borderId="10" xfId="0" applyFont="true" applyFill="true" applyBorder="true" applyAlignment="true" applyProtection="true">
      <alignment horizontal="right"/>
      <protection locked="false"/>
    </xf>
    <xf numFmtId="0" fontId="3" fillId="3" borderId="5" xfId="0" applyFont="true" applyFill="true" applyBorder="true" applyAlignment="true" applyProtection="true">
      <alignment horizontal="right"/>
      <protection locked="false"/>
    </xf>
    <xf numFmtId="0" fontId="3" fillId="3" borderId="12" xfId="0" applyFont="true" applyFill="true" applyBorder="true" applyAlignment="true" applyProtection="true">
      <alignment horizontal="right"/>
      <protection locked="false"/>
    </xf>
    <xf numFmtId="0" fontId="14" fillId="4" borderId="12" xfId="0" applyFont="true" applyFill="true" applyBorder="true" applyAlignment="true" applyProtection="true">
      <alignment horizontal="center" vertical="center"/>
      <protection locked="false"/>
    </xf>
    <xf numFmtId="164" fontId="18" fillId="3" borderId="10" xfId="0" applyNumberFormat="true" applyFont="true" applyFill="true" applyBorder="true" applyAlignment="true" applyProtection="true">
      <alignment horizontal="center"/>
      <protection locked="false"/>
    </xf>
    <xf numFmtId="0" fontId="19"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8" fillId="3" borderId="10" xfId="0" applyFont="true" applyFill="true" applyBorder="true" applyAlignment="true" applyProtection="true">
      <alignment horizontal="center" vertical="center"/>
      <protection locked="false"/>
    </xf>
    <xf numFmtId="0" fontId="18" fillId="0" borderId="0" xfId="0" applyFont="true" applyAlignment="true" applyProtection="true">
      <alignment horizontal="center" vertical="center"/>
      <protection locked="false"/>
    </xf>
    <xf numFmtId="0" fontId="16" fillId="0" borderId="0" xfId="0" applyFont="true" applyAlignment="true" applyProtection="true">
      <alignment horizontal="center"/>
      <protection locked="false"/>
    </xf>
    <xf numFmtId="0" fontId="16" fillId="3" borderId="10" xfId="0" applyFont="true" applyFill="true" applyBorder="true" applyAlignment="true" applyProtection="true">
      <alignment horizontal="center"/>
      <protection locked="false"/>
    </xf>
    <xf numFmtId="0" fontId="16" fillId="0" borderId="10" xfId="0" applyFont="true" applyBorder="true" applyAlignment="true">
      <alignment horizontal="center"/>
    </xf>
    <xf numFmtId="1" fontId="18" fillId="3" borderId="10" xfId="0" applyNumberFormat="true" applyFont="true" applyFill="true" applyBorder="true" applyAlignment="true" applyProtection="true">
      <alignment horizontal="center"/>
      <protection locked="false"/>
    </xf>
    <xf numFmtId="0" fontId="18" fillId="0" borderId="0" xfId="0" applyFont="true" applyAlignment="true" applyProtection="true">
      <alignment horizontal="center"/>
      <protection locked="false"/>
    </xf>
    <xf numFmtId="0" fontId="18" fillId="3" borderId="10" xfId="0" applyFont="true" applyFill="true" applyBorder="true" applyAlignment="true" applyProtection="true">
      <alignment horizontal="center"/>
      <protection locked="false"/>
    </xf>
    <xf numFmtId="0" fontId="12" fillId="4" borderId="1" xfId="0" applyFont="true" applyFill="true" applyBorder="true" applyAlignment="true" applyProtection="true">
      <alignment horizontal="right" vertical="center"/>
      <protection locked="false"/>
    </xf>
    <xf numFmtId="0" fontId="12" fillId="0" borderId="11" xfId="0" applyFont="true" applyBorder="true" applyAlignment="true" applyProtection="true">
      <alignment horizontal="right"/>
      <protection locked="false"/>
    </xf>
    <xf numFmtId="0" fontId="12" fillId="0" borderId="5" xfId="0" applyFont="true" applyBorder="true" applyAlignment="true" applyProtection="true">
      <alignment horizontal="right"/>
      <protection locked="false"/>
    </xf>
    <xf numFmtId="0" fontId="12" fillId="0" borderId="12" xfId="0" applyFont="true" applyBorder="true" applyAlignment="true" applyProtection="true">
      <alignment horizontal="right"/>
      <protection locked="false"/>
    </xf>
    <xf numFmtId="0" fontId="9" fillId="2" borderId="1" xfId="0" applyFont="true" applyFill="true" applyBorder="true" applyAlignment="true" applyProtection="true">
      <alignment horizontal="center" vertical="center" wrapText="true"/>
      <protection locked="false"/>
    </xf>
    <xf numFmtId="0" fontId="10" fillId="2" borderId="11" xfId="0" applyFont="true" applyFill="true" applyBorder="true" applyAlignment="true" applyProtection="true">
      <alignment horizontal="center" vertical="center" wrapText="true"/>
      <protection locked="false"/>
    </xf>
    <xf numFmtId="0" fontId="10" fillId="2" borderId="2" xfId="0" applyFont="true" applyFill="true" applyBorder="true" applyAlignment="true" applyProtection="true">
      <alignment horizontal="center" vertical="center" wrapText="true"/>
      <protection locked="false"/>
    </xf>
    <xf numFmtId="0" fontId="10" fillId="2" borderId="5" xfId="0" applyFont="true" applyFill="true" applyBorder="true" applyAlignment="true" applyProtection="true">
      <alignment horizontal="center" vertical="center" wrapText="true"/>
      <protection locked="false"/>
    </xf>
    <xf numFmtId="0" fontId="10" fillId="2" borderId="12" xfId="0" applyFont="true" applyFill="true" applyBorder="true" applyAlignment="true" applyProtection="true">
      <alignment horizontal="center" vertical="center" wrapText="true"/>
      <protection locked="false"/>
    </xf>
    <xf numFmtId="0" fontId="10" fillId="2" borderId="6" xfId="0" applyFont="true" applyFill="true" applyBorder="true" applyAlignment="true" applyProtection="true">
      <alignment horizontal="center" vertical="center" wrapText="true"/>
      <protection locked="false"/>
    </xf>
    <xf numFmtId="0" fontId="6"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6"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53" fillId="13" borderId="19" xfId="0" applyNumberFormat="true" applyFont="true" applyFill="true" applyBorder="true" applyAlignment="true" applyProtection="true">
      <alignment horizontal="center" vertical="center"/>
      <protection locked="false"/>
    </xf>
    <xf numFmtId="164" fontId="53" fillId="13" borderId="21" xfId="0" applyNumberFormat="true" applyFont="true" applyFill="true" applyBorder="true" applyAlignment="true" applyProtection="true">
      <alignment horizontal="center" vertical="center"/>
      <protection locked="false"/>
    </xf>
    <xf numFmtId="1" fontId="3" fillId="4" borderId="2" xfId="0" applyNumberFormat="true" applyFont="true" applyFill="true" applyBorder="true" applyAlignment="true" applyProtection="true">
      <alignment horizontal="center" vertical="center"/>
      <protection locked="false"/>
    </xf>
    <xf numFmtId="1" fontId="3" fillId="4" borderId="6" xfId="0" applyNumberFormat="true" applyFont="true" applyFill="true" applyBorder="true" applyAlignment="true" applyProtection="true">
      <alignment horizontal="center" vertical="center"/>
      <protection locked="false"/>
    </xf>
    <xf numFmtId="164" fontId="13" fillId="14" borderId="20" xfId="0" applyNumberFormat="true" applyFont="true" applyFill="true" applyBorder="true" applyAlignment="true" applyProtection="true">
      <alignment horizontal="center" vertical="center"/>
      <protection locked="false"/>
    </xf>
    <xf numFmtId="164" fontId="13" fillId="14" borderId="22" xfId="0" applyNumberFormat="true" applyFont="true" applyFill="true" applyBorder="true" applyAlignment="true" applyProtection="true">
      <alignment horizontal="center" vertical="center"/>
      <protection locked="false"/>
    </xf>
    <xf numFmtId="164" fontId="13" fillId="10" borderId="17" xfId="0" applyNumberFormat="true" applyFont="true" applyFill="true" applyBorder="true" applyAlignment="true" applyProtection="true">
      <alignment horizontal="center" vertical="center"/>
      <protection locked="false"/>
    </xf>
    <xf numFmtId="164" fontId="13" fillId="10" borderId="9"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4" fillId="4" borderId="1" xfId="0" applyFont="true" applyFill="true" applyBorder="true" applyAlignment="true" applyProtection="true">
      <alignment horizontal="center" vertical="center"/>
    </xf>
    <xf numFmtId="0" fontId="14" fillId="4" borderId="2" xfId="0" applyFont="true" applyFill="true" applyBorder="true" applyAlignment="true" applyProtection="true">
      <alignment horizontal="center" vertical="center"/>
    </xf>
    <xf numFmtId="0" fontId="14" fillId="4" borderId="5" xfId="0" applyFont="true" applyFill="true" applyBorder="true" applyAlignment="true" applyProtection="true">
      <alignment horizontal="center" vertical="center"/>
    </xf>
    <xf numFmtId="0" fontId="14" fillId="4" borderId="6" xfId="0" applyFont="true" applyFill="true" applyBorder="true" applyAlignment="true" applyProtection="true">
      <alignment horizontal="center" vertical="center"/>
    </xf>
    <xf numFmtId="0" fontId="3" fillId="3" borderId="10" xfId="0" applyFont="true" applyFill="true" applyBorder="true" applyAlignment="true">
      <alignment horizontal="right" vertical="top" wrapText="true"/>
    </xf>
    <xf numFmtId="0" fontId="3" fillId="15"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46" xfId="0" applyFont="true" applyFill="true" applyBorder="true" applyAlignment="true">
      <alignment horizontal="right" vertical="top" wrapText="true"/>
    </xf>
    <xf numFmtId="0" fontId="41" fillId="3" borderId="47" xfId="0" applyFont="true" applyFill="true" applyBorder="true" applyAlignment="true">
      <alignment horizontal="right" vertical="top" wrapText="true"/>
    </xf>
    <xf numFmtId="0" fontId="40" fillId="3" borderId="10" xfId="0" applyFont="true" applyFill="true" applyBorder="true" applyAlignment="true">
      <alignment horizontal="left" vertical="top" wrapText="true"/>
    </xf>
    <xf numFmtId="0" fontId="5" fillId="15" borderId="10" xfId="0" applyFont="true" applyFill="true" applyBorder="true" applyAlignment="true"/>
    <xf numFmtId="0" fontId="5" fillId="3" borderId="10" xfId="0" applyFont="true" applyFill="true" applyBorder="true" applyAlignment="true"/>
    <xf numFmtId="0" fontId="41" fillId="3" borderId="10"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1" xfId="0" applyFont="true" applyFill="true" applyBorder="true" applyAlignment="true">
      <alignment horizontal="center" vertical="center" wrapText="true"/>
    </xf>
    <xf numFmtId="0" fontId="41" fillId="3" borderId="77" xfId="0" applyFont="true" applyFill="true" applyBorder="true" applyAlignment="true">
      <alignment horizontal="center" vertical="center" wrapText="true"/>
    </xf>
    <xf numFmtId="0" fontId="41" fillId="3" borderId="78" xfId="0" applyFont="true" applyFill="true" applyBorder="true" applyAlignment="true">
      <alignment horizontal="center" vertical="center" wrapText="true"/>
    </xf>
    <xf numFmtId="0" fontId="41" fillId="16" borderId="98" xfId="0" applyFont="true" applyFill="true" applyBorder="true" applyAlignment="true">
      <alignment horizontal="left" vertical="center" wrapText="true"/>
    </xf>
    <xf numFmtId="0" fontId="41" fillId="16" borderId="96" xfId="0" applyFont="true" applyFill="true" applyBorder="true" applyAlignment="true">
      <alignment horizontal="left" vertical="center" wrapText="true"/>
    </xf>
    <xf numFmtId="0" fontId="41" fillId="16" borderId="101" xfId="0" applyFont="true" applyFill="true" applyBorder="true" applyAlignment="true">
      <alignment horizontal="left" vertical="center" wrapText="true"/>
    </xf>
    <xf numFmtId="0" fontId="54" fillId="17" borderId="1" xfId="0" applyFont="true" applyFill="true" applyBorder="true" applyAlignment="true"/>
    <xf numFmtId="0" fontId="26" fillId="3" borderId="2" xfId="0" applyFont="true" applyFill="true" applyBorder="true" applyAlignment="true"/>
    <xf numFmtId="0" fontId="41" fillId="3" borderId="1" xfId="0" applyFont="true" applyFill="true" applyBorder="true" applyAlignment="true">
      <alignment horizontal="center" vertical="center"/>
    </xf>
    <xf numFmtId="0" fontId="41" fillId="3" borderId="77" xfId="0" applyFont="true" applyFill="true" applyBorder="true" applyAlignment="true">
      <alignment horizontal="center" vertical="center"/>
    </xf>
    <xf numFmtId="0" fontId="41" fillId="3" borderId="84" xfId="0" applyFont="true" applyFill="true" applyBorder="true" applyAlignment="true">
      <alignment horizontal="center" vertical="center"/>
    </xf>
    <xf numFmtId="0" fontId="3" fillId="15" borderId="10" xfId="0" applyFont="true" applyFill="true" applyBorder="true" applyAlignment="true">
      <alignment vertical="top" wrapText="true"/>
    </xf>
    <xf numFmtId="0" fontId="5" fillId="15" borderId="10" xfId="0" applyFont="true" applyFill="true" applyBorder="true"/>
    <xf numFmtId="0" fontId="5" fillId="3" borderId="10" xfId="0" applyFont="true" applyFill="true" applyBorder="true"/>
    <xf numFmtId="0" fontId="3" fillId="15" borderId="10" xfId="0" applyFont="true" applyFill="true" applyBorder="true" applyAlignment="true">
      <alignment wrapText="true"/>
    </xf>
    <xf numFmtId="0" fontId="3" fillId="3" borderId="10" xfId="0" applyFont="true" applyFill="true" applyBorder="true"/>
    <xf numFmtId="0" fontId="48" fillId="3" borderId="10" xfId="0" applyFont="true" applyFill="true" applyBorder="true" applyAlignment="true">
      <alignment horizontal="center" vertical="center" wrapText="true"/>
    </xf>
    <xf numFmtId="0" fontId="71" fillId="3" borderId="51" xfId="0" applyFont="true" applyFill="true" applyBorder="true" applyAlignment="true">
      <alignment horizontal="left" wrapText="true"/>
    </xf>
    <xf numFmtId="0" fontId="41" fillId="16" borderId="53" xfId="0" applyFont="true" applyFill="true" applyBorder="true" applyAlignment="true">
      <alignment horizontal="left" vertical="top" wrapText="true"/>
    </xf>
    <xf numFmtId="0" fontId="41" fillId="16" borderId="54" xfId="0" applyFont="true" applyFill="true" applyBorder="true" applyAlignment="true">
      <alignment horizontal="left" vertical="top" wrapText="true"/>
    </xf>
    <xf numFmtId="169" fontId="46" fillId="2" borderId="99" xfId="0" applyNumberFormat="true" applyFont="true" applyFill="true" applyBorder="true" applyAlignment="true">
      <alignment vertical="center" wrapText="true"/>
    </xf>
    <xf numFmtId="0" fontId="47" fillId="2" borderId="10" xfId="0" applyFont="true" applyFill="true" applyBorder="true" applyAlignment="true">
      <alignment vertical="center" wrapText="true"/>
    </xf>
    <xf numFmtId="0" fontId="47" fillId="2" borderId="8" xfId="0" applyFont="true" applyFill="true" applyBorder="true" applyAlignment="true">
      <alignment vertical="center" wrapText="true"/>
    </xf>
    <xf numFmtId="0" fontId="41" fillId="3" borderId="3" xfId="0" applyFont="true" applyFill="true" applyBorder="true" applyAlignment="true">
      <alignment horizontal="center" vertical="center"/>
    </xf>
    <xf numFmtId="0" fontId="41" fillId="3" borderId="46" xfId="0" applyFont="true" applyFill="true" applyBorder="true" applyAlignment="true">
      <alignment horizontal="center" vertical="center"/>
    </xf>
    <xf numFmtId="0" fontId="41" fillId="3" borderId="91" xfId="0" applyFont="true" applyFill="true" applyBorder="true" applyAlignment="true">
      <alignment horizontal="center" vertical="center"/>
    </xf>
    <xf numFmtId="0" fontId="41" fillId="3" borderId="3" xfId="0" applyFont="true" applyFill="true" applyBorder="true" applyAlignment="true">
      <alignment horizontal="center" vertical="center" wrapText="true"/>
    </xf>
    <xf numFmtId="0" fontId="41" fillId="16" borderId="53" xfId="0" applyFont="true" applyFill="true" applyBorder="true" applyAlignment="true">
      <alignment horizontal="left" vertical="center" wrapText="true"/>
    </xf>
    <xf numFmtId="0" fontId="41" fillId="16" borderId="54" xfId="0" applyFont="true" applyFill="true" applyBorder="true" applyAlignment="true">
      <alignment horizontal="left" vertical="center" wrapText="true"/>
    </xf>
    <xf numFmtId="0" fontId="41" fillId="16" borderId="52" xfId="0" applyFont="true" applyFill="true" applyBorder="true" applyAlignment="true">
      <alignment horizontal="left" vertical="center" wrapText="true"/>
    </xf>
    <xf numFmtId="0" fontId="41" fillId="3" borderId="84" xfId="0" applyFont="true" applyFill="true" applyBorder="true" applyAlignment="true">
      <alignment horizontal="center" vertical="center" wrapText="true"/>
    </xf>
    <xf numFmtId="0" fontId="41" fillId="3" borderId="91" xfId="0" applyFont="true" applyFill="true" applyBorder="true" applyAlignment="true">
      <alignment horizontal="center" vertical="center" wrapText="true"/>
    </xf>
    <xf numFmtId="0" fontId="68" fillId="16" borderId="52" xfId="0" applyFont="true" applyFill="true" applyBorder="true" applyAlignment="true">
      <alignment horizontal="left" vertical="center" wrapText="true"/>
    </xf>
    <xf numFmtId="0" fontId="68" fillId="16" borderId="53" xfId="0" applyFont="true" applyFill="true" applyBorder="true" applyAlignment="true">
      <alignment horizontal="left" vertical="center" wrapText="true"/>
    </xf>
    <xf numFmtId="0" fontId="41" fillId="16" borderId="97" xfId="0" applyFont="true" applyFill="true" applyBorder="true" applyAlignment="true">
      <alignment horizontal="left" vertical="center" wrapText="true"/>
    </xf>
    <xf numFmtId="0" fontId="41" fillId="16" borderId="10" xfId="0" applyFont="true" applyFill="true" applyBorder="true" applyAlignment="true">
      <alignment horizontal="right" vertical="top" wrapText="true"/>
    </xf>
    <xf numFmtId="0" fontId="72" fillId="3" borderId="10" xfId="0" applyFont="true" applyFill="true" applyBorder="true" applyAlignment="true">
      <alignment horizontal="right" vertical="top" wrapText="true"/>
    </xf>
    <xf numFmtId="0" fontId="72" fillId="3" borderId="10" xfId="0" applyFont="true" applyFill="true" applyBorder="true" applyAlignment="true">
      <alignment horizontal="center" vertical="center" wrapText="true"/>
    </xf>
    <xf numFmtId="0" fontId="23" fillId="3" borderId="10" xfId="0" applyFont="true" applyFill="true" applyBorder="true" applyAlignment="true">
      <alignment horizontal="right" vertical="top" wrapText="true"/>
    </xf>
    <xf numFmtId="0" fontId="23" fillId="0" borderId="0" xfId="0" applyFont="true" applyAlignment="true">
      <alignment horizontal="right" vertical="top" wrapText="true"/>
    </xf>
    <xf numFmtId="0" fontId="23" fillId="0" borderId="10" xfId="0" applyFont="true" applyBorder="true" applyAlignment="true">
      <alignment horizontal="right" vertical="top" wrapText="true"/>
    </xf>
    <xf numFmtId="0" fontId="23" fillId="0" borderId="10" xfId="0" applyFont="true" applyFill="true" applyBorder="true" applyAlignment="true">
      <alignment horizontal="right" vertical="top" wrapText="true"/>
    </xf>
    <xf numFmtId="0" fontId="63" fillId="0" borderId="10" xfId="0" applyFont="true" applyFill="true" applyBorder="true" applyAlignment="true">
      <alignment vertical="top"/>
    </xf>
    <xf numFmtId="0" fontId="0" fillId="0" borderId="10" xfId="0" applyBorder="true" applyAlignment="true"/>
    <xf numFmtId="0" fontId="23" fillId="3" borderId="10" xfId="34" applyFont="true" applyAlignment="true">
      <alignment horizontal="right" vertical="top" wrapText="true"/>
    </xf>
    <xf numFmtId="0" fontId="23" fillId="3" borderId="46" xfId="33" applyFont="true" applyBorder="true" applyAlignment="true">
      <alignment horizontal="right" vertical="top" wrapText="true"/>
    </xf>
    <xf numFmtId="0" fontId="23" fillId="3" borderId="47" xfId="32" applyFont="true" applyBorder="true" applyAlignment="true">
      <alignment horizontal="right" vertical="top" wrapText="true"/>
    </xf>
    <xf numFmtId="0" fontId="23" fillId="3" borderId="10" xfId="45" applyFont="true" applyAlignment="true">
      <alignment horizontal="right" vertical="top" wrapText="true"/>
    </xf>
    <xf numFmtId="0" fontId="23" fillId="3" borderId="46" xfId="44" applyFont="true" applyBorder="true" applyAlignment="true">
      <alignment horizontal="right" vertical="top" wrapText="true"/>
    </xf>
    <xf numFmtId="0" fontId="23" fillId="3" borderId="47" xfId="43" applyFont="true" applyBorder="true" applyAlignment="true">
      <alignment horizontal="right" vertical="top" wrapText="true"/>
    </xf>
    <xf numFmtId="0" fontId="23" fillId="3" borderId="10" xfId="56" applyFont="true" applyAlignment="true">
      <alignment horizontal="right" vertical="top" wrapText="true"/>
    </xf>
    <xf numFmtId="0" fontId="23" fillId="3" borderId="46" xfId="55" applyFont="true" applyBorder="true" applyAlignment="true">
      <alignment horizontal="right" vertical="top" wrapText="true"/>
    </xf>
    <xf numFmtId="0" fontId="23" fillId="3" borderId="47" xfId="54" applyFont="true" applyBorder="true" applyAlignment="true">
      <alignment horizontal="right" vertical="top" wrapText="true"/>
    </xf>
    <xf numFmtId="0" fontId="48" fillId="3" borderId="10" xfId="18" applyFont="true" applyAlignment="true">
      <alignment horizontal="center" vertical="center" wrapText="true"/>
    </xf>
    <xf numFmtId="0" fontId="48" fillId="3" borderId="10" xfId="17" applyFont="true" applyAlignment="true">
      <alignment horizontal="center" vertical="center" wrapText="true"/>
    </xf>
    <xf numFmtId="0" fontId="48" fillId="3" borderId="10" xfId="16" applyFont="true" applyAlignment="true">
      <alignment horizontal="center" vertical="center" wrapText="true"/>
    </xf>
    <xf numFmtId="0" fontId="41" fillId="3" borderId="51" xfId="15" applyFont="true" applyBorder="true" applyAlignment="true">
      <alignment horizontal="left" wrapText="true"/>
    </xf>
    <xf numFmtId="0" fontId="41" fillId="3" borderId="51" xfId="14" applyFont="true" applyBorder="true" applyAlignment="true">
      <alignment horizontal="left" wrapText="true"/>
    </xf>
    <xf numFmtId="0" fontId="41" fillId="16" borderId="53" xfId="9" applyFont="true" applyFill="true" applyBorder="true" applyAlignment="true">
      <alignment horizontal="left" vertical="top" wrapText="true"/>
    </xf>
    <xf numFmtId="0" fontId="40" fillId="3" borderId="10" xfId="3" applyFont="true" applyAlignment="true">
      <alignment horizontal="left" vertical="top" wrapText="true"/>
    </xf>
    <xf numFmtId="0" fontId="40" fillId="3" borderId="10" xfId="2" applyFont="true" applyAlignment="true">
      <alignment horizontal="left" vertical="top" wrapText="true"/>
    </xf>
    <xf numFmtId="0" fontId="40" fillId="3" borderId="10" xfId="1" applyFont="true" applyAlignment="true">
      <alignment horizontal="left" vertical="top" wrapText="true"/>
    </xf>
    <xf numFmtId="0" fontId="41" fillId="16" borderId="52" xfId="378" applyFont="true" applyFill="true" applyBorder="true" applyAlignment="true">
      <alignment horizontal="left" vertical="center" wrapText="true"/>
    </xf>
    <xf numFmtId="0" fontId="41" fillId="16" borderId="53" xfId="366" applyFont="true" applyFill="true" applyBorder="true" applyAlignment="true">
      <alignment horizontal="left" vertical="center" wrapText="true"/>
    </xf>
    <xf numFmtId="0" fontId="41" fillId="16" borderId="54" xfId="354" applyFont="true" applyFill="true" applyBorder="true" applyAlignment="true">
      <alignment horizontal="left" vertical="center" wrapText="true"/>
    </xf>
    <xf numFmtId="0" fontId="41" fillId="16" borderId="53" xfId="246" applyFont="true" applyFill="true" applyBorder="true" applyAlignment="true">
      <alignment horizontal="left" vertical="center" wrapText="true"/>
    </xf>
    <xf numFmtId="0" fontId="41" fillId="16" borderId="54" xfId="234" applyFont="true" applyFill="true" applyBorder="true" applyAlignment="true">
      <alignment horizontal="left" vertical="center" wrapText="true"/>
    </xf>
    <xf numFmtId="0" fontId="41" fillId="16" borderId="53" xfId="186" applyFont="true" applyFill="true" applyBorder="true" applyAlignment="true">
      <alignment horizontal="left" vertical="center" wrapText="true"/>
    </xf>
    <xf numFmtId="0" fontId="41" fillId="16" borderId="54" xfId="174" applyFont="true" applyFill="true" applyBorder="true" applyAlignment="true">
      <alignment horizontal="left" vertical="center" wrapText="true"/>
    </xf>
    <xf numFmtId="0" fontId="41" fillId="16" borderId="53" xfId="0" applyFont="true" applyFill="true" applyBorder="true" applyAlignment="true">
      <alignment horizontal="left" vertical="center"/>
    </xf>
    <xf numFmtId="0" fontId="41" fillId="16" borderId="54" xfId="0" applyFont="true" applyFill="true" applyBorder="true" applyAlignment="true">
      <alignment horizontal="left" vertical="center"/>
    </xf>
    <xf numFmtId="0" fontId="41" fillId="16" borderId="52" xfId="0" applyFont="true" applyFill="true" applyBorder="true" applyAlignment="true">
      <alignment horizontal="left" vertical="center"/>
    </xf>
    <xf numFmtId="0" fontId="54" fillId="17" borderId="3" xfId="0" applyFont="true" applyFill="true" applyBorder="true" applyAlignment="true"/>
    <xf numFmtId="0" fontId="26" fillId="3" borderId="4" xfId="0" applyFont="true" applyFill="true" applyBorder="true" applyAlignment="true"/>
    <xf numFmtId="0" fontId="55" fillId="17" borderId="3" xfId="0" applyFont="true" applyFill="true" applyBorder="true" applyAlignment="true"/>
    <xf numFmtId="0" fontId="55" fillId="3" borderId="4" xfId="0" applyFont="true" applyFill="true" applyBorder="true" applyAlignment="true"/>
    <xf numFmtId="0" fontId="41" fillId="16" borderId="53" xfId="180" applyFont="true" applyFill="true" applyBorder="true" applyAlignment="true">
      <alignment horizontal="left" vertical="center" wrapText="true"/>
    </xf>
    <xf numFmtId="0" fontId="41" fillId="16" borderId="54" xfId="168" applyFont="true" applyFill="true" applyBorder="true" applyAlignment="true">
      <alignment horizontal="left" vertical="center" wrapText="true"/>
    </xf>
    <xf numFmtId="169" fontId="46" fillId="2" borderId="99" xfId="0" applyNumberFormat="true" applyFont="true" applyFill="true" applyBorder="true" applyAlignment="true">
      <alignment vertical="center"/>
    </xf>
    <xf numFmtId="0" fontId="47" fillId="2" borderId="10" xfId="0" applyFont="true" applyFill="true" applyBorder="true" applyAlignment="true">
      <alignment vertical="center"/>
    </xf>
    <xf numFmtId="0" fontId="47" fillId="2" borderId="8" xfId="0" applyFont="true" applyFill="true" applyBorder="true" applyAlignment="true">
      <alignment vertical="center"/>
    </xf>
    <xf numFmtId="0" fontId="41" fillId="16" borderId="53" xfId="240" applyFont="true" applyFill="true" applyBorder="true" applyAlignment="true">
      <alignment horizontal="left" vertical="center" wrapText="true"/>
    </xf>
    <xf numFmtId="0" fontId="41" fillId="16" borderId="54" xfId="228" applyFont="true" applyFill="true" applyBorder="true" applyAlignment="true">
      <alignment horizontal="left" vertical="center" wrapText="true"/>
    </xf>
    <xf numFmtId="0" fontId="41" fillId="16" borderId="52" xfId="372" applyFont="true" applyFill="true" applyBorder="true" applyAlignment="true">
      <alignment horizontal="left" vertical="center" wrapText="true"/>
    </xf>
    <xf numFmtId="0" fontId="41" fillId="16" borderId="53" xfId="360" applyFont="true" applyFill="true" applyBorder="true" applyAlignment="true">
      <alignment horizontal="left" vertical="center" wrapText="true"/>
    </xf>
    <xf numFmtId="0" fontId="41" fillId="16" borderId="54" xfId="348" applyFont="true" applyFill="true" applyBorder="true" applyAlignment="true">
      <alignment horizontal="left" vertical="center" wrapText="true"/>
    </xf>
  </cellXfs>
  <cellStyles count="832">
    <cellStyle name="Normal" xfId="0" builtinId="0"/>
    <cellStyle name="Normal 3" xfId="831" xr:uid="{54F101D9-63C6-48BB-B10F-54FB8AE6FD30}"/>
    <cellStyle name="style1619969214203" xfId="101" xr:uid="{10017124-BAFC-4866-A328-F6520BA4F4C9}"/>
    <cellStyle name="style1619969214234" xfId="102" xr:uid="{36A8C431-8331-481D-A440-9A80B74D447C}"/>
    <cellStyle name="style1619969214250" xfId="96" xr:uid="{682136D2-3333-482B-9B46-83664D55180B}"/>
    <cellStyle name="style1619969214285" xfId="90" xr:uid="{173B1219-0AD6-4018-AB76-3CC19856BF88}"/>
    <cellStyle name="style1619969214305" xfId="95" xr:uid="{8B7156E3-05D6-4BCB-A93D-AFA09F0C3EBE}"/>
    <cellStyle name="style1619969214356" xfId="89" xr:uid="{CEAFDC4C-E369-4CB6-98BB-A8152F97D143}"/>
    <cellStyle name="style1619969214376" xfId="84" xr:uid="{6A4CA5C3-1633-46AD-9BAE-8E78CE3ECD44}"/>
    <cellStyle name="style1619969214404" xfId="78" xr:uid="{EBE55275-8583-4553-829C-516487244556}"/>
    <cellStyle name="style1619969214437" xfId="72" xr:uid="{FB645147-A5BB-403B-8241-78F50DB91490}"/>
    <cellStyle name="style1619969214457" xfId="83" xr:uid="{6097B051-B672-4286-B6F9-820129E646FC}"/>
    <cellStyle name="style1619969214486" xfId="77" xr:uid="{D1535A7F-78A0-4664-88F3-DB001C61F534}"/>
    <cellStyle name="style1619969214508" xfId="71" xr:uid="{74FA15BB-B2AC-4800-8237-DE4CAF87401B}"/>
    <cellStyle name="style1619969214528" xfId="70" xr:uid="{5E860A8A-CA2A-4D5B-80A6-8C3C1C1743D3}"/>
    <cellStyle name="style1619969214548" xfId="69" xr:uid="{3DFF936C-3B3A-4F2A-B7B8-6F896A64277F}"/>
    <cellStyle name="style1619969214579" xfId="64" xr:uid="{0B6CC33D-13AC-4C1C-AF25-EE91C191B77C}"/>
    <cellStyle name="style1619969214599" xfId="57" xr:uid="{EE967F6E-CAFF-43FE-99BC-D172E41E0112}"/>
    <cellStyle name="style1619969214650" xfId="55" xr:uid="{4D1F9319-E06E-4D41-92C5-0D9AC58D12CB}"/>
    <cellStyle name="style1619969214679" xfId="54" xr:uid="{1D40521E-C41E-4C1F-9CFC-0800B47405A4}"/>
    <cellStyle name="style1619969214701" xfId="56" xr:uid="{A02C8429-1092-4C6C-AF8E-CD2B73DD2AE2}"/>
    <cellStyle name="style1619969214721" xfId="53" xr:uid="{8EDFA749-FCE7-4FEA-816D-69F9DD075640}"/>
    <cellStyle name="style1619969214742" xfId="52" xr:uid="{7C5D97A9-D891-4505-8D86-ADB90F9A33EF}"/>
    <cellStyle name="style1619969214772" xfId="51" xr:uid="{66733C31-E745-4C68-B5A9-44D75D115EDF}"/>
    <cellStyle name="style1619969214821" xfId="50" xr:uid="{30C1F1AE-2AE8-4A60-8006-4D0F0955B227}"/>
    <cellStyle name="style1619969214833" xfId="49" xr:uid="{9F0BE9C4-ECB5-4F74-8521-74447B235682}"/>
    <cellStyle name="style1619969214862" xfId="48" xr:uid="{AF9711BC-D564-4ADE-904E-447055B730F8}"/>
    <cellStyle name="style1619969214884" xfId="47" xr:uid="{FD329EBF-1F29-4E43-9642-E69B7D92B496}"/>
    <cellStyle name="style1619969214923" xfId="24" xr:uid="{8CCB121C-8879-4F2E-89A6-E28E165C9E08}"/>
    <cellStyle name="style1619969214933" xfId="23" xr:uid="{EF3A82B3-6CC5-43DF-B14C-A940D0B6AE90}"/>
    <cellStyle name="style1619969215756" xfId="99" xr:uid="{FA956CB8-699E-4150-8F84-7F4E64E1D4CE}"/>
    <cellStyle name="style1619969215785" xfId="100" xr:uid="{28106BA9-F6D1-468B-888D-493FEB7FCD6D}"/>
    <cellStyle name="style1619969215807" xfId="94" xr:uid="{A6861107-6A77-43B3-968D-9641865CCD2F}"/>
    <cellStyle name="style1619969215827" xfId="88" xr:uid="{D31C5F2A-BEEB-46F9-AF8D-D46DAB52ECFF}"/>
    <cellStyle name="style1619969215848" xfId="93" xr:uid="{8857B81D-9850-446A-B480-B07B2B38E9FD}"/>
    <cellStyle name="style1619969215889" xfId="87" xr:uid="{23633E2D-C504-4659-A72E-08508E27A5F9}"/>
    <cellStyle name="style1619969215907" xfId="82" xr:uid="{8279F9C3-8FF2-4E61-BB81-7ED63315986F}"/>
    <cellStyle name="style1619969215927" xfId="76" xr:uid="{05E5881C-BAF3-4975-9A8D-D481B2C1E633}"/>
    <cellStyle name="style1619969215960" xfId="68" xr:uid="{2B624C7F-4D9F-4B1E-87D0-4D42299CA00F}"/>
    <cellStyle name="style1619969215980" xfId="81" xr:uid="{FBC1D785-C0FB-4CAB-B9B7-52E80F4E0D69}"/>
    <cellStyle name="style1619969216000" xfId="75" xr:uid="{C1EF6A60-E489-4018-B88C-AE662C46E479}"/>
    <cellStyle name="style1619969216021" xfId="67" xr:uid="{AF50569B-1C09-453C-948D-41CC01718C13}"/>
    <cellStyle name="style1619969216049" xfId="66" xr:uid="{39467C7E-0FE9-4B58-B7D0-7E76A68613E5}"/>
    <cellStyle name="style1619969216071" xfId="65" xr:uid="{1A0C46D4-AB45-466B-ADEC-7610A4F236A2}"/>
    <cellStyle name="style1619969216110" xfId="63" xr:uid="{D0613C4E-B2A6-4887-9F91-7765EF477368}"/>
    <cellStyle name="style1619969216125" xfId="46" xr:uid="{7AE8FF2C-8D84-45DC-AEC9-D2DDFDDF574C}"/>
    <cellStyle name="style1619969216172" xfId="44" xr:uid="{973B8A24-6884-4787-9A60-A0265A3C3D67}"/>
    <cellStyle name="style1619969216188" xfId="43" xr:uid="{FC1A68E9-298D-4AAE-8635-31A7CD7D50D1}"/>
    <cellStyle name="style1619969216210" xfId="45" xr:uid="{F90C0744-27D7-457E-8320-02012B7332FF}"/>
    <cellStyle name="style1619969216241" xfId="42" xr:uid="{8EE28FF2-2A94-43CC-BA14-D5D5441BCADE}"/>
    <cellStyle name="style1619969216257" xfId="41" xr:uid="{C9299587-AB79-45FF-9A82-5E1DE1A6A011}"/>
    <cellStyle name="style1619969216272" xfId="40" xr:uid="{EC8AD07C-345E-4377-B4F0-A0055A18E7CD}"/>
    <cellStyle name="style1619969216326" xfId="39" xr:uid="{7EF00EFB-AB2E-47F7-8D96-EE28DE53E72B}"/>
    <cellStyle name="style1619969216341" xfId="38" xr:uid="{69A1B155-DBC5-4EE6-B8E6-927CA8B573A3}"/>
    <cellStyle name="style1619969216357" xfId="37" xr:uid="{E3AE33EC-87AD-4F18-8E2A-96C339094B42}"/>
    <cellStyle name="style1619969216373" xfId="36" xr:uid="{3C6DD33E-EB25-4EA2-8F4C-55C8AFCC22FB}"/>
    <cellStyle name="style1619969216426" xfId="22" xr:uid="{1B81DB3D-06FC-4E84-82E0-DCE4D1F0DD1E}"/>
    <cellStyle name="style1619969216442" xfId="21" xr:uid="{C031EDD6-2626-4367-B634-1FB5642DEE40}"/>
    <cellStyle name="style1619969217504" xfId="97" xr:uid="{8019EA2B-21EB-4AD8-8E9D-BA37C272EC82}"/>
    <cellStyle name="style1619969217519" xfId="98" xr:uid="{47460203-04B6-42F1-AA99-DF81B08E2416}"/>
    <cellStyle name="style1619969217550" xfId="92" xr:uid="{63019A68-C521-492E-8F60-F5BCF1BFFD4C}"/>
    <cellStyle name="style1619969217566" xfId="86" xr:uid="{647EC3FB-D2FE-48D1-8CCD-5583F80CADFE}"/>
    <cellStyle name="style1619969217582" xfId="91" xr:uid="{19B1B97E-E02E-4D7F-A392-1EA83D2DBC93}"/>
    <cellStyle name="style1619969217620" xfId="85" xr:uid="{BE23BF14-BCAA-4F88-ADA7-43C27D3F528E}"/>
    <cellStyle name="style1619969217635" xfId="80" xr:uid="{CBFA4033-F23A-47DB-8E74-CD6ED3A674F5}"/>
    <cellStyle name="style1619969217666" xfId="74" xr:uid="{4F653F15-3805-4AE6-ABEC-CCECC1312E67}"/>
    <cellStyle name="style1619969217704" xfId="62" xr:uid="{2079AB20-A57E-4DDF-B3E5-95926141791B}"/>
    <cellStyle name="style1619969217720" xfId="79" xr:uid="{EF667AD2-DB77-4F67-BA80-6103B27AEE13}"/>
    <cellStyle name="style1619969217735" xfId="73" xr:uid="{BB7491B6-A18C-42F8-B372-19459A2A5128}"/>
    <cellStyle name="style1619969217767" xfId="61" xr:uid="{BFC93AFE-E66F-4C04-8DA9-9FBA4F327160}"/>
    <cellStyle name="style1619969217794" xfId="60" xr:uid="{2B20F5E7-A289-45A8-A95A-436E13A7CB92}"/>
    <cellStyle name="style1619969217820" xfId="59" xr:uid="{BF6202EC-DC67-4551-B740-D464EC2CE06F}"/>
    <cellStyle name="style1619969217851" xfId="58" xr:uid="{D6F29289-56AC-4A63-BA7C-3C4391D6E91B}"/>
    <cellStyle name="style1619969217883" xfId="35" xr:uid="{BFC6B39C-CCE7-41A7-ADC1-3FE0DA74DEC3}"/>
    <cellStyle name="style1619969217920" xfId="33" xr:uid="{352CF3B7-62C9-43CB-AB96-CD6C70679C2B}"/>
    <cellStyle name="style1619969217936" xfId="32" xr:uid="{0B21AB9C-F011-4978-96D5-BA3EC30458C3}"/>
    <cellStyle name="style1619969217967" xfId="34" xr:uid="{931F67FF-6B42-4879-949A-021B4AFFFD64}"/>
    <cellStyle name="style1619969217983" xfId="31" xr:uid="{53131DA1-729C-4387-8ACB-91F523C6C7C7}"/>
    <cellStyle name="style1619969218005" xfId="30" xr:uid="{E73A42F0-3723-4657-A420-7CC63C729ABD}"/>
    <cellStyle name="style1619969218021" xfId="29" xr:uid="{E257A319-7FF7-4CB0-A78F-0ABAE3D0B6D4}"/>
    <cellStyle name="style1619969218067" xfId="28" xr:uid="{A7729123-CEC1-42A5-84EC-AF3350A1FFE8}"/>
    <cellStyle name="style1619969218083" xfId="27" xr:uid="{32FADDB1-9DDD-48AF-B4A3-1BC0E69664BA}"/>
    <cellStyle name="style1619969218105" xfId="26" xr:uid="{AD5BA05D-D02D-4602-9204-A0858B35B4BD}"/>
    <cellStyle name="style1619969218126" xfId="25" xr:uid="{BA0A179B-51B8-4DB7-9391-D9D502C983BA}"/>
    <cellStyle name="style1619969218179" xfId="20" xr:uid="{234329C1-0BF4-433D-A97B-01C9CB55A3D0}"/>
    <cellStyle name="style1619969218197" xfId="19" xr:uid="{8CDDED59-B80A-41B4-9EEF-8FA643B4D450}"/>
    <cellStyle name="style1619969249023" xfId="522" xr:uid="{BFD7D2C0-44EE-461E-9BB1-B33CA906DFF7}"/>
    <cellStyle name="style1619969249043" xfId="521" xr:uid="{B8700BE6-3CE6-4404-BEA4-E9805C7685DD}"/>
    <cellStyle name="style1619969249073" xfId="510" xr:uid="{01A4D72C-0B72-494B-B5E6-0A61221DD48D}"/>
    <cellStyle name="style1619969249094" xfId="509" xr:uid="{9D8EE9D5-721D-4371-8334-A8B7C4B4DF6B}"/>
    <cellStyle name="style1619969249134" xfId="519" xr:uid="{E0C1FCE5-E08C-4B03-9E29-B11EC48D5B14}"/>
    <cellStyle name="style1619969249155" xfId="518" xr:uid="{316FF2C7-C32E-4BC9-BE75-E146A8A13410}"/>
    <cellStyle name="style1619969249183" xfId="520" xr:uid="{4BA1281E-248E-424C-A97E-F62A6AE4A430}"/>
    <cellStyle name="style1619969249204" xfId="517" xr:uid="{A7870A76-9678-4221-951C-B556983823CF}"/>
    <cellStyle name="style1619969249224" xfId="508" xr:uid="{F60D39BA-3E5E-42D1-AC27-D2C850B0671F}"/>
    <cellStyle name="style1619969249246" xfId="507" xr:uid="{ECB74C4C-5EED-4267-83DB-0E414BD6C82C}"/>
    <cellStyle name="style1619969249266" xfId="506" xr:uid="{382F83E9-8AC6-4A97-B3D6-DF3801E6EE40}"/>
    <cellStyle name="style1619969249297" xfId="505" xr:uid="{C6633EB3-6BA1-43F6-A70C-F773A3BA93B2}"/>
    <cellStyle name="style1619969249315" xfId="498" xr:uid="{2301B99A-70C9-44D3-ADB6-7609AD608698}"/>
    <cellStyle name="style1619969249338" xfId="486" xr:uid="{A5EA93F2-68A4-4E12-BA4B-D41DA7C993AC}"/>
    <cellStyle name="style1619969249358" xfId="497" xr:uid="{033D528F-506C-44ED-ADFF-E90B78A05BBB}"/>
    <cellStyle name="style1619969249397" xfId="485" xr:uid="{5EEFC2FE-982C-442F-948F-61A6AE3FE9AE}"/>
    <cellStyle name="style1619969249419" xfId="474" xr:uid="{5A3A2C37-227C-4A20-8A18-BC9F743A837D}"/>
    <cellStyle name="style1619969249440" xfId="473" xr:uid="{02D0484B-62C6-433E-8D39-501B9BDE24AA}"/>
    <cellStyle name="style1619969249468" xfId="496" xr:uid="{20A8DBB7-4EDE-4744-B563-B1E5C275966F}"/>
    <cellStyle name="style1619969249490" xfId="495" xr:uid="{A429BC4A-907E-4E00-A778-6C356BB5A12F}"/>
    <cellStyle name="style1619969249511" xfId="494" xr:uid="{3D1FBAF9-D967-48E8-9CFB-221F2C829149}"/>
    <cellStyle name="style1619969249539" xfId="493" xr:uid="{986B8A59-32AC-4EF2-AD9B-1B35257A4684}"/>
    <cellStyle name="style1619969249559" xfId="484" xr:uid="{75739203-9763-4F6F-BF2C-F400D35EF426}"/>
    <cellStyle name="style1619969249592" xfId="483" xr:uid="{2F5499E6-9152-4A0D-9309-505EC61286E1}"/>
    <cellStyle name="style1619969249612" xfId="482" xr:uid="{864A1DB8-9B8F-406A-A08A-AA992D15DEB9}"/>
    <cellStyle name="style1619969249640" xfId="481" xr:uid="{503CE3C0-8C42-40DD-AB84-508ABC75B76F}"/>
    <cellStyle name="style1619969249670" xfId="472" xr:uid="{9501231A-A009-4D65-BC3B-3526FEC6EBD2}"/>
    <cellStyle name="style1619969249693" xfId="471" xr:uid="{64D4D3A7-CFD7-4B65-8994-8D5F280B06E6}"/>
    <cellStyle name="style1619969249723" xfId="470" xr:uid="{22D2C808-39A3-4A07-8722-DFCE20CEBD6E}"/>
    <cellStyle name="style1619969249751" xfId="469" xr:uid="{7C0FD727-139D-44D1-8DF3-8DBE07839F37}"/>
    <cellStyle name="style1619969250568" xfId="462" xr:uid="{DD3A524A-C996-469D-A855-B003CDC0BEF4}"/>
    <cellStyle name="style1619969250588" xfId="461" xr:uid="{E3713E84-9135-4501-B087-54AB107E9039}"/>
    <cellStyle name="style1619969250617" xfId="450" xr:uid="{EEF54D26-D1BF-45D7-B726-267360EC5DCF}"/>
    <cellStyle name="style1619969250639" xfId="449" xr:uid="{2E4C16DA-ACE0-42E3-B6A1-C0A81045D6CA}"/>
    <cellStyle name="style1619969250678" xfId="459" xr:uid="{C9EC1009-8AD9-4705-AD1F-7B86825794F9}"/>
    <cellStyle name="style1619969250700" xfId="458" xr:uid="{68295904-BC8D-4163-98B3-BD48BADF451B}"/>
    <cellStyle name="style1619969250721" xfId="460" xr:uid="{15E0BE4C-E4A7-4EB3-84EF-C3F236D82D33}"/>
    <cellStyle name="style1619969250749" xfId="457" xr:uid="{8A7BA4C5-242C-437F-96E9-B03540771813}"/>
    <cellStyle name="style1619969250769" xfId="448" xr:uid="{AB70FAC8-63DA-464F-AEDB-F84F415F3DE7}"/>
    <cellStyle name="style1619969250790" xfId="447" xr:uid="{5E0F5AB4-A642-400E-A3D6-5610670921E0}"/>
    <cellStyle name="style1619969250810" xfId="446" xr:uid="{4F7FF0DB-A380-4EB5-8AF7-D6052A508BE1}"/>
    <cellStyle name="style1619969250832" xfId="445" xr:uid="{978383F8-5869-4292-A70C-B0BD461F6BBE}"/>
    <cellStyle name="style1619969250852" xfId="438" xr:uid="{D3E70A07-A0AD-4FA8-9C20-331ADCAAA9BA}"/>
    <cellStyle name="style1619969250880" xfId="426" xr:uid="{3B5CC7DC-69F6-4E06-840E-3B0E6EA58CAB}"/>
    <cellStyle name="style1619969250903" xfId="437" xr:uid="{7720D490-4526-43D1-B3A7-128BF6D58D3A}"/>
    <cellStyle name="style1619969250923" xfId="425" xr:uid="{97295B9B-2C59-4726-B872-20DBD7B8791D}"/>
    <cellStyle name="style1619969250943" xfId="414" xr:uid="{25A7497C-1A06-45CA-9E96-E74B0DDF072B}"/>
    <cellStyle name="style1619969250964" xfId="413" xr:uid="{31E1E09E-7606-4C9E-905C-CFA5B6E36AB8}"/>
    <cellStyle name="style1619969250984" xfId="436" xr:uid="{DCD5C91C-C6CF-466D-AB0D-CC5195E09F91}"/>
    <cellStyle name="style1619969251004" xfId="435" xr:uid="{7FC51AD7-73FA-4FE9-82B2-19EF327BFFEB}"/>
    <cellStyle name="style1619969251024" xfId="434" xr:uid="{23457989-2865-482E-B9B6-48055F556EF0}"/>
    <cellStyle name="style1619969251045" xfId="433" xr:uid="{EF5901AF-3C5B-4382-80A4-DB70DA6B5AF1}"/>
    <cellStyle name="style1619969251065" xfId="424" xr:uid="{99A0885E-4E7F-490F-B86E-624F5D32E224}"/>
    <cellStyle name="style1619969251086" xfId="423" xr:uid="{15800573-6353-4F02-901F-F8DF65F21769}"/>
    <cellStyle name="style1619969251106" xfId="422" xr:uid="{2FA3EB3E-2A24-48A0-9C97-58917C2714D2}"/>
    <cellStyle name="style1619969251126" xfId="421" xr:uid="{F2CD8AD4-5CA8-4CAC-8C36-48E7DDCB7293}"/>
    <cellStyle name="style1619969251165" xfId="412" xr:uid="{7F797B24-7696-4D0F-B605-F909AA95B2F4}"/>
    <cellStyle name="style1619969251195" xfId="411" xr:uid="{E26AABD8-A607-41CD-89AA-CB3E49C03EED}"/>
    <cellStyle name="style1619969251215" xfId="410" xr:uid="{5AEE0A11-4946-488A-94BE-F89767F8A89F}"/>
    <cellStyle name="style1619969251236" xfId="409" xr:uid="{89C55F19-E5D8-469E-8F03-0545D7B5B5EC}"/>
    <cellStyle name="style1619969252094" xfId="402" xr:uid="{1F265A15-4ECA-442C-BDB8-D1903142E8D9}"/>
    <cellStyle name="style1619969252122" xfId="401" xr:uid="{FA75457B-FBA6-4103-AB96-D376C1A22FAB}"/>
    <cellStyle name="style1619969252142" xfId="390" xr:uid="{1C6F1BFA-5E01-43AD-9CDC-7FBF60407737}"/>
    <cellStyle name="style1619969252163" xfId="389" xr:uid="{4EC9B5E7-F30B-4CD8-BD0F-FB2E2CE31211}"/>
    <cellStyle name="style1619969252205" xfId="399" xr:uid="{A9764CCE-A1C9-4EB3-B857-2B76D9CFC5AD}"/>
    <cellStyle name="style1619969252226" xfId="398" xr:uid="{2AD938BF-EADA-4647-8146-0042297FA973}"/>
    <cellStyle name="style1619969252246" xfId="400" xr:uid="{CAC2D3DD-6BCE-4045-91C2-20769E51091A}"/>
    <cellStyle name="style1619969252266" xfId="397" xr:uid="{239220D4-AF24-46CF-AF06-002433ADDA8B}"/>
    <cellStyle name="style1619969252287" xfId="388" xr:uid="{A4F2F48D-E665-4F91-BE46-120814D81626}"/>
    <cellStyle name="style1619969252307" xfId="387" xr:uid="{C6F9DF20-7FE1-41F8-A466-AFDC938C7CB6}"/>
    <cellStyle name="style1619969252336" xfId="386" xr:uid="{45BA045E-F657-47F7-B2C5-6EC2FE7D0B6D}"/>
    <cellStyle name="style1619969252356" xfId="385" xr:uid="{0C532743-E51B-4F4D-A5C4-60BC30ECD249}"/>
    <cellStyle name="style1619969252377" xfId="378" xr:uid="{EEA1DDFD-867F-443E-A07B-F135ED1BE689}"/>
    <cellStyle name="style1619969252399" xfId="366" xr:uid="{621E641C-832B-46B8-BFD7-9C97D7294B8F}"/>
    <cellStyle name="style1619969252419" xfId="354" xr:uid="{ACEE1B3A-DC6A-4036-A98A-161D4DE1F2C9}"/>
    <cellStyle name="style1619969252440" xfId="377" xr:uid="{43EBF92D-70B9-41AF-9212-3F995894602B}"/>
    <cellStyle name="style1619969252460" xfId="365" xr:uid="{1A95F170-0F76-40E5-A553-CCD8C1D767FB}"/>
    <cellStyle name="style1619969252480" xfId="353" xr:uid="{E8CB6540-B821-49CC-A12E-33ED1AF631A0}"/>
    <cellStyle name="style1619969252499" xfId="376" xr:uid="{25669F04-C3C6-4F68-9005-8AEE6534E1DE}"/>
    <cellStyle name="style1619969252521" xfId="375" xr:uid="{9CF6F30F-2CE6-4A8F-828B-2A2CB8655BEF}"/>
    <cellStyle name="style1619969252541" xfId="374" xr:uid="{472D5E72-EB12-4CEA-9011-38ED6160D868}"/>
    <cellStyle name="style1619969252570" xfId="373" xr:uid="{E80A4265-D077-42E7-9197-CFE3431FB12A}"/>
    <cellStyle name="style1619969252590" xfId="364" xr:uid="{3ED8193A-0BD4-4FBA-94B3-B2B92820579A}"/>
    <cellStyle name="style1619969252610" xfId="363" xr:uid="{B53A583F-EA5D-423F-B9A0-84B5EF03476C}"/>
    <cellStyle name="style1619969252631" xfId="362" xr:uid="{EC8625A6-CCDD-4A98-8416-1E1638D53376}"/>
    <cellStyle name="style1619969252651" xfId="361" xr:uid="{936119D9-05F5-467D-BB84-AF075A66F538}"/>
    <cellStyle name="style1619969252684" xfId="352" xr:uid="{60A7ACCF-C004-4899-87A2-AF07ED0CB08F}"/>
    <cellStyle name="style1619969252704" xfId="351" xr:uid="{3D8B60B9-786F-4D5B-B17F-869E70B2AACE}"/>
    <cellStyle name="style1619969252724" xfId="350" xr:uid="{28372852-DF96-4682-A779-55BE6CC919EE}"/>
    <cellStyle name="style1619969252744" xfId="349" xr:uid="{565D1ADA-A9AD-4C44-9BD6-A814DD3551DB}"/>
    <cellStyle name="style1619969253567" xfId="516" xr:uid="{BF1AAB41-BF4F-49A4-A613-6E5F02009866}"/>
    <cellStyle name="style1619969253598" xfId="515" xr:uid="{702D0BBE-48B5-40F1-8A39-D4B7DFC4E754}"/>
    <cellStyle name="style1619969253614" xfId="504" xr:uid="{BE0DD3D0-CE0F-4356-A581-C2FB8397A352}"/>
    <cellStyle name="style1619969253636" xfId="503" xr:uid="{41FAB408-5C3D-4D96-B55E-89ECC794CB80}"/>
    <cellStyle name="style1619969253683" xfId="513" xr:uid="{87D50CA3-6FC5-46C0-B3B7-E411D95A21B6}"/>
    <cellStyle name="style1619969253698" xfId="512" xr:uid="{E3EA5A42-D277-4A9F-B50E-3443CE757700}"/>
    <cellStyle name="style1619969253714" xfId="514" xr:uid="{31363960-A7B4-431D-A3EE-709263E31F49}"/>
    <cellStyle name="style1619969253736" xfId="511" xr:uid="{3071890C-C8F9-485B-BAD6-A86E56675272}"/>
    <cellStyle name="style1619969253767" xfId="502" xr:uid="{EB51DFF4-5812-43DB-9DCA-6D557335FD87}"/>
    <cellStyle name="style1619969253783" xfId="501" xr:uid="{E633370D-03F9-4BB2-BA5A-CF5ACF1A6365}"/>
    <cellStyle name="style1619969253801" xfId="500" xr:uid="{6E2FF6B9-E6FC-4992-9BA9-995FF3A78131}"/>
    <cellStyle name="style1619969253836" xfId="499" xr:uid="{A21A530F-A24F-41DB-A28A-1460A52E9420}"/>
    <cellStyle name="style1619969253852" xfId="492" xr:uid="{90C09379-872B-41A8-8DD3-F68B7F1E74ED}"/>
    <cellStyle name="style1619969253868" xfId="480" xr:uid="{454C9580-1E3D-4BDC-8808-C7D65C8AB63B}"/>
    <cellStyle name="style1619969253899" xfId="491" xr:uid="{522F05AA-AF6E-42A0-94F9-0F2F1657520C}"/>
    <cellStyle name="style1619969253914" xfId="479" xr:uid="{1D1DF77F-F3E5-4256-A82E-59ABFC1E56A6}"/>
    <cellStyle name="style1619969253939" xfId="468" xr:uid="{CD6B2443-5ED4-4177-8C96-31E27A794B16}"/>
    <cellStyle name="style1619969253969" xfId="467" xr:uid="{D910385A-CC06-4237-A666-66616E53E274}"/>
    <cellStyle name="style1619969253989" xfId="490" xr:uid="{6BED13E5-DEB3-4DA5-92A6-73E4339EFBC4}"/>
    <cellStyle name="style1619969254283" xfId="489" xr:uid="{57B9D619-0B15-47BC-9CF3-584821EA7843}"/>
    <cellStyle name="style1619969255040" xfId="488" xr:uid="{172D151F-3EA0-4B12-AA3A-20AF9FBD7E0A}"/>
    <cellStyle name="style1619969255294" xfId="487" xr:uid="{189BC541-B3F0-460C-9483-D119F12E2D91}"/>
    <cellStyle name="style1619969255541" xfId="478" xr:uid="{8512E381-AE41-44DA-A918-A74E7CD14337}"/>
    <cellStyle name="style1619969255758" xfId="477" xr:uid="{7FC1F2F3-D1D7-432E-BFD5-347208D8FD42}"/>
    <cellStyle name="style1619969255980" xfId="476" xr:uid="{3383DFA8-4C6E-490A-8F18-AE977B8133C5}"/>
    <cellStyle name="style1619969256244" xfId="475" xr:uid="{F8A2CBAA-6306-437F-8B6D-40A84BB85C51}"/>
    <cellStyle name="style1619969256475" xfId="466" xr:uid="{CE3C5F19-646C-4D95-9DDE-E7F9ABD00FCF}"/>
    <cellStyle name="style1619969256682" xfId="465" xr:uid="{F1BA481D-D418-4A2C-A2C1-9FA54DFFC153}"/>
    <cellStyle name="style1619969256946" xfId="464" xr:uid="{299DA0CB-DB92-4889-8A8F-999D3A8EC577}"/>
    <cellStyle name="style1619969257146" xfId="463" xr:uid="{97408713-40B9-4F6D-ADF3-C47022E37B9B}"/>
    <cellStyle name="style1619969261257" xfId="456" xr:uid="{D274BE24-70A4-4C86-9B81-46E548131F03}"/>
    <cellStyle name="style1619969261277" xfId="455" xr:uid="{B3A34910-C729-410E-AE0E-DB11213BF48F}"/>
    <cellStyle name="style1619969261297" xfId="444" xr:uid="{4A9A88B6-C7B0-47D7-BBE2-57DFBE9DBEFB}"/>
    <cellStyle name="style1619969261318" xfId="443" xr:uid="{CE03922C-24DE-4B82-9A29-98F22A8040B5}"/>
    <cellStyle name="style1619969261368" xfId="453" xr:uid="{6997409D-369B-47EB-A9D5-1F69A00F358F}"/>
    <cellStyle name="style1619969261387" xfId="452" xr:uid="{34430BED-4728-4A36-9B56-D5123ACF3B52}"/>
    <cellStyle name="style1619969261409" xfId="454" xr:uid="{2F5457A5-82E7-4474-8A46-A2649541EB90}"/>
    <cellStyle name="style1619969261429" xfId="451" xr:uid="{4A4E6DF2-2CE4-400D-A61B-89E43E393DB3}"/>
    <cellStyle name="style1619969261450" xfId="442" xr:uid="{158A562D-66A9-49C2-BB8D-6E7A96547E69}"/>
    <cellStyle name="style1619969261470" xfId="441" xr:uid="{703A6778-7D90-4F1A-9668-9C9070D2EEEB}"/>
    <cellStyle name="style1619969261490" xfId="440" xr:uid="{697ACE40-69CE-4756-9340-84CC4E1EC103}"/>
    <cellStyle name="style1619969261511" xfId="439" xr:uid="{C300540B-D3DD-4CE1-ABEF-CA270F772EF7}"/>
    <cellStyle name="style1619969261531" xfId="432" xr:uid="{6C4654D8-6BDE-4C60-BD90-927208CE8DAA}"/>
    <cellStyle name="style1619969261559" xfId="420" xr:uid="{6A0005DC-5C9E-42F9-B746-DB6409DD02ED}"/>
    <cellStyle name="style1619969261575" xfId="431" xr:uid="{0A5E17B0-D825-4B59-A882-B479736690A5}"/>
    <cellStyle name="style1619969261606" xfId="419" xr:uid="{C6D55130-689A-4422-B924-DC8B3A80D7B1}"/>
    <cellStyle name="style1619969261622" xfId="408" xr:uid="{32A41FE1-C9A5-45A7-9D12-B91612A17E01}"/>
    <cellStyle name="style1619969261637" xfId="407" xr:uid="{1E961750-FC63-420A-9A97-7705221351B2}"/>
    <cellStyle name="style1619969261672" xfId="430" xr:uid="{B2D7D79E-5723-41C8-94C2-3EC29EE8B023}"/>
    <cellStyle name="style1619969261692" xfId="429" xr:uid="{54B807EF-EE41-4FE9-B61E-4EFA7E00AD2A}"/>
    <cellStyle name="style1619969261720" xfId="428" xr:uid="{3C7394A0-BC34-4383-AD4C-1582B93C4E6F}"/>
    <cellStyle name="style1619969261741" xfId="427" xr:uid="{B1F87FA9-E7A1-4FD6-8811-26DD15BA8152}"/>
    <cellStyle name="style1619969261763" xfId="418" xr:uid="{5F32D5EF-8B9D-479C-9C1E-A0C1133095CC}"/>
    <cellStyle name="style1619969261783" xfId="417" xr:uid="{83A59ADC-3024-4508-9278-C0E0153AC628}"/>
    <cellStyle name="style1619969261805" xfId="416" xr:uid="{0E303CA6-7BA1-4604-9A26-8B4F2C981317}"/>
    <cellStyle name="style1619969261824" xfId="415" xr:uid="{F19CF1F9-7CC6-43C4-8E7A-6D0A7AC505A6}"/>
    <cellStyle name="style1619969261865" xfId="406" xr:uid="{287BC247-38F7-4BB4-BBC5-4D92A39E359A}"/>
    <cellStyle name="style1619969261885" xfId="405" xr:uid="{8ABC61D4-AF6D-4E82-9696-CB48265D3EAB}"/>
    <cellStyle name="style1619969261913" xfId="404" xr:uid="{60A5B979-00F2-44F6-9393-BBDC251E441A}"/>
    <cellStyle name="style1619969261936" xfId="403" xr:uid="{F2E5F40E-9A8F-445F-8BBF-3A5FBF177C5F}"/>
    <cellStyle name="style1619969262777" xfId="396" xr:uid="{2FEA45BD-D75A-4A44-8983-6FDB972E7F18}"/>
    <cellStyle name="style1619969262806" xfId="395" xr:uid="{32D0697A-439E-46C9-8D03-0D47D0C4A58A}"/>
    <cellStyle name="style1619969262821" xfId="384" xr:uid="{59D3D40F-D323-42C6-A2C6-9395F888DA27}"/>
    <cellStyle name="style1619969262846" xfId="383" xr:uid="{F8CE414E-CA39-4B9D-AD21-C3B98439DFFE}"/>
    <cellStyle name="style1619969262877" xfId="393" xr:uid="{05D36D7F-75F8-43A6-AC87-8BDC6F4C92C5}"/>
    <cellStyle name="style1619969262909" xfId="392" xr:uid="{867DD0B2-C87C-4EA0-A66E-7833FE256659}"/>
    <cellStyle name="style1619969262924" xfId="394" xr:uid="{1E274824-CAD6-442D-BCCA-4B8D22C2B754}"/>
    <cellStyle name="style1619969262946" xfId="391" xr:uid="{2316F5E8-B7A4-4DCE-8D8B-DCBF230A0CAA}"/>
    <cellStyle name="style1619969262962" xfId="382" xr:uid="{28D0F7A1-78A2-4DBD-8970-B9C5258E6639}"/>
    <cellStyle name="style1619969262993" xfId="381" xr:uid="{87AFBEA5-97B7-4159-AF66-3861F2CDF9A1}"/>
    <cellStyle name="style1619969263009" xfId="380" xr:uid="{B2E974E2-7B0C-45E0-8599-3FBF874906E1}"/>
    <cellStyle name="style1619969263040" xfId="379" xr:uid="{E6397717-4DE5-4CE4-9034-0C6AD59C6E2C}"/>
    <cellStyle name="style1619969263062" xfId="372" xr:uid="{C15C0FDD-1903-4AB7-A455-4455DDBA25F5}"/>
    <cellStyle name="style1619969263078" xfId="360" xr:uid="{774B9701-FD30-49B2-96CF-18DB65A05E1F}"/>
    <cellStyle name="style1619969263109" xfId="348" xr:uid="{FB7FA59A-0A75-4CF9-9720-08468D3FC39D}"/>
    <cellStyle name="style1619969263125" xfId="371" xr:uid="{A57D1805-9493-4108-A5CA-F865B82AB46D}"/>
    <cellStyle name="style1619969263147" xfId="359" xr:uid="{50CFCACB-E535-4949-B8BF-EF93C9CA0B32}"/>
    <cellStyle name="style1619969263163" xfId="347" xr:uid="{E31A18C3-3EFB-49B1-8551-F72DF66A8562}"/>
    <cellStyle name="style1619969263194" xfId="370" xr:uid="{D6927B9F-215C-46D6-AAB9-1E41E70A799D}"/>
    <cellStyle name="style1619969263209" xfId="369" xr:uid="{5278DF90-F5B6-47A3-8100-6DC0A42A1CC1}"/>
    <cellStyle name="style1619969263225" xfId="368" xr:uid="{CBED9552-BC8D-461B-89AD-40225305FA5B}"/>
    <cellStyle name="style1619969263259" xfId="367" xr:uid="{85C9859D-21CF-4C98-B523-52869B2C07A2}"/>
    <cellStyle name="style1619969263278" xfId="358" xr:uid="{E1A27D28-9995-4735-AF4F-B9C4329E0882}"/>
    <cellStyle name="style1619969263300" xfId="357" xr:uid="{1CDABA93-3437-41A3-9CA4-68926F156952}"/>
    <cellStyle name="style1619969263320" xfId="356" xr:uid="{E3D53B76-BD7C-4626-BF92-45E1428853FB}"/>
    <cellStyle name="style1619969263341" xfId="355" xr:uid="{B427D14E-741B-45EF-98CD-67332995F39C}"/>
    <cellStyle name="style1619969263371" xfId="346" xr:uid="{C1055A72-6746-4D71-AEAB-C226839781C2}"/>
    <cellStyle name="style1619969263400" xfId="345" xr:uid="{13E92DA4-1868-4574-B8A6-DA581B4E7C7C}"/>
    <cellStyle name="style1619969263420" xfId="344" xr:uid="{B834AFA9-6826-4E34-847E-96C8C799C2A2}"/>
    <cellStyle name="style1619969263440" xfId="343" xr:uid="{4BCE0D2B-2156-40B3-B5A0-5386D5150098}"/>
    <cellStyle name="style1619969264425" xfId="342" xr:uid="{9518D5ED-A659-44D9-AC5E-D8E1F591B92B}"/>
    <cellStyle name="style1619969264440" xfId="341" xr:uid="{B6062505-684E-4A18-B4C8-06314899E1D9}"/>
    <cellStyle name="style1619969264462" xfId="330" xr:uid="{2A9BFE5D-412E-4A38-914A-AE98261F98B1}"/>
    <cellStyle name="style1619969264494" xfId="329" xr:uid="{D3FCE86B-FA7F-4DD7-B26E-EC7F77DBBE8C}"/>
    <cellStyle name="style1619969264541" xfId="339" xr:uid="{4AFA74B2-BC98-4636-9DC8-A04924E63944}"/>
    <cellStyle name="style1619969264556" xfId="338" xr:uid="{9F03E9F8-18AE-4F6C-A15C-162514106EB2}"/>
    <cellStyle name="style1619969264578" xfId="340" xr:uid="{027DE88A-8AAC-4B4F-BD98-58233039B762}"/>
    <cellStyle name="style1619969264594" xfId="337" xr:uid="{568A6DBD-4A5E-4AA6-93B9-53A977084B48}"/>
    <cellStyle name="style1619969264610" xfId="328" xr:uid="{36EA8AFB-697A-401E-873A-B26009556172}"/>
    <cellStyle name="style1619969264641" xfId="327" xr:uid="{25E939E0-AA75-40CF-AF72-592649E3134F}"/>
    <cellStyle name="style1619969264663" xfId="326" xr:uid="{ECF4844C-CCEC-4C39-8992-B0A5A834E5E4}"/>
    <cellStyle name="style1619969264679" xfId="325" xr:uid="{6C0FDD45-0E2F-45F4-9EE3-E55739FC7A77}"/>
    <cellStyle name="style1619969264710" xfId="318" xr:uid="{34945267-6845-4EEB-8AFC-3CDAEEA97F49}"/>
    <cellStyle name="style1619969264726" xfId="306" xr:uid="{0481C3EF-103E-467B-B7EA-4D40E46F997D}"/>
    <cellStyle name="style1619969264741" xfId="317" xr:uid="{F70A4C9B-DF14-458D-9F9F-A2AA79A2AED4}"/>
    <cellStyle name="style1619969264763" xfId="305" xr:uid="{787240D1-1BC8-4ABC-86EF-DF8A8CA3DF04}"/>
    <cellStyle name="style1619969264795" xfId="294" xr:uid="{788F1F7B-BF3C-4A64-A0E5-E1886C4844C5}"/>
    <cellStyle name="style1619969264807" xfId="293" xr:uid="{431D95A2-D909-436A-B00D-2B1261437339}"/>
    <cellStyle name="style1619969264822" xfId="316" xr:uid="{247EC780-9F3A-4C26-B56E-95CBEF0D8E37}"/>
    <cellStyle name="style1619969264854" xfId="315" xr:uid="{D7A8C330-8E99-4E4A-A9B3-C5C7EBC3F969}"/>
    <cellStyle name="style1619969264874" xfId="314" xr:uid="{ACE1E72D-85B3-4C6E-AC0A-C1AFD3B29A7A}"/>
    <cellStyle name="style1619969264896" xfId="313" xr:uid="{5A6BFDD4-B19C-44AE-AC5C-041BCA759D07}"/>
    <cellStyle name="style1619969264916" xfId="304" xr:uid="{99A75C1C-8C6D-4515-AA95-206CA21E331E}"/>
    <cellStyle name="style1619969264937" xfId="303" xr:uid="{E5AD1F3A-0C96-4D30-9DB1-AD2D704B7333}"/>
    <cellStyle name="style1619969264957" xfId="302" xr:uid="{60B2416E-9AF5-422B-847F-D808BC028FEF}"/>
    <cellStyle name="style1619969264977" xfId="301" xr:uid="{CCC5D4FE-AF20-46E0-9244-7288A7193218}"/>
    <cellStyle name="style1619969265008" xfId="292" xr:uid="{74AC1581-92BE-4DFC-94C0-5477D2DD559A}"/>
    <cellStyle name="style1619969265028" xfId="291" xr:uid="{FE804B1C-FAD8-46E1-A14B-1687F77E31CA}"/>
    <cellStyle name="style1619969265046" xfId="290" xr:uid="{F6E9AC2F-0D47-4B92-BDCC-F938011D8ACD}"/>
    <cellStyle name="style1619969265078" xfId="289" xr:uid="{A548F701-4D99-43E3-A666-7EA49D542172}"/>
    <cellStyle name="style1619969265961" xfId="282" xr:uid="{36CC48D0-D478-40E0-B26A-E9A2AF5662D8}"/>
    <cellStyle name="style1619969265992" xfId="281" xr:uid="{CFD42379-80CC-42ED-BF2A-37B8D90FC08F}"/>
    <cellStyle name="style1619969266011" xfId="270" xr:uid="{F8098FB1-F25E-4B1E-B290-98D0988282FA}"/>
    <cellStyle name="style1619969266031" xfId="269" xr:uid="{8F08C473-8C4C-4E03-A70C-05FA8ED1151F}"/>
    <cellStyle name="style1619969266072" xfId="279" xr:uid="{49CC94CC-866B-4873-BF2F-993C1D6B427C}"/>
    <cellStyle name="style1619969266092" xfId="278" xr:uid="{FBE7320D-754E-4B69-AF28-A99EF216B5FF}"/>
    <cellStyle name="style1619969266121" xfId="280" xr:uid="{4DD303B9-218A-4E07-882F-7FBADDE3D315}"/>
    <cellStyle name="style1619969266143" xfId="277" xr:uid="{92A111D4-19D1-48E9-9650-6A0B3D2FC9A8}"/>
    <cellStyle name="style1619969266164" xfId="268" xr:uid="{97DCD1AA-6764-497B-8A0E-403227E11364}"/>
    <cellStyle name="style1619969266182" xfId="267" xr:uid="{EC28D6AF-D0FB-4BAB-9B59-D26D4E693C13}"/>
    <cellStyle name="style1619969266207" xfId="266" xr:uid="{902C5FEA-95B0-432C-80B7-F6A575E2D6C0}"/>
    <cellStyle name="style1619969266223" xfId="265" xr:uid="{C8DCEA49-6B73-4023-8F67-5CB29FC4C194}"/>
    <cellStyle name="style1619969266239" xfId="258" xr:uid="{AF8FAB4C-B417-4D4F-B66F-0CEB5A4973B0}"/>
    <cellStyle name="style1619969266270" xfId="246" xr:uid="{969301D7-8BFD-4742-A3CB-973EFCD10026}"/>
    <cellStyle name="style1619969266294" xfId="257" xr:uid="{0E714BB4-B3F3-41DD-B8A5-B570CC98AC0F}"/>
    <cellStyle name="style1619969266314" xfId="245" xr:uid="{C225BFFC-AB4E-46A8-85CF-2530CDC1B1CB}"/>
    <cellStyle name="style1619969266335" xfId="234" xr:uid="{18AACD21-A9EF-46B3-9936-B8FC0A99E80F}"/>
    <cellStyle name="style1619969266353" xfId="233" xr:uid="{92671A40-9826-4B15-AB12-906554289807}"/>
    <cellStyle name="style1619969266375" xfId="256" xr:uid="{09FECECB-E5E3-4546-9B79-8A4FF2992C98}"/>
    <cellStyle name="style1619969266396" xfId="255" xr:uid="{D782F273-1F68-4AF9-A7A8-8D9D0A2DE353}"/>
    <cellStyle name="style1619969266416" xfId="254" xr:uid="{7B19A798-5F3C-4717-8BC0-9CD0712732CC}"/>
    <cellStyle name="style1619969266436" xfId="253" xr:uid="{D159AA7C-94E8-4ABB-8567-DF6D7CF044A7}"/>
    <cellStyle name="style1619969266457" xfId="244" xr:uid="{59903F02-2E37-4282-AD68-8DA32AF283A7}"/>
    <cellStyle name="style1619969266477" xfId="243" xr:uid="{DCE74BB4-6569-4610-8C67-B62735813829}"/>
    <cellStyle name="style1619969266497" xfId="242" xr:uid="{2992FAE3-AAB5-4E39-877B-E2D616C30BE1}"/>
    <cellStyle name="style1619969266526" xfId="241" xr:uid="{060BE32C-B68C-4FBD-8913-20DE7B45D226}"/>
    <cellStyle name="style1619969266569" xfId="232" xr:uid="{3AD9961A-643D-4F14-BF01-A4EEB29A6255}"/>
    <cellStyle name="style1619969266589" xfId="231" xr:uid="{3F54279E-043D-41B1-87BF-3783254A275F}"/>
    <cellStyle name="style1619969266609" xfId="230" xr:uid="{6DAAAB51-5166-4DA7-AC57-61BF7084737C}"/>
    <cellStyle name="style1619969266629" xfId="229" xr:uid="{1658E842-4853-4810-A172-594FC83A27F2}"/>
    <cellStyle name="style1619969267350" xfId="336" xr:uid="{48079E94-80EC-4570-9EF6-36B65D7152DC}"/>
    <cellStyle name="style1619969267366" xfId="335" xr:uid="{9D09FBD4-BE22-4F37-A82D-172749D323DD}"/>
    <cellStyle name="style1619969267397" xfId="324" xr:uid="{A26B4BBE-1C41-483E-BADB-F71FEC6ED51B}"/>
    <cellStyle name="style1619969267412" xfId="323" xr:uid="{1E5216C2-9CC3-496C-A66F-E6D3A0250D4B}"/>
    <cellStyle name="style1619969267450" xfId="333" xr:uid="{F210498E-FE7F-486F-8AE6-0560BF392CBC}"/>
    <cellStyle name="style1619969267466" xfId="332" xr:uid="{8C223E87-31F2-443C-B3C5-6BF9337C3FA0}"/>
    <cellStyle name="style1619969267497" xfId="334" xr:uid="{B3C5B8B7-9A07-4CEC-ABE0-57AA7B26DBA0}"/>
    <cellStyle name="style1619969267513" xfId="331" xr:uid="{6772A0F9-0E37-47C7-9279-81A83A33C16C}"/>
    <cellStyle name="style1619969267544" xfId="322" xr:uid="{78B77131-B11A-401C-BF55-798B4589DAD9}"/>
    <cellStyle name="style1619969267551" xfId="321" xr:uid="{052CE9F0-F261-4140-973A-197997258459}"/>
    <cellStyle name="style1619969267582" xfId="320" xr:uid="{DB230FA8-5AA5-4503-980E-F9D7ACA2E7A3}"/>
    <cellStyle name="style1619969267597" xfId="319" xr:uid="{0A3DBB20-5AD8-4A82-B80F-D3D8CC3CCEF2}"/>
    <cellStyle name="style1619969267629" xfId="312" xr:uid="{C1DA9E93-B7A1-4DE0-8F6A-03DEFB064012}"/>
    <cellStyle name="style1619969267651" xfId="300" xr:uid="{0B5B6431-73D4-4286-B75D-136FCC466F46}"/>
    <cellStyle name="style1619969267682" xfId="311" xr:uid="{F93B6819-9983-4E2F-B8DD-6D38E0F353AD}"/>
    <cellStyle name="style1619969267698" xfId="299" xr:uid="{F9642C3B-5A99-403A-99EF-BCFECAA1523F}"/>
    <cellStyle name="style1619969267729" xfId="288" xr:uid="{28EEE562-F0F4-4E0D-AC5F-309FE79F060E}"/>
    <cellStyle name="style1619969267756" xfId="287" xr:uid="{A775E40A-96E8-45A4-8CA3-8AD0342F3600}"/>
    <cellStyle name="style1619969267771" xfId="310" xr:uid="{8DF1DD89-CA2F-4ACC-9942-2AC009BBC0E6}"/>
    <cellStyle name="style1619969267802" xfId="309" xr:uid="{B89D2EFD-ED4E-486B-9BC7-557BA7CBA811}"/>
    <cellStyle name="style1619969267824" xfId="308" xr:uid="{A0FFB8EB-6AA2-438E-B510-4BDC27810B8E}"/>
    <cellStyle name="style1619969267840" xfId="307" xr:uid="{01571310-6B49-4B5C-A57F-DB7CEAF91ADA}"/>
    <cellStyle name="style1619969267867" xfId="298" xr:uid="{0B9335FB-3870-4801-B63D-35DB02B4DEFE}"/>
    <cellStyle name="style1619969267882" xfId="297" xr:uid="{597DC46E-C843-4755-A922-3D672A25AC23}"/>
    <cellStyle name="style1619969267914" xfId="296" xr:uid="{DE4B2B4E-04F4-49F2-9EFE-770724DADEEF}"/>
    <cellStyle name="style1619969267929" xfId="295" xr:uid="{16F23FDA-C03C-40E8-A53F-6468F1B5E94C}"/>
    <cellStyle name="style1619969267951" xfId="286" xr:uid="{077A1A61-1FD8-484F-BA99-70F35F12B721}"/>
    <cellStyle name="style1619969267983" xfId="285" xr:uid="{0A1FE771-027F-4CE0-8BF8-6B25E3EBD18B}"/>
    <cellStyle name="style1619969267998" xfId="284" xr:uid="{81F9FC5C-E390-40FA-B7DA-B05FDCB90F72}"/>
    <cellStyle name="style1619969268014" xfId="283" xr:uid="{E9C636EC-469C-415B-8548-2DEB35172980}"/>
    <cellStyle name="style1619969268931" xfId="276" xr:uid="{E81FAB14-1D57-4D99-A1D1-0D216D5327B4}"/>
    <cellStyle name="style1619969268955" xfId="275" xr:uid="{F7F4E9B7-034A-47BC-B337-58034A9D5962}"/>
    <cellStyle name="style1619969268975" xfId="264" xr:uid="{03D97862-0AD6-48FC-8AEB-9E4D0CAA3814}"/>
    <cellStyle name="style1619969268996" xfId="263" xr:uid="{B8E53AD7-B5B4-493D-8BCC-C721A61F5702}"/>
    <cellStyle name="style1619969269040" xfId="273" xr:uid="{1B6694B1-8A8F-480B-9F96-E4D90A49FDEC}"/>
    <cellStyle name="style1619969269055" xfId="272" xr:uid="{63A934D0-8C82-40D4-9B86-4203BDA7AAC4}"/>
    <cellStyle name="style1619969269071" xfId="274" xr:uid="{AF792588-DB59-4ACC-8107-CB583A7E67CE}"/>
    <cellStyle name="style1619969269102" xfId="271" xr:uid="{D302DDE9-F3C0-4520-BF10-C1EB7E34AC81}"/>
    <cellStyle name="style1619969269124" xfId="262" xr:uid="{BEAE88CE-5D39-406C-8AA6-704A10DB25DD}"/>
    <cellStyle name="style1619969269147" xfId="261" xr:uid="{6AE03B64-D5B3-4690-8E83-DB7C033A6799}"/>
    <cellStyle name="style1619969269167" xfId="260" xr:uid="{19DC32B0-F990-4520-A561-4E51221EE043}"/>
    <cellStyle name="style1619969269197" xfId="259" xr:uid="{8CCB0C81-1F1B-4DC9-9F92-1D94257BFBF5}"/>
    <cellStyle name="style1619969269218" xfId="252" xr:uid="{90686ACF-5D5D-4F75-8F33-5C46ECF38684}"/>
    <cellStyle name="style1619969269238" xfId="240" xr:uid="{CE90790B-BA35-42C4-AFBC-99139469547D}"/>
    <cellStyle name="style1619969269258" xfId="251" xr:uid="{D288B865-5716-4A64-A908-EA44AD2908A8}"/>
    <cellStyle name="style1619969269279" xfId="239" xr:uid="{8455592A-B51D-4E4A-B808-44B5DD9030AF}"/>
    <cellStyle name="style1619969269299" xfId="228" xr:uid="{0D512F73-FB07-40A7-A4AE-0681C6C498B5}"/>
    <cellStyle name="style1619969269319" xfId="227" xr:uid="{A6A4C62C-2995-414D-A26D-9E5D24EFD189}"/>
    <cellStyle name="style1619969269339" xfId="250" xr:uid="{6AE30F9F-7F63-4770-885C-637856AE02FB}"/>
    <cellStyle name="style1619969269357" xfId="249" xr:uid="{0E0BDC5A-84D3-4C5D-9850-29B741C1E1A9}"/>
    <cellStyle name="style1619969269389" xfId="248" xr:uid="{6A5908E1-32E6-4D54-A663-D405E5316567}"/>
    <cellStyle name="style1619969269404" xfId="247" xr:uid="{F2030433-16F6-4398-B45E-58665B7FC7D3}"/>
    <cellStyle name="style1619969269420" xfId="238" xr:uid="{77F537B2-7356-4BBE-84F6-A688FB7F11C4}"/>
    <cellStyle name="style1619969269451" xfId="237" xr:uid="{5B659EA3-87A8-4888-8BC7-A66E6601EF9C}"/>
    <cellStyle name="style1619969269473" xfId="236" xr:uid="{E1E7BEE6-F115-4B8A-87BE-2F503257D10D}"/>
    <cellStyle name="style1619969269489" xfId="235" xr:uid="{EC11ADBE-0947-4BF0-B6BA-7210A66599D4}"/>
    <cellStyle name="style1619969269536" xfId="226" xr:uid="{8569B6D8-45BC-4E89-AB9C-6CAA4D9D48AD}"/>
    <cellStyle name="style1619969269558" xfId="225" xr:uid="{4D393F41-6FBF-4861-AF4E-CE75ABB0D065}"/>
    <cellStyle name="style1619969269574" xfId="224" xr:uid="{41E7A183-41B4-4DEE-A753-86AC222E3129}"/>
    <cellStyle name="style1619969269605" xfId="223" xr:uid="{956B3D6E-1E2C-4E8D-BD43-DA74769F356B}"/>
    <cellStyle name="style1619969271475" xfId="222" xr:uid="{5EA700CB-0492-4FEC-B6A7-3CD6AA02DD5B}"/>
    <cellStyle name="style1619969271490" xfId="221" xr:uid="{93DE64E1-01AB-4B42-AE0E-D29B58F5B862}"/>
    <cellStyle name="style1619969271512" xfId="210" xr:uid="{4892626C-387A-48C8-A210-16FC8082599A}"/>
    <cellStyle name="style1619969271528" xfId="209" xr:uid="{B365D479-A535-4056-84B4-700DA7AAE2E2}"/>
    <cellStyle name="style1619969271575" xfId="219" xr:uid="{A6125698-5BA2-4CA7-8384-8F0C1781D432}"/>
    <cellStyle name="style1619969271606" xfId="218" xr:uid="{595A3B51-AB74-4412-8AF3-83C30A1B7564}"/>
    <cellStyle name="style1619969271613" xfId="220" xr:uid="{65D1DF30-96E1-4522-BCC3-6290E7B86F8C}"/>
    <cellStyle name="style1619969271644" xfId="217" xr:uid="{8C85E755-EA87-4190-AF0E-715BF26D29E1}"/>
    <cellStyle name="style1619969271660" xfId="208" xr:uid="{C1B9D9E5-447B-4DF1-BB07-6A2119763581}"/>
    <cellStyle name="style1619969271691" xfId="207" xr:uid="{64EC1C81-C81C-4DBD-B52B-D9BA11E25DAD}"/>
    <cellStyle name="style1619969271706" xfId="206" xr:uid="{29F2CB3B-111D-454B-B825-CA98C7373FB9}"/>
    <cellStyle name="style1619969271729" xfId="205" xr:uid="{558DC3C7-0B06-480E-9952-F453A16AB5D7}"/>
    <cellStyle name="style1619969271744" xfId="198" xr:uid="{31156554-3250-4107-ACE2-D647368440FE}"/>
    <cellStyle name="style1619969271776" xfId="186" xr:uid="{546D6C3C-D719-4BAF-8E00-7A53577EEA21}"/>
    <cellStyle name="style1619969271791" xfId="197" xr:uid="{50060CC2-E4F3-4FBA-92CE-DE2E1515CA3E}"/>
    <cellStyle name="style1619969271813" xfId="185" xr:uid="{A787D038-27BE-4623-9128-5BFC832C69FD}"/>
    <cellStyle name="style1619969271829" xfId="174" xr:uid="{13DCBBA2-F423-4C22-8931-21FE66F3E374}"/>
    <cellStyle name="style1619969271860" xfId="173" xr:uid="{E37341CB-DD17-4C2E-8E73-6DB83ED96443}"/>
    <cellStyle name="style1619969271876" xfId="196" xr:uid="{21B54AE7-3F78-47E9-BCD4-E0626EE9C52C}"/>
    <cellStyle name="style1619969271907" xfId="195" xr:uid="{F89AD380-AD69-4E39-9C9F-8678ED80DB39}"/>
    <cellStyle name="style1619969271914" xfId="194" xr:uid="{5A01C944-24D1-4561-BFAD-46525EFEEB27}"/>
    <cellStyle name="style1619969271945" xfId="193" xr:uid="{4277136A-C9E2-48BB-AF50-A3D0B2AC2341}"/>
    <cellStyle name="style1619969271961" xfId="184" xr:uid="{CB4892E4-B6EB-4E7D-A615-DCE7EF7F95E6}"/>
    <cellStyle name="style1619969271976" xfId="183" xr:uid="{5E3A9B33-6B67-43A1-8613-FE51B931015A}"/>
    <cellStyle name="style1619969272007" xfId="182" xr:uid="{C0C03D31-6442-4EBD-AC80-6F2B99DC9A57}"/>
    <cellStyle name="style1619969272026" xfId="181" xr:uid="{57494D79-BF29-4B61-A3DC-C61EE9391439}"/>
    <cellStyle name="style1619969272057" xfId="172" xr:uid="{C5C62870-EA25-4FC8-9D58-E635F040EE98}"/>
    <cellStyle name="style1619969272085" xfId="171" xr:uid="{0104589C-A6F4-442C-9CE8-EBC163262B6E}"/>
    <cellStyle name="style1619969272105" xfId="170" xr:uid="{9310A004-F132-432E-99BE-A605536B0C12}"/>
    <cellStyle name="style1619969272126" xfId="169" xr:uid="{A18BC0CC-7050-41EA-9AB9-28A0D0B93140}"/>
    <cellStyle name="style1619969272887" xfId="216" xr:uid="{7DA56923-C430-49D7-9BAB-82D41FC5933F}"/>
    <cellStyle name="style1619969272918" xfId="215" xr:uid="{1E701A65-CFE5-497D-9A6B-C75AE1AABDAD}"/>
    <cellStyle name="style1619969272940" xfId="204" xr:uid="{E0C4F0E0-03EF-4A7E-A0B4-ADECB60FC3A9}"/>
    <cellStyle name="style1619969272956" xfId="203" xr:uid="{CC193E45-5296-4025-93E0-49743C7135B4}"/>
    <cellStyle name="style1619969273002" xfId="213" xr:uid="{D13494C3-514D-403A-A030-554EC8C7CC90}"/>
    <cellStyle name="style1619969273018" xfId="212" xr:uid="{2BBA21A4-A3F4-43BF-9989-48BC74EF7753}"/>
    <cellStyle name="style1619969273040" xfId="214" xr:uid="{033F62A5-E1AA-4A37-BECC-C175195EA6E2}"/>
    <cellStyle name="style1619969273056" xfId="211" xr:uid="{A7270A08-CDB2-4A01-B058-69E323F6C0B7}"/>
    <cellStyle name="style1619969273087" xfId="202" xr:uid="{00BF031B-2028-49E3-B772-C145355ABF0D}"/>
    <cellStyle name="style1619969273103" xfId="201" xr:uid="{4E3EFBE3-B775-4CA9-9617-1DEE6D38DE90}"/>
    <cellStyle name="style1619969273118" xfId="200" xr:uid="{C3616565-53D9-4898-B3D9-0E6900F8C3E5}"/>
    <cellStyle name="style1619969273141" xfId="199" xr:uid="{FD2F9C6C-5A27-45D0-B79E-04FE94BEAFD0}"/>
    <cellStyle name="style1619969273172" xfId="192" xr:uid="{F990A761-7B75-4EC0-B018-EB80B1E0AC47}"/>
    <cellStyle name="style1619969273187" xfId="180" xr:uid="{81634091-C4B1-48AB-89DC-4559EEB7BE40}"/>
    <cellStyle name="style1619969273203" xfId="191" xr:uid="{DCA8A25D-58D3-4B3C-9560-2528C73A8401}"/>
    <cellStyle name="style1619969273241" xfId="179" xr:uid="{9FD44CF0-C6DD-4195-BAF0-C340E5A23792}"/>
    <cellStyle name="style1619969273256" xfId="168" xr:uid="{82D030FE-CEAB-461C-93B4-4B46E13D8CF9}"/>
    <cellStyle name="style1619969273272" xfId="167" xr:uid="{7BFE5C4E-6E54-421E-B11F-D563329475F0}"/>
    <cellStyle name="style1619969273303" xfId="190" xr:uid="{8C6B989C-FB22-4D02-B41E-079FB6FE5C96}"/>
    <cellStyle name="style1619969273319" xfId="189" xr:uid="{59B5B565-63D7-441E-8ADF-4ABF5DAA49E8}"/>
    <cellStyle name="style1619969273343" xfId="188" xr:uid="{5FB22074-D5C7-4B69-BA3F-1C5A02BC3516}"/>
    <cellStyle name="style1619969273364" xfId="187" xr:uid="{9E6B74BD-1B3D-4FAF-8B60-A3D8B56CAEF3}"/>
    <cellStyle name="style1619969273384" xfId="178" xr:uid="{A95BFBEB-1611-4DBE-AE8F-6883B0BCD41C}"/>
    <cellStyle name="style1619969273402" xfId="177" xr:uid="{94A8482A-3767-48D0-B906-2D1E067DCF3E}"/>
    <cellStyle name="style1619969273425" xfId="176" xr:uid="{B7E05756-CD79-4B45-AABF-6C3CF512D9F4}"/>
    <cellStyle name="style1619969273445" xfId="175" xr:uid="{7CDA5FD8-C975-44DB-A8D4-3412DDF08498}"/>
    <cellStyle name="style1619969273483" xfId="166" xr:uid="{E2305F61-A7BD-40C1-8392-AFCCFEBCCB93}"/>
    <cellStyle name="style1619969273504" xfId="165" xr:uid="{11F912A2-2481-4377-9ED9-E6DD49DDC43D}"/>
    <cellStyle name="style1619969273524" xfId="164" xr:uid="{BB889DA6-0DAA-462F-A3E7-ECF333CCC3B1}"/>
    <cellStyle name="style1619969273544" xfId="163" xr:uid="{8D37812B-C48F-44BA-A5C9-6BDF6AD3FF9B}"/>
    <cellStyle name="style1619969274912" xfId="17" xr:uid="{2D48D3E3-2E70-4DD3-AE24-4AF6048DE739}"/>
    <cellStyle name="style1619969274932" xfId="16" xr:uid="{D10FFB2D-2F67-4994-A65F-D841B221E8F8}"/>
    <cellStyle name="style1619969274953" xfId="18" xr:uid="{3D48CE66-5489-48B4-8FA4-9CAE695F0B86}"/>
    <cellStyle name="style1619969274973" xfId="15" xr:uid="{954A32D3-F07C-41C6-94E1-6DDD9201E22C}"/>
    <cellStyle name="style1619969274991" xfId="14" xr:uid="{D84D3E4D-BB9E-4363-BFCC-0FE16B6FB4C3}"/>
    <cellStyle name="style1619969275022" xfId="13" xr:uid="{7C7C64AD-46A3-42D8-869D-59799246098F}"/>
    <cellStyle name="style1619969275038" xfId="12" xr:uid="{36457142-612B-4715-A3AC-98C994E07AB4}"/>
    <cellStyle name="style1619969275053" xfId="11" xr:uid="{253E456A-A11C-4A7E-8D03-D142B2BC03FB}"/>
    <cellStyle name="style1619969275085" xfId="9" xr:uid="{EA1C1853-E0CE-4FE4-AA78-553B503C7075}"/>
    <cellStyle name="style1619969275103" xfId="8" xr:uid="{E10A028C-702C-4F33-9C84-D48BDA51164D}"/>
    <cellStyle name="style1619969275124" xfId="6" xr:uid="{72C66E21-8BDB-4257-9D4E-CFD5B7549855}"/>
    <cellStyle name="style1619969275142" xfId="5" xr:uid="{CFAB71E3-0DD4-40B9-88EC-E1F3281BEB78}"/>
    <cellStyle name="style1619969275168" xfId="10" xr:uid="{46C47046-A107-440B-8D92-44401787B33C}"/>
    <cellStyle name="style1619969275199" xfId="7" xr:uid="{7FDE4B2C-0F79-48D3-9051-EA6AABD3155C}"/>
    <cellStyle name="style1619969275214" xfId="4" xr:uid="{05D69B0D-E914-4E61-900B-BEE491BEFE6A}"/>
    <cellStyle name="style1619969275268" xfId="2" xr:uid="{B4058704-6253-4794-AE48-C4D5353A66FF}"/>
    <cellStyle name="style1619969275295" xfId="1" xr:uid="{23DFC190-FD16-46E6-89E0-E133D85E1ADE}"/>
    <cellStyle name="style1619969275317" xfId="3" xr:uid="{2CA0228F-79D9-46DA-BD1A-99ABC29BECD6}"/>
    <cellStyle name="style1619969276317" xfId="162" xr:uid="{1C23A034-2D20-4637-9AD7-7F96BB4B37C3}"/>
    <cellStyle name="style1619969276348" xfId="161" xr:uid="{1CFBAC5C-077B-4270-97F2-BC59E4F6D962}"/>
    <cellStyle name="style1619969276370" xfId="150" xr:uid="{509047CA-DB2E-450B-A401-5CF0BCFBCAF7}"/>
    <cellStyle name="style1619969276386" xfId="149" xr:uid="{57692E20-8876-4DB7-8BD1-2160DCABEDFA}"/>
    <cellStyle name="style1619969276433" xfId="159" xr:uid="{7100F19C-7EF0-4B20-842D-7D53C48FC089}"/>
    <cellStyle name="style1619969276457" xfId="158" xr:uid="{BF0CCCFA-EC0C-4731-A418-E5D60A4A3682}"/>
    <cellStyle name="style1619969276477" xfId="160" xr:uid="{DBE5DBDB-5372-4774-850F-F272B3900BDB}"/>
    <cellStyle name="style1619969276504" xfId="157" xr:uid="{64587CDA-718F-4B74-9509-12940F326732}"/>
    <cellStyle name="style1619969276517" xfId="148" xr:uid="{0045A114-64C4-42F3-9F39-1796F853A73D}"/>
    <cellStyle name="style1619969276546" xfId="147" xr:uid="{7BAA83EF-9E11-4AC1-8410-720396F301B1}"/>
    <cellStyle name="style1619969276566" xfId="146" xr:uid="{CDAA6001-372C-4696-87BA-41A3C4E380F8}"/>
    <cellStyle name="style1619969276586" xfId="145" xr:uid="{800B7E97-33BD-40B7-B6BD-51A1C6F45230}"/>
    <cellStyle name="style1619969276606" xfId="138" xr:uid="{C0A24701-D3D6-4F46-9460-70F4CD2781F0}"/>
    <cellStyle name="style1619969276628" xfId="126" xr:uid="{9CE471B8-9472-44C2-8FBB-0E132BD86871}"/>
    <cellStyle name="style1619969276648" xfId="137" xr:uid="{F94095B6-DBF1-4DAF-B711-D2893884A8D3}"/>
    <cellStyle name="style1619969276667" xfId="125" xr:uid="{D6A23D5D-C911-4BEF-A266-FDB4AE1FD718}"/>
    <cellStyle name="style1619969276689" xfId="114" xr:uid="{E86321F7-913E-43B8-A325-DC41900CBF14}"/>
    <cellStyle name="style1619969276709" xfId="113" xr:uid="{3527A4E9-8F41-4A5B-A327-E5709D129394}"/>
    <cellStyle name="style1619969276730" xfId="136" xr:uid="{F6023910-936E-4E72-A49D-62F73D7B38EB}"/>
    <cellStyle name="style1619969276750" xfId="135" xr:uid="{2A1633D2-DB94-4622-8AC1-FAB9CDCC3FDC}"/>
    <cellStyle name="style1619969276770" xfId="134" xr:uid="{6EC39FA3-FD8F-4622-9DC0-6B6D90EBA909}"/>
    <cellStyle name="style1619969276791" xfId="133" xr:uid="{A5F167B8-6E10-4DD0-9E62-1D306EEC6CB8}"/>
    <cellStyle name="style1619969276814" xfId="124" xr:uid="{E2DD8FFF-AB86-46B2-8EC0-588F7B59B324}"/>
    <cellStyle name="style1619969276839" xfId="123" xr:uid="{7AB7BD89-ACA0-407B-A56D-1753151D4387}"/>
    <cellStyle name="style1619969276855" xfId="122" xr:uid="{42939137-A8C0-4FA4-9038-667498A193BD}"/>
    <cellStyle name="style1619969276871" xfId="121" xr:uid="{D28CEFA8-219D-417C-9B0F-D9ADE339B7C4}"/>
    <cellStyle name="style1619969276902" xfId="112" xr:uid="{029D7182-AB12-4F5F-9D70-F83FB63B1A44}"/>
    <cellStyle name="style1619969276917" xfId="111" xr:uid="{15FCB6DB-6280-4A7D-ADCD-60DD2E60B88A}"/>
    <cellStyle name="style1619969276940" xfId="110" xr:uid="{299B3850-5D90-45C0-AB7B-5148F1D8889C}"/>
    <cellStyle name="style1619969276971" xfId="109" xr:uid="{FF359FD4-78FC-4F29-9B0D-AA21E6EAA2B9}"/>
    <cellStyle name="style1619969277876" xfId="156" xr:uid="{D8B3C6D5-5FF4-4F8F-ACE4-A5FC704C71D6}"/>
    <cellStyle name="style1619969277896" xfId="155" xr:uid="{BEE26C89-9503-463E-8D49-63741684EF9A}"/>
    <cellStyle name="style1619969277916" xfId="144" xr:uid="{C1839266-927E-40AB-A0FB-0AD56D1848C6}"/>
    <cellStyle name="style1619969277945" xfId="143" xr:uid="{2D0284E0-F378-4C77-8EB1-873B2A6AFDF5}"/>
    <cellStyle name="style1619969277987" xfId="153" xr:uid="{09061FDD-EC35-468F-8655-CC671550BD4C}"/>
    <cellStyle name="style1619969278006" xfId="152" xr:uid="{82D4F657-F613-402F-A13E-E15C1CA2C6D7}"/>
    <cellStyle name="style1619969278028" xfId="154" xr:uid="{BD335AB6-D4E7-461A-AA9A-9750FAC60700}"/>
    <cellStyle name="style1619969278048" xfId="151" xr:uid="{9A9E53D4-8556-4B46-B944-5772CBE34472}"/>
    <cellStyle name="style1619969278068" xfId="142" xr:uid="{7D0084F7-DF81-4FFA-BA34-77947C0592BC}"/>
    <cellStyle name="style1619969278088" xfId="141" xr:uid="{9B5EE981-D10E-4171-8827-7FEB654385AD}"/>
    <cellStyle name="style1619969278117" xfId="140" xr:uid="{521C896F-8CA7-46BD-B39B-7F74909916C5}"/>
    <cellStyle name="style1619969278132" xfId="139" xr:uid="{A81E4A86-5160-4921-B649-C4D4F02E50A4}"/>
    <cellStyle name="style1619969278148" xfId="132" xr:uid="{06D7D232-8286-48EE-8253-5625D39510D2}"/>
    <cellStyle name="style1619969278179" xfId="120" xr:uid="{795E3265-8978-4CB0-8150-D1DE7FCB9743}"/>
    <cellStyle name="style1619969278195" xfId="131" xr:uid="{DC02B278-93FD-478A-B53C-5103B5841759}"/>
    <cellStyle name="style1619969278217" xfId="119" xr:uid="{FC33FE2C-4644-4374-B067-EF81A94C0B55}"/>
    <cellStyle name="style1619969278248" xfId="108" xr:uid="{49BEFD9A-A93B-4F0F-AA2F-056BD1BF656E}"/>
    <cellStyle name="style1619969278263" xfId="107" xr:uid="{31F6B658-B82D-40AD-A57E-B3501C9A4258}"/>
    <cellStyle name="style1619969278279" xfId="130" xr:uid="{71F55546-9D9D-4418-BF61-C994B45A0AA3}"/>
    <cellStyle name="style1619969278310" xfId="129" xr:uid="{BFA00CE5-D3B6-4ADE-B385-468896B676A9}"/>
    <cellStyle name="style1619969278333" xfId="128" xr:uid="{506007C1-CC99-498D-8A39-01EB3893F776}"/>
    <cellStyle name="style1619969278348" xfId="127" xr:uid="{A8FA2245-0AA9-491C-A5CA-A6795A36CA55}"/>
    <cellStyle name="style1619969278364" xfId="118" xr:uid="{E79F7376-88BC-4E50-ACDF-E5BA7B1348B0}"/>
    <cellStyle name="style1619969278395" xfId="117" xr:uid="{C03A2A01-8491-475C-BE95-6D84CA1A0E8B}"/>
    <cellStyle name="style1619969278417" xfId="116" xr:uid="{256B36DB-64ED-4D2C-8AB0-B7E6417057EA}"/>
    <cellStyle name="style1619969278438" xfId="115" xr:uid="{6039A21A-9E46-41E0-B4B5-D8BAE041755A}"/>
    <cellStyle name="style1619969278458" xfId="106" xr:uid="{70490F3A-2D42-42D2-B2A9-87DE4746FEA7}"/>
    <cellStyle name="style1619969278489" xfId="105" xr:uid="{F2840282-E4AA-49A9-81D1-8AF56AD2E4B6}"/>
    <cellStyle name="style1619969278505" xfId="104" xr:uid="{02C8596B-3206-4AAD-A505-8CB53A826015}"/>
    <cellStyle name="style1619969278520" xfId="103" xr:uid="{2A093DC7-052C-4155-9420-1E394B0E2CB2}"/>
    <cellStyle name="style1621894444244" xfId="747" xr:uid="{9FA013F5-65EE-4FB3-A056-7616057F8129}"/>
    <cellStyle name="style1621894444269" xfId="746" xr:uid="{2A5E1137-1B68-4B2F-A16C-FBCA547FFBBA}"/>
    <cellStyle name="style1621894444285" xfId="752" xr:uid="{B748FC10-2FA4-415A-A680-FD9B895717C7}"/>
    <cellStyle name="style1621894444300" xfId="758" xr:uid="{C8DA6A16-C026-4650-9635-E091671592E7}"/>
    <cellStyle name="style1621894444332" xfId="753" xr:uid="{092E685B-0FCC-4F92-AC60-AAE9CC19C5D1}"/>
    <cellStyle name="style1621894444369" xfId="759" xr:uid="{91B3FD02-20B0-487D-960C-0244ECE3CB0B}"/>
    <cellStyle name="style1621894444385" xfId="764" xr:uid="{3083FEFC-75A4-4BE4-89DB-F0883D3F51D6}"/>
    <cellStyle name="style1621894444401" xfId="770" xr:uid="{752DA98E-9037-4CF5-A7D5-4826877BD26A}"/>
    <cellStyle name="style1621894444432" xfId="782" xr:uid="{1D682A9D-3CB8-4D7F-B9B2-EC8BD8E43CDE}"/>
    <cellStyle name="style1621894444454" xfId="765" xr:uid="{151B60A7-EDDB-4084-8CE4-F758C0E54905}"/>
    <cellStyle name="style1621894444485" xfId="771" xr:uid="{0DEB0638-A848-4905-ACD6-A2CBD0782B3C}"/>
    <cellStyle name="style1621894444501" xfId="783" xr:uid="{BB18E0D4-3198-4922-894B-E5CFB1315B02}"/>
    <cellStyle name="style1621894444517" xfId="787" xr:uid="{A26183B3-1628-4955-8E7A-854ABE9FA45D}"/>
    <cellStyle name="style1621894444545" xfId="788" xr:uid="{90A158F6-C2B8-41AC-B3C3-780B7A4BF87B}"/>
    <cellStyle name="style1621894444570" xfId="791" xr:uid="{904FAD02-3BB1-4C29-A51E-588FA5F4D5B0}"/>
    <cellStyle name="style1621894444601" xfId="814" xr:uid="{ECB52B47-B586-4A5C-92A8-B2AD37412323}"/>
    <cellStyle name="style1621894444632" xfId="816" xr:uid="{A42AAE85-7979-4CE6-B1A7-8A27587FC096}"/>
    <cellStyle name="style1621894444655" xfId="817" xr:uid="{BFF22DB6-7DD8-4606-94C4-FDF2D248E8E6}"/>
    <cellStyle name="style1621894444686" xfId="815" xr:uid="{EC8BCA3A-9AB3-47F7-8E8D-BA5FD9E33ADB}"/>
    <cellStyle name="style1621894444701" xfId="818" xr:uid="{0B28659B-2DB7-4AB0-9879-CADD2AB73975}"/>
    <cellStyle name="style1621894444717" xfId="819" xr:uid="{D71C452D-6803-4D1E-B9AF-B1306547C0F6}"/>
    <cellStyle name="style1621894444748" xfId="820" xr:uid="{65EDBDCC-9B3C-451F-A8B0-BEAA75DEB34B}"/>
    <cellStyle name="style1621894444786" xfId="821" xr:uid="{0DCC7755-A034-4E5C-A339-F1EFE25FB2A7}"/>
    <cellStyle name="style1621894444802" xfId="822" xr:uid="{DEA87EB7-2751-4DCB-9C47-4C34CC0A9A09}"/>
    <cellStyle name="style1621894444817" xfId="823" xr:uid="{7E39770D-DD10-4BD7-88E9-D5B0B6E1A917}"/>
    <cellStyle name="style1621894444849" xfId="824" xr:uid="{79F6B499-CED7-4DBF-AC58-F2B920E1D6B1}"/>
    <cellStyle name="style1621894444886" xfId="829" xr:uid="{D90DDDA2-8319-43BC-9F2C-F5276E49CEA7}"/>
    <cellStyle name="style1621894444902" xfId="830" xr:uid="{B0D7740F-A7AC-49B6-A7E4-FA3D2170BAFE}"/>
    <cellStyle name="style1621894446008" xfId="749" xr:uid="{C014ABAC-7DCA-4071-AA48-3E71F1DC4016}"/>
    <cellStyle name="style1621894446030" xfId="748" xr:uid="{7C9C7E91-3849-46AF-8865-EF959F8DE7CE}"/>
    <cellStyle name="style1621894446050" xfId="754" xr:uid="{03E7F59C-FF29-469B-A41C-ECB4E0C01F07}"/>
    <cellStyle name="style1621894446071" xfId="760" xr:uid="{B40E9B91-ED21-46FF-B9D5-BFCF3281CF13}"/>
    <cellStyle name="style1621894446091" xfId="755" xr:uid="{4377EC4F-C051-46DA-8D77-706AF66A6CFC}"/>
    <cellStyle name="style1621894446132" xfId="761" xr:uid="{A6958321-6BBE-45AA-9D52-3CB852590C9D}"/>
    <cellStyle name="style1621894446152" xfId="766" xr:uid="{A3F0AC73-EF1E-4BA5-9677-0A263727FD56}"/>
    <cellStyle name="style1621894446172" xfId="772" xr:uid="{CA887833-1EF8-42E0-A1E1-8CE7C5C29F95}"/>
    <cellStyle name="style1621894446201" xfId="776" xr:uid="{827A9D93-85FA-45FF-A885-7200048A7717}"/>
    <cellStyle name="style1621894446223" xfId="767" xr:uid="{278D2806-4D7F-4E24-BFEC-825987059C69}"/>
    <cellStyle name="style1621894446243" xfId="773" xr:uid="{9BC08F9A-458C-495C-AC69-D071A0AD3EA9}"/>
    <cellStyle name="style1621894446264" xfId="777" xr:uid="{713FCB7C-4860-4C70-9967-9035F8538DD0}"/>
    <cellStyle name="style1621894446284" xfId="780" xr:uid="{5AA14185-D99A-4321-86E4-C04C8A5391D4}"/>
    <cellStyle name="style1621894446312" xfId="781" xr:uid="{74A105CB-FC24-46BD-B533-4EA2536903B6}"/>
    <cellStyle name="style1621894446335" xfId="789" xr:uid="{B54FAA9B-886C-4993-AB99-51E04D6B5257}"/>
    <cellStyle name="style1621894446355" xfId="792" xr:uid="{8F30EF03-F770-4A9B-9435-CA9CDCED39B0}"/>
    <cellStyle name="style1621894446404" xfId="794" xr:uid="{B77447DC-13FE-4A0A-B76A-59B024261E16}"/>
    <cellStyle name="style1621894446426" xfId="795" xr:uid="{1190B46A-2074-41B3-8B1C-E91517E34873}"/>
    <cellStyle name="style1621894446446" xfId="793" xr:uid="{4F6E1E82-D0AA-4C14-AEA5-D0260606FAE6}"/>
    <cellStyle name="style1621894446466" xfId="796" xr:uid="{5555E612-4BF2-4DF5-9D49-95CE96DCC659}"/>
    <cellStyle name="style1621894446487" xfId="797" xr:uid="{1F46750A-67F4-4DA9-9196-7D70D9E09028}"/>
    <cellStyle name="style1621894446507" xfId="798" xr:uid="{60DAFAC4-292D-42F3-BFA6-ACF258D72D85}"/>
    <cellStyle name="style1621894446547" xfId="799" xr:uid="{A97605BC-D717-4639-B500-B23616058A2A}"/>
    <cellStyle name="style1621894446566" xfId="800" xr:uid="{367AA760-6139-4FA2-8084-C877C8D251D5}"/>
    <cellStyle name="style1621894446586" xfId="801" xr:uid="{CCDC412B-D532-4074-B997-0A46E3AA00C5}"/>
    <cellStyle name="style1621894446606" xfId="802" xr:uid="{668087A4-2B37-499E-8E00-9ECF7E22F9CA}"/>
    <cellStyle name="style1621894446647" xfId="825" xr:uid="{E3F14967-D4D8-42E3-8DBA-43955114C066}"/>
    <cellStyle name="style1621894446663" xfId="826" xr:uid="{16020C2D-AA64-40DB-AD5A-A89ECCFCC026}"/>
    <cellStyle name="style1621894447831" xfId="751" xr:uid="{64616EA1-32C1-4345-97C6-22A6C579AC15}"/>
    <cellStyle name="style1621894447847" xfId="750" xr:uid="{3918A74A-A3C9-476E-A15C-D4C3F8E02945}"/>
    <cellStyle name="style1621894447869" xfId="756" xr:uid="{D940D7BA-1623-4F50-8646-EE7875E3EF3B}"/>
    <cellStyle name="style1621894447900" xfId="762" xr:uid="{8AFED21F-74DA-4645-880C-FD37265DCEAB}"/>
    <cellStyle name="style1621894447916" xfId="757" xr:uid="{91A35568-E44F-474C-80B5-863DED917FF3}"/>
    <cellStyle name="style1621894447963" xfId="763" xr:uid="{CE0EB9BF-3851-4AF7-B227-E409DAF5AC8A}"/>
    <cellStyle name="style1621894447979" xfId="768" xr:uid="{F9E2BEF3-A3AD-4F72-83A8-698F30427956}"/>
    <cellStyle name="style1621894448005" xfId="774" xr:uid="{041C0179-FF18-4067-A6DC-17E6A9F51E37}"/>
    <cellStyle name="style1621894448036" xfId="778" xr:uid="{97BCE764-DBC9-4253-A3A9-E41F9D9C7AF1}"/>
    <cellStyle name="style1621894448052" xfId="769" xr:uid="{F1115D78-4FF9-4BA8-8A58-EF5B094BB9B2}"/>
    <cellStyle name="style1621894448068" xfId="775" xr:uid="{BAF5412D-2B46-4354-95E8-A3AAA6DC0FE8}"/>
    <cellStyle name="style1621894448090" xfId="779" xr:uid="{C617076A-6728-4F1E-A20D-52D4C958A606}"/>
    <cellStyle name="style1621894448121" xfId="784" xr:uid="{BD256988-9928-4DC5-9966-B463560E4B30}"/>
    <cellStyle name="style1621894448137" xfId="785" xr:uid="{A8B88554-88C0-4B8C-B1B3-AB0315EDA0F3}"/>
    <cellStyle name="style1621894448168" xfId="786" xr:uid="{61E4D38F-DEA8-49E3-B2E6-D0EA051715E2}"/>
    <cellStyle name="style1621894448190" xfId="790" xr:uid="{66632F21-A7DE-45C5-94DD-5BD052514D5A}"/>
    <cellStyle name="style1621894448206" xfId="803" xr:uid="{8FA1AC84-766E-4AB7-B737-035D1C02E3CB}"/>
    <cellStyle name="style1621894448253" xfId="805" xr:uid="{77D3F536-BD2A-4EE3-AB4A-774BACAD4903}"/>
    <cellStyle name="style1621894448268" xfId="806" xr:uid="{D8E3E10F-1B05-4331-AA65-C95F26C1D8F1}"/>
    <cellStyle name="style1621894448290" xfId="804" xr:uid="{3C4B0FB1-81A6-431C-9535-4A7F5F998823}"/>
    <cellStyle name="style1621894448306" xfId="807" xr:uid="{A8231352-0E97-4E6B-810C-9B3210F78FFE}"/>
    <cellStyle name="style1621894448337" xfId="808" xr:uid="{2B3BD7E6-7576-411A-9D5D-BE78EDCB5E09}"/>
    <cellStyle name="style1621894448353" xfId="809" xr:uid="{8A24BEE6-C0D0-465B-93B5-AB002494D9D4}"/>
    <cellStyle name="style1621894448391" xfId="810" xr:uid="{82093502-6D69-4033-9772-DB4C4659E85D}"/>
    <cellStyle name="style1621894448406" xfId="811" xr:uid="{661E5505-B6D2-4E52-9888-FA7E9A76273C}"/>
    <cellStyle name="style1621894448438" xfId="812" xr:uid="{E1E8ECAF-4737-4B19-9E44-13F4B9B3519B}"/>
    <cellStyle name="style1621894448453" xfId="813" xr:uid="{A45E3236-D47F-4842-81D1-8550762B6719}"/>
    <cellStyle name="style1621894448491" xfId="827" xr:uid="{6E4902D0-E4D6-4920-BB57-E53112842D32}"/>
    <cellStyle name="style1621894448507" xfId="828" xr:uid="{72AB8D9F-5250-49B8-AC36-B087608F1E01}"/>
    <cellStyle name="style1621894474370" xfId="523" xr:uid="{D74ED02A-F35B-40E0-BEFE-165367D882D5}"/>
    <cellStyle name="style1621894474398" xfId="524" xr:uid="{42CC0B9C-1A49-4FCE-B540-D824893A4B46}"/>
    <cellStyle name="style1621894474418" xfId="529" xr:uid="{E50DA8D9-1F4A-482D-98A1-DB3F7EC3EA5B}"/>
    <cellStyle name="style1621894474438" xfId="530" xr:uid="{3FA3A0B9-416F-43CD-8C9E-A4FA624DA024}"/>
    <cellStyle name="style1621894474485" xfId="526" xr:uid="{0FCFD316-6333-41F9-93F0-9430F2AF8974}"/>
    <cellStyle name="style1621894474501" xfId="527" xr:uid="{AB616E1C-B996-418A-B9C0-0A4E5EEDB46C}"/>
    <cellStyle name="style1621894474517" xfId="525" xr:uid="{3E1C405C-8EAA-4D3A-90FF-0A777D895D57}"/>
    <cellStyle name="style1621894474539" xfId="528" xr:uid="{0C2B4F78-5DDC-476E-8974-70B131968196}"/>
    <cellStyle name="style1621894474564" xfId="531" xr:uid="{62050BF8-9FF4-45A9-B959-1AF36F239235}"/>
    <cellStyle name="style1621894474579" xfId="532" xr:uid="{BAE7D8B8-83EB-46D3-B385-6AF11C7336C8}"/>
    <cellStyle name="style1621894474611" xfId="533" xr:uid="{F1B4DEEF-137C-4917-BEE3-1EA2C4BC8384}"/>
    <cellStyle name="style1621894474626" xfId="534" xr:uid="{0D14AB79-8C2C-408C-B9DA-0E2E728C164C}"/>
    <cellStyle name="style1621894474639" xfId="535" xr:uid="{D6408AA5-C704-4708-869A-743C61453EED}"/>
    <cellStyle name="style1621894474670" xfId="541" xr:uid="{709DA273-CB6A-4081-BBFA-71FE1FFB88F9}"/>
    <cellStyle name="style1621894474686" xfId="536" xr:uid="{62A3AE9D-7474-4FFD-A056-DD5C15F1DFCD}"/>
    <cellStyle name="style1621894474717" xfId="542" xr:uid="{3447E90D-2B2F-4158-B066-BB3A33374C94}"/>
    <cellStyle name="style1621894474739" xfId="547" xr:uid="{47027A6E-7AEF-42EB-81C6-85E210C77892}"/>
    <cellStyle name="style1621894474755" xfId="548" xr:uid="{5A6463C4-1D8E-4F1A-BD25-F4809F55F21E}"/>
    <cellStyle name="style1621894474770" xfId="537" xr:uid="{554E1194-0BD5-4BD2-931C-D611136634EA}"/>
    <cellStyle name="style1621894474802" xfId="538" xr:uid="{EAD6BF40-B701-49ED-8307-BA4713D76DA1}"/>
    <cellStyle name="style1621894474817" xfId="539" xr:uid="{4ACEFCFD-6071-4511-8905-D24A4DBAF767}"/>
    <cellStyle name="style1621894474839" xfId="540" xr:uid="{E3CDC37B-2852-45AF-B38E-1C0BD851B9EA}"/>
    <cellStyle name="style1621894474855" xfId="543" xr:uid="{7C111B35-119A-4602-B9DD-EA76BD6CC835}"/>
    <cellStyle name="style1621894474886" xfId="544" xr:uid="{D61D797C-71D7-4F3C-89D4-BB041F8F01EC}"/>
    <cellStyle name="style1621894474902" xfId="545" xr:uid="{D82C146E-05B8-407D-8502-D139B3D73E82}"/>
    <cellStyle name="style1621894474918" xfId="546" xr:uid="{6D9580E2-DC8B-476B-9305-2AD7917480AC}"/>
    <cellStyle name="style1621894474955" xfId="549" xr:uid="{240B2120-289E-4C39-8C5F-D7C58E0D6C35}"/>
    <cellStyle name="style1621894474971" xfId="550" xr:uid="{7437C3ED-413D-433E-8F22-6CE4F36BDDFF}"/>
    <cellStyle name="style1621894474987" xfId="551" xr:uid="{A34EB078-15DA-4010-9AB0-7D2AE788327F}"/>
    <cellStyle name="style1621894475018" xfId="552" xr:uid="{F811F386-C46E-4A5D-80B2-17AA12201791}"/>
    <cellStyle name="style1621894475973" xfId="553" xr:uid="{BE9AE3A6-F464-4EA7-9C1E-FBF0BC46C85F}"/>
    <cellStyle name="style1621894475989" xfId="554" xr:uid="{34042C77-13E6-42A7-9F4E-B2630E1AB9B5}"/>
    <cellStyle name="style1621894476020" xfId="559" xr:uid="{3CA770A0-208F-4E4F-99D7-87B8077EE986}"/>
    <cellStyle name="style1621894476042" xfId="560" xr:uid="{1A389FD0-37BD-4905-9717-C718750D55E7}"/>
    <cellStyle name="style1621894476073" xfId="556" xr:uid="{F480D82E-F315-431F-81C3-C379BF25D6FB}"/>
    <cellStyle name="style1621894476089" xfId="557" xr:uid="{1201282E-9FE7-461A-A0F4-DDF60E7C488B}"/>
    <cellStyle name="style1621894476120" xfId="555" xr:uid="{7A465FDA-8F2D-4C4B-AF71-B7C56B0A040A}"/>
    <cellStyle name="style1621894476142" xfId="558" xr:uid="{F589E09A-24C0-4348-A56A-58B4E9B1BBB4}"/>
    <cellStyle name="style1621894476158" xfId="561" xr:uid="{E4A229F0-9C76-45F5-A793-6F1D16FB70D6}"/>
    <cellStyle name="style1621894476174" xfId="562" xr:uid="{EFBFA2CE-27B1-48A4-BB3A-EF12E4378CEA}"/>
    <cellStyle name="style1621894476205" xfId="563" xr:uid="{67871952-826C-49C7-94D9-DA818574F296}"/>
    <cellStyle name="style1621894476221" xfId="564" xr:uid="{B5857678-8DC8-4AAA-8839-DFA3511FAE77}"/>
    <cellStyle name="style1621894476243" xfId="565" xr:uid="{EF9D20BA-9289-4B9C-90C6-894B255F9717}"/>
    <cellStyle name="style1621894476274" xfId="571" xr:uid="{4A97BDF2-E8CB-4AFD-BF9A-4629DA9EA928}"/>
    <cellStyle name="style1621894476290" xfId="566" xr:uid="{07C16B6D-0A2C-4E1D-8F79-F71B6902FF21}"/>
    <cellStyle name="style1621894476305" xfId="572" xr:uid="{1B6369C4-8634-4142-A648-48038EE6C0E5}"/>
    <cellStyle name="style1621894476337" xfId="577" xr:uid="{B789F863-BE30-43C5-9F92-A80A38D46732}"/>
    <cellStyle name="style1621894476355" xfId="578" xr:uid="{02CF6DC8-6084-495A-A1BB-99232D210EF3}"/>
    <cellStyle name="style1621894476376" xfId="567" xr:uid="{EA143E36-70D2-4BE1-9578-55552D7F4FFC}"/>
    <cellStyle name="style1621894476404" xfId="568" xr:uid="{D1F71294-1FF8-49C7-9BC2-CDAFCAD85331}"/>
    <cellStyle name="style1621894476424" xfId="569" xr:uid="{3676933B-23D9-48B6-9D74-80B830B2FB42}"/>
    <cellStyle name="style1621894476445" xfId="570" xr:uid="{7F8D4F8F-8938-4817-83CC-E3C2F74C72D3}"/>
    <cellStyle name="style1621894476465" xfId="573" xr:uid="{515635A5-9704-471F-98EA-81EB091CBB6E}"/>
    <cellStyle name="style1621894476487" xfId="574" xr:uid="{8382B193-F359-470C-BCB8-E9B08E8B6722}"/>
    <cellStyle name="style1621894476508" xfId="575" xr:uid="{CF50B292-0207-48D2-BAA9-A51BC540E08F}"/>
    <cellStyle name="style1621894476528" xfId="576" xr:uid="{4A524724-0978-4FA2-B809-8B666A23C820}"/>
    <cellStyle name="style1621894476567" xfId="579" xr:uid="{A52B81B3-D2D7-4C6B-AAF2-C348D6454EC3}"/>
    <cellStyle name="style1621894476587" xfId="580" xr:uid="{8661BF00-F216-4C75-9E23-6C09CA3A3465}"/>
    <cellStyle name="style1621894476607" xfId="581" xr:uid="{897393B8-5D55-4DC7-AE97-E9DD6209CF13}"/>
    <cellStyle name="style1621894476629" xfId="582" xr:uid="{F8E28CF8-7230-431C-A7BF-A24CEF65ED27}"/>
    <cellStyle name="style1621894477632" xfId="583" xr:uid="{96314855-58C9-473D-BBBB-4949F71907AC}"/>
    <cellStyle name="style1621894477663" xfId="584" xr:uid="{0FD7EA83-A445-4AF6-8074-431EC9773B26}"/>
    <cellStyle name="style1621894477678" xfId="589" xr:uid="{97FC99B6-FFA7-43EB-86F9-972A105D7CD0}"/>
    <cellStyle name="style1621894477710" xfId="590" xr:uid="{D7E3276F-531A-4C48-8F3C-2512C9FACA5F}"/>
    <cellStyle name="style1621894477747" xfId="586" xr:uid="{93A8D92A-77B6-469A-8EB1-F9AAEDECE8B4}"/>
    <cellStyle name="style1621894477763" xfId="587" xr:uid="{FEBC0EDA-2456-40EA-B5CE-EA0A9C3D675A}"/>
    <cellStyle name="style1621894477794" xfId="585" xr:uid="{4646DE94-A025-4DF5-A3DA-BA35120832E5}"/>
    <cellStyle name="style1621894477816" xfId="588" xr:uid="{ED63A765-D33C-4978-B66F-2A8E7B59EC82}"/>
    <cellStyle name="style1621894477832" xfId="591" xr:uid="{1AEC3064-1317-4738-93DC-C02BB221A9A6}"/>
    <cellStyle name="style1621894477848" xfId="592" xr:uid="{F425C5DE-9BB0-468D-A98C-CE2442A4EDC4}"/>
    <cellStyle name="style1621894477879" xfId="593" xr:uid="{6D8BCE72-2F2D-4497-B7D8-EE104EFE1C2C}"/>
    <cellStyle name="style1621894477895" xfId="594" xr:uid="{D1D7FF5F-DF7A-4DB7-BC24-9F7CDFF7D382}"/>
    <cellStyle name="style1621894477917" xfId="595" xr:uid="{1BB1B5D6-B766-400A-8CD7-4055EB950F0B}"/>
    <cellStyle name="style1621894477932" xfId="601" xr:uid="{0C0DADD5-616B-4B47-8750-F44962C55384}"/>
    <cellStyle name="style1621894477964" xfId="596" xr:uid="{62890CBE-05BF-4CEF-84E6-2D12FD2845F9}"/>
    <cellStyle name="style1621894477979" xfId="602" xr:uid="{1928E43D-8763-4798-AE6C-96437F13A3A3}"/>
    <cellStyle name="style1621894478011" xfId="607" xr:uid="{56130D99-4473-4F5B-B939-3AC59F0C50A0}"/>
    <cellStyle name="style1621894478020" xfId="608" xr:uid="{2A04031E-A523-4369-AE11-B027676ACE6E}"/>
    <cellStyle name="style1621894478051" xfId="597" xr:uid="{22ECDDA4-B28D-4C49-B3A0-00173E9CE5FD}"/>
    <cellStyle name="style1621894478067" xfId="598" xr:uid="{699BFDBB-23B6-4572-8EA2-5190941EB89C}"/>
    <cellStyle name="style1621894478082" xfId="599" xr:uid="{EFF5E871-30A7-459A-BEF0-9421DAFDBABA}"/>
    <cellStyle name="style1621894478117" xfId="600" xr:uid="{F4B14160-5EB2-4C16-97E4-30C95EA4096A}"/>
    <cellStyle name="style1621894478132" xfId="603" xr:uid="{1BBB21BC-D9B5-463D-AC05-0C93808606C9}"/>
    <cellStyle name="style1621894478148" xfId="604" xr:uid="{B20DDFA7-E16A-4A07-84E4-F1DD3EE0A663}"/>
    <cellStyle name="style1621894478179" xfId="605" xr:uid="{9BB7E843-EF7E-441E-A26F-1011EAF60422}"/>
    <cellStyle name="style1621894478195" xfId="606" xr:uid="{59E368FB-E147-4D51-A5D0-E1D8C24CC428}"/>
    <cellStyle name="style1621894478248" xfId="609" xr:uid="{F3B2E0BF-9BC0-4514-AC2C-D52C0F65DD41}"/>
    <cellStyle name="style1621894478264" xfId="610" xr:uid="{61E9BF4B-7014-447D-86D3-0B7E52E9AB05}"/>
    <cellStyle name="style1621894478295" xfId="611" xr:uid="{AFCB7C90-A48F-4D7E-BA9E-DCA26A1983FE}"/>
    <cellStyle name="style1621894478311" xfId="612" xr:uid="{DD5548CF-553C-47AE-8143-0B79F3C162FF}"/>
    <cellStyle name="style1621894479720" xfId="613" xr:uid="{9038DF20-CA43-427A-B376-D2D769B657C4}"/>
    <cellStyle name="style1621894479741" xfId="614" xr:uid="{CA612879-F8B2-420C-8173-4A9A0A5A8413}"/>
    <cellStyle name="style1621894479761" xfId="619" xr:uid="{661843CC-1E7D-4F3C-B129-2ECBD2805D66}"/>
    <cellStyle name="style1621894479781" xfId="620" xr:uid="{BAB7C12E-2847-497B-97A9-AAEABB880E78}"/>
    <cellStyle name="style1621894479822" xfId="616" xr:uid="{45817668-F682-49A8-A8F0-6B2A9743DE89}"/>
    <cellStyle name="style1621894479842" xfId="617" xr:uid="{5ACCEB75-DC9A-404E-864B-4AFD37638B6B}"/>
    <cellStyle name="style1621894479863" xfId="615" xr:uid="{ECEA5D0E-6A60-47B2-AF7F-82EF2E368E33}"/>
    <cellStyle name="style1621894479883" xfId="618" xr:uid="{1A4630B5-D3ED-48C0-BBF4-4BA31F5FD09B}"/>
    <cellStyle name="style1621894479903" xfId="621" xr:uid="{72B98C0D-3800-448E-95B6-85AE607DD291}"/>
    <cellStyle name="style1621894479932" xfId="622" xr:uid="{E7F060CF-2BF9-4127-921A-D749A249B511}"/>
    <cellStyle name="style1621894479954" xfId="623" xr:uid="{67BC9831-65DF-45AA-A148-25264D4AEAC6}"/>
    <cellStyle name="style1621894479974" xfId="624" xr:uid="{917FA4E0-DED1-411A-82E9-E7AD12D1C983}"/>
    <cellStyle name="style1621894479995" xfId="625" xr:uid="{7547D686-3EDA-4C5F-8AC2-D101BB3DC2DA}"/>
    <cellStyle name="style1621894480015" xfId="631" xr:uid="{39B48512-2D4F-4990-8B58-694FEED48EF1}"/>
    <cellStyle name="style1621894480036" xfId="626" xr:uid="{F7954138-CD69-46F0-ACEC-7C4F968DCD75}"/>
    <cellStyle name="style1621894480056" xfId="632" xr:uid="{A1D8629D-140F-4871-BD44-7B03A89E4ED6}"/>
    <cellStyle name="style1621894480076" xfId="637" xr:uid="{AFEBD609-2AF9-4C04-86CE-8D7608108D0F}"/>
    <cellStyle name="style1621894480096" xfId="638" xr:uid="{848A05DC-D980-4B35-AE7C-752E98F80E39}"/>
    <cellStyle name="style1621894480117" xfId="627" xr:uid="{4CF9B27D-7B18-4BF4-A834-54E4700FC57F}"/>
    <cellStyle name="style1621894480145" xfId="628" xr:uid="{6C8EF3B5-D236-49A0-B1F9-64DBB6AC68AF}"/>
    <cellStyle name="style1621894480167" xfId="629" xr:uid="{E28905E5-9CA9-4E4C-9ED9-B36576E9805D}"/>
    <cellStyle name="style1621894480188" xfId="630" xr:uid="{385F4405-393C-4E46-81B5-D4928FCED228}"/>
    <cellStyle name="style1621894480208" xfId="633" xr:uid="{0D8CDEE0-8688-42C7-87B9-E1A39954A853}"/>
    <cellStyle name="style1621894480228" xfId="634" xr:uid="{B85CCB7E-A480-4163-8E6F-E73442553216}"/>
    <cellStyle name="style1621894480249" xfId="635" xr:uid="{AAD1BCA9-C30E-49CB-B984-7146E930BF64}"/>
    <cellStyle name="style1621894480269" xfId="636" xr:uid="{2DADA9CD-41C5-4336-8E62-D108EA59E111}"/>
    <cellStyle name="style1621894480298" xfId="639" xr:uid="{2FD06F01-A9F5-435B-95FE-201AE4517ABB}"/>
    <cellStyle name="style1621894480318" xfId="640" xr:uid="{2609B7D5-9DBF-48A0-9F7D-AFCC20FDE45A}"/>
    <cellStyle name="style1621894480338" xfId="641" xr:uid="{08D1EE3D-BAE7-42F3-B73D-93A626D20C7E}"/>
    <cellStyle name="style1621894480359" xfId="642" xr:uid="{6F4DFD2E-6BDD-4DF4-A3E4-E8B3531F34D1}"/>
    <cellStyle name="style1621894481954" xfId="643" xr:uid="{B1F69701-18C1-42A6-98FB-37753F3EF6B1}"/>
    <cellStyle name="style1621894481974" xfId="644" xr:uid="{71FB801E-49D0-4A00-AE4F-642DB5133490}"/>
    <cellStyle name="style1621894481994" xfId="649" xr:uid="{F299BFF7-A71B-4D83-8CF9-BF5B86BD5C04}"/>
    <cellStyle name="style1621894482023" xfId="650" xr:uid="{8CF4F8A3-40CB-4B4D-A0FD-EBBE6ABECF41}"/>
    <cellStyle name="style1621894482063" xfId="646" xr:uid="{E21F07AA-8BD9-4F9A-90A7-F95A99199E12}"/>
    <cellStyle name="style1621894482084" xfId="647" xr:uid="{40DAD691-A103-40FB-A845-3F885C087309}"/>
    <cellStyle name="style1621894482104" xfId="645" xr:uid="{B1A95AF6-1014-4AA4-B790-8FD2BEA5F5D4}"/>
    <cellStyle name="style1621894482124" xfId="648" xr:uid="{E096AF5B-3C87-49D3-A527-DCFED9CC9ADB}"/>
    <cellStyle name="style1621894482147" xfId="651" xr:uid="{E6FBCD7F-CD98-4128-9942-A75301401A82}"/>
    <cellStyle name="style1621894482167" xfId="652" xr:uid="{FF02C65C-AC6D-47E2-B7BB-39D2251C15D0}"/>
    <cellStyle name="style1621894482187" xfId="653" xr:uid="{04D68024-9F35-4228-93CB-7DD4456E88D5}"/>
    <cellStyle name="style1621894482208" xfId="654" xr:uid="{5C3A034F-B789-43ED-9F56-E1350A8AB9CB}"/>
    <cellStyle name="style1621894482228" xfId="655" xr:uid="{E33CE8F2-4016-48AF-AD90-B33436A7BA2F}"/>
    <cellStyle name="style1621894482256" xfId="661" xr:uid="{364BEC42-C3CF-4B65-8789-50D5EB2A24D2}"/>
    <cellStyle name="style1621894482279" xfId="656" xr:uid="{1F379023-CB4F-4119-B5DA-8712B9CAC628}"/>
    <cellStyle name="style1621894482299" xfId="662" xr:uid="{2F8CEAB1-C83F-45AA-9974-C31F7ABA66E7}"/>
    <cellStyle name="style1621894482319" xfId="667" xr:uid="{71EF6D45-5919-4B6C-B464-B0EAB575DD0E}"/>
    <cellStyle name="style1621894482340" xfId="681" xr:uid="{409B15F3-7897-484C-A7B1-73FEBCE23BB6}"/>
    <cellStyle name="style1621894482358" xfId="668" xr:uid="{FF12FFC0-9762-43E1-9724-5CDE4D2B5FD9}"/>
    <cellStyle name="style1621894482380" xfId="657" xr:uid="{9519FEC5-57A7-4B5C-AA27-C7050A63C3AE}"/>
    <cellStyle name="style1621894482400" xfId="658" xr:uid="{267D072C-3FE8-4894-8BC4-38FBACC6D458}"/>
    <cellStyle name="style1621894482421" xfId="659" xr:uid="{C3AFF85B-0603-42BC-8691-E73DAD190652}"/>
    <cellStyle name="style1621894482441" xfId="660" xr:uid="{247D558B-12A7-46A2-965F-A475AE742D80}"/>
    <cellStyle name="style1621894482461" xfId="663" xr:uid="{EC2FA28F-EEE5-4E02-9CBB-128BD395567A}"/>
    <cellStyle name="style1621894482480" xfId="664" xr:uid="{3A885FC7-CB71-4EED-A54C-A0DC2B614494}"/>
    <cellStyle name="style1621894482502" xfId="665" xr:uid="{44282172-9B18-41F2-BAE5-FE1E67231F12}"/>
    <cellStyle name="style1621894482522" xfId="666" xr:uid="{71132F66-53C6-4382-A4F5-829327B82004}"/>
    <cellStyle name="style1621894482571" xfId="669" xr:uid="{6A619F84-0EC1-4495-B852-E52E83506909}"/>
    <cellStyle name="style1621894482587" xfId="670" xr:uid="{44084CF3-95B9-4B3B-B6B9-131B5FAD386B}"/>
    <cellStyle name="style1621894482618" xfId="671" xr:uid="{BD23F3A2-1277-4658-8D07-ED73704A75BD}"/>
    <cellStyle name="style1621894482633" xfId="672" xr:uid="{A7B6C0C2-2BC8-4F7C-A73D-4FD588699E88}"/>
    <cellStyle name="style1621894482665" xfId="673" xr:uid="{B0614AB1-AF26-421B-9B22-7BB80D5B4DED}"/>
    <cellStyle name="style1621894482671" xfId="674" xr:uid="{C97580B4-4F4B-4F25-A427-8FA528A18040}"/>
    <cellStyle name="style1621894482702" xfId="675" xr:uid="{A1148B68-8CB5-4CF6-A8F0-DBB8CB46D0EA}"/>
    <cellStyle name="style1621894482718" xfId="676" xr:uid="{9669FEDF-7F6D-4A3C-90B8-EB8429CE5E37}"/>
    <cellStyle name="style1621894482734" xfId="677" xr:uid="{56F56752-C2FA-4020-8672-BB151D058131}"/>
    <cellStyle name="style1621894482749" xfId="678" xr:uid="{F3157769-98E3-4479-96A8-596764D34B30}"/>
    <cellStyle name="style1621894482771" xfId="679" xr:uid="{0B2CBEF2-A82E-43B0-ABD3-59EEF833C6C0}"/>
    <cellStyle name="style1621894482787" xfId="680" xr:uid="{4D9238A5-55B2-49D8-B4DC-BAF26788AF46}"/>
    <cellStyle name="style1621894482818" xfId="682" xr:uid="{15EB6740-BD14-41B7-86BC-62769E77A6FB}"/>
    <cellStyle name="style1621894482834" xfId="683" xr:uid="{07AE1573-54AF-4520-92AF-8B29390894F3}"/>
    <cellStyle name="style1621894482850" xfId="684" xr:uid="{643882E0-3822-4C89-9063-195D208407B4}"/>
    <cellStyle name="style1621894482872" xfId="685" xr:uid="{081E39E0-9C39-4B9F-8545-2DDACD331003}"/>
    <cellStyle name="style1621894484186" xfId="686" xr:uid="{28E295BE-6105-405E-8252-07EC17479020}"/>
    <cellStyle name="style1621894484208" xfId="687" xr:uid="{E3A0F460-B971-4578-8DF7-2630E635FF7C}"/>
    <cellStyle name="style1621894484229" xfId="692" xr:uid="{F205CC65-2F0C-46BF-AA22-080090D8E423}"/>
    <cellStyle name="style1621894484249" xfId="693" xr:uid="{8CEFEF17-F501-4731-AAFE-B671F74ADB3D}"/>
    <cellStyle name="style1621894484290" xfId="689" xr:uid="{D23D3561-6038-4952-9A73-493C69CE8461}"/>
    <cellStyle name="style1621894484310" xfId="690" xr:uid="{B45A1AE5-38ED-44D0-8EDE-7B16B5CDA062}"/>
    <cellStyle name="style1621894484330" xfId="688" xr:uid="{302116D1-F762-4059-8BFC-844AF928C317}"/>
    <cellStyle name="style1621894484351" xfId="691" xr:uid="{C095D4E8-C784-487F-99F7-4A6F4686C562}"/>
    <cellStyle name="style1621894484371" xfId="694" xr:uid="{6667B8B0-0514-46FA-95AF-304F8775ABB4}"/>
    <cellStyle name="style1621894484391" xfId="695" xr:uid="{555E6EEE-1421-43D7-9CD9-A0027B6A8BBF}"/>
    <cellStyle name="style1621894484420" xfId="696" xr:uid="{B3D824FA-5809-409C-9AB6-C2193749C3FC}"/>
    <cellStyle name="style1621894484442" xfId="697" xr:uid="{48CBCB45-6073-4051-8A76-0FD72949FD57}"/>
    <cellStyle name="style1621894484463" xfId="698" xr:uid="{7BEC3FB9-E017-488B-A811-17E5CC0AD301}"/>
    <cellStyle name="style1621894484483" xfId="704" xr:uid="{8AF7CB88-C4DA-455B-826A-B8A0A832CF5D}"/>
    <cellStyle name="style1621894484503" xfId="710" xr:uid="{5AC1CCCB-8A41-4608-904D-A61E482C3B94}"/>
    <cellStyle name="style1621894484523" xfId="699" xr:uid="{656E0F36-84C7-4465-821B-CDA90F859321}"/>
    <cellStyle name="style1621894484544" xfId="705" xr:uid="{872157A1-2908-4455-8A27-2619C4EDB7DA}"/>
    <cellStyle name="style1621894484564" xfId="711" xr:uid="{D4BAD365-9D5C-48EC-A5C5-DB43152C7145}"/>
    <cellStyle name="style1621894484584" xfId="700" xr:uid="{1EDA0C8F-D774-489C-9A65-84B60AD88C2A}"/>
    <cellStyle name="style1621894484605" xfId="701" xr:uid="{9D7E9B49-3BE5-40FC-97B9-ABFC1E809E89}"/>
    <cellStyle name="style1621894484625" xfId="702" xr:uid="{933C8ABF-32A8-4512-A13C-15A665351FB5}"/>
    <cellStyle name="style1621894484655" xfId="703" xr:uid="{01EC2F4A-C2C3-4108-A2B6-10F36AB8257A}"/>
    <cellStyle name="style1621894484675" xfId="706" xr:uid="{1F9AED0F-6AE7-4BCE-9480-6CDB76760A67}"/>
    <cellStyle name="style1621894484694" xfId="707" xr:uid="{07C5B71F-DA8E-4682-AA62-28CE9B6771CC}"/>
    <cellStyle name="style1621894484714" xfId="708" xr:uid="{D0512589-34ED-4DDD-ADA2-4A20AEAA03AD}"/>
    <cellStyle name="style1621894484734" xfId="709" xr:uid="{85853F13-B871-420E-847F-E9285CBC40E7}"/>
    <cellStyle name="style1621894484757" xfId="712" xr:uid="{B7E4EBE9-B9C2-4E7C-ABB3-EE1ACE913231}"/>
    <cellStyle name="style1621894484777" xfId="713" xr:uid="{F66B6FB3-0365-467F-A8C1-6FB9EC85A595}"/>
    <cellStyle name="style1621894484797" xfId="714" xr:uid="{7CB3F78E-B924-4EA3-A8E2-1561AAF5B16B}"/>
    <cellStyle name="style1621894484818" xfId="715" xr:uid="{9CB6B8F7-CB46-46C4-B086-4A52787D3BB6}"/>
    <cellStyle name="style1621894484838" xfId="716" xr:uid="{E6401E52-A8EE-4855-A3A6-734D3CC592C5}"/>
    <cellStyle name="style1621894484858" xfId="717" xr:uid="{E0BC4F01-B6CB-43C7-9155-3781E0A62E66}"/>
    <cellStyle name="style1621894484877" xfId="718" xr:uid="{F081B4E3-1AF7-4B3F-B5B8-416413700717}"/>
    <cellStyle name="style1621894484887" xfId="719" xr:uid="{A2946271-C80C-4342-A82E-7E384C775F88}"/>
    <cellStyle name="style1621894484902" xfId="720" xr:uid="{A17E6D76-8E18-4DAB-8DD2-33AC1F6B1FB2}"/>
    <cellStyle name="style1621894484918" xfId="721" xr:uid="{FAB9DB1C-965D-4CB0-BEEF-818409B959C4}"/>
    <cellStyle name="style1621894484934" xfId="722" xr:uid="{081C603B-E9D4-4EA6-A123-26A51AF05B2D}"/>
    <cellStyle name="style1621894484965" xfId="723" xr:uid="{D2362F2C-9CA0-4FA3-972D-085902219767}"/>
    <cellStyle name="style1621894484980" xfId="724" xr:uid="{6B441409-204C-42D6-BD6D-B8F0C0AD1127}"/>
    <cellStyle name="style1621894484997" xfId="725" xr:uid="{2F9D2674-B25E-480B-9EFA-D56757D313D4}"/>
    <cellStyle name="style1621894485020" xfId="726" xr:uid="{51148590-C437-4D15-BB1C-D6FC68506152}"/>
    <cellStyle name="style1621894485030" xfId="727" xr:uid="{7920B4A3-7312-48BA-A1A6-DCFE1FC51352}"/>
    <cellStyle name="style1621894486482" xfId="729" xr:uid="{A83C5561-7940-4DBA-AA0F-02365B6DFB1D}"/>
    <cellStyle name="style1621894486502" xfId="730" xr:uid="{B791DBF1-84A3-481A-9375-1F3F004D4454}"/>
    <cellStyle name="style1621894486522" xfId="728" xr:uid="{1E95058E-C9B4-4307-A1CC-58E86A7C0CC9}"/>
    <cellStyle name="style1621894486543" xfId="731" xr:uid="{F95922AC-AC2C-4C23-AFF0-76DA1A073955}"/>
    <cellStyle name="style1621894486563" xfId="732" xr:uid="{A0DB10B4-CBDF-4574-87DA-E4C60935F656}"/>
    <cellStyle name="style1621894486581" xfId="733" xr:uid="{CBA95DEC-73D0-4FC0-B73E-A42A6E5CF168}"/>
    <cellStyle name="style1621894486604" xfId="734" xr:uid="{90B803F7-AA2F-4DE9-AC9B-E81417A6E800}"/>
    <cellStyle name="style1621894486632" xfId="735" xr:uid="{31A9AA86-1266-4432-A3BD-D67305D99F8A}"/>
    <cellStyle name="style1621894486652" xfId="737" xr:uid="{33D74C7B-34C8-4242-9578-0A84A47EC2B7}"/>
    <cellStyle name="style1621894486673" xfId="738" xr:uid="{24C250C5-78F2-4660-96BA-886CD79F1896}"/>
    <cellStyle name="style1621894486693" xfId="740" xr:uid="{106FFD2E-F91F-4F7C-B481-C9F344C969A5}"/>
    <cellStyle name="style1621894486715" xfId="741" xr:uid="{2D50E6AD-1E8F-4390-9CD0-9D8F506B906C}"/>
    <cellStyle name="style1621894486736" xfId="736" xr:uid="{1C1DC3C9-94E2-4633-AA4C-82BBCA319EB2}"/>
    <cellStyle name="style1621894486756" xfId="739" xr:uid="{784308DC-7D3F-4822-B0AC-2276863A41F8}"/>
    <cellStyle name="style1621894486776" xfId="742" xr:uid="{4CD5A78C-24BF-4D34-8841-52802C59E932}"/>
    <cellStyle name="style1621894486815" xfId="744" xr:uid="{8058F3C7-82E6-4053-8FFC-2A2C2F273239}"/>
    <cellStyle name="style1621894486837" xfId="745" xr:uid="{90255DBB-FE17-4B7E-8B4F-4CF5C1612565}"/>
    <cellStyle name="style1621894486857" xfId="743" xr:uid="{2F8E364A-63D1-4F39-9607-BD2E551819A5}"/>
  </cellStyles>
  <dxfs count="8">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3.xml" Type="http://schemas.openxmlformats.org/officeDocument/2006/relationships/worksheet" Id="rId3"/><Relationship Target="worksheets/sheet7.xml" Type="http://schemas.openxmlformats.org/officeDocument/2006/relationships/worksheet" Id="rId7"/><Relationship Target="sharedStrings.xml" Type="http://schemas.openxmlformats.org/officeDocument/2006/relationships/sharedString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tyles.xml" Type="http://schemas.openxmlformats.org/officeDocument/2006/relationships/styles" Id="rId11"/><Relationship Target="worksheets/sheet5.xml" Type="http://schemas.openxmlformats.org/officeDocument/2006/relationships/worksheet" Id="rId5"/><Relationship Target="theme/theme1.xml" Type="http://schemas.openxmlformats.org/officeDocument/2006/relationships/theme" Id="rId10"/><Relationship Target="worksheets/sheet4.xml" Type="http://schemas.openxmlformats.org/officeDocument/2006/relationships/worksheet" Id="rId4"/><Relationship Target="worksheets/sheet9.xml" Type="http://schemas.openxmlformats.org/officeDocument/2006/relationships/worksheet" Id="rId9"/><Relationship Target="vbaProject.bin" Type="http://schemas.microsoft.com/office/2006/relationships/vbaProject"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2000</c:v>
                </c:pt>
                <c:pt idx="1">
                  <c:v>2006</c:v>
                </c:pt>
                <c:pt idx="2">
                  <c:v>2010</c:v>
                </c:pt>
                <c:pt idx="3">
                  <c:v>2019</c:v>
                </c:pt>
              </c:numCache>
            </c:numRef>
          </c:xVal>
          <c:yVal>
            <c:numRef>
              <c:f>Water!$AB$105:$AB$116</c:f>
              <c:numCache>
                <c:formatCode>0.0</c:formatCode>
                <c:ptCount val="12"/>
                <c:pt idx="0">
                  <c:v>1.4615776716159963</c:v>
                </c:pt>
                <c:pt idx="1">
                  <c:v>0.8343071360631702</c:v>
                </c:pt>
                <c:pt idx="2">
                  <c:v>0.38921571118130233</c:v>
                </c:pt>
                <c:pt idx="3">
                  <c:v>0.3589655179168601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2000</c:v>
                </c:pt>
                <c:pt idx="1">
                  <c:v>2006</c:v>
                </c:pt>
                <c:pt idx="2">
                  <c:v>2010</c:v>
                </c:pt>
                <c:pt idx="3">
                  <c:v>2019</c:v>
                </c:pt>
              </c:numCache>
            </c:numRef>
          </c:xVal>
          <c:yVal>
            <c:numRef>
              <c:f>Water!$W$105:$W$116</c:f>
              <c:numCache>
                <c:formatCode>0.0</c:formatCode>
                <c:ptCount val="12"/>
                <c:pt idx="0">
                  <c:v>7.3061028011662259</c:v>
                </c:pt>
                <c:pt idx="1">
                  <c:v>3.4923635851388792</c:v>
                </c:pt>
                <c:pt idx="2">
                  <c:v>2.0906908155263442</c:v>
                </c:pt>
                <c:pt idx="3">
                  <c:v>3.1594527541730213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2000</c:v>
                </c:pt>
                <c:pt idx="1">
                  <c:v>2006</c:v>
                </c:pt>
                <c:pt idx="2">
                  <c:v>2010</c:v>
                </c:pt>
                <c:pt idx="3">
                  <c:v>2019</c:v>
                </c:pt>
              </c:numCache>
            </c:numRef>
          </c:xVal>
          <c:yVal>
            <c:numRef>
              <c:f>Water!$R$105:$R$116</c:f>
              <c:numCache>
                <c:formatCode>0.0</c:formatCode>
                <c:ptCount val="12"/>
                <c:pt idx="0">
                  <c:v>11.397316139183109</c:v>
                </c:pt>
                <c:pt idx="1">
                  <c:v>6.8224655470450095</c:v>
                </c:pt>
                <c:pt idx="2">
                  <c:v>4.8630526617515093</c:v>
                </c:pt>
                <c:pt idx="3">
                  <c:v>6.6280479098176386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2000</c:v>
                </c:pt>
                <c:pt idx="1">
                  <c:v>2006</c:v>
                </c:pt>
                <c:pt idx="2">
                  <c:v>2010</c:v>
                </c:pt>
                <c:pt idx="3">
                  <c:v>2019</c:v>
                </c:pt>
              </c:numCache>
            </c:numRef>
          </c:xVal>
          <c:yVal>
            <c:numRef>
              <c:f>Water!$M$105:$M$116</c:f>
              <c:numCache>
                <c:formatCode>0.0</c:formatCode>
                <c:ptCount val="12"/>
                <c:pt idx="0">
                  <c:v>10.807093033643774</c:v>
                </c:pt>
                <c:pt idx="1">
                  <c:v>6.9081128433363501</c:v>
                </c:pt>
                <c:pt idx="2">
                  <c:v>6.3208344886059686</c:v>
                </c:pt>
                <c:pt idx="3">
                  <c:v>6.7024233240718933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2000</c:v>
                </c:pt>
                <c:pt idx="1">
                  <c:v>2006</c:v>
                </c:pt>
                <c:pt idx="2">
                  <c:v>2010</c:v>
                </c:pt>
                <c:pt idx="3">
                  <c:v>2019</c:v>
                </c:pt>
              </c:numCache>
            </c:numRef>
          </c:xVal>
          <c:yVal>
            <c:numRef>
              <c:f>Water!$H$105:$H$116</c:f>
              <c:numCache>
                <c:formatCode>0.0</c:formatCode>
                <c:ptCount val="12"/>
                <c:pt idx="0">
                  <c:v>10.099391357031454</c:v>
                </c:pt>
                <c:pt idx="1">
                  <c:v>7.1108644206280172</c:v>
                </c:pt>
                <c:pt idx="2">
                  <c:v>8.9247617659123222</c:v>
                </c:pt>
                <c:pt idx="3">
                  <c:v>8.8966041168114565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2000</c:v>
                </c:pt>
                <c:pt idx="1">
                  <c:v>2006</c:v>
                </c:pt>
                <c:pt idx="2">
                  <c:v>2010</c:v>
                </c:pt>
                <c:pt idx="3">
                  <c:v>2019</c:v>
                </c:pt>
              </c:numCache>
            </c:numRef>
          </c:xVal>
          <c:yVal>
            <c:numRef>
              <c:f>Water!$X$105:$X$116</c:f>
              <c:numCache>
                <c:formatCode>0.0</c:formatCode>
                <c:ptCount val="12"/>
                <c:pt idx="0">
                  <c:v>90.572627171620951</c:v>
                </c:pt>
                <c:pt idx="1">
                  <c:v>85.194558005873176</c:v>
                </c:pt>
                <c:pt idx="2">
                  <c:v>90.869541916579067</c:v>
                </c:pt>
                <c:pt idx="3">
                  <c:v>86.533413542513827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2000</c:v>
                </c:pt>
                <c:pt idx="1">
                  <c:v>2006</c:v>
                </c:pt>
                <c:pt idx="2">
                  <c:v>2010</c:v>
                </c:pt>
                <c:pt idx="3">
                  <c:v>2019</c:v>
                </c:pt>
              </c:numCache>
            </c:numRef>
          </c:xVal>
          <c:yVal>
            <c:numRef>
              <c:f>Water!$S$105:$S$116</c:f>
              <c:numCache>
                <c:formatCode>0.0</c:formatCode>
                <c:ptCount val="12"/>
                <c:pt idx="0">
                  <c:v>78.218384248877143</c:v>
                </c:pt>
                <c:pt idx="1">
                  <c:v>62.496086228948556</c:v>
                </c:pt>
                <c:pt idx="2">
                  <c:v>77.079819857757272</c:v>
                </c:pt>
                <c:pt idx="3">
                  <c:v>64.174961559537863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2000</c:v>
                </c:pt>
                <c:pt idx="1">
                  <c:v>2006</c:v>
                </c:pt>
                <c:pt idx="2">
                  <c:v>2010</c:v>
                </c:pt>
                <c:pt idx="3">
                  <c:v>2019</c:v>
                </c:pt>
              </c:numCache>
            </c:numRef>
          </c:xVal>
          <c:yVal>
            <c:numRef>
              <c:f>Water!$N$105:$N$116</c:f>
              <c:numCache>
                <c:formatCode>0.0</c:formatCode>
                <c:ptCount val="12"/>
                <c:pt idx="0">
                  <c:v>62.324859247573002</c:v>
                </c:pt>
                <c:pt idx="1">
                  <c:v>47.178367402438752</c:v>
                </c:pt>
                <c:pt idx="2">
                  <c:v>59.65270899792241</c:v>
                </c:pt>
                <c:pt idx="3">
                  <c:v>53.33773307345362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2000</c:v>
                </c:pt>
                <c:pt idx="1">
                  <c:v>2006</c:v>
                </c:pt>
                <c:pt idx="2">
                  <c:v>2010</c:v>
                </c:pt>
                <c:pt idx="3">
                  <c:v>2019</c:v>
                </c:pt>
              </c:numCache>
            </c:numRef>
          </c:xVal>
          <c:yVal>
            <c:numRef>
              <c:f>Water!$I$105:$I$116</c:f>
              <c:numCache>
                <c:formatCode>0.0</c:formatCode>
                <c:ptCount val="12"/>
                <c:pt idx="0">
                  <c:v>57.812716561229706</c:v>
                </c:pt>
                <c:pt idx="1">
                  <c:v>44.711594709608747</c:v>
                </c:pt>
                <c:pt idx="2">
                  <c:v>53.593905458204439</c:v>
                </c:pt>
                <c:pt idx="3">
                  <c:v>45.788394013149599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2000</c:v>
                </c:pt>
                <c:pt idx="1">
                  <c:v>2006</c:v>
                </c:pt>
                <c:pt idx="2">
                  <c:v>2010</c:v>
                </c:pt>
                <c:pt idx="3">
                  <c:v>2019</c:v>
                </c:pt>
              </c:numCache>
            </c:numRef>
          </c:xVal>
          <c:yVal>
            <c:numRef>
              <c:f>Water!$D$105:$D$116</c:f>
              <c:numCache>
                <c:formatCode>0.0</c:formatCode>
                <c:ptCount val="12"/>
                <c:pt idx="0">
                  <c:v>56.105620784748936</c:v>
                </c:pt>
                <c:pt idx="1">
                  <c:v>56.241010289218551</c:v>
                </c:pt>
                <c:pt idx="2">
                  <c:v>53.173980773382226</c:v>
                </c:pt>
                <c:pt idx="3">
                  <c:v>43.428634771648582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43.668235069241042</c:v>
                </c:pt>
                <c:pt idx="1">
                  <c:v>33.161406990148471</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14.714763639902253</c:v>
                </c:pt>
                <c:pt idx="1">
                  <c:v>11.174307023238207</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32.60320564062124</c:v>
                </c:pt>
                <c:pt idx="1">
                  <c:v>47.235382302411359</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9.0137956502354584</c:v>
                </c:pt>
                <c:pt idx="1">
                  <c:v>8.4289036842019627</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40.301292042403112</c:v>
                </c:pt>
                <c:pt idx="1">
                  <c:v>33.158646989313688</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14.418238391064637</c:v>
                </c:pt>
                <c:pt idx="1">
                  <c:v>11.862877163195156</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35.900509966087327</c:v>
                </c:pt>
                <c:pt idx="1">
                  <c:v>49.473587511115852</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9.3799596004449199</c:v>
                </c:pt>
                <c:pt idx="1">
                  <c:v>5.5048883363753021</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42.167587000368755</c:v>
                </c:pt>
                <c:pt idx="1">
                  <c:v>38.072558801335219</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15.923966809458257</c:v>
                </c:pt>
                <c:pt idx="1">
                  <c:v>14.377539855394332</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32.440726104191242</c:v>
                </c:pt>
                <c:pt idx="1">
                  <c:v>42.745037306505594</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9.467720085981739</c:v>
                </c:pt>
                <c:pt idx="1">
                  <c:v>4.8048640367648545</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58.457209426289367</c:v>
                </c:pt>
                <c:pt idx="1">
                  <c:v>50.130398456024835</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16.720056230969067</c:v>
                </c:pt>
                <c:pt idx="1">
                  <c:v>14.338403924712024</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19.042937582196657</c:v>
                </c:pt>
                <c:pt idx="1">
                  <c:v>33.791730622246916</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5.7797967605449116</c:v>
                </c:pt>
                <c:pt idx="1">
                  <c:v>1.7394669970162226</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70.65110457747052</c:v>
                </c:pt>
                <c:pt idx="1">
                  <c:v>68.479095298716388</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18.845151043205739</c:v>
                </c:pt>
                <c:pt idx="1">
                  <c:v>18.265799267035231</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9.241937363102366</c:v>
                </c:pt>
                <c:pt idx="1">
                  <c:v>13.137962434088791</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1.2618070162213684</c:v>
                </c:pt>
                <c:pt idx="1">
                  <c:v>0.11714300015958656</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2000</c:v>
                </c:pt>
                <c:pt idx="1">
                  <c:v>2006</c:v>
                </c:pt>
                <c:pt idx="2">
                  <c:v>2010</c:v>
                </c:pt>
                <c:pt idx="3">
                  <c:v>2019</c:v>
                </c:pt>
              </c:numCache>
            </c:numRef>
          </c:xVal>
          <c:yVal>
            <c:numRef>
              <c:f>Water!$AB$205:$AB$216</c:f>
              <c:numCache>
                <c:formatCode>0.0</c:formatCode>
                <c:ptCount val="12"/>
                <c:pt idx="0">
                  <c:v>0.21644350966453116</c:v>
                </c:pt>
                <c:pt idx="1">
                  <c:v>6.211305676861003E-2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2000</c:v>
                </c:pt>
                <c:pt idx="1">
                  <c:v>2006</c:v>
                </c:pt>
                <c:pt idx="2">
                  <c:v>2010</c:v>
                </c:pt>
                <c:pt idx="3">
                  <c:v>2019</c:v>
                </c:pt>
              </c:numCache>
            </c:numRef>
          </c:xVal>
          <c:yVal>
            <c:numRef>
              <c:f>Water!$W$205:$W$216</c:f>
              <c:numCache>
                <c:formatCode>0.0</c:formatCode>
                <c:ptCount val="12"/>
                <c:pt idx="0">
                  <c:v>0</c:v>
                </c:pt>
                <c:pt idx="1">
                  <c:v>0.31863944777139092</c:v>
                </c:pt>
                <c:pt idx="2">
                  <c:v>0</c:v>
                </c:pt>
                <c:pt idx="3">
                  <c:v>8.9418594240907423E-2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2000</c:v>
                </c:pt>
                <c:pt idx="1">
                  <c:v>2006</c:v>
                </c:pt>
                <c:pt idx="2">
                  <c:v>2010</c:v>
                </c:pt>
                <c:pt idx="3">
                  <c:v>2019</c:v>
                </c:pt>
              </c:numCache>
            </c:numRef>
          </c:xVal>
          <c:yVal>
            <c:numRef>
              <c:f>Water!$R$205:$R$216</c:f>
              <c:numCache>
                <c:formatCode>0.0</c:formatCode>
                <c:ptCount val="12"/>
                <c:pt idx="0">
                  <c:v>2.194017268672682</c:v>
                </c:pt>
                <c:pt idx="1">
                  <c:v>0.47005212202676633</c:v>
                </c:pt>
                <c:pt idx="2">
                  <c:v>4.8804437683371539E-2</c:v>
                </c:pt>
                <c:pt idx="3">
                  <c:v>0.10908102501607482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2000</c:v>
                </c:pt>
                <c:pt idx="1">
                  <c:v>2006</c:v>
                </c:pt>
                <c:pt idx="2">
                  <c:v>2010</c:v>
                </c:pt>
                <c:pt idx="3">
                  <c:v>2019</c:v>
                </c:pt>
              </c:numCache>
            </c:numRef>
          </c:xVal>
          <c:yVal>
            <c:numRef>
              <c:f>Water!$M$205:$M$216</c:f>
              <c:numCache>
                <c:formatCode>0.0</c:formatCode>
                <c:ptCount val="12"/>
                <c:pt idx="0">
                  <c:v>2.625420869511971</c:v>
                </c:pt>
                <c:pt idx="1">
                  <c:v>1.316623025388117</c:v>
                </c:pt>
                <c:pt idx="2">
                  <c:v>0</c:v>
                </c:pt>
                <c:pt idx="3">
                  <c:v>1.8857867932221613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2000</c:v>
                </c:pt>
                <c:pt idx="1">
                  <c:v>2006</c:v>
                </c:pt>
                <c:pt idx="2">
                  <c:v>2010</c:v>
                </c:pt>
                <c:pt idx="3">
                  <c:v>2019</c:v>
                </c:pt>
              </c:numCache>
            </c:numRef>
          </c:xVal>
          <c:yVal>
            <c:numRef>
              <c:f>Water!$H$205:$H$216</c:f>
              <c:numCache>
                <c:formatCode>0.0</c:formatCode>
                <c:ptCount val="12"/>
                <c:pt idx="0">
                  <c:v>2.0143200447113716</c:v>
                </c:pt>
                <c:pt idx="1">
                  <c:v>1.6731057524727877</c:v>
                </c:pt>
                <c:pt idx="2">
                  <c:v>1.6743254906854603</c:v>
                </c:pt>
                <c:pt idx="3">
                  <c:v>0.31989761686350798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2000</c:v>
                </c:pt>
                <c:pt idx="1">
                  <c:v>2006</c:v>
                </c:pt>
                <c:pt idx="2">
                  <c:v>2010</c:v>
                </c:pt>
                <c:pt idx="3">
                  <c:v>2019</c:v>
                </c:pt>
              </c:numCache>
            </c:numRef>
          </c:xVal>
          <c:yVal>
            <c:numRef>
              <c:f>Water!$X$205:$X$216</c:f>
              <c:numCache>
                <c:formatCode>0.0</c:formatCode>
                <c:ptCount val="12"/>
                <c:pt idx="0">
                  <c:v>96.372483719839209</c:v>
                </c:pt>
                <c:pt idx="1">
                  <c:v>96.994186141664954</c:v>
                </c:pt>
                <c:pt idx="2">
                  <c:v>96.96155827341201</c:v>
                </c:pt>
                <c:pt idx="3">
                  <c:v>94.146979590277681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2000</c:v>
                </c:pt>
                <c:pt idx="1">
                  <c:v>2006</c:v>
                </c:pt>
                <c:pt idx="2">
                  <c:v>2010</c:v>
                </c:pt>
                <c:pt idx="3">
                  <c:v>2019</c:v>
                </c:pt>
              </c:numCache>
            </c:numRef>
          </c:xVal>
          <c:yVal>
            <c:numRef>
              <c:f>Water!$S$205:$S$216</c:f>
              <c:numCache>
                <c:formatCode>0.0</c:formatCode>
                <c:ptCount val="12"/>
                <c:pt idx="0">
                  <c:v>93.399241122522525</c:v>
                </c:pt>
                <c:pt idx="1">
                  <c:v>91.68118953862907</c:v>
                </c:pt>
                <c:pt idx="2">
                  <c:v>94.140876398410839</c:v>
                </c:pt>
                <c:pt idx="3">
                  <c:v>89.75163214056272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2000</c:v>
                </c:pt>
                <c:pt idx="1">
                  <c:v>2006</c:v>
                </c:pt>
                <c:pt idx="2">
                  <c:v>2010</c:v>
                </c:pt>
                <c:pt idx="3">
                  <c:v>2019</c:v>
                </c:pt>
              </c:numCache>
            </c:numRef>
          </c:xVal>
          <c:yVal>
            <c:numRef>
              <c:f>Water!$N$205:$N$216</c:f>
              <c:numCache>
                <c:formatCode>0.0</c:formatCode>
                <c:ptCount val="12"/>
                <c:pt idx="0">
                  <c:v>87.507122760229521</c:v>
                </c:pt>
                <c:pt idx="1">
                  <c:v>84.325101424933862</c:v>
                </c:pt>
                <c:pt idx="2">
                  <c:v>87.205542445202397</c:v>
                </c:pt>
                <c:pt idx="3">
                  <c:v>82.937588304998059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2000</c:v>
                </c:pt>
                <c:pt idx="1">
                  <c:v>2006</c:v>
                </c:pt>
                <c:pt idx="2">
                  <c:v>2010</c:v>
                </c:pt>
                <c:pt idx="3">
                  <c:v>2019</c:v>
                </c:pt>
              </c:numCache>
            </c:numRef>
          </c:xVal>
          <c:yVal>
            <c:numRef>
              <c:f>Water!$I$205:$I$216</c:f>
              <c:numCache>
                <c:formatCode>0.0</c:formatCode>
                <c:ptCount val="12"/>
                <c:pt idx="0">
                  <c:v>87.027816456643578</c:v>
                </c:pt>
                <c:pt idx="1">
                  <c:v>82.113622196835721</c:v>
                </c:pt>
                <c:pt idx="2">
                  <c:v>83.306558529808697</c:v>
                </c:pt>
                <c:pt idx="3">
                  <c:v>74.481948146505346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2000</c:v>
                </c:pt>
                <c:pt idx="1">
                  <c:v>2006</c:v>
                </c:pt>
                <c:pt idx="2">
                  <c:v>2010</c:v>
                </c:pt>
                <c:pt idx="3">
                  <c:v>2019</c:v>
                </c:pt>
              </c:numCache>
            </c:numRef>
          </c:xVal>
          <c:yVal>
            <c:numRef>
              <c:f>Water!$D$205:$D$216</c:f>
              <c:numCache>
                <c:formatCode>0.0</c:formatCode>
                <c:ptCount val="12"/>
                <c:pt idx="0">
                  <c:v>77.225578210550665</c:v>
                </c:pt>
                <c:pt idx="1">
                  <c:v>78.46055803427528</c:v>
                </c:pt>
                <c:pt idx="2">
                  <c:v>65.965996328173645</c:v>
                </c:pt>
                <c:pt idx="3">
                  <c:v>74.295763337498883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59.734312324166176</c:v>
                </c:pt>
                <c:pt idx="1">
                  <c:v>55.828298103578973</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16.431619190935297</c:v>
                </c:pt>
                <c:pt idx="1">
                  <c:v>15.357159040146867</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21.640514801177744</c:v>
                </c:pt>
                <c:pt idx="1">
                  <c:v>28.388169646924752</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2.1935536837207792</c:v>
                </c:pt>
                <c:pt idx="1">
                  <c:v>0.42637320934940703</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70.136080476882654</c:v>
                </c:pt>
                <c:pt idx="1">
                  <c:v>60.041700809599277</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17.088731010290047</c:v>
                </c:pt>
                <c:pt idx="1">
                  <c:v>14.629224609632201</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10.985027570268301</c:v>
                </c:pt>
                <c:pt idx="1">
                  <c:v>24.300521113703084</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1.7901609425589982</c:v>
                </c:pt>
                <c:pt idx="1">
                  <c:v>1.0285534670654357</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69.834305097513976</c:v>
                </c:pt>
                <c:pt idx="1">
                  <c:v>66.606674284684232</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17.423943952283114</c:v>
                </c:pt>
                <c:pt idx="1">
                  <c:v>16.618636900070324</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11.150426989929315</c:v>
                </c:pt>
                <c:pt idx="1">
                  <c:v>16.77468881524544</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1.5913239602735985</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74.824862565172296</c:v>
                </c:pt>
                <c:pt idx="1">
                  <c:v>72.167611042355105</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18.874166093323236</c:v>
                </c:pt>
                <c:pt idx="1">
                  <c:v>18.203888796793564</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6.2008046341939576</c:v>
                </c:pt>
                <c:pt idx="1">
                  <c:v>9.524109903386389</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0.10016670731050686</c:v>
                </c:pt>
                <c:pt idx="1">
                  <c:v>0.10439025746494734</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79.170158755073345</c:v>
                </c:pt>
                <c:pt idx="1">
                  <c:v>77.139133108282891</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18.039687020081086</c:v>
                </c:pt>
                <c:pt idx="1">
                  <c:v>17.576898166629288</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2.6258044586648737</c:v>
                </c:pt>
                <c:pt idx="1">
                  <c:v>5.2839687250878171</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0.16434976618068475</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2000</c:v>
                </c:pt>
                <c:pt idx="1">
                  <c:v>2006</c:v>
                </c:pt>
                <c:pt idx="2">
                  <c:v>2010</c:v>
                </c:pt>
                <c:pt idx="3">
                  <c:v>2019</c:v>
                </c:pt>
              </c:numCache>
            </c:numRef>
          </c:xVal>
          <c:yVal>
            <c:numRef>
              <c:f>Water!$AB$305:$AB$316</c:f>
              <c:numCache>
                <c:formatCode>0.0</c:formatCode>
                <c:ptCount val="12"/>
                <c:pt idx="0">
                  <c:v>14.048795627037643</c:v>
                </c:pt>
                <c:pt idx="1">
                  <c:v>3.9343121908782108</c:v>
                </c:pt>
                <c:pt idx="2">
                  <c:v>4.624845445264115</c:v>
                </c:pt>
                <c:pt idx="3">
                  <c:v>5.6720628123642474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2000</c:v>
                </c:pt>
                <c:pt idx="1">
                  <c:v>2006</c:v>
                </c:pt>
                <c:pt idx="2">
                  <c:v>2010</c:v>
                </c:pt>
                <c:pt idx="3">
                  <c:v>2019</c:v>
                </c:pt>
              </c:numCache>
            </c:numRef>
          </c:xVal>
          <c:yVal>
            <c:numRef>
              <c:f>Water!$W$305:$W$316</c:f>
              <c:numCache>
                <c:formatCode>0.0</c:formatCode>
                <c:ptCount val="12"/>
                <c:pt idx="0">
                  <c:v>15.018691132322804</c:v>
                </c:pt>
                <c:pt idx="1">
                  <c:v>7.646111277380216</c:v>
                </c:pt>
                <c:pt idx="2">
                  <c:v>6.0136066229833078</c:v>
                </c:pt>
                <c:pt idx="3">
                  <c:v>7.4758876389334494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2000</c:v>
                </c:pt>
                <c:pt idx="1">
                  <c:v>2006</c:v>
                </c:pt>
                <c:pt idx="2">
                  <c:v>2010</c:v>
                </c:pt>
                <c:pt idx="3">
                  <c:v>2019</c:v>
                </c:pt>
              </c:numCache>
            </c:numRef>
          </c:xVal>
          <c:yVal>
            <c:numRef>
              <c:f>Water!$R$305:$R$316</c:f>
              <c:numCache>
                <c:formatCode>0.0</c:formatCode>
                <c:ptCount val="12"/>
                <c:pt idx="0">
                  <c:v>11.64928394658417</c:v>
                </c:pt>
                <c:pt idx="1">
                  <c:v>5.6031924788590333</c:v>
                </c:pt>
                <c:pt idx="2">
                  <c:v>7.3299711061859618</c:v>
                </c:pt>
                <c:pt idx="3">
                  <c:v>8.0500007775215092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2000</c:v>
                </c:pt>
                <c:pt idx="1">
                  <c:v>2006</c:v>
                </c:pt>
                <c:pt idx="2">
                  <c:v>2010</c:v>
                </c:pt>
                <c:pt idx="3">
                  <c:v>2019</c:v>
                </c:pt>
              </c:numCache>
            </c:numRef>
          </c:xVal>
          <c:yVal>
            <c:numRef>
              <c:f>Water!$M$305:$M$316</c:f>
              <c:numCache>
                <c:formatCode>0.0</c:formatCode>
                <c:ptCount val="12"/>
                <c:pt idx="0">
                  <c:v>10.337263723901886</c:v>
                </c:pt>
                <c:pt idx="1">
                  <c:v>8.4221400053764626</c:v>
                </c:pt>
                <c:pt idx="2">
                  <c:v>8.1184273322664477</c:v>
                </c:pt>
                <c:pt idx="3">
                  <c:v>7.4481667326373486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2000</c:v>
                </c:pt>
                <c:pt idx="1">
                  <c:v>2006</c:v>
                </c:pt>
                <c:pt idx="2">
                  <c:v>2010</c:v>
                </c:pt>
                <c:pt idx="3">
                  <c:v>2019</c:v>
                </c:pt>
              </c:numCache>
            </c:numRef>
          </c:xVal>
          <c:yVal>
            <c:numRef>
              <c:f>Water!$H$305:$H$316</c:f>
              <c:numCache>
                <c:formatCode>0.0</c:formatCode>
                <c:ptCount val="12"/>
                <c:pt idx="0">
                  <c:v>13.168578241673758</c:v>
                </c:pt>
                <c:pt idx="1">
                  <c:v>9.6068951439052235</c:v>
                </c:pt>
                <c:pt idx="2">
                  <c:v>9.5988314098610772</c:v>
                </c:pt>
                <c:pt idx="3">
                  <c:v>9.7960338246077594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2000</c:v>
                </c:pt>
                <c:pt idx="1">
                  <c:v>2006</c:v>
                </c:pt>
                <c:pt idx="2">
                  <c:v>2010</c:v>
                </c:pt>
                <c:pt idx="3">
                  <c:v>2019</c:v>
                </c:pt>
              </c:numCache>
            </c:numRef>
          </c:xVal>
          <c:yVal>
            <c:numRef>
              <c:f>Water!$X$305:$X$316</c:f>
              <c:numCache>
                <c:formatCode>0.0</c:formatCode>
                <c:ptCount val="12"/>
                <c:pt idx="0">
                  <c:v>62.280960884714489</c:v>
                </c:pt>
                <c:pt idx="1">
                  <c:v>51.473543108720868</c:v>
                </c:pt>
                <c:pt idx="2">
                  <c:v>62.70276319607985</c:v>
                </c:pt>
                <c:pt idx="3">
                  <c:v>50.1086434431963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2000</c:v>
                </c:pt>
                <c:pt idx="1">
                  <c:v>2006</c:v>
                </c:pt>
                <c:pt idx="2">
                  <c:v>2010</c:v>
                </c:pt>
                <c:pt idx="3">
                  <c:v>2019</c:v>
                </c:pt>
              </c:numCache>
            </c:numRef>
          </c:xVal>
          <c:yVal>
            <c:numRef>
              <c:f>Water!$S$305:$S$316</c:f>
              <c:numCache>
                <c:formatCode>0.0</c:formatCode>
                <c:ptCount val="12"/>
                <c:pt idx="0">
                  <c:v>54.274888145128088</c:v>
                </c:pt>
                <c:pt idx="1">
                  <c:v>48.198370763092207</c:v>
                </c:pt>
                <c:pt idx="2">
                  <c:v>56.856311143924742</c:v>
                </c:pt>
                <c:pt idx="3">
                  <c:v>48.057025007548951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2000</c:v>
                </c:pt>
                <c:pt idx="1">
                  <c:v>2006</c:v>
                </c:pt>
                <c:pt idx="2">
                  <c:v>2010</c:v>
                </c:pt>
                <c:pt idx="3">
                  <c:v>2019</c:v>
                </c:pt>
              </c:numCache>
            </c:numRef>
          </c:xVal>
          <c:yVal>
            <c:numRef>
              <c:f>Water!$N$305:$N$316</c:f>
              <c:numCache>
                <c:formatCode>0.0</c:formatCode>
                <c:ptCount val="12"/>
                <c:pt idx="0">
                  <c:v>55.729961064186739</c:v>
                </c:pt>
                <c:pt idx="1">
                  <c:v>41.660994362345292</c:v>
                </c:pt>
                <c:pt idx="2">
                  <c:v>49.777150669875212</c:v>
                </c:pt>
                <c:pt idx="3">
                  <c:v>45.523723997019019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2000</c:v>
                </c:pt>
                <c:pt idx="1">
                  <c:v>2006</c:v>
                </c:pt>
                <c:pt idx="2">
                  <c:v>2010</c:v>
                </c:pt>
                <c:pt idx="3">
                  <c:v>2019</c:v>
                </c:pt>
              </c:numCache>
            </c:numRef>
          </c:xVal>
          <c:yVal>
            <c:numRef>
              <c:f>Water!$I$305:$I$316</c:f>
              <c:numCache>
                <c:formatCode>0.0</c:formatCode>
                <c:ptCount val="12"/>
                <c:pt idx="0">
                  <c:v>56.772582801401661</c:v>
                </c:pt>
                <c:pt idx="1">
                  <c:v>44.646474106456168</c:v>
                </c:pt>
                <c:pt idx="2">
                  <c:v>53.446659411078436</c:v>
                </c:pt>
                <c:pt idx="3">
                  <c:v>41.601810081097938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2000</c:v>
                </c:pt>
                <c:pt idx="1">
                  <c:v>2006</c:v>
                </c:pt>
                <c:pt idx="2">
                  <c:v>2010</c:v>
                </c:pt>
                <c:pt idx="3">
                  <c:v>2019</c:v>
                </c:pt>
              </c:numCache>
            </c:numRef>
          </c:xVal>
          <c:yVal>
            <c:numRef>
              <c:f>Water!$D$305:$D$316</c:f>
              <c:numCache>
                <c:formatCode>0.0</c:formatCode>
                <c:ptCount val="12"/>
                <c:pt idx="0">
                  <c:v>50.362966713358439</c:v>
                </c:pt>
                <c:pt idx="1">
                  <c:v>45.034632559207694</c:v>
                </c:pt>
                <c:pt idx="2">
                  <c:v>52.347902802931131</c:v>
                </c:pt>
                <c:pt idx="3">
                  <c:v>40.491220509821105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37.371675427860019</c:v>
                </c:pt>
                <c:pt idx="1">
                  <c:v>30.90309583827931</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13.543069876743665</c:v>
                </c:pt>
                <c:pt idx="1">
                  <c:v>11.198930247411941</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37.201562916722423</c:v>
                </c:pt>
                <c:pt idx="1">
                  <c:v>49.079669846862032</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11.883691778673892</c:v>
                </c:pt>
                <c:pt idx="1">
                  <c:v>8.8183040674467179</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40.401998017463299</c:v>
                </c:pt>
                <c:pt idx="1">
                  <c:v>30.657701856913722</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14.508967330706763</c:v>
                </c:pt>
                <c:pt idx="1">
                  <c:v>11.009643495458926</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35.263489358144</c:v>
                </c:pt>
                <c:pt idx="1">
                  <c:v>51.350642714262335</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9.8255452936859342</c:v>
                </c:pt>
                <c:pt idx="1">
                  <c:v>6.9820119333650155</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36.682910321906249</c:v>
                </c:pt>
                <c:pt idx="1">
                  <c:v>31.207843379066425</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14.855427224445478</c:v>
                </c:pt>
                <c:pt idx="1">
                  <c:v>12.638196971867808</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39.126254871904393</c:v>
                </c:pt>
                <c:pt idx="1">
                  <c:v>49.509513220364681</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9.3354075817438797</c:v>
                </c:pt>
                <c:pt idx="1">
                  <c:v>6.6444464287010874</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38.619798385977063</c:v>
                </c:pt>
                <c:pt idx="1">
                  <c:v>35.326904665742518</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15.235836416152479</c:v>
                </c:pt>
                <c:pt idx="1">
                  <c:v>13.936762051344656</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33.972970073872716</c:v>
                </c:pt>
                <c:pt idx="1">
                  <c:v>45.725671772841451</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12.17139512399774</c:v>
                </c:pt>
                <c:pt idx="1">
                  <c:v>5.0106615100713725</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43.529517586406058</c:v>
                </c:pt>
                <c:pt idx="1">
                  <c:v>36.454962023542315</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17.447675759954027</c:v>
                </c:pt>
                <c:pt idx="1">
                  <c:v>14.612024035544074</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28.749746688507003</c:v>
                </c:pt>
                <c:pt idx="1">
                  <c:v>45.981224710059223</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10.273059965132916</c:v>
                </c:pt>
                <c:pt idx="1">
                  <c:v>2.9517892308543878</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37.371675427860019</c:v>
                </c:pt>
                <c:pt idx="1">
                  <c:v>30.90309583827931</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13.543069876743665</c:v>
                </c:pt>
                <c:pt idx="1">
                  <c:v>11.198930247411941</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37.201562916722423</c:v>
                </c:pt>
                <c:pt idx="1">
                  <c:v>49.079669846862032</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11.883691778673892</c:v>
                </c:pt>
                <c:pt idx="1">
                  <c:v>8.8183040674467179</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40.401998017463299</c:v>
                </c:pt>
                <c:pt idx="1">
                  <c:v>30.657701856913722</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14.508967330706763</c:v>
                </c:pt>
                <c:pt idx="1">
                  <c:v>11.009643495458926</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35.263489358144</c:v>
                </c:pt>
                <c:pt idx="1">
                  <c:v>51.350642714262335</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9.8255452936859342</c:v>
                </c:pt>
                <c:pt idx="1">
                  <c:v>6.9820119333650155</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36.682910321906249</c:v>
                </c:pt>
                <c:pt idx="1">
                  <c:v>31.207843379066425</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14.855427224445478</c:v>
                </c:pt>
                <c:pt idx="1">
                  <c:v>12.638196971867808</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39.126254871904393</c:v>
                </c:pt>
                <c:pt idx="1">
                  <c:v>49.509513220364681</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9.3354075817438797</c:v>
                </c:pt>
                <c:pt idx="1">
                  <c:v>6.6444464287010874</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38.619798385977063</c:v>
                </c:pt>
                <c:pt idx="1">
                  <c:v>35.326904665742518</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15.235836416152479</c:v>
                </c:pt>
                <c:pt idx="1">
                  <c:v>13.936762051344656</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33.972970073872716</c:v>
                </c:pt>
                <c:pt idx="1">
                  <c:v>45.725671772841451</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12.17139512399774</c:v>
                </c:pt>
                <c:pt idx="1">
                  <c:v>5.0106615100713725</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43.529517586406058</c:v>
                </c:pt>
                <c:pt idx="1">
                  <c:v>36.454962023542315</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17.447675759954027</c:v>
                </c:pt>
                <c:pt idx="1">
                  <c:v>14.612024035544074</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28.749746688507003</c:v>
                </c:pt>
                <c:pt idx="1">
                  <c:v>45.981224710059223</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10.273059965132916</c:v>
                </c:pt>
                <c:pt idx="1">
                  <c:v>2.9517892308543878</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43.668235069241042</c:v>
                </c:pt>
                <c:pt idx="1">
                  <c:v>33.161406990148471</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14.714763639902253</c:v>
                </c:pt>
                <c:pt idx="1">
                  <c:v>11.174307023238207</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32.60320564062124</c:v>
                </c:pt>
                <c:pt idx="1">
                  <c:v>47.235382302411359</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9.0137956502354584</c:v>
                </c:pt>
                <c:pt idx="1">
                  <c:v>8.4289036842019627</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40.301292042403112</c:v>
                </c:pt>
                <c:pt idx="1">
                  <c:v>33.158646989313688</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14.418238391064637</c:v>
                </c:pt>
                <c:pt idx="1">
                  <c:v>11.862877163195156</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35.900509966087327</c:v>
                </c:pt>
                <c:pt idx="1">
                  <c:v>49.473587511115852</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9.3799596004449199</c:v>
                </c:pt>
                <c:pt idx="1">
                  <c:v>5.5048883363753021</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42.167587000368755</c:v>
                </c:pt>
                <c:pt idx="1">
                  <c:v>38.072558801335219</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15.923966809458257</c:v>
                </c:pt>
                <c:pt idx="1">
                  <c:v>14.377539855394332</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32.440726104191242</c:v>
                </c:pt>
                <c:pt idx="1">
                  <c:v>42.745037306505594</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9.467720085981739</c:v>
                </c:pt>
                <c:pt idx="1">
                  <c:v>4.8048640367648545</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58.457209426289367</c:v>
                </c:pt>
                <c:pt idx="1">
                  <c:v>50.130398456024835</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16.720056230969067</c:v>
                </c:pt>
                <c:pt idx="1">
                  <c:v>14.338403924712024</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19.042937582196657</c:v>
                </c:pt>
                <c:pt idx="1">
                  <c:v>33.791730622246916</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5.7797967605449116</c:v>
                </c:pt>
                <c:pt idx="1">
                  <c:v>1.7394669970162226</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70.65110457747052</c:v>
                </c:pt>
                <c:pt idx="1">
                  <c:v>68.479095298716388</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18.845151043205739</c:v>
                </c:pt>
                <c:pt idx="1">
                  <c:v>18.265799267035231</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9.241937363102366</c:v>
                </c:pt>
                <c:pt idx="1">
                  <c:v>13.137962434088791</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1.2618070162213684</c:v>
                </c:pt>
                <c:pt idx="1">
                  <c:v>0.11714300015958656</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59.734312324166176</c:v>
                </c:pt>
                <c:pt idx="1">
                  <c:v>55.828298103578973</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16.431619190935297</c:v>
                </c:pt>
                <c:pt idx="1">
                  <c:v>15.357159040146867</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21.640514801177744</c:v>
                </c:pt>
                <c:pt idx="1">
                  <c:v>28.388169646924752</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2.1935536837207792</c:v>
                </c:pt>
                <c:pt idx="1">
                  <c:v>0.42637320934940703</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70.136080476882654</c:v>
                </c:pt>
                <c:pt idx="1">
                  <c:v>60.041700809599277</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17.088731010290047</c:v>
                </c:pt>
                <c:pt idx="1">
                  <c:v>14.629224609632201</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10.985027570268301</c:v>
                </c:pt>
                <c:pt idx="1">
                  <c:v>24.300521113703084</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1.7901609425589982</c:v>
                </c:pt>
                <c:pt idx="1">
                  <c:v>1.0285534670654357</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69.834305097513976</c:v>
                </c:pt>
                <c:pt idx="1">
                  <c:v>66.606674284684232</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17.423943952283114</c:v>
                </c:pt>
                <c:pt idx="1">
                  <c:v>16.618636900070324</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11.150426989929315</c:v>
                </c:pt>
                <c:pt idx="1">
                  <c:v>16.77468881524544</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1.5913239602735985</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74.824862565172296</c:v>
                </c:pt>
                <c:pt idx="1">
                  <c:v>72.167611042355105</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18.874166093323236</c:v>
                </c:pt>
                <c:pt idx="1">
                  <c:v>18.203888796793564</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6.2008046341939576</c:v>
                </c:pt>
                <c:pt idx="1">
                  <c:v>9.524109903386389</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0.10016670731050686</c:v>
                </c:pt>
                <c:pt idx="1">
                  <c:v>0.10439025746494734</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79.170158755073345</c:v>
                </c:pt>
                <c:pt idx="1">
                  <c:v>77.139133108282891</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18.039687020081086</c:v>
                </c:pt>
                <c:pt idx="1">
                  <c:v>17.576898166629288</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2.6258044586648737</c:v>
                </c:pt>
                <c:pt idx="1">
                  <c:v>5.2839687250878171</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0.16434976618068475</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1">
                  <c:v>2006</c:v>
                </c:pt>
                <c:pt idx="2">
                  <c:v>2010</c:v>
                </c:pt>
                <c:pt idx="3">
                  <c:v>2019</c:v>
                </c:pt>
              </c:numCache>
            </c:numRef>
          </c:xVal>
          <c:yVal>
            <c:numRef>
              <c:f>Sanitation!$AB$105:$AB$116</c:f>
              <c:numCache>
                <c:formatCode>0.0</c:formatCode>
                <c:ptCount val="12"/>
                <c:pt idx="0">
                  <c:v>1.4413221650492647</c:v>
                </c:pt>
                <c:pt idx="1">
                  <c:v>2.3541120817196544</c:v>
                </c:pt>
                <c:pt idx="2">
                  <c:v>1.2973076507540218</c:v>
                </c:pt>
                <c:pt idx="3">
                  <c:v>2.0929212494846858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1">
                  <c:v>2006</c:v>
                </c:pt>
                <c:pt idx="2">
                  <c:v>2010</c:v>
                </c:pt>
                <c:pt idx="3">
                  <c:v>2019</c:v>
                </c:pt>
              </c:numCache>
            </c:numRef>
          </c:xVal>
          <c:yVal>
            <c:numRef>
              <c:f>Sanitation!$W$105:$W$116</c:f>
              <c:numCache>
                <c:formatCode>0.0</c:formatCode>
                <c:ptCount val="12"/>
                <c:pt idx="0">
                  <c:v>7.313303357836852</c:v>
                </c:pt>
                <c:pt idx="1">
                  <c:v>14.255023700949563</c:v>
                </c:pt>
                <c:pt idx="2">
                  <c:v>8.9958246229791907</c:v>
                </c:pt>
                <c:pt idx="3">
                  <c:v>11.902023372244541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1">
                  <c:v>2006</c:v>
                </c:pt>
                <c:pt idx="2">
                  <c:v>2010</c:v>
                </c:pt>
                <c:pt idx="3">
                  <c:v>2019</c:v>
                </c:pt>
              </c:numCache>
            </c:numRef>
          </c:xVal>
          <c:yVal>
            <c:numRef>
              <c:f>Sanitation!$R$105:$R$116</c:f>
              <c:numCache>
                <c:formatCode>0.0</c:formatCode>
                <c:ptCount val="12"/>
                <c:pt idx="0">
                  <c:v>19.726829545443277</c:v>
                </c:pt>
                <c:pt idx="1">
                  <c:v>31.702210455428588</c:v>
                </c:pt>
                <c:pt idx="2">
                  <c:v>25.43707154640736</c:v>
                </c:pt>
                <c:pt idx="3">
                  <c:v>28.027797604557236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1">
                  <c:v>2006</c:v>
                </c:pt>
                <c:pt idx="2">
                  <c:v>2010</c:v>
                </c:pt>
                <c:pt idx="3">
                  <c:v>2019</c:v>
                </c:pt>
              </c:numCache>
            </c:numRef>
          </c:xVal>
          <c:yVal>
            <c:numRef>
              <c:f>Sanitation!$M$105:$M$116</c:f>
              <c:numCache>
                <c:formatCode>0.0</c:formatCode>
                <c:ptCount val="12"/>
                <c:pt idx="0">
                  <c:v>34.559031482155838</c:v>
                </c:pt>
                <c:pt idx="1">
                  <c:v>42.335445163295994</c:v>
                </c:pt>
                <c:pt idx="2">
                  <c:v>39.047984221316703</c:v>
                </c:pt>
                <c:pt idx="3">
                  <c:v>39.640953587602773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1">
                  <c:v>2006</c:v>
                </c:pt>
                <c:pt idx="2">
                  <c:v>2010</c:v>
                </c:pt>
                <c:pt idx="3">
                  <c:v>2019</c:v>
                </c:pt>
              </c:numCache>
            </c:numRef>
          </c:xVal>
          <c:yVal>
            <c:numRef>
              <c:f>Sanitation!$H$105:$H$116</c:f>
              <c:numCache>
                <c:formatCode>0.0</c:formatCode>
                <c:ptCount val="12"/>
                <c:pt idx="0">
                  <c:v>51.015901972003043</c:v>
                </c:pt>
                <c:pt idx="1">
                  <c:v>39.661703589342849</c:v>
                </c:pt>
                <c:pt idx="2">
                  <c:v>58.219977405605405</c:v>
                </c:pt>
                <c:pt idx="3">
                  <c:v>55.151298465357954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1">
                  <c:v>2006</c:v>
                </c:pt>
                <c:pt idx="2">
                  <c:v>2010</c:v>
                </c:pt>
                <c:pt idx="3">
                  <c:v>2019</c:v>
                </c:pt>
              </c:numCache>
            </c:numRef>
          </c:xVal>
          <c:yVal>
            <c:numRef>
              <c:f>Sanitation!$X$105:$X$116</c:f>
              <c:numCache>
                <c:formatCode>0.0</c:formatCode>
                <c:ptCount val="12"/>
                <c:pt idx="0">
                  <c:v>87.938042500015627</c:v>
                </c:pt>
                <c:pt idx="1">
                  <c:v>69.987040630270258</c:v>
                </c:pt>
                <c:pt idx="2">
                  <c:v>94.473947096131923</c:v>
                </c:pt>
                <c:pt idx="3">
                  <c:v>50.787228029424156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1">
                  <c:v>2006</c:v>
                </c:pt>
                <c:pt idx="2">
                  <c:v>2010</c:v>
                </c:pt>
                <c:pt idx="3">
                  <c:v>2019</c:v>
                </c:pt>
              </c:numCache>
            </c:numRef>
          </c:xVal>
          <c:yVal>
            <c:numRef>
              <c:f>Sanitation!$S$105:$S$116</c:f>
              <c:numCache>
                <c:formatCode>0.0</c:formatCode>
                <c:ptCount val="12"/>
                <c:pt idx="0">
                  <c:v>59.106647128589564</c:v>
                </c:pt>
                <c:pt idx="1">
                  <c:v>42.318304238243613</c:v>
                </c:pt>
                <c:pt idx="2">
                  <c:v>64.568732533035501</c:v>
                </c:pt>
                <c:pt idx="3">
                  <c:v>24.651254388170194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1">
                  <c:v>2006</c:v>
                </c:pt>
                <c:pt idx="2">
                  <c:v>2010</c:v>
                </c:pt>
                <c:pt idx="3">
                  <c:v>2019</c:v>
                </c:pt>
              </c:numCache>
            </c:numRef>
          </c:xVal>
          <c:yVal>
            <c:numRef>
              <c:f>Sanitation!$N$105:$N$116</c:f>
              <c:numCache>
                <c:formatCode>0.0</c:formatCode>
                <c:ptCount val="12"/>
                <c:pt idx="0">
                  <c:v>15.007954980589794</c:v>
                </c:pt>
                <c:pt idx="1">
                  <c:v>11.925909284981152</c:v>
                </c:pt>
                <c:pt idx="2">
                  <c:v>16.982775094187531</c:v>
                </c:pt>
                <c:pt idx="3">
                  <c:v>15.296784565004645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1">
                  <c:v>2006</c:v>
                </c:pt>
                <c:pt idx="2">
                  <c:v>2010</c:v>
                </c:pt>
                <c:pt idx="3">
                  <c:v>2019</c:v>
                </c:pt>
              </c:numCache>
            </c:numRef>
          </c:xVal>
          <c:yVal>
            <c:numRef>
              <c:f>Sanitation!$I$105:$I$116</c:f>
              <c:numCache>
                <c:formatCode>0.0</c:formatCode>
                <c:ptCount val="12"/>
                <c:pt idx="0">
                  <c:v>3.6594343581102469</c:v>
                </c:pt>
                <c:pt idx="1">
                  <c:v>3.1173722764155936</c:v>
                </c:pt>
                <c:pt idx="2">
                  <c:v>5.337830905786368</c:v>
                </c:pt>
                <c:pt idx="3">
                  <c:v>11.400905480240631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1">
                  <c:v>2006</c:v>
                </c:pt>
                <c:pt idx="2">
                  <c:v>2010</c:v>
                </c:pt>
                <c:pt idx="3">
                  <c:v>2019</c:v>
                </c:pt>
              </c:numCache>
            </c:numRef>
          </c:xVal>
          <c:yVal>
            <c:numRef>
              <c:f>Sanitation!$D$105:$D$116</c:f>
              <c:numCache>
                <c:formatCode>0.0</c:formatCode>
                <c:ptCount val="12"/>
                <c:pt idx="0">
                  <c:v>1.1122201153203197</c:v>
                </c:pt>
                <c:pt idx="1">
                  <c:v>2.9029934913505859</c:v>
                </c:pt>
                <c:pt idx="2">
                  <c:v>1.7391599618471592</c:v>
                </c:pt>
                <c:pt idx="3">
                  <c:v>6.7506633119378572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0.61707093391944068</c:v>
                </c:pt>
                <c:pt idx="1">
                  <c:v>3.4385176497822902</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0.57306374579989483</c:v>
                </c:pt>
                <c:pt idx="1">
                  <c:v>3.1932954480084783</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54.946157277613906</c:v>
                </c:pt>
                <c:pt idx="1">
                  <c:v>34.588405584894758</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43.863708042666758</c:v>
                </c:pt>
                <c:pt idx="1">
                  <c:v>58.779781317314473</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0.97539535849271997</c:v>
                </c:pt>
                <c:pt idx="1">
                  <c:v>6.9298599213062575</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0.7108325180133892</c:v>
                </c:pt>
                <c:pt idx="1">
                  <c:v>5.0502288476688086</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56.737530770633668</c:v>
                </c:pt>
                <c:pt idx="1">
                  <c:v>49.020602807810064</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41.576241352860222</c:v>
                </c:pt>
                <c:pt idx="1">
                  <c:v>38.99930842321487</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7.4255259057067402</c:v>
                </c:pt>
                <c:pt idx="1">
                  <c:v>9.0636100972802929</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5.900954564865879</c:v>
                </c:pt>
                <c:pt idx="1">
                  <c:v>7.2027156132613577</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56.857473034058899</c:v>
                </c:pt>
                <c:pt idx="1">
                  <c:v>56.89575640606364</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29.816046495368482</c:v>
                </c:pt>
                <c:pt idx="1">
                  <c:v>26.837917883394709</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29.967548163765837</c:v>
                </c:pt>
                <c:pt idx="1">
                  <c:v>14.498522990270601</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28.287479312990531</c:v>
                </c:pt>
                <c:pt idx="1">
                  <c:v>13.685693167654165</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29.293250538857365</c:v>
                </c:pt>
                <c:pt idx="1">
                  <c:v>60.896092645157154</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12.451721984386268</c:v>
                </c:pt>
                <c:pt idx="1">
                  <c:v>10.91969119691808</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55.812373995744494</c:v>
                </c:pt>
                <c:pt idx="1">
                  <c:v>34.897378917591084</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31.640163360963093</c:v>
                </c:pt>
                <c:pt idx="1">
                  <c:v>19.783404481346732</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10.619361449369151</c:v>
                </c:pt>
                <c:pt idx="1">
                  <c:v>43.418915476572963</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1.9281011939232711</c:v>
                </c:pt>
                <c:pt idx="1">
                  <c:v>1.9003011244892174</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1">
                  <c:v>2006</c:v>
                </c:pt>
                <c:pt idx="2">
                  <c:v>2010</c:v>
                </c:pt>
                <c:pt idx="3">
                  <c:v>2019</c:v>
                </c:pt>
              </c:numCache>
            </c:numRef>
          </c:xVal>
          <c:yVal>
            <c:numRef>
              <c:f>Sanitation!$AB$205:$AB$216</c:f>
              <c:numCache>
                <c:formatCode>0.0</c:formatCode>
                <c:ptCount val="12"/>
                <c:pt idx="0">
                  <c:v>3.0140012438472398E-2</c:v>
                </c:pt>
                <c:pt idx="1">
                  <c:v>0.49814559370426459</c:v>
                </c:pt>
                <c:pt idx="2">
                  <c:v>0.61851147753170854</c:v>
                </c:pt>
                <c:pt idx="3">
                  <c:v>0.83699490611235072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1">
                  <c:v>2006</c:v>
                </c:pt>
                <c:pt idx="2">
                  <c:v>2010</c:v>
                </c:pt>
                <c:pt idx="3">
                  <c:v>2019</c:v>
                </c:pt>
              </c:numCache>
            </c:numRef>
          </c:xVal>
          <c:yVal>
            <c:numRef>
              <c:f>Sanitation!$W$205:$W$216</c:f>
              <c:numCache>
                <c:formatCode>0.0</c:formatCode>
                <c:ptCount val="12"/>
                <c:pt idx="0">
                  <c:v>1.0974877563992951</c:v>
                </c:pt>
                <c:pt idx="1">
                  <c:v>2.1307426416957065</c:v>
                </c:pt>
                <c:pt idx="2">
                  <c:v>1.3765753046122702</c:v>
                </c:pt>
                <c:pt idx="3">
                  <c:v>2.0593534032131195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1">
                  <c:v>2006</c:v>
                </c:pt>
                <c:pt idx="2">
                  <c:v>2010</c:v>
                </c:pt>
                <c:pt idx="3">
                  <c:v>2019</c:v>
                </c:pt>
              </c:numCache>
            </c:numRef>
          </c:xVal>
          <c:yVal>
            <c:numRef>
              <c:f>Sanitation!$R$205:$R$216</c:f>
              <c:numCache>
                <c:formatCode>0.0</c:formatCode>
                <c:ptCount val="12"/>
                <c:pt idx="0">
                  <c:v>1.9349213994106842</c:v>
                </c:pt>
                <c:pt idx="1">
                  <c:v>2.7907992907746468</c:v>
                </c:pt>
                <c:pt idx="2">
                  <c:v>1.9030510362354198</c:v>
                </c:pt>
                <c:pt idx="3">
                  <c:v>1.7657079296610021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1">
                  <c:v>2006</c:v>
                </c:pt>
                <c:pt idx="2">
                  <c:v>2010</c:v>
                </c:pt>
                <c:pt idx="3">
                  <c:v>2019</c:v>
                </c:pt>
              </c:numCache>
            </c:numRef>
          </c:xVal>
          <c:yVal>
            <c:numRef>
              <c:f>Sanitation!$M$205:$M$216</c:f>
              <c:numCache>
                <c:formatCode>0.0</c:formatCode>
                <c:ptCount val="12"/>
                <c:pt idx="0">
                  <c:v>2.8267888112675172</c:v>
                </c:pt>
                <c:pt idx="1">
                  <c:v>4.9780860723186153</c:v>
                </c:pt>
                <c:pt idx="2">
                  <c:v>5.4711954151775863</c:v>
                </c:pt>
                <c:pt idx="3">
                  <c:v>6.2063572952435431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1">
                  <c:v>2006</c:v>
                </c:pt>
                <c:pt idx="2">
                  <c:v>2010</c:v>
                </c:pt>
                <c:pt idx="3">
                  <c:v>2019</c:v>
                </c:pt>
              </c:numCache>
            </c:numRef>
          </c:xVal>
          <c:yVal>
            <c:numRef>
              <c:f>Sanitation!$H$205:$H$216</c:f>
              <c:numCache>
                <c:formatCode>0.0</c:formatCode>
                <c:ptCount val="12"/>
                <c:pt idx="0">
                  <c:v>13.317130559884808</c:v>
                </c:pt>
                <c:pt idx="1">
                  <c:v>16.318700568280718</c:v>
                </c:pt>
                <c:pt idx="2">
                  <c:v>23.668269048461674</c:v>
                </c:pt>
                <c:pt idx="3">
                  <c:v>19.47331186255683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1">
                  <c:v>2006</c:v>
                </c:pt>
                <c:pt idx="2">
                  <c:v>2010</c:v>
                </c:pt>
                <c:pt idx="3">
                  <c:v>2019</c:v>
                </c:pt>
              </c:numCache>
            </c:numRef>
          </c:xVal>
          <c:yVal>
            <c:numRef>
              <c:f>Sanitation!$X$205:$X$216</c:f>
              <c:numCache>
                <c:formatCode>0.0</c:formatCode>
                <c:ptCount val="12"/>
                <c:pt idx="0">
                  <c:v>93.295754168952826</c:v>
                </c:pt>
                <c:pt idx="1">
                  <c:v>77.138280888363852</c:v>
                </c:pt>
                <c:pt idx="2">
                  <c:v>97.281508963246793</c:v>
                </c:pt>
                <c:pt idx="3">
                  <c:v>68.425476394463331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1">
                  <c:v>2006</c:v>
                </c:pt>
                <c:pt idx="2">
                  <c:v>2010</c:v>
                </c:pt>
                <c:pt idx="3">
                  <c:v>2019</c:v>
                </c:pt>
              </c:numCache>
            </c:numRef>
          </c:xVal>
          <c:yVal>
            <c:numRef>
              <c:f>Sanitation!$S$205:$S$216</c:f>
              <c:numCache>
                <c:formatCode>0.0</c:formatCode>
                <c:ptCount val="12"/>
                <c:pt idx="0">
                  <c:v>88.395559757193979</c:v>
                </c:pt>
                <c:pt idx="1">
                  <c:v>68.839581987940264</c:v>
                </c:pt>
                <c:pt idx="2">
                  <c:v>95.111236570859106</c:v>
                </c:pt>
                <c:pt idx="3">
                  <c:v>48.983581165046644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1">
                  <c:v>2006</c:v>
                </c:pt>
                <c:pt idx="2">
                  <c:v>2010</c:v>
                </c:pt>
                <c:pt idx="3">
                  <c:v>2019</c:v>
                </c:pt>
              </c:numCache>
            </c:numRef>
          </c:xVal>
          <c:yVal>
            <c:numRef>
              <c:f>Sanitation!$N$205:$N$216</c:f>
              <c:numCache>
                <c:formatCode>0.0</c:formatCode>
                <c:ptCount val="12"/>
                <c:pt idx="0">
                  <c:v>83.073086748184991</c:v>
                </c:pt>
                <c:pt idx="1">
                  <c:v>60.193094289409025</c:v>
                </c:pt>
                <c:pt idx="2">
                  <c:v>91.859760084498504</c:v>
                </c:pt>
                <c:pt idx="3">
                  <c:v>30.183010753854589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1">
                  <c:v>2006</c:v>
                </c:pt>
                <c:pt idx="2">
                  <c:v>2010</c:v>
                </c:pt>
                <c:pt idx="3">
                  <c:v>2019</c:v>
                </c:pt>
              </c:numCache>
            </c:numRef>
          </c:xVal>
          <c:yVal>
            <c:numRef>
              <c:f>Sanitation!$I$205:$I$216</c:f>
              <c:numCache>
                <c:formatCode>0.0</c:formatCode>
                <c:ptCount val="12"/>
                <c:pt idx="0">
                  <c:v>67.400688795669183</c:v>
                </c:pt>
                <c:pt idx="1">
                  <c:v>45.282671034250896</c:v>
                </c:pt>
                <c:pt idx="2">
                  <c:v>68.892883475075379</c:v>
                </c:pt>
                <c:pt idx="3">
                  <c:v>32.287427710404884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1">
                  <c:v>2006</c:v>
                </c:pt>
                <c:pt idx="2">
                  <c:v>2010</c:v>
                </c:pt>
                <c:pt idx="3">
                  <c:v>2019</c:v>
                </c:pt>
              </c:numCache>
            </c:numRef>
          </c:xVal>
          <c:yVal>
            <c:numRef>
              <c:f>Sanitation!$D$205:$D$216</c:f>
              <c:numCache>
                <c:formatCode>0.0</c:formatCode>
                <c:ptCount val="12"/>
                <c:pt idx="0">
                  <c:v>13.698679747827754</c:v>
                </c:pt>
                <c:pt idx="1">
                  <c:v>12.756295927079906</c:v>
                </c:pt>
                <c:pt idx="2">
                  <c:v>14.030637351595077</c:v>
                </c:pt>
                <c:pt idx="3">
                  <c:v>17.033209420362468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5.618401823197356</c:v>
                </c:pt>
                <c:pt idx="1">
                  <c:v>8.0727779874451429</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6.4600305003141365</c:v>
                </c:pt>
                <c:pt idx="1">
                  <c:v>9.2820687558943789</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69.042617884745795</c:v>
                </c:pt>
                <c:pt idx="1">
                  <c:v>61.802076783824873</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18.878949791742713</c:v>
                </c:pt>
                <c:pt idx="1">
                  <c:v>20.843076472835605</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27.043107683492607</c:v>
                </c:pt>
                <c:pt idx="1">
                  <c:v>16.175724304522451</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33.420452245090374</c:v>
                </c:pt>
                <c:pt idx="1">
                  <c:v>19.990306882482596</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34.692326973876249</c:v>
                </c:pt>
                <c:pt idx="1">
                  <c:v>57.512777809285552</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4.8441130975407702</c:v>
                </c:pt>
                <c:pt idx="1">
                  <c:v>6.3211910037094015</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40.344926772806382</c:v>
                </c:pt>
                <c:pt idx="1">
                  <c:v>16.791542292997327</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43.99280375277079</c:v>
                </c:pt>
                <c:pt idx="1">
                  <c:v>18.309787224600733</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12.987021760480474</c:v>
                </c:pt>
                <c:pt idx="1">
                  <c:v>63.312942688568086</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2.6752477139423547</c:v>
                </c:pt>
                <c:pt idx="1">
                  <c:v>1.5857277938338541</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50.379557271357264</c:v>
                </c:pt>
                <c:pt idx="1">
                  <c:v>30.668905085290366</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36.974987866441332</c:v>
                </c:pt>
                <c:pt idx="1">
                  <c:v>22.508780442387202</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10.853314148065806</c:v>
                </c:pt>
                <c:pt idx="1">
                  <c:v>44.897826483672532</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1.7921407141355949</c:v>
                </c:pt>
                <c:pt idx="1">
                  <c:v>1.9244879886498971</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63.208758522828887</c:v>
                </c:pt>
                <c:pt idx="1">
                  <c:v>50.770224518804532</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26.167170203964176</c:v>
                </c:pt>
                <c:pt idx="1">
                  <c:v>21.01786425368913</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10.170367325166438</c:v>
                </c:pt>
                <c:pt idx="1">
                  <c:v>27.34600544765587</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0.45370394804049141</c:v>
                </c:pt>
                <c:pt idx="1">
                  <c:v>0.86590577985045769</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1">
                  <c:v>2006</c:v>
                </c:pt>
                <c:pt idx="2">
                  <c:v>2010</c:v>
                </c:pt>
                <c:pt idx="3">
                  <c:v>2019</c:v>
                </c:pt>
              </c:numCache>
            </c:numRef>
          </c:xVal>
          <c:yVal>
            <c:numRef>
              <c:f>Sanitation!$AB$305:$AB$316</c:f>
              <c:numCache>
                <c:formatCode>0.0</c:formatCode>
                <c:ptCount val="12"/>
                <c:pt idx="0">
                  <c:v>13.462867139711054</c:v>
                </c:pt>
                <c:pt idx="1">
                  <c:v>14.610223524893353</c:v>
                </c:pt>
                <c:pt idx="2">
                  <c:v>14.246608216639398</c:v>
                </c:pt>
                <c:pt idx="3">
                  <c:v>18.937370405546954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1">
                  <c:v>2006</c:v>
                </c:pt>
                <c:pt idx="2">
                  <c:v>2010</c:v>
                </c:pt>
                <c:pt idx="3">
                  <c:v>2019</c:v>
                </c:pt>
              </c:numCache>
            </c:numRef>
          </c:xVal>
          <c:yVal>
            <c:numRef>
              <c:f>Sanitation!$W$305:$W$316</c:f>
              <c:numCache>
                <c:formatCode>0.0</c:formatCode>
                <c:ptCount val="12"/>
                <c:pt idx="0">
                  <c:v>25.900156576161393</c:v>
                </c:pt>
                <c:pt idx="1">
                  <c:v>29.231612949950332</c:v>
                </c:pt>
                <c:pt idx="2">
                  <c:v>30.804276616882483</c:v>
                </c:pt>
                <c:pt idx="3">
                  <c:v>29.052585126860453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1">
                  <c:v>2006</c:v>
                </c:pt>
                <c:pt idx="2">
                  <c:v>2010</c:v>
                </c:pt>
                <c:pt idx="3">
                  <c:v>2019</c:v>
                </c:pt>
              </c:numCache>
            </c:numRef>
          </c:xVal>
          <c:yVal>
            <c:numRef>
              <c:f>Sanitation!$R$305:$R$316</c:f>
              <c:numCache>
                <c:formatCode>0.0</c:formatCode>
                <c:ptCount val="12"/>
                <c:pt idx="0">
                  <c:v>32.778509381477249</c:v>
                </c:pt>
                <c:pt idx="1">
                  <c:v>37.753389313726416</c:v>
                </c:pt>
                <c:pt idx="2">
                  <c:v>36.440423693390294</c:v>
                </c:pt>
                <c:pt idx="3">
                  <c:v>36.275941743783108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1">
                  <c:v>2006</c:v>
                </c:pt>
                <c:pt idx="2">
                  <c:v>2010</c:v>
                </c:pt>
                <c:pt idx="3">
                  <c:v>2019</c:v>
                </c:pt>
              </c:numCache>
            </c:numRef>
          </c:xVal>
          <c:yVal>
            <c:numRef>
              <c:f>Sanitation!$M$305:$M$316</c:f>
              <c:numCache>
                <c:formatCode>0.0</c:formatCode>
                <c:ptCount val="12"/>
                <c:pt idx="0">
                  <c:v>45.414529624040668</c:v>
                </c:pt>
                <c:pt idx="1">
                  <c:v>45.544444957549338</c:v>
                </c:pt>
                <c:pt idx="2">
                  <c:v>51.665855834723814</c:v>
                </c:pt>
                <c:pt idx="3">
                  <c:v>50.592949873801253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1">
                  <c:v>2006</c:v>
                </c:pt>
                <c:pt idx="2">
                  <c:v>2010</c:v>
                </c:pt>
                <c:pt idx="3">
                  <c:v>2019</c:v>
                </c:pt>
              </c:numCache>
            </c:numRef>
          </c:xVal>
          <c:yVal>
            <c:numRef>
              <c:f>Sanitation!$H$305:$H$316</c:f>
              <c:numCache>
                <c:formatCode>0.0</c:formatCode>
                <c:ptCount val="12"/>
                <c:pt idx="0">
                  <c:v>61.096340000328198</c:v>
                </c:pt>
                <c:pt idx="1">
                  <c:v>51.917003813629329</c:v>
                </c:pt>
                <c:pt idx="2">
                  <c:v>63.347488660909214</c:v>
                </c:pt>
                <c:pt idx="3">
                  <c:v>60.603264323141644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1">
                  <c:v>2006</c:v>
                </c:pt>
                <c:pt idx="2">
                  <c:v>2010</c:v>
                </c:pt>
                <c:pt idx="3">
                  <c:v>2019</c:v>
                </c:pt>
              </c:numCache>
            </c:numRef>
          </c:xVal>
          <c:yVal>
            <c:numRef>
              <c:f>Sanitation!$X$305:$X$316</c:f>
              <c:numCache>
                <c:formatCode>0.0</c:formatCode>
                <c:ptCount val="12"/>
                <c:pt idx="0">
                  <c:v>40.322261593837531</c:v>
                </c:pt>
                <c:pt idx="1">
                  <c:v>34.181598295175441</c:v>
                </c:pt>
                <c:pt idx="2">
                  <c:v>45.771098603863955</c:v>
                </c:pt>
                <c:pt idx="3">
                  <c:v>19.682569973208892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1">
                  <c:v>2006</c:v>
                </c:pt>
                <c:pt idx="2">
                  <c:v>2010</c:v>
                </c:pt>
                <c:pt idx="3">
                  <c:v>2019</c:v>
                </c:pt>
              </c:numCache>
            </c:numRef>
          </c:xVal>
          <c:yVal>
            <c:numRef>
              <c:f>Sanitation!$S$305:$S$316</c:f>
              <c:numCache>
                <c:formatCode>0.0</c:formatCode>
                <c:ptCount val="12"/>
                <c:pt idx="0">
                  <c:v>9.4468985673427657</c:v>
                </c:pt>
                <c:pt idx="1">
                  <c:v>10.02548632045508</c:v>
                </c:pt>
                <c:pt idx="2">
                  <c:v>11.536968204023712</c:v>
                </c:pt>
                <c:pt idx="3">
                  <c:v>14.494414471019843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1">
                  <c:v>2006</c:v>
                </c:pt>
                <c:pt idx="2">
                  <c:v>2010</c:v>
                </c:pt>
                <c:pt idx="3">
                  <c:v>2019</c:v>
                </c:pt>
              </c:numCache>
            </c:numRef>
          </c:xVal>
          <c:yVal>
            <c:numRef>
              <c:f>Sanitation!$N$305:$N$316</c:f>
              <c:numCache>
                <c:formatCode>0.0</c:formatCode>
                <c:ptCount val="12"/>
                <c:pt idx="0">
                  <c:v>3.3184296391524697</c:v>
                </c:pt>
                <c:pt idx="1">
                  <c:v>3.841898028864053</c:v>
                </c:pt>
                <c:pt idx="2">
                  <c:v>5.45757672798198</c:v>
                </c:pt>
                <c:pt idx="3">
                  <c:v>12.230950713869618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1">
                  <c:v>2006</c:v>
                </c:pt>
                <c:pt idx="2">
                  <c:v>2010</c:v>
                </c:pt>
                <c:pt idx="3">
                  <c:v>2019</c:v>
                </c:pt>
              </c:numCache>
            </c:numRef>
          </c:xVal>
          <c:yVal>
            <c:numRef>
              <c:f>Sanitation!$I$305:$I$316</c:f>
              <c:numCache>
                <c:formatCode>0.0</c:formatCode>
                <c:ptCount val="12"/>
                <c:pt idx="0">
                  <c:v>1.4935493346525441</c:v>
                </c:pt>
                <c:pt idx="1">
                  <c:v>1.8809787764612138</c:v>
                </c:pt>
                <c:pt idx="2">
                  <c:v>2.0089869861899556</c:v>
                </c:pt>
                <c:pt idx="3">
                  <c:v>7.791188672812142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1">
                  <c:v>2006</c:v>
                </c:pt>
                <c:pt idx="2">
                  <c:v>2010</c:v>
                </c:pt>
                <c:pt idx="3">
                  <c:v>2019</c:v>
                </c:pt>
              </c:numCache>
            </c:numRef>
          </c:xVal>
          <c:yVal>
            <c:numRef>
              <c:f>Sanitation!$D$305:$D$316</c:f>
              <c:numCache>
                <c:formatCode>0.0</c:formatCode>
                <c:ptCount val="12"/>
                <c:pt idx="0">
                  <c:v>0.60200707362562045</c:v>
                </c:pt>
                <c:pt idx="1">
                  <c:v>1.3012462959535305</c:v>
                </c:pt>
                <c:pt idx="2">
                  <c:v>1.3555901725528519</c:v>
                </c:pt>
                <c:pt idx="3">
                  <c:v>6.1549214248062176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0</c:v>
                </c:pt>
                <c:pt idx="1">
                  <c:v>3.5218281325766596</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0</c:v>
                </c:pt>
                <c:pt idx="1">
                  <c:v>2.7521767996478972</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45.237993423800958</c:v>
                </c:pt>
                <c:pt idx="1">
                  <c:v>30.907127921779534</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54.762006576199042</c:v>
                </c:pt>
                <c:pt idx="1">
                  <c:v>62.81886714599591</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9.3372200474432551E-2</c:v>
                </c:pt>
                <c:pt idx="1">
                  <c:v>4.5084496084168526</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7.1216541879566331E-2</c:v>
                </c:pt>
                <c:pt idx="1">
                  <c:v>3.4386700615206265</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52.886685141822227</c:v>
                </c:pt>
                <c:pt idx="1">
                  <c:v>40.264451731732265</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46.948726115823774</c:v>
                </c:pt>
                <c:pt idx="1">
                  <c:v>51.788428598330256</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1.3308162490464539</c:v>
                </c:pt>
                <c:pt idx="1">
                  <c:v>8.0893331569907279</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0.75945388503390221</c:v>
                </c:pt>
                <c:pt idx="1">
                  <c:v>4.6163213725501508</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60.338862462671528</c:v>
                </c:pt>
                <c:pt idx="1">
                  <c:v>51.283719777711582</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37.570867403248116</c:v>
                </c:pt>
                <c:pt idx="1">
                  <c:v>36.010625692747539</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5.6225807458176691</c:v>
                </c:pt>
                <c:pt idx="1">
                  <c:v>8.8869025507655994</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3.7805143985774698</c:v>
                </c:pt>
                <c:pt idx="1">
                  <c:v>5.9753811587170551</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60.560590734423045</c:v>
                </c:pt>
                <c:pt idx="1">
                  <c:v>55.811292722276164</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30.036314121181817</c:v>
                </c:pt>
                <c:pt idx="1">
                  <c:v>29.326423568241182</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29.00796890302793</c:v>
                </c:pt>
                <c:pt idx="1">
                  <c:v>14.086408093757994</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15.067572267939948</c:v>
                </c:pt>
                <c:pt idx="1">
                  <c:v>7.3168849793629542</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42.789238667298719</c:v>
                </c:pt>
                <c:pt idx="1">
                  <c:v>59.625979522099101</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13.1352201617334</c:v>
                </c:pt>
                <c:pt idx="1">
                  <c:v>18.97072740477995</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0</c:v>
                </c:pt>
                <c:pt idx="1">
                  <c:v>3.5218281325766596</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0</c:v>
                </c:pt>
                <c:pt idx="1">
                  <c:v>2.7521767996478972</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45.237993423800958</c:v>
                </c:pt>
                <c:pt idx="1">
                  <c:v>30.907127921779534</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54.762006576199042</c:v>
                </c:pt>
                <c:pt idx="1">
                  <c:v>62.81886714599591</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9.3372200474432551E-2</c:v>
                </c:pt>
                <c:pt idx="1">
                  <c:v>4.5084496084168526</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7.1216541879566331E-2</c:v>
                </c:pt>
                <c:pt idx="1">
                  <c:v>3.4386700615206265</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52.886685141822227</c:v>
                </c:pt>
                <c:pt idx="1">
                  <c:v>40.264451731732265</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46.948726115823774</c:v>
                </c:pt>
                <c:pt idx="1">
                  <c:v>51.788428598330256</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1.3308162490464539</c:v>
                </c:pt>
                <c:pt idx="1">
                  <c:v>8.0893331569907279</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0.75945388503390221</c:v>
                </c:pt>
                <c:pt idx="1">
                  <c:v>4.6163213725501508</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60.338862462671528</c:v>
                </c:pt>
                <c:pt idx="1">
                  <c:v>51.283719777711582</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37.570867403248116</c:v>
                </c:pt>
                <c:pt idx="1">
                  <c:v>36.010625692747539</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5.6225807458176691</c:v>
                </c:pt>
                <c:pt idx="1">
                  <c:v>8.8869025507655994</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3.7805143985774698</c:v>
                </c:pt>
                <c:pt idx="1">
                  <c:v>5.9753811587170551</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60.560590734423045</c:v>
                </c:pt>
                <c:pt idx="1">
                  <c:v>55.811292722276164</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30.036314121181817</c:v>
                </c:pt>
                <c:pt idx="1">
                  <c:v>29.326423568241182</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29.00796890302793</c:v>
                </c:pt>
                <c:pt idx="1">
                  <c:v>14.086408093757994</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15.067572267939948</c:v>
                </c:pt>
                <c:pt idx="1">
                  <c:v>7.3168849793629542</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42.789238667298719</c:v>
                </c:pt>
                <c:pt idx="1">
                  <c:v>59.625979522099101</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13.1352201617334</c:v>
                </c:pt>
                <c:pt idx="1">
                  <c:v>18.97072740477995</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0.61707093391944068</c:v>
                </c:pt>
                <c:pt idx="1">
                  <c:v>3.4385176497822902</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0.57306374579989483</c:v>
                </c:pt>
                <c:pt idx="1">
                  <c:v>3.1932954480084783</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54.946157277613906</c:v>
                </c:pt>
                <c:pt idx="1">
                  <c:v>34.588405584894758</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43.863708042666758</c:v>
                </c:pt>
                <c:pt idx="1">
                  <c:v>58.779781317314473</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0.97539535849271997</c:v>
                </c:pt>
                <c:pt idx="1">
                  <c:v>6.9298599213062575</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0.7108325180133892</c:v>
                </c:pt>
                <c:pt idx="1">
                  <c:v>5.0502288476688086</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56.737530770633668</c:v>
                </c:pt>
                <c:pt idx="1">
                  <c:v>49.020602807810064</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41.576241352860222</c:v>
                </c:pt>
                <c:pt idx="1">
                  <c:v>38.99930842321487</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7.4255259057067402</c:v>
                </c:pt>
                <c:pt idx="1">
                  <c:v>9.0636100972802929</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5.900954564865879</c:v>
                </c:pt>
                <c:pt idx="1">
                  <c:v>7.2027156132613577</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56.857473034058899</c:v>
                </c:pt>
                <c:pt idx="1">
                  <c:v>56.89575640606364</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29.816046495368482</c:v>
                </c:pt>
                <c:pt idx="1">
                  <c:v>26.837917883394709</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29.967548163765837</c:v>
                </c:pt>
                <c:pt idx="1">
                  <c:v>14.498522990270601</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28.287479312990531</c:v>
                </c:pt>
                <c:pt idx="1">
                  <c:v>13.685693167654165</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29.293250538857365</c:v>
                </c:pt>
                <c:pt idx="1">
                  <c:v>60.896092645157154</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12.451721984386268</c:v>
                </c:pt>
                <c:pt idx="1">
                  <c:v>10.91969119691808</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55.812373995744494</c:v>
                </c:pt>
                <c:pt idx="1">
                  <c:v>34.897378917591084</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31.640163360963093</c:v>
                </c:pt>
                <c:pt idx="1">
                  <c:v>19.783404481346732</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10.619361449369151</c:v>
                </c:pt>
                <c:pt idx="1">
                  <c:v>43.418915476572963</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1.9281011939232711</c:v>
                </c:pt>
                <c:pt idx="1">
                  <c:v>1.9003011244892174</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5.618401823197356</c:v>
                </c:pt>
                <c:pt idx="1">
                  <c:v>8.0727779874451429</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6.4600305003141365</c:v>
                </c:pt>
                <c:pt idx="1">
                  <c:v>9.2820687558943789</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69.042617884745795</c:v>
                </c:pt>
                <c:pt idx="1">
                  <c:v>61.802076783824873</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18.878949791742713</c:v>
                </c:pt>
                <c:pt idx="1">
                  <c:v>20.843076472835605</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27.043107683492607</c:v>
                </c:pt>
                <c:pt idx="1">
                  <c:v>16.175724304522451</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33.420452245090374</c:v>
                </c:pt>
                <c:pt idx="1">
                  <c:v>19.990306882482596</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34.692326973876249</c:v>
                </c:pt>
                <c:pt idx="1">
                  <c:v>57.512777809285552</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4.8441130975407702</c:v>
                </c:pt>
                <c:pt idx="1">
                  <c:v>6.3211910037094015</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40.344926772806382</c:v>
                </c:pt>
                <c:pt idx="1">
                  <c:v>16.791542292997327</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43.99280375277079</c:v>
                </c:pt>
                <c:pt idx="1">
                  <c:v>18.309787224600733</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12.987021760480474</c:v>
                </c:pt>
                <c:pt idx="1">
                  <c:v>63.312942688568086</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2.6752477139423547</c:v>
                </c:pt>
                <c:pt idx="1">
                  <c:v>1.5857277938338541</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50.379557271357264</c:v>
                </c:pt>
                <c:pt idx="1">
                  <c:v>30.668905085290366</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36.974987866441332</c:v>
                </c:pt>
                <c:pt idx="1">
                  <c:v>22.508780442387202</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10.853314148065806</c:v>
                </c:pt>
                <c:pt idx="1">
                  <c:v>44.897826483672532</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1.7921407141355949</c:v>
                </c:pt>
                <c:pt idx="1">
                  <c:v>1.9244879886498971</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63.208758522828887</c:v>
                </c:pt>
                <c:pt idx="1">
                  <c:v>50.770224518804532</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26.167170203964176</c:v>
                </c:pt>
                <c:pt idx="1">
                  <c:v>21.01786425368913</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10.170367325166438</c:v>
                </c:pt>
                <c:pt idx="1">
                  <c:v>27.34600544765587</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0.45370394804049141</c:v>
                </c:pt>
                <c:pt idx="1">
                  <c:v>0.86590577985045769</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6.1886931432208598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6.6577248796652748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87.153581977113703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7.7252619883328739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9.1453344203891049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83.129403591277921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10.230117712337904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8.3631084974252943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81.40677379023667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14.557622148838053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8.6875715854764781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76.754806265685446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22.765841002278542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9.1308798208211748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68.103279176900401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7.8010158000447571</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7.4423044463526393</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84.75667975360264</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8.822594644245795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8.3119493579403336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82.865455997814024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13.881912637382548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8.8524135952878495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77.265673767329616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26.034338064666802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10.460725788660618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63.504936146672556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42.068009852274315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9.4813245337566219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48.450665613969299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12.973291613102662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8.462198679578643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78.564509707318678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27.337344743845499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11.631912106037182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61.030743150117331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34.195958091603131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9.8575690940436882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55.9464728143532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38.815531371017059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8.9781055216685619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52.206363107314338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52.576904108912196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10.252827550691268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37.170268340396426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MICS00!$M$18:$Q$18</c:f>
              <c:numCache>
                <c:formatCode>###0.0</c:formatCode>
                <c:ptCount val="5"/>
                <c:pt idx="0">
                  <c:v>44.075471977336498</c:v>
                </c:pt>
                <c:pt idx="1">
                  <c:v>49.414956890455933</c:v>
                </c:pt>
                <c:pt idx="2">
                  <c:v>47.944557575264781</c:v>
                </c:pt>
                <c:pt idx="3">
                  <c:v>45.627095789479078</c:v>
                </c:pt>
                <c:pt idx="4">
                  <c:v>50.372875268313962</c:v>
                </c:pt>
              </c:numCache>
            </c:numRef>
          </c:val>
          <c:extLst>
            <c:ext xmlns:c16="http://schemas.microsoft.com/office/drawing/2014/chart" uri="{C3380CC4-5D6E-409C-BE32-E72D297353CC}">
              <c16:uniqueId val="{00000000-0A67-446A-B25E-3D23648C7FD4}"/>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MICS00!$M$19:$Q$19</c:f>
              <c:numCache>
                <c:formatCode>###0.0</c:formatCode>
                <c:ptCount val="5"/>
                <c:pt idx="0">
                  <c:v>6.28749473602194</c:v>
                </c:pt>
                <c:pt idx="1">
                  <c:v>7.3576259109457309</c:v>
                </c:pt>
                <c:pt idx="2">
                  <c:v>7.7854034889219568</c:v>
                </c:pt>
                <c:pt idx="3">
                  <c:v>8.6477923556490062</c:v>
                </c:pt>
                <c:pt idx="4">
                  <c:v>11.90808561640053</c:v>
                </c:pt>
              </c:numCache>
            </c:numRef>
          </c:val>
          <c:extLst>
            <c:ext xmlns:c16="http://schemas.microsoft.com/office/drawing/2014/chart" uri="{C3380CC4-5D6E-409C-BE32-E72D297353CC}">
              <c16:uniqueId val="{00000001-0A67-446A-B25E-3D23648C7FD4}"/>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MICS00!$M$20:$Q$20</c:f>
              <c:numCache>
                <c:formatCode>###0.0</c:formatCode>
                <c:ptCount val="5"/>
                <c:pt idx="0">
                  <c:v>36.468455044967804</c:v>
                </c:pt>
                <c:pt idx="1">
                  <c:v>32.890153474696454</c:v>
                </c:pt>
                <c:pt idx="2">
                  <c:v>32.620754989229091</c:v>
                </c:pt>
                <c:pt idx="3">
                  <c:v>30.706420722549108</c:v>
                </c:pt>
                <c:pt idx="4">
                  <c:v>23.67024348824787</c:v>
                </c:pt>
              </c:numCache>
            </c:numRef>
          </c:val>
          <c:extLst>
            <c:ext xmlns:c16="http://schemas.microsoft.com/office/drawing/2014/chart" uri="{C3380CC4-5D6E-409C-BE32-E72D297353CC}">
              <c16:uniqueId val="{00000002-0A67-446A-B25E-3D23648C7FD4}"/>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MICS00!$M$21:$Q$21</c:f>
              <c:numCache>
                <c:formatCode>###0.0</c:formatCode>
                <c:ptCount val="5"/>
                <c:pt idx="0">
                  <c:v>13.168578241673758</c:v>
                </c:pt>
                <c:pt idx="1">
                  <c:v>10.337263723901886</c:v>
                </c:pt>
                <c:pt idx="2">
                  <c:v>11.64928394658417</c:v>
                </c:pt>
                <c:pt idx="3">
                  <c:v>15.018691132322804</c:v>
                </c:pt>
                <c:pt idx="4">
                  <c:v>14.048795627037643</c:v>
                </c:pt>
              </c:numCache>
            </c:numRef>
          </c:val>
          <c:extLst>
            <c:ext xmlns:c16="http://schemas.microsoft.com/office/drawing/2014/chart" uri="{C3380CC4-5D6E-409C-BE32-E72D297353CC}">
              <c16:uniqueId val="{00000003-0A67-446A-B25E-3D23648C7FD4}"/>
            </c:ext>
          </c:extLst>
        </c:ser>
        <c:dLbls>
          <c:showLegendKey val="0"/>
          <c:showVal val="0"/>
          <c:showCatName val="0"/>
          <c:showSerName val="0"/>
          <c:showPercent val="0"/>
          <c:showBubbleSize val="0"/>
        </c:dLbls>
        <c:gapWidth val="50"/>
        <c:overlap val="100"/>
        <c:axId val="233576320"/>
        <c:axId val="233577856"/>
      </c:barChart>
      <c:catAx>
        <c:axId val="2335763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77856"/>
        <c:crosses val="autoZero"/>
        <c:auto val="1"/>
        <c:lblAlgn val="ctr"/>
        <c:lblOffset val="100"/>
        <c:tickLblSkip val="1"/>
        <c:tickMarkSkip val="1"/>
        <c:noMultiLvlLbl val="0"/>
      </c:catAx>
      <c:valAx>
        <c:axId val="2335778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763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MICS00!$R$15:$AH$15</c:f>
              <c:strCache>
                <c:ptCount val="17"/>
                <c:pt idx="0">
                  <c:v>bamingui-bangoran</c:v>
                </c:pt>
                <c:pt idx="1">
                  <c:v>bangui</c:v>
                </c:pt>
                <c:pt idx="2">
                  <c:v>basse-kotto</c:v>
                </c:pt>
                <c:pt idx="3">
                  <c:v>haut-mbomou</c:v>
                </c:pt>
                <c:pt idx="4">
                  <c:v>haute-kotto</c:v>
                </c:pt>
                <c:pt idx="5">
                  <c:v>kémo</c:v>
                </c:pt>
                <c:pt idx="6">
                  <c:v>lobaye</c:v>
                </c:pt>
                <c:pt idx="7">
                  <c:v>mambéré-kadeï</c:v>
                </c:pt>
                <c:pt idx="8">
                  <c:v>mbomou</c:v>
                </c:pt>
                <c:pt idx="9">
                  <c:v>nana-grébizi</c:v>
                </c:pt>
                <c:pt idx="10">
                  <c:v>nana-mambéré</c:v>
                </c:pt>
                <c:pt idx="11">
                  <c:v>ombella-m'poko</c:v>
                </c:pt>
                <c:pt idx="12">
                  <c:v>ouaka</c:v>
                </c:pt>
                <c:pt idx="13">
                  <c:v>ouham</c:v>
                </c:pt>
                <c:pt idx="14">
                  <c:v>ouham-pendé</c:v>
                </c:pt>
                <c:pt idx="15">
                  <c:v>sangha-mbaéré</c:v>
                </c:pt>
                <c:pt idx="16">
                  <c:v>vakaga</c:v>
                </c:pt>
              </c:strCache>
            </c:strRef>
          </c:cat>
          <c:val>
            <c:numRef>
              <c:f>MICS00!$R$18:$AH$18</c:f>
              <c:numCache>
                <c:formatCode>###0.0</c:formatCode>
                <c:ptCount val="17"/>
                <c:pt idx="0">
                  <c:v>56.258938193602319</c:v>
                </c:pt>
                <c:pt idx="1">
                  <c:v>94.660375880618773</c:v>
                </c:pt>
                <c:pt idx="2">
                  <c:v>28.73604946250839</c:v>
                </c:pt>
                <c:pt idx="3">
                  <c:v>49.029645146621618</c:v>
                </c:pt>
                <c:pt idx="4">
                  <c:v>68.865905394667791</c:v>
                </c:pt>
                <c:pt idx="5">
                  <c:v>46.945667858444239</c:v>
                </c:pt>
                <c:pt idx="6">
                  <c:v>63.038094063270172</c:v>
                </c:pt>
                <c:pt idx="7">
                  <c:v>49.280047943460225</c:v>
                </c:pt>
                <c:pt idx="8">
                  <c:v>41.556129352615329</c:v>
                </c:pt>
                <c:pt idx="9">
                  <c:v>52.841808451267106</c:v>
                </c:pt>
                <c:pt idx="10">
                  <c:v>57.693526417276125</c:v>
                </c:pt>
                <c:pt idx="11">
                  <c:v>59.998221445459812</c:v>
                </c:pt>
                <c:pt idx="12">
                  <c:v>38.366522899704222</c:v>
                </c:pt>
                <c:pt idx="13">
                  <c:v>74.630413866529622</c:v>
                </c:pt>
                <c:pt idx="14">
                  <c:v>66.827458747356545</c:v>
                </c:pt>
                <c:pt idx="15">
                  <c:v>48.043173330515501</c:v>
                </c:pt>
                <c:pt idx="16">
                  <c:v>37.284282266349898</c:v>
                </c:pt>
              </c:numCache>
            </c:numRef>
          </c:val>
          <c:extLst>
            <c:ext xmlns:c16="http://schemas.microsoft.com/office/drawing/2014/chart" uri="{C3380CC4-5D6E-409C-BE32-E72D297353CC}">
              <c16:uniqueId val="{00000000-6C7E-46D4-82CF-F939091E7E0B}"/>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MICS00!$R$15:$AH$15</c:f>
              <c:strCache>
                <c:ptCount val="17"/>
                <c:pt idx="0">
                  <c:v>bamingui-bangoran</c:v>
                </c:pt>
                <c:pt idx="1">
                  <c:v>bangui</c:v>
                </c:pt>
                <c:pt idx="2">
                  <c:v>basse-kotto</c:v>
                </c:pt>
                <c:pt idx="3">
                  <c:v>haut-mbomou</c:v>
                </c:pt>
                <c:pt idx="4">
                  <c:v>haute-kotto</c:v>
                </c:pt>
                <c:pt idx="5">
                  <c:v>kémo</c:v>
                </c:pt>
                <c:pt idx="6">
                  <c:v>lobaye</c:v>
                </c:pt>
                <c:pt idx="7">
                  <c:v>mambéré-kadeï</c:v>
                </c:pt>
                <c:pt idx="8">
                  <c:v>mbomou</c:v>
                </c:pt>
                <c:pt idx="9">
                  <c:v>nana-grébizi</c:v>
                </c:pt>
                <c:pt idx="10">
                  <c:v>nana-mambéré</c:v>
                </c:pt>
                <c:pt idx="11">
                  <c:v>ombella-m'poko</c:v>
                </c:pt>
                <c:pt idx="12">
                  <c:v>ouaka</c:v>
                </c:pt>
                <c:pt idx="13">
                  <c:v>ouham</c:v>
                </c:pt>
                <c:pt idx="14">
                  <c:v>ouham-pendé</c:v>
                </c:pt>
                <c:pt idx="15">
                  <c:v>sangha-mbaéré</c:v>
                </c:pt>
                <c:pt idx="16">
                  <c:v>vakaga</c:v>
                </c:pt>
              </c:strCache>
            </c:strRef>
          </c:cat>
          <c:val>
            <c:numRef>
              <c:f>MICS00!$R$19:$AH$19</c:f>
              <c:numCache>
                <c:formatCode>###0.0</c:formatCode>
                <c:ptCount val="17"/>
                <c:pt idx="0">
                  <c:v>12.167001769789154</c:v>
                </c:pt>
                <c:pt idx="1">
                  <c:v>3.5313833494881952</c:v>
                </c:pt>
                <c:pt idx="2">
                  <c:v>8.0838667534949256</c:v>
                </c:pt>
                <c:pt idx="3">
                  <c:v>13.584541303384874</c:v>
                </c:pt>
                <c:pt idx="4">
                  <c:v>1.8936239959543959</c:v>
                </c:pt>
                <c:pt idx="5">
                  <c:v>10.42609851567472</c:v>
                </c:pt>
                <c:pt idx="6">
                  <c:v>5.5965087886955676</c:v>
                </c:pt>
                <c:pt idx="7">
                  <c:v>10.826288178089083</c:v>
                </c:pt>
                <c:pt idx="8">
                  <c:v>9.833264682372798</c:v>
                </c:pt>
                <c:pt idx="9">
                  <c:v>16.367629729554942</c:v>
                </c:pt>
                <c:pt idx="10">
                  <c:v>7.8209376600502019</c:v>
                </c:pt>
                <c:pt idx="11">
                  <c:v>7.9003217048153136</c:v>
                </c:pt>
                <c:pt idx="12">
                  <c:v>6.6479260188439948</c:v>
                </c:pt>
                <c:pt idx="13">
                  <c:v>10.213762515085351</c:v>
                </c:pt>
                <c:pt idx="14">
                  <c:v>7.9668820156652238</c:v>
                </c:pt>
                <c:pt idx="15">
                  <c:v>7.8721205036192297</c:v>
                </c:pt>
                <c:pt idx="16">
                  <c:v>6.2848612398833987</c:v>
                </c:pt>
              </c:numCache>
            </c:numRef>
          </c:val>
          <c:extLst>
            <c:ext xmlns:c16="http://schemas.microsoft.com/office/drawing/2014/chart" uri="{C3380CC4-5D6E-409C-BE32-E72D297353CC}">
              <c16:uniqueId val="{00000001-6C7E-46D4-82CF-F939091E7E0B}"/>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MICS00!$R$15:$AH$15</c:f>
              <c:strCache>
                <c:ptCount val="17"/>
                <c:pt idx="0">
                  <c:v>bamingui-bangoran</c:v>
                </c:pt>
                <c:pt idx="1">
                  <c:v>bangui</c:v>
                </c:pt>
                <c:pt idx="2">
                  <c:v>basse-kotto</c:v>
                </c:pt>
                <c:pt idx="3">
                  <c:v>haut-mbomou</c:v>
                </c:pt>
                <c:pt idx="4">
                  <c:v>haute-kotto</c:v>
                </c:pt>
                <c:pt idx="5">
                  <c:v>kémo</c:v>
                </c:pt>
                <c:pt idx="6">
                  <c:v>lobaye</c:v>
                </c:pt>
                <c:pt idx="7">
                  <c:v>mambéré-kadeï</c:v>
                </c:pt>
                <c:pt idx="8">
                  <c:v>mbomou</c:v>
                </c:pt>
                <c:pt idx="9">
                  <c:v>nana-grébizi</c:v>
                </c:pt>
                <c:pt idx="10">
                  <c:v>nana-mambéré</c:v>
                </c:pt>
                <c:pt idx="11">
                  <c:v>ombella-m'poko</c:v>
                </c:pt>
                <c:pt idx="12">
                  <c:v>ouaka</c:v>
                </c:pt>
                <c:pt idx="13">
                  <c:v>ouham</c:v>
                </c:pt>
                <c:pt idx="14">
                  <c:v>ouham-pendé</c:v>
                </c:pt>
                <c:pt idx="15">
                  <c:v>sangha-mbaéré</c:v>
                </c:pt>
                <c:pt idx="16">
                  <c:v>vakaga</c:v>
                </c:pt>
              </c:strCache>
            </c:strRef>
          </c:cat>
          <c:val>
            <c:numRef>
              <c:f>MICS00!$R$20:$AH$20</c:f>
              <c:numCache>
                <c:formatCode>###0.0</c:formatCode>
                <c:ptCount val="17"/>
                <c:pt idx="0">
                  <c:v>27.176885371075926</c:v>
                </c:pt>
                <c:pt idx="1">
                  <c:v>1.6894463273556657</c:v>
                </c:pt>
                <c:pt idx="2">
                  <c:v>52.098838736678758</c:v>
                </c:pt>
                <c:pt idx="3">
                  <c:v>20.747920286423145</c:v>
                </c:pt>
                <c:pt idx="4">
                  <c:v>20.598685722863355</c:v>
                </c:pt>
                <c:pt idx="5">
                  <c:v>36.040972666226928</c:v>
                </c:pt>
                <c:pt idx="6">
                  <c:v>23.800364246818813</c:v>
                </c:pt>
                <c:pt idx="7">
                  <c:v>14.633434077042267</c:v>
                </c:pt>
                <c:pt idx="8">
                  <c:v>41.445926882664125</c:v>
                </c:pt>
                <c:pt idx="9">
                  <c:v>28.318407067630986</c:v>
                </c:pt>
                <c:pt idx="10">
                  <c:v>29.148402121194231</c:v>
                </c:pt>
                <c:pt idx="11">
                  <c:v>23.08379751115223</c:v>
                </c:pt>
                <c:pt idx="12">
                  <c:v>50.623965938491175</c:v>
                </c:pt>
                <c:pt idx="13">
                  <c:v>9.6402452708028257</c:v>
                </c:pt>
                <c:pt idx="14">
                  <c:v>17.522616784833595</c:v>
                </c:pt>
                <c:pt idx="15">
                  <c:v>28.07731741209944</c:v>
                </c:pt>
                <c:pt idx="16">
                  <c:v>54.62487450047437</c:v>
                </c:pt>
              </c:numCache>
            </c:numRef>
          </c:val>
          <c:extLst>
            <c:ext xmlns:c16="http://schemas.microsoft.com/office/drawing/2014/chart" uri="{C3380CC4-5D6E-409C-BE32-E72D297353CC}">
              <c16:uniqueId val="{00000002-6C7E-46D4-82CF-F939091E7E0B}"/>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MICS00!$R$15:$AH$15</c:f>
              <c:strCache>
                <c:ptCount val="17"/>
                <c:pt idx="0">
                  <c:v>bamingui-bangoran</c:v>
                </c:pt>
                <c:pt idx="1">
                  <c:v>bangui</c:v>
                </c:pt>
                <c:pt idx="2">
                  <c:v>basse-kotto</c:v>
                </c:pt>
                <c:pt idx="3">
                  <c:v>haut-mbomou</c:v>
                </c:pt>
                <c:pt idx="4">
                  <c:v>haute-kotto</c:v>
                </c:pt>
                <c:pt idx="5">
                  <c:v>kémo</c:v>
                </c:pt>
                <c:pt idx="6">
                  <c:v>lobaye</c:v>
                </c:pt>
                <c:pt idx="7">
                  <c:v>mambéré-kadeï</c:v>
                </c:pt>
                <c:pt idx="8">
                  <c:v>mbomou</c:v>
                </c:pt>
                <c:pt idx="9">
                  <c:v>nana-grébizi</c:v>
                </c:pt>
                <c:pt idx="10">
                  <c:v>nana-mambéré</c:v>
                </c:pt>
                <c:pt idx="11">
                  <c:v>ombella-m'poko</c:v>
                </c:pt>
                <c:pt idx="12">
                  <c:v>ouaka</c:v>
                </c:pt>
                <c:pt idx="13">
                  <c:v>ouham</c:v>
                </c:pt>
                <c:pt idx="14">
                  <c:v>ouham-pendé</c:v>
                </c:pt>
                <c:pt idx="15">
                  <c:v>sangha-mbaéré</c:v>
                </c:pt>
                <c:pt idx="16">
                  <c:v>vakaga</c:v>
                </c:pt>
              </c:strCache>
            </c:strRef>
          </c:cat>
          <c:val>
            <c:numRef>
              <c:f>MICS00!$R$21:$AH$21</c:f>
              <c:numCache>
                <c:formatCode>###0.0</c:formatCode>
                <c:ptCount val="17"/>
                <c:pt idx="0">
                  <c:v>4.3971746655326012</c:v>
                </c:pt>
                <c:pt idx="1">
                  <c:v>0.11879444253736635</c:v>
                </c:pt>
                <c:pt idx="2">
                  <c:v>11.08124504731793</c:v>
                </c:pt>
                <c:pt idx="3">
                  <c:v>16.637893263570362</c:v>
                </c:pt>
                <c:pt idx="4">
                  <c:v>8.6417848865144578</c:v>
                </c:pt>
                <c:pt idx="5">
                  <c:v>6.5872609596541079</c:v>
                </c:pt>
                <c:pt idx="6">
                  <c:v>7.5650329012154502</c:v>
                </c:pt>
                <c:pt idx="7">
                  <c:v>25.260229801408428</c:v>
                </c:pt>
                <c:pt idx="8">
                  <c:v>7.1646790823477451</c:v>
                </c:pt>
                <c:pt idx="9">
                  <c:v>2.472154751546968</c:v>
                </c:pt>
                <c:pt idx="10">
                  <c:v>5.3371338014794452</c:v>
                </c:pt>
                <c:pt idx="11">
                  <c:v>9.0176593385726456</c:v>
                </c:pt>
                <c:pt idx="12">
                  <c:v>4.3615851429606067</c:v>
                </c:pt>
                <c:pt idx="13">
                  <c:v>5.5155783475822</c:v>
                </c:pt>
                <c:pt idx="14">
                  <c:v>7.6830424521446368</c:v>
                </c:pt>
                <c:pt idx="15">
                  <c:v>16.007388753765831</c:v>
                </c:pt>
                <c:pt idx="16">
                  <c:v>1.8059819932923313</c:v>
                </c:pt>
              </c:numCache>
            </c:numRef>
          </c:val>
          <c:extLst>
            <c:ext xmlns:c16="http://schemas.microsoft.com/office/drawing/2014/chart" uri="{C3380CC4-5D6E-409C-BE32-E72D297353CC}">
              <c16:uniqueId val="{00000003-6C7E-46D4-82CF-F939091E7E0B}"/>
            </c:ext>
          </c:extLst>
        </c:ser>
        <c:dLbls>
          <c:showLegendKey val="0"/>
          <c:showVal val="0"/>
          <c:showCatName val="0"/>
          <c:showSerName val="0"/>
          <c:showPercent val="0"/>
          <c:showBubbleSize val="0"/>
        </c:dLbls>
        <c:gapWidth val="50"/>
        <c:overlap val="100"/>
        <c:axId val="233708928"/>
        <c:axId val="233743488"/>
      </c:barChart>
      <c:catAx>
        <c:axId val="2337089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43488"/>
        <c:crosses val="autoZero"/>
        <c:auto val="1"/>
        <c:lblAlgn val="ctr"/>
        <c:lblOffset val="100"/>
        <c:tickLblSkip val="1"/>
        <c:tickMarkSkip val="1"/>
        <c:noMultiLvlLbl val="0"/>
      </c:catAx>
      <c:valAx>
        <c:axId val="233743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089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MICS00!$C$18:$G$18</c:f>
              <c:numCache>
                <c:formatCode>###0.0</c:formatCode>
                <c:ptCount val="5"/>
                <c:pt idx="0">
                  <c:v>48.968079179447486</c:v>
                </c:pt>
                <c:pt idx="1">
                  <c:v>50.104648307408063</c:v>
                </c:pt>
                <c:pt idx="2">
                  <c:v>54.567036380105137</c:v>
                </c:pt>
                <c:pt idx="3">
                  <c:v>69.277765267364174</c:v>
                </c:pt>
                <c:pt idx="4">
                  <c:v>82.818082352452535</c:v>
                </c:pt>
              </c:numCache>
            </c:numRef>
          </c:val>
          <c:extLst>
            <c:ext xmlns:c16="http://schemas.microsoft.com/office/drawing/2014/chart" uri="{C3380CC4-5D6E-409C-BE32-E72D297353CC}">
              <c16:uniqueId val="{00000000-4E21-4B93-8FBC-46512121B9B7}"/>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MICS00!$C$19:$G$19</c:f>
              <c:numCache>
                <c:formatCode>###0.0</c:formatCode>
                <c:ptCount val="5"/>
                <c:pt idx="0">
                  <c:v>7.1375416053014433</c:v>
                </c:pt>
                <c:pt idx="1">
                  <c:v>7.7080682538216472</c:v>
                </c:pt>
                <c:pt idx="2">
                  <c:v>7.7578228674678602</c:v>
                </c:pt>
                <c:pt idx="3">
                  <c:v>8.9406189815129729</c:v>
                </c:pt>
                <c:pt idx="4">
                  <c:v>7.7545448191684265</c:v>
                </c:pt>
              </c:numCache>
            </c:numRef>
          </c:val>
          <c:extLst>
            <c:ext xmlns:c16="http://schemas.microsoft.com/office/drawing/2014/chart" uri="{C3380CC4-5D6E-409C-BE32-E72D297353CC}">
              <c16:uniqueId val="{00000001-4E21-4B93-8FBC-46512121B9B7}"/>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MICS00!$C$20:$G$20</c:f>
              <c:numCache>
                <c:formatCode>###0.0</c:formatCode>
                <c:ptCount val="5"/>
                <c:pt idx="0">
                  <c:v>33.794987858219613</c:v>
                </c:pt>
                <c:pt idx="1">
                  <c:v>31.38019040512652</c:v>
                </c:pt>
                <c:pt idx="2">
                  <c:v>26.277824613243894</c:v>
                </c:pt>
                <c:pt idx="3">
                  <c:v>14.475512949956627</c:v>
                </c:pt>
                <c:pt idx="4">
                  <c:v>7.9657951567630416</c:v>
                </c:pt>
              </c:numCache>
            </c:numRef>
          </c:val>
          <c:extLst>
            <c:ext xmlns:c16="http://schemas.microsoft.com/office/drawing/2014/chart" uri="{C3380CC4-5D6E-409C-BE32-E72D297353CC}">
              <c16:uniqueId val="{00000002-4E21-4B93-8FBC-46512121B9B7}"/>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MICS00!$C$21:$G$21</c:f>
              <c:numCache>
                <c:formatCode>###0.0</c:formatCode>
                <c:ptCount val="5"/>
                <c:pt idx="0">
                  <c:v>10.099391357031454</c:v>
                </c:pt>
                <c:pt idx="1">
                  <c:v>10.807093033643774</c:v>
                </c:pt>
                <c:pt idx="2">
                  <c:v>11.397316139183109</c:v>
                </c:pt>
                <c:pt idx="3">
                  <c:v>7.3061028011662259</c:v>
                </c:pt>
                <c:pt idx="4">
                  <c:v>1.4615776716159963</c:v>
                </c:pt>
              </c:numCache>
            </c:numRef>
          </c:val>
          <c:extLst>
            <c:ext xmlns:c16="http://schemas.microsoft.com/office/drawing/2014/chart" uri="{C3380CC4-5D6E-409C-BE32-E72D297353CC}">
              <c16:uniqueId val="{00000003-4E21-4B93-8FBC-46512121B9B7}"/>
            </c:ext>
          </c:extLst>
        </c:ser>
        <c:dLbls>
          <c:showLegendKey val="0"/>
          <c:showVal val="0"/>
          <c:showCatName val="0"/>
          <c:showSerName val="0"/>
          <c:showPercent val="0"/>
          <c:showBubbleSize val="0"/>
        </c:dLbls>
        <c:gapWidth val="50"/>
        <c:overlap val="100"/>
        <c:axId val="233780736"/>
        <c:axId val="233782272"/>
      </c:barChart>
      <c:catAx>
        <c:axId val="233780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82272"/>
        <c:crosses val="autoZero"/>
        <c:auto val="1"/>
        <c:lblAlgn val="ctr"/>
        <c:lblOffset val="100"/>
        <c:tickLblSkip val="1"/>
        <c:tickMarkSkip val="1"/>
        <c:noMultiLvlLbl val="0"/>
      </c:catAx>
      <c:valAx>
        <c:axId val="2337822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807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MICS00!$R$121:$AH$121</c:f>
              <c:strCache>
                <c:ptCount val="17"/>
                <c:pt idx="0">
                  <c:v>bamingui-bangoran</c:v>
                </c:pt>
                <c:pt idx="1">
                  <c:v>bangui</c:v>
                </c:pt>
                <c:pt idx="2">
                  <c:v>basse-kotto</c:v>
                </c:pt>
                <c:pt idx="3">
                  <c:v>haut-mbomou</c:v>
                </c:pt>
                <c:pt idx="4">
                  <c:v>haute-kotto</c:v>
                </c:pt>
                <c:pt idx="5">
                  <c:v>kémo</c:v>
                </c:pt>
                <c:pt idx="6">
                  <c:v>lobaye</c:v>
                </c:pt>
                <c:pt idx="7">
                  <c:v>mambéré-kadeï</c:v>
                </c:pt>
                <c:pt idx="8">
                  <c:v>mbomou</c:v>
                </c:pt>
                <c:pt idx="9">
                  <c:v>nana-grébizi</c:v>
                </c:pt>
                <c:pt idx="10">
                  <c:v>nana-mambéré</c:v>
                </c:pt>
                <c:pt idx="11">
                  <c:v>ombella-m'poko</c:v>
                </c:pt>
                <c:pt idx="12">
                  <c:v>ouaka</c:v>
                </c:pt>
                <c:pt idx="13">
                  <c:v>ouham</c:v>
                </c:pt>
                <c:pt idx="14">
                  <c:v>ouham-pendé</c:v>
                </c:pt>
                <c:pt idx="15">
                  <c:v>sangha-mbaéré</c:v>
                </c:pt>
                <c:pt idx="16">
                  <c:v>vakaga</c:v>
                </c:pt>
              </c:strCache>
            </c:strRef>
          </c:cat>
          <c:val>
            <c:numRef>
              <c:f>MICS00!$R$124:$AH$124</c:f>
              <c:numCache>
                <c:formatCode>###0.0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1.4519933737248678</c:v>
                </c:pt>
              </c:numCache>
            </c:numRef>
          </c:val>
          <c:extLst>
            <c:ext xmlns:c16="http://schemas.microsoft.com/office/drawing/2014/chart" uri="{C3380CC4-5D6E-409C-BE32-E72D297353CC}">
              <c16:uniqueId val="{00000000-4C05-409D-8AB3-64BED8FDA948}"/>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MICS00!$R$121:$AH$121</c:f>
              <c:strCache>
                <c:ptCount val="17"/>
                <c:pt idx="0">
                  <c:v>bamingui-bangoran</c:v>
                </c:pt>
                <c:pt idx="1">
                  <c:v>bangui</c:v>
                </c:pt>
                <c:pt idx="2">
                  <c:v>basse-kotto</c:v>
                </c:pt>
                <c:pt idx="3">
                  <c:v>haut-mbomou</c:v>
                </c:pt>
                <c:pt idx="4">
                  <c:v>haute-kotto</c:v>
                </c:pt>
                <c:pt idx="5">
                  <c:v>kémo</c:v>
                </c:pt>
                <c:pt idx="6">
                  <c:v>lobaye</c:v>
                </c:pt>
                <c:pt idx="7">
                  <c:v>mambéré-kadeï</c:v>
                </c:pt>
                <c:pt idx="8">
                  <c:v>mbomou</c:v>
                </c:pt>
                <c:pt idx="9">
                  <c:v>nana-grébizi</c:v>
                </c:pt>
                <c:pt idx="10">
                  <c:v>nana-mambéré</c:v>
                </c:pt>
                <c:pt idx="11">
                  <c:v>ombella-m'poko</c:v>
                </c:pt>
                <c:pt idx="12">
                  <c:v>ouaka</c:v>
                </c:pt>
                <c:pt idx="13">
                  <c:v>ouham</c:v>
                </c:pt>
                <c:pt idx="14">
                  <c:v>ouham-pendé</c:v>
                </c:pt>
                <c:pt idx="15">
                  <c:v>sangha-mbaéré</c:v>
                </c:pt>
                <c:pt idx="16">
                  <c:v>vakaga</c:v>
                </c:pt>
              </c:strCache>
            </c:strRef>
          </c:cat>
          <c:val>
            <c:numRef>
              <c:f>MICS00!$R$125:$AH$125</c:f>
              <c:numCache>
                <c:formatCode>###0.0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1-4C05-409D-8AB3-64BED8FDA948}"/>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MICS00!$R$121:$AH$121</c:f>
              <c:strCache>
                <c:ptCount val="17"/>
                <c:pt idx="0">
                  <c:v>bamingui-bangoran</c:v>
                </c:pt>
                <c:pt idx="1">
                  <c:v>bangui</c:v>
                </c:pt>
                <c:pt idx="2">
                  <c:v>basse-kotto</c:v>
                </c:pt>
                <c:pt idx="3">
                  <c:v>haut-mbomou</c:v>
                </c:pt>
                <c:pt idx="4">
                  <c:v>haute-kotto</c:v>
                </c:pt>
                <c:pt idx="5">
                  <c:v>kémo</c:v>
                </c:pt>
                <c:pt idx="6">
                  <c:v>lobaye</c:v>
                </c:pt>
                <c:pt idx="7">
                  <c:v>mambéré-kadeï</c:v>
                </c:pt>
                <c:pt idx="8">
                  <c:v>mbomou</c:v>
                </c:pt>
                <c:pt idx="9">
                  <c:v>nana-grébizi</c:v>
                </c:pt>
                <c:pt idx="10">
                  <c:v>nana-mambéré</c:v>
                </c:pt>
                <c:pt idx="11">
                  <c:v>ombella-m'poko</c:v>
                </c:pt>
                <c:pt idx="12">
                  <c:v>ouaka</c:v>
                </c:pt>
                <c:pt idx="13">
                  <c:v>ouham</c:v>
                </c:pt>
                <c:pt idx="14">
                  <c:v>ouham-pendé</c:v>
                </c:pt>
                <c:pt idx="15">
                  <c:v>sangha-mbaéré</c:v>
                </c:pt>
                <c:pt idx="16">
                  <c:v>vakaga</c:v>
                </c:pt>
              </c:strCache>
            </c:strRef>
          </c:cat>
          <c:val>
            <c:numRef>
              <c:f>MICS00!$R$126:$AH$126</c:f>
              <c:numCache>
                <c:formatCode>###0.0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54.550790555924372</c:v>
                </c:pt>
              </c:numCache>
            </c:numRef>
          </c:val>
          <c:extLst>
            <c:ext xmlns:c16="http://schemas.microsoft.com/office/drawing/2014/chart" uri="{C3380CC4-5D6E-409C-BE32-E72D297353CC}">
              <c16:uniqueId val="{00000002-4C05-409D-8AB3-64BED8FDA948}"/>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MICS00!$R$121:$AH$121</c:f>
              <c:strCache>
                <c:ptCount val="17"/>
                <c:pt idx="0">
                  <c:v>bamingui-bangoran</c:v>
                </c:pt>
                <c:pt idx="1">
                  <c:v>bangui</c:v>
                </c:pt>
                <c:pt idx="2">
                  <c:v>basse-kotto</c:v>
                </c:pt>
                <c:pt idx="3">
                  <c:v>haut-mbomou</c:v>
                </c:pt>
                <c:pt idx="4">
                  <c:v>haute-kotto</c:v>
                </c:pt>
                <c:pt idx="5">
                  <c:v>kémo</c:v>
                </c:pt>
                <c:pt idx="6">
                  <c:v>lobaye</c:v>
                </c:pt>
                <c:pt idx="7">
                  <c:v>mambéré-kadeï</c:v>
                </c:pt>
                <c:pt idx="8">
                  <c:v>mbomou</c:v>
                </c:pt>
                <c:pt idx="9">
                  <c:v>nana-grébizi</c:v>
                </c:pt>
                <c:pt idx="10">
                  <c:v>nana-mambéré</c:v>
                </c:pt>
                <c:pt idx="11">
                  <c:v>ombella-m'poko</c:v>
                </c:pt>
                <c:pt idx="12">
                  <c:v>ouaka</c:v>
                </c:pt>
                <c:pt idx="13">
                  <c:v>ouham</c:v>
                </c:pt>
                <c:pt idx="14">
                  <c:v>ouham-pendé</c:v>
                </c:pt>
                <c:pt idx="15">
                  <c:v>sangha-mbaéré</c:v>
                </c:pt>
                <c:pt idx="16">
                  <c:v>vakaga</c:v>
                </c:pt>
              </c:strCache>
            </c:strRef>
          </c:cat>
          <c:val>
            <c:numRef>
              <c:f>MICS00!$R$127:$AH$127</c:f>
              <c:numCache>
                <c:formatCode>###0.0</c:formatCode>
                <c:ptCount val="17"/>
                <c:pt idx="0">
                  <c:v>23.305036102600209</c:v>
                </c:pt>
                <c:pt idx="1">
                  <c:v>1.0986583620745143</c:v>
                </c:pt>
                <c:pt idx="2">
                  <c:v>27.154095584452104</c:v>
                </c:pt>
                <c:pt idx="3">
                  <c:v>17.353656881535485</c:v>
                </c:pt>
                <c:pt idx="4">
                  <c:v>15.626068595911487</c:v>
                </c:pt>
                <c:pt idx="5">
                  <c:v>32.573906649207665</c:v>
                </c:pt>
                <c:pt idx="6">
                  <c:v>13.122858823811596</c:v>
                </c:pt>
                <c:pt idx="7">
                  <c:v>11.94333556831929</c:v>
                </c:pt>
                <c:pt idx="8">
                  <c:v>16.05468903434511</c:v>
                </c:pt>
                <c:pt idx="9">
                  <c:v>20.999417263191827</c:v>
                </c:pt>
                <c:pt idx="10">
                  <c:v>21.886091452263862</c:v>
                </c:pt>
                <c:pt idx="11">
                  <c:v>17.077363056688093</c:v>
                </c:pt>
                <c:pt idx="12">
                  <c:v>44.81716436086689</c:v>
                </c:pt>
                <c:pt idx="13">
                  <c:v>53.611579556433227</c:v>
                </c:pt>
                <c:pt idx="14">
                  <c:v>43.570196250802113</c:v>
                </c:pt>
                <c:pt idx="15">
                  <c:v>11.393209648881122</c:v>
                </c:pt>
                <c:pt idx="16">
                  <c:v>43.997216070350767</c:v>
                </c:pt>
              </c:numCache>
            </c:numRef>
          </c:val>
          <c:extLst>
            <c:ext xmlns:c16="http://schemas.microsoft.com/office/drawing/2014/chart" uri="{C3380CC4-5D6E-409C-BE32-E72D297353CC}">
              <c16:uniqueId val="{00000003-4C05-409D-8AB3-64BED8FDA948}"/>
            </c:ext>
          </c:extLst>
        </c:ser>
        <c:dLbls>
          <c:showLegendKey val="0"/>
          <c:showVal val="0"/>
          <c:showCatName val="0"/>
          <c:showSerName val="0"/>
          <c:showPercent val="0"/>
          <c:showBubbleSize val="0"/>
        </c:dLbls>
        <c:gapWidth val="50"/>
        <c:overlap val="100"/>
        <c:axId val="233919232"/>
        <c:axId val="233920768"/>
      </c:barChart>
      <c:catAx>
        <c:axId val="2339192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20768"/>
        <c:crosses val="autoZero"/>
        <c:auto val="1"/>
        <c:lblAlgn val="ctr"/>
        <c:lblOffset val="100"/>
        <c:tickLblSkip val="1"/>
        <c:tickMarkSkip val="1"/>
        <c:noMultiLvlLbl val="0"/>
      </c:catAx>
      <c:valAx>
        <c:axId val="2339207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192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7BB-4574-9AEF-446722D03E28}"/>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7BB-4574-9AEF-446722D03E28}"/>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7BB-4574-9AEF-446722D03E28}"/>
            </c:ext>
          </c:extLst>
        </c:ser>
        <c:dLbls>
          <c:showLegendKey val="0"/>
          <c:showVal val="0"/>
          <c:showCatName val="0"/>
          <c:showSerName val="0"/>
          <c:showPercent val="0"/>
          <c:showBubbleSize val="0"/>
        </c:dLbls>
        <c:gapWidth val="50"/>
        <c:overlap val="100"/>
        <c:axId val="234146432"/>
        <c:axId val="234152320"/>
      </c:barChart>
      <c:catAx>
        <c:axId val="234146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52320"/>
        <c:crosses val="autoZero"/>
        <c:auto val="1"/>
        <c:lblAlgn val="ctr"/>
        <c:lblOffset val="100"/>
        <c:tickLblSkip val="1"/>
        <c:tickMarkSkip val="1"/>
        <c:noMultiLvlLbl val="0"/>
      </c:catAx>
      <c:valAx>
        <c:axId val="2341523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464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MICS00!$R$221:$AH$221</c:f>
              <c:strCache>
                <c:ptCount val="17"/>
                <c:pt idx="0">
                  <c:v>bamingui-bangoran</c:v>
                </c:pt>
                <c:pt idx="1">
                  <c:v>bangui</c:v>
                </c:pt>
                <c:pt idx="2">
                  <c:v>basse-kotto</c:v>
                </c:pt>
                <c:pt idx="3">
                  <c:v>haut-mbomou</c:v>
                </c:pt>
                <c:pt idx="4">
                  <c:v>haute-kotto</c:v>
                </c:pt>
                <c:pt idx="5">
                  <c:v>kémo</c:v>
                </c:pt>
                <c:pt idx="6">
                  <c:v>lobaye</c:v>
                </c:pt>
                <c:pt idx="7">
                  <c:v>mambéré-kadeï</c:v>
                </c:pt>
                <c:pt idx="8">
                  <c:v>mbomou</c:v>
                </c:pt>
                <c:pt idx="9">
                  <c:v>nana-grébizi</c:v>
                </c:pt>
                <c:pt idx="10">
                  <c:v>nana-mambéré</c:v>
                </c:pt>
                <c:pt idx="11">
                  <c:v>ombella-m'poko</c:v>
                </c:pt>
                <c:pt idx="12">
                  <c:v>ouaka</c:v>
                </c:pt>
                <c:pt idx="13">
                  <c:v>ouham</c:v>
                </c:pt>
                <c:pt idx="14">
                  <c:v>ouham-pendé</c:v>
                </c:pt>
                <c:pt idx="15">
                  <c:v>sangha-mbaéré</c:v>
                </c:pt>
                <c:pt idx="16">
                  <c:v>vakaga</c:v>
                </c:pt>
              </c:strCache>
            </c:strRef>
          </c:cat>
          <c:val>
            <c:numRef>
              <c:f>MICS00!$R$222:$AH$222</c:f>
              <c:numCache>
                <c:formatCode>###0.0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F165-464E-892C-06CD0AD400AE}"/>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MICS00!$R$221:$AH$221</c:f>
              <c:strCache>
                <c:ptCount val="17"/>
                <c:pt idx="0">
                  <c:v>bamingui-bangoran</c:v>
                </c:pt>
                <c:pt idx="1">
                  <c:v>bangui</c:v>
                </c:pt>
                <c:pt idx="2">
                  <c:v>basse-kotto</c:v>
                </c:pt>
                <c:pt idx="3">
                  <c:v>haut-mbomou</c:v>
                </c:pt>
                <c:pt idx="4">
                  <c:v>haute-kotto</c:v>
                </c:pt>
                <c:pt idx="5">
                  <c:v>kémo</c:v>
                </c:pt>
                <c:pt idx="6">
                  <c:v>lobaye</c:v>
                </c:pt>
                <c:pt idx="7">
                  <c:v>mambéré-kadeï</c:v>
                </c:pt>
                <c:pt idx="8">
                  <c:v>mbomou</c:v>
                </c:pt>
                <c:pt idx="9">
                  <c:v>nana-grébizi</c:v>
                </c:pt>
                <c:pt idx="10">
                  <c:v>nana-mambéré</c:v>
                </c:pt>
                <c:pt idx="11">
                  <c:v>ombella-m'poko</c:v>
                </c:pt>
                <c:pt idx="12">
                  <c:v>ouaka</c:v>
                </c:pt>
                <c:pt idx="13">
                  <c:v>ouham</c:v>
                </c:pt>
                <c:pt idx="14">
                  <c:v>ouham-pendé</c:v>
                </c:pt>
                <c:pt idx="15">
                  <c:v>sangha-mbaéré</c:v>
                </c:pt>
                <c:pt idx="16">
                  <c:v>vakaga</c:v>
                </c:pt>
              </c:strCache>
            </c:strRef>
          </c:cat>
          <c:val>
            <c:numRef>
              <c:f>MICS00!$R$223:$AH$223</c:f>
              <c:numCache>
                <c:formatCode>###0.0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1-F165-464E-892C-06CD0AD400AE}"/>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MICS00!$R$221:$AH$221</c:f>
              <c:strCache>
                <c:ptCount val="17"/>
                <c:pt idx="0">
                  <c:v>bamingui-bangoran</c:v>
                </c:pt>
                <c:pt idx="1">
                  <c:v>bangui</c:v>
                </c:pt>
                <c:pt idx="2">
                  <c:v>basse-kotto</c:v>
                </c:pt>
                <c:pt idx="3">
                  <c:v>haut-mbomou</c:v>
                </c:pt>
                <c:pt idx="4">
                  <c:v>haute-kotto</c:v>
                </c:pt>
                <c:pt idx="5">
                  <c:v>kémo</c:v>
                </c:pt>
                <c:pt idx="6">
                  <c:v>lobaye</c:v>
                </c:pt>
                <c:pt idx="7">
                  <c:v>mambéré-kadeï</c:v>
                </c:pt>
                <c:pt idx="8">
                  <c:v>mbomou</c:v>
                </c:pt>
                <c:pt idx="9">
                  <c:v>nana-grébizi</c:v>
                </c:pt>
                <c:pt idx="10">
                  <c:v>nana-mambéré</c:v>
                </c:pt>
                <c:pt idx="11">
                  <c:v>ombella-m'poko</c:v>
                </c:pt>
                <c:pt idx="12">
                  <c:v>ouaka</c:v>
                </c:pt>
                <c:pt idx="13">
                  <c:v>ouham</c:v>
                </c:pt>
                <c:pt idx="14">
                  <c:v>ouham-pendé</c:v>
                </c:pt>
                <c:pt idx="15">
                  <c:v>sangha-mbaéré</c:v>
                </c:pt>
                <c:pt idx="16">
                  <c:v>vakaga</c:v>
                </c:pt>
              </c:strCache>
            </c:strRef>
          </c:cat>
          <c:val>
            <c:numRef>
              <c:f>MICS00!$R$224:$AH$224</c:f>
              <c:numCache>
                <c:formatCode>###0.0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2-F165-464E-892C-06CD0AD400AE}"/>
            </c:ext>
          </c:extLst>
        </c:ser>
        <c:dLbls>
          <c:showLegendKey val="0"/>
          <c:showVal val="0"/>
          <c:showCatName val="0"/>
          <c:showSerName val="0"/>
          <c:showPercent val="0"/>
          <c:showBubbleSize val="0"/>
        </c:dLbls>
        <c:gapWidth val="50"/>
        <c:overlap val="100"/>
        <c:axId val="234310656"/>
        <c:axId val="234353408"/>
      </c:barChart>
      <c:catAx>
        <c:axId val="234310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53408"/>
        <c:crosses val="autoZero"/>
        <c:auto val="1"/>
        <c:lblAlgn val="ctr"/>
        <c:lblOffset val="100"/>
        <c:tickLblSkip val="1"/>
        <c:tickMarkSkip val="1"/>
        <c:noMultiLvlLbl val="0"/>
      </c:catAx>
      <c:valAx>
        <c:axId val="234353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10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DCD-4005-9777-E2CBC7001A43}"/>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DCD-4005-9777-E2CBC7001A43}"/>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DCD-4005-9777-E2CBC7001A43}"/>
            </c:ext>
          </c:extLst>
        </c:ser>
        <c:dLbls>
          <c:showLegendKey val="0"/>
          <c:showVal val="0"/>
          <c:showCatName val="0"/>
          <c:showSerName val="0"/>
          <c:showPercent val="0"/>
          <c:showBubbleSize val="0"/>
        </c:dLbls>
        <c:gapWidth val="50"/>
        <c:overlap val="100"/>
        <c:axId val="234425728"/>
        <c:axId val="234427520"/>
      </c:barChart>
      <c:catAx>
        <c:axId val="234425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427520"/>
        <c:crosses val="autoZero"/>
        <c:auto val="1"/>
        <c:lblAlgn val="ctr"/>
        <c:lblOffset val="100"/>
        <c:tickLblSkip val="1"/>
        <c:tickMarkSkip val="1"/>
        <c:noMultiLvlLbl val="0"/>
      </c:catAx>
      <c:valAx>
        <c:axId val="234427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425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MICS00!$H$18:$L$18</c:f>
              <c:numCache>
                <c:formatCode>###0.0</c:formatCode>
                <c:ptCount val="5"/>
                <c:pt idx="0">
                  <c:v>68.389288904601713</c:v>
                </c:pt>
                <c:pt idx="1">
                  <c:v>80.249050012944522</c:v>
                </c:pt>
                <c:pt idx="2">
                  <c:v>80.61030696668648</c:v>
                </c:pt>
                <c:pt idx="3">
                  <c:v>87.534345812472708</c:v>
                </c:pt>
                <c:pt idx="4">
                  <c:v>89.386950290170091</c:v>
                </c:pt>
              </c:numCache>
            </c:numRef>
          </c:val>
          <c:extLst>
            <c:ext xmlns:c16="http://schemas.microsoft.com/office/drawing/2014/chart" uri="{C3380CC4-5D6E-409C-BE32-E72D297353CC}">
              <c16:uniqueId val="{00000000-3AE4-4975-B76A-78E746FE001E}"/>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MICS00!$H$19:$L$19</c:f>
              <c:numCache>
                <c:formatCode>###0.0</c:formatCode>
                <c:ptCount val="5"/>
                <c:pt idx="0">
                  <c:v>8.8362893059489505</c:v>
                </c:pt>
                <c:pt idx="1">
                  <c:v>6.7787664436990553</c:v>
                </c:pt>
                <c:pt idx="2">
                  <c:v>6.8968157935430314</c:v>
                </c:pt>
                <c:pt idx="3">
                  <c:v>5.8648953100498113</c:v>
                </c:pt>
                <c:pt idx="4">
                  <c:v>6.9855334296691032</c:v>
                </c:pt>
              </c:numCache>
            </c:numRef>
          </c:val>
          <c:extLst>
            <c:ext xmlns:c16="http://schemas.microsoft.com/office/drawing/2014/chart" uri="{C3380CC4-5D6E-409C-BE32-E72D297353CC}">
              <c16:uniqueId val="{00000001-3AE4-4975-B76A-78E746FE001E}"/>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MICS00!$H$20:$L$20</c:f>
              <c:numCache>
                <c:formatCode>###0.0</c:formatCode>
                <c:ptCount val="5"/>
                <c:pt idx="0">
                  <c:v>20.760101744737963</c:v>
                </c:pt>
                <c:pt idx="1">
                  <c:v>10.346762673844452</c:v>
                </c:pt>
                <c:pt idx="2">
                  <c:v>10.298859971097809</c:v>
                </c:pt>
                <c:pt idx="3">
                  <c:v>6.6007588774774808</c:v>
                </c:pt>
                <c:pt idx="4">
                  <c:v>3.4110727704962747</c:v>
                </c:pt>
              </c:numCache>
            </c:numRef>
          </c:val>
          <c:extLst>
            <c:ext xmlns:c16="http://schemas.microsoft.com/office/drawing/2014/chart" uri="{C3380CC4-5D6E-409C-BE32-E72D297353CC}">
              <c16:uniqueId val="{00000002-3AE4-4975-B76A-78E746FE001E}"/>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MICS00!$H$21:$L$21</c:f>
              <c:numCache>
                <c:formatCode>###0.0</c:formatCode>
                <c:ptCount val="5"/>
                <c:pt idx="0">
                  <c:v>2.0143200447113716</c:v>
                </c:pt>
                <c:pt idx="1">
                  <c:v>2.625420869511971</c:v>
                </c:pt>
                <c:pt idx="2">
                  <c:v>2.194017268672682</c:v>
                </c:pt>
                <c:pt idx="3">
                  <c:v>0</c:v>
                </c:pt>
                <c:pt idx="4">
                  <c:v>0.21644350966453116</c:v>
                </c:pt>
              </c:numCache>
            </c:numRef>
          </c:val>
          <c:extLst>
            <c:ext xmlns:c16="http://schemas.microsoft.com/office/drawing/2014/chart" uri="{C3380CC4-5D6E-409C-BE32-E72D297353CC}">
              <c16:uniqueId val="{00000003-3AE4-4975-B76A-78E746FE001E}"/>
            </c:ext>
          </c:extLst>
        </c:ser>
        <c:dLbls>
          <c:showLegendKey val="0"/>
          <c:showVal val="0"/>
          <c:showCatName val="0"/>
          <c:showSerName val="0"/>
          <c:showPercent val="0"/>
          <c:showBubbleSize val="0"/>
        </c:dLbls>
        <c:gapWidth val="50"/>
        <c:overlap val="100"/>
        <c:axId val="234665088"/>
        <c:axId val="234666624"/>
      </c:barChart>
      <c:catAx>
        <c:axId val="2346650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66624"/>
        <c:crosses val="autoZero"/>
        <c:auto val="1"/>
        <c:lblAlgn val="ctr"/>
        <c:lblOffset val="100"/>
        <c:tickLblSkip val="1"/>
        <c:tickMarkSkip val="1"/>
        <c:noMultiLvlLbl val="0"/>
      </c:catAx>
      <c:valAx>
        <c:axId val="2346666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650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MICS00!$H$124:$L$124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5ED-4248-9115-FB6C4A749CA4}"/>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MICS00!$H$125:$L$125</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5ED-4248-9115-FB6C4A749CA4}"/>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MICS00!$H$126:$L$126</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5ED-4248-9115-FB6C4A749CA4}"/>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MICS00!$H$127:$L$127</c:f>
              <c:numCache>
                <c:formatCode>###0.0</c:formatCode>
                <c:ptCount val="5"/>
                <c:pt idx="0">
                  <c:v>13.317130559884808</c:v>
                </c:pt>
                <c:pt idx="1">
                  <c:v>2.8267888112675172</c:v>
                </c:pt>
                <c:pt idx="2">
                  <c:v>1.9349213994106842</c:v>
                </c:pt>
                <c:pt idx="3">
                  <c:v>1.0974877563992951</c:v>
                </c:pt>
                <c:pt idx="4">
                  <c:v>3.0140012438472398E-2</c:v>
                </c:pt>
              </c:numCache>
            </c:numRef>
          </c:val>
          <c:extLst>
            <c:ext xmlns:c16="http://schemas.microsoft.com/office/drawing/2014/chart" uri="{C3380CC4-5D6E-409C-BE32-E72D297353CC}">
              <c16:uniqueId val="{00000003-25ED-4248-9115-FB6C4A749CA4}"/>
            </c:ext>
          </c:extLst>
        </c:ser>
        <c:dLbls>
          <c:showLegendKey val="0"/>
          <c:showVal val="0"/>
          <c:showCatName val="0"/>
          <c:showSerName val="0"/>
          <c:showPercent val="0"/>
          <c:showBubbleSize val="0"/>
        </c:dLbls>
        <c:gapWidth val="50"/>
        <c:overlap val="100"/>
        <c:axId val="235022976"/>
        <c:axId val="235045248"/>
      </c:barChart>
      <c:catAx>
        <c:axId val="235022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45248"/>
        <c:crosses val="autoZero"/>
        <c:auto val="1"/>
        <c:lblAlgn val="ctr"/>
        <c:lblOffset val="100"/>
        <c:tickLblSkip val="1"/>
        <c:tickMarkSkip val="1"/>
        <c:noMultiLvlLbl val="0"/>
      </c:catAx>
      <c:valAx>
        <c:axId val="2350452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229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9EE-4F25-9BFD-00ABA60D8E7E}"/>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9EE-4F25-9BFD-00ABA60D8E7E}"/>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9EE-4F25-9BFD-00ABA60D8E7E}"/>
            </c:ext>
          </c:extLst>
        </c:ser>
        <c:dLbls>
          <c:showLegendKey val="0"/>
          <c:showVal val="0"/>
          <c:showCatName val="0"/>
          <c:showSerName val="0"/>
          <c:showPercent val="0"/>
          <c:showBubbleSize val="0"/>
        </c:dLbls>
        <c:gapWidth val="50"/>
        <c:overlap val="100"/>
        <c:axId val="235072512"/>
        <c:axId val="235152128"/>
      </c:barChart>
      <c:catAx>
        <c:axId val="235072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152128"/>
        <c:crosses val="autoZero"/>
        <c:auto val="1"/>
        <c:lblAlgn val="ctr"/>
        <c:lblOffset val="100"/>
        <c:tickLblSkip val="1"/>
        <c:tickMarkSkip val="1"/>
        <c:noMultiLvlLbl val="0"/>
      </c:catAx>
      <c:valAx>
        <c:axId val="2351521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725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MICS00!$C$124:$G$124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B2A-42A2-96A8-7D3B0D6204A3}"/>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MICS00!$C$125:$G$125</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B2A-42A2-96A8-7D3B0D6204A3}"/>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MICS00!$C$126:$G$126</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B2A-42A2-96A8-7D3B0D6204A3}"/>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MICS00!$C$127:$G$127</c:f>
              <c:numCache>
                <c:formatCode>###0.0</c:formatCode>
                <c:ptCount val="5"/>
                <c:pt idx="0">
                  <c:v>51.015901972003043</c:v>
                </c:pt>
                <c:pt idx="1">
                  <c:v>34.559031482155838</c:v>
                </c:pt>
                <c:pt idx="2">
                  <c:v>19.726829545443277</c:v>
                </c:pt>
                <c:pt idx="3">
                  <c:v>7.313303357836852</c:v>
                </c:pt>
                <c:pt idx="4">
                  <c:v>1.4413221650492647</c:v>
                </c:pt>
              </c:numCache>
            </c:numRef>
          </c:val>
          <c:extLst>
            <c:ext xmlns:c16="http://schemas.microsoft.com/office/drawing/2014/chart" uri="{C3380CC4-5D6E-409C-BE32-E72D297353CC}">
              <c16:uniqueId val="{00000003-DB2A-42A2-96A8-7D3B0D6204A3}"/>
            </c:ext>
          </c:extLst>
        </c:ser>
        <c:dLbls>
          <c:showLegendKey val="0"/>
          <c:showVal val="0"/>
          <c:showCatName val="0"/>
          <c:showSerName val="0"/>
          <c:showPercent val="0"/>
          <c:showBubbleSize val="0"/>
        </c:dLbls>
        <c:gapWidth val="50"/>
        <c:overlap val="100"/>
        <c:axId val="233953536"/>
        <c:axId val="234106880"/>
      </c:barChart>
      <c:catAx>
        <c:axId val="2339535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06880"/>
        <c:crosses val="autoZero"/>
        <c:auto val="1"/>
        <c:lblAlgn val="ctr"/>
        <c:lblOffset val="100"/>
        <c:tickLblSkip val="1"/>
        <c:tickMarkSkip val="1"/>
        <c:noMultiLvlLbl val="0"/>
      </c:catAx>
      <c:valAx>
        <c:axId val="2341068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535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MICS00!$M$124:$Q$124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E64-4E8E-A6D7-8FA8FB41E5AC}"/>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MICS00!$M$125:$Q$125</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E64-4E8E-A6D7-8FA8FB41E5AC}"/>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MICS00!$M$126:$Q$126</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CE64-4E8E-A6D7-8FA8FB41E5AC}"/>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MICS00!$M$127:$Q$127</c:f>
              <c:numCache>
                <c:formatCode>###0.0</c:formatCode>
                <c:ptCount val="5"/>
                <c:pt idx="0">
                  <c:v>61.096340000328198</c:v>
                </c:pt>
                <c:pt idx="1">
                  <c:v>45.414529624040668</c:v>
                </c:pt>
                <c:pt idx="2">
                  <c:v>32.778509381477249</c:v>
                </c:pt>
                <c:pt idx="3">
                  <c:v>25.900156576161393</c:v>
                </c:pt>
                <c:pt idx="4">
                  <c:v>13.462867139711054</c:v>
                </c:pt>
              </c:numCache>
            </c:numRef>
          </c:val>
          <c:extLst>
            <c:ext xmlns:c16="http://schemas.microsoft.com/office/drawing/2014/chart" uri="{C3380CC4-5D6E-409C-BE32-E72D297353CC}">
              <c16:uniqueId val="{00000003-CE64-4E8E-A6D7-8FA8FB41E5AC}"/>
            </c:ext>
          </c:extLst>
        </c:ser>
        <c:dLbls>
          <c:showLegendKey val="0"/>
          <c:showVal val="0"/>
          <c:showCatName val="0"/>
          <c:showSerName val="0"/>
          <c:showPercent val="0"/>
          <c:showBubbleSize val="0"/>
        </c:dLbls>
        <c:gapWidth val="50"/>
        <c:overlap val="100"/>
        <c:axId val="233851904"/>
        <c:axId val="233870080"/>
      </c:barChart>
      <c:catAx>
        <c:axId val="2338519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70080"/>
        <c:crosses val="autoZero"/>
        <c:auto val="1"/>
        <c:lblAlgn val="ctr"/>
        <c:lblOffset val="100"/>
        <c:tickLblSkip val="1"/>
        <c:tickMarkSkip val="1"/>
        <c:noMultiLvlLbl val="0"/>
      </c:catAx>
      <c:valAx>
        <c:axId val="2338700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519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MICS06!$M$18:$Q$18</c:f>
              <c:numCache>
                <c:formatCode>###0.0</c:formatCode>
                <c:ptCount val="5"/>
                <c:pt idx="0">
                  <c:v>33.404558024353513</c:v>
                </c:pt>
                <c:pt idx="1">
                  <c:v>33.170571572216225</c:v>
                </c:pt>
                <c:pt idx="2">
                  <c:v>28.473019677616623</c:v>
                </c:pt>
                <c:pt idx="3">
                  <c:v>35.184352443152605</c:v>
                </c:pt>
                <c:pt idx="4">
                  <c:v>40.53325943858497</c:v>
                </c:pt>
              </c:numCache>
            </c:numRef>
          </c:val>
          <c:extLst>
            <c:ext xmlns:c16="http://schemas.microsoft.com/office/drawing/2014/chart" uri="{C3380CC4-5D6E-409C-BE32-E72D297353CC}">
              <c16:uniqueId val="{00000000-DB5C-457D-B790-2A00C3B852EF}"/>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MICS06!$M$19:$Q$19</c:f>
              <c:numCache>
                <c:formatCode>###0.0</c:formatCode>
                <c:ptCount val="5"/>
                <c:pt idx="0">
                  <c:v>11.575968133587869</c:v>
                </c:pt>
                <c:pt idx="1">
                  <c:v>11.444432496128091</c:v>
                </c:pt>
                <c:pt idx="2">
                  <c:v>13.172286702357203</c:v>
                </c:pt>
                <c:pt idx="3">
                  <c:v>12.848137616095991</c:v>
                </c:pt>
                <c:pt idx="4">
                  <c:v>10.940283670135868</c:v>
                </c:pt>
              </c:numCache>
            </c:numRef>
          </c:val>
          <c:extLst>
            <c:ext xmlns:c16="http://schemas.microsoft.com/office/drawing/2014/chart" uri="{C3380CC4-5D6E-409C-BE32-E72D297353CC}">
              <c16:uniqueId val="{00000001-DB5C-457D-B790-2A00C3B852EF}"/>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MICS06!$M$20:$Q$20</c:f>
              <c:numCache>
                <c:formatCode>###0.0</c:formatCode>
                <c:ptCount val="5"/>
                <c:pt idx="0">
                  <c:v>45.412578698153261</c:v>
                </c:pt>
                <c:pt idx="1">
                  <c:v>46.962855926279182</c:v>
                </c:pt>
                <c:pt idx="2">
                  <c:v>52.751501141167104</c:v>
                </c:pt>
                <c:pt idx="3">
                  <c:v>44.321398663371099</c:v>
                </c:pt>
                <c:pt idx="4">
                  <c:v>44.592144700400802</c:v>
                </c:pt>
              </c:numCache>
            </c:numRef>
          </c:val>
          <c:extLst>
            <c:ext xmlns:c16="http://schemas.microsoft.com/office/drawing/2014/chart" uri="{C3380CC4-5D6E-409C-BE32-E72D297353CC}">
              <c16:uniqueId val="{00000002-DB5C-457D-B790-2A00C3B852EF}"/>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MICS06!$M$21:$Q$21</c:f>
              <c:numCache>
                <c:formatCode>###0.0</c:formatCode>
                <c:ptCount val="5"/>
                <c:pt idx="0">
                  <c:v>9.6068951439052235</c:v>
                </c:pt>
                <c:pt idx="1">
                  <c:v>8.4221400053764626</c:v>
                </c:pt>
                <c:pt idx="2">
                  <c:v>5.6031924788590333</c:v>
                </c:pt>
                <c:pt idx="3">
                  <c:v>7.646111277380216</c:v>
                </c:pt>
                <c:pt idx="4">
                  <c:v>3.9343121908782108</c:v>
                </c:pt>
              </c:numCache>
            </c:numRef>
          </c:val>
          <c:extLst>
            <c:ext xmlns:c16="http://schemas.microsoft.com/office/drawing/2014/chart" uri="{C3380CC4-5D6E-409C-BE32-E72D297353CC}">
              <c16:uniqueId val="{00000003-DB5C-457D-B790-2A00C3B852EF}"/>
            </c:ext>
          </c:extLst>
        </c:ser>
        <c:dLbls>
          <c:showLegendKey val="0"/>
          <c:showVal val="0"/>
          <c:showCatName val="0"/>
          <c:showSerName val="0"/>
          <c:showPercent val="0"/>
          <c:showBubbleSize val="0"/>
        </c:dLbls>
        <c:gapWidth val="50"/>
        <c:overlap val="100"/>
        <c:axId val="233576320"/>
        <c:axId val="233577856"/>
      </c:barChart>
      <c:catAx>
        <c:axId val="2335763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77856"/>
        <c:crosses val="autoZero"/>
        <c:auto val="1"/>
        <c:lblAlgn val="ctr"/>
        <c:lblOffset val="100"/>
        <c:tickLblSkip val="1"/>
        <c:tickMarkSkip val="1"/>
        <c:noMultiLvlLbl val="0"/>
      </c:catAx>
      <c:valAx>
        <c:axId val="2335778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763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MICS06!$R$15:$AG$15</c:f>
              <c:strCache>
                <c:ptCount val="16"/>
                <c:pt idx="0">
                  <c:v>“Bamingui Bangoran”</c:v>
                </c:pt>
                <c:pt idx="1">
                  <c:v>“Bangui”</c:v>
                </c:pt>
                <c:pt idx="2">
                  <c:v>“Basse Kotto”</c:v>
                </c:pt>
                <c:pt idx="3">
                  <c:v>“Haut Mbomou”</c:v>
                </c:pt>
                <c:pt idx="4">
                  <c:v>“Haute-Kotto”</c:v>
                </c:pt>
                <c:pt idx="5">
                  <c:v>“Kemo”</c:v>
                </c:pt>
                <c:pt idx="6">
                  <c:v>“Lobaye”</c:v>
                </c:pt>
                <c:pt idx="7">
                  <c:v>“Mambere Kadei”</c:v>
                </c:pt>
                <c:pt idx="8">
                  <c:v>“Mbomou”</c:v>
                </c:pt>
                <c:pt idx="9">
                  <c:v>“Nana Gribizi”</c:v>
                </c:pt>
                <c:pt idx="10">
                  <c:v>“Nana Mambere”</c:v>
                </c:pt>
                <c:pt idx="11">
                  <c:v>“Ombella Mpoko”</c:v>
                </c:pt>
                <c:pt idx="12">
                  <c:v>“Ouaka”</c:v>
                </c:pt>
                <c:pt idx="13">
                  <c:v>“Ouham Pende”</c:v>
                </c:pt>
                <c:pt idx="14">
                  <c:v>“Ouham”</c:v>
                </c:pt>
                <c:pt idx="15">
                  <c:v>“Sangha Mbaere”</c:v>
                </c:pt>
              </c:strCache>
            </c:strRef>
          </c:cat>
          <c:val>
            <c:numRef>
              <c:f>MICS06!$R$18:$AG$18</c:f>
              <c:numCache>
                <c:formatCode>###0.0</c:formatCode>
                <c:ptCount val="16"/>
                <c:pt idx="0">
                  <c:v>62.832626999444471</c:v>
                </c:pt>
                <c:pt idx="1">
                  <c:v>86.493588378217652</c:v>
                </c:pt>
                <c:pt idx="2">
                  <c:v>18.828394179125318</c:v>
                </c:pt>
                <c:pt idx="3">
                  <c:v>67.391965882574567</c:v>
                </c:pt>
                <c:pt idx="4">
                  <c:v>48.397428219851051</c:v>
                </c:pt>
                <c:pt idx="5">
                  <c:v>51.529645672615601</c:v>
                </c:pt>
                <c:pt idx="6">
                  <c:v>42.46310479487677</c:v>
                </c:pt>
                <c:pt idx="7">
                  <c:v>46.639014307099785</c:v>
                </c:pt>
                <c:pt idx="8">
                  <c:v>11.450015879546942</c:v>
                </c:pt>
                <c:pt idx="9">
                  <c:v>67.277654172330259</c:v>
                </c:pt>
                <c:pt idx="10">
                  <c:v>36.100492350209187</c:v>
                </c:pt>
                <c:pt idx="11">
                  <c:v>46.970803455238588</c:v>
                </c:pt>
                <c:pt idx="12">
                  <c:v>31.690418844763464</c:v>
                </c:pt>
                <c:pt idx="13">
                  <c:v>43.037221445417998</c:v>
                </c:pt>
                <c:pt idx="14">
                  <c:v>44.223684664306859</c:v>
                </c:pt>
                <c:pt idx="15">
                  <c:v>35.451836034393011</c:v>
                </c:pt>
              </c:numCache>
            </c:numRef>
          </c:val>
          <c:extLst>
            <c:ext xmlns:c16="http://schemas.microsoft.com/office/drawing/2014/chart" uri="{C3380CC4-5D6E-409C-BE32-E72D297353CC}">
              <c16:uniqueId val="{00000000-2B86-45B9-87B0-E35A14D1DD52}"/>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MICS06!$R$15:$AG$15</c:f>
              <c:strCache>
                <c:ptCount val="16"/>
                <c:pt idx="0">
                  <c:v>“Bamingui Bangoran”</c:v>
                </c:pt>
                <c:pt idx="1">
                  <c:v>“Bangui”</c:v>
                </c:pt>
                <c:pt idx="2">
                  <c:v>“Basse Kotto”</c:v>
                </c:pt>
                <c:pt idx="3">
                  <c:v>“Haut Mbomou”</c:v>
                </c:pt>
                <c:pt idx="4">
                  <c:v>“Haute-Kotto”</c:v>
                </c:pt>
                <c:pt idx="5">
                  <c:v>“Kemo”</c:v>
                </c:pt>
                <c:pt idx="6">
                  <c:v>“Lobaye”</c:v>
                </c:pt>
                <c:pt idx="7">
                  <c:v>“Mambere Kadei”</c:v>
                </c:pt>
                <c:pt idx="8">
                  <c:v>“Mbomou”</c:v>
                </c:pt>
                <c:pt idx="9">
                  <c:v>“Nana Gribizi”</c:v>
                </c:pt>
                <c:pt idx="10">
                  <c:v>“Nana Mambere”</c:v>
                </c:pt>
                <c:pt idx="11">
                  <c:v>“Ombella Mpoko”</c:v>
                </c:pt>
                <c:pt idx="12">
                  <c:v>“Ouaka”</c:v>
                </c:pt>
                <c:pt idx="13">
                  <c:v>“Ouham Pende”</c:v>
                </c:pt>
                <c:pt idx="14">
                  <c:v>“Ouham”</c:v>
                </c:pt>
                <c:pt idx="15">
                  <c:v>“Sangha Mbaere”</c:v>
                </c:pt>
              </c:strCache>
            </c:strRef>
          </c:cat>
          <c:val>
            <c:numRef>
              <c:f>MICS06!$R$19:$AG$19</c:f>
              <c:numCache>
                <c:formatCode>###0.0</c:formatCode>
                <c:ptCount val="16"/>
                <c:pt idx="0">
                  <c:v>1.6424718440183876</c:v>
                </c:pt>
                <c:pt idx="1">
                  <c:v>10.469081581735619</c:v>
                </c:pt>
                <c:pt idx="2">
                  <c:v>3.5951787834334232</c:v>
                </c:pt>
                <c:pt idx="3">
                  <c:v>6.8285778001999491</c:v>
                </c:pt>
                <c:pt idx="4">
                  <c:v>17.507537437841087</c:v>
                </c:pt>
                <c:pt idx="5">
                  <c:v>24.217143402965704</c:v>
                </c:pt>
                <c:pt idx="6">
                  <c:v>10.689968620458581</c:v>
                </c:pt>
                <c:pt idx="7">
                  <c:v>29.530571380972543</c:v>
                </c:pt>
                <c:pt idx="8">
                  <c:v>4.8093084256816558</c:v>
                </c:pt>
                <c:pt idx="9">
                  <c:v>12.803629697026183</c:v>
                </c:pt>
                <c:pt idx="10">
                  <c:v>26.005492151312058</c:v>
                </c:pt>
                <c:pt idx="11">
                  <c:v>11.831971351680814</c:v>
                </c:pt>
                <c:pt idx="12">
                  <c:v>8.3144032011398341</c:v>
                </c:pt>
                <c:pt idx="13">
                  <c:v>5.1896472794650306</c:v>
                </c:pt>
                <c:pt idx="14">
                  <c:v>6.000725537299239</c:v>
                </c:pt>
                <c:pt idx="15">
                  <c:v>4.6774659224338215</c:v>
                </c:pt>
              </c:numCache>
            </c:numRef>
          </c:val>
          <c:extLst>
            <c:ext xmlns:c16="http://schemas.microsoft.com/office/drawing/2014/chart" uri="{C3380CC4-5D6E-409C-BE32-E72D297353CC}">
              <c16:uniqueId val="{00000001-2B86-45B9-87B0-E35A14D1DD52}"/>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MICS06!$R$15:$AG$15</c:f>
              <c:strCache>
                <c:ptCount val="16"/>
                <c:pt idx="0">
                  <c:v>“Bamingui Bangoran”</c:v>
                </c:pt>
                <c:pt idx="1">
                  <c:v>“Bangui”</c:v>
                </c:pt>
                <c:pt idx="2">
                  <c:v>“Basse Kotto”</c:v>
                </c:pt>
                <c:pt idx="3">
                  <c:v>“Haut Mbomou”</c:v>
                </c:pt>
                <c:pt idx="4">
                  <c:v>“Haute-Kotto”</c:v>
                </c:pt>
                <c:pt idx="5">
                  <c:v>“Kemo”</c:v>
                </c:pt>
                <c:pt idx="6">
                  <c:v>“Lobaye”</c:v>
                </c:pt>
                <c:pt idx="7">
                  <c:v>“Mambere Kadei”</c:v>
                </c:pt>
                <c:pt idx="8">
                  <c:v>“Mbomou”</c:v>
                </c:pt>
                <c:pt idx="9">
                  <c:v>“Nana Gribizi”</c:v>
                </c:pt>
                <c:pt idx="10">
                  <c:v>“Nana Mambere”</c:v>
                </c:pt>
                <c:pt idx="11">
                  <c:v>“Ombella Mpoko”</c:v>
                </c:pt>
                <c:pt idx="12">
                  <c:v>“Ouaka”</c:v>
                </c:pt>
                <c:pt idx="13">
                  <c:v>“Ouham Pende”</c:v>
                </c:pt>
                <c:pt idx="14">
                  <c:v>“Ouham”</c:v>
                </c:pt>
                <c:pt idx="15">
                  <c:v>“Sangha Mbaere”</c:v>
                </c:pt>
              </c:strCache>
            </c:strRef>
          </c:cat>
          <c:val>
            <c:numRef>
              <c:f>MICS06!$R$20:$AG$20</c:f>
              <c:numCache>
                <c:formatCode>###0.0</c:formatCode>
                <c:ptCount val="16"/>
                <c:pt idx="0">
                  <c:v>32.378161406098478</c:v>
                </c:pt>
                <c:pt idx="1">
                  <c:v>3.037330040046903</c:v>
                </c:pt>
                <c:pt idx="2">
                  <c:v>68.377108380740893</c:v>
                </c:pt>
                <c:pt idx="3">
                  <c:v>22.891973123240241</c:v>
                </c:pt>
                <c:pt idx="4">
                  <c:v>32.596516820524691</c:v>
                </c:pt>
                <c:pt idx="5">
                  <c:v>7.4146727784421564</c:v>
                </c:pt>
                <c:pt idx="6">
                  <c:v>42.284142988246153</c:v>
                </c:pt>
                <c:pt idx="7">
                  <c:v>20.07257949733528</c:v>
                </c:pt>
                <c:pt idx="8">
                  <c:v>72.844924429954432</c:v>
                </c:pt>
                <c:pt idx="9">
                  <c:v>17.113641221996435</c:v>
                </c:pt>
                <c:pt idx="10">
                  <c:v>31.515549844924244</c:v>
                </c:pt>
                <c:pt idx="11">
                  <c:v>40.492229320583462</c:v>
                </c:pt>
                <c:pt idx="12">
                  <c:v>59.414096857924427</c:v>
                </c:pt>
                <c:pt idx="13">
                  <c:v>33.737722609112524</c:v>
                </c:pt>
                <c:pt idx="14">
                  <c:v>49.675687883591372</c:v>
                </c:pt>
                <c:pt idx="15">
                  <c:v>55.703832649850206</c:v>
                </c:pt>
              </c:numCache>
            </c:numRef>
          </c:val>
          <c:extLst>
            <c:ext xmlns:c16="http://schemas.microsoft.com/office/drawing/2014/chart" uri="{C3380CC4-5D6E-409C-BE32-E72D297353CC}">
              <c16:uniqueId val="{00000002-2B86-45B9-87B0-E35A14D1DD52}"/>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MICS06!$R$15:$AG$15</c:f>
              <c:strCache>
                <c:ptCount val="16"/>
                <c:pt idx="0">
                  <c:v>“Bamingui Bangoran”</c:v>
                </c:pt>
                <c:pt idx="1">
                  <c:v>“Bangui”</c:v>
                </c:pt>
                <c:pt idx="2">
                  <c:v>“Basse Kotto”</c:v>
                </c:pt>
                <c:pt idx="3">
                  <c:v>“Haut Mbomou”</c:v>
                </c:pt>
                <c:pt idx="4">
                  <c:v>“Haute-Kotto”</c:v>
                </c:pt>
                <c:pt idx="5">
                  <c:v>“Kemo”</c:v>
                </c:pt>
                <c:pt idx="6">
                  <c:v>“Lobaye”</c:v>
                </c:pt>
                <c:pt idx="7">
                  <c:v>“Mambere Kadei”</c:v>
                </c:pt>
                <c:pt idx="8">
                  <c:v>“Mbomou”</c:v>
                </c:pt>
                <c:pt idx="9">
                  <c:v>“Nana Gribizi”</c:v>
                </c:pt>
                <c:pt idx="10">
                  <c:v>“Nana Mambere”</c:v>
                </c:pt>
                <c:pt idx="11">
                  <c:v>“Ombella Mpoko”</c:v>
                </c:pt>
                <c:pt idx="12">
                  <c:v>“Ouaka”</c:v>
                </c:pt>
                <c:pt idx="13">
                  <c:v>“Ouham Pende”</c:v>
                </c:pt>
                <c:pt idx="14">
                  <c:v>“Ouham”</c:v>
                </c:pt>
                <c:pt idx="15">
                  <c:v>“Sangha Mbaere”</c:v>
                </c:pt>
              </c:strCache>
            </c:strRef>
          </c:cat>
          <c:val>
            <c:numRef>
              <c:f>MICS06!$R$21:$AG$21</c:f>
              <c:numCache>
                <c:formatCode>###0.0</c:formatCode>
                <c:ptCount val="16"/>
                <c:pt idx="0">
                  <c:v>3.1467397504386883</c:v>
                </c:pt>
                <c:pt idx="1">
                  <c:v>0</c:v>
                </c:pt>
                <c:pt idx="2">
                  <c:v>9.1993186567004752</c:v>
                </c:pt>
                <c:pt idx="3">
                  <c:v>2.8874831939852972</c:v>
                </c:pt>
                <c:pt idx="4">
                  <c:v>1.4985175217831821</c:v>
                </c:pt>
                <c:pt idx="5">
                  <c:v>16.838538145976251</c:v>
                </c:pt>
                <c:pt idx="6">
                  <c:v>4.5627835964185</c:v>
                </c:pt>
                <c:pt idx="7">
                  <c:v>3.7578348145922451</c:v>
                </c:pt>
                <c:pt idx="8">
                  <c:v>10.895751264817049</c:v>
                </c:pt>
                <c:pt idx="9">
                  <c:v>2.8050749086471374</c:v>
                </c:pt>
                <c:pt idx="10">
                  <c:v>6.3784656535543176</c:v>
                </c:pt>
                <c:pt idx="11">
                  <c:v>0.70499587249690776</c:v>
                </c:pt>
                <c:pt idx="12">
                  <c:v>0.5810810961721864</c:v>
                </c:pt>
                <c:pt idx="13">
                  <c:v>18.035408666004507</c:v>
                </c:pt>
                <c:pt idx="14">
                  <c:v>9.9901914802709935E-2</c:v>
                </c:pt>
                <c:pt idx="15">
                  <c:v>4.1668653933229818</c:v>
                </c:pt>
              </c:numCache>
            </c:numRef>
          </c:val>
          <c:extLst>
            <c:ext xmlns:c16="http://schemas.microsoft.com/office/drawing/2014/chart" uri="{C3380CC4-5D6E-409C-BE32-E72D297353CC}">
              <c16:uniqueId val="{00000003-2B86-45B9-87B0-E35A14D1DD52}"/>
            </c:ext>
          </c:extLst>
        </c:ser>
        <c:dLbls>
          <c:showLegendKey val="0"/>
          <c:showVal val="0"/>
          <c:showCatName val="0"/>
          <c:showSerName val="0"/>
          <c:showPercent val="0"/>
          <c:showBubbleSize val="0"/>
        </c:dLbls>
        <c:gapWidth val="50"/>
        <c:overlap val="100"/>
        <c:axId val="233708928"/>
        <c:axId val="233743488"/>
      </c:barChart>
      <c:catAx>
        <c:axId val="2337089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43488"/>
        <c:crosses val="autoZero"/>
        <c:auto val="1"/>
        <c:lblAlgn val="ctr"/>
        <c:lblOffset val="100"/>
        <c:tickLblSkip val="1"/>
        <c:tickMarkSkip val="1"/>
        <c:noMultiLvlLbl val="0"/>
      </c:catAx>
      <c:valAx>
        <c:axId val="233743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089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MICS06!$C$18:$G$18</c:f>
              <c:numCache>
                <c:formatCode>###0.0</c:formatCode>
                <c:ptCount val="5"/>
                <c:pt idx="0">
                  <c:v>45.039358977196258</c:v>
                </c:pt>
                <c:pt idx="1">
                  <c:v>32.691285691239877</c:v>
                </c:pt>
                <c:pt idx="2">
                  <c:v>33.463488301847519</c:v>
                </c:pt>
                <c:pt idx="3">
                  <c:v>51.955456221756236</c:v>
                </c:pt>
                <c:pt idx="4">
                  <c:v>75.686357686427542</c:v>
                </c:pt>
              </c:numCache>
            </c:numRef>
          </c:val>
          <c:extLst>
            <c:ext xmlns:c16="http://schemas.microsoft.com/office/drawing/2014/chart" uri="{C3380CC4-5D6E-409C-BE32-E72D297353CC}">
              <c16:uniqueId val="{00000000-D75B-4E73-A9C5-19F5316DC430}"/>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MICS06!$C$19:$G$19</c:f>
              <c:numCache>
                <c:formatCode>###0.0</c:formatCode>
                <c:ptCount val="5"/>
                <c:pt idx="0">
                  <c:v>11.172393984142957</c:v>
                </c:pt>
                <c:pt idx="1">
                  <c:v>11.998878772464064</c:v>
                </c:pt>
                <c:pt idx="2">
                  <c:v>13.590582082078539</c:v>
                </c:pt>
                <c:pt idx="3">
                  <c:v>10.539597800378568</c:v>
                </c:pt>
                <c:pt idx="4">
                  <c:v>9.5082003194456188</c:v>
                </c:pt>
              </c:numCache>
            </c:numRef>
          </c:val>
          <c:extLst>
            <c:ext xmlns:c16="http://schemas.microsoft.com/office/drawing/2014/chart" uri="{C3380CC4-5D6E-409C-BE32-E72D297353CC}">
              <c16:uniqueId val="{00000001-D75B-4E73-A9C5-19F5316DC430}"/>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MICS06!$C$20:$G$20</c:f>
              <c:numCache>
                <c:formatCode>###0.0</c:formatCode>
                <c:ptCount val="5"/>
                <c:pt idx="0">
                  <c:v>36.677382618032823</c:v>
                </c:pt>
                <c:pt idx="1">
                  <c:v>48.401722692959687</c:v>
                </c:pt>
                <c:pt idx="2">
                  <c:v>46.123464069028948</c:v>
                </c:pt>
                <c:pt idx="3">
                  <c:v>34.012582392726145</c:v>
                </c:pt>
                <c:pt idx="4">
                  <c:v>13.971134858063589</c:v>
                </c:pt>
              </c:numCache>
            </c:numRef>
          </c:val>
          <c:extLst>
            <c:ext xmlns:c16="http://schemas.microsoft.com/office/drawing/2014/chart" uri="{C3380CC4-5D6E-409C-BE32-E72D297353CC}">
              <c16:uniqueId val="{00000002-D75B-4E73-A9C5-19F5316DC430}"/>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MICS06!$C$21:$G$21</c:f>
              <c:numCache>
                <c:formatCode>###0.0</c:formatCode>
                <c:ptCount val="5"/>
                <c:pt idx="0">
                  <c:v>7.1108644206280172</c:v>
                </c:pt>
                <c:pt idx="1">
                  <c:v>6.9081128433363501</c:v>
                </c:pt>
                <c:pt idx="2">
                  <c:v>6.8224655470450095</c:v>
                </c:pt>
                <c:pt idx="3">
                  <c:v>3.4923635851388792</c:v>
                </c:pt>
                <c:pt idx="4">
                  <c:v>0.8343071360631702</c:v>
                </c:pt>
              </c:numCache>
            </c:numRef>
          </c:val>
          <c:extLst>
            <c:ext xmlns:c16="http://schemas.microsoft.com/office/drawing/2014/chart" uri="{C3380CC4-5D6E-409C-BE32-E72D297353CC}">
              <c16:uniqueId val="{00000003-D75B-4E73-A9C5-19F5316DC430}"/>
            </c:ext>
          </c:extLst>
        </c:ser>
        <c:dLbls>
          <c:showLegendKey val="0"/>
          <c:showVal val="0"/>
          <c:showCatName val="0"/>
          <c:showSerName val="0"/>
          <c:showPercent val="0"/>
          <c:showBubbleSize val="0"/>
        </c:dLbls>
        <c:gapWidth val="50"/>
        <c:overlap val="100"/>
        <c:axId val="233780736"/>
        <c:axId val="233782272"/>
      </c:barChart>
      <c:catAx>
        <c:axId val="233780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82272"/>
        <c:crosses val="autoZero"/>
        <c:auto val="1"/>
        <c:lblAlgn val="ctr"/>
        <c:lblOffset val="100"/>
        <c:tickLblSkip val="1"/>
        <c:tickMarkSkip val="1"/>
        <c:noMultiLvlLbl val="0"/>
      </c:catAx>
      <c:valAx>
        <c:axId val="2337822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807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MICS06!$R$121:$AG$121</c:f>
              <c:strCache>
                <c:ptCount val="16"/>
                <c:pt idx="0">
                  <c:v>“Bamingui Bangoran”</c:v>
                </c:pt>
                <c:pt idx="1">
                  <c:v>“Bangui”</c:v>
                </c:pt>
                <c:pt idx="2">
                  <c:v>“Basse Kotto”</c:v>
                </c:pt>
                <c:pt idx="3">
                  <c:v>“Haut Mbomou”</c:v>
                </c:pt>
                <c:pt idx="4">
                  <c:v>“Haute-Kotto”</c:v>
                </c:pt>
                <c:pt idx="5">
                  <c:v>“Kemo”</c:v>
                </c:pt>
                <c:pt idx="6">
                  <c:v>“Lobaye”</c:v>
                </c:pt>
                <c:pt idx="7">
                  <c:v>“Mambere Kadei”</c:v>
                </c:pt>
                <c:pt idx="8">
                  <c:v>“Mbomou”</c:v>
                </c:pt>
                <c:pt idx="9">
                  <c:v>“Nana Gribizi”</c:v>
                </c:pt>
                <c:pt idx="10">
                  <c:v>“Nana Mambere”</c:v>
                </c:pt>
                <c:pt idx="11">
                  <c:v>“Ombella Mpoko”</c:v>
                </c:pt>
                <c:pt idx="12">
                  <c:v>“Ouaka”</c:v>
                </c:pt>
                <c:pt idx="13">
                  <c:v>“Ouham Pende”</c:v>
                </c:pt>
                <c:pt idx="14">
                  <c:v>“Ouham”</c:v>
                </c:pt>
                <c:pt idx="15">
                  <c:v>“Sangha Mbaere”</c:v>
                </c:pt>
              </c:strCache>
            </c:strRef>
          </c:cat>
          <c:val>
            <c:numRef>
              <c:f>MICS06!$R$124:$AG$124</c:f>
              <c:numCache>
                <c:formatCode>###0.0</c:formatCode>
                <c:ptCount val="16"/>
                <c:pt idx="0">
                  <c:v>18.475921456347358</c:v>
                </c:pt>
                <c:pt idx="1">
                  <c:v>37.125610187853006</c:v>
                </c:pt>
                <c:pt idx="2">
                  <c:v>6.7713856184560131</c:v>
                </c:pt>
                <c:pt idx="3">
                  <c:v>15.882344057833167</c:v>
                </c:pt>
                <c:pt idx="4">
                  <c:v>21.344670866910164</c:v>
                </c:pt>
                <c:pt idx="5">
                  <c:v>3.908809573035863</c:v>
                </c:pt>
                <c:pt idx="6">
                  <c:v>5.5149758821203134</c:v>
                </c:pt>
                <c:pt idx="7">
                  <c:v>11.392125569351286</c:v>
                </c:pt>
                <c:pt idx="8">
                  <c:v>8.8982684543454624</c:v>
                </c:pt>
                <c:pt idx="9">
                  <c:v>9.1544721024134432</c:v>
                </c:pt>
                <c:pt idx="10">
                  <c:v>16.399860858457515</c:v>
                </c:pt>
                <c:pt idx="11">
                  <c:v>10.587373416852481</c:v>
                </c:pt>
                <c:pt idx="12">
                  <c:v>6.8810998442862044</c:v>
                </c:pt>
                <c:pt idx="13">
                  <c:v>13.641802650935331</c:v>
                </c:pt>
                <c:pt idx="14">
                  <c:v>11.180076966048523</c:v>
                </c:pt>
                <c:pt idx="15">
                  <c:v>9.5027666265334148</c:v>
                </c:pt>
              </c:numCache>
            </c:numRef>
          </c:val>
          <c:extLst>
            <c:ext xmlns:c16="http://schemas.microsoft.com/office/drawing/2014/chart" uri="{C3380CC4-5D6E-409C-BE32-E72D297353CC}">
              <c16:uniqueId val="{00000000-4C79-4361-AB04-2B6C297B98F4}"/>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MICS06!$R$121:$AG$121</c:f>
              <c:strCache>
                <c:ptCount val="16"/>
                <c:pt idx="0">
                  <c:v>“Bamingui Bangoran”</c:v>
                </c:pt>
                <c:pt idx="1">
                  <c:v>“Bangui”</c:v>
                </c:pt>
                <c:pt idx="2">
                  <c:v>“Basse Kotto”</c:v>
                </c:pt>
                <c:pt idx="3">
                  <c:v>“Haut Mbomou”</c:v>
                </c:pt>
                <c:pt idx="4">
                  <c:v>“Haute-Kotto”</c:v>
                </c:pt>
                <c:pt idx="5">
                  <c:v>“Kemo”</c:v>
                </c:pt>
                <c:pt idx="6">
                  <c:v>“Lobaye”</c:v>
                </c:pt>
                <c:pt idx="7">
                  <c:v>“Mambere Kadei”</c:v>
                </c:pt>
                <c:pt idx="8">
                  <c:v>“Mbomou”</c:v>
                </c:pt>
                <c:pt idx="9">
                  <c:v>“Nana Gribizi”</c:v>
                </c:pt>
                <c:pt idx="10">
                  <c:v>“Nana Mambere”</c:v>
                </c:pt>
                <c:pt idx="11">
                  <c:v>“Ombella Mpoko”</c:v>
                </c:pt>
                <c:pt idx="12">
                  <c:v>“Ouaka”</c:v>
                </c:pt>
                <c:pt idx="13">
                  <c:v>“Ouham Pende”</c:v>
                </c:pt>
                <c:pt idx="14">
                  <c:v>“Ouham”</c:v>
                </c:pt>
                <c:pt idx="15">
                  <c:v>“Sangha Mbaere”</c:v>
                </c:pt>
              </c:strCache>
            </c:strRef>
          </c:cat>
          <c:val>
            <c:numRef>
              <c:f>MICS06!$R$125:$AG$125</c:f>
              <c:numCache>
                <c:formatCode>###0.0</c:formatCode>
                <c:ptCount val="16"/>
                <c:pt idx="0">
                  <c:v>4.8509879205694872</c:v>
                </c:pt>
                <c:pt idx="1">
                  <c:v>29.177254017654356</c:v>
                </c:pt>
                <c:pt idx="2">
                  <c:v>1.622674028585499</c:v>
                </c:pt>
                <c:pt idx="3">
                  <c:v>6.0871135156897536</c:v>
                </c:pt>
                <c:pt idx="4">
                  <c:v>7.7233718561906297</c:v>
                </c:pt>
                <c:pt idx="5">
                  <c:v>4.3750338474128352</c:v>
                </c:pt>
                <c:pt idx="6">
                  <c:v>4.0836850852456363</c:v>
                </c:pt>
                <c:pt idx="7">
                  <c:v>8.1361885965477025</c:v>
                </c:pt>
                <c:pt idx="8">
                  <c:v>1.6429706644109197</c:v>
                </c:pt>
                <c:pt idx="9">
                  <c:v>4.8524759573040832</c:v>
                </c:pt>
                <c:pt idx="10">
                  <c:v>3.5899233498298755</c:v>
                </c:pt>
                <c:pt idx="11">
                  <c:v>5.990530926354575</c:v>
                </c:pt>
                <c:pt idx="12">
                  <c:v>3.0633574700283197</c:v>
                </c:pt>
                <c:pt idx="13">
                  <c:v>11.495141613007759</c:v>
                </c:pt>
                <c:pt idx="14">
                  <c:v>7.6758615416564702</c:v>
                </c:pt>
                <c:pt idx="15">
                  <c:v>2.9429347083966872</c:v>
                </c:pt>
              </c:numCache>
            </c:numRef>
          </c:val>
          <c:extLst>
            <c:ext xmlns:c16="http://schemas.microsoft.com/office/drawing/2014/chart" uri="{C3380CC4-5D6E-409C-BE32-E72D297353CC}">
              <c16:uniqueId val="{00000001-4C79-4361-AB04-2B6C297B98F4}"/>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MICS06!$R$121:$AG$121</c:f>
              <c:strCache>
                <c:ptCount val="16"/>
                <c:pt idx="0">
                  <c:v>“Bamingui Bangoran”</c:v>
                </c:pt>
                <c:pt idx="1">
                  <c:v>“Bangui”</c:v>
                </c:pt>
                <c:pt idx="2">
                  <c:v>“Basse Kotto”</c:v>
                </c:pt>
                <c:pt idx="3">
                  <c:v>“Haut Mbomou”</c:v>
                </c:pt>
                <c:pt idx="4">
                  <c:v>“Haute-Kotto”</c:v>
                </c:pt>
                <c:pt idx="5">
                  <c:v>“Kemo”</c:v>
                </c:pt>
                <c:pt idx="6">
                  <c:v>“Lobaye”</c:v>
                </c:pt>
                <c:pt idx="7">
                  <c:v>“Mambere Kadei”</c:v>
                </c:pt>
                <c:pt idx="8">
                  <c:v>“Mbomou”</c:v>
                </c:pt>
                <c:pt idx="9">
                  <c:v>“Nana Gribizi”</c:v>
                </c:pt>
                <c:pt idx="10">
                  <c:v>“Nana Mambere”</c:v>
                </c:pt>
                <c:pt idx="11">
                  <c:v>“Ombella Mpoko”</c:v>
                </c:pt>
                <c:pt idx="12">
                  <c:v>“Ouaka”</c:v>
                </c:pt>
                <c:pt idx="13">
                  <c:v>“Ouham Pende”</c:v>
                </c:pt>
                <c:pt idx="14">
                  <c:v>“Ouham”</c:v>
                </c:pt>
                <c:pt idx="15">
                  <c:v>“Sangha Mbaere”</c:v>
                </c:pt>
              </c:strCache>
            </c:strRef>
          </c:cat>
          <c:val>
            <c:numRef>
              <c:f>MICS06!$R$126:$AG$126</c:f>
              <c:numCache>
                <c:formatCode>###0.0</c:formatCode>
                <c:ptCount val="16"/>
                <c:pt idx="0">
                  <c:v>57.364305110521919</c:v>
                </c:pt>
                <c:pt idx="1">
                  <c:v>32.363662722203891</c:v>
                </c:pt>
                <c:pt idx="2">
                  <c:v>59.86532841632949</c:v>
                </c:pt>
                <c:pt idx="3">
                  <c:v>65.047414437395474</c:v>
                </c:pt>
                <c:pt idx="4">
                  <c:v>36.174616183502273</c:v>
                </c:pt>
                <c:pt idx="5">
                  <c:v>71.222646535198322</c:v>
                </c:pt>
                <c:pt idx="6">
                  <c:v>70.815321531910939</c:v>
                </c:pt>
                <c:pt idx="7">
                  <c:v>55.956106776651303</c:v>
                </c:pt>
                <c:pt idx="8">
                  <c:v>78.381401612824462</c:v>
                </c:pt>
                <c:pt idx="9">
                  <c:v>52.895938437829784</c:v>
                </c:pt>
                <c:pt idx="10">
                  <c:v>50.738447165689323</c:v>
                </c:pt>
                <c:pt idx="11">
                  <c:v>61.683542070367295</c:v>
                </c:pt>
                <c:pt idx="12">
                  <c:v>55.150724627962205</c:v>
                </c:pt>
                <c:pt idx="13">
                  <c:v>38.23031667987226</c:v>
                </c:pt>
                <c:pt idx="14">
                  <c:v>23.239442249310308</c:v>
                </c:pt>
                <c:pt idx="15">
                  <c:v>75.744623110510204</c:v>
                </c:pt>
              </c:numCache>
            </c:numRef>
          </c:val>
          <c:extLst>
            <c:ext xmlns:c16="http://schemas.microsoft.com/office/drawing/2014/chart" uri="{C3380CC4-5D6E-409C-BE32-E72D297353CC}">
              <c16:uniqueId val="{00000002-4C79-4361-AB04-2B6C297B98F4}"/>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MICS06!$R$121:$AG$121</c:f>
              <c:strCache>
                <c:ptCount val="16"/>
                <c:pt idx="0">
                  <c:v>“Bamingui Bangoran”</c:v>
                </c:pt>
                <c:pt idx="1">
                  <c:v>“Bangui”</c:v>
                </c:pt>
                <c:pt idx="2">
                  <c:v>“Basse Kotto”</c:v>
                </c:pt>
                <c:pt idx="3">
                  <c:v>“Haut Mbomou”</c:v>
                </c:pt>
                <c:pt idx="4">
                  <c:v>“Haute-Kotto”</c:v>
                </c:pt>
                <c:pt idx="5">
                  <c:v>“Kemo”</c:v>
                </c:pt>
                <c:pt idx="6">
                  <c:v>“Lobaye”</c:v>
                </c:pt>
                <c:pt idx="7">
                  <c:v>“Mambere Kadei”</c:v>
                </c:pt>
                <c:pt idx="8">
                  <c:v>“Mbomou”</c:v>
                </c:pt>
                <c:pt idx="9">
                  <c:v>“Nana Gribizi”</c:v>
                </c:pt>
                <c:pt idx="10">
                  <c:v>“Nana Mambere”</c:v>
                </c:pt>
                <c:pt idx="11">
                  <c:v>“Ombella Mpoko”</c:v>
                </c:pt>
                <c:pt idx="12">
                  <c:v>“Ouaka”</c:v>
                </c:pt>
                <c:pt idx="13">
                  <c:v>“Ouham Pende”</c:v>
                </c:pt>
                <c:pt idx="14">
                  <c:v>“Ouham”</c:v>
                </c:pt>
                <c:pt idx="15">
                  <c:v>“Sangha Mbaere”</c:v>
                </c:pt>
              </c:strCache>
            </c:strRef>
          </c:cat>
          <c:val>
            <c:numRef>
              <c:f>MICS06!$R$127:$AG$127</c:f>
              <c:numCache>
                <c:formatCode>###0.0</c:formatCode>
                <c:ptCount val="16"/>
                <c:pt idx="0">
                  <c:v>19.308785512561251</c:v>
                </c:pt>
                <c:pt idx="1">
                  <c:v>1.3334730722887493</c:v>
                </c:pt>
                <c:pt idx="2">
                  <c:v>31.740611936629005</c:v>
                </c:pt>
                <c:pt idx="3">
                  <c:v>12.983127989081602</c:v>
                </c:pt>
                <c:pt idx="4">
                  <c:v>34.757341093396938</c:v>
                </c:pt>
                <c:pt idx="5">
                  <c:v>20.493510044352973</c:v>
                </c:pt>
                <c:pt idx="6">
                  <c:v>19.586017500723109</c:v>
                </c:pt>
                <c:pt idx="7">
                  <c:v>24.515579057449706</c:v>
                </c:pt>
                <c:pt idx="8">
                  <c:v>11.07735926841915</c:v>
                </c:pt>
                <c:pt idx="9">
                  <c:v>33.097113502452686</c:v>
                </c:pt>
                <c:pt idx="10">
                  <c:v>29.271768626023292</c:v>
                </c:pt>
                <c:pt idx="11">
                  <c:v>21.738553586425638</c:v>
                </c:pt>
                <c:pt idx="12">
                  <c:v>34.904818057723261</c:v>
                </c:pt>
                <c:pt idx="13">
                  <c:v>36.632739056184647</c:v>
                </c:pt>
                <c:pt idx="14">
                  <c:v>57.904619242984701</c:v>
                </c:pt>
                <c:pt idx="15">
                  <c:v>11.809675554559689</c:v>
                </c:pt>
              </c:numCache>
            </c:numRef>
          </c:val>
          <c:extLst>
            <c:ext xmlns:c16="http://schemas.microsoft.com/office/drawing/2014/chart" uri="{C3380CC4-5D6E-409C-BE32-E72D297353CC}">
              <c16:uniqueId val="{00000003-4C79-4361-AB04-2B6C297B98F4}"/>
            </c:ext>
          </c:extLst>
        </c:ser>
        <c:dLbls>
          <c:showLegendKey val="0"/>
          <c:showVal val="0"/>
          <c:showCatName val="0"/>
          <c:showSerName val="0"/>
          <c:showPercent val="0"/>
          <c:showBubbleSize val="0"/>
        </c:dLbls>
        <c:gapWidth val="50"/>
        <c:overlap val="100"/>
        <c:axId val="233919232"/>
        <c:axId val="233920768"/>
      </c:barChart>
      <c:catAx>
        <c:axId val="2339192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20768"/>
        <c:crosses val="autoZero"/>
        <c:auto val="1"/>
        <c:lblAlgn val="ctr"/>
        <c:lblOffset val="100"/>
        <c:tickLblSkip val="1"/>
        <c:tickMarkSkip val="1"/>
        <c:noMultiLvlLbl val="0"/>
      </c:catAx>
      <c:valAx>
        <c:axId val="2339207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192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5E64-420A-8B38-E1BD16289510}"/>
            </c:ext>
          </c:extLst>
        </c:ser>
        <c:ser>
          <c:idx val="1"/>
          <c:order val="1"/>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E64-420A-8B38-E1BD16289510}"/>
            </c:ext>
          </c:extLst>
        </c:ser>
        <c:ser>
          <c:idx val="2"/>
          <c:order val="2"/>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5E64-420A-8B38-E1BD16289510}"/>
            </c:ext>
          </c:extLst>
        </c:ser>
        <c:dLbls>
          <c:showLegendKey val="0"/>
          <c:showVal val="0"/>
          <c:showCatName val="0"/>
          <c:showSerName val="0"/>
          <c:showPercent val="0"/>
          <c:showBubbleSize val="0"/>
        </c:dLbls>
        <c:gapWidth val="50"/>
        <c:overlap val="100"/>
        <c:axId val="234146432"/>
        <c:axId val="234152320"/>
      </c:barChart>
      <c:catAx>
        <c:axId val="234146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52320"/>
        <c:crosses val="autoZero"/>
        <c:auto val="1"/>
        <c:lblAlgn val="ctr"/>
        <c:lblOffset val="100"/>
        <c:tickLblSkip val="1"/>
        <c:tickMarkSkip val="1"/>
        <c:noMultiLvlLbl val="0"/>
      </c:catAx>
      <c:valAx>
        <c:axId val="2341523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464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MICS06!$R$221:$AG$221</c:f>
              <c:strCache>
                <c:ptCount val="16"/>
                <c:pt idx="0">
                  <c:v>“Bamingui Bangoran”</c:v>
                </c:pt>
                <c:pt idx="1">
                  <c:v>“Bangui”</c:v>
                </c:pt>
                <c:pt idx="2">
                  <c:v>“Basse Kotto”</c:v>
                </c:pt>
                <c:pt idx="3">
                  <c:v>“Haut Mbomou”</c:v>
                </c:pt>
                <c:pt idx="4">
                  <c:v>“Haute-Kotto”</c:v>
                </c:pt>
                <c:pt idx="5">
                  <c:v>“Kemo”</c:v>
                </c:pt>
                <c:pt idx="6">
                  <c:v>“Lobaye”</c:v>
                </c:pt>
                <c:pt idx="7">
                  <c:v>“Mambere Kadei”</c:v>
                </c:pt>
                <c:pt idx="8">
                  <c:v>“Mbomou”</c:v>
                </c:pt>
                <c:pt idx="9">
                  <c:v>“Nana Gribizi”</c:v>
                </c:pt>
                <c:pt idx="10">
                  <c:v>“Nana Mambere”</c:v>
                </c:pt>
                <c:pt idx="11">
                  <c:v>“Ombella Mpoko”</c:v>
                </c:pt>
                <c:pt idx="12">
                  <c:v>“Ouaka”</c:v>
                </c:pt>
                <c:pt idx="13">
                  <c:v>“Ouham Pende”</c:v>
                </c:pt>
                <c:pt idx="14">
                  <c:v>“Ouham”</c:v>
                </c:pt>
                <c:pt idx="15">
                  <c:v>“Sangha Mbaere”</c:v>
                </c:pt>
              </c:strCache>
            </c:strRef>
          </c:cat>
          <c:val>
            <c:numRef>
              <c:f>MICS06!$R$222:$AG$222</c:f>
              <c:numCache>
                <c:formatCod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3044-45A9-B04A-1A853238F680}"/>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MICS06!$R$221:$AG$221</c:f>
              <c:strCache>
                <c:ptCount val="16"/>
                <c:pt idx="0">
                  <c:v>“Bamingui Bangoran”</c:v>
                </c:pt>
                <c:pt idx="1">
                  <c:v>“Bangui”</c:v>
                </c:pt>
                <c:pt idx="2">
                  <c:v>“Basse Kotto”</c:v>
                </c:pt>
                <c:pt idx="3">
                  <c:v>“Haut Mbomou”</c:v>
                </c:pt>
                <c:pt idx="4">
                  <c:v>“Haute-Kotto”</c:v>
                </c:pt>
                <c:pt idx="5">
                  <c:v>“Kemo”</c:v>
                </c:pt>
                <c:pt idx="6">
                  <c:v>“Lobaye”</c:v>
                </c:pt>
                <c:pt idx="7">
                  <c:v>“Mambere Kadei”</c:v>
                </c:pt>
                <c:pt idx="8">
                  <c:v>“Mbomou”</c:v>
                </c:pt>
                <c:pt idx="9">
                  <c:v>“Nana Gribizi”</c:v>
                </c:pt>
                <c:pt idx="10">
                  <c:v>“Nana Mambere”</c:v>
                </c:pt>
                <c:pt idx="11">
                  <c:v>“Ombella Mpoko”</c:v>
                </c:pt>
                <c:pt idx="12">
                  <c:v>“Ouaka”</c:v>
                </c:pt>
                <c:pt idx="13">
                  <c:v>“Ouham Pende”</c:v>
                </c:pt>
                <c:pt idx="14">
                  <c:v>“Ouham”</c:v>
                </c:pt>
                <c:pt idx="15">
                  <c:v>“Sangha Mbaere”</c:v>
                </c:pt>
              </c:strCache>
            </c:strRef>
          </c:cat>
          <c:val>
            <c:numRef>
              <c:f>MICS06!$R$223:$AG$223</c:f>
              <c:numCache>
                <c:formatCod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3044-45A9-B04A-1A853238F680}"/>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MICS06!$R$221:$AG$221</c:f>
              <c:strCache>
                <c:ptCount val="16"/>
                <c:pt idx="0">
                  <c:v>“Bamingui Bangoran”</c:v>
                </c:pt>
                <c:pt idx="1">
                  <c:v>“Bangui”</c:v>
                </c:pt>
                <c:pt idx="2">
                  <c:v>“Basse Kotto”</c:v>
                </c:pt>
                <c:pt idx="3">
                  <c:v>“Haut Mbomou”</c:v>
                </c:pt>
                <c:pt idx="4">
                  <c:v>“Haute-Kotto”</c:v>
                </c:pt>
                <c:pt idx="5">
                  <c:v>“Kemo”</c:v>
                </c:pt>
                <c:pt idx="6">
                  <c:v>“Lobaye”</c:v>
                </c:pt>
                <c:pt idx="7">
                  <c:v>“Mambere Kadei”</c:v>
                </c:pt>
                <c:pt idx="8">
                  <c:v>“Mbomou”</c:v>
                </c:pt>
                <c:pt idx="9">
                  <c:v>“Nana Gribizi”</c:v>
                </c:pt>
                <c:pt idx="10">
                  <c:v>“Nana Mambere”</c:v>
                </c:pt>
                <c:pt idx="11">
                  <c:v>“Ombella Mpoko”</c:v>
                </c:pt>
                <c:pt idx="12">
                  <c:v>“Ouaka”</c:v>
                </c:pt>
                <c:pt idx="13">
                  <c:v>“Ouham Pende”</c:v>
                </c:pt>
                <c:pt idx="14">
                  <c:v>“Ouham”</c:v>
                </c:pt>
                <c:pt idx="15">
                  <c:v>“Sangha Mbaere”</c:v>
                </c:pt>
              </c:strCache>
            </c:strRef>
          </c:cat>
          <c:val>
            <c:numRef>
              <c:f>MICS06!$R$224:$AG$224</c:f>
              <c:numCache>
                <c:formatCod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2-3044-45A9-B04A-1A853238F680}"/>
            </c:ext>
          </c:extLst>
        </c:ser>
        <c:dLbls>
          <c:showLegendKey val="0"/>
          <c:showVal val="0"/>
          <c:showCatName val="0"/>
          <c:showSerName val="0"/>
          <c:showPercent val="0"/>
          <c:showBubbleSize val="0"/>
        </c:dLbls>
        <c:gapWidth val="50"/>
        <c:overlap val="100"/>
        <c:axId val="234310656"/>
        <c:axId val="234353408"/>
      </c:barChart>
      <c:catAx>
        <c:axId val="234310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53408"/>
        <c:crosses val="autoZero"/>
        <c:auto val="1"/>
        <c:lblAlgn val="ctr"/>
        <c:lblOffset val="100"/>
        <c:tickLblSkip val="1"/>
        <c:tickMarkSkip val="1"/>
        <c:noMultiLvlLbl val="0"/>
      </c:catAx>
      <c:valAx>
        <c:axId val="234353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10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F096-4692-89D5-8BC20EABA115}"/>
            </c:ext>
          </c:extLst>
        </c:ser>
        <c:ser>
          <c:idx val="1"/>
          <c:order val="1"/>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F096-4692-89D5-8BC20EABA115}"/>
            </c:ext>
          </c:extLst>
        </c:ser>
        <c:ser>
          <c:idx val="2"/>
          <c:order val="2"/>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F096-4692-89D5-8BC20EABA115}"/>
            </c:ext>
          </c:extLst>
        </c:ser>
        <c:dLbls>
          <c:showLegendKey val="0"/>
          <c:showVal val="0"/>
          <c:showCatName val="0"/>
          <c:showSerName val="0"/>
          <c:showPercent val="0"/>
          <c:showBubbleSize val="0"/>
        </c:dLbls>
        <c:gapWidth val="50"/>
        <c:overlap val="100"/>
        <c:axId val="234425728"/>
        <c:axId val="234427520"/>
      </c:barChart>
      <c:catAx>
        <c:axId val="234425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427520"/>
        <c:crosses val="autoZero"/>
        <c:auto val="1"/>
        <c:lblAlgn val="ctr"/>
        <c:lblOffset val="100"/>
        <c:tickLblSkip val="1"/>
        <c:tickMarkSkip val="1"/>
        <c:noMultiLvlLbl val="0"/>
      </c:catAx>
      <c:valAx>
        <c:axId val="234427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425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MICS06!$H$18:$L$18</c:f>
              <c:numCache>
                <c:formatCode>###0.0</c:formatCode>
                <c:ptCount val="5"/>
                <c:pt idx="0">
                  <c:v>67.982808709098066</c:v>
                </c:pt>
                <c:pt idx="1">
                  <c:v>69.62434570526618</c:v>
                </c:pt>
                <c:pt idx="2">
                  <c:v>73.809683121579241</c:v>
                </c:pt>
                <c:pt idx="3">
                  <c:v>83.763967582466719</c:v>
                </c:pt>
                <c:pt idx="4">
                  <c:v>88.314773212152758</c:v>
                </c:pt>
              </c:numCache>
            </c:numRef>
          </c:val>
          <c:extLst>
            <c:ext xmlns:c16="http://schemas.microsoft.com/office/drawing/2014/chart" uri="{C3380CC4-5D6E-409C-BE32-E72D297353CC}">
              <c16:uniqueId val="{00000000-B679-4602-B87E-21CB6DEDF6E4}"/>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MICS06!$H$19:$L$19</c:f>
              <c:numCache>
                <c:formatCode>###0.0</c:formatCode>
                <c:ptCount val="5"/>
                <c:pt idx="0">
                  <c:v>10.477749325177225</c:v>
                </c:pt>
                <c:pt idx="1">
                  <c:v>12.489276491569603</c:v>
                </c:pt>
                <c:pt idx="2">
                  <c:v>10.514067964569685</c:v>
                </c:pt>
                <c:pt idx="3">
                  <c:v>7.9172219561623329</c:v>
                </c:pt>
                <c:pt idx="4">
                  <c:v>8.6794129295121625</c:v>
                </c:pt>
              </c:numCache>
            </c:numRef>
          </c:val>
          <c:extLst>
            <c:ext xmlns:c16="http://schemas.microsoft.com/office/drawing/2014/chart" uri="{C3380CC4-5D6E-409C-BE32-E72D297353CC}">
              <c16:uniqueId val="{00000001-B679-4602-B87E-21CB6DEDF6E4}"/>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MICS06!$H$20:$L$20</c:f>
              <c:numCache>
                <c:formatCode>###0.0</c:formatCode>
                <c:ptCount val="5"/>
                <c:pt idx="0">
                  <c:v>19.866336213252016</c:v>
                </c:pt>
                <c:pt idx="1">
                  <c:v>16.569754777776183</c:v>
                </c:pt>
                <c:pt idx="2">
                  <c:v>15.206196791824389</c:v>
                </c:pt>
                <c:pt idx="3">
                  <c:v>8.0001710135995339</c:v>
                </c:pt>
                <c:pt idx="4">
                  <c:v>2.9437008015664303</c:v>
                </c:pt>
              </c:numCache>
            </c:numRef>
          </c:val>
          <c:extLst>
            <c:ext xmlns:c16="http://schemas.microsoft.com/office/drawing/2014/chart" uri="{C3380CC4-5D6E-409C-BE32-E72D297353CC}">
              <c16:uniqueId val="{00000002-B679-4602-B87E-21CB6DEDF6E4}"/>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MICS06!$H$21:$L$21</c:f>
              <c:numCache>
                <c:formatCode>###0.0</c:formatCode>
                <c:ptCount val="5"/>
                <c:pt idx="0">
                  <c:v>1.6731057524727877</c:v>
                </c:pt>
                <c:pt idx="1">
                  <c:v>1.316623025388117</c:v>
                </c:pt>
                <c:pt idx="2">
                  <c:v>0.47005212202676633</c:v>
                </c:pt>
                <c:pt idx="3">
                  <c:v>0.31863944777139092</c:v>
                </c:pt>
                <c:pt idx="4">
                  <c:v>6.211305676861003E-2</c:v>
                </c:pt>
              </c:numCache>
            </c:numRef>
          </c:val>
          <c:extLst>
            <c:ext xmlns:c16="http://schemas.microsoft.com/office/drawing/2014/chart" uri="{C3380CC4-5D6E-409C-BE32-E72D297353CC}">
              <c16:uniqueId val="{00000003-B679-4602-B87E-21CB6DEDF6E4}"/>
            </c:ext>
          </c:extLst>
        </c:ser>
        <c:dLbls>
          <c:showLegendKey val="0"/>
          <c:showVal val="0"/>
          <c:showCatName val="0"/>
          <c:showSerName val="0"/>
          <c:showPercent val="0"/>
          <c:showBubbleSize val="0"/>
        </c:dLbls>
        <c:gapWidth val="50"/>
        <c:overlap val="100"/>
        <c:axId val="234665088"/>
        <c:axId val="234666624"/>
      </c:barChart>
      <c:catAx>
        <c:axId val="2346650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66624"/>
        <c:crosses val="autoZero"/>
        <c:auto val="1"/>
        <c:lblAlgn val="ctr"/>
        <c:lblOffset val="100"/>
        <c:tickLblSkip val="1"/>
        <c:tickMarkSkip val="1"/>
        <c:noMultiLvlLbl val="0"/>
      </c:catAx>
      <c:valAx>
        <c:axId val="2346666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650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MICS06!$H$124:$L$124</c:f>
              <c:numCache>
                <c:formatCode>###0.0</c:formatCode>
                <c:ptCount val="5"/>
                <c:pt idx="0">
                  <c:v>7.2677718914870733</c:v>
                </c:pt>
                <c:pt idx="1">
                  <c:v>21.481683875811427</c:v>
                </c:pt>
                <c:pt idx="2">
                  <c:v>33.220461410719281</c:v>
                </c:pt>
                <c:pt idx="3">
                  <c:v>48.176329820913907</c:v>
                </c:pt>
                <c:pt idx="4">
                  <c:v>60.378377323740985</c:v>
                </c:pt>
              </c:numCache>
            </c:numRef>
          </c:val>
          <c:extLst>
            <c:ext xmlns:c16="http://schemas.microsoft.com/office/drawing/2014/chart" uri="{C3380CC4-5D6E-409C-BE32-E72D297353CC}">
              <c16:uniqueId val="{00000000-0F89-46A3-88FF-CF0E26828D00}"/>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MICS06!$H$125:$L$125</c:f>
              <c:numCache>
                <c:formatCode>###0.0</c:formatCode>
                <c:ptCount val="5"/>
                <c:pt idx="0">
                  <c:v>5.4885240355928273</c:v>
                </c:pt>
                <c:pt idx="1">
                  <c:v>23.800987158439444</c:v>
                </c:pt>
                <c:pt idx="2">
                  <c:v>26.972632878689708</c:v>
                </c:pt>
                <c:pt idx="3">
                  <c:v>20.6632521670263</c:v>
                </c:pt>
                <c:pt idx="4">
                  <c:v>16.759903564622896</c:v>
                </c:pt>
              </c:numCache>
            </c:numRef>
          </c:val>
          <c:extLst>
            <c:ext xmlns:c16="http://schemas.microsoft.com/office/drawing/2014/chart" uri="{C3380CC4-5D6E-409C-BE32-E72D297353CC}">
              <c16:uniqueId val="{00000001-0F89-46A3-88FF-CF0E26828D00}"/>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MICS06!$H$126:$L$126</c:f>
              <c:numCache>
                <c:formatCode>###0.0</c:formatCode>
                <c:ptCount val="5"/>
                <c:pt idx="0">
                  <c:v>70.925003504639378</c:v>
                </c:pt>
                <c:pt idx="1">
                  <c:v>49.739242893430514</c:v>
                </c:pt>
                <c:pt idx="2">
                  <c:v>37.016106419816367</c:v>
                </c:pt>
                <c:pt idx="3">
                  <c:v>29.029675370364085</c:v>
                </c:pt>
                <c:pt idx="4">
                  <c:v>22.363573517931854</c:v>
                </c:pt>
              </c:numCache>
            </c:numRef>
          </c:val>
          <c:extLst>
            <c:ext xmlns:c16="http://schemas.microsoft.com/office/drawing/2014/chart" uri="{C3380CC4-5D6E-409C-BE32-E72D297353CC}">
              <c16:uniqueId val="{00000002-0F89-46A3-88FF-CF0E26828D00}"/>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MICS06!$H$127:$L$127</c:f>
              <c:numCache>
                <c:formatCode>###0.0</c:formatCode>
                <c:ptCount val="5"/>
                <c:pt idx="0">
                  <c:v>16.318700568280718</c:v>
                </c:pt>
                <c:pt idx="1">
                  <c:v>4.9780860723186153</c:v>
                </c:pt>
                <c:pt idx="2">
                  <c:v>2.7907992907746468</c:v>
                </c:pt>
                <c:pt idx="3">
                  <c:v>2.1307426416957065</c:v>
                </c:pt>
                <c:pt idx="4">
                  <c:v>0.49814559370426459</c:v>
                </c:pt>
              </c:numCache>
            </c:numRef>
          </c:val>
          <c:extLst>
            <c:ext xmlns:c16="http://schemas.microsoft.com/office/drawing/2014/chart" uri="{C3380CC4-5D6E-409C-BE32-E72D297353CC}">
              <c16:uniqueId val="{00000003-0F89-46A3-88FF-CF0E26828D00}"/>
            </c:ext>
          </c:extLst>
        </c:ser>
        <c:dLbls>
          <c:showLegendKey val="0"/>
          <c:showVal val="0"/>
          <c:showCatName val="0"/>
          <c:showSerName val="0"/>
          <c:showPercent val="0"/>
          <c:showBubbleSize val="0"/>
        </c:dLbls>
        <c:gapWidth val="50"/>
        <c:overlap val="100"/>
        <c:axId val="235022976"/>
        <c:axId val="235045248"/>
      </c:barChart>
      <c:catAx>
        <c:axId val="235022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45248"/>
        <c:crosses val="autoZero"/>
        <c:auto val="1"/>
        <c:lblAlgn val="ctr"/>
        <c:lblOffset val="100"/>
        <c:tickLblSkip val="1"/>
        <c:tickMarkSkip val="1"/>
        <c:noMultiLvlLbl val="0"/>
      </c:catAx>
      <c:valAx>
        <c:axId val="2350452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229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1A0F-4EB0-A3B9-81C589491C24}"/>
            </c:ext>
          </c:extLst>
        </c:ser>
        <c:ser>
          <c:idx val="1"/>
          <c:order val="1"/>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1A0F-4EB0-A3B9-81C589491C24}"/>
            </c:ext>
          </c:extLst>
        </c:ser>
        <c:ser>
          <c:idx val="2"/>
          <c:order val="2"/>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1A0F-4EB0-A3B9-81C589491C24}"/>
            </c:ext>
          </c:extLst>
        </c:ser>
        <c:dLbls>
          <c:showLegendKey val="0"/>
          <c:showVal val="0"/>
          <c:showCatName val="0"/>
          <c:showSerName val="0"/>
          <c:showPercent val="0"/>
          <c:showBubbleSize val="0"/>
        </c:dLbls>
        <c:gapWidth val="50"/>
        <c:overlap val="100"/>
        <c:axId val="235072512"/>
        <c:axId val="235152128"/>
      </c:barChart>
      <c:catAx>
        <c:axId val="235072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152128"/>
        <c:crosses val="autoZero"/>
        <c:auto val="1"/>
        <c:lblAlgn val="ctr"/>
        <c:lblOffset val="100"/>
        <c:tickLblSkip val="1"/>
        <c:tickMarkSkip val="1"/>
        <c:noMultiLvlLbl val="0"/>
      </c:catAx>
      <c:valAx>
        <c:axId val="2351521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725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MICS06!$C$124:$G$124</c:f>
              <c:numCache>
                <c:formatCode>###0.0</c:formatCode>
                <c:ptCount val="5"/>
                <c:pt idx="0">
                  <c:v>1.8111199693314584</c:v>
                </c:pt>
                <c:pt idx="1">
                  <c:v>1.9332437687252446</c:v>
                </c:pt>
                <c:pt idx="2">
                  <c:v>7.781827916837873</c:v>
                </c:pt>
                <c:pt idx="3">
                  <c:v>25.388048485838041</c:v>
                </c:pt>
                <c:pt idx="4">
                  <c:v>50.153144744746562</c:v>
                </c:pt>
              </c:numCache>
            </c:numRef>
          </c:val>
          <c:extLst>
            <c:ext xmlns:c16="http://schemas.microsoft.com/office/drawing/2014/chart" uri="{C3380CC4-5D6E-409C-BE32-E72D297353CC}">
              <c16:uniqueId val="{00000000-F20C-46AF-83F3-B773BDF3F45B}"/>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MICS06!$C$125:$G$125</c:f>
              <c:numCache>
                <c:formatCode>###0.0</c:formatCode>
                <c:ptCount val="5"/>
                <c:pt idx="0">
                  <c:v>1.0918735220191313</c:v>
                </c:pt>
                <c:pt idx="1">
                  <c:v>1.1841285076903545</c:v>
                </c:pt>
                <c:pt idx="2">
                  <c:v>4.1440813681432793</c:v>
                </c:pt>
                <c:pt idx="3">
                  <c:v>16.930255752405511</c:v>
                </c:pt>
                <c:pt idx="4">
                  <c:v>19.833895885523731</c:v>
                </c:pt>
              </c:numCache>
            </c:numRef>
          </c:val>
          <c:extLst>
            <c:ext xmlns:c16="http://schemas.microsoft.com/office/drawing/2014/chart" uri="{C3380CC4-5D6E-409C-BE32-E72D297353CC}">
              <c16:uniqueId val="{00000001-F20C-46AF-83F3-B773BDF3F45B}"/>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MICS06!$C$126:$G$126</c:f>
              <c:numCache>
                <c:formatCode>###0.0</c:formatCode>
                <c:ptCount val="5"/>
                <c:pt idx="0">
                  <c:v>57.435302919306565</c:v>
                </c:pt>
                <c:pt idx="1">
                  <c:v>54.547182560288398</c:v>
                </c:pt>
                <c:pt idx="2">
                  <c:v>56.37188025959027</c:v>
                </c:pt>
                <c:pt idx="3">
                  <c:v>43.426672060806879</c:v>
                </c:pt>
                <c:pt idx="4">
                  <c:v>27.658847288010051</c:v>
                </c:pt>
              </c:numCache>
            </c:numRef>
          </c:val>
          <c:extLst>
            <c:ext xmlns:c16="http://schemas.microsoft.com/office/drawing/2014/chart" uri="{C3380CC4-5D6E-409C-BE32-E72D297353CC}">
              <c16:uniqueId val="{00000002-F20C-46AF-83F3-B773BDF3F45B}"/>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MICS06!$C$127:$G$127</c:f>
              <c:numCache>
                <c:formatCode>###0.0</c:formatCode>
                <c:ptCount val="5"/>
                <c:pt idx="0">
                  <c:v>39.661703589342849</c:v>
                </c:pt>
                <c:pt idx="1">
                  <c:v>42.335445163295994</c:v>
                </c:pt>
                <c:pt idx="2">
                  <c:v>31.702210455428588</c:v>
                </c:pt>
                <c:pt idx="3">
                  <c:v>14.255023700949563</c:v>
                </c:pt>
                <c:pt idx="4">
                  <c:v>2.3541120817196544</c:v>
                </c:pt>
              </c:numCache>
            </c:numRef>
          </c:val>
          <c:extLst>
            <c:ext xmlns:c16="http://schemas.microsoft.com/office/drawing/2014/chart" uri="{C3380CC4-5D6E-409C-BE32-E72D297353CC}">
              <c16:uniqueId val="{00000003-F20C-46AF-83F3-B773BDF3F45B}"/>
            </c:ext>
          </c:extLst>
        </c:ser>
        <c:dLbls>
          <c:showLegendKey val="0"/>
          <c:showVal val="0"/>
          <c:showCatName val="0"/>
          <c:showSerName val="0"/>
          <c:showPercent val="0"/>
          <c:showBubbleSize val="0"/>
        </c:dLbls>
        <c:gapWidth val="50"/>
        <c:overlap val="100"/>
        <c:axId val="233953536"/>
        <c:axId val="234106880"/>
      </c:barChart>
      <c:catAx>
        <c:axId val="2339535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06880"/>
        <c:crosses val="autoZero"/>
        <c:auto val="1"/>
        <c:lblAlgn val="ctr"/>
        <c:lblOffset val="100"/>
        <c:tickLblSkip val="1"/>
        <c:tickMarkSkip val="1"/>
        <c:noMultiLvlLbl val="0"/>
      </c:catAx>
      <c:valAx>
        <c:axId val="2341068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535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MICS06!$M$124:$Q$124</c:f>
              <c:numCache>
                <c:formatCode>###0.0</c:formatCode>
                <c:ptCount val="5"/>
                <c:pt idx="0">
                  <c:v>0.87337294511612573</c:v>
                </c:pt>
                <c:pt idx="1">
                  <c:v>1.1680150667471048</c:v>
                </c:pt>
                <c:pt idx="2">
                  <c:v>2.5286371515140265</c:v>
                </c:pt>
                <c:pt idx="3">
                  <c:v>6.6004146349928758</c:v>
                </c:pt>
                <c:pt idx="4">
                  <c:v>23.810617100862714</c:v>
                </c:pt>
              </c:numCache>
            </c:numRef>
          </c:val>
          <c:extLst>
            <c:ext xmlns:c16="http://schemas.microsoft.com/office/drawing/2014/chart" uri="{C3380CC4-5D6E-409C-BE32-E72D297353CC}">
              <c16:uniqueId val="{00000000-96A4-4DBA-98B0-74B627F3D8BF}"/>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MICS06!$M$125:$Q$125</c:f>
              <c:numCache>
                <c:formatCode>###0.0</c:formatCode>
                <c:ptCount val="5"/>
                <c:pt idx="0">
                  <c:v>0.42787335083740352</c:v>
                </c:pt>
                <c:pt idx="1">
                  <c:v>0.7129637097141065</c:v>
                </c:pt>
                <c:pt idx="2">
                  <c:v>1.3132608773500272</c:v>
                </c:pt>
                <c:pt idx="3">
                  <c:v>3.4250716854622203</c:v>
                </c:pt>
                <c:pt idx="4">
                  <c:v>10.370981194312701</c:v>
                </c:pt>
              </c:numCache>
            </c:numRef>
          </c:val>
          <c:extLst>
            <c:ext xmlns:c16="http://schemas.microsoft.com/office/drawing/2014/chart" uri="{C3380CC4-5D6E-409C-BE32-E72D297353CC}">
              <c16:uniqueId val="{00000001-96A4-4DBA-98B0-74B627F3D8BF}"/>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MICS06!$M$126:$Q$126</c:f>
              <c:numCache>
                <c:formatCode>###0.0</c:formatCode>
                <c:ptCount val="5"/>
                <c:pt idx="0">
                  <c:v>46.781749890417139</c:v>
                </c:pt>
                <c:pt idx="1">
                  <c:v>52.574576265989457</c:v>
                </c:pt>
                <c:pt idx="2">
                  <c:v>58.404712657409519</c:v>
                </c:pt>
                <c:pt idx="3">
                  <c:v>60.742900729594581</c:v>
                </c:pt>
                <c:pt idx="4">
                  <c:v>51.208178179931224</c:v>
                </c:pt>
              </c:numCache>
            </c:numRef>
          </c:val>
          <c:extLst>
            <c:ext xmlns:c16="http://schemas.microsoft.com/office/drawing/2014/chart" uri="{C3380CC4-5D6E-409C-BE32-E72D297353CC}">
              <c16:uniqueId val="{00000002-96A4-4DBA-98B0-74B627F3D8BF}"/>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MICS06!$M$127:$Q$127</c:f>
              <c:numCache>
                <c:formatCode>###0.0</c:formatCode>
                <c:ptCount val="5"/>
                <c:pt idx="0">
                  <c:v>51.917003813629329</c:v>
                </c:pt>
                <c:pt idx="1">
                  <c:v>45.544444957549338</c:v>
                </c:pt>
                <c:pt idx="2">
                  <c:v>37.753389313726416</c:v>
                </c:pt>
                <c:pt idx="3">
                  <c:v>29.231612949950332</c:v>
                </c:pt>
                <c:pt idx="4">
                  <c:v>14.610223524893353</c:v>
                </c:pt>
              </c:numCache>
            </c:numRef>
          </c:val>
          <c:extLst>
            <c:ext xmlns:c16="http://schemas.microsoft.com/office/drawing/2014/chart" uri="{C3380CC4-5D6E-409C-BE32-E72D297353CC}">
              <c16:uniqueId val="{00000003-96A4-4DBA-98B0-74B627F3D8BF}"/>
            </c:ext>
          </c:extLst>
        </c:ser>
        <c:dLbls>
          <c:showLegendKey val="0"/>
          <c:showVal val="0"/>
          <c:showCatName val="0"/>
          <c:showSerName val="0"/>
          <c:showPercent val="0"/>
          <c:showBubbleSize val="0"/>
        </c:dLbls>
        <c:gapWidth val="50"/>
        <c:overlap val="100"/>
        <c:axId val="233851904"/>
        <c:axId val="233870080"/>
      </c:barChart>
      <c:catAx>
        <c:axId val="2338519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70080"/>
        <c:crosses val="autoZero"/>
        <c:auto val="1"/>
        <c:lblAlgn val="ctr"/>
        <c:lblOffset val="100"/>
        <c:tickLblSkip val="1"/>
        <c:tickMarkSkip val="1"/>
        <c:noMultiLvlLbl val="0"/>
      </c:catAx>
      <c:valAx>
        <c:axId val="2338700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519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MICS10!$M$18:$Q$18</c:f>
              <c:numCache>
                <c:formatCode>###0.0</c:formatCode>
                <c:ptCount val="5"/>
                <c:pt idx="0">
                  <c:v>37.029917045499701</c:v>
                </c:pt>
                <c:pt idx="1">
                  <c:v>37.118460473459905</c:v>
                </c:pt>
                <c:pt idx="2">
                  <c:v>33.065821025082556</c:v>
                </c:pt>
                <c:pt idx="3">
                  <c:v>36.128134243563601</c:v>
                </c:pt>
                <c:pt idx="4">
                  <c:v>37.595207157802371</c:v>
                </c:pt>
              </c:numCache>
            </c:numRef>
          </c:val>
          <c:extLst>
            <c:ext xmlns:c16="http://schemas.microsoft.com/office/drawing/2014/chart" uri="{C3380CC4-5D6E-409C-BE32-E72D297353CC}">
              <c16:uniqueId val="{00000000-F931-4EB3-9D16-AAF9B034DF95}"/>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MICS10!$M$19:$Q$19</c:f>
              <c:numCache>
                <c:formatCode>###0.0</c:formatCode>
                <c:ptCount val="5"/>
                <c:pt idx="0">
                  <c:v>15.270713211154776</c:v>
                </c:pt>
                <c:pt idx="1">
                  <c:v>16.168737600394394</c:v>
                </c:pt>
                <c:pt idx="2">
                  <c:v>16.477310833717357</c:v>
                </c:pt>
                <c:pt idx="3">
                  <c:v>20.561701462579048</c:v>
                </c:pt>
                <c:pt idx="4">
                  <c:v>25.085786881553073</c:v>
                </c:pt>
              </c:numCache>
            </c:numRef>
          </c:val>
          <c:extLst>
            <c:ext xmlns:c16="http://schemas.microsoft.com/office/drawing/2014/chart" uri="{C3380CC4-5D6E-409C-BE32-E72D297353CC}">
              <c16:uniqueId val="{00000001-F931-4EB3-9D16-AAF9B034DF95}"/>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MICS10!$M$20:$Q$20</c:f>
              <c:numCache>
                <c:formatCode>###0.0</c:formatCode>
                <c:ptCount val="5"/>
                <c:pt idx="0">
                  <c:v>38.100538333484309</c:v>
                </c:pt>
                <c:pt idx="1">
                  <c:v>38.594374593879159</c:v>
                </c:pt>
                <c:pt idx="2">
                  <c:v>43.126897035014025</c:v>
                </c:pt>
                <c:pt idx="3">
                  <c:v>37.296557670873881</c:v>
                </c:pt>
                <c:pt idx="4">
                  <c:v>32.694160515380425</c:v>
                </c:pt>
              </c:numCache>
            </c:numRef>
          </c:val>
          <c:extLst>
            <c:ext xmlns:c16="http://schemas.microsoft.com/office/drawing/2014/chart" uri="{C3380CC4-5D6E-409C-BE32-E72D297353CC}">
              <c16:uniqueId val="{00000002-F931-4EB3-9D16-AAF9B034DF95}"/>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MICS10!$M$21:$Q$21</c:f>
              <c:numCache>
                <c:formatCode>###0.0</c:formatCode>
                <c:ptCount val="5"/>
                <c:pt idx="0">
                  <c:v>9.5988314098610772</c:v>
                </c:pt>
                <c:pt idx="1">
                  <c:v>8.1184273322664477</c:v>
                </c:pt>
                <c:pt idx="2">
                  <c:v>7.3299711061859618</c:v>
                </c:pt>
                <c:pt idx="3">
                  <c:v>6.0136066229833078</c:v>
                </c:pt>
                <c:pt idx="4">
                  <c:v>4.624845445264115</c:v>
                </c:pt>
              </c:numCache>
            </c:numRef>
          </c:val>
          <c:extLst>
            <c:ext xmlns:c16="http://schemas.microsoft.com/office/drawing/2014/chart" uri="{C3380CC4-5D6E-409C-BE32-E72D297353CC}">
              <c16:uniqueId val="{00000003-F931-4EB3-9D16-AAF9B034DF95}"/>
            </c:ext>
          </c:extLst>
        </c:ser>
        <c:dLbls>
          <c:showLegendKey val="0"/>
          <c:showVal val="0"/>
          <c:showCatName val="0"/>
          <c:showSerName val="0"/>
          <c:showPercent val="0"/>
          <c:showBubbleSize val="0"/>
        </c:dLbls>
        <c:gapWidth val="50"/>
        <c:overlap val="100"/>
        <c:axId val="230284288"/>
        <c:axId val="231183104"/>
      </c:barChart>
      <c:catAx>
        <c:axId val="230284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83104"/>
        <c:crosses val="autoZero"/>
        <c:auto val="1"/>
        <c:lblAlgn val="ctr"/>
        <c:lblOffset val="100"/>
        <c:tickLblSkip val="1"/>
        <c:tickMarkSkip val="1"/>
        <c:noMultiLvlLbl val="0"/>
      </c:catAx>
      <c:valAx>
        <c:axId val="2311831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84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MICS10!$R$15:$AH$15</c:f>
              <c:strCache>
                <c:ptCount val="17"/>
                <c:pt idx="0">
                  <c:v>Baminigui Bangoran</c:v>
                </c:pt>
                <c:pt idx="1">
                  <c:v>Bangui</c:v>
                </c:pt>
                <c:pt idx="2">
                  <c:v>Basse Kotto</c:v>
                </c:pt>
                <c:pt idx="3">
                  <c:v>Haut Mbomou</c:v>
                </c:pt>
                <c:pt idx="4">
                  <c:v>Haute-Kotto</c:v>
                </c:pt>
                <c:pt idx="5">
                  <c:v>Kémo</c:v>
                </c:pt>
                <c:pt idx="6">
                  <c:v>Lobaye</c:v>
                </c:pt>
                <c:pt idx="7">
                  <c:v>Mambere Kadei</c:v>
                </c:pt>
                <c:pt idx="8">
                  <c:v>Mbomou</c:v>
                </c:pt>
                <c:pt idx="9">
                  <c:v>Nana Grebizi</c:v>
                </c:pt>
                <c:pt idx="10">
                  <c:v>Nana Mambéré</c:v>
                </c:pt>
                <c:pt idx="11">
                  <c:v>Ombella Mpoko</c:v>
                </c:pt>
                <c:pt idx="12">
                  <c:v>Ouaka</c:v>
                </c:pt>
                <c:pt idx="13">
                  <c:v>Ouham</c:v>
                </c:pt>
                <c:pt idx="14">
                  <c:v>Ouham Pende</c:v>
                </c:pt>
                <c:pt idx="15">
                  <c:v>Sangha Mbaere</c:v>
                </c:pt>
                <c:pt idx="16">
                  <c:v>Vakaga</c:v>
                </c:pt>
              </c:strCache>
            </c:strRef>
          </c:cat>
          <c:val>
            <c:numRef>
              <c:f>MICS10!$R$18:$AH$18</c:f>
              <c:numCache>
                <c:formatCode>###0.0</c:formatCode>
                <c:ptCount val="17"/>
                <c:pt idx="0">
                  <c:v>64.44131237625615</c:v>
                </c:pt>
                <c:pt idx="1">
                  <c:v>78.325087625866047</c:v>
                </c:pt>
                <c:pt idx="2">
                  <c:v>20.311748230189924</c:v>
                </c:pt>
                <c:pt idx="3">
                  <c:v>44.121118214521523</c:v>
                </c:pt>
                <c:pt idx="4">
                  <c:v>53.731287002626601</c:v>
                </c:pt>
                <c:pt idx="5">
                  <c:v>42.605002930109478</c:v>
                </c:pt>
                <c:pt idx="6">
                  <c:v>36.102142434746099</c:v>
                </c:pt>
                <c:pt idx="7">
                  <c:v>27.283009685512983</c:v>
                </c:pt>
                <c:pt idx="8">
                  <c:v>23.202111620222514</c:v>
                </c:pt>
                <c:pt idx="9">
                  <c:v>53.231250137038202</c:v>
                </c:pt>
                <c:pt idx="10">
                  <c:v>39.554334673297241</c:v>
                </c:pt>
                <c:pt idx="11">
                  <c:v>43.491907184681949</c:v>
                </c:pt>
                <c:pt idx="12">
                  <c:v>35.706390047674596</c:v>
                </c:pt>
                <c:pt idx="13">
                  <c:v>45.605493719303539</c:v>
                </c:pt>
                <c:pt idx="14">
                  <c:v>54.598654485860301</c:v>
                </c:pt>
                <c:pt idx="15">
                  <c:v>30.194678947884018</c:v>
                </c:pt>
                <c:pt idx="16">
                  <c:v>64.149254840978031</c:v>
                </c:pt>
              </c:numCache>
            </c:numRef>
          </c:val>
          <c:extLst>
            <c:ext xmlns:c16="http://schemas.microsoft.com/office/drawing/2014/chart" uri="{C3380CC4-5D6E-409C-BE32-E72D297353CC}">
              <c16:uniqueId val="{00000000-2797-4253-B2A4-EA9375B6E645}"/>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MICS10!$R$15:$AH$15</c:f>
              <c:strCache>
                <c:ptCount val="17"/>
                <c:pt idx="0">
                  <c:v>Baminigui Bangoran</c:v>
                </c:pt>
                <c:pt idx="1">
                  <c:v>Bangui</c:v>
                </c:pt>
                <c:pt idx="2">
                  <c:v>Basse Kotto</c:v>
                </c:pt>
                <c:pt idx="3">
                  <c:v>Haut Mbomou</c:v>
                </c:pt>
                <c:pt idx="4">
                  <c:v>Haute-Kotto</c:v>
                </c:pt>
                <c:pt idx="5">
                  <c:v>Kémo</c:v>
                </c:pt>
                <c:pt idx="6">
                  <c:v>Lobaye</c:v>
                </c:pt>
                <c:pt idx="7">
                  <c:v>Mambere Kadei</c:v>
                </c:pt>
                <c:pt idx="8">
                  <c:v>Mbomou</c:v>
                </c:pt>
                <c:pt idx="9">
                  <c:v>Nana Grebizi</c:v>
                </c:pt>
                <c:pt idx="10">
                  <c:v>Nana Mambéré</c:v>
                </c:pt>
                <c:pt idx="11">
                  <c:v>Ombella Mpoko</c:v>
                </c:pt>
                <c:pt idx="12">
                  <c:v>Ouaka</c:v>
                </c:pt>
                <c:pt idx="13">
                  <c:v>Ouham</c:v>
                </c:pt>
                <c:pt idx="14">
                  <c:v>Ouham Pende</c:v>
                </c:pt>
                <c:pt idx="15">
                  <c:v>Sangha Mbaere</c:v>
                </c:pt>
                <c:pt idx="16">
                  <c:v>Vakaga</c:v>
                </c:pt>
              </c:strCache>
            </c:strRef>
          </c:cat>
          <c:val>
            <c:numRef>
              <c:f>MICS10!$R$19:$AH$19</c:f>
              <c:numCache>
                <c:formatCode>###0.0</c:formatCode>
                <c:ptCount val="17"/>
                <c:pt idx="0">
                  <c:v>16.706765358478215</c:v>
                </c:pt>
                <c:pt idx="1">
                  <c:v>18.070583640290575</c:v>
                </c:pt>
                <c:pt idx="2">
                  <c:v>6.7313442760829583</c:v>
                </c:pt>
                <c:pt idx="3">
                  <c:v>12.436742704145482</c:v>
                </c:pt>
                <c:pt idx="4">
                  <c:v>4.9117000375074751</c:v>
                </c:pt>
                <c:pt idx="5">
                  <c:v>24.944779333520785</c:v>
                </c:pt>
                <c:pt idx="6">
                  <c:v>31.057673734883828</c:v>
                </c:pt>
                <c:pt idx="7">
                  <c:v>21.097312179086661</c:v>
                </c:pt>
                <c:pt idx="8">
                  <c:v>9.9725898646746991</c:v>
                </c:pt>
                <c:pt idx="9">
                  <c:v>27.365444674267685</c:v>
                </c:pt>
                <c:pt idx="10">
                  <c:v>11.895643364981545</c:v>
                </c:pt>
                <c:pt idx="11">
                  <c:v>24.059532768293241</c:v>
                </c:pt>
                <c:pt idx="12">
                  <c:v>7.4542236139855031</c:v>
                </c:pt>
                <c:pt idx="13">
                  <c:v>24.389743084536367</c:v>
                </c:pt>
                <c:pt idx="14">
                  <c:v>27.339329701630799</c:v>
                </c:pt>
                <c:pt idx="15">
                  <c:v>16.904939071524481</c:v>
                </c:pt>
                <c:pt idx="16">
                  <c:v>8.5195637156655355</c:v>
                </c:pt>
              </c:numCache>
            </c:numRef>
          </c:val>
          <c:extLst>
            <c:ext xmlns:c16="http://schemas.microsoft.com/office/drawing/2014/chart" uri="{C3380CC4-5D6E-409C-BE32-E72D297353CC}">
              <c16:uniqueId val="{00000001-2797-4253-B2A4-EA9375B6E645}"/>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MICS10!$R$15:$AH$15</c:f>
              <c:strCache>
                <c:ptCount val="17"/>
                <c:pt idx="0">
                  <c:v>Baminigui Bangoran</c:v>
                </c:pt>
                <c:pt idx="1">
                  <c:v>Bangui</c:v>
                </c:pt>
                <c:pt idx="2">
                  <c:v>Basse Kotto</c:v>
                </c:pt>
                <c:pt idx="3">
                  <c:v>Haut Mbomou</c:v>
                </c:pt>
                <c:pt idx="4">
                  <c:v>Haute-Kotto</c:v>
                </c:pt>
                <c:pt idx="5">
                  <c:v>Kémo</c:v>
                </c:pt>
                <c:pt idx="6">
                  <c:v>Lobaye</c:v>
                </c:pt>
                <c:pt idx="7">
                  <c:v>Mambere Kadei</c:v>
                </c:pt>
                <c:pt idx="8">
                  <c:v>Mbomou</c:v>
                </c:pt>
                <c:pt idx="9">
                  <c:v>Nana Grebizi</c:v>
                </c:pt>
                <c:pt idx="10">
                  <c:v>Nana Mambéré</c:v>
                </c:pt>
                <c:pt idx="11">
                  <c:v>Ombella Mpoko</c:v>
                </c:pt>
                <c:pt idx="12">
                  <c:v>Ouaka</c:v>
                </c:pt>
                <c:pt idx="13">
                  <c:v>Ouham</c:v>
                </c:pt>
                <c:pt idx="14">
                  <c:v>Ouham Pende</c:v>
                </c:pt>
                <c:pt idx="15">
                  <c:v>Sangha Mbaere</c:v>
                </c:pt>
                <c:pt idx="16">
                  <c:v>Vakaga</c:v>
                </c:pt>
              </c:strCache>
            </c:strRef>
          </c:cat>
          <c:val>
            <c:numRef>
              <c:f>MICS10!$R$20:$AH$20</c:f>
              <c:numCache>
                <c:formatCode>###0.0</c:formatCode>
                <c:ptCount val="17"/>
                <c:pt idx="0">
                  <c:v>16.147113321248899</c:v>
                </c:pt>
                <c:pt idx="1">
                  <c:v>3.6043287338433392</c:v>
                </c:pt>
                <c:pt idx="2">
                  <c:v>64.654564725091944</c:v>
                </c:pt>
                <c:pt idx="3">
                  <c:v>35.605117794424842</c:v>
                </c:pt>
                <c:pt idx="4">
                  <c:v>33.862578902299148</c:v>
                </c:pt>
                <c:pt idx="5">
                  <c:v>29.727166377989739</c:v>
                </c:pt>
                <c:pt idx="6">
                  <c:v>27.51791846685737</c:v>
                </c:pt>
                <c:pt idx="7">
                  <c:v>44.769881940975822</c:v>
                </c:pt>
                <c:pt idx="8">
                  <c:v>59.068976850396595</c:v>
                </c:pt>
                <c:pt idx="9">
                  <c:v>15.838467009323637</c:v>
                </c:pt>
                <c:pt idx="10">
                  <c:v>48.019661475733621</c:v>
                </c:pt>
                <c:pt idx="11">
                  <c:v>29.29631499846063</c:v>
                </c:pt>
                <c:pt idx="12">
                  <c:v>55.478578700945022</c:v>
                </c:pt>
                <c:pt idx="13">
                  <c:v>17.692973625437631</c:v>
                </c:pt>
                <c:pt idx="14">
                  <c:v>12.900403582634592</c:v>
                </c:pt>
                <c:pt idx="15">
                  <c:v>49.577624633131848</c:v>
                </c:pt>
                <c:pt idx="16">
                  <c:v>18.873603310854147</c:v>
                </c:pt>
              </c:numCache>
            </c:numRef>
          </c:val>
          <c:extLst>
            <c:ext xmlns:c16="http://schemas.microsoft.com/office/drawing/2014/chart" uri="{C3380CC4-5D6E-409C-BE32-E72D297353CC}">
              <c16:uniqueId val="{00000002-2797-4253-B2A4-EA9375B6E645}"/>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MICS10!$R$15:$AH$15</c:f>
              <c:strCache>
                <c:ptCount val="17"/>
                <c:pt idx="0">
                  <c:v>Baminigui Bangoran</c:v>
                </c:pt>
                <c:pt idx="1">
                  <c:v>Bangui</c:v>
                </c:pt>
                <c:pt idx="2">
                  <c:v>Basse Kotto</c:v>
                </c:pt>
                <c:pt idx="3">
                  <c:v>Haut Mbomou</c:v>
                </c:pt>
                <c:pt idx="4">
                  <c:v>Haute-Kotto</c:v>
                </c:pt>
                <c:pt idx="5">
                  <c:v>Kémo</c:v>
                </c:pt>
                <c:pt idx="6">
                  <c:v>Lobaye</c:v>
                </c:pt>
                <c:pt idx="7">
                  <c:v>Mambere Kadei</c:v>
                </c:pt>
                <c:pt idx="8">
                  <c:v>Mbomou</c:v>
                </c:pt>
                <c:pt idx="9">
                  <c:v>Nana Grebizi</c:v>
                </c:pt>
                <c:pt idx="10">
                  <c:v>Nana Mambéré</c:v>
                </c:pt>
                <c:pt idx="11">
                  <c:v>Ombella Mpoko</c:v>
                </c:pt>
                <c:pt idx="12">
                  <c:v>Ouaka</c:v>
                </c:pt>
                <c:pt idx="13">
                  <c:v>Ouham</c:v>
                </c:pt>
                <c:pt idx="14">
                  <c:v>Ouham Pende</c:v>
                </c:pt>
                <c:pt idx="15">
                  <c:v>Sangha Mbaere</c:v>
                </c:pt>
                <c:pt idx="16">
                  <c:v>Vakaga</c:v>
                </c:pt>
              </c:strCache>
            </c:strRef>
          </c:cat>
          <c:val>
            <c:numRef>
              <c:f>MICS10!$R$21:$AH$21</c:f>
              <c:numCache>
                <c:formatCode>###0.0</c:formatCode>
                <c:ptCount val="17"/>
                <c:pt idx="0">
                  <c:v>2.704808944016611</c:v>
                </c:pt>
                <c:pt idx="1">
                  <c:v>0</c:v>
                </c:pt>
                <c:pt idx="2">
                  <c:v>8.3023427686349205</c:v>
                </c:pt>
                <c:pt idx="3">
                  <c:v>7.8370212869083717</c:v>
                </c:pt>
                <c:pt idx="4">
                  <c:v>7.4944340575668384</c:v>
                </c:pt>
                <c:pt idx="5">
                  <c:v>2.7230513583801335</c:v>
                </c:pt>
                <c:pt idx="6">
                  <c:v>5.322265363512785</c:v>
                </c:pt>
                <c:pt idx="7">
                  <c:v>6.8497961944249219</c:v>
                </c:pt>
                <c:pt idx="8">
                  <c:v>7.7563216647062578</c:v>
                </c:pt>
                <c:pt idx="9">
                  <c:v>3.5648381793702923</c:v>
                </c:pt>
                <c:pt idx="10">
                  <c:v>0.53036048598734176</c:v>
                </c:pt>
                <c:pt idx="11">
                  <c:v>3.1522450485641138</c:v>
                </c:pt>
                <c:pt idx="12">
                  <c:v>1.3608076373946689</c:v>
                </c:pt>
                <c:pt idx="13">
                  <c:v>12.31178957072245</c:v>
                </c:pt>
                <c:pt idx="14">
                  <c:v>5.1616122298746223</c:v>
                </c:pt>
                <c:pt idx="15">
                  <c:v>3.3227573474595054</c:v>
                </c:pt>
                <c:pt idx="16">
                  <c:v>8.45757813250232</c:v>
                </c:pt>
              </c:numCache>
            </c:numRef>
          </c:val>
          <c:extLst>
            <c:ext xmlns:c16="http://schemas.microsoft.com/office/drawing/2014/chart" uri="{C3380CC4-5D6E-409C-BE32-E72D297353CC}">
              <c16:uniqueId val="{00000003-2797-4253-B2A4-EA9375B6E645}"/>
            </c:ext>
          </c:extLst>
        </c:ser>
        <c:dLbls>
          <c:showLegendKey val="0"/>
          <c:showVal val="0"/>
          <c:showCatName val="0"/>
          <c:showSerName val="0"/>
          <c:showPercent val="0"/>
          <c:showBubbleSize val="0"/>
        </c:dLbls>
        <c:gapWidth val="50"/>
        <c:overlap val="100"/>
        <c:axId val="231428864"/>
        <c:axId val="231430400"/>
      </c:barChart>
      <c:catAx>
        <c:axId val="2314288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30400"/>
        <c:crosses val="autoZero"/>
        <c:auto val="1"/>
        <c:lblAlgn val="ctr"/>
        <c:lblOffset val="100"/>
        <c:tickLblSkip val="1"/>
        <c:tickMarkSkip val="1"/>
        <c:noMultiLvlLbl val="0"/>
      </c:catAx>
      <c:valAx>
        <c:axId val="2314304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288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MICS10!$C$18:$G$18</c:f>
              <c:numCache>
                <c:formatCode>###0.0</c:formatCode>
                <c:ptCount val="5"/>
                <c:pt idx="0">
                  <c:v>37.16955789785068</c:v>
                </c:pt>
                <c:pt idx="1">
                  <c:v>36.257222247610258</c:v>
                </c:pt>
                <c:pt idx="2">
                  <c:v>39.4618004466721</c:v>
                </c:pt>
                <c:pt idx="3">
                  <c:v>53.599458480146886</c:v>
                </c:pt>
                <c:pt idx="4">
                  <c:v>67.373000896946849</c:v>
                </c:pt>
              </c:numCache>
            </c:numRef>
          </c:val>
          <c:extLst>
            <c:ext xmlns:c16="http://schemas.microsoft.com/office/drawing/2014/chart" uri="{C3380CC4-5D6E-409C-BE32-E72D297353CC}">
              <c16:uniqueId val="{00000000-58C4-4BC0-B8B1-F949E2D2A74D}"/>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MICS10!$C$19:$G$19</c:f>
              <c:numCache>
                <c:formatCode>###0.0</c:formatCode>
                <c:ptCount val="5"/>
                <c:pt idx="0">
                  <c:v>15.938000645296876</c:v>
                </c:pt>
                <c:pt idx="1">
                  <c:v>16.942164399025703</c:v>
                </c:pt>
                <c:pt idx="2">
                  <c:v>19.901478228489029</c:v>
                </c:pt>
                <c:pt idx="3">
                  <c:v>22.925982190717871</c:v>
                </c:pt>
                <c:pt idx="4">
                  <c:v>22.996272284122444</c:v>
                </c:pt>
              </c:numCache>
            </c:numRef>
          </c:val>
          <c:extLst>
            <c:ext xmlns:c16="http://schemas.microsoft.com/office/drawing/2014/chart" uri="{C3380CC4-5D6E-409C-BE32-E72D297353CC}">
              <c16:uniqueId val="{00000001-58C4-4BC0-B8B1-F949E2D2A74D}"/>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MICS10!$C$20:$G$20</c:f>
              <c:numCache>
                <c:formatCode>###0.0</c:formatCode>
                <c:ptCount val="5"/>
                <c:pt idx="0">
                  <c:v>37.967679690940479</c:v>
                </c:pt>
                <c:pt idx="1">
                  <c:v>40.479778864758444</c:v>
                </c:pt>
                <c:pt idx="2">
                  <c:v>35.773668663087179</c:v>
                </c:pt>
                <c:pt idx="3">
                  <c:v>21.383868513608867</c:v>
                </c:pt>
                <c:pt idx="4">
                  <c:v>9.2415111077495222</c:v>
                </c:pt>
              </c:numCache>
            </c:numRef>
          </c:val>
          <c:extLst>
            <c:ext xmlns:c16="http://schemas.microsoft.com/office/drawing/2014/chart" uri="{C3380CC4-5D6E-409C-BE32-E72D297353CC}">
              <c16:uniqueId val="{00000002-58C4-4BC0-B8B1-F949E2D2A74D}"/>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MICS10!$C$21:$G$21</c:f>
              <c:numCache>
                <c:formatCode>###0.0</c:formatCode>
                <c:ptCount val="5"/>
                <c:pt idx="0">
                  <c:v>8.9247617659123222</c:v>
                </c:pt>
                <c:pt idx="1">
                  <c:v>6.3208344886059686</c:v>
                </c:pt>
                <c:pt idx="2">
                  <c:v>4.8630526617515093</c:v>
                </c:pt>
                <c:pt idx="3">
                  <c:v>2.0906908155263442</c:v>
                </c:pt>
                <c:pt idx="4">
                  <c:v>0.38921571118130233</c:v>
                </c:pt>
              </c:numCache>
            </c:numRef>
          </c:val>
          <c:extLst>
            <c:ext xmlns:c16="http://schemas.microsoft.com/office/drawing/2014/chart" uri="{C3380CC4-5D6E-409C-BE32-E72D297353CC}">
              <c16:uniqueId val="{00000003-58C4-4BC0-B8B1-F949E2D2A74D}"/>
            </c:ext>
          </c:extLst>
        </c:ser>
        <c:dLbls>
          <c:showLegendKey val="0"/>
          <c:showVal val="0"/>
          <c:showCatName val="0"/>
          <c:showSerName val="0"/>
          <c:showPercent val="0"/>
          <c:showBubbleSize val="0"/>
        </c:dLbls>
        <c:gapWidth val="50"/>
        <c:overlap val="100"/>
        <c:axId val="231463168"/>
        <c:axId val="231473152"/>
      </c:barChart>
      <c:catAx>
        <c:axId val="231463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73152"/>
        <c:crosses val="autoZero"/>
        <c:auto val="1"/>
        <c:lblAlgn val="ctr"/>
        <c:lblOffset val="100"/>
        <c:tickLblSkip val="1"/>
        <c:tickMarkSkip val="1"/>
        <c:noMultiLvlLbl val="0"/>
      </c:catAx>
      <c:valAx>
        <c:axId val="231473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631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MICS10!$R$121:$AH$121</c:f>
              <c:strCache>
                <c:ptCount val="17"/>
                <c:pt idx="0">
                  <c:v>Baminigui Bangoran</c:v>
                </c:pt>
                <c:pt idx="1">
                  <c:v>Bangui</c:v>
                </c:pt>
                <c:pt idx="2">
                  <c:v>Basse Kotto</c:v>
                </c:pt>
                <c:pt idx="3">
                  <c:v>Haut Mbomou</c:v>
                </c:pt>
                <c:pt idx="4">
                  <c:v>Haute-Kotto</c:v>
                </c:pt>
                <c:pt idx="5">
                  <c:v>Kémo</c:v>
                </c:pt>
                <c:pt idx="6">
                  <c:v>Lobaye</c:v>
                </c:pt>
                <c:pt idx="7">
                  <c:v>Mambere Kadei</c:v>
                </c:pt>
                <c:pt idx="8">
                  <c:v>Mbomou</c:v>
                </c:pt>
                <c:pt idx="9">
                  <c:v>Nana Grebizi</c:v>
                </c:pt>
                <c:pt idx="10">
                  <c:v>Nana Mambéré</c:v>
                </c:pt>
                <c:pt idx="11">
                  <c:v>Ombella Mpoko</c:v>
                </c:pt>
                <c:pt idx="12">
                  <c:v>Ouaka</c:v>
                </c:pt>
                <c:pt idx="13">
                  <c:v>Ouham</c:v>
                </c:pt>
                <c:pt idx="14">
                  <c:v>Ouham Pende</c:v>
                </c:pt>
                <c:pt idx="15">
                  <c:v>Sangha Mbaere</c:v>
                </c:pt>
                <c:pt idx="16">
                  <c:v>Vakaga</c:v>
                </c:pt>
              </c:strCache>
            </c:strRef>
          </c:cat>
          <c:val>
            <c:numRef>
              <c:f>MICS10!$R$124:$AH$124</c:f>
              <c:numCache>
                <c:formatCode>###0.0</c:formatCode>
                <c:ptCount val="17"/>
                <c:pt idx="0">
                  <c:v>17.118687145838308</c:v>
                </c:pt>
                <c:pt idx="1">
                  <c:v>48.682113255587545</c:v>
                </c:pt>
                <c:pt idx="2">
                  <c:v>7.5595215900275967</c:v>
                </c:pt>
                <c:pt idx="3">
                  <c:v>6.4457486871808172</c:v>
                </c:pt>
                <c:pt idx="4">
                  <c:v>18.295940690281665</c:v>
                </c:pt>
                <c:pt idx="5">
                  <c:v>11.213644752594911</c:v>
                </c:pt>
                <c:pt idx="6">
                  <c:v>19.87977661352453</c:v>
                </c:pt>
                <c:pt idx="7">
                  <c:v>24.601410342394406</c:v>
                </c:pt>
                <c:pt idx="8">
                  <c:v>11.691642437135785</c:v>
                </c:pt>
                <c:pt idx="9">
                  <c:v>13.496477246306718</c:v>
                </c:pt>
                <c:pt idx="10">
                  <c:v>18.07009508069466</c:v>
                </c:pt>
                <c:pt idx="11">
                  <c:v>26.239938350359111</c:v>
                </c:pt>
                <c:pt idx="12">
                  <c:v>9.800261373299783</c:v>
                </c:pt>
                <c:pt idx="13">
                  <c:v>6.7979261121108241</c:v>
                </c:pt>
                <c:pt idx="14">
                  <c:v>11.803583198046276</c:v>
                </c:pt>
                <c:pt idx="15">
                  <c:v>21.770233421569671</c:v>
                </c:pt>
                <c:pt idx="16">
                  <c:v>0.70519830120470761</c:v>
                </c:pt>
              </c:numCache>
            </c:numRef>
          </c:val>
          <c:extLst>
            <c:ext xmlns:c16="http://schemas.microsoft.com/office/drawing/2014/chart" uri="{C3380CC4-5D6E-409C-BE32-E72D297353CC}">
              <c16:uniqueId val="{00000000-72D8-4835-A1E4-74B593718ED7}"/>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MICS10!$R$121:$AH$121</c:f>
              <c:strCache>
                <c:ptCount val="17"/>
                <c:pt idx="0">
                  <c:v>Baminigui Bangoran</c:v>
                </c:pt>
                <c:pt idx="1">
                  <c:v>Bangui</c:v>
                </c:pt>
                <c:pt idx="2">
                  <c:v>Basse Kotto</c:v>
                </c:pt>
                <c:pt idx="3">
                  <c:v>Haut Mbomou</c:v>
                </c:pt>
                <c:pt idx="4">
                  <c:v>Haute-Kotto</c:v>
                </c:pt>
                <c:pt idx="5">
                  <c:v>Kémo</c:v>
                </c:pt>
                <c:pt idx="6">
                  <c:v>Lobaye</c:v>
                </c:pt>
                <c:pt idx="7">
                  <c:v>Mambere Kadei</c:v>
                </c:pt>
                <c:pt idx="8">
                  <c:v>Mbomou</c:v>
                </c:pt>
                <c:pt idx="9">
                  <c:v>Nana Grebizi</c:v>
                </c:pt>
                <c:pt idx="10">
                  <c:v>Nana Mambéré</c:v>
                </c:pt>
                <c:pt idx="11">
                  <c:v>Ombella Mpoko</c:v>
                </c:pt>
                <c:pt idx="12">
                  <c:v>Ouaka</c:v>
                </c:pt>
                <c:pt idx="13">
                  <c:v>Ouham</c:v>
                </c:pt>
                <c:pt idx="14">
                  <c:v>Ouham Pende</c:v>
                </c:pt>
                <c:pt idx="15">
                  <c:v>Sangha Mbaere</c:v>
                </c:pt>
                <c:pt idx="16">
                  <c:v>Vakaga</c:v>
                </c:pt>
              </c:strCache>
            </c:strRef>
          </c:cat>
          <c:val>
            <c:numRef>
              <c:f>MICS10!$R$125:$AH$125</c:f>
              <c:numCache>
                <c:formatCode>###0.0</c:formatCode>
                <c:ptCount val="17"/>
                <c:pt idx="0">
                  <c:v>9.5292833075749019</c:v>
                </c:pt>
                <c:pt idx="1">
                  <c:v>47.055354784281846</c:v>
                </c:pt>
                <c:pt idx="2">
                  <c:v>2.6046716812224493</c:v>
                </c:pt>
                <c:pt idx="3">
                  <c:v>3.6170565469643434</c:v>
                </c:pt>
                <c:pt idx="4">
                  <c:v>6.3878995096799915</c:v>
                </c:pt>
                <c:pt idx="5">
                  <c:v>3.0105699241333377</c:v>
                </c:pt>
                <c:pt idx="6">
                  <c:v>8.356784099421386</c:v>
                </c:pt>
                <c:pt idx="7">
                  <c:v>6.4557381368557687</c:v>
                </c:pt>
                <c:pt idx="8">
                  <c:v>4.2363637340896618</c:v>
                </c:pt>
                <c:pt idx="9">
                  <c:v>5.2827481175802644</c:v>
                </c:pt>
                <c:pt idx="10">
                  <c:v>4.860512809096214</c:v>
                </c:pt>
                <c:pt idx="11">
                  <c:v>18.765656610418802</c:v>
                </c:pt>
                <c:pt idx="12">
                  <c:v>4.068198381783831</c:v>
                </c:pt>
                <c:pt idx="13">
                  <c:v>4.2900021832348365</c:v>
                </c:pt>
                <c:pt idx="14">
                  <c:v>4.7060940636776465</c:v>
                </c:pt>
                <c:pt idx="15">
                  <c:v>7.2046773554782622</c:v>
                </c:pt>
                <c:pt idx="16">
                  <c:v>0</c:v>
                </c:pt>
              </c:numCache>
            </c:numRef>
          </c:val>
          <c:extLst>
            <c:ext xmlns:c16="http://schemas.microsoft.com/office/drawing/2014/chart" uri="{C3380CC4-5D6E-409C-BE32-E72D297353CC}">
              <c16:uniqueId val="{00000001-72D8-4835-A1E4-74B593718ED7}"/>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MICS10!$R$121:$AH$121</c:f>
              <c:strCache>
                <c:ptCount val="17"/>
                <c:pt idx="0">
                  <c:v>Baminigui Bangoran</c:v>
                </c:pt>
                <c:pt idx="1">
                  <c:v>Bangui</c:v>
                </c:pt>
                <c:pt idx="2">
                  <c:v>Basse Kotto</c:v>
                </c:pt>
                <c:pt idx="3">
                  <c:v>Haut Mbomou</c:v>
                </c:pt>
                <c:pt idx="4">
                  <c:v>Haute-Kotto</c:v>
                </c:pt>
                <c:pt idx="5">
                  <c:v>Kémo</c:v>
                </c:pt>
                <c:pt idx="6">
                  <c:v>Lobaye</c:v>
                </c:pt>
                <c:pt idx="7">
                  <c:v>Mambere Kadei</c:v>
                </c:pt>
                <c:pt idx="8">
                  <c:v>Mbomou</c:v>
                </c:pt>
                <c:pt idx="9">
                  <c:v>Nana Grebizi</c:v>
                </c:pt>
                <c:pt idx="10">
                  <c:v>Nana Mambéré</c:v>
                </c:pt>
                <c:pt idx="11">
                  <c:v>Ombella Mpoko</c:v>
                </c:pt>
                <c:pt idx="12">
                  <c:v>Ouaka</c:v>
                </c:pt>
                <c:pt idx="13">
                  <c:v>Ouham</c:v>
                </c:pt>
                <c:pt idx="14">
                  <c:v>Ouham Pende</c:v>
                </c:pt>
                <c:pt idx="15">
                  <c:v>Sangha Mbaere</c:v>
                </c:pt>
                <c:pt idx="16">
                  <c:v>Vakaga</c:v>
                </c:pt>
              </c:strCache>
            </c:strRef>
          </c:cat>
          <c:val>
            <c:numRef>
              <c:f>MICS10!$R$126:$AH$126</c:f>
              <c:numCache>
                <c:formatCode>###0.0</c:formatCode>
                <c:ptCount val="17"/>
                <c:pt idx="0">
                  <c:v>44.775810718722738</c:v>
                </c:pt>
                <c:pt idx="1">
                  <c:v>3.082394293387404</c:v>
                </c:pt>
                <c:pt idx="2">
                  <c:v>62.867386712735623</c:v>
                </c:pt>
                <c:pt idx="3">
                  <c:v>71.909718742266051</c:v>
                </c:pt>
                <c:pt idx="4">
                  <c:v>56.014892904259511</c:v>
                </c:pt>
                <c:pt idx="5">
                  <c:v>52.125783348264747</c:v>
                </c:pt>
                <c:pt idx="6">
                  <c:v>54.192350348401874</c:v>
                </c:pt>
                <c:pt idx="7">
                  <c:v>56.206406221139602</c:v>
                </c:pt>
                <c:pt idx="8">
                  <c:v>63.729266246053697</c:v>
                </c:pt>
                <c:pt idx="9">
                  <c:v>47.768598532698725</c:v>
                </c:pt>
                <c:pt idx="10">
                  <c:v>53.539353873612356</c:v>
                </c:pt>
                <c:pt idx="11">
                  <c:v>28.871468301220681</c:v>
                </c:pt>
                <c:pt idx="12">
                  <c:v>43.289239303124972</c:v>
                </c:pt>
                <c:pt idx="13">
                  <c:v>20.645549297189476</c:v>
                </c:pt>
                <c:pt idx="14">
                  <c:v>30.620571217297893</c:v>
                </c:pt>
                <c:pt idx="15">
                  <c:v>57.276398174936965</c:v>
                </c:pt>
                <c:pt idx="16">
                  <c:v>95.740218142167237</c:v>
                </c:pt>
              </c:numCache>
            </c:numRef>
          </c:val>
          <c:extLst>
            <c:ext xmlns:c16="http://schemas.microsoft.com/office/drawing/2014/chart" uri="{C3380CC4-5D6E-409C-BE32-E72D297353CC}">
              <c16:uniqueId val="{00000002-72D8-4835-A1E4-74B593718ED7}"/>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MICS10!$R$121:$AH$121</c:f>
              <c:strCache>
                <c:ptCount val="17"/>
                <c:pt idx="0">
                  <c:v>Baminigui Bangoran</c:v>
                </c:pt>
                <c:pt idx="1">
                  <c:v>Bangui</c:v>
                </c:pt>
                <c:pt idx="2">
                  <c:v>Basse Kotto</c:v>
                </c:pt>
                <c:pt idx="3">
                  <c:v>Haut Mbomou</c:v>
                </c:pt>
                <c:pt idx="4">
                  <c:v>Haute-Kotto</c:v>
                </c:pt>
                <c:pt idx="5">
                  <c:v>Kémo</c:v>
                </c:pt>
                <c:pt idx="6">
                  <c:v>Lobaye</c:v>
                </c:pt>
                <c:pt idx="7">
                  <c:v>Mambere Kadei</c:v>
                </c:pt>
                <c:pt idx="8">
                  <c:v>Mbomou</c:v>
                </c:pt>
                <c:pt idx="9">
                  <c:v>Nana Grebizi</c:v>
                </c:pt>
                <c:pt idx="10">
                  <c:v>Nana Mambéré</c:v>
                </c:pt>
                <c:pt idx="11">
                  <c:v>Ombella Mpoko</c:v>
                </c:pt>
                <c:pt idx="12">
                  <c:v>Ouaka</c:v>
                </c:pt>
                <c:pt idx="13">
                  <c:v>Ouham</c:v>
                </c:pt>
                <c:pt idx="14">
                  <c:v>Ouham Pende</c:v>
                </c:pt>
                <c:pt idx="15">
                  <c:v>Sangha Mbaere</c:v>
                </c:pt>
                <c:pt idx="16">
                  <c:v>Vakaga</c:v>
                </c:pt>
              </c:strCache>
            </c:strRef>
          </c:cat>
          <c:val>
            <c:numRef>
              <c:f>MICS10!$R$127:$AH$127</c:f>
              <c:numCache>
                <c:formatCode>###0.0</c:formatCode>
                <c:ptCount val="17"/>
                <c:pt idx="0">
                  <c:v>28.576218827864054</c:v>
                </c:pt>
                <c:pt idx="1">
                  <c:v>1.1801376667432051</c:v>
                </c:pt>
                <c:pt idx="2">
                  <c:v>26.968420016014321</c:v>
                </c:pt>
                <c:pt idx="3">
                  <c:v>18.027476023588797</c:v>
                </c:pt>
                <c:pt idx="4">
                  <c:v>19.301266895778824</c:v>
                </c:pt>
                <c:pt idx="5">
                  <c:v>33.650001975007001</c:v>
                </c:pt>
                <c:pt idx="6">
                  <c:v>17.57108893865221</c:v>
                </c:pt>
                <c:pt idx="7">
                  <c:v>12.736445299610228</c:v>
                </c:pt>
                <c:pt idx="8">
                  <c:v>20.342727582720851</c:v>
                </c:pt>
                <c:pt idx="9">
                  <c:v>33.452176103414295</c:v>
                </c:pt>
                <c:pt idx="10">
                  <c:v>23.530038236596763</c:v>
                </c:pt>
                <c:pt idx="11">
                  <c:v>26.122936738001407</c:v>
                </c:pt>
                <c:pt idx="12">
                  <c:v>42.842300941791422</c:v>
                </c:pt>
                <c:pt idx="13">
                  <c:v>68.266522407464862</c:v>
                </c:pt>
                <c:pt idx="14">
                  <c:v>52.86975152097817</c:v>
                </c:pt>
                <c:pt idx="15">
                  <c:v>13.748691048015097</c:v>
                </c:pt>
                <c:pt idx="16">
                  <c:v>3.554583556628061</c:v>
                </c:pt>
              </c:numCache>
            </c:numRef>
          </c:val>
          <c:extLst>
            <c:ext xmlns:c16="http://schemas.microsoft.com/office/drawing/2014/chart" uri="{C3380CC4-5D6E-409C-BE32-E72D297353CC}">
              <c16:uniqueId val="{00000003-72D8-4835-A1E4-74B593718ED7}"/>
            </c:ext>
          </c:extLst>
        </c:ser>
        <c:dLbls>
          <c:showLegendKey val="0"/>
          <c:showVal val="0"/>
          <c:showCatName val="0"/>
          <c:showSerName val="0"/>
          <c:showPercent val="0"/>
          <c:showBubbleSize val="0"/>
        </c:dLbls>
        <c:gapWidth val="50"/>
        <c:overlap val="100"/>
        <c:axId val="231536128"/>
        <c:axId val="231537664"/>
      </c:barChart>
      <c:catAx>
        <c:axId val="23153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37664"/>
        <c:crosses val="autoZero"/>
        <c:auto val="1"/>
        <c:lblAlgn val="ctr"/>
        <c:lblOffset val="100"/>
        <c:tickLblSkip val="1"/>
        <c:tickMarkSkip val="1"/>
        <c:noMultiLvlLbl val="0"/>
      </c:catAx>
      <c:valAx>
        <c:axId val="23153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3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MICS10!$M$222:$Q$222</c:f>
              <c:numCache>
                <c:formatCode>###0.0</c:formatCode>
                <c:ptCount val="5"/>
                <c:pt idx="0">
                  <c:v>5.3241271514137543</c:v>
                </c:pt>
                <c:pt idx="1">
                  <c:v>7.3210695401685104</c:v>
                </c:pt>
                <c:pt idx="2">
                  <c:v>10.001466259090146</c:v>
                </c:pt>
                <c:pt idx="3">
                  <c:v>15.048629057605936</c:v>
                </c:pt>
                <c:pt idx="4">
                  <c:v>26.856157717922262</c:v>
                </c:pt>
              </c:numCache>
            </c:numRef>
          </c:val>
          <c:extLst>
            <c:ext xmlns:c16="http://schemas.microsoft.com/office/drawing/2014/chart" uri="{C3380CC4-5D6E-409C-BE32-E72D297353CC}">
              <c16:uniqueId val="{00000000-421C-4FB4-9547-9D6BDB8B5FA9}"/>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MICS10!$M$223:$Q$223</c:f>
              <c:numCache>
                <c:formatCode>###0.0</c:formatCode>
                <c:ptCount val="5"/>
                <c:pt idx="0">
                  <c:v>5.6797430270961469</c:v>
                </c:pt>
                <c:pt idx="1">
                  <c:v>4.2664258750427324</c:v>
                </c:pt>
                <c:pt idx="2">
                  <c:v>3.8065249034609914</c:v>
                </c:pt>
                <c:pt idx="3">
                  <c:v>4.9461272670810175</c:v>
                </c:pt>
                <c:pt idx="4">
                  <c:v>3.9340883204673522</c:v>
                </c:pt>
              </c:numCache>
            </c:numRef>
          </c:val>
          <c:extLst>
            <c:ext xmlns:c16="http://schemas.microsoft.com/office/drawing/2014/chart" uri="{C3380CC4-5D6E-409C-BE32-E72D297353CC}">
              <c16:uniqueId val="{00000001-421C-4FB4-9547-9D6BDB8B5FA9}"/>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MICS10!$M$224:$Q$224</c:f>
              <c:numCache>
                <c:formatCode>###0.0</c:formatCode>
                <c:ptCount val="5"/>
                <c:pt idx="0">
                  <c:v>88.996129821490143</c:v>
                </c:pt>
                <c:pt idx="1">
                  <c:v>88.412504584788607</c:v>
                </c:pt>
                <c:pt idx="2">
                  <c:v>86.192008837448896</c:v>
                </c:pt>
                <c:pt idx="3">
                  <c:v>80.005243675312997</c:v>
                </c:pt>
                <c:pt idx="4">
                  <c:v>69.209753961610517</c:v>
                </c:pt>
              </c:numCache>
            </c:numRef>
          </c:val>
          <c:extLst>
            <c:ext xmlns:c16="http://schemas.microsoft.com/office/drawing/2014/chart" uri="{C3380CC4-5D6E-409C-BE32-E72D297353CC}">
              <c16:uniqueId val="{00000002-421C-4FB4-9547-9D6BDB8B5FA9}"/>
            </c:ext>
          </c:extLst>
        </c:ser>
        <c:dLbls>
          <c:showLegendKey val="0"/>
          <c:showVal val="0"/>
          <c:showCatName val="0"/>
          <c:showSerName val="0"/>
          <c:showPercent val="0"/>
          <c:showBubbleSize val="0"/>
        </c:dLbls>
        <c:gapWidth val="50"/>
        <c:overlap val="100"/>
        <c:axId val="232000896"/>
        <c:axId val="232014976"/>
      </c:barChart>
      <c:catAx>
        <c:axId val="2320008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14976"/>
        <c:crosses val="autoZero"/>
        <c:auto val="1"/>
        <c:lblAlgn val="ctr"/>
        <c:lblOffset val="100"/>
        <c:tickLblSkip val="1"/>
        <c:tickMarkSkip val="1"/>
        <c:noMultiLvlLbl val="0"/>
      </c:catAx>
      <c:valAx>
        <c:axId val="2320149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008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MICS10!$R$221:$AH$221</c:f>
              <c:strCache>
                <c:ptCount val="17"/>
                <c:pt idx="0">
                  <c:v>Baminigui Bangoran</c:v>
                </c:pt>
                <c:pt idx="1">
                  <c:v>Bangui</c:v>
                </c:pt>
                <c:pt idx="2">
                  <c:v>Basse Kotto</c:v>
                </c:pt>
                <c:pt idx="3">
                  <c:v>Haut Mbomou</c:v>
                </c:pt>
                <c:pt idx="4">
                  <c:v>Haute-Kotto</c:v>
                </c:pt>
                <c:pt idx="5">
                  <c:v>Kémo</c:v>
                </c:pt>
                <c:pt idx="6">
                  <c:v>Lobaye</c:v>
                </c:pt>
                <c:pt idx="7">
                  <c:v>Mambere Kadei</c:v>
                </c:pt>
                <c:pt idx="8">
                  <c:v>Mbomou</c:v>
                </c:pt>
                <c:pt idx="9">
                  <c:v>Nana Grebizi</c:v>
                </c:pt>
                <c:pt idx="10">
                  <c:v>Nana Mambéré</c:v>
                </c:pt>
                <c:pt idx="11">
                  <c:v>Ombella Mpoko</c:v>
                </c:pt>
                <c:pt idx="12">
                  <c:v>Ouaka</c:v>
                </c:pt>
                <c:pt idx="13">
                  <c:v>Ouham</c:v>
                </c:pt>
                <c:pt idx="14">
                  <c:v>Ouham Pende</c:v>
                </c:pt>
                <c:pt idx="15">
                  <c:v>Sangha Mbaere</c:v>
                </c:pt>
                <c:pt idx="16">
                  <c:v>Vakaga</c:v>
                </c:pt>
              </c:strCache>
            </c:strRef>
          </c:cat>
          <c:val>
            <c:numRef>
              <c:f>MICS10!$R$222:$AH$222</c:f>
              <c:numCache>
                <c:formatCode>###0.0</c:formatCode>
                <c:ptCount val="17"/>
                <c:pt idx="0">
                  <c:v>8.8838579911079716</c:v>
                </c:pt>
                <c:pt idx="1">
                  <c:v>26.743302137232433</c:v>
                </c:pt>
                <c:pt idx="2">
                  <c:v>2.6572087488004308</c:v>
                </c:pt>
                <c:pt idx="3">
                  <c:v>4.7859843445364634</c:v>
                </c:pt>
                <c:pt idx="4">
                  <c:v>10.933897690059426</c:v>
                </c:pt>
                <c:pt idx="5">
                  <c:v>2.6533517004830207</c:v>
                </c:pt>
                <c:pt idx="6">
                  <c:v>23.350912271240002</c:v>
                </c:pt>
                <c:pt idx="7">
                  <c:v>39.69246329707714</c:v>
                </c:pt>
                <c:pt idx="8">
                  <c:v>2.1590030553699511</c:v>
                </c:pt>
                <c:pt idx="9">
                  <c:v>0.97047500156044242</c:v>
                </c:pt>
                <c:pt idx="10">
                  <c:v>43.828496262849484</c:v>
                </c:pt>
                <c:pt idx="11">
                  <c:v>5.1883349107028254</c:v>
                </c:pt>
                <c:pt idx="12">
                  <c:v>4.0881081236799428</c:v>
                </c:pt>
                <c:pt idx="13">
                  <c:v>0.25164414293649168</c:v>
                </c:pt>
                <c:pt idx="14">
                  <c:v>8.2796669191035388</c:v>
                </c:pt>
                <c:pt idx="15">
                  <c:v>32.980991176470184</c:v>
                </c:pt>
                <c:pt idx="16">
                  <c:v>8.0954844385518783</c:v>
                </c:pt>
              </c:numCache>
            </c:numRef>
          </c:val>
          <c:extLst>
            <c:ext xmlns:c16="http://schemas.microsoft.com/office/drawing/2014/chart" uri="{C3380CC4-5D6E-409C-BE32-E72D297353CC}">
              <c16:uniqueId val="{00000000-8E0E-4557-B9C0-27D1A71332A7}"/>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MICS10!$R$221:$AH$221</c:f>
              <c:strCache>
                <c:ptCount val="17"/>
                <c:pt idx="0">
                  <c:v>Baminigui Bangoran</c:v>
                </c:pt>
                <c:pt idx="1">
                  <c:v>Bangui</c:v>
                </c:pt>
                <c:pt idx="2">
                  <c:v>Basse Kotto</c:v>
                </c:pt>
                <c:pt idx="3">
                  <c:v>Haut Mbomou</c:v>
                </c:pt>
                <c:pt idx="4">
                  <c:v>Haute-Kotto</c:v>
                </c:pt>
                <c:pt idx="5">
                  <c:v>Kémo</c:v>
                </c:pt>
                <c:pt idx="6">
                  <c:v>Lobaye</c:v>
                </c:pt>
                <c:pt idx="7">
                  <c:v>Mambere Kadei</c:v>
                </c:pt>
                <c:pt idx="8">
                  <c:v>Mbomou</c:v>
                </c:pt>
                <c:pt idx="9">
                  <c:v>Nana Grebizi</c:v>
                </c:pt>
                <c:pt idx="10">
                  <c:v>Nana Mambéré</c:v>
                </c:pt>
                <c:pt idx="11">
                  <c:v>Ombella Mpoko</c:v>
                </c:pt>
                <c:pt idx="12">
                  <c:v>Ouaka</c:v>
                </c:pt>
                <c:pt idx="13">
                  <c:v>Ouham</c:v>
                </c:pt>
                <c:pt idx="14">
                  <c:v>Ouham Pende</c:v>
                </c:pt>
                <c:pt idx="15">
                  <c:v>Sangha Mbaere</c:v>
                </c:pt>
                <c:pt idx="16">
                  <c:v>Vakaga</c:v>
                </c:pt>
              </c:strCache>
            </c:strRef>
          </c:cat>
          <c:val>
            <c:numRef>
              <c:f>MICS10!$R$223:$AH$223</c:f>
              <c:numCache>
                <c:formatCode>###0.0</c:formatCode>
                <c:ptCount val="17"/>
                <c:pt idx="0">
                  <c:v>3.9820599146238123</c:v>
                </c:pt>
                <c:pt idx="1">
                  <c:v>11.239443999954172</c:v>
                </c:pt>
                <c:pt idx="2">
                  <c:v>1.3358601482657275</c:v>
                </c:pt>
                <c:pt idx="3">
                  <c:v>1.4507312527698701</c:v>
                </c:pt>
                <c:pt idx="4">
                  <c:v>1.8990088536217093</c:v>
                </c:pt>
                <c:pt idx="5">
                  <c:v>0.73396152220455979</c:v>
                </c:pt>
                <c:pt idx="6">
                  <c:v>8.637845266318358</c:v>
                </c:pt>
                <c:pt idx="7">
                  <c:v>14.481078088360722</c:v>
                </c:pt>
                <c:pt idx="8">
                  <c:v>1.6712520985628279</c:v>
                </c:pt>
                <c:pt idx="9">
                  <c:v>1.5729059563131218</c:v>
                </c:pt>
                <c:pt idx="10">
                  <c:v>12.954627112542379</c:v>
                </c:pt>
                <c:pt idx="11">
                  <c:v>0.45110343839325651</c:v>
                </c:pt>
                <c:pt idx="12">
                  <c:v>1.1437336861907021</c:v>
                </c:pt>
                <c:pt idx="13">
                  <c:v>0</c:v>
                </c:pt>
                <c:pt idx="14">
                  <c:v>1.0832835084001342</c:v>
                </c:pt>
                <c:pt idx="15">
                  <c:v>11.870084079399637</c:v>
                </c:pt>
                <c:pt idx="16">
                  <c:v>5.9798895349377537</c:v>
                </c:pt>
              </c:numCache>
            </c:numRef>
          </c:val>
          <c:extLst>
            <c:ext xmlns:c16="http://schemas.microsoft.com/office/drawing/2014/chart" uri="{C3380CC4-5D6E-409C-BE32-E72D297353CC}">
              <c16:uniqueId val="{00000001-8E0E-4557-B9C0-27D1A71332A7}"/>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MICS10!$R$221:$AH$221</c:f>
              <c:strCache>
                <c:ptCount val="17"/>
                <c:pt idx="0">
                  <c:v>Baminigui Bangoran</c:v>
                </c:pt>
                <c:pt idx="1">
                  <c:v>Bangui</c:v>
                </c:pt>
                <c:pt idx="2">
                  <c:v>Basse Kotto</c:v>
                </c:pt>
                <c:pt idx="3">
                  <c:v>Haut Mbomou</c:v>
                </c:pt>
                <c:pt idx="4">
                  <c:v>Haute-Kotto</c:v>
                </c:pt>
                <c:pt idx="5">
                  <c:v>Kémo</c:v>
                </c:pt>
                <c:pt idx="6">
                  <c:v>Lobaye</c:v>
                </c:pt>
                <c:pt idx="7">
                  <c:v>Mambere Kadei</c:v>
                </c:pt>
                <c:pt idx="8">
                  <c:v>Mbomou</c:v>
                </c:pt>
                <c:pt idx="9">
                  <c:v>Nana Grebizi</c:v>
                </c:pt>
                <c:pt idx="10">
                  <c:v>Nana Mambéré</c:v>
                </c:pt>
                <c:pt idx="11">
                  <c:v>Ombella Mpoko</c:v>
                </c:pt>
                <c:pt idx="12">
                  <c:v>Ouaka</c:v>
                </c:pt>
                <c:pt idx="13">
                  <c:v>Ouham</c:v>
                </c:pt>
                <c:pt idx="14">
                  <c:v>Ouham Pende</c:v>
                </c:pt>
                <c:pt idx="15">
                  <c:v>Sangha Mbaere</c:v>
                </c:pt>
                <c:pt idx="16">
                  <c:v>Vakaga</c:v>
                </c:pt>
              </c:strCache>
            </c:strRef>
          </c:cat>
          <c:val>
            <c:numRef>
              <c:f>MICS10!$R$224:$AH$224</c:f>
              <c:numCache>
                <c:formatCode>###0.0</c:formatCode>
                <c:ptCount val="17"/>
                <c:pt idx="0">
                  <c:v>87.134082094268152</c:v>
                </c:pt>
                <c:pt idx="1">
                  <c:v>62.017253862813384</c:v>
                </c:pt>
                <c:pt idx="2">
                  <c:v>96.006931102933805</c:v>
                </c:pt>
                <c:pt idx="3">
                  <c:v>93.76328440269377</c:v>
                </c:pt>
                <c:pt idx="4">
                  <c:v>87.167093456318895</c:v>
                </c:pt>
                <c:pt idx="5">
                  <c:v>96.612686777312447</c:v>
                </c:pt>
                <c:pt idx="6">
                  <c:v>68.011242462441487</c:v>
                </c:pt>
                <c:pt idx="7">
                  <c:v>45.826458614562462</c:v>
                </c:pt>
                <c:pt idx="8">
                  <c:v>96.169744846067189</c:v>
                </c:pt>
                <c:pt idx="9">
                  <c:v>97.45661904212642</c:v>
                </c:pt>
                <c:pt idx="10">
                  <c:v>43.216876624607856</c:v>
                </c:pt>
                <c:pt idx="11">
                  <c:v>94.360561650903918</c:v>
                </c:pt>
                <c:pt idx="12">
                  <c:v>94.768158190129341</c:v>
                </c:pt>
                <c:pt idx="13">
                  <c:v>99.748355857063501</c:v>
                </c:pt>
                <c:pt idx="14">
                  <c:v>90.637049572496366</c:v>
                </c:pt>
                <c:pt idx="15">
                  <c:v>55.148924744130042</c:v>
                </c:pt>
                <c:pt idx="16">
                  <c:v>85.924626026510367</c:v>
                </c:pt>
              </c:numCache>
            </c:numRef>
          </c:val>
          <c:extLst>
            <c:ext xmlns:c16="http://schemas.microsoft.com/office/drawing/2014/chart" uri="{C3380CC4-5D6E-409C-BE32-E72D297353CC}">
              <c16:uniqueId val="{00000002-8E0E-4557-B9C0-27D1A71332A7}"/>
            </c:ext>
          </c:extLst>
        </c:ser>
        <c:dLbls>
          <c:showLegendKey val="0"/>
          <c:showVal val="0"/>
          <c:showCatName val="0"/>
          <c:showSerName val="0"/>
          <c:showPercent val="0"/>
          <c:showBubbleSize val="0"/>
        </c:dLbls>
        <c:gapWidth val="50"/>
        <c:overlap val="100"/>
        <c:axId val="232046592"/>
        <c:axId val="232048128"/>
      </c:barChart>
      <c:catAx>
        <c:axId val="2320465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48128"/>
        <c:crosses val="autoZero"/>
        <c:auto val="1"/>
        <c:lblAlgn val="ctr"/>
        <c:lblOffset val="100"/>
        <c:tickLblSkip val="1"/>
        <c:tickMarkSkip val="1"/>
        <c:noMultiLvlLbl val="0"/>
      </c:catAx>
      <c:valAx>
        <c:axId val="2320481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465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MICS10!$C$222:$G$222</c:f>
              <c:numCache>
                <c:formatCode>###0.0</c:formatCode>
                <c:ptCount val="5"/>
                <c:pt idx="0">
                  <c:v>5.3455186492184543</c:v>
                </c:pt>
                <c:pt idx="1">
                  <c:v>8.7756361520784196</c:v>
                </c:pt>
                <c:pt idx="2">
                  <c:v>14.752134010970158</c:v>
                </c:pt>
                <c:pt idx="3">
                  <c:v>20.644236776762437</c:v>
                </c:pt>
                <c:pt idx="4">
                  <c:v>31.96147744051742</c:v>
                </c:pt>
              </c:numCache>
            </c:numRef>
          </c:val>
          <c:extLst>
            <c:ext xmlns:c16="http://schemas.microsoft.com/office/drawing/2014/chart" uri="{C3380CC4-5D6E-409C-BE32-E72D297353CC}">
              <c16:uniqueId val="{00000000-0EEB-4692-8AEA-2195EC264C7B}"/>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MICS10!$C$223:$G$223</c:f>
              <c:numCache>
                <c:formatCode>###0.0</c:formatCode>
                <c:ptCount val="5"/>
                <c:pt idx="0">
                  <c:v>4.7488063102671934</c:v>
                </c:pt>
                <c:pt idx="1">
                  <c:v>4.1677159981007685</c:v>
                </c:pt>
                <c:pt idx="2">
                  <c:v>5.3937589376250008</c:v>
                </c:pt>
                <c:pt idx="3">
                  <c:v>8.5637431117356542</c:v>
                </c:pt>
                <c:pt idx="4">
                  <c:v>5.6035206204472585</c:v>
                </c:pt>
              </c:numCache>
            </c:numRef>
          </c:val>
          <c:extLst>
            <c:ext xmlns:c16="http://schemas.microsoft.com/office/drawing/2014/chart" uri="{C3380CC4-5D6E-409C-BE32-E72D297353CC}">
              <c16:uniqueId val="{00000001-0EEB-4692-8AEA-2195EC264C7B}"/>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MICS10!$C$224:$G$224</c:f>
              <c:numCache>
                <c:formatCode>###0.0</c:formatCode>
                <c:ptCount val="5"/>
                <c:pt idx="0">
                  <c:v>89.905675040514694</c:v>
                </c:pt>
                <c:pt idx="1">
                  <c:v>87.056647849821019</c:v>
                </c:pt>
                <c:pt idx="2">
                  <c:v>79.854107051404981</c:v>
                </c:pt>
                <c:pt idx="3">
                  <c:v>70.792020111501884</c:v>
                </c:pt>
                <c:pt idx="4">
                  <c:v>62.435001939035338</c:v>
                </c:pt>
              </c:numCache>
            </c:numRef>
          </c:val>
          <c:extLst>
            <c:ext xmlns:c16="http://schemas.microsoft.com/office/drawing/2014/chart" uri="{C3380CC4-5D6E-409C-BE32-E72D297353CC}">
              <c16:uniqueId val="{00000002-0EEB-4692-8AEA-2195EC264C7B}"/>
            </c:ext>
          </c:extLst>
        </c:ser>
        <c:dLbls>
          <c:showLegendKey val="0"/>
          <c:showVal val="0"/>
          <c:showCatName val="0"/>
          <c:showSerName val="0"/>
          <c:showPercent val="0"/>
          <c:showBubbleSize val="0"/>
        </c:dLbls>
        <c:gapWidth val="50"/>
        <c:overlap val="100"/>
        <c:axId val="233202048"/>
        <c:axId val="233203584"/>
      </c:barChart>
      <c:catAx>
        <c:axId val="2332020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03584"/>
        <c:crosses val="autoZero"/>
        <c:auto val="1"/>
        <c:lblAlgn val="ctr"/>
        <c:lblOffset val="100"/>
        <c:tickLblSkip val="1"/>
        <c:tickMarkSkip val="1"/>
        <c:noMultiLvlLbl val="0"/>
      </c:catAx>
      <c:valAx>
        <c:axId val="2332035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020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MICS10!$H$18:$L$18</c:f>
              <c:numCache>
                <c:formatCode>###0.0</c:formatCode>
                <c:ptCount val="5"/>
                <c:pt idx="0">
                  <c:v>45.651010518804284</c:v>
                </c:pt>
                <c:pt idx="1">
                  <c:v>60.145459046229362</c:v>
                </c:pt>
                <c:pt idx="2">
                  <c:v>65.664729925189263</c:v>
                </c:pt>
                <c:pt idx="3">
                  <c:v>74.85363628027703</c:v>
                </c:pt>
                <c:pt idx="4">
                  <c:v>72.439109832271185</c:v>
                </c:pt>
              </c:numCache>
            </c:numRef>
          </c:val>
          <c:extLst>
            <c:ext xmlns:c16="http://schemas.microsoft.com/office/drawing/2014/chart" uri="{C3380CC4-5D6E-409C-BE32-E72D297353CC}">
              <c16:uniqueId val="{00000000-589A-4ACF-BA6A-7B8147839EBC}"/>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MICS10!$H$19:$L$19</c:f>
              <c:numCache>
                <c:formatCode>###0.0</c:formatCode>
                <c:ptCount val="5"/>
                <c:pt idx="0">
                  <c:v>19.776668537470567</c:v>
                </c:pt>
                <c:pt idx="1">
                  <c:v>22.684241459942836</c:v>
                </c:pt>
                <c:pt idx="2">
                  <c:v>20.935191877216319</c:v>
                </c:pt>
                <c:pt idx="3">
                  <c:v>18.952374478263607</c:v>
                </c:pt>
                <c:pt idx="4">
                  <c:v>24.27848859937793</c:v>
                </c:pt>
              </c:numCache>
            </c:numRef>
          </c:val>
          <c:extLst>
            <c:ext xmlns:c16="http://schemas.microsoft.com/office/drawing/2014/chart" uri="{C3380CC4-5D6E-409C-BE32-E72D297353CC}">
              <c16:uniqueId val="{00000001-589A-4ACF-BA6A-7B8147839EBC}"/>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MICS10!$H$20:$L$20</c:f>
              <c:numCache>
                <c:formatCode>###0.0</c:formatCode>
                <c:ptCount val="5"/>
                <c:pt idx="0">
                  <c:v>32.897995453039833</c:v>
                </c:pt>
                <c:pt idx="1">
                  <c:v>17.170299493827851</c:v>
                </c:pt>
                <c:pt idx="2">
                  <c:v>13.351273759911114</c:v>
                </c:pt>
                <c:pt idx="3">
                  <c:v>6.1939892414594402</c:v>
                </c:pt>
                <c:pt idx="4">
                  <c:v>3.282401568350874</c:v>
                </c:pt>
              </c:numCache>
            </c:numRef>
          </c:val>
          <c:extLst>
            <c:ext xmlns:c16="http://schemas.microsoft.com/office/drawing/2014/chart" uri="{C3380CC4-5D6E-409C-BE32-E72D297353CC}">
              <c16:uniqueId val="{00000002-589A-4ACF-BA6A-7B8147839EBC}"/>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MICS10!$H$21:$L$21</c:f>
              <c:numCache>
                <c:formatCode>###0.0</c:formatCode>
                <c:ptCount val="5"/>
                <c:pt idx="0">
                  <c:v>1.6743254906854603</c:v>
                </c:pt>
                <c:pt idx="1">
                  <c:v>0</c:v>
                </c:pt>
                <c:pt idx="2">
                  <c:v>4.8804437683371539E-2</c:v>
                </c:pt>
                <c:pt idx="3">
                  <c:v>0</c:v>
                </c:pt>
                <c:pt idx="4">
                  <c:v>0</c:v>
                </c:pt>
              </c:numCache>
            </c:numRef>
          </c:val>
          <c:extLst>
            <c:ext xmlns:c16="http://schemas.microsoft.com/office/drawing/2014/chart" uri="{C3380CC4-5D6E-409C-BE32-E72D297353CC}">
              <c16:uniqueId val="{00000003-589A-4ACF-BA6A-7B8147839EBC}"/>
            </c:ext>
          </c:extLst>
        </c:ser>
        <c:dLbls>
          <c:showLegendKey val="0"/>
          <c:showVal val="0"/>
          <c:showCatName val="0"/>
          <c:showSerName val="0"/>
          <c:showPercent val="0"/>
          <c:showBubbleSize val="0"/>
        </c:dLbls>
        <c:gapWidth val="50"/>
        <c:overlap val="100"/>
        <c:axId val="233281408"/>
        <c:axId val="233282944"/>
      </c:barChart>
      <c:catAx>
        <c:axId val="233281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82944"/>
        <c:crosses val="autoZero"/>
        <c:auto val="1"/>
        <c:lblAlgn val="ctr"/>
        <c:lblOffset val="100"/>
        <c:tickLblSkip val="1"/>
        <c:tickMarkSkip val="1"/>
        <c:noMultiLvlLbl val="0"/>
      </c:catAx>
      <c:valAx>
        <c:axId val="233282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81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MICS10!$H$124:$L$124</c:f>
              <c:numCache>
                <c:formatCode>###0.0</c:formatCode>
                <c:ptCount val="5"/>
                <c:pt idx="0">
                  <c:v>6.6968455807760243</c:v>
                </c:pt>
                <c:pt idx="1">
                  <c:v>37.097031440850479</c:v>
                </c:pt>
                <c:pt idx="2">
                  <c:v>43.429141986285096</c:v>
                </c:pt>
                <c:pt idx="3">
                  <c:v>51.578805758669851</c:v>
                </c:pt>
                <c:pt idx="4">
                  <c:v>70.14411822140589</c:v>
                </c:pt>
              </c:numCache>
            </c:numRef>
          </c:val>
          <c:extLst>
            <c:ext xmlns:c16="http://schemas.microsoft.com/office/drawing/2014/chart" uri="{C3380CC4-5D6E-409C-BE32-E72D297353CC}">
              <c16:uniqueId val="{00000000-BBA9-49BC-BA50-B951FE3759F7}"/>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MICS10!$H$125:$L$125</c:f>
              <c:numCache>
                <c:formatCode>###0.0</c:formatCode>
                <c:ptCount val="5"/>
                <c:pt idx="0">
                  <c:v>7.3337917708190536</c:v>
                </c:pt>
                <c:pt idx="1">
                  <c:v>31.795852034224858</c:v>
                </c:pt>
                <c:pt idx="2">
                  <c:v>48.430618098213415</c:v>
                </c:pt>
                <c:pt idx="3">
                  <c:v>43.532430812189361</c:v>
                </c:pt>
                <c:pt idx="4">
                  <c:v>27.137390741840896</c:v>
                </c:pt>
              </c:numCache>
            </c:numRef>
          </c:val>
          <c:extLst>
            <c:ext xmlns:c16="http://schemas.microsoft.com/office/drawing/2014/chart" uri="{C3380CC4-5D6E-409C-BE32-E72D297353CC}">
              <c16:uniqueId val="{00000001-BBA9-49BC-BA50-B951FE3759F7}"/>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MICS10!$H$126:$L$126</c:f>
              <c:numCache>
                <c:formatCode>###0.0</c:formatCode>
                <c:ptCount val="5"/>
                <c:pt idx="0">
                  <c:v>62.30109359994325</c:v>
                </c:pt>
                <c:pt idx="1">
                  <c:v>25.635921109747077</c:v>
                </c:pt>
                <c:pt idx="2">
                  <c:v>6.2371888792660695</c:v>
                </c:pt>
                <c:pt idx="3">
                  <c:v>3.5121881245285174</c:v>
                </c:pt>
                <c:pt idx="4">
                  <c:v>2.0999795592215054</c:v>
                </c:pt>
              </c:numCache>
            </c:numRef>
          </c:val>
          <c:extLst>
            <c:ext xmlns:c16="http://schemas.microsoft.com/office/drawing/2014/chart" uri="{C3380CC4-5D6E-409C-BE32-E72D297353CC}">
              <c16:uniqueId val="{00000002-BBA9-49BC-BA50-B951FE3759F7}"/>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MICS10!$H$127:$L$127</c:f>
              <c:numCache>
                <c:formatCode>###0.0</c:formatCode>
                <c:ptCount val="5"/>
                <c:pt idx="0">
                  <c:v>23.668269048461674</c:v>
                </c:pt>
                <c:pt idx="1">
                  <c:v>5.4711954151775863</c:v>
                </c:pt>
                <c:pt idx="2">
                  <c:v>1.9030510362354198</c:v>
                </c:pt>
                <c:pt idx="3">
                  <c:v>1.3765753046122702</c:v>
                </c:pt>
                <c:pt idx="4">
                  <c:v>0.61851147753170854</c:v>
                </c:pt>
              </c:numCache>
            </c:numRef>
          </c:val>
          <c:extLst>
            <c:ext xmlns:c16="http://schemas.microsoft.com/office/drawing/2014/chart" uri="{C3380CC4-5D6E-409C-BE32-E72D297353CC}">
              <c16:uniqueId val="{00000003-BBA9-49BC-BA50-B951FE3759F7}"/>
            </c:ext>
          </c:extLst>
        </c:ser>
        <c:dLbls>
          <c:showLegendKey val="0"/>
          <c:showVal val="0"/>
          <c:showCatName val="0"/>
          <c:showSerName val="0"/>
          <c:showPercent val="0"/>
          <c:showBubbleSize val="0"/>
        </c:dLbls>
        <c:gapWidth val="50"/>
        <c:overlap val="100"/>
        <c:axId val="233311616"/>
        <c:axId val="233313408"/>
      </c:barChart>
      <c:catAx>
        <c:axId val="233311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13408"/>
        <c:crosses val="autoZero"/>
        <c:auto val="1"/>
        <c:lblAlgn val="ctr"/>
        <c:lblOffset val="100"/>
        <c:tickLblSkip val="1"/>
        <c:tickMarkSkip val="1"/>
        <c:noMultiLvlLbl val="0"/>
      </c:catAx>
      <c:valAx>
        <c:axId val="233313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116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MICS10!$H$222:$L$222</c:f>
              <c:numCache>
                <c:formatCode>###0.0</c:formatCode>
                <c:ptCount val="5"/>
                <c:pt idx="0">
                  <c:v>8.5856260405469857</c:v>
                </c:pt>
                <c:pt idx="1">
                  <c:v>13.8381674825266</c:v>
                </c:pt>
                <c:pt idx="2">
                  <c:v>21.444755888779326</c:v>
                </c:pt>
                <c:pt idx="3">
                  <c:v>26.971849803687903</c:v>
                </c:pt>
                <c:pt idx="4">
                  <c:v>37.077935502815087</c:v>
                </c:pt>
              </c:numCache>
            </c:numRef>
          </c:val>
          <c:extLst>
            <c:ext xmlns:c16="http://schemas.microsoft.com/office/drawing/2014/chart" uri="{C3380CC4-5D6E-409C-BE32-E72D297353CC}">
              <c16:uniqueId val="{00000000-0A7D-4539-A162-0C9FB0718945}"/>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MICS10!$H$223:$L$223</c:f>
              <c:numCache>
                <c:formatCode>###0.0</c:formatCode>
                <c:ptCount val="5"/>
                <c:pt idx="0">
                  <c:v>4.9390108827949835</c:v>
                </c:pt>
                <c:pt idx="1">
                  <c:v>11.10899216339657</c:v>
                </c:pt>
                <c:pt idx="2">
                  <c:v>10.067189393229205</c:v>
                </c:pt>
                <c:pt idx="3">
                  <c:v>5.2961611082502129</c:v>
                </c:pt>
                <c:pt idx="4">
                  <c:v>6.383105922784277</c:v>
                </c:pt>
              </c:numCache>
            </c:numRef>
          </c:val>
          <c:extLst>
            <c:ext xmlns:c16="http://schemas.microsoft.com/office/drawing/2014/chart" uri="{C3380CC4-5D6E-409C-BE32-E72D297353CC}">
              <c16:uniqueId val="{00000001-0A7D-4539-A162-0C9FB0718945}"/>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MICS10!$H$224:$L$224</c:f>
              <c:numCache>
                <c:formatCode>###0.0</c:formatCode>
                <c:ptCount val="5"/>
                <c:pt idx="0">
                  <c:v>86.475363076658027</c:v>
                </c:pt>
                <c:pt idx="1">
                  <c:v>75.052840354076835</c:v>
                </c:pt>
                <c:pt idx="2">
                  <c:v>68.488054717991531</c:v>
                </c:pt>
                <c:pt idx="3">
                  <c:v>67.731989088061994</c:v>
                </c:pt>
                <c:pt idx="4">
                  <c:v>56.538958574400603</c:v>
                </c:pt>
              </c:numCache>
            </c:numRef>
          </c:val>
          <c:extLst>
            <c:ext xmlns:c16="http://schemas.microsoft.com/office/drawing/2014/chart" uri="{C3380CC4-5D6E-409C-BE32-E72D297353CC}">
              <c16:uniqueId val="{00000002-0A7D-4539-A162-0C9FB0718945}"/>
            </c:ext>
          </c:extLst>
        </c:ser>
        <c:dLbls>
          <c:showLegendKey val="0"/>
          <c:showVal val="0"/>
          <c:showCatName val="0"/>
          <c:showSerName val="0"/>
          <c:showPercent val="0"/>
          <c:showBubbleSize val="0"/>
        </c:dLbls>
        <c:gapWidth val="50"/>
        <c:overlap val="100"/>
        <c:axId val="233381888"/>
        <c:axId val="233383424"/>
      </c:barChart>
      <c:catAx>
        <c:axId val="233381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83424"/>
        <c:crosses val="autoZero"/>
        <c:auto val="1"/>
        <c:lblAlgn val="ctr"/>
        <c:lblOffset val="100"/>
        <c:tickLblSkip val="1"/>
        <c:tickMarkSkip val="1"/>
        <c:noMultiLvlLbl val="0"/>
      </c:catAx>
      <c:valAx>
        <c:axId val="2333834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818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MICS10!$C$124:$G$124</c:f>
              <c:numCache>
                <c:formatCode>###0.0</c:formatCode>
                <c:ptCount val="5"/>
                <c:pt idx="0">
                  <c:v>1.0344993656764214</c:v>
                </c:pt>
                <c:pt idx="1">
                  <c:v>3.6072938310898737</c:v>
                </c:pt>
                <c:pt idx="2">
                  <c:v>9.6682093292430267</c:v>
                </c:pt>
                <c:pt idx="3">
                  <c:v>35.376230267238817</c:v>
                </c:pt>
                <c:pt idx="4">
                  <c:v>60.552670899774547</c:v>
                </c:pt>
              </c:numCache>
            </c:numRef>
          </c:val>
          <c:extLst>
            <c:ext xmlns:c16="http://schemas.microsoft.com/office/drawing/2014/chart" uri="{C3380CC4-5D6E-409C-BE32-E72D297353CC}">
              <c16:uniqueId val="{00000000-D23A-44DA-B89E-6063224590BC}"/>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MICS10!$C$125:$G$125</c:f>
              <c:numCache>
                <c:formatCode>###0.0</c:formatCode>
                <c:ptCount val="5"/>
                <c:pt idx="0">
                  <c:v>0.7046605961707374</c:v>
                </c:pt>
                <c:pt idx="1">
                  <c:v>1.7305370746964939</c:v>
                </c:pt>
                <c:pt idx="2">
                  <c:v>7.3145657649445184</c:v>
                </c:pt>
                <c:pt idx="3">
                  <c:v>29.19250226579663</c:v>
                </c:pt>
                <c:pt idx="4">
                  <c:v>33.921276196357447</c:v>
                </c:pt>
              </c:numCache>
            </c:numRef>
          </c:val>
          <c:extLst>
            <c:ext xmlns:c16="http://schemas.microsoft.com/office/drawing/2014/chart" uri="{C3380CC4-5D6E-409C-BE32-E72D297353CC}">
              <c16:uniqueId val="{00000001-D23A-44DA-B89E-6063224590BC}"/>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MICS10!$C$126:$G$126</c:f>
              <c:numCache>
                <c:formatCode>###0.0</c:formatCode>
                <c:ptCount val="5"/>
                <c:pt idx="0">
                  <c:v>40.04086263254743</c:v>
                </c:pt>
                <c:pt idx="1">
                  <c:v>55.614184872896921</c:v>
                </c:pt>
                <c:pt idx="2">
                  <c:v>57.580153359405095</c:v>
                </c:pt>
                <c:pt idx="3">
                  <c:v>26.435442843985363</c:v>
                </c:pt>
                <c:pt idx="4">
                  <c:v>4.2287452531139849</c:v>
                </c:pt>
              </c:numCache>
            </c:numRef>
          </c:val>
          <c:extLst>
            <c:ext xmlns:c16="http://schemas.microsoft.com/office/drawing/2014/chart" uri="{C3380CC4-5D6E-409C-BE32-E72D297353CC}">
              <c16:uniqueId val="{00000002-D23A-44DA-B89E-6063224590BC}"/>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MICS10!$C$127:$G$127</c:f>
              <c:numCache>
                <c:formatCode>###0.0</c:formatCode>
                <c:ptCount val="5"/>
                <c:pt idx="0">
                  <c:v>58.219977405605405</c:v>
                </c:pt>
                <c:pt idx="1">
                  <c:v>39.047984221316703</c:v>
                </c:pt>
                <c:pt idx="2">
                  <c:v>25.43707154640736</c:v>
                </c:pt>
                <c:pt idx="3">
                  <c:v>8.9958246229791907</c:v>
                </c:pt>
                <c:pt idx="4">
                  <c:v>1.2973076507540218</c:v>
                </c:pt>
              </c:numCache>
            </c:numRef>
          </c:val>
          <c:extLst>
            <c:ext xmlns:c16="http://schemas.microsoft.com/office/drawing/2014/chart" uri="{C3380CC4-5D6E-409C-BE32-E72D297353CC}">
              <c16:uniqueId val="{00000003-D23A-44DA-B89E-6063224590BC}"/>
            </c:ext>
          </c:extLst>
        </c:ser>
        <c:dLbls>
          <c:showLegendKey val="0"/>
          <c:showVal val="0"/>
          <c:showCatName val="0"/>
          <c:showSerName val="0"/>
          <c:showPercent val="0"/>
          <c:showBubbleSize val="0"/>
        </c:dLbls>
        <c:gapWidth val="50"/>
        <c:overlap val="100"/>
        <c:axId val="231570432"/>
        <c:axId val="231580416"/>
      </c:barChart>
      <c:catAx>
        <c:axId val="231570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80416"/>
        <c:crosses val="autoZero"/>
        <c:auto val="1"/>
        <c:lblAlgn val="ctr"/>
        <c:lblOffset val="100"/>
        <c:tickLblSkip val="1"/>
        <c:tickMarkSkip val="1"/>
        <c:noMultiLvlLbl val="0"/>
      </c:catAx>
      <c:valAx>
        <c:axId val="2315804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704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MICS10!$M$124:$Q$124</c:f>
              <c:numCache>
                <c:formatCode>###0.0</c:formatCode>
                <c:ptCount val="5"/>
                <c:pt idx="0">
                  <c:v>0.92722942366245431</c:v>
                </c:pt>
                <c:pt idx="1">
                  <c:v>1.2971650679516109</c:v>
                </c:pt>
                <c:pt idx="2">
                  <c:v>4.3139750528956675</c:v>
                </c:pt>
                <c:pt idx="3">
                  <c:v>7.8693422946622551</c:v>
                </c:pt>
                <c:pt idx="4">
                  <c:v>33.118195955487565</c:v>
                </c:pt>
              </c:numCache>
            </c:numRef>
          </c:val>
          <c:extLst>
            <c:ext xmlns:c16="http://schemas.microsoft.com/office/drawing/2014/chart" uri="{C3380CC4-5D6E-409C-BE32-E72D297353CC}">
              <c16:uniqueId val="{00000000-4A4B-4F58-94DB-1326F0C1C3FE}"/>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MICS10!$M$125:$Q$125</c:f>
              <c:numCache>
                <c:formatCode>###0.0</c:formatCode>
                <c:ptCount val="5"/>
                <c:pt idx="0">
                  <c:v>0.42836074889039699</c:v>
                </c:pt>
                <c:pt idx="1">
                  <c:v>0.71182191823834495</c:v>
                </c:pt>
                <c:pt idx="2">
                  <c:v>1.1436016750863121</c:v>
                </c:pt>
                <c:pt idx="3">
                  <c:v>3.6676259093614605</c:v>
                </c:pt>
                <c:pt idx="4">
                  <c:v>12.652902648376401</c:v>
                </c:pt>
              </c:numCache>
            </c:numRef>
          </c:val>
          <c:extLst>
            <c:ext xmlns:c16="http://schemas.microsoft.com/office/drawing/2014/chart" uri="{C3380CC4-5D6E-409C-BE32-E72D297353CC}">
              <c16:uniqueId val="{00000001-4A4B-4F58-94DB-1326F0C1C3FE}"/>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MICS10!$M$126:$Q$126</c:f>
              <c:numCache>
                <c:formatCode>###0.0</c:formatCode>
                <c:ptCount val="5"/>
                <c:pt idx="0">
                  <c:v>35.296921166537935</c:v>
                </c:pt>
                <c:pt idx="1">
                  <c:v>46.325157179086233</c:v>
                </c:pt>
                <c:pt idx="2">
                  <c:v>58.101999578627719</c:v>
                </c:pt>
                <c:pt idx="3">
                  <c:v>57.658755179093795</c:v>
                </c:pt>
                <c:pt idx="4">
                  <c:v>39.982293179496637</c:v>
                </c:pt>
              </c:numCache>
            </c:numRef>
          </c:val>
          <c:extLst>
            <c:ext xmlns:c16="http://schemas.microsoft.com/office/drawing/2014/chart" uri="{C3380CC4-5D6E-409C-BE32-E72D297353CC}">
              <c16:uniqueId val="{00000002-4A4B-4F58-94DB-1326F0C1C3FE}"/>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MICS10!$M$127:$Q$127</c:f>
              <c:numCache>
                <c:formatCode>###0.0</c:formatCode>
                <c:ptCount val="5"/>
                <c:pt idx="0">
                  <c:v>63.347488660909214</c:v>
                </c:pt>
                <c:pt idx="1">
                  <c:v>51.665855834723814</c:v>
                </c:pt>
                <c:pt idx="2">
                  <c:v>36.440423693390294</c:v>
                </c:pt>
                <c:pt idx="3">
                  <c:v>30.804276616882483</c:v>
                </c:pt>
                <c:pt idx="4">
                  <c:v>14.246608216639398</c:v>
                </c:pt>
              </c:numCache>
            </c:numRef>
          </c:val>
          <c:extLst>
            <c:ext xmlns:c16="http://schemas.microsoft.com/office/drawing/2014/chart" uri="{C3380CC4-5D6E-409C-BE32-E72D297353CC}">
              <c16:uniqueId val="{00000003-4A4B-4F58-94DB-1326F0C1C3FE}"/>
            </c:ext>
          </c:extLst>
        </c:ser>
        <c:dLbls>
          <c:showLegendKey val="0"/>
          <c:showVal val="0"/>
          <c:showCatName val="0"/>
          <c:showSerName val="0"/>
          <c:showPercent val="0"/>
          <c:showBubbleSize val="0"/>
        </c:dLbls>
        <c:gapWidth val="50"/>
        <c:overlap val="100"/>
        <c:axId val="231501824"/>
        <c:axId val="231503360"/>
      </c:barChart>
      <c:catAx>
        <c:axId val="2315018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03360"/>
        <c:crosses val="autoZero"/>
        <c:auto val="1"/>
        <c:lblAlgn val="ctr"/>
        <c:lblOffset val="100"/>
        <c:tickLblSkip val="1"/>
        <c:tickMarkSkip val="1"/>
        <c:noMultiLvlLbl val="0"/>
      </c:catAx>
      <c:valAx>
        <c:axId val="2315033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018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MICS19!$M$18:$Q$18</c:f>
              <c:numCache>
                <c:formatCode>###0.0</c:formatCode>
                <c:ptCount val="5"/>
                <c:pt idx="0">
                  <c:v>24.678975952214056</c:v>
                </c:pt>
                <c:pt idx="1">
                  <c:v>26.215185063758284</c:v>
                </c:pt>
                <c:pt idx="2">
                  <c:v>28.795131964327929</c:v>
                </c:pt>
                <c:pt idx="3">
                  <c:v>31.270249663313816</c:v>
                </c:pt>
                <c:pt idx="4">
                  <c:v>32.7707625209204</c:v>
                </c:pt>
              </c:numCache>
            </c:numRef>
          </c:val>
          <c:extLst>
            <c:ext xmlns:c16="http://schemas.microsoft.com/office/drawing/2014/chart" uri="{C3380CC4-5D6E-409C-BE32-E72D297353CC}">
              <c16:uniqueId val="{00000000-0F7B-4A71-8968-4E6104BB7669}"/>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MICS19!$M$19:$Q$19</c:f>
              <c:numCache>
                <c:formatCode>###0.0</c:formatCode>
                <c:ptCount val="5"/>
                <c:pt idx="0">
                  <c:v>15.765229025806732</c:v>
                </c:pt>
                <c:pt idx="1">
                  <c:v>15.223145782563604</c:v>
                </c:pt>
                <c:pt idx="2">
                  <c:v>16.507328783174032</c:v>
                </c:pt>
                <c:pt idx="3">
                  <c:v>16.258617670098161</c:v>
                </c:pt>
                <c:pt idx="4">
                  <c:v>16.925796216949653</c:v>
                </c:pt>
              </c:numCache>
            </c:numRef>
          </c:val>
          <c:extLst>
            <c:ext xmlns:c16="http://schemas.microsoft.com/office/drawing/2014/chart" uri="{C3380CC4-5D6E-409C-BE32-E72D297353CC}">
              <c16:uniqueId val="{00000001-0F7B-4A71-8968-4E6104BB7669}"/>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MICS19!$M$20:$Q$20</c:f>
              <c:numCache>
                <c:formatCode>###0.0</c:formatCode>
                <c:ptCount val="5"/>
                <c:pt idx="0">
                  <c:v>49.759761197371226</c:v>
                </c:pt>
                <c:pt idx="1">
                  <c:v>51.113502421040778</c:v>
                </c:pt>
                <c:pt idx="2">
                  <c:v>46.647538474976365</c:v>
                </c:pt>
                <c:pt idx="3">
                  <c:v>44.995245027654541</c:v>
                </c:pt>
                <c:pt idx="4">
                  <c:v>44.631378449765947</c:v>
                </c:pt>
              </c:numCache>
            </c:numRef>
          </c:val>
          <c:extLst>
            <c:ext xmlns:c16="http://schemas.microsoft.com/office/drawing/2014/chart" uri="{C3380CC4-5D6E-409C-BE32-E72D297353CC}">
              <c16:uniqueId val="{00000002-0F7B-4A71-8968-4E6104BB7669}"/>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MICS19!$M$21:$Q$21</c:f>
              <c:numCache>
                <c:formatCode>###0.0</c:formatCode>
                <c:ptCount val="5"/>
                <c:pt idx="0">
                  <c:v>9.7960338246077594</c:v>
                </c:pt>
                <c:pt idx="1">
                  <c:v>7.4481667326373486</c:v>
                </c:pt>
                <c:pt idx="2">
                  <c:v>8.0500007775215092</c:v>
                </c:pt>
                <c:pt idx="3">
                  <c:v>7.4758876389334494</c:v>
                </c:pt>
                <c:pt idx="4">
                  <c:v>5.6720628123642474</c:v>
                </c:pt>
              </c:numCache>
            </c:numRef>
          </c:val>
          <c:extLst>
            <c:ext xmlns:c16="http://schemas.microsoft.com/office/drawing/2014/chart" uri="{C3380CC4-5D6E-409C-BE32-E72D297353CC}">
              <c16:uniqueId val="{00000003-0F7B-4A71-8968-4E6104BB7669}"/>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MICS19!$R$15:$X$15</c:f>
              <c:strCache>
                <c:ptCount val="7"/>
                <c:pt idx="0">
                  <c:v>Région 1</c:v>
                </c:pt>
                <c:pt idx="1">
                  <c:v>Région 2</c:v>
                </c:pt>
                <c:pt idx="2">
                  <c:v>Région 3</c:v>
                </c:pt>
                <c:pt idx="3">
                  <c:v>Région 4</c:v>
                </c:pt>
                <c:pt idx="4">
                  <c:v>Région 5</c:v>
                </c:pt>
                <c:pt idx="5">
                  <c:v>Région 6</c:v>
                </c:pt>
                <c:pt idx="6">
                  <c:v>Région 7</c:v>
                </c:pt>
              </c:strCache>
            </c:strRef>
          </c:cat>
          <c:val>
            <c:numRef>
              <c:f>MICS19!$R$18:$X$18</c:f>
              <c:numCache>
                <c:formatCode>###0.0</c:formatCode>
                <c:ptCount val="7"/>
                <c:pt idx="0">
                  <c:v>45.166615031930732</c:v>
                </c:pt>
                <c:pt idx="1">
                  <c:v>32.063222561182286</c:v>
                </c:pt>
                <c:pt idx="2">
                  <c:v>33.611545467101145</c:v>
                </c:pt>
                <c:pt idx="3">
                  <c:v>34.557321645381272</c:v>
                </c:pt>
                <c:pt idx="4">
                  <c:v>42.140139172124549</c:v>
                </c:pt>
                <c:pt idx="5">
                  <c:v>16.060262618993164</c:v>
                </c:pt>
                <c:pt idx="6">
                  <c:v>61.136456246777804</c:v>
                </c:pt>
              </c:numCache>
            </c:numRef>
          </c:val>
          <c:extLst>
            <c:ext xmlns:c16="http://schemas.microsoft.com/office/drawing/2014/chart" uri="{C3380CC4-5D6E-409C-BE32-E72D297353CC}">
              <c16:uniqueId val="{00000000-A18A-418F-9CEA-61FC26FAEE08}"/>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MICS19!$R$15:$X$15</c:f>
              <c:strCache>
                <c:ptCount val="7"/>
                <c:pt idx="0">
                  <c:v>Région 1</c:v>
                </c:pt>
                <c:pt idx="1">
                  <c:v>Région 2</c:v>
                </c:pt>
                <c:pt idx="2">
                  <c:v>Région 3</c:v>
                </c:pt>
                <c:pt idx="3">
                  <c:v>Région 4</c:v>
                </c:pt>
                <c:pt idx="4">
                  <c:v>Région 5</c:v>
                </c:pt>
                <c:pt idx="5">
                  <c:v>Région 6</c:v>
                </c:pt>
                <c:pt idx="6">
                  <c:v>Région 7</c:v>
                </c:pt>
              </c:strCache>
            </c:strRef>
          </c:cat>
          <c:val>
            <c:numRef>
              <c:f>MICS19!$R$19:$X$19</c:f>
              <c:numCache>
                <c:formatCode>###0.0</c:formatCode>
                <c:ptCount val="7"/>
                <c:pt idx="0">
                  <c:v>20.889438450655856</c:v>
                </c:pt>
                <c:pt idx="1">
                  <c:v>15.722120649671146</c:v>
                </c:pt>
                <c:pt idx="2">
                  <c:v>25.896818697629225</c:v>
                </c:pt>
                <c:pt idx="3">
                  <c:v>15.647841642794951</c:v>
                </c:pt>
                <c:pt idx="4">
                  <c:v>16.963836074638134</c:v>
                </c:pt>
                <c:pt idx="5">
                  <c:v>10.478127232346033</c:v>
                </c:pt>
                <c:pt idx="6">
                  <c:v>30.869701990015329</c:v>
                </c:pt>
              </c:numCache>
            </c:numRef>
          </c:val>
          <c:extLst>
            <c:ext xmlns:c16="http://schemas.microsoft.com/office/drawing/2014/chart" uri="{C3380CC4-5D6E-409C-BE32-E72D297353CC}">
              <c16:uniqueId val="{00000001-A18A-418F-9CEA-61FC26FAEE08}"/>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MICS19!$R$15:$X$15</c:f>
              <c:strCache>
                <c:ptCount val="7"/>
                <c:pt idx="0">
                  <c:v>Région 1</c:v>
                </c:pt>
                <c:pt idx="1">
                  <c:v>Région 2</c:v>
                </c:pt>
                <c:pt idx="2">
                  <c:v>Région 3</c:v>
                </c:pt>
                <c:pt idx="3">
                  <c:v>Région 4</c:v>
                </c:pt>
                <c:pt idx="4">
                  <c:v>Région 5</c:v>
                </c:pt>
                <c:pt idx="5">
                  <c:v>Région 6</c:v>
                </c:pt>
                <c:pt idx="6">
                  <c:v>Région 7</c:v>
                </c:pt>
              </c:strCache>
            </c:strRef>
          </c:cat>
          <c:val>
            <c:numRef>
              <c:f>MICS19!$R$20:$X$20</c:f>
              <c:numCache>
                <c:formatCode>###0.0</c:formatCode>
                <c:ptCount val="7"/>
                <c:pt idx="0">
                  <c:v>31.027877135748405</c:v>
                </c:pt>
                <c:pt idx="1">
                  <c:v>41.796894233397488</c:v>
                </c:pt>
                <c:pt idx="2">
                  <c:v>36.151399774290297</c:v>
                </c:pt>
                <c:pt idx="3">
                  <c:v>44.941541390972681</c:v>
                </c:pt>
                <c:pt idx="4">
                  <c:v>38.544871738167821</c:v>
                </c:pt>
                <c:pt idx="5">
                  <c:v>63.082502520214156</c:v>
                </c:pt>
                <c:pt idx="6">
                  <c:v>7.9938417632067988</c:v>
                </c:pt>
              </c:numCache>
            </c:numRef>
          </c:val>
          <c:extLst>
            <c:ext xmlns:c16="http://schemas.microsoft.com/office/drawing/2014/chart" uri="{C3380CC4-5D6E-409C-BE32-E72D297353CC}">
              <c16:uniqueId val="{00000002-A18A-418F-9CEA-61FC26FAEE08}"/>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MICS19!$R$15:$X$15</c:f>
              <c:strCache>
                <c:ptCount val="7"/>
                <c:pt idx="0">
                  <c:v>Région 1</c:v>
                </c:pt>
                <c:pt idx="1">
                  <c:v>Région 2</c:v>
                </c:pt>
                <c:pt idx="2">
                  <c:v>Région 3</c:v>
                </c:pt>
                <c:pt idx="3">
                  <c:v>Région 4</c:v>
                </c:pt>
                <c:pt idx="4">
                  <c:v>Région 5</c:v>
                </c:pt>
                <c:pt idx="5">
                  <c:v>Région 6</c:v>
                </c:pt>
                <c:pt idx="6">
                  <c:v>Région 7</c:v>
                </c:pt>
              </c:strCache>
            </c:strRef>
          </c:cat>
          <c:val>
            <c:numRef>
              <c:f>MICS19!$R$21:$X$21</c:f>
              <c:numCache>
                <c:formatCode>###0.0</c:formatCode>
                <c:ptCount val="7"/>
                <c:pt idx="0">
                  <c:v>2.9160693816648466</c:v>
                </c:pt>
                <c:pt idx="1">
                  <c:v>10.417762555748968</c:v>
                </c:pt>
                <c:pt idx="2">
                  <c:v>4.3402360609795556</c:v>
                </c:pt>
                <c:pt idx="3">
                  <c:v>4.853295320851057</c:v>
                </c:pt>
                <c:pt idx="4">
                  <c:v>2.351153015069646</c:v>
                </c:pt>
                <c:pt idx="5">
                  <c:v>10.379107628446402</c:v>
                </c:pt>
                <c:pt idx="6">
                  <c:v>0</c:v>
                </c:pt>
              </c:numCache>
            </c:numRef>
          </c:val>
          <c:extLst>
            <c:ext xmlns:c16="http://schemas.microsoft.com/office/drawing/2014/chart" uri="{C3380CC4-5D6E-409C-BE32-E72D297353CC}">
              <c16:uniqueId val="{00000003-A18A-418F-9CEA-61FC26FAEE08}"/>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MICS19!$C$18:$G$18</c:f>
              <c:numCache>
                <c:formatCode>###0.0</c:formatCode>
                <c:ptCount val="5"/>
                <c:pt idx="0">
                  <c:v>26.73285646471054</c:v>
                </c:pt>
                <c:pt idx="1">
                  <c:v>30.203470216093137</c:v>
                </c:pt>
                <c:pt idx="2">
                  <c:v>34.373064795333448</c:v>
                </c:pt>
                <c:pt idx="3">
                  <c:v>43.827500781264327</c:v>
                </c:pt>
                <c:pt idx="4">
                  <c:v>52.264100256964028</c:v>
                </c:pt>
              </c:numCache>
            </c:numRef>
          </c:val>
          <c:extLst>
            <c:ext xmlns:c16="http://schemas.microsoft.com/office/drawing/2014/chart" uri="{C3380CC4-5D6E-409C-BE32-E72D297353CC}">
              <c16:uniqueId val="{00000000-3475-4D02-B676-BDD1A029C9CB}"/>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MICS19!$C$19:$G$19</c:f>
              <c:numCache>
                <c:formatCode>###0.0</c:formatCode>
                <c:ptCount val="5"/>
                <c:pt idx="0">
                  <c:v>16.529402675351822</c:v>
                </c:pt>
                <c:pt idx="1">
                  <c:v>15.125973599502988</c:v>
                </c:pt>
                <c:pt idx="2">
                  <c:v>18.340038972250277</c:v>
                </c:pt>
                <c:pt idx="3">
                  <c:v>19.424502182843543</c:v>
                </c:pt>
                <c:pt idx="4">
                  <c:v>33.496857476572856</c:v>
                </c:pt>
              </c:numCache>
            </c:numRef>
          </c:val>
          <c:extLst>
            <c:ext xmlns:c16="http://schemas.microsoft.com/office/drawing/2014/chart" uri="{C3380CC4-5D6E-409C-BE32-E72D297353CC}">
              <c16:uniqueId val="{00000001-3475-4D02-B676-BDD1A029C9CB}"/>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MICS19!$C$20:$G$20</c:f>
              <c:numCache>
                <c:formatCode>###0.0</c:formatCode>
                <c:ptCount val="5"/>
                <c:pt idx="0">
                  <c:v>47.841136743126377</c:v>
                </c:pt>
                <c:pt idx="1">
                  <c:v>47.968132860331913</c:v>
                </c:pt>
                <c:pt idx="2">
                  <c:v>40.658848322598608</c:v>
                </c:pt>
                <c:pt idx="3">
                  <c:v>33.588544281718917</c:v>
                </c:pt>
                <c:pt idx="4">
                  <c:v>13.880076748546255</c:v>
                </c:pt>
              </c:numCache>
            </c:numRef>
          </c:val>
          <c:extLst>
            <c:ext xmlns:c16="http://schemas.microsoft.com/office/drawing/2014/chart" uri="{C3380CC4-5D6E-409C-BE32-E72D297353CC}">
              <c16:uniqueId val="{00000002-3475-4D02-B676-BDD1A029C9CB}"/>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MICS19!$C$21:$G$21</c:f>
              <c:numCache>
                <c:formatCode>###0.0</c:formatCode>
                <c:ptCount val="5"/>
                <c:pt idx="0">
                  <c:v>8.8966041168114565</c:v>
                </c:pt>
                <c:pt idx="1">
                  <c:v>6.7024233240718933</c:v>
                </c:pt>
                <c:pt idx="2">
                  <c:v>6.6280479098176386</c:v>
                </c:pt>
                <c:pt idx="3">
                  <c:v>3.1594527541730213</c:v>
                </c:pt>
                <c:pt idx="4">
                  <c:v>0.3589655179168601</c:v>
                </c:pt>
              </c:numCache>
            </c:numRef>
          </c:val>
          <c:extLst>
            <c:ext xmlns:c16="http://schemas.microsoft.com/office/drawing/2014/chart" uri="{C3380CC4-5D6E-409C-BE32-E72D297353CC}">
              <c16:uniqueId val="{00000003-3475-4D02-B676-BDD1A029C9CB}"/>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MICS19!$R$121:$X$121</c:f>
              <c:strCache>
                <c:ptCount val="7"/>
                <c:pt idx="0">
                  <c:v>Région 1</c:v>
                </c:pt>
                <c:pt idx="1">
                  <c:v>Région 2</c:v>
                </c:pt>
                <c:pt idx="2">
                  <c:v>Région 3</c:v>
                </c:pt>
                <c:pt idx="3">
                  <c:v>Région 4</c:v>
                </c:pt>
                <c:pt idx="4">
                  <c:v>Région 5</c:v>
                </c:pt>
                <c:pt idx="5">
                  <c:v>Région 6</c:v>
                </c:pt>
                <c:pt idx="6">
                  <c:v>Région 7</c:v>
                </c:pt>
              </c:strCache>
            </c:strRef>
          </c:cat>
          <c:val>
            <c:numRef>
              <c:f>MICS19!$R$124:$X$124</c:f>
              <c:numCache>
                <c:formatCode>###0.0</c:formatCode>
                <c:ptCount val="7"/>
                <c:pt idx="0">
                  <c:v>9.6597323527100052</c:v>
                </c:pt>
                <c:pt idx="1">
                  <c:v>11.146254922481736</c:v>
                </c:pt>
                <c:pt idx="2">
                  <c:v>3.6856638246568476</c:v>
                </c:pt>
                <c:pt idx="3">
                  <c:v>10.71455079146442</c:v>
                </c:pt>
                <c:pt idx="4">
                  <c:v>13.094972155743854</c:v>
                </c:pt>
                <c:pt idx="5">
                  <c:v>6.216908306325954</c:v>
                </c:pt>
                <c:pt idx="6">
                  <c:v>24.74034159609521</c:v>
                </c:pt>
              </c:numCache>
            </c:numRef>
          </c:val>
          <c:extLst>
            <c:ext xmlns:c16="http://schemas.microsoft.com/office/drawing/2014/chart" uri="{C3380CC4-5D6E-409C-BE32-E72D297353CC}">
              <c16:uniqueId val="{00000000-F49C-4DA8-BCA6-290C6F218775}"/>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MICS19!$R$121:$X$121</c:f>
              <c:strCache>
                <c:ptCount val="7"/>
                <c:pt idx="0">
                  <c:v>Région 1</c:v>
                </c:pt>
                <c:pt idx="1">
                  <c:v>Région 2</c:v>
                </c:pt>
                <c:pt idx="2">
                  <c:v>Région 3</c:v>
                </c:pt>
                <c:pt idx="3">
                  <c:v>Région 4</c:v>
                </c:pt>
                <c:pt idx="4">
                  <c:v>Région 5</c:v>
                </c:pt>
                <c:pt idx="5">
                  <c:v>Région 6</c:v>
                </c:pt>
                <c:pt idx="6">
                  <c:v>Région 7</c:v>
                </c:pt>
              </c:strCache>
            </c:strRef>
          </c:cat>
          <c:val>
            <c:numRef>
              <c:f>MICS19!$R$125:$X$125</c:f>
              <c:numCache>
                <c:formatCode>###0.0</c:formatCode>
                <c:ptCount val="7"/>
                <c:pt idx="0">
                  <c:v>10.299465903287903</c:v>
                </c:pt>
                <c:pt idx="1">
                  <c:v>13.307615713952794</c:v>
                </c:pt>
                <c:pt idx="2">
                  <c:v>5.9320301675333349</c:v>
                </c:pt>
                <c:pt idx="3">
                  <c:v>8.6824818932666545</c:v>
                </c:pt>
                <c:pt idx="4">
                  <c:v>14.104974140016498</c:v>
                </c:pt>
                <c:pt idx="5">
                  <c:v>5.1641375768104467</c:v>
                </c:pt>
                <c:pt idx="6">
                  <c:v>26.87256917402782</c:v>
                </c:pt>
              </c:numCache>
            </c:numRef>
          </c:val>
          <c:extLst>
            <c:ext xmlns:c16="http://schemas.microsoft.com/office/drawing/2014/chart" uri="{C3380CC4-5D6E-409C-BE32-E72D297353CC}">
              <c16:uniqueId val="{00000001-F49C-4DA8-BCA6-290C6F218775}"/>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MICS19!$R$121:$X$121</c:f>
              <c:strCache>
                <c:ptCount val="7"/>
                <c:pt idx="0">
                  <c:v>Région 1</c:v>
                </c:pt>
                <c:pt idx="1">
                  <c:v>Région 2</c:v>
                </c:pt>
                <c:pt idx="2">
                  <c:v>Région 3</c:v>
                </c:pt>
                <c:pt idx="3">
                  <c:v>Région 4</c:v>
                </c:pt>
                <c:pt idx="4">
                  <c:v>Région 5</c:v>
                </c:pt>
                <c:pt idx="5">
                  <c:v>Région 6</c:v>
                </c:pt>
                <c:pt idx="6">
                  <c:v>Région 7</c:v>
                </c:pt>
              </c:strCache>
            </c:strRef>
          </c:cat>
          <c:val>
            <c:numRef>
              <c:f>MICS19!$R$126:$X$126</c:f>
              <c:numCache>
                <c:formatCode>###0.0</c:formatCode>
                <c:ptCount val="7"/>
                <c:pt idx="0">
                  <c:v>62.86429436266944</c:v>
                </c:pt>
                <c:pt idx="1">
                  <c:v>59.025703967959039</c:v>
                </c:pt>
                <c:pt idx="2">
                  <c:v>40.969280897020155</c:v>
                </c:pt>
                <c:pt idx="3">
                  <c:v>45.001925389983306</c:v>
                </c:pt>
                <c:pt idx="4">
                  <c:v>49.826941957258931</c:v>
                </c:pt>
                <c:pt idx="5">
                  <c:v>57.953379253745915</c:v>
                </c:pt>
                <c:pt idx="6">
                  <c:v>45.635470238387576</c:v>
                </c:pt>
              </c:numCache>
            </c:numRef>
          </c:val>
          <c:extLst>
            <c:ext xmlns:c16="http://schemas.microsoft.com/office/drawing/2014/chart" uri="{C3380CC4-5D6E-409C-BE32-E72D297353CC}">
              <c16:uniqueId val="{00000002-F49C-4DA8-BCA6-290C6F218775}"/>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MICS19!$R$121:$X$121</c:f>
              <c:strCache>
                <c:ptCount val="7"/>
                <c:pt idx="0">
                  <c:v>Région 1</c:v>
                </c:pt>
                <c:pt idx="1">
                  <c:v>Région 2</c:v>
                </c:pt>
                <c:pt idx="2">
                  <c:v>Région 3</c:v>
                </c:pt>
                <c:pt idx="3">
                  <c:v>Région 4</c:v>
                </c:pt>
                <c:pt idx="4">
                  <c:v>Région 5</c:v>
                </c:pt>
                <c:pt idx="5">
                  <c:v>Région 6</c:v>
                </c:pt>
                <c:pt idx="6">
                  <c:v>Région 7</c:v>
                </c:pt>
              </c:strCache>
            </c:strRef>
          </c:cat>
          <c:val>
            <c:numRef>
              <c:f>MICS19!$R$127:$X$127</c:f>
              <c:numCache>
                <c:formatCode>###0.0</c:formatCode>
                <c:ptCount val="7"/>
                <c:pt idx="0">
                  <c:v>17.176507381332417</c:v>
                </c:pt>
                <c:pt idx="1">
                  <c:v>16.520425395606381</c:v>
                </c:pt>
                <c:pt idx="2">
                  <c:v>49.413025110789896</c:v>
                </c:pt>
                <c:pt idx="3">
                  <c:v>35.601041925285543</c:v>
                </c:pt>
                <c:pt idx="4">
                  <c:v>22.973111746980866</c:v>
                </c:pt>
                <c:pt idx="5">
                  <c:v>30.665574863117467</c:v>
                </c:pt>
                <c:pt idx="6">
                  <c:v>2.7516189914893281</c:v>
                </c:pt>
              </c:numCache>
            </c:numRef>
          </c:val>
          <c:extLst>
            <c:ext xmlns:c16="http://schemas.microsoft.com/office/drawing/2014/chart" uri="{C3380CC4-5D6E-409C-BE32-E72D297353CC}">
              <c16:uniqueId val="{00000003-F49C-4DA8-BCA6-290C6F218775}"/>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MICS19!$M$222:$Q$222</c:f>
              <c:numCache>
                <c:formatCode>###0.0</c:formatCode>
                <c:ptCount val="5"/>
                <c:pt idx="0">
                  <c:v>6.1886931432208598</c:v>
                </c:pt>
                <c:pt idx="1">
                  <c:v>7.7252619883328739</c:v>
                </c:pt>
                <c:pt idx="2">
                  <c:v>10.230117712337904</c:v>
                </c:pt>
                <c:pt idx="3">
                  <c:v>14.557622148838053</c:v>
                </c:pt>
                <c:pt idx="4">
                  <c:v>22.765841002278542</c:v>
                </c:pt>
              </c:numCache>
            </c:numRef>
          </c:val>
          <c:extLst>
            <c:ext xmlns:c16="http://schemas.microsoft.com/office/drawing/2014/chart" uri="{C3380CC4-5D6E-409C-BE32-E72D297353CC}">
              <c16:uniqueId val="{00000000-79C2-4EE2-BC7D-7BF6592B1D9C}"/>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MICS19!$M$223:$Q$223</c:f>
              <c:numCache>
                <c:formatCode>###0.0</c:formatCode>
                <c:ptCount val="5"/>
                <c:pt idx="0">
                  <c:v>6.6577248796652748</c:v>
                </c:pt>
                <c:pt idx="1">
                  <c:v>9.1453344203891049</c:v>
                </c:pt>
                <c:pt idx="2">
                  <c:v>8.3631084974252943</c:v>
                </c:pt>
                <c:pt idx="3">
                  <c:v>8.6875715854764781</c:v>
                </c:pt>
                <c:pt idx="4">
                  <c:v>9.1308798208211748</c:v>
                </c:pt>
              </c:numCache>
            </c:numRef>
          </c:val>
          <c:extLst>
            <c:ext xmlns:c16="http://schemas.microsoft.com/office/drawing/2014/chart" uri="{C3380CC4-5D6E-409C-BE32-E72D297353CC}">
              <c16:uniqueId val="{00000001-79C2-4EE2-BC7D-7BF6592B1D9C}"/>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MICS19!$M$224:$Q$224</c:f>
              <c:numCache>
                <c:formatCode>###0.0</c:formatCode>
                <c:ptCount val="5"/>
                <c:pt idx="0">
                  <c:v>87.153581977113703</c:v>
                </c:pt>
                <c:pt idx="1">
                  <c:v>83.129403591277921</c:v>
                </c:pt>
                <c:pt idx="2">
                  <c:v>81.40677379023667</c:v>
                </c:pt>
                <c:pt idx="3">
                  <c:v>76.754806265685446</c:v>
                </c:pt>
                <c:pt idx="4">
                  <c:v>68.103279176900401</c:v>
                </c:pt>
              </c:numCache>
            </c:numRef>
          </c:val>
          <c:extLst>
            <c:ext xmlns:c16="http://schemas.microsoft.com/office/drawing/2014/chart" uri="{C3380CC4-5D6E-409C-BE32-E72D297353CC}">
              <c16:uniqueId val="{00000002-79C2-4EE2-BC7D-7BF6592B1D9C}"/>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MICS19!$R$221:$X$221</c:f>
              <c:strCache>
                <c:ptCount val="7"/>
                <c:pt idx="0">
                  <c:v>Région 1</c:v>
                </c:pt>
                <c:pt idx="1">
                  <c:v>Région 2</c:v>
                </c:pt>
                <c:pt idx="2">
                  <c:v>Région 3</c:v>
                </c:pt>
                <c:pt idx="3">
                  <c:v>Région 4</c:v>
                </c:pt>
                <c:pt idx="4">
                  <c:v>Région 5</c:v>
                </c:pt>
                <c:pt idx="5">
                  <c:v>Région 6</c:v>
                </c:pt>
                <c:pt idx="6">
                  <c:v>Région 7</c:v>
                </c:pt>
              </c:strCache>
            </c:strRef>
          </c:cat>
          <c:val>
            <c:numRef>
              <c:f>MICS19!$R$222:$X$222</c:f>
              <c:numCache>
                <c:formatCode>###0.0</c:formatCode>
                <c:ptCount val="7"/>
                <c:pt idx="0">
                  <c:v>22.124598357422869</c:v>
                </c:pt>
                <c:pt idx="1">
                  <c:v>24.482618923773749</c:v>
                </c:pt>
                <c:pt idx="2">
                  <c:v>10.022137542194926</c:v>
                </c:pt>
                <c:pt idx="3">
                  <c:v>16.359046951173813</c:v>
                </c:pt>
                <c:pt idx="4">
                  <c:v>33.218704565165488</c:v>
                </c:pt>
                <c:pt idx="5">
                  <c:v>4.3908971178850305</c:v>
                </c:pt>
                <c:pt idx="6">
                  <c:v>41.384676885481312</c:v>
                </c:pt>
              </c:numCache>
            </c:numRef>
          </c:val>
          <c:extLst>
            <c:ext xmlns:c16="http://schemas.microsoft.com/office/drawing/2014/chart" uri="{C3380CC4-5D6E-409C-BE32-E72D297353CC}">
              <c16:uniqueId val="{00000000-778C-443B-BE4D-BD9F15034C41}"/>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MICS19!$R$221:$X$221</c:f>
              <c:strCache>
                <c:ptCount val="7"/>
                <c:pt idx="0">
                  <c:v>Région 1</c:v>
                </c:pt>
                <c:pt idx="1">
                  <c:v>Région 2</c:v>
                </c:pt>
                <c:pt idx="2">
                  <c:v>Région 3</c:v>
                </c:pt>
                <c:pt idx="3">
                  <c:v>Région 4</c:v>
                </c:pt>
                <c:pt idx="4">
                  <c:v>Région 5</c:v>
                </c:pt>
                <c:pt idx="5">
                  <c:v>Région 6</c:v>
                </c:pt>
                <c:pt idx="6">
                  <c:v>Région 7</c:v>
                </c:pt>
              </c:strCache>
            </c:strRef>
          </c:cat>
          <c:val>
            <c:numRef>
              <c:f>MICS19!$R$223:$X$223</c:f>
              <c:numCache>
                <c:formatCode>###0.0</c:formatCode>
                <c:ptCount val="7"/>
                <c:pt idx="0">
                  <c:v>7.7948342169064047</c:v>
                </c:pt>
                <c:pt idx="1">
                  <c:v>11.365432181657251</c:v>
                </c:pt>
                <c:pt idx="2">
                  <c:v>9.3114119586634576</c:v>
                </c:pt>
                <c:pt idx="3">
                  <c:v>7.4908884540688305</c:v>
                </c:pt>
                <c:pt idx="4">
                  <c:v>17.252926309984478</c:v>
                </c:pt>
                <c:pt idx="5">
                  <c:v>5.6405728333344829</c:v>
                </c:pt>
                <c:pt idx="6">
                  <c:v>9.025784729138536</c:v>
                </c:pt>
              </c:numCache>
            </c:numRef>
          </c:val>
          <c:extLst>
            <c:ext xmlns:c16="http://schemas.microsoft.com/office/drawing/2014/chart" uri="{C3380CC4-5D6E-409C-BE32-E72D297353CC}">
              <c16:uniqueId val="{00000001-778C-443B-BE4D-BD9F15034C41}"/>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MICS19!$R$221:$X$221</c:f>
              <c:strCache>
                <c:ptCount val="7"/>
                <c:pt idx="0">
                  <c:v>Région 1</c:v>
                </c:pt>
                <c:pt idx="1">
                  <c:v>Région 2</c:v>
                </c:pt>
                <c:pt idx="2">
                  <c:v>Région 3</c:v>
                </c:pt>
                <c:pt idx="3">
                  <c:v>Région 4</c:v>
                </c:pt>
                <c:pt idx="4">
                  <c:v>Région 5</c:v>
                </c:pt>
                <c:pt idx="5">
                  <c:v>Région 6</c:v>
                </c:pt>
                <c:pt idx="6">
                  <c:v>Région 7</c:v>
                </c:pt>
              </c:strCache>
            </c:strRef>
          </c:cat>
          <c:val>
            <c:numRef>
              <c:f>MICS19!$R$224:$X$224</c:f>
              <c:numCache>
                <c:formatCode>###0.0</c:formatCode>
                <c:ptCount val="7"/>
                <c:pt idx="0">
                  <c:v>70.080567425670665</c:v>
                </c:pt>
                <c:pt idx="1">
                  <c:v>64.151948894568875</c:v>
                </c:pt>
                <c:pt idx="2">
                  <c:v>80.666450499141803</c:v>
                </c:pt>
                <c:pt idx="3">
                  <c:v>76.150064594757424</c:v>
                </c:pt>
                <c:pt idx="4">
                  <c:v>49.528369124850158</c:v>
                </c:pt>
                <c:pt idx="5">
                  <c:v>89.968530048780309</c:v>
                </c:pt>
                <c:pt idx="6">
                  <c:v>49.589538385380095</c:v>
                </c:pt>
              </c:numCache>
            </c:numRef>
          </c:val>
          <c:extLst>
            <c:ext xmlns:c16="http://schemas.microsoft.com/office/drawing/2014/chart" uri="{C3380CC4-5D6E-409C-BE32-E72D297353CC}">
              <c16:uniqueId val="{00000002-778C-443B-BE4D-BD9F15034C41}"/>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MICS19!$C$222:$G$222</c:f>
              <c:numCache>
                <c:formatCode>###0.0</c:formatCode>
                <c:ptCount val="5"/>
                <c:pt idx="0">
                  <c:v>7.8010158000447571</c:v>
                </c:pt>
                <c:pt idx="1">
                  <c:v>8.822594644245795</c:v>
                </c:pt>
                <c:pt idx="2">
                  <c:v>13.881912637382548</c:v>
                </c:pt>
                <c:pt idx="3">
                  <c:v>26.034338064666802</c:v>
                </c:pt>
                <c:pt idx="4">
                  <c:v>42.068009852274315</c:v>
                </c:pt>
              </c:numCache>
            </c:numRef>
          </c:val>
          <c:extLst>
            <c:ext xmlns:c16="http://schemas.microsoft.com/office/drawing/2014/chart" uri="{C3380CC4-5D6E-409C-BE32-E72D297353CC}">
              <c16:uniqueId val="{00000000-72F4-4C5E-AE38-998B42A351FC}"/>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MICS19!$C$223:$G$223</c:f>
              <c:numCache>
                <c:formatCode>###0.0</c:formatCode>
                <c:ptCount val="5"/>
                <c:pt idx="0">
                  <c:v>7.4423044463526393</c:v>
                </c:pt>
                <c:pt idx="1">
                  <c:v>8.3119493579403336</c:v>
                </c:pt>
                <c:pt idx="2">
                  <c:v>8.8524135952878495</c:v>
                </c:pt>
                <c:pt idx="3">
                  <c:v>10.460725788660618</c:v>
                </c:pt>
                <c:pt idx="4">
                  <c:v>9.4813245337566219</c:v>
                </c:pt>
              </c:numCache>
            </c:numRef>
          </c:val>
          <c:extLst>
            <c:ext xmlns:c16="http://schemas.microsoft.com/office/drawing/2014/chart" uri="{C3380CC4-5D6E-409C-BE32-E72D297353CC}">
              <c16:uniqueId val="{00000001-72F4-4C5E-AE38-998B42A351FC}"/>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MICS19!$C$224:$G$224</c:f>
              <c:numCache>
                <c:formatCode>###0.0</c:formatCode>
                <c:ptCount val="5"/>
                <c:pt idx="0">
                  <c:v>84.75667975360264</c:v>
                </c:pt>
                <c:pt idx="1">
                  <c:v>82.865455997814024</c:v>
                </c:pt>
                <c:pt idx="2">
                  <c:v>77.265673767329616</c:v>
                </c:pt>
                <c:pt idx="3">
                  <c:v>63.504936146672556</c:v>
                </c:pt>
                <c:pt idx="4">
                  <c:v>48.450665613969299</c:v>
                </c:pt>
              </c:numCache>
            </c:numRef>
          </c:val>
          <c:extLst>
            <c:ext xmlns:c16="http://schemas.microsoft.com/office/drawing/2014/chart" uri="{C3380CC4-5D6E-409C-BE32-E72D297353CC}">
              <c16:uniqueId val="{00000002-72F4-4C5E-AE38-998B42A351FC}"/>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MICS19!$H$18:$L$18</c:f>
              <c:numCache>
                <c:formatCode>###0.0</c:formatCode>
                <c:ptCount val="5"/>
                <c:pt idx="0">
                  <c:v>50.385448206242387</c:v>
                </c:pt>
                <c:pt idx="1">
                  <c:v>52.810678494604588</c:v>
                </c:pt>
                <c:pt idx="2">
                  <c:v>53.095822143057738</c:v>
                </c:pt>
                <c:pt idx="3">
                  <c:v>48.515055526163593</c:v>
                </c:pt>
                <c:pt idx="4">
                  <c:v>62.951237167387305</c:v>
                </c:pt>
              </c:numCache>
            </c:numRef>
          </c:val>
          <c:extLst>
            <c:ext xmlns:c16="http://schemas.microsoft.com/office/drawing/2014/chart" uri="{C3380CC4-5D6E-409C-BE32-E72D297353CC}">
              <c16:uniqueId val="{00000000-9A0F-466B-A648-54A25280BE2C}"/>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MICS19!$H$19:$L$19</c:f>
              <c:numCache>
                <c:formatCode>###0.0</c:formatCode>
                <c:ptCount val="5"/>
                <c:pt idx="0">
                  <c:v>22.92454730642152</c:v>
                </c:pt>
                <c:pt idx="1">
                  <c:v>20.517960449180027</c:v>
                </c:pt>
                <c:pt idx="2">
                  <c:v>29.030077063804832</c:v>
                </c:pt>
                <c:pt idx="3">
                  <c:v>40.42963436446373</c:v>
                </c:pt>
                <c:pt idx="4">
                  <c:v>30.9085644241081</c:v>
                </c:pt>
              </c:numCache>
            </c:numRef>
          </c:val>
          <c:extLst>
            <c:ext xmlns:c16="http://schemas.microsoft.com/office/drawing/2014/chart" uri="{C3380CC4-5D6E-409C-BE32-E72D297353CC}">
              <c16:uniqueId val="{00000001-9A0F-466B-A648-54A25280BE2C}"/>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MICS19!$H$20:$L$20</c:f>
              <c:numCache>
                <c:formatCode>###0.0</c:formatCode>
                <c:ptCount val="5"/>
                <c:pt idx="0">
                  <c:v>26.370106870472526</c:v>
                </c:pt>
                <c:pt idx="1">
                  <c:v>24.785574262993297</c:v>
                </c:pt>
                <c:pt idx="2">
                  <c:v>17.765019768121363</c:v>
                </c:pt>
                <c:pt idx="3">
                  <c:v>10.96589151513183</c:v>
                </c:pt>
                <c:pt idx="4">
                  <c:v>6.1401984085045269</c:v>
                </c:pt>
              </c:numCache>
            </c:numRef>
          </c:val>
          <c:extLst>
            <c:ext xmlns:c16="http://schemas.microsoft.com/office/drawing/2014/chart" uri="{C3380CC4-5D6E-409C-BE32-E72D297353CC}">
              <c16:uniqueId val="{00000002-9A0F-466B-A648-54A25280BE2C}"/>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MICS19!$H$21:$L$21</c:f>
              <c:numCache>
                <c:formatCode>###0.0</c:formatCode>
                <c:ptCount val="5"/>
                <c:pt idx="0">
                  <c:v>0.31989761686350798</c:v>
                </c:pt>
                <c:pt idx="1">
                  <c:v>1.8857867932221613</c:v>
                </c:pt>
                <c:pt idx="2">
                  <c:v>0.10908102501607482</c:v>
                </c:pt>
                <c:pt idx="3">
                  <c:v>8.9418594240907423E-2</c:v>
                </c:pt>
                <c:pt idx="4">
                  <c:v>0</c:v>
                </c:pt>
              </c:numCache>
            </c:numRef>
          </c:val>
          <c:extLst>
            <c:ext xmlns:c16="http://schemas.microsoft.com/office/drawing/2014/chart" uri="{C3380CC4-5D6E-409C-BE32-E72D297353CC}">
              <c16:uniqueId val="{00000003-9A0F-466B-A648-54A25280BE2C}"/>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MICS19!$H$124:$L$124</c:f>
              <c:numCache>
                <c:formatCode>###0.0</c:formatCode>
                <c:ptCount val="5"/>
                <c:pt idx="0">
                  <c:v>5.9350170993105813</c:v>
                </c:pt>
                <c:pt idx="1">
                  <c:v>10.571686971196494</c:v>
                </c:pt>
                <c:pt idx="2">
                  <c:v>12.200587684706015</c:v>
                </c:pt>
                <c:pt idx="3">
                  <c:v>23.872279164017314</c:v>
                </c:pt>
                <c:pt idx="4">
                  <c:v>42.2472506632866</c:v>
                </c:pt>
              </c:numCache>
            </c:numRef>
          </c:val>
          <c:extLst>
            <c:ext xmlns:c16="http://schemas.microsoft.com/office/drawing/2014/chart" uri="{C3380CC4-5D6E-409C-BE32-E72D297353CC}">
              <c16:uniqueId val="{00000000-A5EC-497B-904F-709DAED43D75}"/>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MICS19!$H$125:$L$125</c:f>
              <c:numCache>
                <c:formatCode>###0.0</c:formatCode>
                <c:ptCount val="5"/>
                <c:pt idx="0">
                  <c:v>11.098192321051886</c:v>
                </c:pt>
                <c:pt idx="1">
                  <c:v>21.568541728267331</c:v>
                </c:pt>
                <c:pt idx="2">
                  <c:v>17.524650633036671</c:v>
                </c:pt>
                <c:pt idx="3">
                  <c:v>25.042244898868031</c:v>
                </c:pt>
                <c:pt idx="4">
                  <c:v>26.125194568743566</c:v>
                </c:pt>
              </c:numCache>
            </c:numRef>
          </c:val>
          <c:extLst>
            <c:ext xmlns:c16="http://schemas.microsoft.com/office/drawing/2014/chart" uri="{C3380CC4-5D6E-409C-BE32-E72D297353CC}">
              <c16:uniqueId val="{00000001-A5EC-497B-904F-709DAED43D75}"/>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MICS19!$H$126:$L$126</c:f>
              <c:numCache>
                <c:formatCode>###0.0</c:formatCode>
                <c:ptCount val="5"/>
                <c:pt idx="0">
                  <c:v>63.493478717080663</c:v>
                </c:pt>
                <c:pt idx="1">
                  <c:v>61.653414005292753</c:v>
                </c:pt>
                <c:pt idx="2">
                  <c:v>68.509053752596316</c:v>
                </c:pt>
                <c:pt idx="3">
                  <c:v>49.026122533901486</c:v>
                </c:pt>
                <c:pt idx="4">
                  <c:v>30.790559861857385</c:v>
                </c:pt>
              </c:numCache>
            </c:numRef>
          </c:val>
          <c:extLst>
            <c:ext xmlns:c16="http://schemas.microsoft.com/office/drawing/2014/chart" uri="{C3380CC4-5D6E-409C-BE32-E72D297353CC}">
              <c16:uniqueId val="{00000002-A5EC-497B-904F-709DAED43D75}"/>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MICS19!$H$127:$L$127</c:f>
              <c:numCache>
                <c:formatCode>###0.0</c:formatCode>
                <c:ptCount val="5"/>
                <c:pt idx="0">
                  <c:v>19.47331186255683</c:v>
                </c:pt>
                <c:pt idx="1">
                  <c:v>6.2063572952435431</c:v>
                </c:pt>
                <c:pt idx="2">
                  <c:v>1.7657079296610021</c:v>
                </c:pt>
                <c:pt idx="3">
                  <c:v>2.0593534032131195</c:v>
                </c:pt>
                <c:pt idx="4">
                  <c:v>0.83699490611235072</c:v>
                </c:pt>
              </c:numCache>
            </c:numRef>
          </c:val>
          <c:extLst>
            <c:ext xmlns:c16="http://schemas.microsoft.com/office/drawing/2014/chart" uri="{C3380CC4-5D6E-409C-BE32-E72D297353CC}">
              <c16:uniqueId val="{00000003-A5EC-497B-904F-709DAED43D75}"/>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MICS19!$H$222:$L$222</c:f>
              <c:numCache>
                <c:formatCode>###0.0</c:formatCode>
                <c:ptCount val="5"/>
                <c:pt idx="0">
                  <c:v>12.973291613102662</c:v>
                </c:pt>
                <c:pt idx="1">
                  <c:v>27.337344743845499</c:v>
                </c:pt>
                <c:pt idx="2">
                  <c:v>34.195958091603131</c:v>
                </c:pt>
                <c:pt idx="3">
                  <c:v>38.815531371017059</c:v>
                </c:pt>
                <c:pt idx="4">
                  <c:v>52.576904108912196</c:v>
                </c:pt>
              </c:numCache>
            </c:numRef>
          </c:val>
          <c:extLst>
            <c:ext xmlns:c16="http://schemas.microsoft.com/office/drawing/2014/chart" uri="{C3380CC4-5D6E-409C-BE32-E72D297353CC}">
              <c16:uniqueId val="{00000000-35C9-452C-8CA1-F4E69773FC18}"/>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MICS19!$H$223:$L$223</c:f>
              <c:numCache>
                <c:formatCode>###0.0</c:formatCode>
                <c:ptCount val="5"/>
                <c:pt idx="0">
                  <c:v>8.462198679578643</c:v>
                </c:pt>
                <c:pt idx="1">
                  <c:v>11.631912106037182</c:v>
                </c:pt>
                <c:pt idx="2">
                  <c:v>9.8575690940436882</c:v>
                </c:pt>
                <c:pt idx="3">
                  <c:v>8.9781055216685619</c:v>
                </c:pt>
                <c:pt idx="4">
                  <c:v>10.252827550691268</c:v>
                </c:pt>
              </c:numCache>
            </c:numRef>
          </c:val>
          <c:extLst>
            <c:ext xmlns:c16="http://schemas.microsoft.com/office/drawing/2014/chart" uri="{C3380CC4-5D6E-409C-BE32-E72D297353CC}">
              <c16:uniqueId val="{00000001-35C9-452C-8CA1-F4E69773FC18}"/>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MICS19!$H$224:$L$224</c:f>
              <c:numCache>
                <c:formatCode>###0.0</c:formatCode>
                <c:ptCount val="5"/>
                <c:pt idx="0">
                  <c:v>78.564509707318678</c:v>
                </c:pt>
                <c:pt idx="1">
                  <c:v>61.030743150117331</c:v>
                </c:pt>
                <c:pt idx="2">
                  <c:v>55.9464728143532</c:v>
                </c:pt>
                <c:pt idx="3">
                  <c:v>52.206363107314338</c:v>
                </c:pt>
                <c:pt idx="4">
                  <c:v>37.170268340396426</c:v>
                </c:pt>
              </c:numCache>
            </c:numRef>
          </c:val>
          <c:extLst>
            <c:ext xmlns:c16="http://schemas.microsoft.com/office/drawing/2014/chart" uri="{C3380CC4-5D6E-409C-BE32-E72D297353CC}">
              <c16:uniqueId val="{00000002-35C9-452C-8CA1-F4E69773FC18}"/>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MICS19!$C$124:$G$124</c:f>
              <c:numCache>
                <c:formatCode>###0.0</c:formatCode>
                <c:ptCount val="5"/>
                <c:pt idx="0">
                  <c:v>2.2733385094897685</c:v>
                </c:pt>
                <c:pt idx="1">
                  <c:v>5.0095005284187222</c:v>
                </c:pt>
                <c:pt idx="2">
                  <c:v>6.7887024290467721</c:v>
                </c:pt>
                <c:pt idx="3">
                  <c:v>9.6561553764179742</c:v>
                </c:pt>
                <c:pt idx="4">
                  <c:v>28.261672817759425</c:v>
                </c:pt>
              </c:numCache>
            </c:numRef>
          </c:val>
          <c:extLst>
            <c:ext xmlns:c16="http://schemas.microsoft.com/office/drawing/2014/chart" uri="{C3380CC4-5D6E-409C-BE32-E72D297353CC}">
              <c16:uniqueId val="{00000000-4AA4-4958-9D6F-87EA2A5569C9}"/>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MICS19!$C$125:$G$125</c:f>
              <c:numCache>
                <c:formatCode>###0.0</c:formatCode>
                <c:ptCount val="5"/>
                <c:pt idx="0">
                  <c:v>4.4773248024480923</c:v>
                </c:pt>
                <c:pt idx="1">
                  <c:v>6.391404951821908</c:v>
                </c:pt>
                <c:pt idx="2">
                  <c:v>8.3042450707385882</c:v>
                </c:pt>
                <c:pt idx="3">
                  <c:v>14.762339823018902</c:v>
                </c:pt>
                <c:pt idx="4">
                  <c:v>22.472518444797366</c:v>
                </c:pt>
              </c:numCache>
            </c:numRef>
          </c:val>
          <c:extLst>
            <c:ext xmlns:c16="http://schemas.microsoft.com/office/drawing/2014/chart" uri="{C3380CC4-5D6E-409C-BE32-E72D297353CC}">
              <c16:uniqueId val="{00000001-4AA4-4958-9D6F-87EA2A5569C9}"/>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MICS19!$C$126:$G$126</c:f>
              <c:numCache>
                <c:formatCode>###0.0</c:formatCode>
                <c:ptCount val="5"/>
                <c:pt idx="0">
                  <c:v>38.098038222704425</c:v>
                </c:pt>
                <c:pt idx="1">
                  <c:v>48.958140932156461</c:v>
                </c:pt>
                <c:pt idx="2">
                  <c:v>56.87925489565734</c:v>
                </c:pt>
                <c:pt idx="3">
                  <c:v>63.67948142831856</c:v>
                </c:pt>
                <c:pt idx="4">
                  <c:v>47.172887487958512</c:v>
                </c:pt>
              </c:numCache>
            </c:numRef>
          </c:val>
          <c:extLst>
            <c:ext xmlns:c16="http://schemas.microsoft.com/office/drawing/2014/chart" uri="{C3380CC4-5D6E-409C-BE32-E72D297353CC}">
              <c16:uniqueId val="{00000002-4AA4-4958-9D6F-87EA2A5569C9}"/>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MICS19!$C$127:$G$127</c:f>
              <c:numCache>
                <c:formatCode>###0.0</c:formatCode>
                <c:ptCount val="5"/>
                <c:pt idx="0">
                  <c:v>55.151298465357954</c:v>
                </c:pt>
                <c:pt idx="1">
                  <c:v>39.640953587602773</c:v>
                </c:pt>
                <c:pt idx="2">
                  <c:v>28.027797604557236</c:v>
                </c:pt>
                <c:pt idx="3">
                  <c:v>11.902023372244541</c:v>
                </c:pt>
                <c:pt idx="4">
                  <c:v>2.0929212494846858</c:v>
                </c:pt>
              </c:numCache>
            </c:numRef>
          </c:val>
          <c:extLst>
            <c:ext xmlns:c16="http://schemas.microsoft.com/office/drawing/2014/chart" uri="{C3380CC4-5D6E-409C-BE32-E72D297353CC}">
              <c16:uniqueId val="{00000003-4AA4-4958-9D6F-87EA2A5569C9}"/>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MICS19!$M$124:$Q$124</c:f>
              <c:numCache>
                <c:formatCode>###0.0</c:formatCode>
                <c:ptCount val="5"/>
                <c:pt idx="0">
                  <c:v>2.0238825088444425</c:v>
                </c:pt>
                <c:pt idx="1">
                  <c:v>3.3913163662954173</c:v>
                </c:pt>
                <c:pt idx="2">
                  <c:v>5.6431846187542698</c:v>
                </c:pt>
                <c:pt idx="3">
                  <c:v>6.426617818893515</c:v>
                </c:pt>
                <c:pt idx="4">
                  <c:v>10.909522755933036</c:v>
                </c:pt>
              </c:numCache>
            </c:numRef>
          </c:val>
          <c:extLst>
            <c:ext xmlns:c16="http://schemas.microsoft.com/office/drawing/2014/chart" uri="{C3380CC4-5D6E-409C-BE32-E72D297353CC}">
              <c16:uniqueId val="{00000000-3B22-463A-BCDB-6ABEAF99DE13}"/>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MICS19!$M$125:$Q$125</c:f>
              <c:numCache>
                <c:formatCode>###0.0</c:formatCode>
                <c:ptCount val="5"/>
                <c:pt idx="0">
                  <c:v>4.1310389159617733</c:v>
                </c:pt>
                <c:pt idx="1">
                  <c:v>4.3998723065167287</c:v>
                </c:pt>
                <c:pt idx="2">
                  <c:v>6.5877660951153381</c:v>
                </c:pt>
                <c:pt idx="3">
                  <c:v>7.748019462543299</c:v>
                </c:pt>
                <c:pt idx="4">
                  <c:v>8.7730472172758578</c:v>
                </c:pt>
              </c:numCache>
            </c:numRef>
          </c:val>
          <c:extLst>
            <c:ext xmlns:c16="http://schemas.microsoft.com/office/drawing/2014/chart" uri="{C3380CC4-5D6E-409C-BE32-E72D297353CC}">
              <c16:uniqueId val="{00000001-3B22-463A-BCDB-6ABEAF99DE13}"/>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MICS19!$M$126:$Q$126</c:f>
              <c:numCache>
                <c:formatCode>###0.0</c:formatCode>
                <c:ptCount val="5"/>
                <c:pt idx="0">
                  <c:v>33.241814252051952</c:v>
                </c:pt>
                <c:pt idx="1">
                  <c:v>41.615861453386579</c:v>
                </c:pt>
                <c:pt idx="2">
                  <c:v>51.493107542347047</c:v>
                </c:pt>
                <c:pt idx="3">
                  <c:v>56.77277759170272</c:v>
                </c:pt>
                <c:pt idx="4">
                  <c:v>61.380059621244378</c:v>
                </c:pt>
              </c:numCache>
            </c:numRef>
          </c:val>
          <c:extLst>
            <c:ext xmlns:c16="http://schemas.microsoft.com/office/drawing/2014/chart" uri="{C3380CC4-5D6E-409C-BE32-E72D297353CC}">
              <c16:uniqueId val="{00000002-3B22-463A-BCDB-6ABEAF99DE13}"/>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MICS19!$M$127:$Q$127</c:f>
              <c:numCache>
                <c:formatCode>###0.0</c:formatCode>
                <c:ptCount val="5"/>
                <c:pt idx="0">
                  <c:v>60.603264323141644</c:v>
                </c:pt>
                <c:pt idx="1">
                  <c:v>50.592949873801253</c:v>
                </c:pt>
                <c:pt idx="2">
                  <c:v>36.275941743783108</c:v>
                </c:pt>
                <c:pt idx="3">
                  <c:v>29.052585126860453</c:v>
                </c:pt>
                <c:pt idx="4">
                  <c:v>18.937370405546954</c:v>
                </c:pt>
              </c:numCache>
            </c:numRef>
          </c:val>
          <c:extLst>
            <c:ext xmlns:c16="http://schemas.microsoft.com/office/drawing/2014/chart" uri="{C3380CC4-5D6E-409C-BE32-E72D297353CC}">
              <c16:uniqueId val="{00000003-3B22-463A-BCDB-6ABEAF99DE13}"/>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4"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34</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34</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34</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383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4215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383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383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4215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4215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4215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0</xdr:rowOff>
        </xdr:from>
        <xdr:to>
          <xdr:col>1</xdr:col>
          <xdr:colOff>1704975</xdr:colOff>
          <xdr:row>400</xdr:row>
          <xdr:rowOff>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4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4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4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4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4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4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4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4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4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4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4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4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4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2" name="Graphique W3">
          <a:extLst>
            <a:ext xmlns:a16="http://schemas.microsoft.com/office/drawing/2014/main"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33</xdr:col>
      <xdr:colOff>28574</xdr:colOff>
      <xdr:row>13</xdr:row>
      <xdr:rowOff>0</xdr:rowOff>
    </xdr:to>
    <xdr:graphicFrame macro="">
      <xdr:nvGraphicFramePr>
        <xdr:cNvPr id="3" name="Graphique W4">
          <a:extLst>
            <a:ext xmlns:a16="http://schemas.microsoft.com/office/drawing/2014/main"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4" name="Graphique W1">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33</xdr:col>
      <xdr:colOff>19050</xdr:colOff>
      <xdr:row>118</xdr:row>
      <xdr:rowOff>187200</xdr:rowOff>
    </xdr:to>
    <xdr:graphicFrame macro="">
      <xdr:nvGraphicFramePr>
        <xdr:cNvPr id="5" name="Graphique S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6" name="Graphique H3">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33</xdr:col>
      <xdr:colOff>28574</xdr:colOff>
      <xdr:row>219</xdr:row>
      <xdr:rowOff>0</xdr:rowOff>
    </xdr:to>
    <xdr:graphicFrame macro="">
      <xdr:nvGraphicFramePr>
        <xdr:cNvPr id="7" name="Graphique H4">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8" name="Graphique H1">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500-000009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500-00000A000000}"/>
            </a:ext>
          </a:extLst>
        </xdr:cNvPr>
        <xdr:cNvSpPr txBox="true"/>
      </xdr:nvSpPr>
      <xdr:spPr>
        <a:xfrm>
          <a:off x="3076575" y="242173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500-00000B000000}"/>
            </a:ext>
          </a:extLst>
        </xdr:cNvPr>
        <xdr:cNvSpPr txBox="true"/>
      </xdr:nvSpPr>
      <xdr:spPr>
        <a:xfrm>
          <a:off x="3076575" y="46920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500-00000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76575" y="242173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76575" y="242173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76575" y="46920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76575" y="46920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500-000011000000}"/>
            </a:ext>
          </a:extLst>
        </xdr:cNvPr>
        <xdr:cNvSpPr txBox="true"/>
      </xdr:nvSpPr>
      <xdr:spPr>
        <a:xfrm>
          <a:off x="3076575" y="46920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18" name="Graphique W2">
          <a:extLst>
            <a:ext xmlns:a16="http://schemas.microsoft.com/office/drawing/2014/main" uri="{FF2B5EF4-FFF2-40B4-BE49-F238E27FC236}">
              <a16:creationId xmlns:a16="http://schemas.microsoft.com/office/drawing/2014/main" id="{00000000-0008-0000-05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19" name="Graphique S2">
          <a:extLst>
            <a:ext xmlns:a16="http://schemas.microsoft.com/office/drawing/2014/main" uri="{FF2B5EF4-FFF2-40B4-BE49-F238E27FC236}">
              <a16:creationId xmlns:a16="http://schemas.microsoft.com/office/drawing/2014/main" id="{00000000-0008-0000-05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20" name="Graphique H2">
          <a:extLst>
            <a:ext xmlns:a16="http://schemas.microsoft.com/office/drawing/2014/main" uri="{FF2B5EF4-FFF2-40B4-BE49-F238E27FC236}">
              <a16:creationId xmlns:a16="http://schemas.microsoft.com/office/drawing/2014/main" id="{00000000-0008-0000-05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63169" name="B_Com1" hidden="1">
              <a:extLst>
                <a:ext uri="{63B3BB69-23CF-44E3-9099-C40C66FF867C}">
                  <a14:compatExt spid="_x0000_s263169"/>
                </a:ext>
                <a:ext uri="{FF2B5EF4-FFF2-40B4-BE49-F238E27FC236}">
                  <a16:creationId xmlns:a16="http://schemas.microsoft.com/office/drawing/2014/main" id="{00000000-0008-0000-0500-000001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63170" name="B_San1" hidden="1">
              <a:extLst>
                <a:ext uri="{63B3BB69-23CF-44E3-9099-C40C66FF867C}">
                  <a14:compatExt spid="_x0000_s263170"/>
                </a:ext>
                <a:ext uri="{FF2B5EF4-FFF2-40B4-BE49-F238E27FC236}">
                  <a16:creationId xmlns:a16="http://schemas.microsoft.com/office/drawing/2014/main" id="{00000000-0008-0000-0500-000002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63171" name="B_Hyg1" hidden="1">
              <a:extLst>
                <a:ext uri="{63B3BB69-23CF-44E3-9099-C40C66FF867C}">
                  <a14:compatExt spid="_x0000_s263171"/>
                </a:ext>
                <a:ext uri="{FF2B5EF4-FFF2-40B4-BE49-F238E27FC236}">
                  <a16:creationId xmlns:a16="http://schemas.microsoft.com/office/drawing/2014/main" id="{00000000-0008-0000-0500-000003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63172" name="B_Sub1" hidden="1">
              <a:extLst>
                <a:ext uri="{63B3BB69-23CF-44E3-9099-C40C66FF867C}">
                  <a14:compatExt spid="_x0000_s263172"/>
                </a:ext>
                <a:ext uri="{FF2B5EF4-FFF2-40B4-BE49-F238E27FC236}">
                  <a16:creationId xmlns:a16="http://schemas.microsoft.com/office/drawing/2014/main" id="{00000000-0008-0000-0500-000004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63173" name="B_WQ1" hidden="1">
              <a:extLst>
                <a:ext uri="{63B3BB69-23CF-44E3-9099-C40C66FF867C}">
                  <a14:compatExt spid="_x0000_s263173"/>
                </a:ext>
                <a:ext uri="{FF2B5EF4-FFF2-40B4-BE49-F238E27FC236}">
                  <a16:creationId xmlns:a16="http://schemas.microsoft.com/office/drawing/2014/main" id="{00000000-0008-0000-0500-000005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63174" name="B_Com2" hidden="1">
              <a:extLst>
                <a:ext uri="{63B3BB69-23CF-44E3-9099-C40C66FF867C}">
                  <a14:compatExt spid="_x0000_s263174"/>
                </a:ext>
                <a:ext uri="{FF2B5EF4-FFF2-40B4-BE49-F238E27FC236}">
                  <a16:creationId xmlns:a16="http://schemas.microsoft.com/office/drawing/2014/main" id="{00000000-0008-0000-0500-000006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63175" name="B_Hyg2" hidden="1">
              <a:extLst>
                <a:ext uri="{63B3BB69-23CF-44E3-9099-C40C66FF867C}">
                  <a14:compatExt spid="_x0000_s263175"/>
                </a:ext>
                <a:ext uri="{FF2B5EF4-FFF2-40B4-BE49-F238E27FC236}">
                  <a16:creationId xmlns:a16="http://schemas.microsoft.com/office/drawing/2014/main" id="{00000000-0008-0000-0500-000007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63176" name="B_Wat2" hidden="1">
              <a:extLst>
                <a:ext uri="{63B3BB69-23CF-44E3-9099-C40C66FF867C}">
                  <a14:compatExt spid="_x0000_s263176"/>
                </a:ext>
                <a:ext uri="{FF2B5EF4-FFF2-40B4-BE49-F238E27FC236}">
                  <a16:creationId xmlns:a16="http://schemas.microsoft.com/office/drawing/2014/main" id="{00000000-0008-0000-0500-000008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63177" name="B_Sub2" hidden="1">
              <a:extLst>
                <a:ext uri="{63B3BB69-23CF-44E3-9099-C40C66FF867C}">
                  <a14:compatExt spid="_x0000_s263177"/>
                </a:ext>
                <a:ext uri="{FF2B5EF4-FFF2-40B4-BE49-F238E27FC236}">
                  <a16:creationId xmlns:a16="http://schemas.microsoft.com/office/drawing/2014/main" id="{00000000-0008-0000-0500-000009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63178" name="B_WQ2" hidden="1">
              <a:extLst>
                <a:ext uri="{63B3BB69-23CF-44E3-9099-C40C66FF867C}">
                  <a14:compatExt spid="_x0000_s263178"/>
                </a:ext>
                <a:ext uri="{FF2B5EF4-FFF2-40B4-BE49-F238E27FC236}">
                  <a16:creationId xmlns:a16="http://schemas.microsoft.com/office/drawing/2014/main" id="{00000000-0008-0000-0500-00000A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63179" name="B_Wat3" hidden="1">
              <a:extLst>
                <a:ext uri="{63B3BB69-23CF-44E3-9099-C40C66FF867C}">
                  <a14:compatExt spid="_x0000_s263179"/>
                </a:ext>
                <a:ext uri="{FF2B5EF4-FFF2-40B4-BE49-F238E27FC236}">
                  <a16:creationId xmlns:a16="http://schemas.microsoft.com/office/drawing/2014/main" id="{00000000-0008-0000-0500-00000B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63180" name="B_San3" hidden="1">
              <a:extLst>
                <a:ext uri="{63B3BB69-23CF-44E3-9099-C40C66FF867C}">
                  <a14:compatExt spid="_x0000_s263180"/>
                </a:ext>
                <a:ext uri="{FF2B5EF4-FFF2-40B4-BE49-F238E27FC236}">
                  <a16:creationId xmlns:a16="http://schemas.microsoft.com/office/drawing/2014/main" id="{00000000-0008-0000-0500-00000C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63181" name="B_Com3" hidden="1">
              <a:extLst>
                <a:ext uri="{63B3BB69-23CF-44E3-9099-C40C66FF867C}">
                  <a14:compatExt spid="_x0000_s263181"/>
                </a:ext>
                <a:ext uri="{FF2B5EF4-FFF2-40B4-BE49-F238E27FC236}">
                  <a16:creationId xmlns:a16="http://schemas.microsoft.com/office/drawing/2014/main" id="{00000000-0008-0000-0500-00000D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63182" name="B_Sub3" hidden="1">
              <a:extLst>
                <a:ext uri="{63B3BB69-23CF-44E3-9099-C40C66FF867C}">
                  <a14:compatExt spid="_x0000_s263182"/>
                </a:ext>
                <a:ext uri="{FF2B5EF4-FFF2-40B4-BE49-F238E27FC236}">
                  <a16:creationId xmlns:a16="http://schemas.microsoft.com/office/drawing/2014/main" id="{00000000-0008-0000-0500-00000E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63183" name="B_WQ3" hidden="1">
              <a:extLst>
                <a:ext uri="{63B3BB69-23CF-44E3-9099-C40C66FF867C}">
                  <a14:compatExt spid="_x0000_s263183"/>
                </a:ext>
                <a:ext uri="{FF2B5EF4-FFF2-40B4-BE49-F238E27FC236}">
                  <a16:creationId xmlns:a16="http://schemas.microsoft.com/office/drawing/2014/main" id="{00000000-0008-0000-0500-00000F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95250</xdr:rowOff>
        </xdr:from>
        <xdr:to>
          <xdr:col>1</xdr:col>
          <xdr:colOff>1704975</xdr:colOff>
          <xdr:row>400</xdr:row>
          <xdr:rowOff>95250</xdr:rowOff>
        </xdr:to>
        <xdr:sp macro="" textlink="">
          <xdr:nvSpPr>
            <xdr:cNvPr id="263184" name="B_Matrix" hidden="1">
              <a:extLst>
                <a:ext uri="{63B3BB69-23CF-44E3-9099-C40C66FF867C}">
                  <a14:compatExt spid="_x0000_s263184"/>
                </a:ext>
                <a:ext uri="{FF2B5EF4-FFF2-40B4-BE49-F238E27FC236}">
                  <a16:creationId xmlns:a16="http://schemas.microsoft.com/office/drawing/2014/main" id="{00000000-0008-0000-0500-000010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63185" name="Button 17" hidden="1">
              <a:extLst>
                <a:ext uri="{63B3BB69-23CF-44E3-9099-C40C66FF867C}">
                  <a14:compatExt spid="_x0000_s263185"/>
                </a:ext>
                <a:ext uri="{FF2B5EF4-FFF2-40B4-BE49-F238E27FC236}">
                  <a16:creationId xmlns:a16="http://schemas.microsoft.com/office/drawing/2014/main" id="{00000000-0008-0000-0500-00001104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63186" name="Button 18" hidden="1">
              <a:extLst>
                <a:ext uri="{63B3BB69-23CF-44E3-9099-C40C66FF867C}">
                  <a14:compatExt spid="_x0000_s263186"/>
                </a:ext>
                <a:ext uri="{FF2B5EF4-FFF2-40B4-BE49-F238E27FC236}">
                  <a16:creationId xmlns:a16="http://schemas.microsoft.com/office/drawing/2014/main" id="{00000000-0008-0000-0500-000012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63187" name="Button 19" hidden="1">
              <a:extLst>
                <a:ext uri="{63B3BB69-23CF-44E3-9099-C40C66FF867C}">
                  <a14:compatExt spid="_x0000_s263187"/>
                </a:ext>
                <a:ext uri="{FF2B5EF4-FFF2-40B4-BE49-F238E27FC236}">
                  <a16:creationId xmlns:a16="http://schemas.microsoft.com/office/drawing/2014/main" id="{00000000-0008-0000-0500-00001304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63188" name="Button 20" hidden="1">
              <a:extLst>
                <a:ext uri="{63B3BB69-23CF-44E3-9099-C40C66FF867C}">
                  <a14:compatExt spid="_x0000_s263188"/>
                </a:ext>
                <a:ext uri="{FF2B5EF4-FFF2-40B4-BE49-F238E27FC236}">
                  <a16:creationId xmlns:a16="http://schemas.microsoft.com/office/drawing/2014/main" id="{00000000-0008-0000-0500-000014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63189" name="Button 21" hidden="1">
              <a:extLst>
                <a:ext uri="{63B3BB69-23CF-44E3-9099-C40C66FF867C}">
                  <a14:compatExt spid="_x0000_s263189"/>
                </a:ext>
                <a:ext uri="{FF2B5EF4-FFF2-40B4-BE49-F238E27FC236}">
                  <a16:creationId xmlns:a16="http://schemas.microsoft.com/office/drawing/2014/main" id="{00000000-0008-0000-0500-000015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63190" name="Button 22" hidden="1">
              <a:extLst>
                <a:ext uri="{63B3BB69-23CF-44E3-9099-C40C66FF867C}">
                  <a14:compatExt spid="_x0000_s263190"/>
                </a:ext>
                <a:ext uri="{FF2B5EF4-FFF2-40B4-BE49-F238E27FC236}">
                  <a16:creationId xmlns:a16="http://schemas.microsoft.com/office/drawing/2014/main" id="{00000000-0008-0000-0500-00001604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63191" name="Button 23" hidden="1">
              <a:extLst>
                <a:ext uri="{63B3BB69-23CF-44E3-9099-C40C66FF867C}">
                  <a14:compatExt spid="_x0000_s263191"/>
                </a:ext>
                <a:ext uri="{FF2B5EF4-FFF2-40B4-BE49-F238E27FC236}">
                  <a16:creationId xmlns:a16="http://schemas.microsoft.com/office/drawing/2014/main" id="{00000000-0008-0000-0500-000017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63192" name="Button 24" hidden="1">
              <a:extLst>
                <a:ext uri="{63B3BB69-23CF-44E3-9099-C40C66FF867C}">
                  <a14:compatExt spid="_x0000_s263192"/>
                </a:ext>
                <a:ext uri="{FF2B5EF4-FFF2-40B4-BE49-F238E27FC236}">
                  <a16:creationId xmlns:a16="http://schemas.microsoft.com/office/drawing/2014/main" id="{00000000-0008-0000-0500-000018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63193" name="Button 25" descr="   Go to MHH  " hidden="1">
              <a:extLst>
                <a:ext uri="{63B3BB69-23CF-44E3-9099-C40C66FF867C}">
                  <a14:compatExt spid="_x0000_s263193"/>
                </a:ext>
                <a:ext uri="{FF2B5EF4-FFF2-40B4-BE49-F238E27FC236}">
                  <a16:creationId xmlns:a16="http://schemas.microsoft.com/office/drawing/2014/main" id="{00000000-0008-0000-0500-000019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63194" name="Button 26" hidden="1">
              <a:extLst>
                <a:ext uri="{63B3BB69-23CF-44E3-9099-C40C66FF867C}">
                  <a14:compatExt spid="_x0000_s263194"/>
                </a:ext>
                <a:ext uri="{FF2B5EF4-FFF2-40B4-BE49-F238E27FC236}">
                  <a16:creationId xmlns:a16="http://schemas.microsoft.com/office/drawing/2014/main" id="{00000000-0008-0000-0500-00001A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63195" name="Button 27" hidden="1">
              <a:extLst>
                <a:ext uri="{63B3BB69-23CF-44E3-9099-C40C66FF867C}">
                  <a14:compatExt spid="_x0000_s263195"/>
                </a:ext>
                <a:ext uri="{FF2B5EF4-FFF2-40B4-BE49-F238E27FC236}">
                  <a16:creationId xmlns:a16="http://schemas.microsoft.com/office/drawing/2014/main" id="{00000000-0008-0000-0500-00001B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63196" name="Button 28" descr="   Go to MHH  " hidden="1">
              <a:extLst>
                <a:ext uri="{63B3BB69-23CF-44E3-9099-C40C66FF867C}">
                  <a14:compatExt spid="_x0000_s263196"/>
                </a:ext>
                <a:ext uri="{FF2B5EF4-FFF2-40B4-BE49-F238E27FC236}">
                  <a16:creationId xmlns:a16="http://schemas.microsoft.com/office/drawing/2014/main" id="{00000000-0008-0000-0500-00001C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63197" name="Button 29" hidden="1">
              <a:extLst>
                <a:ext uri="{63B3BB69-23CF-44E3-9099-C40C66FF867C}">
                  <a14:compatExt spid="_x0000_s263197"/>
                </a:ext>
                <a:ext uri="{FF2B5EF4-FFF2-40B4-BE49-F238E27FC236}">
                  <a16:creationId xmlns:a16="http://schemas.microsoft.com/office/drawing/2014/main" id="{00000000-0008-0000-0500-00001D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63198" name="Button 30" hidden="1">
              <a:extLst>
                <a:ext uri="{63B3BB69-23CF-44E3-9099-C40C66FF867C}">
                  <a14:compatExt spid="_x0000_s263198"/>
                </a:ext>
                <a:ext uri="{FF2B5EF4-FFF2-40B4-BE49-F238E27FC236}">
                  <a16:creationId xmlns:a16="http://schemas.microsoft.com/office/drawing/2014/main" id="{00000000-0008-0000-0500-00001E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63199" name="Button 31" hidden="1">
              <a:extLst>
                <a:ext uri="{63B3BB69-23CF-44E3-9099-C40C66FF867C}">
                  <a14:compatExt spid="_x0000_s263199"/>
                </a:ext>
                <a:ext uri="{FF2B5EF4-FFF2-40B4-BE49-F238E27FC236}">
                  <a16:creationId xmlns:a16="http://schemas.microsoft.com/office/drawing/2014/main" id="{00000000-0008-0000-0500-00001F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63200" name="Button 32" descr="   Go to MHH  " hidden="1">
              <a:extLst>
                <a:ext uri="{63B3BB69-23CF-44E3-9099-C40C66FF867C}">
                  <a14:compatExt spid="_x0000_s263200"/>
                </a:ext>
                <a:ext uri="{FF2B5EF4-FFF2-40B4-BE49-F238E27FC236}">
                  <a16:creationId xmlns:a16="http://schemas.microsoft.com/office/drawing/2014/main" id="{00000000-0008-0000-0500-000020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63201" name="Button 33" hidden="1">
              <a:extLst>
                <a:ext uri="{63B3BB69-23CF-44E3-9099-C40C66FF867C}">
                  <a14:compatExt spid="_x0000_s263201"/>
                </a:ext>
                <a:ext uri="{FF2B5EF4-FFF2-40B4-BE49-F238E27FC236}">
                  <a16:creationId xmlns:a16="http://schemas.microsoft.com/office/drawing/2014/main" id="{00000000-0008-0000-0500-000021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63202" name="Button 34" hidden="1">
              <a:extLst>
                <a:ext uri="{63B3BB69-23CF-44E3-9099-C40C66FF867C}">
                  <a14:compatExt spid="_x0000_s263202"/>
                </a:ext>
                <a:ext uri="{FF2B5EF4-FFF2-40B4-BE49-F238E27FC236}">
                  <a16:creationId xmlns:a16="http://schemas.microsoft.com/office/drawing/2014/main" id="{00000000-0008-0000-0500-000022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63203" name="Button 35" descr="   Go to MHH  " hidden="1">
              <a:extLst>
                <a:ext uri="{63B3BB69-23CF-44E3-9099-C40C66FF867C}">
                  <a14:compatExt spid="_x0000_s263203"/>
                </a:ext>
                <a:ext uri="{FF2B5EF4-FFF2-40B4-BE49-F238E27FC236}">
                  <a16:creationId xmlns:a16="http://schemas.microsoft.com/office/drawing/2014/main" id="{00000000-0008-0000-0500-000023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63204" name="Button 36" hidden="1">
              <a:extLst>
                <a:ext uri="{63B3BB69-23CF-44E3-9099-C40C66FF867C}">
                  <a14:compatExt spid="_x0000_s263204"/>
                </a:ext>
                <a:ext uri="{FF2B5EF4-FFF2-40B4-BE49-F238E27FC236}">
                  <a16:creationId xmlns:a16="http://schemas.microsoft.com/office/drawing/2014/main" id="{00000000-0008-0000-0500-000024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63205" name="Button 37" hidden="1">
              <a:extLst>
                <a:ext uri="{63B3BB69-23CF-44E3-9099-C40C66FF867C}">
                  <a14:compatExt spid="_x0000_s263205"/>
                </a:ext>
                <a:ext uri="{FF2B5EF4-FFF2-40B4-BE49-F238E27FC236}">
                  <a16:creationId xmlns:a16="http://schemas.microsoft.com/office/drawing/2014/main" id="{00000000-0008-0000-0500-000025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63206" name="Button 38" hidden="1">
              <a:extLst>
                <a:ext uri="{63B3BB69-23CF-44E3-9099-C40C66FF867C}">
                  <a14:compatExt spid="_x0000_s263206"/>
                </a:ext>
                <a:ext uri="{FF2B5EF4-FFF2-40B4-BE49-F238E27FC236}">
                  <a16:creationId xmlns:a16="http://schemas.microsoft.com/office/drawing/2014/main" id="{00000000-0008-0000-0500-000026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63207" name="Button 39" hidden="1">
              <a:extLst>
                <a:ext uri="{63B3BB69-23CF-44E3-9099-C40C66FF867C}">
                  <a14:compatExt spid="_x0000_s263207"/>
                </a:ext>
                <a:ext uri="{FF2B5EF4-FFF2-40B4-BE49-F238E27FC236}">
                  <a16:creationId xmlns:a16="http://schemas.microsoft.com/office/drawing/2014/main" id="{00000000-0008-0000-0500-000027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63208" name="Button 40" hidden="1">
              <a:extLst>
                <a:ext uri="{63B3BB69-23CF-44E3-9099-C40C66FF867C}">
                  <a14:compatExt spid="_x0000_s263208"/>
                </a:ext>
                <a:ext uri="{FF2B5EF4-FFF2-40B4-BE49-F238E27FC236}">
                  <a16:creationId xmlns:a16="http://schemas.microsoft.com/office/drawing/2014/main" id="{00000000-0008-0000-0500-000028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63209" name="Button 41" hidden="1">
              <a:extLst>
                <a:ext uri="{63B3BB69-23CF-44E3-9099-C40C66FF867C}">
                  <a14:compatExt spid="_x0000_s263209"/>
                </a:ext>
                <a:ext uri="{FF2B5EF4-FFF2-40B4-BE49-F238E27FC236}">
                  <a16:creationId xmlns:a16="http://schemas.microsoft.com/office/drawing/2014/main" id="{00000000-0008-0000-0500-000029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63210" name="Button 42" descr="   Go to MHH  " hidden="1">
              <a:extLst>
                <a:ext uri="{63B3BB69-23CF-44E3-9099-C40C66FF867C}">
                  <a14:compatExt spid="_x0000_s263210"/>
                </a:ext>
                <a:ext uri="{FF2B5EF4-FFF2-40B4-BE49-F238E27FC236}">
                  <a16:creationId xmlns:a16="http://schemas.microsoft.com/office/drawing/2014/main" id="{00000000-0008-0000-0500-00002A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63211" name="Button 43" hidden="1">
              <a:extLst>
                <a:ext uri="{63B3BB69-23CF-44E3-9099-C40C66FF867C}">
                  <a14:compatExt spid="_x0000_s263211"/>
                </a:ext>
                <a:ext uri="{FF2B5EF4-FFF2-40B4-BE49-F238E27FC236}">
                  <a16:creationId xmlns:a16="http://schemas.microsoft.com/office/drawing/2014/main" id="{00000000-0008-0000-0500-00002B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63212" name="Button 44" hidden="1">
              <a:extLst>
                <a:ext uri="{63B3BB69-23CF-44E3-9099-C40C66FF867C}">
                  <a14:compatExt spid="_x0000_s263212"/>
                </a:ext>
                <a:ext uri="{FF2B5EF4-FFF2-40B4-BE49-F238E27FC236}">
                  <a16:creationId xmlns:a16="http://schemas.microsoft.com/office/drawing/2014/main" id="{00000000-0008-0000-0500-00002C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63213" name="Button 45" hidden="1">
              <a:extLst>
                <a:ext uri="{63B3BB69-23CF-44E3-9099-C40C66FF867C}">
                  <a14:compatExt spid="_x0000_s263213"/>
                </a:ext>
                <a:ext uri="{FF2B5EF4-FFF2-40B4-BE49-F238E27FC236}">
                  <a16:creationId xmlns:a16="http://schemas.microsoft.com/office/drawing/2014/main" id="{00000000-0008-0000-0500-00002D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63214" name="Button 46" hidden="1">
              <a:extLst>
                <a:ext uri="{63B3BB69-23CF-44E3-9099-C40C66FF867C}">
                  <a14:compatExt spid="_x0000_s263214"/>
                </a:ext>
                <a:ext uri="{FF2B5EF4-FFF2-40B4-BE49-F238E27FC236}">
                  <a16:creationId xmlns:a16="http://schemas.microsoft.com/office/drawing/2014/main" id="{00000000-0008-0000-0500-00002E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63215" name="Button 47" hidden="1">
              <a:extLst>
                <a:ext uri="{63B3BB69-23CF-44E3-9099-C40C66FF867C}">
                  <a14:compatExt spid="_x0000_s263215"/>
                </a:ext>
                <a:ext uri="{FF2B5EF4-FFF2-40B4-BE49-F238E27FC236}">
                  <a16:creationId xmlns:a16="http://schemas.microsoft.com/office/drawing/2014/main" id="{00000000-0008-0000-0500-00002F04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63216" name="Button 48" hidden="1">
              <a:extLst>
                <a:ext uri="{63B3BB69-23CF-44E3-9099-C40C66FF867C}">
                  <a14:compatExt spid="_x0000_s263216"/>
                </a:ext>
                <a:ext uri="{FF2B5EF4-FFF2-40B4-BE49-F238E27FC236}">
                  <a16:creationId xmlns:a16="http://schemas.microsoft.com/office/drawing/2014/main" id="{00000000-0008-0000-0500-00003004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63217" name="Button 49" hidden="1">
              <a:extLst>
                <a:ext uri="{63B3BB69-23CF-44E3-9099-C40C66FF867C}">
                  <a14:compatExt spid="_x0000_s263217"/>
                </a:ext>
                <a:ext uri="{FF2B5EF4-FFF2-40B4-BE49-F238E27FC236}">
                  <a16:creationId xmlns:a16="http://schemas.microsoft.com/office/drawing/2014/main" id="{00000000-0008-0000-0500-0000310404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63218" name="Button 50" hidden="1">
              <a:extLst>
                <a:ext uri="{63B3BB69-23CF-44E3-9099-C40C66FF867C}">
                  <a14:compatExt spid="_x0000_s263218"/>
                </a:ext>
                <a:ext uri="{FF2B5EF4-FFF2-40B4-BE49-F238E27FC236}">
                  <a16:creationId xmlns:a16="http://schemas.microsoft.com/office/drawing/2014/main" id="{00000000-0008-0000-0500-000032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63219" name="Button 51" hidden="1">
              <a:extLst>
                <a:ext uri="{63B3BB69-23CF-44E3-9099-C40C66FF867C}">
                  <a14:compatExt spid="_x0000_s263219"/>
                </a:ext>
                <a:ext uri="{FF2B5EF4-FFF2-40B4-BE49-F238E27FC236}">
                  <a16:creationId xmlns:a16="http://schemas.microsoft.com/office/drawing/2014/main" id="{00000000-0008-0000-0500-0000330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2" name="ZoneTexte 71">
          <a:extLst>
            <a:ext xmlns:a16="http://schemas.microsoft.com/office/drawing/2014/main" uri="{FF2B5EF4-FFF2-40B4-BE49-F238E27FC236}">
              <a16:creationId xmlns:a16="http://schemas.microsoft.com/office/drawing/2014/main" id="{00000000-0008-0000-0500-000048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3" name="ZoneTexte 72">
          <a:extLst>
            <a:ext xmlns:a16="http://schemas.microsoft.com/office/drawing/2014/main" uri="{FF2B5EF4-FFF2-40B4-BE49-F238E27FC236}">
              <a16:creationId xmlns:a16="http://schemas.microsoft.com/office/drawing/2014/main" id="{00000000-0008-0000-0500-000049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5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5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5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5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5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500-00004F000000}"/>
            </a:ext>
          </a:extLst>
        </xdr:cNvPr>
        <xdr:cNvSpPr txBox="true"/>
      </xdr:nvSpPr>
      <xdr:spPr>
        <a:xfrm>
          <a:off x="3076575" y="242173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500-000050000000}"/>
            </a:ext>
          </a:extLst>
        </xdr:cNvPr>
        <xdr:cNvSpPr txBox="true"/>
      </xdr:nvSpPr>
      <xdr:spPr>
        <a:xfrm>
          <a:off x="3076575" y="242173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500-000051000000}"/>
            </a:ext>
          </a:extLst>
        </xdr:cNvPr>
        <xdr:cNvSpPr txBox="true"/>
      </xdr:nvSpPr>
      <xdr:spPr>
        <a:xfrm>
          <a:off x="3076575" y="242173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500-000052000000}"/>
            </a:ext>
          </a:extLst>
        </xdr:cNvPr>
        <xdr:cNvSpPr txBox="true"/>
      </xdr:nvSpPr>
      <xdr:spPr>
        <a:xfrm>
          <a:off x="3076575" y="242173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500-000053000000}"/>
            </a:ext>
          </a:extLst>
        </xdr:cNvPr>
        <xdr:cNvSpPr txBox="true"/>
      </xdr:nvSpPr>
      <xdr:spPr>
        <a:xfrm>
          <a:off x="3076575" y="242173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500-000054000000}"/>
            </a:ext>
          </a:extLst>
        </xdr:cNvPr>
        <xdr:cNvSpPr txBox="true"/>
      </xdr:nvSpPr>
      <xdr:spPr>
        <a:xfrm>
          <a:off x="3076575" y="242173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500-000055000000}"/>
            </a:ext>
          </a:extLst>
        </xdr:cNvPr>
        <xdr:cNvSpPr txBox="true"/>
      </xdr:nvSpPr>
      <xdr:spPr>
        <a:xfrm>
          <a:off x="3076575" y="242173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500-000056000000}"/>
            </a:ext>
          </a:extLst>
        </xdr:cNvPr>
        <xdr:cNvSpPr txBox="true"/>
      </xdr:nvSpPr>
      <xdr:spPr>
        <a:xfrm>
          <a:off x="3076575" y="242173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500-000057000000}"/>
            </a:ext>
          </a:extLst>
        </xdr:cNvPr>
        <xdr:cNvSpPr txBox="true"/>
      </xdr:nvSpPr>
      <xdr:spPr>
        <a:xfrm>
          <a:off x="3076575" y="242173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500-000058000000}"/>
            </a:ext>
          </a:extLst>
        </xdr:cNvPr>
        <xdr:cNvSpPr txBox="true"/>
      </xdr:nvSpPr>
      <xdr:spPr>
        <a:xfrm>
          <a:off x="3076575" y="46920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500-000059000000}"/>
            </a:ext>
          </a:extLst>
        </xdr:cNvPr>
        <xdr:cNvSpPr txBox="true"/>
      </xdr:nvSpPr>
      <xdr:spPr>
        <a:xfrm>
          <a:off x="3076575" y="46920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46920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46920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2" name="Graphique S1">
          <a:extLst>
            <a:ext xmlns:a16="http://schemas.microsoft.com/office/drawing/2014/main" uri="{FF2B5EF4-FFF2-40B4-BE49-F238E27FC236}">
              <a16:creationId xmlns:a16="http://schemas.microsoft.com/office/drawing/2014/main" id="{00000000-0008-0000-0500-00005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93" name="Graphique S3">
          <a:extLst>
            <a:ext xmlns:a16="http://schemas.microsoft.com/office/drawing/2014/main" uri="{FF2B5EF4-FFF2-40B4-BE49-F238E27FC236}">
              <a16:creationId xmlns:a16="http://schemas.microsoft.com/office/drawing/2014/main" id="{00000000-0008-0000-05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600-000002000000}"/>
            </a:ext>
          </a:extLst>
        </xdr:cNvPr>
        <xdr:cNvSpPr/>
      </xdr:nvSpPr>
      <xdr:spPr>
        <a:xfrm>
          <a:off x="9496425" y="2260282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34</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34</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34</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431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4843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600-000013000000}"/>
            </a:ext>
          </a:extLst>
        </xdr:cNvPr>
        <xdr:cNvSpPr/>
      </xdr:nvSpPr>
      <xdr:spPr>
        <a:xfrm>
          <a:off x="876300" y="2260282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600-000014000000}"/>
            </a:ext>
          </a:extLst>
        </xdr:cNvPr>
        <xdr:cNvSpPr/>
      </xdr:nvSpPr>
      <xdr:spPr>
        <a:xfrm>
          <a:off x="2205038" y="226028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600-000015000000}"/>
            </a:ext>
          </a:extLst>
        </xdr:cNvPr>
        <xdr:cNvSpPr/>
      </xdr:nvSpPr>
      <xdr:spPr>
        <a:xfrm>
          <a:off x="942975" y="440150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600-000016000000}"/>
            </a:ext>
          </a:extLst>
        </xdr:cNvPr>
        <xdr:cNvSpPr/>
      </xdr:nvSpPr>
      <xdr:spPr>
        <a:xfrm>
          <a:off x="2205038" y="4401502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431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431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4843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4843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4843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600-00001F000000}"/>
            </a:ext>
          </a:extLst>
        </xdr:cNvPr>
        <xdr:cNvSpPr/>
      </xdr:nvSpPr>
      <xdr:spPr>
        <a:xfrm>
          <a:off x="2357438" y="8214360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600-000023000000}"/>
            </a:ext>
          </a:extLst>
        </xdr:cNvPr>
        <xdr:cNvSpPr/>
      </xdr:nvSpPr>
      <xdr:spPr>
        <a:xfrm>
          <a:off x="9429750" y="440150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600-000024000000}"/>
            </a:ext>
          </a:extLst>
        </xdr:cNvPr>
        <xdr:cNvSpPr/>
      </xdr:nvSpPr>
      <xdr:spPr>
        <a:xfrm>
          <a:off x="4533900" y="2260282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600-000025000000}"/>
            </a:ext>
          </a:extLst>
        </xdr:cNvPr>
        <xdr:cNvSpPr/>
      </xdr:nvSpPr>
      <xdr:spPr>
        <a:xfrm>
          <a:off x="4533900" y="4401502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600-000026000000}"/>
            </a:ext>
          </a:extLst>
        </xdr:cNvPr>
        <xdr:cNvSpPr/>
      </xdr:nvSpPr>
      <xdr:spPr>
        <a:xfrm>
          <a:off x="16073438" y="226028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600-000027000000}"/>
            </a:ext>
          </a:extLst>
        </xdr:cNvPr>
        <xdr:cNvSpPr/>
      </xdr:nvSpPr>
      <xdr:spPr>
        <a:xfrm>
          <a:off x="16054388" y="440150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600-00003A000000}"/>
            </a:ext>
          </a:extLst>
        </xdr:cNvPr>
        <xdr:cNvSpPr/>
      </xdr:nvSpPr>
      <xdr:spPr>
        <a:xfrm>
          <a:off x="2357438" y="8214360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95250</xdr:rowOff>
        </xdr:from>
        <xdr:to>
          <xdr:col>1</xdr:col>
          <xdr:colOff>1704975</xdr:colOff>
          <xdr:row>399</xdr:row>
          <xdr:rowOff>285750</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6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6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6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6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6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6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6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6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6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6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6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6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6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6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6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6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59073" name="B_Com2" hidden="1">
              <a:extLst>
                <a:ext uri="{63B3BB69-23CF-44E3-9099-C40C66FF867C}">
                  <a14:compatExt spid="_x0000_s259073"/>
                </a:ext>
                <a:ext uri="{FF2B5EF4-FFF2-40B4-BE49-F238E27FC236}">
                  <a16:creationId xmlns:a16="http://schemas.microsoft.com/office/drawing/2014/main" id="{00000000-0008-0000-0700-000001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59074" name="B_Com1" hidden="1">
              <a:extLst>
                <a:ext uri="{63B3BB69-23CF-44E3-9099-C40C66FF867C}">
                  <a14:compatExt spid="_x0000_s259074"/>
                </a:ext>
                <a:ext uri="{FF2B5EF4-FFF2-40B4-BE49-F238E27FC236}">
                  <a16:creationId xmlns:a16="http://schemas.microsoft.com/office/drawing/2014/main" id="{00000000-0008-0000-0700-000002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24</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24</xdr:col>
      <xdr:colOff>19051</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24</xdr:col>
      <xdr:colOff>28575</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7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7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59075" name="B_San1" hidden="1">
              <a:extLst>
                <a:ext uri="{63B3BB69-23CF-44E3-9099-C40C66FF867C}">
                  <a14:compatExt spid="_x0000_s259075"/>
                </a:ext>
                <a:ext uri="{FF2B5EF4-FFF2-40B4-BE49-F238E27FC236}">
                  <a16:creationId xmlns:a16="http://schemas.microsoft.com/office/drawing/2014/main" id="{00000000-0008-0000-0700-000003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59076" name="B_Hyg1" hidden="1">
              <a:extLst>
                <a:ext uri="{63B3BB69-23CF-44E3-9099-C40C66FF867C}">
                  <a14:compatExt spid="_x0000_s259076"/>
                </a:ext>
                <a:ext uri="{FF2B5EF4-FFF2-40B4-BE49-F238E27FC236}">
                  <a16:creationId xmlns:a16="http://schemas.microsoft.com/office/drawing/2014/main" id="{00000000-0008-0000-0700-000004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59077" name="B_Hyg2" hidden="1">
              <a:extLst>
                <a:ext uri="{63B3BB69-23CF-44E3-9099-C40C66FF867C}">
                  <a14:compatExt spid="_x0000_s259077"/>
                </a:ext>
                <a:ext uri="{FF2B5EF4-FFF2-40B4-BE49-F238E27FC236}">
                  <a16:creationId xmlns:a16="http://schemas.microsoft.com/office/drawing/2014/main" id="{00000000-0008-0000-0700-000005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59078" name="B_Wat2" hidden="1">
              <a:extLst>
                <a:ext uri="{63B3BB69-23CF-44E3-9099-C40C66FF867C}">
                  <a14:compatExt spid="_x0000_s259078"/>
                </a:ext>
                <a:ext uri="{FF2B5EF4-FFF2-40B4-BE49-F238E27FC236}">
                  <a16:creationId xmlns:a16="http://schemas.microsoft.com/office/drawing/2014/main" id="{00000000-0008-0000-0700-000006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59079" name="B_Wat3" hidden="1">
              <a:extLst>
                <a:ext uri="{63B3BB69-23CF-44E3-9099-C40C66FF867C}">
                  <a14:compatExt spid="_x0000_s259079"/>
                </a:ext>
                <a:ext uri="{FF2B5EF4-FFF2-40B4-BE49-F238E27FC236}">
                  <a16:creationId xmlns:a16="http://schemas.microsoft.com/office/drawing/2014/main" id="{00000000-0008-0000-0700-000007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59080" name="B_San3" hidden="1">
              <a:extLst>
                <a:ext uri="{63B3BB69-23CF-44E3-9099-C40C66FF867C}">
                  <a14:compatExt spid="_x0000_s259080"/>
                </a:ext>
                <a:ext uri="{FF2B5EF4-FFF2-40B4-BE49-F238E27FC236}">
                  <a16:creationId xmlns:a16="http://schemas.microsoft.com/office/drawing/2014/main" id="{00000000-0008-0000-0700-000008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7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7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59081" name="B_Sub1" hidden="1">
              <a:extLst>
                <a:ext uri="{63B3BB69-23CF-44E3-9099-C40C66FF867C}">
                  <a14:compatExt spid="_x0000_s259081"/>
                </a:ext>
                <a:ext uri="{FF2B5EF4-FFF2-40B4-BE49-F238E27FC236}">
                  <a16:creationId xmlns:a16="http://schemas.microsoft.com/office/drawing/2014/main" id="{00000000-0008-0000-0700-000009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59082" name="B_WQ1" hidden="1">
              <a:extLst>
                <a:ext uri="{63B3BB69-23CF-44E3-9099-C40C66FF867C}">
                  <a14:compatExt spid="_x0000_s259082"/>
                </a:ext>
                <a:ext uri="{FF2B5EF4-FFF2-40B4-BE49-F238E27FC236}">
                  <a16:creationId xmlns:a16="http://schemas.microsoft.com/office/drawing/2014/main" id="{00000000-0008-0000-0700-00000A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9083" name="B_Matrix" hidden="1">
              <a:extLst>
                <a:ext uri="{63B3BB69-23CF-44E3-9099-C40C66FF867C}">
                  <a14:compatExt spid="_x0000_s259083"/>
                </a:ext>
                <a:ext uri="{FF2B5EF4-FFF2-40B4-BE49-F238E27FC236}">
                  <a16:creationId xmlns:a16="http://schemas.microsoft.com/office/drawing/2014/main" id="{00000000-0008-0000-0700-00000B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59084" name="B_Com3" hidden="1">
              <a:extLst>
                <a:ext uri="{63B3BB69-23CF-44E3-9099-C40C66FF867C}">
                  <a14:compatExt spid="_x0000_s259084"/>
                </a:ext>
                <a:ext uri="{FF2B5EF4-FFF2-40B4-BE49-F238E27FC236}">
                  <a16:creationId xmlns:a16="http://schemas.microsoft.com/office/drawing/2014/main" id="{00000000-0008-0000-0700-00000C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59085" name="B_Sub2" hidden="1">
              <a:extLst>
                <a:ext uri="{63B3BB69-23CF-44E3-9099-C40C66FF867C}">
                  <a14:compatExt spid="_x0000_s259085"/>
                </a:ext>
                <a:ext uri="{FF2B5EF4-FFF2-40B4-BE49-F238E27FC236}">
                  <a16:creationId xmlns:a16="http://schemas.microsoft.com/office/drawing/2014/main" id="{00000000-0008-0000-0700-00000D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59086" name="B_Sub3" hidden="1">
              <a:extLst>
                <a:ext uri="{63B3BB69-23CF-44E3-9099-C40C66FF867C}">
                  <a14:compatExt spid="_x0000_s259086"/>
                </a:ext>
                <a:ext uri="{FF2B5EF4-FFF2-40B4-BE49-F238E27FC236}">
                  <a16:creationId xmlns:a16="http://schemas.microsoft.com/office/drawing/2014/main" id="{00000000-0008-0000-0700-00000E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59087" name="B_WQ2" hidden="1">
              <a:extLst>
                <a:ext uri="{63B3BB69-23CF-44E3-9099-C40C66FF867C}">
                  <a14:compatExt spid="_x0000_s259087"/>
                </a:ext>
                <a:ext uri="{FF2B5EF4-FFF2-40B4-BE49-F238E27FC236}">
                  <a16:creationId xmlns:a16="http://schemas.microsoft.com/office/drawing/2014/main" id="{00000000-0008-0000-0700-00000F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59088" name="B_WQ3" hidden="1">
              <a:extLst>
                <a:ext uri="{63B3BB69-23CF-44E3-9099-C40C66FF867C}">
                  <a14:compatExt spid="_x0000_s259088"/>
                </a:ext>
                <a:ext uri="{FF2B5EF4-FFF2-40B4-BE49-F238E27FC236}">
                  <a16:creationId xmlns:a16="http://schemas.microsoft.com/office/drawing/2014/main" id="{00000000-0008-0000-0700-000010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7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7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7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7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59089" name="Button 17" descr="   Go to MHH  " hidden="1">
              <a:extLst>
                <a:ext uri="{63B3BB69-23CF-44E3-9099-C40C66FF867C}">
                  <a14:compatExt spid="_x0000_s259089"/>
                </a:ext>
                <a:ext uri="{FF2B5EF4-FFF2-40B4-BE49-F238E27FC236}">
                  <a16:creationId xmlns:a16="http://schemas.microsoft.com/office/drawing/2014/main" id="{00000000-0008-0000-0700-000011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59090" name="Button 18" hidden="1">
              <a:extLst>
                <a:ext uri="{63B3BB69-23CF-44E3-9099-C40C66FF867C}">
                  <a14:compatExt spid="_x0000_s259090"/>
                </a:ext>
                <a:ext uri="{FF2B5EF4-FFF2-40B4-BE49-F238E27FC236}">
                  <a16:creationId xmlns:a16="http://schemas.microsoft.com/office/drawing/2014/main" id="{00000000-0008-0000-0700-000012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59091" name="Button 19" hidden="1">
              <a:extLst>
                <a:ext uri="{63B3BB69-23CF-44E3-9099-C40C66FF867C}">
                  <a14:compatExt spid="_x0000_s259091"/>
                </a:ext>
                <a:ext uri="{FF2B5EF4-FFF2-40B4-BE49-F238E27FC236}">
                  <a16:creationId xmlns:a16="http://schemas.microsoft.com/office/drawing/2014/main" id="{00000000-0008-0000-0700-000013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59092" name="Button 20" hidden="1">
              <a:extLst>
                <a:ext uri="{63B3BB69-23CF-44E3-9099-C40C66FF867C}">
                  <a14:compatExt spid="_x0000_s259092"/>
                </a:ext>
                <a:ext uri="{FF2B5EF4-FFF2-40B4-BE49-F238E27FC236}">
                  <a16:creationId xmlns:a16="http://schemas.microsoft.com/office/drawing/2014/main" id="{00000000-0008-0000-0700-000014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59093" name="Button 21" hidden="1">
              <a:extLst>
                <a:ext uri="{63B3BB69-23CF-44E3-9099-C40C66FF867C}">
                  <a14:compatExt spid="_x0000_s259093"/>
                </a:ext>
                <a:ext uri="{FF2B5EF4-FFF2-40B4-BE49-F238E27FC236}">
                  <a16:creationId xmlns:a16="http://schemas.microsoft.com/office/drawing/2014/main" id="{00000000-0008-0000-0700-000015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59094" name="Button 22" descr="   Go to MHH  " hidden="1">
              <a:extLst>
                <a:ext uri="{63B3BB69-23CF-44E3-9099-C40C66FF867C}">
                  <a14:compatExt spid="_x0000_s259094"/>
                </a:ext>
                <a:ext uri="{FF2B5EF4-FFF2-40B4-BE49-F238E27FC236}">
                  <a16:creationId xmlns:a16="http://schemas.microsoft.com/office/drawing/2014/main" id="{00000000-0008-0000-0700-000016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59095" name="Button 23" descr="   Go to MHH  " hidden="1">
              <a:extLst>
                <a:ext uri="{63B3BB69-23CF-44E3-9099-C40C66FF867C}">
                  <a14:compatExt spid="_x0000_s259095"/>
                </a:ext>
                <a:ext uri="{FF2B5EF4-FFF2-40B4-BE49-F238E27FC236}">
                  <a16:creationId xmlns:a16="http://schemas.microsoft.com/office/drawing/2014/main" id="{00000000-0008-0000-0700-000017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59096" name="Button 24" hidden="1">
              <a:extLst>
                <a:ext uri="{63B3BB69-23CF-44E3-9099-C40C66FF867C}">
                  <a14:compatExt spid="_x0000_s259096"/>
                </a:ext>
                <a:ext uri="{FF2B5EF4-FFF2-40B4-BE49-F238E27FC236}">
                  <a16:creationId xmlns:a16="http://schemas.microsoft.com/office/drawing/2014/main" id="{00000000-0008-0000-0700-000018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7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7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7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7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7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7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7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7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7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7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7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7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7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7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59097" name="Button 25" hidden="1">
              <a:extLst>
                <a:ext uri="{63B3BB69-23CF-44E3-9099-C40C66FF867C}">
                  <a14:compatExt spid="_x0000_s259097"/>
                </a:ext>
                <a:ext uri="{FF2B5EF4-FFF2-40B4-BE49-F238E27FC236}">
                  <a16:creationId xmlns:a16="http://schemas.microsoft.com/office/drawing/2014/main" id="{00000000-0008-0000-0700-000019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59098" name="Button 26" hidden="1">
              <a:extLst>
                <a:ext uri="{63B3BB69-23CF-44E3-9099-C40C66FF867C}">
                  <a14:compatExt spid="_x0000_s259098"/>
                </a:ext>
                <a:ext uri="{FF2B5EF4-FFF2-40B4-BE49-F238E27FC236}">
                  <a16:creationId xmlns:a16="http://schemas.microsoft.com/office/drawing/2014/main" id="{00000000-0008-0000-0700-00001A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59099" name="Button 27" hidden="1">
              <a:extLst>
                <a:ext uri="{63B3BB69-23CF-44E3-9099-C40C66FF867C}">
                  <a14:compatExt spid="_x0000_s259099"/>
                </a:ext>
                <a:ext uri="{FF2B5EF4-FFF2-40B4-BE49-F238E27FC236}">
                  <a16:creationId xmlns:a16="http://schemas.microsoft.com/office/drawing/2014/main" id="{00000000-0008-0000-0700-00001B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59100" name="Button 28" hidden="1">
              <a:extLst>
                <a:ext uri="{63B3BB69-23CF-44E3-9099-C40C66FF867C}">
                  <a14:compatExt spid="_x0000_s259100"/>
                </a:ext>
                <a:ext uri="{FF2B5EF4-FFF2-40B4-BE49-F238E27FC236}">
                  <a16:creationId xmlns:a16="http://schemas.microsoft.com/office/drawing/2014/main" id="{00000000-0008-0000-0700-00001C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59101" name="Button 29" hidden="1">
              <a:extLst>
                <a:ext uri="{63B3BB69-23CF-44E3-9099-C40C66FF867C}">
                  <a14:compatExt spid="_x0000_s259101"/>
                </a:ext>
                <a:ext uri="{FF2B5EF4-FFF2-40B4-BE49-F238E27FC236}">
                  <a16:creationId xmlns:a16="http://schemas.microsoft.com/office/drawing/2014/main" id="{00000000-0008-0000-0700-00001D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7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59102" name="Button 30" hidden="1">
              <a:extLst>
                <a:ext uri="{63B3BB69-23CF-44E3-9099-C40C66FF867C}">
                  <a14:compatExt spid="_x0000_s259102"/>
                </a:ext>
                <a:ext uri="{FF2B5EF4-FFF2-40B4-BE49-F238E27FC236}">
                  <a16:creationId xmlns:a16="http://schemas.microsoft.com/office/drawing/2014/main" id="{00000000-0008-0000-0700-00001E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59103" name="Button 31" hidden="1">
              <a:extLst>
                <a:ext uri="{63B3BB69-23CF-44E3-9099-C40C66FF867C}">
                  <a14:compatExt spid="_x0000_s259103"/>
                </a:ext>
                <a:ext uri="{FF2B5EF4-FFF2-40B4-BE49-F238E27FC236}">
                  <a16:creationId xmlns:a16="http://schemas.microsoft.com/office/drawing/2014/main" id="{00000000-0008-0000-0700-00001F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9104" name="Button 32" hidden="1">
              <a:extLst>
                <a:ext uri="{63B3BB69-23CF-44E3-9099-C40C66FF867C}">
                  <a14:compatExt spid="_x0000_s259104"/>
                </a:ext>
                <a:ext uri="{FF2B5EF4-FFF2-40B4-BE49-F238E27FC236}">
                  <a16:creationId xmlns:a16="http://schemas.microsoft.com/office/drawing/2014/main" id="{00000000-0008-0000-0700-000020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9105" name="Button 33" hidden="1">
              <a:extLst>
                <a:ext uri="{63B3BB69-23CF-44E3-9099-C40C66FF867C}">
                  <a14:compatExt spid="_x0000_s259105"/>
                </a:ext>
                <a:ext uri="{FF2B5EF4-FFF2-40B4-BE49-F238E27FC236}">
                  <a16:creationId xmlns:a16="http://schemas.microsoft.com/office/drawing/2014/main" id="{00000000-0008-0000-0700-000021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9106" name="Button 34" hidden="1">
              <a:extLst>
                <a:ext uri="{63B3BB69-23CF-44E3-9099-C40C66FF867C}">
                  <a14:compatExt spid="_x0000_s259106"/>
                </a:ext>
                <a:ext uri="{FF2B5EF4-FFF2-40B4-BE49-F238E27FC236}">
                  <a16:creationId xmlns:a16="http://schemas.microsoft.com/office/drawing/2014/main" id="{00000000-0008-0000-0700-000022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9107" name="Button 35" hidden="1">
              <a:extLst>
                <a:ext uri="{63B3BB69-23CF-44E3-9099-C40C66FF867C}">
                  <a14:compatExt spid="_x0000_s259107"/>
                </a:ext>
                <a:ext uri="{FF2B5EF4-FFF2-40B4-BE49-F238E27FC236}">
                  <a16:creationId xmlns:a16="http://schemas.microsoft.com/office/drawing/2014/main" id="{00000000-0008-0000-0700-000023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9108" name="Button 36" hidden="1">
              <a:extLst>
                <a:ext uri="{63B3BB69-23CF-44E3-9099-C40C66FF867C}">
                  <a14:compatExt spid="_x0000_s259108"/>
                </a:ext>
                <a:ext uri="{FF2B5EF4-FFF2-40B4-BE49-F238E27FC236}">
                  <a16:creationId xmlns:a16="http://schemas.microsoft.com/office/drawing/2014/main" id="{00000000-0008-0000-0700-000024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9109" name="Button 37" hidden="1">
              <a:extLst>
                <a:ext uri="{63B3BB69-23CF-44E3-9099-C40C66FF867C}">
                  <a14:compatExt spid="_x0000_s259109"/>
                </a:ext>
                <a:ext uri="{FF2B5EF4-FFF2-40B4-BE49-F238E27FC236}">
                  <a16:creationId xmlns:a16="http://schemas.microsoft.com/office/drawing/2014/main" id="{00000000-0008-0000-0700-000025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9110" name="Button 38" hidden="1">
              <a:extLst>
                <a:ext uri="{63B3BB69-23CF-44E3-9099-C40C66FF867C}">
                  <a14:compatExt spid="_x0000_s259110"/>
                </a:ext>
                <a:ext uri="{FF2B5EF4-FFF2-40B4-BE49-F238E27FC236}">
                  <a16:creationId xmlns:a16="http://schemas.microsoft.com/office/drawing/2014/main" id="{00000000-0008-0000-0700-000026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9111" name="Button 39" hidden="1">
              <a:extLst>
                <a:ext uri="{63B3BB69-23CF-44E3-9099-C40C66FF867C}">
                  <a14:compatExt spid="_x0000_s259111"/>
                </a:ext>
                <a:ext uri="{FF2B5EF4-FFF2-40B4-BE49-F238E27FC236}">
                  <a16:creationId xmlns:a16="http://schemas.microsoft.com/office/drawing/2014/main" id="{00000000-0008-0000-0700-000027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9112" name="Button 40" descr="   Go to MHH  " hidden="1">
              <a:extLst>
                <a:ext uri="{63B3BB69-23CF-44E3-9099-C40C66FF867C}">
                  <a14:compatExt spid="_x0000_s259112"/>
                </a:ext>
                <a:ext uri="{FF2B5EF4-FFF2-40B4-BE49-F238E27FC236}">
                  <a16:creationId xmlns:a16="http://schemas.microsoft.com/office/drawing/2014/main" id="{00000000-0008-0000-0700-000028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9113" name="Button 41" hidden="1">
              <a:extLst>
                <a:ext uri="{63B3BB69-23CF-44E3-9099-C40C66FF867C}">
                  <a14:compatExt spid="_x0000_s259113"/>
                </a:ext>
                <a:ext uri="{FF2B5EF4-FFF2-40B4-BE49-F238E27FC236}">
                  <a16:creationId xmlns:a16="http://schemas.microsoft.com/office/drawing/2014/main" id="{00000000-0008-0000-0700-000029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9114" name="Button 42" hidden="1">
              <a:extLst>
                <a:ext uri="{63B3BB69-23CF-44E3-9099-C40C66FF867C}">
                  <a14:compatExt spid="_x0000_s259114"/>
                </a:ext>
                <a:ext uri="{FF2B5EF4-FFF2-40B4-BE49-F238E27FC236}">
                  <a16:creationId xmlns:a16="http://schemas.microsoft.com/office/drawing/2014/main" id="{00000000-0008-0000-0700-00002A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9115" name="Button 43" descr="   Go to MHH  " hidden="1">
              <a:extLst>
                <a:ext uri="{63B3BB69-23CF-44E3-9099-C40C66FF867C}">
                  <a14:compatExt spid="_x0000_s259115"/>
                </a:ext>
                <a:ext uri="{FF2B5EF4-FFF2-40B4-BE49-F238E27FC236}">
                  <a16:creationId xmlns:a16="http://schemas.microsoft.com/office/drawing/2014/main" id="{00000000-0008-0000-0700-00002B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59116" name="Button 44" hidden="1">
              <a:extLst>
                <a:ext uri="{63B3BB69-23CF-44E3-9099-C40C66FF867C}">
                  <a14:compatExt spid="_x0000_s259116"/>
                </a:ext>
                <a:ext uri="{FF2B5EF4-FFF2-40B4-BE49-F238E27FC236}">
                  <a16:creationId xmlns:a16="http://schemas.microsoft.com/office/drawing/2014/main" id="{00000000-0008-0000-0700-00002C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59117" name="Button 45" hidden="1">
              <a:extLst>
                <a:ext uri="{63B3BB69-23CF-44E3-9099-C40C66FF867C}">
                  <a14:compatExt spid="_x0000_s259117"/>
                </a:ext>
                <a:ext uri="{FF2B5EF4-FFF2-40B4-BE49-F238E27FC236}">
                  <a16:creationId xmlns:a16="http://schemas.microsoft.com/office/drawing/2014/main" id="{00000000-0008-0000-0700-00002D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59118" name="Button 46" hidden="1">
              <a:extLst>
                <a:ext uri="{63B3BB69-23CF-44E3-9099-C40C66FF867C}">
                  <a14:compatExt spid="_x0000_s259118"/>
                </a:ext>
                <a:ext uri="{FF2B5EF4-FFF2-40B4-BE49-F238E27FC236}">
                  <a16:creationId xmlns:a16="http://schemas.microsoft.com/office/drawing/2014/main" id="{00000000-0008-0000-0700-00002E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59119" name="Button 47" hidden="1">
              <a:extLst>
                <a:ext uri="{63B3BB69-23CF-44E3-9099-C40C66FF867C}">
                  <a14:compatExt spid="_x0000_s259119"/>
                </a:ext>
                <a:ext uri="{FF2B5EF4-FFF2-40B4-BE49-F238E27FC236}">
                  <a16:creationId xmlns:a16="http://schemas.microsoft.com/office/drawing/2014/main" id="{00000000-0008-0000-0700-00002F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59120" name="Button 48" hidden="1">
              <a:extLst>
                <a:ext uri="{63B3BB69-23CF-44E3-9099-C40C66FF867C}">
                  <a14:compatExt spid="_x0000_s259120"/>
                </a:ext>
                <a:ext uri="{FF2B5EF4-FFF2-40B4-BE49-F238E27FC236}">
                  <a16:creationId xmlns:a16="http://schemas.microsoft.com/office/drawing/2014/main" id="{00000000-0008-0000-0700-000030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59121" name="Button 49" hidden="1">
              <a:extLst>
                <a:ext uri="{63B3BB69-23CF-44E3-9099-C40C66FF867C}">
                  <a14:compatExt spid="_x0000_s259121"/>
                </a:ext>
                <a:ext uri="{FF2B5EF4-FFF2-40B4-BE49-F238E27FC236}">
                  <a16:creationId xmlns:a16="http://schemas.microsoft.com/office/drawing/2014/main" id="{00000000-0008-0000-0700-000031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59122" name="Button 50" descr="   Go to MHH  " hidden="1">
              <a:extLst>
                <a:ext uri="{63B3BB69-23CF-44E3-9099-C40C66FF867C}">
                  <a14:compatExt spid="_x0000_s259122"/>
                </a:ext>
                <a:ext uri="{FF2B5EF4-FFF2-40B4-BE49-F238E27FC236}">
                  <a16:creationId xmlns:a16="http://schemas.microsoft.com/office/drawing/2014/main" id="{00000000-0008-0000-0700-000032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59123" name="Button 51" hidden="1">
              <a:extLst>
                <a:ext uri="{63B3BB69-23CF-44E3-9099-C40C66FF867C}">
                  <a14:compatExt spid="_x0000_s259123"/>
                </a:ext>
                <a:ext uri="{FF2B5EF4-FFF2-40B4-BE49-F238E27FC236}">
                  <a16:creationId xmlns:a16="http://schemas.microsoft.com/office/drawing/2014/main" id="{00000000-0008-0000-0700-000033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9124" name="Button 52" hidden="1">
              <a:extLst>
                <a:ext uri="{63B3BB69-23CF-44E3-9099-C40C66FF867C}">
                  <a14:compatExt spid="_x0000_s259124"/>
                </a:ext>
                <a:ext uri="{FF2B5EF4-FFF2-40B4-BE49-F238E27FC236}">
                  <a16:creationId xmlns:a16="http://schemas.microsoft.com/office/drawing/2014/main" id="{00000000-0008-0000-0700-000034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9125" name="Button 53" hidden="1">
              <a:extLst>
                <a:ext uri="{63B3BB69-23CF-44E3-9099-C40C66FF867C}">
                  <a14:compatExt spid="_x0000_s259125"/>
                </a:ext>
                <a:ext uri="{FF2B5EF4-FFF2-40B4-BE49-F238E27FC236}">
                  <a16:creationId xmlns:a16="http://schemas.microsoft.com/office/drawing/2014/main" id="{00000000-0008-0000-0700-000035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9126" name="Button 54" hidden="1">
              <a:extLst>
                <a:ext uri="{63B3BB69-23CF-44E3-9099-C40C66FF867C}">
                  <a14:compatExt spid="_x0000_s259126"/>
                </a:ext>
                <a:ext uri="{FF2B5EF4-FFF2-40B4-BE49-F238E27FC236}">
                  <a16:creationId xmlns:a16="http://schemas.microsoft.com/office/drawing/2014/main" id="{00000000-0008-0000-0700-000036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9127" name="Button 55" descr="   Go to MHH  " hidden="1">
              <a:extLst>
                <a:ext uri="{63B3BB69-23CF-44E3-9099-C40C66FF867C}">
                  <a14:compatExt spid="_x0000_s259127"/>
                </a:ext>
                <a:ext uri="{FF2B5EF4-FFF2-40B4-BE49-F238E27FC236}">
                  <a16:creationId xmlns:a16="http://schemas.microsoft.com/office/drawing/2014/main" id="{00000000-0008-0000-0700-000037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9128" name="Button 56" hidden="1">
              <a:extLst>
                <a:ext uri="{63B3BB69-23CF-44E3-9099-C40C66FF867C}">
                  <a14:compatExt spid="_x0000_s259128"/>
                </a:ext>
                <a:ext uri="{FF2B5EF4-FFF2-40B4-BE49-F238E27FC236}">
                  <a16:creationId xmlns:a16="http://schemas.microsoft.com/office/drawing/2014/main" id="{00000000-0008-0000-0700-000038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9129" name="Button 57" hidden="1">
              <a:extLst>
                <a:ext uri="{63B3BB69-23CF-44E3-9099-C40C66FF867C}">
                  <a14:compatExt spid="_x0000_s259129"/>
                </a:ext>
                <a:ext uri="{FF2B5EF4-FFF2-40B4-BE49-F238E27FC236}">
                  <a16:creationId xmlns:a16="http://schemas.microsoft.com/office/drawing/2014/main" id="{00000000-0008-0000-0700-000039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9130" name="Button 58" descr="   Go to MHH  " hidden="1">
              <a:extLst>
                <a:ext uri="{63B3BB69-23CF-44E3-9099-C40C66FF867C}">
                  <a14:compatExt spid="_x0000_s259130"/>
                </a:ext>
                <a:ext uri="{FF2B5EF4-FFF2-40B4-BE49-F238E27FC236}">
                  <a16:creationId xmlns:a16="http://schemas.microsoft.com/office/drawing/2014/main" id="{00000000-0008-0000-0700-00003A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9131" name="Button 59" hidden="1">
              <a:extLst>
                <a:ext uri="{63B3BB69-23CF-44E3-9099-C40C66FF867C}">
                  <a14:compatExt spid="_x0000_s259131"/>
                </a:ext>
                <a:ext uri="{FF2B5EF4-FFF2-40B4-BE49-F238E27FC236}">
                  <a16:creationId xmlns:a16="http://schemas.microsoft.com/office/drawing/2014/main" id="{00000000-0008-0000-0700-00003B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9132" name="Button 60" hidden="1">
              <a:extLst>
                <a:ext uri="{63B3BB69-23CF-44E3-9099-C40C66FF867C}">
                  <a14:compatExt spid="_x0000_s259132"/>
                </a:ext>
                <a:ext uri="{FF2B5EF4-FFF2-40B4-BE49-F238E27FC236}">
                  <a16:creationId xmlns:a16="http://schemas.microsoft.com/office/drawing/2014/main" id="{00000000-0008-0000-0700-00003C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9133" name="Button 61" hidden="1">
              <a:extLst>
                <a:ext uri="{63B3BB69-23CF-44E3-9099-C40C66FF867C}">
                  <a14:compatExt spid="_x0000_s259133"/>
                </a:ext>
                <a:ext uri="{FF2B5EF4-FFF2-40B4-BE49-F238E27FC236}">
                  <a16:creationId xmlns:a16="http://schemas.microsoft.com/office/drawing/2014/main" id="{00000000-0008-0000-0700-00003D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9134" name="Button 62" hidden="1">
              <a:extLst>
                <a:ext uri="{63B3BB69-23CF-44E3-9099-C40C66FF867C}">
                  <a14:compatExt spid="_x0000_s259134"/>
                </a:ext>
                <a:ext uri="{FF2B5EF4-FFF2-40B4-BE49-F238E27FC236}">
                  <a16:creationId xmlns:a16="http://schemas.microsoft.com/office/drawing/2014/main" id="{00000000-0008-0000-0700-00003E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9135" name="Button 63" hidden="1">
              <a:extLst>
                <a:ext uri="{63B3BB69-23CF-44E3-9099-C40C66FF867C}">
                  <a14:compatExt spid="_x0000_s259135"/>
                </a:ext>
                <a:ext uri="{FF2B5EF4-FFF2-40B4-BE49-F238E27FC236}">
                  <a16:creationId xmlns:a16="http://schemas.microsoft.com/office/drawing/2014/main" id="{00000000-0008-0000-0700-00003F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9136" name="Button 64" hidden="1">
              <a:extLst>
                <a:ext uri="{63B3BB69-23CF-44E3-9099-C40C66FF867C}">
                  <a14:compatExt spid="_x0000_s259136"/>
                </a:ext>
                <a:ext uri="{FF2B5EF4-FFF2-40B4-BE49-F238E27FC236}">
                  <a16:creationId xmlns:a16="http://schemas.microsoft.com/office/drawing/2014/main" id="{00000000-0008-0000-0700-000040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9137" name="Button 65" descr="   Go to MHH  " hidden="1">
              <a:extLst>
                <a:ext uri="{63B3BB69-23CF-44E3-9099-C40C66FF867C}">
                  <a14:compatExt spid="_x0000_s259137"/>
                </a:ext>
                <a:ext uri="{FF2B5EF4-FFF2-40B4-BE49-F238E27FC236}">
                  <a16:creationId xmlns:a16="http://schemas.microsoft.com/office/drawing/2014/main" id="{00000000-0008-0000-0700-000041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9138" name="Button 66" hidden="1">
              <a:extLst>
                <a:ext uri="{63B3BB69-23CF-44E3-9099-C40C66FF867C}">
                  <a14:compatExt spid="_x0000_s259138"/>
                </a:ext>
                <a:ext uri="{FF2B5EF4-FFF2-40B4-BE49-F238E27FC236}">
                  <a16:creationId xmlns:a16="http://schemas.microsoft.com/office/drawing/2014/main" id="{00000000-0008-0000-0700-000042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9139" name="Button 67" hidden="1">
              <a:extLst>
                <a:ext uri="{63B3BB69-23CF-44E3-9099-C40C66FF867C}">
                  <a14:compatExt spid="_x0000_s259139"/>
                </a:ext>
                <a:ext uri="{FF2B5EF4-FFF2-40B4-BE49-F238E27FC236}">
                  <a16:creationId xmlns:a16="http://schemas.microsoft.com/office/drawing/2014/main" id="{00000000-0008-0000-0700-000043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9140" name="Button 68" hidden="1">
              <a:extLst>
                <a:ext uri="{63B3BB69-23CF-44E3-9099-C40C66FF867C}">
                  <a14:compatExt spid="_x0000_s259140"/>
                </a:ext>
                <a:ext uri="{FF2B5EF4-FFF2-40B4-BE49-F238E27FC236}">
                  <a16:creationId xmlns:a16="http://schemas.microsoft.com/office/drawing/2014/main" id="{00000000-0008-0000-0700-000044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9141" name="Button 69" hidden="1">
              <a:extLst>
                <a:ext uri="{63B3BB69-23CF-44E3-9099-C40C66FF867C}">
                  <a14:compatExt spid="_x0000_s259141"/>
                </a:ext>
                <a:ext uri="{FF2B5EF4-FFF2-40B4-BE49-F238E27FC236}">
                  <a16:creationId xmlns:a16="http://schemas.microsoft.com/office/drawing/2014/main" id="{00000000-0008-0000-0700-000045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9142" name="Button 70" hidden="1">
              <a:extLst>
                <a:ext uri="{63B3BB69-23CF-44E3-9099-C40C66FF867C}">
                  <a14:compatExt spid="_x0000_s259142"/>
                </a:ext>
                <a:ext uri="{FF2B5EF4-FFF2-40B4-BE49-F238E27FC236}">
                  <a16:creationId xmlns:a16="http://schemas.microsoft.com/office/drawing/2014/main" id="{00000000-0008-0000-0700-000046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9143" name="Button 71" hidden="1">
              <a:extLst>
                <a:ext uri="{63B3BB69-23CF-44E3-9099-C40C66FF867C}">
                  <a14:compatExt spid="_x0000_s259143"/>
                </a:ext>
                <a:ext uri="{FF2B5EF4-FFF2-40B4-BE49-F238E27FC236}">
                  <a16:creationId xmlns:a16="http://schemas.microsoft.com/office/drawing/2014/main" id="{00000000-0008-0000-0700-000047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9144" name="Button 72" hidden="1">
              <a:extLst>
                <a:ext uri="{63B3BB69-23CF-44E3-9099-C40C66FF867C}">
                  <a14:compatExt spid="_x0000_s259144"/>
                </a:ext>
                <a:ext uri="{FF2B5EF4-FFF2-40B4-BE49-F238E27FC236}">
                  <a16:creationId xmlns:a16="http://schemas.microsoft.com/office/drawing/2014/main" id="{00000000-0008-0000-0700-000048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9145" name="Button 73" hidden="1">
              <a:extLst>
                <a:ext uri="{63B3BB69-23CF-44E3-9099-C40C66FF867C}">
                  <a14:compatExt spid="_x0000_s259145"/>
                </a:ext>
                <a:ext uri="{FF2B5EF4-FFF2-40B4-BE49-F238E27FC236}">
                  <a16:creationId xmlns:a16="http://schemas.microsoft.com/office/drawing/2014/main" id="{00000000-0008-0000-0700-000049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9146" name="Button 74" hidden="1">
              <a:extLst>
                <a:ext uri="{63B3BB69-23CF-44E3-9099-C40C66FF867C}">
                  <a14:compatExt spid="_x0000_s259146"/>
                </a:ext>
                <a:ext uri="{FF2B5EF4-FFF2-40B4-BE49-F238E27FC236}">
                  <a16:creationId xmlns:a16="http://schemas.microsoft.com/office/drawing/2014/main" id="{00000000-0008-0000-0700-00004A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7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7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243.xml" Type="http://schemas.openxmlformats.org/officeDocument/2006/relationships/ctrlProp" Id="rId55"/><Relationship Target="../ctrlProps/ctrlProp251.xml" Type="http://schemas.openxmlformats.org/officeDocument/2006/relationships/ctrlProp" Id="rId63"/><Relationship Target="../ctrlProps/ctrlProp256.xml" Type="http://schemas.openxmlformats.org/officeDocument/2006/relationships/ctrlProp" Id="rId68"/><Relationship Target="../ctrlProps/ctrlProp264.xml" Type="http://schemas.openxmlformats.org/officeDocument/2006/relationships/ctrlProp" Id="rId76"/><Relationship Target="../ctrlProps/ctrlProp195.xml" Type="http://schemas.openxmlformats.org/officeDocument/2006/relationships/ctrlProp" Id="rId7"/><Relationship Target="../ctrlProps/ctrlProp259.xml" Type="http://schemas.openxmlformats.org/officeDocument/2006/relationships/ctrlProp" Id="rId71"/><Relationship Target="../drawings/drawing8.xml" Type="http://schemas.openxmlformats.org/officeDocument/2006/relationships/drawing" Id="rId2"/><Relationship Target="../ctrlProps/ctrlProp204.xml" Type="http://schemas.openxmlformats.org/officeDocument/2006/relationships/ctrlProp" Id="rId16"/><Relationship Target="../ctrlProps/ctrlProp217.xml" Type="http://schemas.openxmlformats.org/officeDocument/2006/relationships/ctrlProp" Id="rId29"/><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246.xml" Type="http://schemas.openxmlformats.org/officeDocument/2006/relationships/ctrlProp" Id="rId58"/><Relationship Target="../ctrlProps/ctrlProp254.xml" Type="http://schemas.openxmlformats.org/officeDocument/2006/relationships/ctrlProp" Id="rId66"/><Relationship Target="../ctrlProps/ctrlProp262.xml" Type="http://schemas.openxmlformats.org/officeDocument/2006/relationships/ctrlProp" Id="rId74"/><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245.xml" Type="http://schemas.openxmlformats.org/officeDocument/2006/relationships/ctrlProp" Id="rId57"/><Relationship Target="../ctrlProps/ctrlProp249.xml" Type="http://schemas.openxmlformats.org/officeDocument/2006/relationships/ctrlProp" Id="rId61"/><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248.xml" Type="http://schemas.openxmlformats.org/officeDocument/2006/relationships/ctrlProp" Id="rId60"/><Relationship Target="../ctrlProps/ctrlProp253.xml" Type="http://schemas.openxmlformats.org/officeDocument/2006/relationships/ctrlProp" Id="rId65"/><Relationship Target="../ctrlProps/ctrlProp261.xml" Type="http://schemas.openxmlformats.org/officeDocument/2006/relationships/ctrlProp" Id="rId73"/><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244.xml" Type="http://schemas.openxmlformats.org/officeDocument/2006/relationships/ctrlProp" Id="rId56"/><Relationship Target="../ctrlProps/ctrlProp252.xml" Type="http://schemas.openxmlformats.org/officeDocument/2006/relationships/ctrlProp" Id="rId64"/><Relationship Target="../ctrlProps/ctrlProp257.xml" Type="http://schemas.openxmlformats.org/officeDocument/2006/relationships/ctrlProp" Id="rId69"/><Relationship Target="../ctrlProps/ctrlProp265.xml" Type="http://schemas.openxmlformats.org/officeDocument/2006/relationships/ctrlProp" Id="rId77"/><Relationship Target="../ctrlProps/ctrlProp196.xml" Type="http://schemas.openxmlformats.org/officeDocument/2006/relationships/ctrlProp" Id="rId8"/><Relationship Target="../ctrlProps/ctrlProp239.xml" Type="http://schemas.openxmlformats.org/officeDocument/2006/relationships/ctrlProp" Id="rId51"/><Relationship Target="../ctrlProps/ctrlProp260.xml" Type="http://schemas.openxmlformats.org/officeDocument/2006/relationships/ctrlProp" Id="rId72"/><Relationship Target="../drawings/vmlDrawing7.vml" Type="http://schemas.openxmlformats.org/officeDocument/2006/relationships/vmlDrawing" Id="rId3"/><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ctrlProps/ctrlProp247.xml" Type="http://schemas.openxmlformats.org/officeDocument/2006/relationships/ctrlProp" Id="rId59"/><Relationship Target="../ctrlProps/ctrlProp255.xml" Type="http://schemas.openxmlformats.org/officeDocument/2006/relationships/ctrlProp" Id="rId67"/><Relationship Target="../ctrlProps/ctrlProp208.xml" Type="http://schemas.openxmlformats.org/officeDocument/2006/relationships/ctrlProp" Id="rId20"/><Relationship Target="../ctrlProps/ctrlProp229.xml" Type="http://schemas.openxmlformats.org/officeDocument/2006/relationships/ctrlProp" Id="rId41"/><Relationship Target="../ctrlProps/ctrlProp242.xml" Type="http://schemas.openxmlformats.org/officeDocument/2006/relationships/ctrlProp" Id="rId54"/><Relationship Target="../ctrlProps/ctrlProp250.xml" Type="http://schemas.openxmlformats.org/officeDocument/2006/relationships/ctrlProp" Id="rId62"/><Relationship Target="../ctrlProps/ctrlProp258.xml" Type="http://schemas.openxmlformats.org/officeDocument/2006/relationships/ctrlProp" Id="rId70"/><Relationship Target="../ctrlProps/ctrlProp263.xml" Type="http://schemas.openxmlformats.org/officeDocument/2006/relationships/ctrlProp" Id="rId75"/><Relationship Target="../printerSettings/printerSettings7.bin" Type="http://schemas.openxmlformats.org/officeDocument/2006/relationships/printerSettings" Id="rId1"/><Relationship Target="../ctrlProps/ctrlProp194.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262" customWidth="true"/>
    <col min="2" max="2" width="2.7109375" style="262" customWidth="true"/>
    <col min="3" max="3" width="66.28515625" style="262" customWidth="true"/>
    <col min="4" max="4" width="8.85546875" style="262" customWidth="true"/>
    <col min="5" max="16384" width="8.85546875" style="262"/>
  </cols>
  <sheetData>
    <row r="1" ht="44.1" customHeight="true" x14ac:dyDescent="0.25">
      <c r="A1" s="259"/>
      <c r="B1" s="260"/>
      <c r="C1" s="260"/>
      <c r="D1" s="260"/>
      <c r="E1" s="261"/>
      <c r="F1" s="261"/>
      <c r="G1" s="261"/>
      <c r="H1" s="261"/>
      <c r="I1" s="261"/>
      <c r="J1" s="261"/>
      <c r="K1" s="261"/>
      <c r="L1" s="261"/>
      <c r="M1" s="261"/>
      <c r="N1" s="261"/>
      <c r="O1" s="261"/>
      <c r="P1" s="261"/>
      <c r="Q1" s="261"/>
      <c r="R1" s="261"/>
    </row>
    <row r="2" s="365" customFormat="true" ht="22.5" customHeight="true" x14ac:dyDescent="0.35">
      <c r="A2" s="769"/>
      <c r="B2" s="770"/>
    </row>
    <row r="3" s="365" customFormat="true" ht="22.5" customHeight="true" x14ac:dyDescent="0.35">
      <c r="A3" s="378"/>
      <c r="B3" s="379"/>
    </row>
    <row r="4" s="365" customFormat="true" ht="22.5" customHeight="true" x14ac:dyDescent="0.35">
      <c r="A4" s="374"/>
      <c r="B4" s="375"/>
      <c r="C4" s="579" t="s">
        <v>27</v>
      </c>
    </row>
    <row r="5" s="365" customFormat="true" ht="22.5" customHeight="true" x14ac:dyDescent="0.35">
      <c r="A5" s="769"/>
      <c r="B5" s="770"/>
      <c r="C5" s="579"/>
    </row>
    <row r="6" s="365" customFormat="true" ht="29.25" customHeight="true" x14ac:dyDescent="0.2">
      <c r="A6" s="771"/>
      <c r="B6" s="773"/>
      <c r="C6" s="579" t="s">
        <v>28</v>
      </c>
    </row>
    <row r="7" s="365" customFormat="true" ht="25.9" customHeight="true" x14ac:dyDescent="0.4">
      <c r="A7" s="765"/>
      <c r="B7" s="766"/>
      <c r="C7" s="581" t="str">
        <f ca="true">+Water!B5</f>
        <v>Central African Republic</v>
      </c>
    </row>
    <row r="8" s="365" customFormat="true" ht="15" customHeight="true" x14ac:dyDescent="0.2">
      <c r="A8" s="767"/>
      <c r="B8" s="768"/>
      <c r="C8" s="579"/>
    </row>
    <row r="9" s="365" customFormat="true" ht="15" customHeight="true" x14ac:dyDescent="0.2">
      <c r="A9" s="379"/>
      <c r="B9" s="382"/>
      <c r="C9" s="580" t="s">
        <v>676</v>
      </c>
    </row>
    <row r="10" ht="8.25" customHeight="true" x14ac:dyDescent="0.2">
      <c r="A10" s="260"/>
      <c r="B10" s="260"/>
      <c r="C10" s="263"/>
      <c r="D10" s="261"/>
      <c r="E10" s="261"/>
      <c r="F10" s="261"/>
      <c r="G10" s="261"/>
      <c r="H10" s="261"/>
      <c r="I10" s="261"/>
      <c r="J10" s="261"/>
      <c r="K10" s="261"/>
      <c r="L10" s="261"/>
      <c r="M10" s="261"/>
      <c r="N10" s="261"/>
      <c r="O10" s="261"/>
      <c r="P10" s="261"/>
      <c r="Q10" s="261"/>
      <c r="R10" s="261"/>
    </row>
    <row r="11" ht="15.95" customHeight="true" x14ac:dyDescent="0.2">
      <c r="A11" s="260"/>
      <c r="C11" s="264" t="s">
        <v>29</v>
      </c>
      <c r="D11" s="261"/>
      <c r="E11" s="260"/>
      <c r="F11" s="261"/>
      <c r="G11" s="261"/>
      <c r="H11" s="261"/>
      <c r="I11" s="261"/>
      <c r="J11" s="261"/>
      <c r="K11" s="261"/>
      <c r="L11" s="261"/>
      <c r="M11" s="261"/>
      <c r="N11" s="261"/>
      <c r="O11" s="261"/>
      <c r="P11" s="261"/>
      <c r="Q11" s="261"/>
      <c r="R11" s="261"/>
    </row>
    <row r="12" ht="9" customHeight="true" x14ac:dyDescent="0.2">
      <c r="A12" s="260"/>
      <c r="B12" s="261"/>
      <c r="C12" s="265"/>
      <c r="D12" s="261"/>
      <c r="E12" s="260"/>
      <c r="F12" s="261"/>
      <c r="G12" s="261"/>
      <c r="H12" s="261"/>
      <c r="I12" s="261"/>
      <c r="J12" s="261"/>
      <c r="K12" s="261"/>
      <c r="L12" s="261"/>
      <c r="M12" s="261"/>
      <c r="N12" s="261"/>
      <c r="O12" s="261"/>
      <c r="P12" s="261"/>
      <c r="Q12" s="261"/>
      <c r="R12" s="261"/>
    </row>
    <row r="13" ht="33" customHeight="true" x14ac:dyDescent="0.25">
      <c r="A13" s="260"/>
      <c r="B13" s="261"/>
      <c r="C13" s="266" t="s">
        <v>30</v>
      </c>
      <c r="D13" s="261"/>
      <c r="E13" s="260"/>
      <c r="F13" s="261"/>
      <c r="G13" s="261"/>
      <c r="H13" s="261"/>
      <c r="I13" s="261"/>
      <c r="J13" s="261"/>
      <c r="K13" s="261"/>
      <c r="L13" s="261"/>
      <c r="M13" s="261"/>
      <c r="N13" s="261"/>
      <c r="O13" s="261"/>
      <c r="P13" s="261"/>
      <c r="Q13" s="261"/>
      <c r="R13" s="261"/>
    </row>
    <row r="14" ht="33" customHeight="true" x14ac:dyDescent="0.2">
      <c r="A14" s="260"/>
      <c r="B14" s="261"/>
      <c r="C14" s="267" t="s">
        <v>31</v>
      </c>
      <c r="D14" s="261"/>
      <c r="E14" s="260"/>
      <c r="F14" s="261"/>
      <c r="G14" s="261"/>
      <c r="H14" s="261"/>
      <c r="I14" s="261"/>
      <c r="J14" s="261"/>
      <c r="K14" s="261"/>
      <c r="L14" s="261"/>
      <c r="M14" s="261"/>
      <c r="N14" s="261"/>
      <c r="O14" s="261"/>
      <c r="P14" s="261"/>
      <c r="Q14" s="261"/>
      <c r="R14" s="261"/>
    </row>
    <row r="15" ht="21.95" customHeight="true" x14ac:dyDescent="0.2">
      <c r="A15" s="260"/>
      <c r="B15" s="268"/>
      <c r="C15" s="269" t="s">
        <v>13</v>
      </c>
      <c r="D15" s="261"/>
      <c r="E15" s="260"/>
      <c r="F15" s="261"/>
      <c r="G15" s="261"/>
      <c r="H15" s="261"/>
      <c r="I15" s="261"/>
      <c r="J15" s="261"/>
      <c r="K15" s="261"/>
      <c r="L15" s="261"/>
      <c r="M15" s="261"/>
      <c r="N15" s="261"/>
      <c r="O15" s="261"/>
      <c r="P15" s="261"/>
      <c r="Q15" s="261"/>
      <c r="R15" s="261"/>
    </row>
    <row r="16" ht="15" x14ac:dyDescent="0.2">
      <c r="A16" s="260"/>
      <c r="B16" s="268"/>
      <c r="C16" s="269" t="s">
        <v>18</v>
      </c>
      <c r="D16" s="261"/>
      <c r="E16" s="260"/>
      <c r="F16" s="261"/>
      <c r="G16" s="261"/>
      <c r="H16" s="261"/>
      <c r="I16" s="261"/>
      <c r="J16" s="261"/>
      <c r="K16" s="261"/>
      <c r="L16" s="261"/>
      <c r="M16" s="261"/>
      <c r="N16" s="261"/>
      <c r="O16" s="261"/>
      <c r="P16" s="261"/>
      <c r="Q16" s="261"/>
      <c r="R16" s="261"/>
    </row>
    <row r="17" ht="15" x14ac:dyDescent="0.2">
      <c r="A17" s="260"/>
      <c r="B17" s="268"/>
      <c r="C17" s="269" t="s">
        <v>32</v>
      </c>
      <c r="D17" s="261"/>
      <c r="E17" s="260"/>
      <c r="F17" s="261"/>
      <c r="G17" s="261"/>
      <c r="H17" s="261"/>
      <c r="I17" s="261"/>
      <c r="J17" s="261"/>
      <c r="K17" s="261"/>
      <c r="L17" s="261"/>
      <c r="M17" s="261"/>
      <c r="N17" s="261"/>
      <c r="O17" s="261"/>
      <c r="P17" s="261"/>
      <c r="Q17" s="261"/>
      <c r="R17" s="261"/>
    </row>
    <row r="18" ht="21" customHeight="true" x14ac:dyDescent="0.2">
      <c r="A18" s="260"/>
      <c r="B18" s="260"/>
      <c r="C18" s="270"/>
      <c r="D18" s="261"/>
      <c r="E18" s="268"/>
      <c r="F18" s="261"/>
      <c r="G18" s="261"/>
      <c r="H18" s="261"/>
      <c r="I18" s="261"/>
      <c r="J18" s="261"/>
      <c r="K18" s="261"/>
      <c r="L18" s="261"/>
      <c r="M18" s="261"/>
      <c r="N18" s="261"/>
      <c r="O18" s="261"/>
      <c r="P18" s="261"/>
      <c r="Q18" s="261"/>
      <c r="R18" s="261"/>
    </row>
    <row r="19" ht="15.75" x14ac:dyDescent="0.25">
      <c r="A19" s="260"/>
      <c r="B19" s="260"/>
      <c r="C19" s="271" t="s">
        <v>33</v>
      </c>
      <c r="D19" s="261"/>
      <c r="E19" s="272"/>
      <c r="F19" s="261"/>
      <c r="G19" s="261"/>
      <c r="H19" s="261"/>
      <c r="I19" s="261"/>
      <c r="J19" s="261"/>
      <c r="K19" s="261"/>
      <c r="L19" s="261"/>
      <c r="M19" s="261"/>
      <c r="N19" s="261"/>
      <c r="O19" s="261"/>
      <c r="P19" s="261"/>
      <c r="Q19" s="261"/>
      <c r="R19" s="261"/>
    </row>
    <row r="20" ht="15.75" x14ac:dyDescent="0.25">
      <c r="A20" s="260"/>
      <c r="B20" s="260"/>
      <c r="C20" s="273" t="s">
        <v>34</v>
      </c>
      <c r="D20" s="261"/>
      <c r="E20" s="272"/>
      <c r="F20" s="261"/>
      <c r="G20" s="261"/>
      <c r="H20" s="261"/>
      <c r="I20" s="261"/>
      <c r="J20" s="261"/>
      <c r="K20" s="261"/>
      <c r="L20" s="261"/>
      <c r="M20" s="261"/>
      <c r="N20" s="261"/>
      <c r="O20" s="261"/>
      <c r="P20" s="261"/>
      <c r="Q20" s="261"/>
      <c r="R20" s="261"/>
    </row>
    <row r="21" ht="15" x14ac:dyDescent="0.2">
      <c r="A21" s="274"/>
      <c r="B21" s="274"/>
      <c r="C21" s="275" t="str">
        <f ca="true">IF(INDIRECT(CONCATENATE("Water","!B105"))=0,"",INDIRECT(CONCATENATE("Water","!B105")))</f>
        <v>MICS00</v>
      </c>
      <c r="D21" s="261"/>
      <c r="E21" s="276"/>
      <c r="F21" s="261"/>
      <c r="G21" s="261"/>
      <c r="H21" s="261"/>
      <c r="I21" s="261"/>
      <c r="J21" s="261"/>
      <c r="K21" s="261"/>
      <c r="L21" s="261"/>
      <c r="M21" s="261"/>
      <c r="N21" s="261"/>
      <c r="O21" s="261"/>
      <c r="P21" s="261"/>
      <c r="Q21" s="261"/>
      <c r="R21" s="261"/>
    </row>
    <row r="22" ht="15" x14ac:dyDescent="0.2">
      <c r="A22" s="274"/>
      <c r="B22" s="274"/>
      <c r="C22" s="275" t="str">
        <f ca="true">IF(INDIRECT(CONCATENATE("Water","!B106"))=0,"",INDIRECT(CONCATENATE("Water","!B106")))</f>
        <v>MICS06</v>
      </c>
      <c r="D22" s="261"/>
      <c r="E22" s="277"/>
      <c r="F22" s="261"/>
      <c r="G22" s="261"/>
      <c r="H22" s="261"/>
      <c r="I22" s="261"/>
      <c r="J22" s="261"/>
      <c r="K22" s="261"/>
      <c r="L22" s="261"/>
      <c r="M22" s="261"/>
      <c r="N22" s="261"/>
      <c r="O22" s="261"/>
      <c r="P22" s="261"/>
      <c r="Q22" s="261"/>
      <c r="R22" s="261"/>
    </row>
    <row r="23" ht="15" x14ac:dyDescent="0.2">
      <c r="A23" s="274"/>
      <c r="B23" s="274"/>
      <c r="C23" s="275" t="str">
        <f ca="true">IF(INDIRECT(CONCATENATE("Water","!B107"))=0,"",INDIRECT(CONCATENATE("Water","!B107")))</f>
        <v>MICS10</v>
      </c>
      <c r="D23" s="261"/>
      <c r="E23" s="278"/>
      <c r="F23" s="261"/>
      <c r="G23" s="261"/>
      <c r="H23" s="261"/>
      <c r="I23" s="261"/>
      <c r="J23" s="261"/>
      <c r="K23" s="261"/>
      <c r="L23" s="261"/>
      <c r="M23" s="261"/>
      <c r="N23" s="261"/>
      <c r="O23" s="261"/>
      <c r="P23" s="261"/>
      <c r="Q23" s="261"/>
      <c r="R23" s="261"/>
    </row>
    <row r="24" x14ac:dyDescent="0.2">
      <c r="A24" s="274"/>
      <c r="B24" s="274"/>
      <c r="C24" s="275" t="str">
        <f ca="true">IF(INDIRECT(CONCATENATE("Water","!B108"))=0,"",INDIRECT(CONCATENATE("Water","!B108")))</f>
        <v>MICS19</v>
      </c>
      <c r="D24" s="261"/>
      <c r="E24" s="261"/>
      <c r="F24" s="261"/>
      <c r="G24" s="261"/>
      <c r="H24" s="261"/>
      <c r="I24" s="261"/>
      <c r="J24" s="261"/>
      <c r="K24" s="261"/>
      <c r="L24" s="261"/>
      <c r="M24" s="261"/>
      <c r="N24" s="261"/>
      <c r="O24" s="261"/>
      <c r="P24" s="261"/>
      <c r="Q24" s="261"/>
      <c r="R24" s="261"/>
    </row>
    <row r="25" x14ac:dyDescent="0.2">
      <c r="A25" s="274"/>
      <c r="B25" s="274"/>
      <c r="C25" s="275" t="str">
        <f ca="true">IF(INDIRECT(CONCATENATE("Water","!B109"))=0,"",INDIRECT(CONCATENATE("Water","!B109")))</f>
        <v/>
      </c>
      <c r="D25" s="261"/>
      <c r="E25" s="261"/>
      <c r="F25" s="261"/>
      <c r="G25" s="261"/>
      <c r="H25" s="261"/>
      <c r="I25" s="261"/>
      <c r="J25" s="261"/>
      <c r="K25" s="261"/>
      <c r="L25" s="261"/>
      <c r="M25" s="261"/>
      <c r="N25" s="261"/>
      <c r="O25" s="261"/>
      <c r="P25" s="261"/>
      <c r="Q25" s="261"/>
      <c r="R25" s="261"/>
    </row>
    <row r="26" x14ac:dyDescent="0.2">
      <c r="A26" s="274"/>
      <c r="B26" s="274"/>
      <c r="C26" s="275" t="str">
        <f ca="true">IF(INDIRECT(CONCATENATE("Water","!B110"))=0,"",INDIRECT(CONCATENATE("Water","!B110")))</f>
        <v/>
      </c>
      <c r="D26" s="261"/>
      <c r="E26" s="261"/>
      <c r="F26" s="261"/>
      <c r="G26" s="261"/>
      <c r="H26" s="261"/>
      <c r="I26" s="261"/>
      <c r="J26" s="261"/>
      <c r="K26" s="261"/>
      <c r="L26" s="261"/>
      <c r="M26" s="261"/>
      <c r="N26" s="261"/>
      <c r="O26" s="261"/>
      <c r="P26" s="261"/>
      <c r="Q26" s="261"/>
      <c r="R26" s="261"/>
    </row>
    <row r="27" x14ac:dyDescent="0.2">
      <c r="A27" s="274"/>
      <c r="B27" s="274"/>
      <c r="C27" s="275" t="str">
        <f ca="true">IF(INDIRECT(CONCATENATE("Water","!B111"))=0,"",INDIRECT(CONCATENATE("Water","!B111")))</f>
        <v/>
      </c>
      <c r="D27" s="261"/>
      <c r="E27" s="261"/>
      <c r="F27" s="261"/>
      <c r="G27" s="261"/>
      <c r="H27" s="261"/>
      <c r="I27" s="261"/>
      <c r="J27" s="261"/>
      <c r="K27" s="261"/>
      <c r="L27" s="261"/>
      <c r="M27" s="261"/>
      <c r="N27" s="261"/>
      <c r="O27" s="261"/>
      <c r="P27" s="261"/>
      <c r="Q27" s="261"/>
      <c r="R27" s="261"/>
    </row>
    <row r="28" x14ac:dyDescent="0.2">
      <c r="A28" s="274"/>
      <c r="B28" s="274"/>
      <c r="C28" s="275" t="str">
        <f ca="true">IF(INDIRECT(CONCATENATE("Water","!B112"))=0,"",INDIRECT(CONCATENATE("Water","!B112")))</f>
        <v/>
      </c>
      <c r="D28" s="261"/>
      <c r="E28" s="261"/>
      <c r="F28" s="261"/>
      <c r="G28" s="261"/>
      <c r="H28" s="261"/>
      <c r="I28" s="261"/>
      <c r="J28" s="261"/>
      <c r="K28" s="261"/>
      <c r="L28" s="261"/>
      <c r="M28" s="261"/>
      <c r="N28" s="261"/>
      <c r="O28" s="261"/>
      <c r="P28" s="261"/>
      <c r="Q28" s="261"/>
      <c r="R28" s="261"/>
    </row>
    <row r="29" x14ac:dyDescent="0.2">
      <c r="A29" s="274"/>
      <c r="B29" s="274"/>
      <c r="C29" s="275" t="str">
        <f ca="true">IF(INDIRECT(CONCATENATE("Water","!B113"))=0,"",INDIRECT(CONCATENATE("Water","!B113")))</f>
        <v/>
      </c>
      <c r="D29" s="261"/>
      <c r="E29" s="261"/>
      <c r="F29" s="261"/>
      <c r="G29" s="261"/>
      <c r="H29" s="261"/>
      <c r="I29" s="261"/>
      <c r="J29" s="261"/>
      <c r="K29" s="261"/>
      <c r="L29" s="261"/>
      <c r="M29" s="261"/>
      <c r="N29" s="261"/>
      <c r="O29" s="261"/>
      <c r="P29" s="261"/>
      <c r="Q29" s="261"/>
      <c r="R29" s="261"/>
    </row>
    <row r="30" x14ac:dyDescent="0.2">
      <c r="A30" s="274"/>
      <c r="B30" s="274"/>
      <c r="C30" s="275" t="str">
        <f ca="true">IF(INDIRECT(CONCATENATE("Water","!B114"))=0,"",INDIRECT(CONCATENATE("Water","!B114")))</f>
        <v/>
      </c>
      <c r="D30" s="261"/>
      <c r="E30" s="261"/>
      <c r="F30" s="261"/>
      <c r="G30" s="261"/>
      <c r="H30" s="261"/>
      <c r="I30" s="261"/>
      <c r="J30" s="261"/>
      <c r="K30" s="261"/>
      <c r="L30" s="261"/>
      <c r="M30" s="261"/>
      <c r="N30" s="261"/>
      <c r="O30" s="261"/>
      <c r="P30" s="261"/>
      <c r="Q30" s="261"/>
      <c r="R30" s="261"/>
    </row>
    <row r="31" x14ac:dyDescent="0.2">
      <c r="A31" s="274"/>
      <c r="B31" s="274"/>
      <c r="C31" s="275" t="str">
        <f ca="true">IF(INDIRECT(CONCATENATE("Water","!B115"))=0,"",INDIRECT(CONCATENATE("Water","!B115")))</f>
        <v/>
      </c>
      <c r="D31" s="261"/>
      <c r="E31" s="261"/>
      <c r="F31" s="261"/>
      <c r="G31" s="261"/>
      <c r="H31" s="261"/>
      <c r="I31" s="261"/>
      <c r="J31" s="261"/>
      <c r="K31" s="261"/>
      <c r="L31" s="261"/>
      <c r="M31" s="261"/>
      <c r="N31" s="261"/>
      <c r="O31" s="261"/>
      <c r="P31" s="261"/>
      <c r="Q31" s="261"/>
      <c r="R31" s="261"/>
    </row>
    <row r="32" x14ac:dyDescent="0.2">
      <c r="A32" s="274"/>
      <c r="B32" s="274"/>
      <c r="C32" s="275" t="str">
        <f ca="true">IF(INDIRECT(CONCATENATE("Water","!B116"))=0,"",INDIRECT(CONCATENATE("Water","!B116")))</f>
        <v/>
      </c>
      <c r="D32" s="261"/>
      <c r="E32" s="261"/>
      <c r="F32" s="261"/>
      <c r="G32" s="261"/>
      <c r="H32" s="261"/>
      <c r="I32" s="261"/>
      <c r="J32" s="261"/>
      <c r="K32" s="261"/>
      <c r="L32" s="261"/>
      <c r="M32" s="261"/>
      <c r="N32" s="261"/>
      <c r="O32" s="261"/>
      <c r="P32" s="261"/>
      <c r="Q32" s="261"/>
      <c r="R32" s="261"/>
    </row>
    <row r="33" ht="3" customHeight="true" x14ac:dyDescent="0.2">
      <c r="A33" s="260"/>
      <c r="B33" s="260"/>
      <c r="C33" s="275"/>
      <c r="D33" s="261"/>
      <c r="E33" s="261"/>
      <c r="F33" s="261"/>
      <c r="G33" s="261"/>
      <c r="H33" s="261"/>
      <c r="I33" s="261"/>
      <c r="J33" s="261"/>
      <c r="K33" s="261"/>
      <c r="L33" s="261"/>
      <c r="M33" s="261"/>
      <c r="N33" s="261"/>
      <c r="O33" s="261"/>
      <c r="P33" s="261"/>
      <c r="Q33" s="261"/>
      <c r="R33" s="261"/>
    </row>
    <row r="34" ht="15.95" customHeight="true" x14ac:dyDescent="0.2">
      <c r="A34" s="279"/>
      <c r="B34" s="279"/>
      <c r="C34" s="280"/>
      <c r="D34" s="260"/>
      <c r="E34" s="261"/>
      <c r="F34" s="261"/>
      <c r="G34" s="261"/>
      <c r="H34" s="261"/>
      <c r="I34" s="261"/>
      <c r="J34" s="261"/>
      <c r="K34" s="261"/>
      <c r="L34" s="261"/>
      <c r="M34" s="261"/>
      <c r="N34" s="261"/>
      <c r="O34" s="261"/>
      <c r="P34" s="261"/>
      <c r="Q34" s="261"/>
      <c r="R34" s="261"/>
    </row>
    <row r="35" ht="23.25" x14ac:dyDescent="0.2">
      <c r="A35" s="279"/>
      <c r="B35" s="279"/>
      <c r="C35" s="279"/>
      <c r="D35" s="260"/>
      <c r="E35" s="261"/>
      <c r="F35" s="261"/>
      <c r="G35" s="261"/>
      <c r="H35" s="261"/>
      <c r="I35" s="261"/>
      <c r="J35" s="261"/>
      <c r="K35" s="261"/>
      <c r="L35" s="261"/>
      <c r="M35" s="261"/>
      <c r="N35" s="261"/>
      <c r="O35" s="261"/>
      <c r="P35" s="261"/>
      <c r="Q35" s="261"/>
      <c r="R35" s="261"/>
    </row>
    <row r="36" ht="15" x14ac:dyDescent="0.2">
      <c r="A36" s="281"/>
      <c r="B36" s="282"/>
      <c r="C36" s="283"/>
      <c r="D36" s="260"/>
      <c r="E36" s="261"/>
      <c r="F36" s="261"/>
      <c r="G36" s="261"/>
      <c r="H36" s="261"/>
      <c r="I36" s="261"/>
      <c r="J36" s="261"/>
      <c r="K36" s="261"/>
      <c r="L36" s="261"/>
      <c r="M36" s="261"/>
      <c r="N36" s="261"/>
      <c r="O36" s="261"/>
      <c r="P36" s="261"/>
      <c r="Q36" s="261"/>
      <c r="R36" s="261"/>
    </row>
    <row r="37" ht="15" x14ac:dyDescent="0.2">
      <c r="A37" s="281"/>
      <c r="B37" s="282"/>
      <c r="C37" s="284"/>
      <c r="D37" s="260"/>
      <c r="E37" s="261"/>
      <c r="F37" s="261"/>
      <c r="G37" s="261"/>
      <c r="H37" s="261"/>
      <c r="I37" s="261"/>
      <c r="J37" s="261"/>
      <c r="K37" s="261"/>
      <c r="L37" s="261"/>
      <c r="M37" s="261"/>
      <c r="N37" s="261"/>
      <c r="O37" s="261"/>
      <c r="P37" s="261"/>
      <c r="Q37" s="261"/>
      <c r="R37" s="261"/>
    </row>
    <row r="38" ht="15" x14ac:dyDescent="0.2">
      <c r="A38" s="281"/>
      <c r="B38" s="282"/>
      <c r="C38" s="285"/>
      <c r="D38" s="260"/>
      <c r="E38" s="261"/>
      <c r="F38" s="261"/>
      <c r="G38" s="261"/>
      <c r="H38" s="261"/>
      <c r="I38" s="261"/>
      <c r="J38" s="261"/>
      <c r="K38" s="261"/>
      <c r="L38" s="261"/>
      <c r="M38" s="261"/>
      <c r="N38" s="261"/>
      <c r="O38" s="261"/>
      <c r="P38" s="261"/>
      <c r="Q38" s="261"/>
      <c r="R38" s="261"/>
    </row>
    <row r="39" ht="15" x14ac:dyDescent="0.2">
      <c r="A39" s="281"/>
      <c r="B39" s="282"/>
      <c r="C39" s="285"/>
      <c r="D39" s="260"/>
      <c r="E39" s="261"/>
      <c r="F39" s="261"/>
      <c r="G39" s="261"/>
      <c r="H39" s="261"/>
      <c r="I39" s="261"/>
      <c r="J39" s="261"/>
      <c r="K39" s="261"/>
      <c r="L39" s="261"/>
      <c r="M39" s="261"/>
      <c r="N39" s="261"/>
      <c r="O39" s="261"/>
      <c r="P39" s="261"/>
      <c r="Q39" s="261"/>
      <c r="R39" s="261"/>
    </row>
    <row r="40" ht="15" x14ac:dyDescent="0.2">
      <c r="A40" s="281"/>
      <c r="B40" s="282"/>
      <c r="C40" s="285"/>
      <c r="D40" s="260"/>
      <c r="E40" s="261"/>
      <c r="F40" s="261"/>
      <c r="G40" s="261"/>
      <c r="H40" s="261"/>
      <c r="I40" s="261"/>
      <c r="J40" s="261"/>
      <c r="K40" s="261"/>
      <c r="L40" s="261"/>
      <c r="M40" s="261"/>
      <c r="N40" s="261"/>
      <c r="O40" s="261"/>
      <c r="P40" s="261"/>
      <c r="Q40" s="261"/>
      <c r="R40" s="261"/>
    </row>
    <row r="41" ht="15" x14ac:dyDescent="0.2">
      <c r="A41" s="281"/>
      <c r="B41" s="282"/>
      <c r="C41" s="285"/>
      <c r="D41" s="260"/>
      <c r="E41" s="261"/>
      <c r="F41" s="261"/>
      <c r="G41" s="261"/>
      <c r="H41" s="261"/>
      <c r="I41" s="261"/>
      <c r="J41" s="261"/>
      <c r="K41" s="261"/>
      <c r="L41" s="261"/>
      <c r="M41" s="261"/>
      <c r="N41" s="261"/>
      <c r="O41" s="261"/>
      <c r="P41" s="261"/>
      <c r="Q41" s="261"/>
      <c r="R41" s="261"/>
    </row>
    <row r="42" ht="15" x14ac:dyDescent="0.2">
      <c r="A42" s="281"/>
      <c r="B42" s="282"/>
      <c r="C42" s="285"/>
      <c r="D42" s="260"/>
      <c r="E42" s="261"/>
      <c r="F42" s="261"/>
      <c r="G42" s="261"/>
      <c r="H42" s="261"/>
      <c r="I42" s="261"/>
      <c r="J42" s="261"/>
      <c r="K42" s="261"/>
      <c r="L42" s="261"/>
      <c r="M42" s="261"/>
      <c r="N42" s="261"/>
      <c r="O42" s="261"/>
      <c r="P42" s="261"/>
      <c r="Q42" s="261"/>
      <c r="R42" s="261"/>
    </row>
    <row r="43" ht="15" x14ac:dyDescent="0.2">
      <c r="A43" s="281"/>
      <c r="B43" s="282"/>
      <c r="D43" s="260"/>
      <c r="E43" s="261"/>
      <c r="F43" s="261"/>
      <c r="G43" s="261"/>
      <c r="H43" s="261"/>
      <c r="I43" s="261"/>
      <c r="J43" s="261"/>
      <c r="K43" s="261"/>
      <c r="L43" s="261"/>
      <c r="M43" s="261"/>
      <c r="N43" s="261"/>
      <c r="O43" s="261"/>
      <c r="P43" s="261"/>
      <c r="Q43" s="261"/>
      <c r="R43" s="261"/>
    </row>
    <row r="44" ht="15" x14ac:dyDescent="0.2">
      <c r="A44" s="260"/>
      <c r="B44" s="260"/>
      <c r="C44" s="260"/>
      <c r="D44" s="260"/>
      <c r="E44" s="261"/>
      <c r="F44" s="261"/>
      <c r="G44" s="261"/>
      <c r="H44" s="261"/>
      <c r="I44" s="261"/>
      <c r="J44" s="261"/>
      <c r="K44" s="261"/>
      <c r="L44" s="261"/>
      <c r="M44" s="261"/>
      <c r="N44" s="261"/>
      <c r="O44" s="261"/>
      <c r="P44" s="261"/>
      <c r="Q44" s="261"/>
      <c r="R44" s="261"/>
    </row>
    <row r="45" ht="15" x14ac:dyDescent="0.2">
      <c r="A45" s="260"/>
      <c r="B45" s="260"/>
      <c r="C45" s="260"/>
      <c r="D45" s="260"/>
      <c r="E45" s="261"/>
      <c r="F45" s="261"/>
      <c r="G45" s="261"/>
      <c r="H45" s="261"/>
      <c r="I45" s="261"/>
      <c r="J45" s="261"/>
      <c r="K45" s="261"/>
      <c r="L45" s="261"/>
      <c r="M45" s="261"/>
      <c r="N45" s="261"/>
      <c r="O45" s="261"/>
      <c r="P45" s="261"/>
      <c r="Q45" s="261"/>
      <c r="R45" s="261"/>
    </row>
    <row r="46" ht="15" x14ac:dyDescent="0.2">
      <c r="A46" s="260"/>
      <c r="B46" s="260"/>
      <c r="C46" s="260"/>
      <c r="D46" s="260"/>
    </row>
    <row r="47" ht="15" x14ac:dyDescent="0.2">
      <c r="A47" s="260"/>
      <c r="B47" s="260"/>
      <c r="C47" s="260"/>
      <c r="D47" s="260"/>
    </row>
    <row r="48" ht="15" x14ac:dyDescent="0.2">
      <c r="A48" s="260"/>
      <c r="B48" s="260"/>
      <c r="C48" s="260"/>
      <c r="D48" s="260"/>
    </row>
    <row r="49" ht="15" x14ac:dyDescent="0.2">
      <c r="A49" s="260"/>
      <c r="B49" s="260"/>
      <c r="C49" s="260"/>
      <c r="D49" s="260"/>
    </row>
    <row r="55" x14ac:dyDescent="0.2">
      <c r="L55" s="286" t="str">
        <f>+IF(ISNUMBER(M48), "", "Insufficient data to estimate safely managed sanitation services at national level")</f>
        <v>Insufficient data to estimate safely managed sanitation services at national level</v>
      </c>
    </row>
    <row r="107" s="376" customFormat="true" x14ac:dyDescent="0.2"/>
    <row r="108" s="377" customFormat="true" ht="22.5" customHeight="true" x14ac:dyDescent="0.35">
      <c r="A108" s="769"/>
      <c r="B108" s="770"/>
      <c r="C108" s="383"/>
      <c r="D108" s="383"/>
      <c r="E108" s="383"/>
      <c r="F108" s="383"/>
      <c r="G108" s="383"/>
      <c r="H108" s="383"/>
      <c r="I108" s="383"/>
      <c r="J108" s="383"/>
      <c r="K108" s="383"/>
      <c r="L108" s="383"/>
      <c r="M108" s="383"/>
      <c r="N108" s="383"/>
      <c r="O108" s="383"/>
      <c r="P108" s="383"/>
      <c r="Q108" s="383"/>
      <c r="R108" s="383"/>
      <c r="S108" s="383"/>
      <c r="T108" s="383"/>
      <c r="U108" s="383"/>
    </row>
    <row r="109" s="377" customFormat="true" ht="22.5" customHeight="true" x14ac:dyDescent="0.35">
      <c r="A109" s="378"/>
      <c r="B109" s="379"/>
      <c r="C109" s="383"/>
      <c r="D109" s="383"/>
      <c r="E109" s="383"/>
      <c r="F109" s="383"/>
      <c r="G109" s="383"/>
      <c r="H109" s="383"/>
      <c r="I109" s="383"/>
      <c r="J109" s="383"/>
      <c r="K109" s="383"/>
      <c r="L109" s="383"/>
      <c r="M109" s="383"/>
      <c r="N109" s="383"/>
      <c r="O109" s="383"/>
      <c r="P109" s="383"/>
      <c r="Q109" s="383"/>
      <c r="R109" s="383"/>
      <c r="S109" s="383"/>
      <c r="T109" s="383"/>
      <c r="U109" s="383"/>
    </row>
    <row r="110" s="377" customFormat="true" ht="23.85" customHeight="true" x14ac:dyDescent="0.35">
      <c r="A110" s="374"/>
      <c r="B110" s="380"/>
      <c r="C110" s="383"/>
      <c r="D110" s="383"/>
      <c r="E110" s="383"/>
      <c r="F110" s="383"/>
      <c r="G110" s="383"/>
      <c r="H110" s="383"/>
      <c r="I110" s="383"/>
      <c r="J110" s="383"/>
      <c r="K110" s="383"/>
      <c r="L110" s="383"/>
      <c r="M110" s="383"/>
      <c r="N110" s="383"/>
      <c r="O110" s="383"/>
      <c r="P110" s="383"/>
      <c r="Q110" s="383"/>
      <c r="R110" s="383"/>
      <c r="S110" s="383"/>
      <c r="T110" s="383"/>
      <c r="U110" s="383"/>
    </row>
    <row r="111" s="377" customFormat="true" ht="23.85" customHeight="true" x14ac:dyDescent="0.35">
      <c r="A111" s="373"/>
      <c r="B111" s="379"/>
      <c r="C111" s="383"/>
      <c r="D111" s="383"/>
      <c r="E111" s="383"/>
      <c r="F111" s="383"/>
      <c r="G111" s="383"/>
      <c r="H111" s="383"/>
      <c r="I111" s="383"/>
      <c r="J111" s="383"/>
      <c r="K111" s="383"/>
      <c r="L111" s="383"/>
      <c r="M111" s="383"/>
      <c r="N111" s="383"/>
      <c r="O111" s="383"/>
      <c r="P111" s="383"/>
      <c r="Q111" s="383"/>
      <c r="R111" s="383"/>
      <c r="S111" s="383"/>
      <c r="T111" s="383"/>
      <c r="U111" s="383"/>
    </row>
    <row r="112" s="377" customFormat="true" ht="15" customHeight="true" x14ac:dyDescent="0.2">
      <c r="A112" s="381"/>
      <c r="B112" s="379"/>
      <c r="C112" s="383"/>
      <c r="D112" s="383"/>
      <c r="E112" s="383"/>
      <c r="F112" s="383"/>
      <c r="G112" s="383"/>
      <c r="H112" s="383"/>
      <c r="I112" s="383"/>
      <c r="J112" s="383"/>
      <c r="K112" s="383"/>
      <c r="L112" s="383"/>
      <c r="M112" s="383"/>
      <c r="N112" s="383"/>
      <c r="O112" s="383"/>
      <c r="P112" s="383"/>
      <c r="Q112" s="383"/>
      <c r="R112" s="383"/>
      <c r="S112" s="383"/>
      <c r="T112" s="383"/>
      <c r="U112" s="383"/>
    </row>
    <row r="113" s="377" customFormat="true" ht="15" customHeight="true" x14ac:dyDescent="0.2">
      <c r="A113" s="765"/>
      <c r="B113" s="766"/>
      <c r="C113" s="383"/>
      <c r="D113" s="383"/>
      <c r="E113" s="383"/>
      <c r="F113" s="383"/>
      <c r="G113" s="383"/>
      <c r="H113" s="383"/>
      <c r="I113" s="383"/>
      <c r="J113" s="383"/>
      <c r="K113" s="383"/>
      <c r="L113" s="383"/>
      <c r="M113" s="383"/>
      <c r="N113" s="383"/>
      <c r="O113" s="383"/>
      <c r="P113" s="383"/>
      <c r="Q113" s="383"/>
      <c r="R113" s="383"/>
      <c r="S113" s="383"/>
      <c r="T113" s="383"/>
      <c r="U113" s="383"/>
    </row>
    <row r="114" s="377" customFormat="true" ht="15" customHeight="true" x14ac:dyDescent="0.2">
      <c r="A114" s="767"/>
      <c r="B114" s="768"/>
      <c r="C114" s="383"/>
      <c r="D114" s="383"/>
      <c r="E114" s="383"/>
      <c r="F114" s="383"/>
      <c r="G114" s="383"/>
      <c r="H114" s="383"/>
      <c r="I114" s="383"/>
      <c r="J114" s="383"/>
      <c r="K114" s="383"/>
      <c r="L114" s="383"/>
      <c r="M114" s="383"/>
      <c r="N114" s="383"/>
      <c r="O114" s="383"/>
      <c r="P114" s="383"/>
      <c r="Q114" s="383"/>
      <c r="R114" s="383"/>
      <c r="S114" s="383"/>
      <c r="T114" s="383"/>
      <c r="U114" s="383"/>
    </row>
    <row r="115" s="377" customFormat="true" ht="15" customHeight="true" x14ac:dyDescent="0.2">
      <c r="A115" s="379"/>
      <c r="B115" s="382"/>
      <c r="C115" s="383"/>
      <c r="D115" s="383"/>
      <c r="E115" s="383"/>
      <c r="F115" s="383"/>
      <c r="G115" s="383"/>
      <c r="H115" s="383"/>
      <c r="I115" s="383"/>
      <c r="J115" s="383"/>
      <c r="K115" s="383"/>
      <c r="L115" s="383"/>
      <c r="M115" s="383"/>
      <c r="N115" s="383"/>
      <c r="O115" s="383"/>
      <c r="P115" s="383"/>
      <c r="Q115" s="383"/>
      <c r="R115" s="383"/>
      <c r="S115" s="383"/>
      <c r="T115" s="383"/>
      <c r="U115" s="383"/>
    </row>
    <row r="116" s="376" customFormat="true" x14ac:dyDescent="0.2"/>
    <row r="117" s="376" customFormat="true" x14ac:dyDescent="0.2"/>
    <row r="207" s="376" customFormat="true" x14ac:dyDescent="0.2"/>
    <row r="208" s="377" customFormat="true" ht="22.5" customHeight="true" x14ac:dyDescent="0.35">
      <c r="A208" s="769"/>
      <c r="B208" s="770"/>
    </row>
    <row r="209" s="377" customFormat="true" ht="22.5" customHeight="true" x14ac:dyDescent="0.35">
      <c r="A209" s="378"/>
      <c r="B209" s="379"/>
    </row>
    <row r="210" s="377" customFormat="true" ht="22.5" customHeight="true" x14ac:dyDescent="0.35">
      <c r="A210" s="374"/>
      <c r="B210" s="380"/>
    </row>
    <row r="211" s="377" customFormat="true" ht="22.5" customHeight="true" x14ac:dyDescent="0.35">
      <c r="A211" s="373"/>
      <c r="B211" s="379"/>
    </row>
    <row r="212" s="377" customFormat="true" ht="15" customHeight="true" x14ac:dyDescent="0.2">
      <c r="A212" s="381"/>
      <c r="B212" s="379"/>
    </row>
    <row r="213" s="377" customFormat="true" ht="15" customHeight="true" x14ac:dyDescent="0.2">
      <c r="A213" s="765"/>
      <c r="B213" s="766"/>
    </row>
    <row r="214" s="377" customFormat="true" ht="15" customHeight="true" x14ac:dyDescent="0.2">
      <c r="A214" s="771"/>
      <c r="B214" s="772"/>
    </row>
    <row r="215" s="377" customFormat="true" ht="15" customHeight="true" x14ac:dyDescent="0.2">
      <c r="A215" s="379"/>
      <c r="B215" s="382"/>
    </row>
    <row r="216" s="376" customFormat="true" x14ac:dyDescent="0.2"/>
    <row r="217" s="376"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290" customWidth="true"/>
    <col min="6" max="7" width="9" style="293" customWidth="true"/>
    <col min="8" max="38" width="9" style="290" customWidth="true"/>
    <col min="39" max="261" width="9.140625" style="290"/>
    <col min="262" max="262" width="5" style="290" customWidth="true"/>
    <col min="263" max="263" width="13.85546875" style="290" customWidth="true"/>
    <col min="264" max="265" width="6.28515625" style="290" customWidth="true"/>
    <col min="266" max="267" width="7" style="290" customWidth="true"/>
    <col min="268" max="274" width="6.28515625" style="290" customWidth="true"/>
    <col min="275" max="517" width="9.140625" style="290"/>
    <col min="518" max="518" width="5" style="290" customWidth="true"/>
    <col min="519" max="519" width="13.85546875" style="290" customWidth="true"/>
    <col min="520" max="521" width="6.28515625" style="290" customWidth="true"/>
    <col min="522" max="523" width="7" style="290" customWidth="true"/>
    <col min="524" max="530" width="6.28515625" style="290" customWidth="true"/>
    <col min="531" max="773" width="9.140625" style="290"/>
    <col min="774" max="774" width="5" style="290" customWidth="true"/>
    <col min="775" max="775" width="13.85546875" style="290" customWidth="true"/>
    <col min="776" max="777" width="6.28515625" style="290" customWidth="true"/>
    <col min="778" max="779" width="7" style="290" customWidth="true"/>
    <col min="780" max="786" width="6.28515625" style="290" customWidth="true"/>
    <col min="787" max="1029" width="9.140625" style="290"/>
    <col min="1030" max="1030" width="5" style="290" customWidth="true"/>
    <col min="1031" max="1031" width="13.85546875" style="290" customWidth="true"/>
    <col min="1032" max="1033" width="6.28515625" style="290" customWidth="true"/>
    <col min="1034" max="1035" width="7" style="290" customWidth="true"/>
    <col min="1036" max="1042" width="6.28515625" style="290" customWidth="true"/>
    <col min="1043" max="1285" width="9.140625" style="290"/>
    <col min="1286" max="1286" width="5" style="290" customWidth="true"/>
    <col min="1287" max="1287" width="13.85546875" style="290" customWidth="true"/>
    <col min="1288" max="1289" width="6.28515625" style="290" customWidth="true"/>
    <col min="1290" max="1291" width="7" style="290" customWidth="true"/>
    <col min="1292" max="1298" width="6.28515625" style="290" customWidth="true"/>
    <col min="1299" max="1541" width="9.140625" style="290"/>
    <col min="1542" max="1542" width="5" style="290" customWidth="true"/>
    <col min="1543" max="1543" width="13.85546875" style="290" customWidth="true"/>
    <col min="1544" max="1545" width="6.28515625" style="290" customWidth="true"/>
    <col min="1546" max="1547" width="7" style="290" customWidth="true"/>
    <col min="1548" max="1554" width="6.28515625" style="290" customWidth="true"/>
    <col min="1555" max="1797" width="9.140625" style="290"/>
    <col min="1798" max="1798" width="5" style="290" customWidth="true"/>
    <col min="1799" max="1799" width="13.85546875" style="290" customWidth="true"/>
    <col min="1800" max="1801" width="6.28515625" style="290" customWidth="true"/>
    <col min="1802" max="1803" width="7" style="290" customWidth="true"/>
    <col min="1804" max="1810" width="6.28515625" style="290" customWidth="true"/>
    <col min="1811" max="2053" width="9.140625" style="290"/>
    <col min="2054" max="2054" width="5" style="290" customWidth="true"/>
    <col min="2055" max="2055" width="13.85546875" style="290" customWidth="true"/>
    <col min="2056" max="2057" width="6.28515625" style="290" customWidth="true"/>
    <col min="2058" max="2059" width="7" style="290" customWidth="true"/>
    <col min="2060" max="2066" width="6.28515625" style="290" customWidth="true"/>
    <col min="2067" max="2309" width="9.140625" style="290"/>
    <col min="2310" max="2310" width="5" style="290" customWidth="true"/>
    <col min="2311" max="2311" width="13.85546875" style="290" customWidth="true"/>
    <col min="2312" max="2313" width="6.28515625" style="290" customWidth="true"/>
    <col min="2314" max="2315" width="7" style="290" customWidth="true"/>
    <col min="2316" max="2322" width="6.28515625" style="290" customWidth="true"/>
    <col min="2323" max="2565" width="9.140625" style="290"/>
    <col min="2566" max="2566" width="5" style="290" customWidth="true"/>
    <col min="2567" max="2567" width="13.85546875" style="290" customWidth="true"/>
    <col min="2568" max="2569" width="6.28515625" style="290" customWidth="true"/>
    <col min="2570" max="2571" width="7" style="290" customWidth="true"/>
    <col min="2572" max="2578" width="6.28515625" style="290" customWidth="true"/>
    <col min="2579" max="2821" width="9.140625" style="290"/>
    <col min="2822" max="2822" width="5" style="290" customWidth="true"/>
    <col min="2823" max="2823" width="13.85546875" style="290" customWidth="true"/>
    <col min="2824" max="2825" width="6.28515625" style="290" customWidth="true"/>
    <col min="2826" max="2827" width="7" style="290" customWidth="true"/>
    <col min="2828" max="2834" width="6.28515625" style="290" customWidth="true"/>
    <col min="2835" max="3077" width="9.140625" style="290"/>
    <col min="3078" max="3078" width="5" style="290" customWidth="true"/>
    <col min="3079" max="3079" width="13.85546875" style="290" customWidth="true"/>
    <col min="3080" max="3081" width="6.28515625" style="290" customWidth="true"/>
    <col min="3082" max="3083" width="7" style="290" customWidth="true"/>
    <col min="3084" max="3090" width="6.28515625" style="290" customWidth="true"/>
    <col min="3091" max="3333" width="9.140625" style="290"/>
    <col min="3334" max="3334" width="5" style="290" customWidth="true"/>
    <col min="3335" max="3335" width="13.85546875" style="290" customWidth="true"/>
    <col min="3336" max="3337" width="6.28515625" style="290" customWidth="true"/>
    <col min="3338" max="3339" width="7" style="290" customWidth="true"/>
    <col min="3340" max="3346" width="6.28515625" style="290" customWidth="true"/>
    <col min="3347" max="3589" width="9.140625" style="290"/>
    <col min="3590" max="3590" width="5" style="290" customWidth="true"/>
    <col min="3591" max="3591" width="13.85546875" style="290" customWidth="true"/>
    <col min="3592" max="3593" width="6.28515625" style="290" customWidth="true"/>
    <col min="3594" max="3595" width="7" style="290" customWidth="true"/>
    <col min="3596" max="3602" width="6.28515625" style="290" customWidth="true"/>
    <col min="3603" max="3845" width="9.140625" style="290"/>
    <col min="3846" max="3846" width="5" style="290" customWidth="true"/>
    <col min="3847" max="3847" width="13.85546875" style="290" customWidth="true"/>
    <col min="3848" max="3849" width="6.28515625" style="290" customWidth="true"/>
    <col min="3850" max="3851" width="7" style="290" customWidth="true"/>
    <col min="3852" max="3858" width="6.28515625" style="290" customWidth="true"/>
    <col min="3859" max="4101" width="9.140625" style="290"/>
    <col min="4102" max="4102" width="5" style="290" customWidth="true"/>
    <col min="4103" max="4103" width="13.85546875" style="290" customWidth="true"/>
    <col min="4104" max="4105" width="6.28515625" style="290" customWidth="true"/>
    <col min="4106" max="4107" width="7" style="290" customWidth="true"/>
    <col min="4108" max="4114" width="6.28515625" style="290" customWidth="true"/>
    <col min="4115" max="4357" width="9.140625" style="290"/>
    <col min="4358" max="4358" width="5" style="290" customWidth="true"/>
    <col min="4359" max="4359" width="13.85546875" style="290" customWidth="true"/>
    <col min="4360" max="4361" width="6.28515625" style="290" customWidth="true"/>
    <col min="4362" max="4363" width="7" style="290" customWidth="true"/>
    <col min="4364" max="4370" width="6.28515625" style="290" customWidth="true"/>
    <col min="4371" max="4613" width="9.140625" style="290"/>
    <col min="4614" max="4614" width="5" style="290" customWidth="true"/>
    <col min="4615" max="4615" width="13.85546875" style="290" customWidth="true"/>
    <col min="4616" max="4617" width="6.28515625" style="290" customWidth="true"/>
    <col min="4618" max="4619" width="7" style="290" customWidth="true"/>
    <col min="4620" max="4626" width="6.28515625" style="290" customWidth="true"/>
    <col min="4627" max="4869" width="9.140625" style="290"/>
    <col min="4870" max="4870" width="5" style="290" customWidth="true"/>
    <col min="4871" max="4871" width="13.85546875" style="290" customWidth="true"/>
    <col min="4872" max="4873" width="6.28515625" style="290" customWidth="true"/>
    <col min="4874" max="4875" width="7" style="290" customWidth="true"/>
    <col min="4876" max="4882" width="6.28515625" style="290" customWidth="true"/>
    <col min="4883" max="5125" width="9.140625" style="290"/>
    <col min="5126" max="5126" width="5" style="290" customWidth="true"/>
    <col min="5127" max="5127" width="13.85546875" style="290" customWidth="true"/>
    <col min="5128" max="5129" width="6.28515625" style="290" customWidth="true"/>
    <col min="5130" max="5131" width="7" style="290" customWidth="true"/>
    <col min="5132" max="5138" width="6.28515625" style="290" customWidth="true"/>
    <col min="5139" max="5381" width="9.140625" style="290"/>
    <col min="5382" max="5382" width="5" style="290" customWidth="true"/>
    <col min="5383" max="5383" width="13.85546875" style="290" customWidth="true"/>
    <col min="5384" max="5385" width="6.28515625" style="290" customWidth="true"/>
    <col min="5386" max="5387" width="7" style="290" customWidth="true"/>
    <col min="5388" max="5394" width="6.28515625" style="290" customWidth="true"/>
    <col min="5395" max="5637" width="9.140625" style="290"/>
    <col min="5638" max="5638" width="5" style="290" customWidth="true"/>
    <col min="5639" max="5639" width="13.85546875" style="290" customWidth="true"/>
    <col min="5640" max="5641" width="6.28515625" style="290" customWidth="true"/>
    <col min="5642" max="5643" width="7" style="290" customWidth="true"/>
    <col min="5644" max="5650" width="6.28515625" style="290" customWidth="true"/>
    <col min="5651" max="5893" width="9.140625" style="290"/>
    <col min="5894" max="5894" width="5" style="290" customWidth="true"/>
    <col min="5895" max="5895" width="13.85546875" style="290" customWidth="true"/>
    <col min="5896" max="5897" width="6.28515625" style="290" customWidth="true"/>
    <col min="5898" max="5899" width="7" style="290" customWidth="true"/>
    <col min="5900" max="5906" width="6.28515625" style="290" customWidth="true"/>
    <col min="5907" max="6149" width="9.140625" style="290"/>
    <col min="6150" max="6150" width="5" style="290" customWidth="true"/>
    <col min="6151" max="6151" width="13.85546875" style="290" customWidth="true"/>
    <col min="6152" max="6153" width="6.28515625" style="290" customWidth="true"/>
    <col min="6154" max="6155" width="7" style="290" customWidth="true"/>
    <col min="6156" max="6162" width="6.28515625" style="290" customWidth="true"/>
    <col min="6163" max="6405" width="9.140625" style="290"/>
    <col min="6406" max="6406" width="5" style="290" customWidth="true"/>
    <col min="6407" max="6407" width="13.85546875" style="290" customWidth="true"/>
    <col min="6408" max="6409" width="6.28515625" style="290" customWidth="true"/>
    <col min="6410" max="6411" width="7" style="290" customWidth="true"/>
    <col min="6412" max="6418" width="6.28515625" style="290" customWidth="true"/>
    <col min="6419" max="6661" width="9.140625" style="290"/>
    <col min="6662" max="6662" width="5" style="290" customWidth="true"/>
    <col min="6663" max="6663" width="13.85546875" style="290" customWidth="true"/>
    <col min="6664" max="6665" width="6.28515625" style="290" customWidth="true"/>
    <col min="6666" max="6667" width="7" style="290" customWidth="true"/>
    <col min="6668" max="6674" width="6.28515625" style="290" customWidth="true"/>
    <col min="6675" max="6917" width="9.140625" style="290"/>
    <col min="6918" max="6918" width="5" style="290" customWidth="true"/>
    <col min="6919" max="6919" width="13.85546875" style="290" customWidth="true"/>
    <col min="6920" max="6921" width="6.28515625" style="290" customWidth="true"/>
    <col min="6922" max="6923" width="7" style="290" customWidth="true"/>
    <col min="6924" max="6930" width="6.28515625" style="290" customWidth="true"/>
    <col min="6931" max="7173" width="9.140625" style="290"/>
    <col min="7174" max="7174" width="5" style="290" customWidth="true"/>
    <col min="7175" max="7175" width="13.85546875" style="290" customWidth="true"/>
    <col min="7176" max="7177" width="6.28515625" style="290" customWidth="true"/>
    <col min="7178" max="7179" width="7" style="290" customWidth="true"/>
    <col min="7180" max="7186" width="6.28515625" style="290" customWidth="true"/>
    <col min="7187" max="7429" width="9.140625" style="290"/>
    <col min="7430" max="7430" width="5" style="290" customWidth="true"/>
    <col min="7431" max="7431" width="13.85546875" style="290" customWidth="true"/>
    <col min="7432" max="7433" width="6.28515625" style="290" customWidth="true"/>
    <col min="7434" max="7435" width="7" style="290" customWidth="true"/>
    <col min="7436" max="7442" width="6.28515625" style="290" customWidth="true"/>
    <col min="7443" max="7685" width="9.140625" style="290"/>
    <col min="7686" max="7686" width="5" style="290" customWidth="true"/>
    <col min="7687" max="7687" width="13.85546875" style="290" customWidth="true"/>
    <col min="7688" max="7689" width="6.28515625" style="290" customWidth="true"/>
    <col min="7690" max="7691" width="7" style="290" customWidth="true"/>
    <col min="7692" max="7698" width="6.28515625" style="290" customWidth="true"/>
    <col min="7699" max="7941" width="9.140625" style="290"/>
    <col min="7942" max="7942" width="5" style="290" customWidth="true"/>
    <col min="7943" max="7943" width="13.85546875" style="290" customWidth="true"/>
    <col min="7944" max="7945" width="6.28515625" style="290" customWidth="true"/>
    <col min="7946" max="7947" width="7" style="290" customWidth="true"/>
    <col min="7948" max="7954" width="6.28515625" style="290" customWidth="true"/>
    <col min="7955" max="8197" width="9.140625" style="290"/>
    <col min="8198" max="8198" width="5" style="290" customWidth="true"/>
    <col min="8199" max="8199" width="13.85546875" style="290" customWidth="true"/>
    <col min="8200" max="8201" width="6.28515625" style="290" customWidth="true"/>
    <col min="8202" max="8203" width="7" style="290" customWidth="true"/>
    <col min="8204" max="8210" width="6.28515625" style="290" customWidth="true"/>
    <col min="8211" max="8453" width="9.140625" style="290"/>
    <col min="8454" max="8454" width="5" style="290" customWidth="true"/>
    <col min="8455" max="8455" width="13.85546875" style="290" customWidth="true"/>
    <col min="8456" max="8457" width="6.28515625" style="290" customWidth="true"/>
    <col min="8458" max="8459" width="7" style="290" customWidth="true"/>
    <col min="8460" max="8466" width="6.28515625" style="290" customWidth="true"/>
    <col min="8467" max="8709" width="9.140625" style="290"/>
    <col min="8710" max="8710" width="5" style="290" customWidth="true"/>
    <col min="8711" max="8711" width="13.85546875" style="290" customWidth="true"/>
    <col min="8712" max="8713" width="6.28515625" style="290" customWidth="true"/>
    <col min="8714" max="8715" width="7" style="290" customWidth="true"/>
    <col min="8716" max="8722" width="6.28515625" style="290" customWidth="true"/>
    <col min="8723" max="8965" width="9.140625" style="290"/>
    <col min="8966" max="8966" width="5" style="290" customWidth="true"/>
    <col min="8967" max="8967" width="13.85546875" style="290" customWidth="true"/>
    <col min="8968" max="8969" width="6.28515625" style="290" customWidth="true"/>
    <col min="8970" max="8971" width="7" style="290" customWidth="true"/>
    <col min="8972" max="8978" width="6.28515625" style="290" customWidth="true"/>
    <col min="8979" max="9221" width="9.140625" style="290"/>
    <col min="9222" max="9222" width="5" style="290" customWidth="true"/>
    <col min="9223" max="9223" width="13.85546875" style="290" customWidth="true"/>
    <col min="9224" max="9225" width="6.28515625" style="290" customWidth="true"/>
    <col min="9226" max="9227" width="7" style="290" customWidth="true"/>
    <col min="9228" max="9234" width="6.28515625" style="290" customWidth="true"/>
    <col min="9235" max="9477" width="9.140625" style="290"/>
    <col min="9478" max="9478" width="5" style="290" customWidth="true"/>
    <col min="9479" max="9479" width="13.85546875" style="290" customWidth="true"/>
    <col min="9480" max="9481" width="6.28515625" style="290" customWidth="true"/>
    <col min="9482" max="9483" width="7" style="290" customWidth="true"/>
    <col min="9484" max="9490" width="6.28515625" style="290" customWidth="true"/>
    <col min="9491" max="9733" width="9.140625" style="290"/>
    <col min="9734" max="9734" width="5" style="290" customWidth="true"/>
    <col min="9735" max="9735" width="13.85546875" style="290" customWidth="true"/>
    <col min="9736" max="9737" width="6.28515625" style="290" customWidth="true"/>
    <col min="9738" max="9739" width="7" style="290" customWidth="true"/>
    <col min="9740" max="9746" width="6.28515625" style="290" customWidth="true"/>
    <col min="9747" max="9989" width="9.140625" style="290"/>
    <col min="9990" max="9990" width="5" style="290" customWidth="true"/>
    <col min="9991" max="9991" width="13.85546875" style="290" customWidth="true"/>
    <col min="9992" max="9993" width="6.28515625" style="290" customWidth="true"/>
    <col min="9994" max="9995" width="7" style="290" customWidth="true"/>
    <col min="9996" max="10002" width="6.28515625" style="290" customWidth="true"/>
    <col min="10003" max="10245" width="9.140625" style="290"/>
    <col min="10246" max="10246" width="5" style="290" customWidth="true"/>
    <col min="10247" max="10247" width="13.85546875" style="290" customWidth="true"/>
    <col min="10248" max="10249" width="6.28515625" style="290" customWidth="true"/>
    <col min="10250" max="10251" width="7" style="290" customWidth="true"/>
    <col min="10252" max="10258" width="6.28515625" style="290" customWidth="true"/>
    <col min="10259" max="10501" width="9.140625" style="290"/>
    <col min="10502" max="10502" width="5" style="290" customWidth="true"/>
    <col min="10503" max="10503" width="13.85546875" style="290" customWidth="true"/>
    <col min="10504" max="10505" width="6.28515625" style="290" customWidth="true"/>
    <col min="10506" max="10507" width="7" style="290" customWidth="true"/>
    <col min="10508" max="10514" width="6.28515625" style="290" customWidth="true"/>
    <col min="10515" max="10757" width="9.140625" style="290"/>
    <col min="10758" max="10758" width="5" style="290" customWidth="true"/>
    <col min="10759" max="10759" width="13.85546875" style="290" customWidth="true"/>
    <col min="10760" max="10761" width="6.28515625" style="290" customWidth="true"/>
    <col min="10762" max="10763" width="7" style="290" customWidth="true"/>
    <col min="10764" max="10770" width="6.28515625" style="290" customWidth="true"/>
    <col min="10771" max="11013" width="9.140625" style="290"/>
    <col min="11014" max="11014" width="5" style="290" customWidth="true"/>
    <col min="11015" max="11015" width="13.85546875" style="290" customWidth="true"/>
    <col min="11016" max="11017" width="6.28515625" style="290" customWidth="true"/>
    <col min="11018" max="11019" width="7" style="290" customWidth="true"/>
    <col min="11020" max="11026" width="6.28515625" style="290" customWidth="true"/>
    <col min="11027" max="11269" width="9.140625" style="290"/>
    <col min="11270" max="11270" width="5" style="290" customWidth="true"/>
    <col min="11271" max="11271" width="13.85546875" style="290" customWidth="true"/>
    <col min="11272" max="11273" width="6.28515625" style="290" customWidth="true"/>
    <col min="11274" max="11275" width="7" style="290" customWidth="true"/>
    <col min="11276" max="11282" width="6.28515625" style="290" customWidth="true"/>
    <col min="11283" max="11525" width="9.140625" style="290"/>
    <col min="11526" max="11526" width="5" style="290" customWidth="true"/>
    <col min="11527" max="11527" width="13.85546875" style="290" customWidth="true"/>
    <col min="11528" max="11529" width="6.28515625" style="290" customWidth="true"/>
    <col min="11530" max="11531" width="7" style="290" customWidth="true"/>
    <col min="11532" max="11538" width="6.28515625" style="290" customWidth="true"/>
    <col min="11539" max="11781" width="9.140625" style="290"/>
    <col min="11782" max="11782" width="5" style="290" customWidth="true"/>
    <col min="11783" max="11783" width="13.85546875" style="290" customWidth="true"/>
    <col min="11784" max="11785" width="6.28515625" style="290" customWidth="true"/>
    <col min="11786" max="11787" width="7" style="290" customWidth="true"/>
    <col min="11788" max="11794" width="6.28515625" style="290" customWidth="true"/>
    <col min="11795" max="12037" width="9.140625" style="290"/>
    <col min="12038" max="12038" width="5" style="290" customWidth="true"/>
    <col min="12039" max="12039" width="13.85546875" style="290" customWidth="true"/>
    <col min="12040" max="12041" width="6.28515625" style="290" customWidth="true"/>
    <col min="12042" max="12043" width="7" style="290" customWidth="true"/>
    <col min="12044" max="12050" width="6.28515625" style="290" customWidth="true"/>
    <col min="12051" max="12293" width="9.140625" style="290"/>
    <col min="12294" max="12294" width="5" style="290" customWidth="true"/>
    <col min="12295" max="12295" width="13.85546875" style="290" customWidth="true"/>
    <col min="12296" max="12297" width="6.28515625" style="290" customWidth="true"/>
    <col min="12298" max="12299" width="7" style="290" customWidth="true"/>
    <col min="12300" max="12306" width="6.28515625" style="290" customWidth="true"/>
    <col min="12307" max="12549" width="9.140625" style="290"/>
    <col min="12550" max="12550" width="5" style="290" customWidth="true"/>
    <col min="12551" max="12551" width="13.85546875" style="290" customWidth="true"/>
    <col min="12552" max="12553" width="6.28515625" style="290" customWidth="true"/>
    <col min="12554" max="12555" width="7" style="290" customWidth="true"/>
    <col min="12556" max="12562" width="6.28515625" style="290" customWidth="true"/>
    <col min="12563" max="12805" width="9.140625" style="290"/>
    <col min="12806" max="12806" width="5" style="290" customWidth="true"/>
    <col min="12807" max="12807" width="13.85546875" style="290" customWidth="true"/>
    <col min="12808" max="12809" width="6.28515625" style="290" customWidth="true"/>
    <col min="12810" max="12811" width="7" style="290" customWidth="true"/>
    <col min="12812" max="12818" width="6.28515625" style="290" customWidth="true"/>
    <col min="12819" max="13061" width="9.140625" style="290"/>
    <col min="13062" max="13062" width="5" style="290" customWidth="true"/>
    <col min="13063" max="13063" width="13.85546875" style="290" customWidth="true"/>
    <col min="13064" max="13065" width="6.28515625" style="290" customWidth="true"/>
    <col min="13066" max="13067" width="7" style="290" customWidth="true"/>
    <col min="13068" max="13074" width="6.28515625" style="290" customWidth="true"/>
    <col min="13075" max="13317" width="9.140625" style="290"/>
    <col min="13318" max="13318" width="5" style="290" customWidth="true"/>
    <col min="13319" max="13319" width="13.85546875" style="290" customWidth="true"/>
    <col min="13320" max="13321" width="6.28515625" style="290" customWidth="true"/>
    <col min="13322" max="13323" width="7" style="290" customWidth="true"/>
    <col min="13324" max="13330" width="6.28515625" style="290" customWidth="true"/>
    <col min="13331" max="13573" width="9.140625" style="290"/>
    <col min="13574" max="13574" width="5" style="290" customWidth="true"/>
    <col min="13575" max="13575" width="13.85546875" style="290" customWidth="true"/>
    <col min="13576" max="13577" width="6.28515625" style="290" customWidth="true"/>
    <col min="13578" max="13579" width="7" style="290" customWidth="true"/>
    <col min="13580" max="13586" width="6.28515625" style="290" customWidth="true"/>
    <col min="13587" max="13829" width="9.140625" style="290"/>
    <col min="13830" max="13830" width="5" style="290" customWidth="true"/>
    <col min="13831" max="13831" width="13.85546875" style="290" customWidth="true"/>
    <col min="13832" max="13833" width="6.28515625" style="290" customWidth="true"/>
    <col min="13834" max="13835" width="7" style="290" customWidth="true"/>
    <col min="13836" max="13842" width="6.28515625" style="290" customWidth="true"/>
    <col min="13843" max="14085" width="9.140625" style="290"/>
    <col min="14086" max="14086" width="5" style="290" customWidth="true"/>
    <col min="14087" max="14087" width="13.85546875" style="290" customWidth="true"/>
    <col min="14088" max="14089" width="6.28515625" style="290" customWidth="true"/>
    <col min="14090" max="14091" width="7" style="290" customWidth="true"/>
    <col min="14092" max="14098" width="6.28515625" style="290" customWidth="true"/>
    <col min="14099" max="14341" width="9.140625" style="290"/>
    <col min="14342" max="14342" width="5" style="290" customWidth="true"/>
    <col min="14343" max="14343" width="13.85546875" style="290" customWidth="true"/>
    <col min="14344" max="14345" width="6.28515625" style="290" customWidth="true"/>
    <col min="14346" max="14347" width="7" style="290" customWidth="true"/>
    <col min="14348" max="14354" width="6.28515625" style="290" customWidth="true"/>
    <col min="14355" max="14597" width="9.140625" style="290"/>
    <col min="14598" max="14598" width="5" style="290" customWidth="true"/>
    <col min="14599" max="14599" width="13.85546875" style="290" customWidth="true"/>
    <col min="14600" max="14601" width="6.28515625" style="290" customWidth="true"/>
    <col min="14602" max="14603" width="7" style="290" customWidth="true"/>
    <col min="14604" max="14610" width="6.28515625" style="290" customWidth="true"/>
    <col min="14611" max="14853" width="9.140625" style="290"/>
    <col min="14854" max="14854" width="5" style="290" customWidth="true"/>
    <col min="14855" max="14855" width="13.85546875" style="290" customWidth="true"/>
    <col min="14856" max="14857" width="6.28515625" style="290" customWidth="true"/>
    <col min="14858" max="14859" width="7" style="290" customWidth="true"/>
    <col min="14860" max="14866" width="6.28515625" style="290" customWidth="true"/>
    <col min="14867" max="15109" width="9.140625" style="290"/>
    <col min="15110" max="15110" width="5" style="290" customWidth="true"/>
    <col min="15111" max="15111" width="13.85546875" style="290" customWidth="true"/>
    <col min="15112" max="15113" width="6.28515625" style="290" customWidth="true"/>
    <col min="15114" max="15115" width="7" style="290" customWidth="true"/>
    <col min="15116" max="15122" width="6.28515625" style="290" customWidth="true"/>
    <col min="15123" max="15365" width="9.140625" style="290"/>
    <col min="15366" max="15366" width="5" style="290" customWidth="true"/>
    <col min="15367" max="15367" width="13.85546875" style="290" customWidth="true"/>
    <col min="15368" max="15369" width="6.28515625" style="290" customWidth="true"/>
    <col min="15370" max="15371" width="7" style="290" customWidth="true"/>
    <col min="15372" max="15378" width="6.28515625" style="290" customWidth="true"/>
    <col min="15379" max="15621" width="9.140625" style="290"/>
    <col min="15622" max="15622" width="5" style="290" customWidth="true"/>
    <col min="15623" max="15623" width="13.85546875" style="290" customWidth="true"/>
    <col min="15624" max="15625" width="6.28515625" style="290" customWidth="true"/>
    <col min="15626" max="15627" width="7" style="290" customWidth="true"/>
    <col min="15628" max="15634" width="6.28515625" style="290" customWidth="true"/>
    <col min="15635" max="15877" width="9.140625" style="290"/>
    <col min="15878" max="15878" width="5" style="290" customWidth="true"/>
    <col min="15879" max="15879" width="13.85546875" style="290" customWidth="true"/>
    <col min="15880" max="15881" width="6.28515625" style="290" customWidth="true"/>
    <col min="15882" max="15883" width="7" style="290" customWidth="true"/>
    <col min="15884" max="15890" width="6.28515625" style="290" customWidth="true"/>
    <col min="15891" max="16133" width="9.140625" style="290"/>
    <col min="16134" max="16134" width="5" style="290" customWidth="true"/>
    <col min="16135" max="16135" width="13.85546875" style="290" customWidth="true"/>
    <col min="16136" max="16137" width="6.28515625" style="290" customWidth="true"/>
    <col min="16138" max="16139" width="7" style="290" customWidth="true"/>
    <col min="16140" max="16146" width="6.28515625" style="290" customWidth="true"/>
    <col min="16147" max="16384" width="9.140625" style="290"/>
  </cols>
  <sheetData>
    <row r="1" x14ac:dyDescent="0.2">
      <c r="A1" s="258" t="s">
        <v>63</v>
      </c>
    </row>
    <row r="4" ht="29.1" customHeight="true" x14ac:dyDescent="0.4">
      <c r="A4" s="289"/>
      <c r="B4" s="809" t="s">
        <v>124</v>
      </c>
      <c r="C4" s="809"/>
      <c r="D4" s="809"/>
      <c r="E4" s="809"/>
      <c r="F4" s="809"/>
      <c r="G4" s="809"/>
      <c r="H4" s="809"/>
      <c r="I4" s="809"/>
      <c r="J4" s="809"/>
      <c r="K4" s="809"/>
      <c r="L4" s="809"/>
      <c r="M4" s="809"/>
      <c r="N4" s="809"/>
      <c r="O4" s="809"/>
      <c r="P4" s="809"/>
      <c r="Q4" s="809"/>
      <c r="R4" s="809"/>
      <c r="S4" s="809"/>
      <c r="T4" s="809"/>
      <c r="U4" s="809"/>
      <c r="V4" s="809"/>
      <c r="W4" s="809"/>
      <c r="X4" s="809"/>
      <c r="Y4" s="809"/>
    </row>
    <row r="5" ht="29.1" customHeight="true" x14ac:dyDescent="0.4">
      <c r="A5" s="289"/>
      <c r="B5" s="777" t="str">
        <f ca="true">IF(ISERROR(INDIRECT(CONCATENATE($B105,"!A2"))),"",INDIRECT(CONCATENATE($B105,"!A2")))</f>
        <v>Central African Republic</v>
      </c>
      <c r="C5" s="777"/>
      <c r="D5" s="777"/>
      <c r="E5" s="777"/>
      <c r="F5" s="777"/>
      <c r="G5" s="777"/>
      <c r="H5" s="777"/>
      <c r="I5" s="777"/>
      <c r="J5" s="777"/>
      <c r="K5" s="777"/>
      <c r="L5" s="777"/>
      <c r="M5" s="777"/>
      <c r="N5" s="777"/>
      <c r="O5" s="777"/>
      <c r="P5" s="777"/>
      <c r="Q5" s="777"/>
      <c r="R5" s="777"/>
      <c r="S5" s="777"/>
      <c r="T5" s="777"/>
      <c r="U5" s="777"/>
      <c r="V5" s="777"/>
      <c r="W5" s="777"/>
      <c r="X5" s="777"/>
      <c r="Y5" s="777"/>
    </row>
    <row r="6" x14ac:dyDescent="0.2">
      <c r="F6" s="290"/>
      <c r="G6" s="290"/>
      <c r="J6" s="291"/>
      <c r="K6" s="291"/>
      <c r="L6" s="291"/>
      <c r="M6" s="291"/>
      <c r="N6" s="291"/>
      <c r="O6" s="291"/>
      <c r="P6" s="291"/>
    </row>
    <row r="7" s="292" customFormat="true" ht="18" x14ac:dyDescent="0.25">
      <c r="B7" s="774" t="str">
        <f>B118</f>
        <v>National use of drinking water sources, 2000–2020</v>
      </c>
      <c r="C7" s="774"/>
      <c r="D7" s="774"/>
      <c r="E7" s="774"/>
      <c r="F7" s="774"/>
      <c r="G7" s="774"/>
      <c r="H7" s="774"/>
      <c r="I7" s="774"/>
      <c r="J7" s="774" t="str">
        <f>B218</f>
        <v>Urban use of drinking water sources,  2000–2020</v>
      </c>
      <c r="K7" s="774"/>
      <c r="L7" s="774"/>
      <c r="M7" s="774"/>
      <c r="N7" s="774"/>
      <c r="O7" s="774"/>
      <c r="P7" s="774"/>
      <c r="Q7" s="774"/>
      <c r="R7" s="774" t="str">
        <f>B318</f>
        <v>Rural use of drinking water sources, 2000–2020</v>
      </c>
      <c r="S7" s="774"/>
      <c r="T7" s="774"/>
      <c r="U7" s="774"/>
      <c r="V7" s="774"/>
      <c r="W7" s="774"/>
      <c r="X7" s="774"/>
      <c r="Y7" s="774"/>
    </row>
    <row r="8" s="292" customFormat="true" x14ac:dyDescent="0.2"/>
    <row r="17" x14ac:dyDescent="0.2">
      <c r="Q17" s="291"/>
      <c r="R17" s="291"/>
      <c r="S17" s="291"/>
      <c r="T17" s="291"/>
      <c r="U17" s="291"/>
      <c r="V17" s="291"/>
    </row>
    <row r="18" x14ac:dyDescent="0.2">
      <c r="Q18" s="291"/>
      <c r="R18" s="291"/>
      <c r="S18" s="291"/>
      <c r="T18" s="291"/>
      <c r="U18" s="291"/>
      <c r="V18" s="291"/>
    </row>
    <row r="19" x14ac:dyDescent="0.2">
      <c r="Q19" s="291"/>
      <c r="R19" s="291"/>
      <c r="S19" s="291"/>
      <c r="T19" s="291"/>
      <c r="U19" s="291"/>
      <c r="V19" s="291"/>
    </row>
    <row r="20" x14ac:dyDescent="0.2">
      <c r="Q20" s="291"/>
      <c r="R20" s="291"/>
      <c r="S20" s="291"/>
      <c r="T20" s="291"/>
      <c r="U20" s="291"/>
      <c r="V20" s="291"/>
    </row>
    <row r="21" x14ac:dyDescent="0.2">
      <c r="Q21" s="291"/>
      <c r="R21" s="291"/>
      <c r="S21" s="291"/>
      <c r="T21" s="291"/>
      <c r="U21" s="291"/>
      <c r="V21" s="291"/>
    </row>
    <row r="22" x14ac:dyDescent="0.2">
      <c r="Q22" s="291"/>
      <c r="R22" s="291"/>
      <c r="S22" s="291"/>
      <c r="T22" s="291"/>
      <c r="U22" s="291"/>
      <c r="V22" s="291"/>
    </row>
    <row r="23" x14ac:dyDescent="0.2">
      <c r="Q23" s="291"/>
      <c r="R23" s="291"/>
      <c r="S23" s="291"/>
      <c r="T23" s="291"/>
      <c r="U23" s="291"/>
      <c r="V23" s="291"/>
    </row>
    <row r="31" s="294" customFormat="true" x14ac:dyDescent="0.2">
      <c r="B31" s="787" t="str">
        <f ca="true">IF(ISERROR(INDIRECT(CONCATENATE($B105,"!A2"))),"",INDIRECT(CONCATENATE($B105,"!A2")))</f>
        <v>Central African Republic</v>
      </c>
      <c r="C31" s="788"/>
      <c r="D31" s="788"/>
      <c r="E31" s="789"/>
      <c r="F31" s="779" t="s">
        <v>0</v>
      </c>
      <c r="G31" s="779"/>
      <c r="H31" s="779"/>
      <c r="I31" s="780"/>
      <c r="J31" s="778" t="s">
        <v>1</v>
      </c>
      <c r="K31" s="779"/>
      <c r="L31" s="779"/>
      <c r="M31" s="780"/>
      <c r="N31" s="778" t="s">
        <v>2</v>
      </c>
      <c r="O31" s="779"/>
      <c r="P31" s="779"/>
      <c r="Q31" s="780"/>
      <c r="R31" s="778" t="s">
        <v>3</v>
      </c>
      <c r="S31" s="779"/>
      <c r="T31" s="779"/>
      <c r="U31" s="780"/>
      <c r="V31" s="778" t="s">
        <v>4</v>
      </c>
      <c r="W31" s="779"/>
      <c r="X31" s="779"/>
      <c r="Y31" s="780"/>
    </row>
    <row r="32" s="298" customFormat="true" ht="22.5" customHeight="true" x14ac:dyDescent="0.2">
      <c r="B32" s="790"/>
      <c r="C32" s="791"/>
      <c r="D32" s="791"/>
      <c r="E32" s="792"/>
      <c r="F32" s="295" t="s">
        <v>15</v>
      </c>
      <c r="G32" s="296" t="s">
        <v>16</v>
      </c>
      <c r="H32" s="296" t="s">
        <v>22</v>
      </c>
      <c r="I32" s="297" t="s">
        <v>24</v>
      </c>
      <c r="J32" s="295" t="s">
        <v>15</v>
      </c>
      <c r="K32" s="296" t="s">
        <v>16</v>
      </c>
      <c r="L32" s="296" t="s">
        <v>22</v>
      </c>
      <c r="M32" s="297" t="s">
        <v>23</v>
      </c>
      <c r="N32" s="295" t="s">
        <v>15</v>
      </c>
      <c r="O32" s="296" t="s">
        <v>16</v>
      </c>
      <c r="P32" s="296" t="s">
        <v>22</v>
      </c>
      <c r="Q32" s="297" t="s">
        <v>23</v>
      </c>
      <c r="R32" s="295" t="s">
        <v>15</v>
      </c>
      <c r="S32" s="296" t="s">
        <v>16</v>
      </c>
      <c r="T32" s="296" t="s">
        <v>22</v>
      </c>
      <c r="U32" s="297" t="s">
        <v>23</v>
      </c>
      <c r="V32" s="295" t="s">
        <v>15</v>
      </c>
      <c r="W32" s="296" t="s">
        <v>16</v>
      </c>
      <c r="X32" s="296" t="s">
        <v>22</v>
      </c>
      <c r="Y32" s="297" t="s">
        <v>23</v>
      </c>
    </row>
    <row r="33" x14ac:dyDescent="0.2">
      <c r="B33" s="781" t="s">
        <v>5</v>
      </c>
      <c r="C33" s="782"/>
      <c r="D33" s="785" t="s">
        <v>25</v>
      </c>
      <c r="E33" s="287">
        <f>C99</f>
        <v>2000</v>
      </c>
      <c r="F33" s="299">
        <f ca="true">E99</f>
        <v>43.668235069241042</v>
      </c>
      <c r="G33" s="300">
        <f t="shared" ref="G33:I34" ca="true" si="0">F99</f>
        <v>14.714763639902253</v>
      </c>
      <c r="H33" s="301">
        <f t="shared" ca="true" si="0"/>
        <v>32.60320564062124</v>
      </c>
      <c r="I33" s="302">
        <f t="shared" ca="true" si="0"/>
        <v>9.0137956502354584</v>
      </c>
      <c r="J33" s="299">
        <f ca="true">J99</f>
        <v>40.301292042403112</v>
      </c>
      <c r="K33" s="300">
        <f t="shared" ref="K33:M34" ca="true" si="1">K99</f>
        <v>14.418238391064637</v>
      </c>
      <c r="L33" s="301">
        <f t="shared" ca="true" si="1"/>
        <v>35.900509966087327</v>
      </c>
      <c r="M33" s="302">
        <f t="shared" ca="true" si="1"/>
        <v>9.3799596004449199</v>
      </c>
      <c r="N33" s="299">
        <f ca="true">O99</f>
        <v>42.167587000368755</v>
      </c>
      <c r="O33" s="300">
        <f t="shared" ref="O33:Q34" ca="true" si="2">P99</f>
        <v>15.923966809458257</v>
      </c>
      <c r="P33" s="301">
        <f t="shared" ca="true" si="2"/>
        <v>32.440726104191242</v>
      </c>
      <c r="Q33" s="302">
        <f t="shared" ca="true" si="2"/>
        <v>9.467720085981739</v>
      </c>
      <c r="R33" s="299">
        <f ca="true">T99</f>
        <v>58.457209426289367</v>
      </c>
      <c r="S33" s="300">
        <f t="shared" ref="S33:U34" ca="true" si="3">U99</f>
        <v>16.720056230969067</v>
      </c>
      <c r="T33" s="301">
        <f t="shared" ca="true" si="3"/>
        <v>19.042937582196657</v>
      </c>
      <c r="U33" s="302">
        <f t="shared" ca="true" si="3"/>
        <v>5.7797967605449116</v>
      </c>
      <c r="V33" s="299">
        <f ca="true">Y99</f>
        <v>70.65110457747052</v>
      </c>
      <c r="W33" s="300">
        <f t="shared" ref="W33:Y34" ca="true" si="4">Z99</f>
        <v>18.845151043205739</v>
      </c>
      <c r="X33" s="301">
        <f t="shared" ca="true" si="4"/>
        <v>9.241937363102366</v>
      </c>
      <c r="Y33" s="302">
        <f t="shared" ca="true" si="4"/>
        <v>1.2618070162213684</v>
      </c>
    </row>
    <row r="34" x14ac:dyDescent="0.2">
      <c r="B34" s="783"/>
      <c r="C34" s="784"/>
      <c r="D34" s="786"/>
      <c r="E34" s="288">
        <f>C100</f>
        <v>2020</v>
      </c>
      <c r="F34" s="304">
        <f ca="true">E100</f>
        <v>33.161406990148471</v>
      </c>
      <c r="G34" s="305">
        <f t="shared" ca="true" si="0"/>
        <v>11.174307023238207</v>
      </c>
      <c r="H34" s="306">
        <f t="shared" ca="true" si="0"/>
        <v>47.235382302411359</v>
      </c>
      <c r="I34" s="307">
        <f t="shared" ca="true" si="0"/>
        <v>8.4289036842019627</v>
      </c>
      <c r="J34" s="304">
        <f ca="true">J100</f>
        <v>33.158646989313688</v>
      </c>
      <c r="K34" s="305">
        <f t="shared" ca="true" si="1"/>
        <v>11.862877163195156</v>
      </c>
      <c r="L34" s="306">
        <f t="shared" ca="true" si="1"/>
        <v>49.473587511115852</v>
      </c>
      <c r="M34" s="307">
        <f t="shared" ca="true" si="1"/>
        <v>5.5048883363753021</v>
      </c>
      <c r="N34" s="304">
        <f ca="true">O100</f>
        <v>38.072558801335219</v>
      </c>
      <c r="O34" s="305">
        <f t="shared" ca="true" si="2"/>
        <v>14.377539855394332</v>
      </c>
      <c r="P34" s="306">
        <f t="shared" ca="true" si="2"/>
        <v>42.745037306505594</v>
      </c>
      <c r="Q34" s="307">
        <f t="shared" ca="true" si="2"/>
        <v>4.8048640367648545</v>
      </c>
      <c r="R34" s="304">
        <f ca="true">T100</f>
        <v>50.130398456024835</v>
      </c>
      <c r="S34" s="305">
        <f t="shared" ca="true" si="3"/>
        <v>14.338403924712024</v>
      </c>
      <c r="T34" s="306">
        <f t="shared" ca="true" si="3"/>
        <v>33.791730622246916</v>
      </c>
      <c r="U34" s="307">
        <f t="shared" ca="true" si="3"/>
        <v>1.7394669970162226</v>
      </c>
      <c r="V34" s="304">
        <f ca="true">Y100</f>
        <v>68.479095298716388</v>
      </c>
      <c r="W34" s="305">
        <f t="shared" ca="true" si="4"/>
        <v>18.265799267035231</v>
      </c>
      <c r="X34" s="306">
        <f t="shared" ca="true" si="4"/>
        <v>13.137962434088791</v>
      </c>
      <c r="Y34" s="307">
        <f t="shared" ca="true" si="4"/>
        <v>0.11714300015958656</v>
      </c>
    </row>
    <row r="35" x14ac:dyDescent="0.2">
      <c r="F35" s="290"/>
      <c r="H35" s="293"/>
    </row>
    <row r="36" x14ac:dyDescent="0.2">
      <c r="B36" s="781" t="s">
        <v>6</v>
      </c>
      <c r="C36" s="782"/>
      <c r="D36" s="785" t="s">
        <v>25</v>
      </c>
      <c r="E36" s="287">
        <f>C199</f>
        <v>2000</v>
      </c>
      <c r="F36" s="299">
        <f ca="true">E199</f>
        <v>59.734312324166176</v>
      </c>
      <c r="G36" s="300">
        <f t="shared" ref="G36:I37" ca="true" si="5">F199</f>
        <v>16.431619190935297</v>
      </c>
      <c r="H36" s="301">
        <f t="shared" ca="true" si="5"/>
        <v>21.640514801177744</v>
      </c>
      <c r="I36" s="302">
        <f t="shared" ca="true" si="5"/>
        <v>2.1935536837207792</v>
      </c>
      <c r="J36" s="299">
        <f ca="true">J199</f>
        <v>70.136080476882654</v>
      </c>
      <c r="K36" s="300">
        <f t="shared" ref="K36:M37" ca="true" si="6">K199</f>
        <v>17.088731010290047</v>
      </c>
      <c r="L36" s="301">
        <f t="shared" ca="true" si="6"/>
        <v>10.985027570268301</v>
      </c>
      <c r="M36" s="302">
        <f t="shared" ca="true" si="6"/>
        <v>1.7901609425589982</v>
      </c>
      <c r="N36" s="299">
        <f ca="true">O199</f>
        <v>69.834305097513976</v>
      </c>
      <c r="O36" s="300">
        <f t="shared" ref="O36:Q37" ca="true" si="7">P199</f>
        <v>17.423943952283114</v>
      </c>
      <c r="P36" s="301">
        <f t="shared" ca="true" si="7"/>
        <v>11.150426989929315</v>
      </c>
      <c r="Q36" s="302">
        <f t="shared" ca="true" si="7"/>
        <v>1.5913239602735985</v>
      </c>
      <c r="R36" s="299">
        <f ca="true">T199</f>
        <v>74.824862565172296</v>
      </c>
      <c r="S36" s="300">
        <f t="shared" ref="S36:U37" ca="true" si="8">U199</f>
        <v>18.874166093323236</v>
      </c>
      <c r="T36" s="301">
        <f t="shared" ca="true" si="8"/>
        <v>6.2008046341939576</v>
      </c>
      <c r="U36" s="302">
        <f t="shared" ca="true" si="8"/>
        <v>0.10016670731050686</v>
      </c>
      <c r="V36" s="299">
        <f ca="true">Y199</f>
        <v>79.170158755073345</v>
      </c>
      <c r="W36" s="300">
        <f t="shared" ref="W36:Y37" ca="true" si="9">Z199</f>
        <v>18.039687020081086</v>
      </c>
      <c r="X36" s="301">
        <f t="shared" ca="true" si="9"/>
        <v>2.6258044586648737</v>
      </c>
      <c r="Y36" s="302">
        <f t="shared" ca="true" si="9"/>
        <v>0.16434976618068475</v>
      </c>
    </row>
    <row r="37" x14ac:dyDescent="0.2">
      <c r="B37" s="783"/>
      <c r="C37" s="784"/>
      <c r="D37" s="786"/>
      <c r="E37" s="288">
        <f>C200</f>
        <v>2020</v>
      </c>
      <c r="F37" s="304">
        <f ca="true">E200</f>
        <v>55.828298103578973</v>
      </c>
      <c r="G37" s="305">
        <f t="shared" ca="true" si="5"/>
        <v>15.357159040146867</v>
      </c>
      <c r="H37" s="306">
        <f t="shared" ca="true" si="5"/>
        <v>28.388169646924752</v>
      </c>
      <c r="I37" s="307">
        <f t="shared" ca="true" si="5"/>
        <v>0.42637320934940703</v>
      </c>
      <c r="J37" s="304">
        <f ca="true">J200</f>
        <v>60.041700809599277</v>
      </c>
      <c r="K37" s="305">
        <f t="shared" ca="true" si="6"/>
        <v>14.629224609632201</v>
      </c>
      <c r="L37" s="306">
        <f t="shared" ca="true" si="6"/>
        <v>24.300521113703084</v>
      </c>
      <c r="M37" s="307">
        <f t="shared" ca="true" si="6"/>
        <v>1.0285534670654357</v>
      </c>
      <c r="N37" s="304">
        <f ca="true">O200</f>
        <v>66.606674284684232</v>
      </c>
      <c r="O37" s="305">
        <f t="shared" ca="true" si="7"/>
        <v>16.618636900070324</v>
      </c>
      <c r="P37" s="306">
        <f t="shared" ca="true" si="7"/>
        <v>16.77468881524544</v>
      </c>
      <c r="Q37" s="307">
        <f t="shared" ca="true" si="7"/>
        <v>0</v>
      </c>
      <c r="R37" s="304">
        <f ca="true">T200</f>
        <v>72.167611042355105</v>
      </c>
      <c r="S37" s="305">
        <f t="shared" ca="true" si="8"/>
        <v>18.203888796793564</v>
      </c>
      <c r="T37" s="306">
        <f t="shared" ca="true" si="8"/>
        <v>9.524109903386389</v>
      </c>
      <c r="U37" s="307">
        <f t="shared" ca="true" si="8"/>
        <v>0.10439025746494734</v>
      </c>
      <c r="V37" s="304">
        <f ca="true">Y200</f>
        <v>77.139133108282891</v>
      </c>
      <c r="W37" s="305">
        <f t="shared" ca="true" si="9"/>
        <v>17.576898166629288</v>
      </c>
      <c r="X37" s="306">
        <f t="shared" ca="true" si="9"/>
        <v>5.2839687250878171</v>
      </c>
      <c r="Y37" s="307">
        <f t="shared" ca="true" si="9"/>
        <v>0</v>
      </c>
    </row>
    <row r="38" x14ac:dyDescent="0.2">
      <c r="F38" s="290"/>
      <c r="G38" s="290"/>
      <c r="H38" s="293"/>
      <c r="I38" s="293"/>
    </row>
    <row r="39" x14ac:dyDescent="0.2">
      <c r="B39" s="781" t="s">
        <v>7</v>
      </c>
      <c r="C39" s="782"/>
      <c r="D39" s="785" t="s">
        <v>25</v>
      </c>
      <c r="E39" s="287">
        <f>C299</f>
        <v>2000</v>
      </c>
      <c r="F39" s="299">
        <f ca="true">E299</f>
        <v>37.371675427860019</v>
      </c>
      <c r="G39" s="300">
        <f t="shared" ref="G39:I40" ca="true" si="10">F299</f>
        <v>13.543069876743665</v>
      </c>
      <c r="H39" s="301">
        <f t="shared" ca="true" si="10"/>
        <v>37.201562916722423</v>
      </c>
      <c r="I39" s="302">
        <f t="shared" ca="true" si="10"/>
        <v>11.883691778673892</v>
      </c>
      <c r="J39" s="299">
        <f ca="true">J299</f>
        <v>40.401998017463299</v>
      </c>
      <c r="K39" s="300">
        <f t="shared" ref="K39:M40" ca="true" si="11">K299</f>
        <v>14.508967330706763</v>
      </c>
      <c r="L39" s="301">
        <f t="shared" ca="true" si="11"/>
        <v>35.263489358144</v>
      </c>
      <c r="M39" s="302">
        <f t="shared" ca="true" si="11"/>
        <v>9.8255452936859342</v>
      </c>
      <c r="N39" s="299">
        <f ca="true">O299</f>
        <v>36.682910321906249</v>
      </c>
      <c r="O39" s="300">
        <f t="shared" ref="O39:Q40" ca="true" si="12">P299</f>
        <v>14.855427224445478</v>
      </c>
      <c r="P39" s="301">
        <f t="shared" ca="true" si="12"/>
        <v>39.126254871904393</v>
      </c>
      <c r="Q39" s="302">
        <f t="shared" ca="true" si="12"/>
        <v>9.3354075817438797</v>
      </c>
      <c r="R39" s="299">
        <f ca="true">T299</f>
        <v>38.619798385977063</v>
      </c>
      <c r="S39" s="300">
        <f t="shared" ref="S39:U40" ca="true" si="13">U299</f>
        <v>15.235836416152479</v>
      </c>
      <c r="T39" s="301">
        <f t="shared" ca="true" si="13"/>
        <v>33.972970073872716</v>
      </c>
      <c r="U39" s="302">
        <f t="shared" ca="true" si="13"/>
        <v>12.17139512399774</v>
      </c>
      <c r="V39" s="299">
        <f ca="true">Y299</f>
        <v>43.529517586406058</v>
      </c>
      <c r="W39" s="300">
        <f t="shared" ref="W39:Y40" ca="true" si="14">Z299</f>
        <v>17.447675759954027</v>
      </c>
      <c r="X39" s="301">
        <f t="shared" ca="true" si="14"/>
        <v>28.749746688507003</v>
      </c>
      <c r="Y39" s="302">
        <f t="shared" ca="true" si="14"/>
        <v>10.273059965132916</v>
      </c>
    </row>
    <row r="40" x14ac:dyDescent="0.2">
      <c r="B40" s="783"/>
      <c r="C40" s="784"/>
      <c r="D40" s="786"/>
      <c r="E40" s="288">
        <f>C300</f>
        <v>2020</v>
      </c>
      <c r="F40" s="304">
        <f ca="true">E300</f>
        <v>30.90309583827931</v>
      </c>
      <c r="G40" s="305">
        <f t="shared" ca="true" si="10"/>
        <v>11.198930247411941</v>
      </c>
      <c r="H40" s="306">
        <f t="shared" ca="true" si="10"/>
        <v>49.079669846862032</v>
      </c>
      <c r="I40" s="307">
        <f t="shared" ca="true" si="10"/>
        <v>8.8183040674467179</v>
      </c>
      <c r="J40" s="304">
        <f ca="true">J300</f>
        <v>30.657701856913722</v>
      </c>
      <c r="K40" s="305">
        <f t="shared" ca="true" si="11"/>
        <v>11.009643495458926</v>
      </c>
      <c r="L40" s="306">
        <f t="shared" ca="true" si="11"/>
        <v>51.350642714262335</v>
      </c>
      <c r="M40" s="307">
        <f t="shared" ca="true" si="11"/>
        <v>6.9820119333650155</v>
      </c>
      <c r="N40" s="304">
        <f ca="true">O300</f>
        <v>31.207843379066425</v>
      </c>
      <c r="O40" s="305">
        <f t="shared" ca="true" si="12"/>
        <v>12.638196971867808</v>
      </c>
      <c r="P40" s="306">
        <f t="shared" ca="true" si="12"/>
        <v>49.509513220364681</v>
      </c>
      <c r="Q40" s="307">
        <f t="shared" ca="true" si="12"/>
        <v>6.6444464287010874</v>
      </c>
      <c r="R40" s="304">
        <f ca="true">T300</f>
        <v>35.326904665742518</v>
      </c>
      <c r="S40" s="305">
        <f t="shared" ca="true" si="13"/>
        <v>13.936762051344656</v>
      </c>
      <c r="T40" s="306">
        <f t="shared" ca="true" si="13"/>
        <v>45.725671772841451</v>
      </c>
      <c r="U40" s="307">
        <f t="shared" ca="true" si="13"/>
        <v>5.0106615100713725</v>
      </c>
      <c r="V40" s="304">
        <f ca="true">Y300</f>
        <v>36.454962023542315</v>
      </c>
      <c r="W40" s="305">
        <f t="shared" ca="true" si="14"/>
        <v>14.612024035544074</v>
      </c>
      <c r="X40" s="306">
        <f t="shared" ca="true" si="14"/>
        <v>45.981224710059223</v>
      </c>
      <c r="Y40" s="307">
        <f t="shared" ca="true" si="14"/>
        <v>2.9517892308543878</v>
      </c>
    </row>
    <row r="97" s="294" customFormat="true" ht="16.5" customHeight="true" x14ac:dyDescent="0.2">
      <c r="A97" s="795" t="s">
        <v>5</v>
      </c>
      <c r="B97" s="795"/>
      <c r="C97" s="795"/>
      <c r="D97" s="793" t="s">
        <v>0</v>
      </c>
      <c r="E97" s="782"/>
      <c r="F97" s="782"/>
      <c r="G97" s="782"/>
      <c r="H97" s="794"/>
      <c r="I97" s="793" t="s">
        <v>1</v>
      </c>
      <c r="J97" s="782"/>
      <c r="K97" s="782"/>
      <c r="L97" s="782"/>
      <c r="M97" s="794"/>
      <c r="N97" s="793" t="s">
        <v>2</v>
      </c>
      <c r="O97" s="782"/>
      <c r="P97" s="782"/>
      <c r="Q97" s="782"/>
      <c r="R97" s="794"/>
      <c r="S97" s="793" t="s">
        <v>3</v>
      </c>
      <c r="T97" s="782"/>
      <c r="U97" s="782"/>
      <c r="V97" s="782"/>
      <c r="W97" s="794"/>
      <c r="X97" s="793" t="s">
        <v>4</v>
      </c>
      <c r="Y97" s="782"/>
      <c r="Z97" s="782"/>
      <c r="AA97" s="782"/>
      <c r="AB97" s="794"/>
    </row>
    <row r="98" s="298" customFormat="true" ht="22.5" customHeight="true" x14ac:dyDescent="0.2">
      <c r="A98" s="796"/>
      <c r="B98" s="796"/>
      <c r="C98" s="796"/>
      <c r="D98" s="308" t="s">
        <v>14</v>
      </c>
      <c r="E98" s="309" t="s">
        <v>15</v>
      </c>
      <c r="F98" s="296" t="s">
        <v>16</v>
      </c>
      <c r="G98" s="296" t="s">
        <v>22</v>
      </c>
      <c r="H98" s="297" t="s">
        <v>17</v>
      </c>
      <c r="I98" s="308" t="s">
        <v>14</v>
      </c>
      <c r="J98" s="309" t="s">
        <v>15</v>
      </c>
      <c r="K98" s="296" t="s">
        <v>16</v>
      </c>
      <c r="L98" s="296" t="s">
        <v>22</v>
      </c>
      <c r="M98" s="297" t="s">
        <v>17</v>
      </c>
      <c r="N98" s="308" t="s">
        <v>14</v>
      </c>
      <c r="O98" s="309" t="s">
        <v>15</v>
      </c>
      <c r="P98" s="296" t="s">
        <v>16</v>
      </c>
      <c r="Q98" s="296" t="s">
        <v>22</v>
      </c>
      <c r="R98" s="297" t="s">
        <v>17</v>
      </c>
      <c r="S98" s="308" t="s">
        <v>14</v>
      </c>
      <c r="T98" s="309" t="s">
        <v>15</v>
      </c>
      <c r="U98" s="296" t="s">
        <v>16</v>
      </c>
      <c r="V98" s="296" t="s">
        <v>22</v>
      </c>
      <c r="W98" s="297" t="s">
        <v>17</v>
      </c>
      <c r="X98" s="308" t="s">
        <v>14</v>
      </c>
      <c r="Y98" s="309" t="s">
        <v>15</v>
      </c>
      <c r="Z98" s="296" t="s">
        <v>16</v>
      </c>
      <c r="AA98" s="296" t="s">
        <v>22</v>
      </c>
      <c r="AB98" s="297" t="s">
        <v>17</v>
      </c>
    </row>
    <row r="99" s="318" customFormat="true" ht="15" customHeight="true" x14ac:dyDescent="0.2">
      <c r="A99" s="800" t="s">
        <v>10</v>
      </c>
      <c r="B99" s="801"/>
      <c r="C99" s="415">
        <v>2000</v>
      </c>
      <c r="D99" s="310">
        <f ca="true">IF((D101+H101)&gt;100,D101*100/(D101+H101),D101)</f>
        <v>58.382998709143294</v>
      </c>
      <c r="E99" s="311">
        <f ca="true">D99*AVERAGEIF(E105:E116,"&gt;0")/100</f>
        <v>43.668235069241042</v>
      </c>
      <c r="F99" s="312">
        <f ca="true">D99*(100-AVERAGEIF(E105:E116,"&gt;0"))/100</f>
        <v>14.714763639902253</v>
      </c>
      <c r="G99" s="313">
        <f ca="true">100-(E99+F99+H99)</f>
        <v>32.60320564062124</v>
      </c>
      <c r="H99" s="314">
        <f ca="true">IF((D101+H101)&gt;100,H101*100/(D101+H101),H101)</f>
        <v>9.0137956502354584</v>
      </c>
      <c r="I99" s="310">
        <f ca="true">IF((I101+M101)&gt;100,I101*100/(I101+M101),I101)</f>
        <v>54.719530433467753</v>
      </c>
      <c r="J99" s="311">
        <f ca="true">I99*AVERAGEIF(J105:J116,"&gt;0")/100</f>
        <v>40.301292042403112</v>
      </c>
      <c r="K99" s="315">
        <f ca="true">I99*(100-AVERAGEIF(J105:J116,"&gt;0"))/100</f>
        <v>14.418238391064637</v>
      </c>
      <c r="L99" s="316">
        <f ca="true">100-(J99+K99+M99)</f>
        <v>35.900509966087327</v>
      </c>
      <c r="M99" s="317">
        <f ca="true">IF((I101+M101)&gt;100,M101*100/(I101+M101),M101)</f>
        <v>9.3799596004449199</v>
      </c>
      <c r="N99" s="310">
        <f ca="true">IF((N101+R101)&gt;100,N101*100/(N101+R101),N101)</f>
        <v>58.091553809827019</v>
      </c>
      <c r="O99" s="311">
        <f ca="true">N99*AVERAGEIF(O105:O116,"&gt;0")/100</f>
        <v>42.167587000368755</v>
      </c>
      <c r="P99" s="315">
        <f ca="true">N99*(100-AVERAGEIF(O105:O116,"&gt;0"))/100</f>
        <v>15.923966809458257</v>
      </c>
      <c r="Q99" s="316">
        <f ca="true">100-(O99+P99+R99)</f>
        <v>32.440726104191242</v>
      </c>
      <c r="R99" s="317">
        <f ca="true">IF((N101+R101)&gt;100,R101*100/(N101+R101),R101)</f>
        <v>9.467720085981739</v>
      </c>
      <c r="S99" s="310">
        <f ca="true">IF((S101+W101)&gt;100,S101*100/(S101+W101),S101)</f>
        <v>75.177265657258431</v>
      </c>
      <c r="T99" s="311">
        <f ca="true">S99*AVERAGEIF(T105:T116,"&gt;0")/100</f>
        <v>58.457209426289367</v>
      </c>
      <c r="U99" s="315">
        <f ca="true">S99*(100-AVERAGEIF(T105:T116,"&gt;0"))/100</f>
        <v>16.720056230969067</v>
      </c>
      <c r="V99" s="316">
        <f ca="true">100-(T99+U99+W99)</f>
        <v>19.042937582196657</v>
      </c>
      <c r="W99" s="317">
        <f ca="true">IF((S101+W101)&gt;100,W101*100/(S101+W101),W101)</f>
        <v>5.7797967605449116</v>
      </c>
      <c r="X99" s="310">
        <f ca="true">IF((X101+AB101)&gt;100,X101*100/(X101+AB101),X101)</f>
        <v>89.496255620676266</v>
      </c>
      <c r="Y99" s="311">
        <f ca="true">X99*AVERAGEIF(Y105:Y116,"&gt;0")/100</f>
        <v>70.65110457747052</v>
      </c>
      <c r="Z99" s="315">
        <f ca="true">X99*(100-AVERAGEIF(Y105:Y116,"&gt;0"))/100</f>
        <v>18.845151043205739</v>
      </c>
      <c r="AA99" s="316">
        <f ca="true">100-(Y99+Z99+AB99)</f>
        <v>9.241937363102366</v>
      </c>
      <c r="AB99" s="317">
        <f ca="true">IF((X101+AB101)&gt;100,AB101*100/(X101+AB101),AB101)</f>
        <v>1.2618070162213684</v>
      </c>
    </row>
    <row r="100" s="318" customFormat="true" ht="15" customHeight="true" x14ac:dyDescent="0.2">
      <c r="A100" s="802"/>
      <c r="B100" s="803"/>
      <c r="C100" s="416">
        <v>2020</v>
      </c>
      <c r="D100" s="319">
        <f ca="true">IF((D102+H102)&gt;100,D102*100/(D102+H102),D102)</f>
        <v>44.335714013386678</v>
      </c>
      <c r="E100" s="320">
        <f ca="true">D100*AVERAGEIF(E105:E116,"&gt;0")/100</f>
        <v>33.161406990148471</v>
      </c>
      <c r="F100" s="321">
        <f ca="true">D100*(100-AVERAGEIF(E105:E116,"&gt;0"))/100</f>
        <v>11.174307023238207</v>
      </c>
      <c r="G100" s="322">
        <f ca="true">100-(E100+F100+H100)</f>
        <v>47.235382302411359</v>
      </c>
      <c r="H100" s="323">
        <f ca="true">IF((D102+H102)&gt;100,H102*100/(D102+H102),H102)</f>
        <v>8.4289036842019627</v>
      </c>
      <c r="I100" s="319">
        <f ca="true">IF((I102+M102)&gt;100,I102*100/(I102+M102),I102)</f>
        <v>45.021524152508846</v>
      </c>
      <c r="J100" s="320">
        <f ca="true">I100*AVERAGEIF(J105:J116,"&gt;0")/100</f>
        <v>33.158646989313688</v>
      </c>
      <c r="K100" s="321">
        <f ca="true">I100*(100-AVERAGEIF(J105:J116,"&gt;0"))/100</f>
        <v>11.862877163195156</v>
      </c>
      <c r="L100" s="322">
        <f ca="true">100-(J100+K100+M100)</f>
        <v>49.473587511115852</v>
      </c>
      <c r="M100" s="323">
        <f ca="true">IF((I102+M102)&gt;100,M102*100/(I102+M102),M102)</f>
        <v>5.5048883363753021</v>
      </c>
      <c r="N100" s="319">
        <f ca="true">IF((N102+R102)&gt;100,N102*100/(N102+R102),N102)</f>
        <v>52.450098656729551</v>
      </c>
      <c r="O100" s="320">
        <f ca="true">N100*AVERAGEIF(O105:O116,"&gt;0")/100</f>
        <v>38.072558801335219</v>
      </c>
      <c r="P100" s="321">
        <f ca="true">N100*(100-AVERAGEIF(O105:O116,"&gt;0"))/100</f>
        <v>14.377539855394332</v>
      </c>
      <c r="Q100" s="322">
        <f ca="true">100-(O100+P100+R100)</f>
        <v>42.745037306505594</v>
      </c>
      <c r="R100" s="323">
        <f ca="true">IF((N102+R102)&gt;100,R102*100/(N102+R102),R102)</f>
        <v>4.8048640367648545</v>
      </c>
      <c r="S100" s="319">
        <f ca="true">IF((S102+W102)&gt;100,S102*100/(S102+W102),S102)</f>
        <v>64.468802380736861</v>
      </c>
      <c r="T100" s="320">
        <f ca="true">S100*AVERAGEIF(T105:T116,"&gt;0")/100</f>
        <v>50.130398456024835</v>
      </c>
      <c r="U100" s="321">
        <f ca="true">S100*(100-AVERAGEIF(T105:T116,"&gt;0"))/100</f>
        <v>14.338403924712024</v>
      </c>
      <c r="V100" s="322">
        <f ca="true">100-(T100+U100+W100)</f>
        <v>33.791730622246916</v>
      </c>
      <c r="W100" s="323">
        <f ca="true">IF((S102+W102)&gt;100,W102*100/(S102+W102),W102)</f>
        <v>1.7394669970162226</v>
      </c>
      <c r="X100" s="319">
        <f ca="true">IF((X102+AB102)&gt;100,X102*100/(X102+AB102),X102)</f>
        <v>86.744894565751622</v>
      </c>
      <c r="Y100" s="320">
        <f ca="true">X100*AVERAGEIF(Y105:Y116,"&gt;0")/100</f>
        <v>68.479095298716388</v>
      </c>
      <c r="Z100" s="321">
        <f ca="true">X100*(100-AVERAGEIF(Y105:Y116,"&gt;0"))/100</f>
        <v>18.265799267035231</v>
      </c>
      <c r="AA100" s="322">
        <f ca="true">100-(Y100+Z100+AB100)</f>
        <v>13.137962434088791</v>
      </c>
      <c r="AB100" s="323">
        <f ca="true">IF((X102+AB102)&gt;100,AB102*100/(X102+AB102),AB102)</f>
        <v>0.11714300015958656</v>
      </c>
    </row>
    <row r="101" hidden="true" x14ac:dyDescent="0.2">
      <c r="A101" s="804" t="s">
        <v>12</v>
      </c>
      <c r="B101" s="805"/>
      <c r="C101" s="324">
        <f>MinRegYear(C99,C105:C116)</f>
        <v>2000</v>
      </c>
      <c r="D101" s="325">
        <f ca="true">IF(MAX(C105:C116)-MIN(C105:C116)&lt;5,AVERAGEIF(C105:C116,"&gt;0",D105:D116),
IF(FORECAST($C101,D$105:D$116,$C$105:$C$116)&lt;0,0,
IF(FORECAST($C101,D$105:D$116,$C$105:$C$116)&gt;100,100,
FORECAST($C101,D$105:D$116,$C$105:$C$116))))</f>
        <v>58.382998709143294</v>
      </c>
      <c r="E101" s="326"/>
      <c r="F101" s="327"/>
      <c r="G101" s="327"/>
      <c r="H101" s="328">
        <f ca="true">IF(MAX(C105:C116)-MIN(C105:C116)&lt;5,AVERAGEIF(C105:C116,"&gt;0",H105:H116),
IF(FORECAST($C101,H$105:H$116,$C$105:$C$116)&lt;0,0,
IF(FORECAST($C101,H$105:H$116,$C$105:$C$116)&gt;100,100,
FORECAST($C101,H$105:H$116,$C$105:$C$116))))</f>
        <v>9.0137956502354584</v>
      </c>
      <c r="I101" s="325">
        <f ca="true">IF(MAX(C105:C116)-MIN(C105:C116)&lt;5,AVERAGEIF(C105:C116,"&gt;0",I105:I116),
IF(FORECAST($C101,I$105:I$116,$C$105:$C$116)&lt;0,0,
IF(FORECAST($C101,I$105:I$116,$C$105:$C$116)&gt;100,100,
FORECAST($C101,I$105:I$116,$C$105:$C$116))))</f>
        <v>54.719530433467753</v>
      </c>
      <c r="J101" s="326"/>
      <c r="K101" s="327"/>
      <c r="L101" s="327"/>
      <c r="M101" s="328">
        <f ca="true">IF(MAX(C105:C116)-MIN(C105:C116)&lt;5,AVERAGEIF(C105:C116,"&gt;0",M105:M116),
IF(FORECAST($C101,M$105:M$116,$C$105:$C$116)&lt;0,0,
IF(FORECAST($C101,M$105:M$116,$C$105:$C$116)&gt;100,100,
FORECAST($C101,M$105:M$116,$C$105:$C$116))))</f>
        <v>9.3799596004449199</v>
      </c>
      <c r="N101" s="325">
        <f ca="true">IF(MAX(C105:C116)-MIN(C105:C116)&lt;5,AVERAGEIF(C105:C116,"&gt;0",N105:N116),
IF(FORECAST($C101,N$105:N$116,$C$105:$C$116)&lt;0,0,
IF(FORECAST($C101,N$105:N$116,$C$105:$C$116)&gt;100,100,
FORECAST($C101,N$105:N$116,$C$105:$C$116))))</f>
        <v>58.091553809827019</v>
      </c>
      <c r="O101" s="326"/>
      <c r="P101" s="327"/>
      <c r="Q101" s="327"/>
      <c r="R101" s="328">
        <f ca="true">IF(MAX(C105:C116)-MIN(C105:C116)&lt;5,AVERAGEIF(C105:C116,"&gt;0",R105:R116),
IF(FORECAST($C101,R$105:R$116,$C$105:$C$116)&lt;0,0,
IF(FORECAST($C101,R$105:R$116,$C$105:$C$116)&gt;100,100,
FORECAST($C101,R$105:R$116,$C$105:$C$116))))</f>
        <v>9.467720085981739</v>
      </c>
      <c r="S101" s="325">
        <f ca="true">IF(MAX(C105:C116)-MIN(C105:C116)&lt;5,AVERAGEIF(C105:C116,"&gt;0",S105:S116),
IF(FORECAST($C101,S$105:S$116,$C$105:$C$116)&lt;0,0,
IF(FORECAST($C101,S$105:S$116,$C$105:$C$116)&gt;100,100,
FORECAST($C101,S$105:S$116,$C$105:$C$116))))</f>
        <v>75.177265657258431</v>
      </c>
      <c r="T101" s="326"/>
      <c r="U101" s="327"/>
      <c r="V101" s="327"/>
      <c r="W101" s="328">
        <f ca="true">IF(MAX(C105:C116)-MIN(C105:C116)&lt;5,AVERAGEIF(C105:C116,"&gt;0",W105:W116),
IF(FORECAST($C101,W$105:W$116,$C$105:$C$116)&lt;0,0,
IF(FORECAST($C101,W$105:W$116,$C$105:$C$116)&gt;100,100,
FORECAST($C101,W$105:W$116,$C$105:$C$116))))</f>
        <v>5.7797967605449116</v>
      </c>
      <c r="X101" s="325">
        <f ca="true">IF(MAX(C105:C116)-MIN(C105:C116)&lt;5,AVERAGEIF(C105:C116,"&gt;0",X105:X116),
IF(FORECAST($C101,X$105:X$116,$C$105:$C$116)&lt;0,0,
IF(FORECAST($C101,X$105:X$116,$C$105:$C$116)&gt;100,100,
FORECAST($C101,X$105:X$116,$C$105:$C$116))))</f>
        <v>89.496255620676266</v>
      </c>
      <c r="Y101" s="326"/>
      <c r="Z101" s="327"/>
      <c r="AA101" s="327"/>
      <c r="AB101" s="328">
        <f ca="true">IF(MAX(C105:C116)-MIN(C105:C116)&lt;5,AVERAGEIF(C105:C116,"&gt;0",AB105:AB116),
IF(FORECAST($C101,AB$105:AB$116,$C$105:$C$116)&lt;0,0,
IF(FORECAST($C101,AB$105:AB$116,$C$105:$C$116)&gt;100,100,
FORECAST($C101,AB$105:AB$116,$C$105:$C$116))))</f>
        <v>1.2618070162213684</v>
      </c>
    </row>
    <row r="102" hidden="true" x14ac:dyDescent="0.2">
      <c r="A102" s="806"/>
      <c r="B102" s="807"/>
      <c r="C102" s="303">
        <f>MaxRegYear(C100,C105:C116)</f>
        <v>2020</v>
      </c>
      <c r="D102" s="329">
        <f ca="true">IF(MAX(C105:C116)-MIN(C105:C116)&lt;5,AVERAGEIF(C105:C116,"&gt;0",D105:D116),
IF(FORECAST($C102,D$105:D$116,$C$105:$C$116)&lt;0,0,
IF(FORECAST($C102,D$105:D$116,$C$105:$C$116)&gt;100,100,
FORECAST($C102,D$105:D$116,$C$105:$C$116))))</f>
        <v>44.335714013386678</v>
      </c>
      <c r="E102" s="330"/>
      <c r="F102" s="331"/>
      <c r="G102" s="331"/>
      <c r="H102" s="332">
        <f ca="true">IF(MAX(C105:C116)-MIN(C105:C116)&lt;5,AVERAGEIF(C105:C116,"&gt;0",H105:H116),
IF(FORECAST($C102,H$105:H$116,$C$105:$C$116)&lt;0,0,
IF(FORECAST($C102,H$105:H$116,$C$105:$C$116)&gt;100,100,
FORECAST($C102,H$105:H$116,$C$105:$C$116))))</f>
        <v>8.4289036842019627</v>
      </c>
      <c r="I102" s="329">
        <f ca="true">IF(MAX(C105:C116)-MIN(C105:C116)&lt;5,AVERAGEIF(C105:C116,"&gt;0",I105:I116),
IF(FORECAST($C102,I$105:I$116,$C$105:$C$116)&lt;0,0,
IF(FORECAST($C102,I$105:I$116,$C$105:$C$116)&gt;100,100,
FORECAST($C102,I$105:I$116,$C$105:$C$116))))</f>
        <v>45.021524152508846</v>
      </c>
      <c r="J102" s="330"/>
      <c r="K102" s="331"/>
      <c r="L102" s="331"/>
      <c r="M102" s="332">
        <f ca="true">IF(MAX(C105:C116)-MIN(C105:C116)&lt;5,AVERAGEIF(C105:C116,"&gt;0",M105:M116),
IF(FORECAST($C102,M$105:M$116,$C$105:$C$116)&lt;0,0,
IF(FORECAST($C102,M$105:M$116,$C$105:$C$116)&gt;100,100,
FORECAST($C102,M$105:M$116,$C$105:$C$116))))</f>
        <v>5.5048883363753021</v>
      </c>
      <c r="N102" s="329">
        <f ca="true">IF(MAX(C105:C116)-MIN(C105:C116)&lt;5,AVERAGEIF(C105:C116,"&gt;0",N105:N116),
IF(FORECAST($C102,N$105:N$116,$C$105:$C$116)&lt;0,0,
IF(FORECAST($C102,N$105:N$116,$C$105:$C$116)&gt;100,100,
FORECAST($C102,N$105:N$116,$C$105:$C$116))))</f>
        <v>52.450098656729551</v>
      </c>
      <c r="O102" s="330"/>
      <c r="P102" s="331"/>
      <c r="Q102" s="331"/>
      <c r="R102" s="332">
        <f ca="true">IF(MAX(C105:C116)-MIN(C105:C116)&lt;5,AVERAGEIF(C105:C116,"&gt;0",R105:R116),
IF(FORECAST($C102,R$105:R$116,$C$105:$C$116)&lt;0,0,
IF(FORECAST($C102,R$105:R$116,$C$105:$C$116)&gt;100,100,
FORECAST($C102,R$105:R$116,$C$105:$C$116))))</f>
        <v>4.8048640367648545</v>
      </c>
      <c r="S102" s="329">
        <f ca="true">IF(MAX(C105:C116)-MIN(C105:C116)&lt;5,AVERAGEIF(C105:C116,"&gt;0",S105:S116),
IF(FORECAST($C102,S$105:S$116,$C$105:$C$116)&lt;0,0,
IF(FORECAST($C102,S$105:S$116,$C$105:$C$116)&gt;100,100,
FORECAST($C102,S$105:S$116,$C$105:$C$116))))</f>
        <v>64.468802380736861</v>
      </c>
      <c r="T102" s="330"/>
      <c r="U102" s="331"/>
      <c r="V102" s="331"/>
      <c r="W102" s="332">
        <f ca="true">IF(MAX(C105:C116)-MIN(C105:C116)&lt;5,AVERAGEIF(C105:C116,"&gt;0",W105:W116),
IF(FORECAST($C102,W$105:W$116,$C$105:$C$116)&lt;0,0,
IF(FORECAST($C102,W$105:W$116,$C$105:$C$116)&gt;100,100,
FORECAST($C102,W$105:W$116,$C$105:$C$116))))</f>
        <v>1.7394669970162226</v>
      </c>
      <c r="X102" s="329">
        <f ca="true">IF(MAX(C105:C116)-MIN(C105:C116)&lt;5,AVERAGEIF(C105:C116,"&gt;0",X105:X116),
IF(FORECAST($C102,X$105:X$116,$C$105:$C$116)&lt;0,0,
IF(FORECAST($C102,X$105:X$116,$C$105:$C$116)&gt;100,100,
FORECAST($C102,X$105:X$116,$C$105:$C$116))))</f>
        <v>86.744894565751622</v>
      </c>
      <c r="Y102" s="330"/>
      <c r="Z102" s="331"/>
      <c r="AA102" s="331"/>
      <c r="AB102" s="332">
        <f ca="true">IF(MAX(C105:C116)-MIN(C105:C116)&lt;5,AVERAGEIF(C105:C116,"&gt;0",AB105:AB116),
IF(FORECAST($C102,AB$105:AB$116,$C$105:$C$116)&lt;0,0,
IF(FORECAST($C102,AB$105:AB$116,$C$105:$C$116)&gt;100,100,
FORECAST($C102,AB$105:AB$116,$C$105:$C$116))))</f>
        <v>0.11714300015958656</v>
      </c>
    </row>
    <row r="103" ht="9" customHeight="true" x14ac:dyDescent="0.2">
      <c r="D103" s="333"/>
      <c r="I103" s="333"/>
      <c r="K103" s="293"/>
      <c r="L103" s="293"/>
      <c r="N103" s="333"/>
      <c r="P103" s="293"/>
      <c r="Q103" s="293"/>
      <c r="S103" s="333"/>
      <c r="U103" s="293"/>
      <c r="V103" s="293"/>
      <c r="X103" s="333"/>
      <c r="Z103" s="293"/>
      <c r="AA103" s="293"/>
      <c r="AB103" s="334"/>
    </row>
    <row r="104" s="362" customFormat="true" ht="22.5" customHeight="true" x14ac:dyDescent="0.2">
      <c r="B104" s="335" t="s">
        <v>8</v>
      </c>
      <c r="C104" s="336" t="s">
        <v>9</v>
      </c>
      <c r="D104" s="337" t="s">
        <v>14</v>
      </c>
      <c r="E104" s="764" t="s">
        <v>682</v>
      </c>
      <c r="F104" s="425"/>
      <c r="G104" s="425"/>
      <c r="H104" s="339" t="s">
        <v>17</v>
      </c>
      <c r="I104" s="336" t="s">
        <v>14</v>
      </c>
      <c r="J104" s="764" t="s">
        <v>682</v>
      </c>
      <c r="K104" s="425"/>
      <c r="L104" s="425"/>
      <c r="M104" s="339" t="s">
        <v>17</v>
      </c>
      <c r="N104" s="337" t="s">
        <v>14</v>
      </c>
      <c r="O104" s="764" t="s">
        <v>682</v>
      </c>
      <c r="P104" s="425"/>
      <c r="Q104" s="425"/>
      <c r="R104" s="339" t="s">
        <v>17</v>
      </c>
      <c r="S104" s="337" t="s">
        <v>14</v>
      </c>
      <c r="T104" s="764" t="s">
        <v>682</v>
      </c>
      <c r="U104" s="425"/>
      <c r="V104" s="425"/>
      <c r="W104" s="339" t="s">
        <v>17</v>
      </c>
      <c r="X104" s="337" t="s">
        <v>14</v>
      </c>
      <c r="Y104" s="764" t="s">
        <v>682</v>
      </c>
      <c r="Z104" s="425"/>
      <c r="AA104" s="425"/>
      <c r="AB104" s="339" t="s">
        <v>17</v>
      </c>
      <c r="AD104" s="426"/>
    </row>
    <row r="105" x14ac:dyDescent="0.2">
      <c r="A105" s="341"/>
      <c r="B105" s="623" t="s">
        <v>139</v>
      </c>
      <c r="C105" s="624">
        <v>2000</v>
      </c>
      <c r="D105" s="255">
        <f t="shared" ref="D105:D116" ca="true" si="15">IF(ISERROR(INDIRECT(CONCATENATE($B105,"!C16"))),"",INDIRECT(CONCATENATE($B105,"!C16")))</f>
        <v>56.105620784748936</v>
      </c>
      <c r="E105" s="342">
        <f t="shared" ref="E105:E116" ca="true" si="16">IF(ISERROR(INDIRECT(CONCATENATE($B105,"!C23"))),"",INDIRECT(CONCATENATE($B105,"!C23")))</f>
        <v>87.278384045183529</v>
      </c>
      <c r="F105" s="343"/>
      <c r="G105" s="343"/>
      <c r="H105" s="344">
        <f t="shared" ref="H105:H116" ca="true" si="17">IF(ISERROR(INDIRECT(CONCATENATE($B105,"!C21"))),"",INDIRECT(CONCATENATE($B105,"!C21")))</f>
        <v>10.099391357031454</v>
      </c>
      <c r="I105" s="255">
        <f t="shared" ref="I105:I116" ca="true" si="18">IF(ISERROR(INDIRECT(CONCATENATE($B105,"!D16"))),"",INDIRECT(CONCATENATE($B105,"!D16")))</f>
        <v>57.812716561229706</v>
      </c>
      <c r="J105" s="342">
        <f t="shared" ref="J105:J116" ca="true" si="19">IF(ISERROR(INDIRECT(CONCATENATE($B105,"!D23"))),"",INDIRECT(CONCATENATE($B105,"!D23")))</f>
        <v>86.667175126327095</v>
      </c>
      <c r="K105" s="343"/>
      <c r="L105" s="343"/>
      <c r="M105" s="344">
        <f t="shared" ref="M105:M116" ca="true" si="20">IF(ISERROR(INDIRECT(CONCATENATE($B105,"!D21"))),"",INDIRECT(CONCATENATE($B105,"!D21")))</f>
        <v>10.807093033643774</v>
      </c>
      <c r="N105" s="255">
        <f t="shared" ref="N105:N116" ca="true" si="21">IF(ISERROR(INDIRECT(CONCATENATE($B105,"!E16"))),"",INDIRECT(CONCATENATE($B105,"!E16")))</f>
        <v>62.324859247573002</v>
      </c>
      <c r="O105" s="342">
        <f t="shared" ref="O105:O116" ca="true" si="22">IF(ISERROR(INDIRECT(CONCATENATE($B105,"!E23"))),"",INDIRECT(CONCATENATE($B105,"!E23")))</f>
        <v>87.552602667498263</v>
      </c>
      <c r="P105" s="343"/>
      <c r="Q105" s="343"/>
      <c r="R105" s="344">
        <f t="shared" ref="R105:R116" ca="true" si="23">IF(ISERROR(INDIRECT(CONCATENATE($B105,"!E21"))),"",INDIRECT(CONCATENATE($B105,"!E21")))</f>
        <v>11.397316139183109</v>
      </c>
      <c r="S105" s="255">
        <f t="shared" ref="S105:S116" ca="true" si="24">IF(ISERROR(INDIRECT(CONCATENATE($B105,"!F16"))),"",INDIRECT(CONCATENATE($B105,"!F16")))</f>
        <v>78.218384248877143</v>
      </c>
      <c r="T105" s="342">
        <f t="shared" ref="T105:T116" ca="true" si="25">IF(ISERROR(INDIRECT(CONCATENATE($B105,"!F23"))),"",INDIRECT(CONCATENATE($B105,"!F23")))</f>
        <v>88.569670586565053</v>
      </c>
      <c r="U105" s="343"/>
      <c r="V105" s="343"/>
      <c r="W105" s="344">
        <f t="shared" ref="W105:W116" ca="true" si="26">IF(ISERROR(INDIRECT(CONCATENATE($B105,"!F21"))),"",INDIRECT(CONCATENATE($B105,"!F21")))</f>
        <v>7.3061028011662259</v>
      </c>
      <c r="X105" s="255">
        <f t="shared" ref="X105:X116" ca="true" si="27">IF(ISERROR(INDIRECT(CONCATENATE($B105,"!G16"))),"",INDIRECT(CONCATENATE($B105,"!G16")))</f>
        <v>90.572627171620951</v>
      </c>
      <c r="Y105" s="342">
        <f t="shared" ref="Y105:Y116" ca="true" si="28">IF(ISERROR(INDIRECT(CONCATENATE($B105,"!G23"))),"",INDIRECT(CONCATENATE($B105,"!G23")))</f>
        <v>91.438313029747079</v>
      </c>
      <c r="Z105" s="343"/>
      <c r="AA105" s="343"/>
      <c r="AB105" s="344">
        <f t="shared" ref="AB105:AB116" ca="true" si="29">IF(ISERROR(INDIRECT(CONCATENATE($B105,"!G221"))),"",INDIRECT(CONCATENATE($B105,"!G21")))</f>
        <v>1.4615776716159963</v>
      </c>
    </row>
    <row r="106" x14ac:dyDescent="0.2">
      <c r="A106" s="341"/>
      <c r="B106" s="625" t="s">
        <v>35</v>
      </c>
      <c r="C106" s="626">
        <v>2006</v>
      </c>
      <c r="D106" s="256">
        <f t="shared" ca="true" si="15"/>
        <v>56.241010289218551</v>
      </c>
      <c r="E106" s="345">
        <f t="shared" ca="true" si="16"/>
        <v>80.124451924089414</v>
      </c>
      <c r="F106" s="343"/>
      <c r="G106" s="343"/>
      <c r="H106" s="346">
        <f t="shared" ca="true" si="17"/>
        <v>7.1108644206280172</v>
      </c>
      <c r="I106" s="256">
        <f t="shared" ca="true" si="18"/>
        <v>44.711594709608747</v>
      </c>
      <c r="J106" s="345">
        <f t="shared" ca="true" si="19"/>
        <v>73.150963044208126</v>
      </c>
      <c r="K106" s="343"/>
      <c r="L106" s="343"/>
      <c r="M106" s="346">
        <f t="shared" ca="true" si="20"/>
        <v>6.9081128433363501</v>
      </c>
      <c r="N106" s="256">
        <f t="shared" ca="true" si="21"/>
        <v>47.178367402438752</v>
      </c>
      <c r="O106" s="345">
        <f t="shared" ca="true" si="22"/>
        <v>71.117095776859358</v>
      </c>
      <c r="P106" s="343"/>
      <c r="Q106" s="343"/>
      <c r="R106" s="346">
        <f t="shared" ca="true" si="23"/>
        <v>6.8224655470450095</v>
      </c>
      <c r="S106" s="256">
        <f t="shared" ca="true" si="24"/>
        <v>62.496086228948556</v>
      </c>
      <c r="T106" s="345">
        <f t="shared" ca="true" si="25"/>
        <v>83.135308921173731</v>
      </c>
      <c r="U106" s="343"/>
      <c r="V106" s="343"/>
      <c r="W106" s="346">
        <f t="shared" ca="true" si="26"/>
        <v>3.4923635851388792</v>
      </c>
      <c r="X106" s="256">
        <f t="shared" ca="true" si="27"/>
        <v>85.194558005873176</v>
      </c>
      <c r="Y106" s="345">
        <f t="shared" ca="true" si="28"/>
        <v>88.839427608991002</v>
      </c>
      <c r="Z106" s="343"/>
      <c r="AA106" s="343"/>
      <c r="AB106" s="346">
        <f t="shared" ca="true" si="29"/>
        <v>0.8343071360631702</v>
      </c>
    </row>
    <row r="107" x14ac:dyDescent="0.2">
      <c r="A107" s="341"/>
      <c r="B107" s="625" t="s">
        <v>140</v>
      </c>
      <c r="C107" s="626">
        <v>2010</v>
      </c>
      <c r="D107" s="256">
        <f t="shared" ca="true" si="15"/>
        <v>53.173980773382226</v>
      </c>
      <c r="E107" s="345">
        <f t="shared" ca="true" si="16"/>
        <v>69.98920477139221</v>
      </c>
      <c r="F107" s="343"/>
      <c r="G107" s="343"/>
      <c r="H107" s="346">
        <f t="shared" ca="true" si="17"/>
        <v>8.9247617659123222</v>
      </c>
      <c r="I107" s="256">
        <f t="shared" ca="true" si="18"/>
        <v>53.593905458204439</v>
      </c>
      <c r="J107" s="345">
        <f t="shared" ca="true" si="19"/>
        <v>68.153459152527674</v>
      </c>
      <c r="K107" s="343"/>
      <c r="L107" s="343"/>
      <c r="M107" s="346">
        <f t="shared" ca="true" si="20"/>
        <v>6.3208344886059686</v>
      </c>
      <c r="N107" s="256">
        <f t="shared" ca="true" si="21"/>
        <v>59.65270899792241</v>
      </c>
      <c r="O107" s="345">
        <f t="shared" ca="true" si="22"/>
        <v>66.475102668451086</v>
      </c>
      <c r="P107" s="343"/>
      <c r="Q107" s="343"/>
      <c r="R107" s="346">
        <f t="shared" ca="true" si="23"/>
        <v>4.8630526617515093</v>
      </c>
      <c r="S107" s="256">
        <f t="shared" ca="true" si="24"/>
        <v>77.079819857757272</v>
      </c>
      <c r="T107" s="345">
        <f t="shared" ca="true" si="25"/>
        <v>70.041358808605366</v>
      </c>
      <c r="U107" s="343"/>
      <c r="V107" s="343"/>
      <c r="W107" s="346">
        <f t="shared" ca="true" si="26"/>
        <v>2.0906908155263442</v>
      </c>
      <c r="X107" s="256">
        <f t="shared" ca="true" si="27"/>
        <v>90.869541916579067</v>
      </c>
      <c r="Y107" s="345">
        <f t="shared" ca="true" si="28"/>
        <v>74.552996306559109</v>
      </c>
      <c r="Z107" s="343"/>
      <c r="AA107" s="343"/>
      <c r="AB107" s="346">
        <f t="shared" ca="true" si="29"/>
        <v>0.38921571118130233</v>
      </c>
      <c r="AD107" s="347"/>
    </row>
    <row r="108" x14ac:dyDescent="0.2">
      <c r="A108" s="341"/>
      <c r="B108" s="625" t="s">
        <v>671</v>
      </c>
      <c r="C108" s="626">
        <v>2019</v>
      </c>
      <c r="D108" s="256">
        <f t="shared" ca="true" si="15"/>
        <v>43.428634771648582</v>
      </c>
      <c r="E108" s="345">
        <f t="shared" ca="true" si="16"/>
        <v>61.792557753774361</v>
      </c>
      <c r="F108" s="343"/>
      <c r="G108" s="343"/>
      <c r="H108" s="346">
        <f t="shared" ca="true" si="17"/>
        <v>8.8966041168114565</v>
      </c>
      <c r="I108" s="256">
        <f t="shared" ca="true" si="18"/>
        <v>45.788394013149599</v>
      </c>
      <c r="J108" s="345">
        <f t="shared" ca="true" si="19"/>
        <v>66.631018767764488</v>
      </c>
      <c r="K108" s="343"/>
      <c r="L108" s="343"/>
      <c r="M108" s="346">
        <f t="shared" ca="true" si="20"/>
        <v>6.7024233240718933</v>
      </c>
      <c r="N108" s="256">
        <f t="shared" ca="true" si="21"/>
        <v>53.33773307345362</v>
      </c>
      <c r="O108" s="345">
        <f t="shared" ca="true" si="22"/>
        <v>65.207818053907488</v>
      </c>
      <c r="P108" s="343"/>
      <c r="Q108" s="343"/>
      <c r="R108" s="346">
        <f t="shared" ca="true" si="23"/>
        <v>6.6280479098176386</v>
      </c>
      <c r="S108" s="256">
        <f t="shared" ca="true" si="24"/>
        <v>64.174961559537863</v>
      </c>
      <c r="T108" s="345">
        <f t="shared" ca="true" si="25"/>
        <v>69.290297109063943</v>
      </c>
      <c r="U108" s="343"/>
      <c r="V108" s="343"/>
      <c r="W108" s="346">
        <f t="shared" ca="true" si="26"/>
        <v>3.1594527541730213</v>
      </c>
      <c r="X108" s="256">
        <f t="shared" ca="true" si="27"/>
        <v>86.533413542513827</v>
      </c>
      <c r="Y108" s="345">
        <f t="shared" ca="true" si="28"/>
        <v>60.941600511681479</v>
      </c>
      <c r="Z108" s="343"/>
      <c r="AA108" s="343"/>
      <c r="AB108" s="346">
        <f t="shared" ca="true" si="29"/>
        <v>0.3589655179168601</v>
      </c>
    </row>
    <row r="109" x14ac:dyDescent="0.2">
      <c r="A109" s="341"/>
      <c r="B109" s="625"/>
      <c r="C109" s="626"/>
      <c r="D109" s="256" t="str">
        <f t="shared" ca="true" si="15"/>
        <v/>
      </c>
      <c r="E109" s="345" t="str">
        <f t="shared" ca="true" si="16"/>
        <v/>
      </c>
      <c r="F109" s="343"/>
      <c r="G109" s="343"/>
      <c r="H109" s="346" t="str">
        <f t="shared" ca="true" si="17"/>
        <v/>
      </c>
      <c r="I109" s="256" t="str">
        <f t="shared" ca="true" si="18"/>
        <v/>
      </c>
      <c r="J109" s="345" t="str">
        <f t="shared" ca="true" si="19"/>
        <v/>
      </c>
      <c r="K109" s="343"/>
      <c r="L109" s="343"/>
      <c r="M109" s="346" t="str">
        <f t="shared" ca="true" si="20"/>
        <v/>
      </c>
      <c r="N109" s="256" t="str">
        <f t="shared" ca="true" si="21"/>
        <v/>
      </c>
      <c r="O109" s="345" t="str">
        <f t="shared" ca="true" si="22"/>
        <v/>
      </c>
      <c r="P109" s="343"/>
      <c r="Q109" s="343"/>
      <c r="R109" s="346" t="str">
        <f t="shared" ca="true" si="23"/>
        <v/>
      </c>
      <c r="S109" s="256" t="str">
        <f t="shared" ca="true" si="24"/>
        <v/>
      </c>
      <c r="T109" s="345" t="str">
        <f t="shared" ca="true" si="25"/>
        <v/>
      </c>
      <c r="U109" s="343"/>
      <c r="V109" s="343"/>
      <c r="W109" s="346" t="str">
        <f t="shared" ca="true" si="26"/>
        <v/>
      </c>
      <c r="X109" s="256" t="str">
        <f t="shared" ca="true" si="27"/>
        <v/>
      </c>
      <c r="Y109" s="345" t="str">
        <f t="shared" ca="true" si="28"/>
        <v/>
      </c>
      <c r="Z109" s="343"/>
      <c r="AA109" s="343"/>
      <c r="AB109" s="346" t="str">
        <f t="shared" ca="true" si="29"/>
        <v/>
      </c>
    </row>
    <row r="110" x14ac:dyDescent="0.2">
      <c r="A110" s="341"/>
      <c r="B110" s="625"/>
      <c r="C110" s="626"/>
      <c r="D110" s="256" t="str">
        <f t="shared" ca="true" si="15"/>
        <v/>
      </c>
      <c r="E110" s="345" t="str">
        <f t="shared" ca="true" si="16"/>
        <v/>
      </c>
      <c r="F110" s="343"/>
      <c r="G110" s="343"/>
      <c r="H110" s="346" t="str">
        <f t="shared" ca="true" si="17"/>
        <v/>
      </c>
      <c r="I110" s="256" t="str">
        <f t="shared" ca="true" si="18"/>
        <v/>
      </c>
      <c r="J110" s="345" t="str">
        <f t="shared" ca="true" si="19"/>
        <v/>
      </c>
      <c r="K110" s="343"/>
      <c r="L110" s="343"/>
      <c r="M110" s="346" t="str">
        <f t="shared" ca="true" si="20"/>
        <v/>
      </c>
      <c r="N110" s="256" t="str">
        <f t="shared" ca="true" si="21"/>
        <v/>
      </c>
      <c r="O110" s="345" t="str">
        <f t="shared" ca="true" si="22"/>
        <v/>
      </c>
      <c r="P110" s="343"/>
      <c r="Q110" s="343"/>
      <c r="R110" s="346" t="str">
        <f t="shared" ca="true" si="23"/>
        <v/>
      </c>
      <c r="S110" s="256" t="str">
        <f t="shared" ca="true" si="24"/>
        <v/>
      </c>
      <c r="T110" s="345" t="str">
        <f t="shared" ca="true" si="25"/>
        <v/>
      </c>
      <c r="U110" s="343"/>
      <c r="V110" s="343"/>
      <c r="W110" s="346" t="str">
        <f t="shared" ca="true" si="26"/>
        <v/>
      </c>
      <c r="X110" s="256" t="str">
        <f t="shared" ca="true" si="27"/>
        <v/>
      </c>
      <c r="Y110" s="345" t="str">
        <f t="shared" ca="true" si="28"/>
        <v/>
      </c>
      <c r="Z110" s="343"/>
      <c r="AA110" s="343"/>
      <c r="AB110" s="346" t="str">
        <f t="shared" ca="true" si="29"/>
        <v/>
      </c>
    </row>
    <row r="111" x14ac:dyDescent="0.2">
      <c r="A111" s="341"/>
      <c r="B111" s="625"/>
      <c r="C111" s="626"/>
      <c r="D111" s="256" t="str">
        <f ca="true">IF(ISERROR(INDIRECT(CONCATENATE($B111,"!C16"))),"",INDIRECT(CONCATENATE($B111,"!C16")))</f>
        <v/>
      </c>
      <c r="E111" s="345" t="str">
        <f ca="true">IF(ISERROR(INDIRECT(CONCATENATE($B111,"!C23"))),"",INDIRECT(CONCATENATE($B111,"!C23")))</f>
        <v/>
      </c>
      <c r="F111" s="343"/>
      <c r="G111" s="343"/>
      <c r="H111" s="346" t="str">
        <f ca="true">IF(ISERROR(INDIRECT(CONCATENATE($B111,"!C21"))),"",INDIRECT(CONCATENATE($B111,"!C21")))</f>
        <v/>
      </c>
      <c r="I111" s="256" t="str">
        <f ca="true">IF(ISERROR(INDIRECT(CONCATENATE($B111,"!D16"))),"",INDIRECT(CONCATENATE($B111,"!D16")))</f>
        <v/>
      </c>
      <c r="J111" s="345" t="str">
        <f ca="true">IF(ISERROR(INDIRECT(CONCATENATE($B111,"!D23"))),"",INDIRECT(CONCATENATE($B111,"!D23")))</f>
        <v/>
      </c>
      <c r="K111" s="343"/>
      <c r="L111" s="343"/>
      <c r="M111" s="346" t="str">
        <f ca="true">IF(ISERROR(INDIRECT(CONCATENATE($B111,"!D21"))),"",INDIRECT(CONCATENATE($B111,"!D21")))</f>
        <v/>
      </c>
      <c r="N111" s="256" t="str">
        <f ca="true">IF(ISERROR(INDIRECT(CONCATENATE($B111,"!E16"))),"",INDIRECT(CONCATENATE($B111,"!E16")))</f>
        <v/>
      </c>
      <c r="O111" s="345" t="str">
        <f ca="true">IF(ISERROR(INDIRECT(CONCATENATE($B111,"!E23"))),"",INDIRECT(CONCATENATE($B111,"!E23")))</f>
        <v/>
      </c>
      <c r="P111" s="343"/>
      <c r="Q111" s="343"/>
      <c r="R111" s="346" t="str">
        <f ca="true">IF(ISERROR(INDIRECT(CONCATENATE($B111,"!E21"))),"",INDIRECT(CONCATENATE($B111,"!E21")))</f>
        <v/>
      </c>
      <c r="S111" s="256" t="str">
        <f ca="true">IF(ISERROR(INDIRECT(CONCATENATE($B111,"!F16"))),"",INDIRECT(CONCATENATE($B111,"!F16")))</f>
        <v/>
      </c>
      <c r="T111" s="345" t="str">
        <f ca="true">IF(ISERROR(INDIRECT(CONCATENATE($B111,"!F23"))),"",INDIRECT(CONCATENATE($B111,"!F23")))</f>
        <v/>
      </c>
      <c r="U111" s="343"/>
      <c r="V111" s="343"/>
      <c r="W111" s="346" t="str">
        <f ca="true">IF(ISERROR(INDIRECT(CONCATENATE($B111,"!F21"))),"",INDIRECT(CONCATENATE($B111,"!F21")))</f>
        <v/>
      </c>
      <c r="X111" s="256" t="str">
        <f ca="true">IF(ISERROR(INDIRECT(CONCATENATE($B111,"!G16"))),"",INDIRECT(CONCATENATE($B111,"!G16")))</f>
        <v/>
      </c>
      <c r="Y111" s="345" t="str">
        <f ca="true">IF(ISERROR(INDIRECT(CONCATENATE($B111,"!G23"))),"",INDIRECT(CONCATENATE($B111,"!G23")))</f>
        <v/>
      </c>
      <c r="Z111" s="343"/>
      <c r="AA111" s="343"/>
      <c r="AB111" s="346" t="str">
        <f ca="true">IF(ISERROR(INDIRECT(CONCATENATE($B111,"!G221"))),"",INDIRECT(CONCATENATE($B111,"!G21")))</f>
        <v/>
      </c>
    </row>
    <row r="112" x14ac:dyDescent="0.2">
      <c r="A112" s="341"/>
      <c r="B112" s="625"/>
      <c r="C112" s="626"/>
      <c r="D112" s="256" t="str">
        <f ca="true">IF(ISERROR(INDIRECT(CONCATENATE($B112,"!C16"))),"",INDIRECT(CONCATENATE($B112,"!C16")))</f>
        <v/>
      </c>
      <c r="E112" s="345" t="str">
        <f ca="true">IF(ISERROR(INDIRECT(CONCATENATE($B112,"!C23"))),"",INDIRECT(CONCATENATE($B112,"!C23")))</f>
        <v/>
      </c>
      <c r="F112" s="343"/>
      <c r="G112" s="343"/>
      <c r="H112" s="346" t="str">
        <f ca="true">IF(ISERROR(INDIRECT(CONCATENATE($B112,"!C21"))),"",INDIRECT(CONCATENATE($B112,"!C21")))</f>
        <v/>
      </c>
      <c r="I112" s="256" t="str">
        <f ca="true">IF(ISERROR(INDIRECT(CONCATENATE($B112,"!D16"))),"",INDIRECT(CONCATENATE($B112,"!D16")))</f>
        <v/>
      </c>
      <c r="J112" s="345" t="str">
        <f ca="true">IF(ISERROR(INDIRECT(CONCATENATE($B112,"!D23"))),"",INDIRECT(CONCATENATE($B112,"!D23")))</f>
        <v/>
      </c>
      <c r="K112" s="343"/>
      <c r="L112" s="343"/>
      <c r="M112" s="346" t="str">
        <f ca="true">IF(ISERROR(INDIRECT(CONCATENATE($B112,"!D21"))),"",INDIRECT(CONCATENATE($B112,"!D21")))</f>
        <v/>
      </c>
      <c r="N112" s="256" t="str">
        <f ca="true">IF(ISERROR(INDIRECT(CONCATENATE($B112,"!E16"))),"",INDIRECT(CONCATENATE($B112,"!E16")))</f>
        <v/>
      </c>
      <c r="O112" s="345" t="str">
        <f ca="true">IF(ISERROR(INDIRECT(CONCATENATE($B112,"!E23"))),"",INDIRECT(CONCATENATE($B112,"!E23")))</f>
        <v/>
      </c>
      <c r="P112" s="343"/>
      <c r="Q112" s="343"/>
      <c r="R112" s="346" t="str">
        <f ca="true">IF(ISERROR(INDIRECT(CONCATENATE($B112,"!E21"))),"",INDIRECT(CONCATENATE($B112,"!E21")))</f>
        <v/>
      </c>
      <c r="S112" s="256" t="str">
        <f ca="true">IF(ISERROR(INDIRECT(CONCATENATE($B112,"!F16"))),"",INDIRECT(CONCATENATE($B112,"!F16")))</f>
        <v/>
      </c>
      <c r="T112" s="345" t="str">
        <f ca="true">IF(ISERROR(INDIRECT(CONCATENATE($B112,"!F23"))),"",INDIRECT(CONCATENATE($B112,"!F23")))</f>
        <v/>
      </c>
      <c r="U112" s="343"/>
      <c r="V112" s="343"/>
      <c r="W112" s="346" t="str">
        <f ca="true">IF(ISERROR(INDIRECT(CONCATENATE($B112,"!F21"))),"",INDIRECT(CONCATENATE($B112,"!F21")))</f>
        <v/>
      </c>
      <c r="X112" s="256" t="str">
        <f ca="true">IF(ISERROR(INDIRECT(CONCATENATE($B112,"!G16"))),"",INDIRECT(CONCATENATE($B112,"!G16")))</f>
        <v/>
      </c>
      <c r="Y112" s="345" t="str">
        <f ca="true">IF(ISERROR(INDIRECT(CONCATENATE($B112,"!G23"))),"",INDIRECT(CONCATENATE($B112,"!G23")))</f>
        <v/>
      </c>
      <c r="Z112" s="343"/>
      <c r="AA112" s="343"/>
      <c r="AB112" s="346" t="str">
        <f ca="true">IF(ISERROR(INDIRECT(CONCATENATE($B112,"!G221"))),"",INDIRECT(CONCATENATE($B112,"!G21")))</f>
        <v/>
      </c>
    </row>
    <row r="113" x14ac:dyDescent="0.2">
      <c r="A113" s="341"/>
      <c r="B113" s="625"/>
      <c r="C113" s="626"/>
      <c r="D113" s="256" t="str">
        <f t="shared" ca="true" si="15"/>
        <v/>
      </c>
      <c r="E113" s="345" t="str">
        <f t="shared" ca="true" si="16"/>
        <v/>
      </c>
      <c r="F113" s="343"/>
      <c r="G113" s="343"/>
      <c r="H113" s="346" t="str">
        <f t="shared" ca="true" si="17"/>
        <v/>
      </c>
      <c r="I113" s="256" t="str">
        <f t="shared" ca="true" si="18"/>
        <v/>
      </c>
      <c r="J113" s="345" t="str">
        <f t="shared" ca="true" si="19"/>
        <v/>
      </c>
      <c r="K113" s="343"/>
      <c r="L113" s="343"/>
      <c r="M113" s="346" t="str">
        <f t="shared" ca="true" si="20"/>
        <v/>
      </c>
      <c r="N113" s="256" t="str">
        <f t="shared" ca="true" si="21"/>
        <v/>
      </c>
      <c r="O113" s="345" t="str">
        <f t="shared" ca="true" si="22"/>
        <v/>
      </c>
      <c r="P113" s="343"/>
      <c r="Q113" s="343"/>
      <c r="R113" s="346" t="str">
        <f t="shared" ca="true" si="23"/>
        <v/>
      </c>
      <c r="S113" s="256" t="str">
        <f t="shared" ca="true" si="24"/>
        <v/>
      </c>
      <c r="T113" s="345" t="str">
        <f t="shared" ca="true" si="25"/>
        <v/>
      </c>
      <c r="U113" s="343"/>
      <c r="V113" s="343"/>
      <c r="W113" s="346" t="str">
        <f t="shared" ca="true" si="26"/>
        <v/>
      </c>
      <c r="X113" s="256" t="str">
        <f t="shared" ca="true" si="27"/>
        <v/>
      </c>
      <c r="Y113" s="345" t="str">
        <f t="shared" ca="true" si="28"/>
        <v/>
      </c>
      <c r="Z113" s="343"/>
      <c r="AA113" s="343"/>
      <c r="AB113" s="346" t="str">
        <f t="shared" ca="true" si="29"/>
        <v/>
      </c>
    </row>
    <row r="114" x14ac:dyDescent="0.2">
      <c r="A114" s="341"/>
      <c r="B114" s="625"/>
      <c r="C114" s="626"/>
      <c r="D114" s="256" t="str">
        <f t="shared" ca="true" si="15"/>
        <v/>
      </c>
      <c r="E114" s="345" t="str">
        <f t="shared" ca="true" si="16"/>
        <v/>
      </c>
      <c r="F114" s="343"/>
      <c r="G114" s="343"/>
      <c r="H114" s="346" t="str">
        <f t="shared" ca="true" si="17"/>
        <v/>
      </c>
      <c r="I114" s="256" t="str">
        <f t="shared" ca="true" si="18"/>
        <v/>
      </c>
      <c r="J114" s="345" t="str">
        <f t="shared" ca="true" si="19"/>
        <v/>
      </c>
      <c r="K114" s="343"/>
      <c r="L114" s="343"/>
      <c r="M114" s="346" t="str">
        <f t="shared" ca="true" si="20"/>
        <v/>
      </c>
      <c r="N114" s="256" t="str">
        <f t="shared" ca="true" si="21"/>
        <v/>
      </c>
      <c r="O114" s="345" t="str">
        <f t="shared" ca="true" si="22"/>
        <v/>
      </c>
      <c r="P114" s="343"/>
      <c r="Q114" s="343"/>
      <c r="R114" s="346" t="str">
        <f t="shared" ca="true" si="23"/>
        <v/>
      </c>
      <c r="S114" s="256" t="str">
        <f t="shared" ca="true" si="24"/>
        <v/>
      </c>
      <c r="T114" s="345" t="str">
        <f t="shared" ca="true" si="25"/>
        <v/>
      </c>
      <c r="U114" s="343"/>
      <c r="V114" s="343"/>
      <c r="W114" s="346" t="str">
        <f t="shared" ca="true" si="26"/>
        <v/>
      </c>
      <c r="X114" s="256" t="str">
        <f t="shared" ca="true" si="27"/>
        <v/>
      </c>
      <c r="Y114" s="345" t="str">
        <f t="shared" ca="true" si="28"/>
        <v/>
      </c>
      <c r="Z114" s="343"/>
      <c r="AA114" s="343"/>
      <c r="AB114" s="346" t="str">
        <f t="shared" ca="true" si="29"/>
        <v/>
      </c>
    </row>
    <row r="115" x14ac:dyDescent="0.2">
      <c r="A115" s="341"/>
      <c r="B115" s="625"/>
      <c r="C115" s="626"/>
      <c r="D115" s="256" t="str">
        <f t="shared" ca="true" si="15"/>
        <v/>
      </c>
      <c r="E115" s="345" t="str">
        <f t="shared" ca="true" si="16"/>
        <v/>
      </c>
      <c r="F115" s="343"/>
      <c r="G115" s="343"/>
      <c r="H115" s="346" t="str">
        <f t="shared" ca="true" si="17"/>
        <v/>
      </c>
      <c r="I115" s="256" t="str">
        <f t="shared" ca="true" si="18"/>
        <v/>
      </c>
      <c r="J115" s="345" t="str">
        <f t="shared" ca="true" si="19"/>
        <v/>
      </c>
      <c r="K115" s="343"/>
      <c r="L115" s="343"/>
      <c r="M115" s="346" t="str">
        <f t="shared" ca="true" si="20"/>
        <v/>
      </c>
      <c r="N115" s="256" t="str">
        <f t="shared" ca="true" si="21"/>
        <v/>
      </c>
      <c r="O115" s="345" t="str">
        <f t="shared" ca="true" si="22"/>
        <v/>
      </c>
      <c r="P115" s="343"/>
      <c r="Q115" s="343"/>
      <c r="R115" s="346" t="str">
        <f t="shared" ca="true" si="23"/>
        <v/>
      </c>
      <c r="S115" s="256" t="str">
        <f t="shared" ca="true" si="24"/>
        <v/>
      </c>
      <c r="T115" s="345" t="str">
        <f t="shared" ca="true" si="25"/>
        <v/>
      </c>
      <c r="U115" s="343"/>
      <c r="V115" s="343"/>
      <c r="W115" s="346" t="str">
        <f t="shared" ca="true" si="26"/>
        <v/>
      </c>
      <c r="X115" s="256" t="str">
        <f t="shared" ca="true" si="27"/>
        <v/>
      </c>
      <c r="Y115" s="345" t="str">
        <f t="shared" ca="true" si="28"/>
        <v/>
      </c>
      <c r="Z115" s="343"/>
      <c r="AA115" s="343"/>
      <c r="AB115" s="346" t="str">
        <f t="shared" ca="true" si="29"/>
        <v/>
      </c>
    </row>
    <row r="116" x14ac:dyDescent="0.2">
      <c r="A116" s="341"/>
      <c r="B116" s="627"/>
      <c r="C116" s="628"/>
      <c r="D116" s="257" t="str">
        <f t="shared" ca="true" si="15"/>
        <v/>
      </c>
      <c r="E116" s="348" t="str">
        <f t="shared" ca="true" si="16"/>
        <v/>
      </c>
      <c r="F116" s="349"/>
      <c r="G116" s="350"/>
      <c r="H116" s="351" t="str">
        <f t="shared" ca="true" si="17"/>
        <v/>
      </c>
      <c r="I116" s="257" t="str">
        <f t="shared" ca="true" si="18"/>
        <v/>
      </c>
      <c r="J116" s="348" t="str">
        <f t="shared" ca="true" si="19"/>
        <v/>
      </c>
      <c r="K116" s="349"/>
      <c r="L116" s="350"/>
      <c r="M116" s="351" t="str">
        <f t="shared" ca="true" si="20"/>
        <v/>
      </c>
      <c r="N116" s="257" t="str">
        <f t="shared" ca="true" si="21"/>
        <v/>
      </c>
      <c r="O116" s="348" t="str">
        <f t="shared" ca="true" si="22"/>
        <v/>
      </c>
      <c r="P116" s="349"/>
      <c r="Q116" s="350"/>
      <c r="R116" s="351" t="str">
        <f t="shared" ca="true" si="23"/>
        <v/>
      </c>
      <c r="S116" s="257" t="str">
        <f t="shared" ca="true" si="24"/>
        <v/>
      </c>
      <c r="T116" s="348" t="str">
        <f t="shared" ca="true" si="25"/>
        <v/>
      </c>
      <c r="U116" s="349"/>
      <c r="V116" s="350"/>
      <c r="W116" s="351" t="str">
        <f t="shared" ca="true" si="26"/>
        <v/>
      </c>
      <c r="X116" s="257" t="str">
        <f t="shared" ca="true" si="27"/>
        <v/>
      </c>
      <c r="Y116" s="348" t="str">
        <f t="shared" ca="true" si="28"/>
        <v/>
      </c>
      <c r="Z116" s="349"/>
      <c r="AA116" s="350"/>
      <c r="AB116" s="351" t="str">
        <f t="shared" ca="true" si="29"/>
        <v/>
      </c>
    </row>
    <row r="117" ht="11.25" customHeight="true" x14ac:dyDescent="0.2"/>
    <row r="118" ht="22.5" customHeight="true" x14ac:dyDescent="0.25">
      <c r="B118" s="774" t="str">
        <f>CONCATENATE("National use of drinking water sources, ",C99,"–",C100)</f>
        <v>National use of drinking water sources, 2000–2020</v>
      </c>
      <c r="C118" s="775"/>
      <c r="D118" s="775"/>
      <c r="E118" s="775"/>
      <c r="F118" s="775"/>
      <c r="G118" s="775"/>
      <c r="H118" s="775"/>
      <c r="I118" s="775"/>
      <c r="J118" s="775"/>
      <c r="K118" s="775"/>
      <c r="L118" s="775"/>
      <c r="N118" s="352"/>
      <c r="O118" s="352"/>
      <c r="P118" s="352"/>
      <c r="Q118" s="352"/>
      <c r="R118" s="352"/>
      <c r="S118" s="797" t="s">
        <v>11</v>
      </c>
      <c r="T118" s="798"/>
      <c r="U118" s="798"/>
      <c r="V118" s="798"/>
      <c r="W118" s="799"/>
      <c r="X118" s="352"/>
      <c r="Y118" s="352"/>
      <c r="Z118" s="352"/>
      <c r="AA118" s="352"/>
      <c r="AB118" s="353"/>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354"/>
      <c r="D153" s="354"/>
      <c r="E153" s="355" t="str">
        <f t="shared" ref="E153:E158" ca="true" si="30">IF(ISERROR(INDIRECT(CONCATENATE($B153,"!M18"))),"",INDIRECT(CONCATENATE($B153,"!M18")))</f>
        <v/>
      </c>
      <c r="F153" s="355" t="str">
        <f t="shared" ref="F153:F158" ca="true" si="31">IF(ISERROR(INDIRECT(CONCATENATE($B153,"!M19"))),"",INDIRECT(CONCATENATE($B153,"!M19")))</f>
        <v/>
      </c>
      <c r="G153" s="355" t="str">
        <f t="shared" ref="G153:G158" ca="true" si="32">IF(ISERROR(INDIRECT(CONCATENATE($B153,"!M20"))),"",INDIRECT(CONCATENATE($B153,"!M20")))</f>
        <v/>
      </c>
      <c r="H153" s="355" t="str">
        <f t="shared" ref="H153:H158" ca="true" si="33">IF(ISERROR(INDIRECT(CONCATENATE($B153,"!M21"))),"",INDIRECT(CONCATENATE($B153,"!M21")))</f>
        <v/>
      </c>
      <c r="I153" s="355"/>
      <c r="J153" s="355" t="str">
        <f t="shared" ref="J153:J158" ca="true" si="34">IF(ISERROR(INDIRECT(CONCATENATE($B153,"!N18"))),"",INDIRECT(CONCATENATE($B153,"!N18")))</f>
        <v/>
      </c>
      <c r="K153" s="355" t="str">
        <f t="shared" ref="K153:K158" ca="true" si="35">IF(ISERROR(INDIRECT(CONCATENATE($B153,"!N19"))),"",INDIRECT(CONCATENATE($B153,"!N19")))</f>
        <v/>
      </c>
      <c r="L153" s="355" t="str">
        <f t="shared" ref="L153:L158" ca="true" si="36">IF(ISERROR(INDIRECT(CONCATENATE($B153,"!N20"))),"",INDIRECT(CONCATENATE($B153,"!N20")))</f>
        <v/>
      </c>
      <c r="M153" s="355" t="str">
        <f t="shared" ref="M153:M158" ca="true" si="37">IF(ISERROR(INDIRECT(CONCATENATE($B153,"!N21"))),"",INDIRECT(CONCATENATE($B153,"!N21")))</f>
        <v/>
      </c>
      <c r="N153" s="355"/>
      <c r="O153" s="355" t="str">
        <f t="shared" ref="O153:O158" ca="true" si="38">IF(ISERROR(INDIRECT(CONCATENATE($B153,"!O18"))),"",INDIRECT(CONCATENATE($B153,"!O18")))</f>
        <v/>
      </c>
      <c r="P153" s="355" t="str">
        <f t="shared" ref="P153:P158" ca="true" si="39">IF(ISERROR(INDIRECT(CONCATENATE($B153,"!O19"))),"",INDIRECT(CONCATENATE($B153,"!O19")))</f>
        <v/>
      </c>
      <c r="Q153" s="355" t="str">
        <f t="shared" ref="Q153:Q158" ca="true" si="40">IF(ISERROR(INDIRECT(CONCATENATE($B153,"!O20"))),"",INDIRECT(CONCATENATE($B153,"!O20")))</f>
        <v/>
      </c>
      <c r="R153" s="355" t="str">
        <f t="shared" ref="R153:R158" ca="true" si="41">IF(ISERROR(INDIRECT(CONCATENATE($B153,"!O21"))),"",INDIRECT(CONCATENATE($B153,"!O21")))</f>
        <v/>
      </c>
      <c r="S153" s="355"/>
      <c r="T153" s="355" t="str">
        <f t="shared" ref="T153:T158" ca="true" si="42">IF(ISERROR(INDIRECT(CONCATENATE($B153,"!P18"))),"",INDIRECT(CONCATENATE($B153,"!P18")))</f>
        <v/>
      </c>
      <c r="U153" s="355" t="str">
        <f t="shared" ref="U153:U158" ca="true" si="43">IF(ISERROR(INDIRECT(CONCATENATE($B153,"!P19"))),"",INDIRECT(CONCATENATE($B153,"!P19")))</f>
        <v/>
      </c>
      <c r="V153" s="355" t="str">
        <f t="shared" ref="V153:V158" ca="true" si="44">IF(ISERROR(INDIRECT(CONCATENATE($B153,"!P20"))),"",INDIRECT(CONCATENATE($B153,"!P20")))</f>
        <v/>
      </c>
      <c r="W153" s="355" t="str">
        <f t="shared" ref="W153:W158" ca="true" si="45">IF(ISERROR(INDIRECT(CONCATENATE($B153,"!P21"))),"",INDIRECT(CONCATENATE($B153,"!P21")))</f>
        <v/>
      </c>
      <c r="X153" s="355"/>
      <c r="Y153" s="355" t="str">
        <f t="shared" ref="Y153:Y158" ca="true" si="46">IF(ISERROR(INDIRECT(CONCATENATE($B153,"!Q18"))),"",INDIRECT(CONCATENATE($B153,"!Q18")))</f>
        <v/>
      </c>
      <c r="Z153" s="355" t="str">
        <f t="shared" ref="Z153:Z158" ca="true" si="47">IF(ISERROR(INDIRECT(CONCATENATE($B153,"!Q19"))),"",INDIRECT(CONCATENATE($B153,"!Q19")))</f>
        <v/>
      </c>
      <c r="AA153" s="355" t="str">
        <f t="shared" ref="AA153:AA158" ca="true" si="48">IF(ISERROR(INDIRECT(CONCATENATE($B153,"!Q20"))),"",INDIRECT(CONCATENATE($B153,"!Q20")))</f>
        <v/>
      </c>
      <c r="AB153" s="355" t="str">
        <f t="shared" ref="AB153:AB158" ca="true" si="49">IF(ISERROR(INDIRECT(CONCATENATE($B153,"!Q21"))),"",INDIRECT(CONCATENATE($B153,"!Q1")))</f>
        <v/>
      </c>
    </row>
    <row r="154" x14ac:dyDescent="0.2">
      <c r="C154" s="354"/>
      <c r="D154" s="354"/>
      <c r="E154" s="355" t="str">
        <f t="shared" ca="true" si="30"/>
        <v/>
      </c>
      <c r="F154" s="355" t="str">
        <f t="shared" ca="true" si="31"/>
        <v/>
      </c>
      <c r="G154" s="355" t="str">
        <f t="shared" ca="true" si="32"/>
        <v/>
      </c>
      <c r="H154" s="355" t="str">
        <f t="shared" ca="true" si="33"/>
        <v/>
      </c>
      <c r="I154" s="355"/>
      <c r="J154" s="355" t="str">
        <f t="shared" ca="true" si="34"/>
        <v/>
      </c>
      <c r="K154" s="355" t="str">
        <f t="shared" ca="true" si="35"/>
        <v/>
      </c>
      <c r="L154" s="355" t="str">
        <f t="shared" ca="true" si="36"/>
        <v/>
      </c>
      <c r="M154" s="355" t="str">
        <f t="shared" ca="true" si="37"/>
        <v/>
      </c>
      <c r="N154" s="355"/>
      <c r="O154" s="355" t="str">
        <f t="shared" ca="true" si="38"/>
        <v/>
      </c>
      <c r="P154" s="355" t="str">
        <f t="shared" ca="true" si="39"/>
        <v/>
      </c>
      <c r="Q154" s="355" t="str">
        <f t="shared" ca="true" si="40"/>
        <v/>
      </c>
      <c r="R154" s="355" t="str">
        <f t="shared" ca="true" si="41"/>
        <v/>
      </c>
      <c r="S154" s="355"/>
      <c r="T154" s="355" t="str">
        <f t="shared" ca="true" si="42"/>
        <v/>
      </c>
      <c r="U154" s="355" t="str">
        <f t="shared" ca="true" si="43"/>
        <v/>
      </c>
      <c r="V154" s="355" t="str">
        <f t="shared" ca="true" si="44"/>
        <v/>
      </c>
      <c r="W154" s="355" t="str">
        <f t="shared" ca="true" si="45"/>
        <v/>
      </c>
      <c r="X154" s="355"/>
      <c r="Y154" s="355" t="str">
        <f t="shared" ca="true" si="46"/>
        <v/>
      </c>
      <c r="Z154" s="355" t="str">
        <f t="shared" ca="true" si="47"/>
        <v/>
      </c>
      <c r="AA154" s="355" t="str">
        <f t="shared" ca="true" si="48"/>
        <v/>
      </c>
      <c r="AB154" s="355" t="str">
        <f t="shared" ca="true" si="49"/>
        <v/>
      </c>
    </row>
    <row r="155" x14ac:dyDescent="0.2">
      <c r="C155" s="354"/>
      <c r="D155" s="354"/>
      <c r="E155" s="355" t="str">
        <f t="shared" ca="true" si="30"/>
        <v/>
      </c>
      <c r="F155" s="355" t="str">
        <f t="shared" ca="true" si="31"/>
        <v/>
      </c>
      <c r="G155" s="355" t="str">
        <f t="shared" ca="true" si="32"/>
        <v/>
      </c>
      <c r="H155" s="355" t="str">
        <f t="shared" ca="true" si="33"/>
        <v/>
      </c>
      <c r="I155" s="355"/>
      <c r="J155" s="355" t="str">
        <f t="shared" ca="true" si="34"/>
        <v/>
      </c>
      <c r="K155" s="355" t="str">
        <f t="shared" ca="true" si="35"/>
        <v/>
      </c>
      <c r="L155" s="355" t="str">
        <f t="shared" ca="true" si="36"/>
        <v/>
      </c>
      <c r="M155" s="355" t="str">
        <f t="shared" ca="true" si="37"/>
        <v/>
      </c>
      <c r="N155" s="355"/>
      <c r="O155" s="355" t="str">
        <f t="shared" ca="true" si="38"/>
        <v/>
      </c>
      <c r="P155" s="355" t="str">
        <f t="shared" ca="true" si="39"/>
        <v/>
      </c>
      <c r="Q155" s="355" t="str">
        <f t="shared" ca="true" si="40"/>
        <v/>
      </c>
      <c r="R155" s="355" t="str">
        <f t="shared" ca="true" si="41"/>
        <v/>
      </c>
      <c r="S155" s="355"/>
      <c r="T155" s="355" t="str">
        <f t="shared" ca="true" si="42"/>
        <v/>
      </c>
      <c r="U155" s="355" t="str">
        <f t="shared" ca="true" si="43"/>
        <v/>
      </c>
      <c r="V155" s="355" t="str">
        <f t="shared" ca="true" si="44"/>
        <v/>
      </c>
      <c r="W155" s="355" t="str">
        <f t="shared" ca="true" si="45"/>
        <v/>
      </c>
      <c r="X155" s="355"/>
      <c r="Y155" s="355" t="str">
        <f t="shared" ca="true" si="46"/>
        <v/>
      </c>
      <c r="Z155" s="355" t="str">
        <f t="shared" ca="true" si="47"/>
        <v/>
      </c>
      <c r="AA155" s="355" t="str">
        <f t="shared" ca="true" si="48"/>
        <v/>
      </c>
      <c r="AB155" s="355" t="str">
        <f t="shared" ca="true" si="49"/>
        <v/>
      </c>
    </row>
    <row r="156" x14ac:dyDescent="0.2">
      <c r="C156" s="354"/>
      <c r="D156" s="354"/>
      <c r="E156" s="355" t="str">
        <f t="shared" ca="true" si="30"/>
        <v/>
      </c>
      <c r="F156" s="355" t="str">
        <f t="shared" ca="true" si="31"/>
        <v/>
      </c>
      <c r="G156" s="355" t="str">
        <f t="shared" ca="true" si="32"/>
        <v/>
      </c>
      <c r="H156" s="355" t="str">
        <f t="shared" ca="true" si="33"/>
        <v/>
      </c>
      <c r="I156" s="355"/>
      <c r="J156" s="355" t="str">
        <f t="shared" ca="true" si="34"/>
        <v/>
      </c>
      <c r="K156" s="355" t="str">
        <f t="shared" ca="true" si="35"/>
        <v/>
      </c>
      <c r="L156" s="355" t="str">
        <f t="shared" ca="true" si="36"/>
        <v/>
      </c>
      <c r="M156" s="355" t="str">
        <f t="shared" ca="true" si="37"/>
        <v/>
      </c>
      <c r="N156" s="355"/>
      <c r="O156" s="355" t="str">
        <f t="shared" ca="true" si="38"/>
        <v/>
      </c>
      <c r="P156" s="355" t="str">
        <f t="shared" ca="true" si="39"/>
        <v/>
      </c>
      <c r="Q156" s="355" t="str">
        <f t="shared" ca="true" si="40"/>
        <v/>
      </c>
      <c r="R156" s="355" t="str">
        <f t="shared" ca="true" si="41"/>
        <v/>
      </c>
      <c r="S156" s="355"/>
      <c r="T156" s="355" t="str">
        <f t="shared" ca="true" si="42"/>
        <v/>
      </c>
      <c r="U156" s="355" t="str">
        <f t="shared" ca="true" si="43"/>
        <v/>
      </c>
      <c r="V156" s="355" t="str">
        <f t="shared" ca="true" si="44"/>
        <v/>
      </c>
      <c r="W156" s="355" t="str">
        <f t="shared" ca="true" si="45"/>
        <v/>
      </c>
      <c r="X156" s="355"/>
      <c r="Y156" s="355" t="str">
        <f t="shared" ca="true" si="46"/>
        <v/>
      </c>
      <c r="Z156" s="355" t="str">
        <f t="shared" ca="true" si="47"/>
        <v/>
      </c>
      <c r="AA156" s="355" t="str">
        <f t="shared" ca="true" si="48"/>
        <v/>
      </c>
      <c r="AB156" s="355" t="str">
        <f t="shared" ca="true" si="49"/>
        <v/>
      </c>
    </row>
    <row r="157" x14ac:dyDescent="0.2">
      <c r="B157" s="355"/>
      <c r="C157" s="354"/>
      <c r="D157" s="354"/>
      <c r="E157" s="355" t="str">
        <f t="shared" ca="true" si="30"/>
        <v/>
      </c>
      <c r="F157" s="355" t="str">
        <f t="shared" ca="true" si="31"/>
        <v/>
      </c>
      <c r="G157" s="355" t="str">
        <f t="shared" ca="true" si="32"/>
        <v/>
      </c>
      <c r="H157" s="355" t="str">
        <f t="shared" ca="true" si="33"/>
        <v/>
      </c>
      <c r="I157" s="355"/>
      <c r="J157" s="355" t="str">
        <f t="shared" ca="true" si="34"/>
        <v/>
      </c>
      <c r="K157" s="355" t="str">
        <f t="shared" ca="true" si="35"/>
        <v/>
      </c>
      <c r="L157" s="355" t="str">
        <f t="shared" ca="true" si="36"/>
        <v/>
      </c>
      <c r="M157" s="355" t="str">
        <f t="shared" ca="true" si="37"/>
        <v/>
      </c>
      <c r="N157" s="355"/>
      <c r="O157" s="355" t="str">
        <f t="shared" ca="true" si="38"/>
        <v/>
      </c>
      <c r="P157" s="355" t="str">
        <f t="shared" ca="true" si="39"/>
        <v/>
      </c>
      <c r="Q157" s="355" t="str">
        <f t="shared" ca="true" si="40"/>
        <v/>
      </c>
      <c r="R157" s="355" t="str">
        <f t="shared" ca="true" si="41"/>
        <v/>
      </c>
      <c r="S157" s="355"/>
      <c r="T157" s="355" t="str">
        <f t="shared" ca="true" si="42"/>
        <v/>
      </c>
      <c r="U157" s="355" t="str">
        <f t="shared" ca="true" si="43"/>
        <v/>
      </c>
      <c r="V157" s="355" t="str">
        <f t="shared" ca="true" si="44"/>
        <v/>
      </c>
      <c r="W157" s="355" t="str">
        <f t="shared" ca="true" si="45"/>
        <v/>
      </c>
      <c r="X157" s="355"/>
      <c r="Y157" s="355" t="str">
        <f t="shared" ca="true" si="46"/>
        <v/>
      </c>
      <c r="Z157" s="355" t="str">
        <f t="shared" ca="true" si="47"/>
        <v/>
      </c>
      <c r="AA157" s="355" t="str">
        <f t="shared" ca="true" si="48"/>
        <v/>
      </c>
      <c r="AB157" s="355" t="str">
        <f t="shared" ca="true" si="49"/>
        <v/>
      </c>
    </row>
    <row r="158" x14ac:dyDescent="0.2">
      <c r="B158" s="355"/>
      <c r="C158" s="354"/>
      <c r="D158" s="354"/>
      <c r="E158" s="355" t="str">
        <f t="shared" ca="true" si="30"/>
        <v/>
      </c>
      <c r="F158" s="355" t="str">
        <f t="shared" ca="true" si="31"/>
        <v/>
      </c>
      <c r="G158" s="355" t="str">
        <f t="shared" ca="true" si="32"/>
        <v/>
      </c>
      <c r="H158" s="355" t="str">
        <f t="shared" ca="true" si="33"/>
        <v/>
      </c>
      <c r="I158" s="355"/>
      <c r="J158" s="355" t="str">
        <f t="shared" ca="true" si="34"/>
        <v/>
      </c>
      <c r="K158" s="355" t="str">
        <f t="shared" ca="true" si="35"/>
        <v/>
      </c>
      <c r="L158" s="355" t="str">
        <f t="shared" ca="true" si="36"/>
        <v/>
      </c>
      <c r="M158" s="355" t="str">
        <f t="shared" ca="true" si="37"/>
        <v/>
      </c>
      <c r="N158" s="355"/>
      <c r="O158" s="355" t="str">
        <f t="shared" ca="true" si="38"/>
        <v/>
      </c>
      <c r="P158" s="355" t="str">
        <f t="shared" ca="true" si="39"/>
        <v/>
      </c>
      <c r="Q158" s="355" t="str">
        <f t="shared" ca="true" si="40"/>
        <v/>
      </c>
      <c r="R158" s="355" t="str">
        <f t="shared" ca="true" si="41"/>
        <v/>
      </c>
      <c r="S158" s="355"/>
      <c r="T158" s="355" t="str">
        <f t="shared" ca="true" si="42"/>
        <v/>
      </c>
      <c r="U158" s="355" t="str">
        <f t="shared" ca="true" si="43"/>
        <v/>
      </c>
      <c r="V158" s="355" t="str">
        <f t="shared" ca="true" si="44"/>
        <v/>
      </c>
      <c r="W158" s="355" t="str">
        <f t="shared" ca="true" si="45"/>
        <v/>
      </c>
      <c r="X158" s="355"/>
      <c r="Y158" s="355" t="str">
        <f t="shared" ca="true" si="46"/>
        <v/>
      </c>
      <c r="Z158" s="355" t="str">
        <f t="shared" ca="true" si="47"/>
        <v/>
      </c>
      <c r="AA158" s="355" t="str">
        <f t="shared" ca="true" si="48"/>
        <v/>
      </c>
      <c r="AB158" s="355" t="str">
        <f t="shared" ca="true" si="49"/>
        <v/>
      </c>
    </row>
    <row r="197" s="294" customFormat="true" ht="16.5" customHeight="true" x14ac:dyDescent="0.2">
      <c r="A197" s="795" t="s">
        <v>6</v>
      </c>
      <c r="B197" s="795"/>
      <c r="C197" s="795"/>
      <c r="D197" s="793" t="s">
        <v>0</v>
      </c>
      <c r="E197" s="782"/>
      <c r="F197" s="782"/>
      <c r="G197" s="782"/>
      <c r="H197" s="794"/>
      <c r="I197" s="793" t="s">
        <v>1</v>
      </c>
      <c r="J197" s="782"/>
      <c r="K197" s="782"/>
      <c r="L197" s="782"/>
      <c r="M197" s="794"/>
      <c r="N197" s="793" t="s">
        <v>2</v>
      </c>
      <c r="O197" s="782"/>
      <c r="P197" s="782"/>
      <c r="Q197" s="782"/>
      <c r="R197" s="794"/>
      <c r="S197" s="793" t="s">
        <v>3</v>
      </c>
      <c r="T197" s="782"/>
      <c r="U197" s="782"/>
      <c r="V197" s="782"/>
      <c r="W197" s="794"/>
      <c r="X197" s="793" t="s">
        <v>4</v>
      </c>
      <c r="Y197" s="782"/>
      <c r="Z197" s="782"/>
      <c r="AA197" s="782"/>
      <c r="AB197" s="794"/>
    </row>
    <row r="198" s="298" customFormat="true" ht="22.5" customHeight="true" x14ac:dyDescent="0.2">
      <c r="A198" s="808"/>
      <c r="B198" s="808"/>
      <c r="C198" s="808"/>
      <c r="D198" s="308" t="s">
        <v>14</v>
      </c>
      <c r="E198" s="309" t="s">
        <v>15</v>
      </c>
      <c r="F198" s="296" t="s">
        <v>16</v>
      </c>
      <c r="G198" s="296" t="s">
        <v>22</v>
      </c>
      <c r="H198" s="297" t="s">
        <v>17</v>
      </c>
      <c r="I198" s="308" t="s">
        <v>14</v>
      </c>
      <c r="J198" s="309" t="s">
        <v>15</v>
      </c>
      <c r="K198" s="296" t="s">
        <v>16</v>
      </c>
      <c r="L198" s="296" t="s">
        <v>22</v>
      </c>
      <c r="M198" s="297" t="s">
        <v>17</v>
      </c>
      <c r="N198" s="308" t="s">
        <v>14</v>
      </c>
      <c r="O198" s="309" t="s">
        <v>15</v>
      </c>
      <c r="P198" s="296" t="s">
        <v>16</v>
      </c>
      <c r="Q198" s="296" t="s">
        <v>22</v>
      </c>
      <c r="R198" s="297" t="s">
        <v>17</v>
      </c>
      <c r="S198" s="308" t="s">
        <v>14</v>
      </c>
      <c r="T198" s="309" t="s">
        <v>15</v>
      </c>
      <c r="U198" s="296" t="s">
        <v>16</v>
      </c>
      <c r="V198" s="296" t="s">
        <v>22</v>
      </c>
      <c r="W198" s="297" t="s">
        <v>17</v>
      </c>
      <c r="X198" s="308" t="s">
        <v>14</v>
      </c>
      <c r="Y198" s="309" t="s">
        <v>15</v>
      </c>
      <c r="Z198" s="296" t="s">
        <v>16</v>
      </c>
      <c r="AA198" s="296" t="s">
        <v>22</v>
      </c>
      <c r="AB198" s="297" t="s">
        <v>17</v>
      </c>
    </row>
    <row r="199" s="318" customFormat="true" ht="15" customHeight="true" x14ac:dyDescent="0.2">
      <c r="A199" s="800" t="s">
        <v>10</v>
      </c>
      <c r="B199" s="801"/>
      <c r="C199" s="415">
        <v>2000</v>
      </c>
      <c r="D199" s="310">
        <f ca="true">IF((D201+H201)&gt;100,D201*100/(D201+H201),D201)</f>
        <v>76.165931515101477</v>
      </c>
      <c r="E199" s="311">
        <f ca="true">D199*AVERAGEIF(E205:E216,"&gt;0")/100</f>
        <v>59.734312324166176</v>
      </c>
      <c r="F199" s="312">
        <f ca="true">D199*(100-AVERAGEIF(E205:E216,"&gt;0"))/100</f>
        <v>16.431619190935297</v>
      </c>
      <c r="G199" s="313">
        <f ca="true">100-(E199+F199+H199)</f>
        <v>21.640514801177744</v>
      </c>
      <c r="H199" s="314">
        <f ca="true">IF((D201+H201)&gt;100,H201*100/(D201+H201),H201)</f>
        <v>2.1935536837207792</v>
      </c>
      <c r="I199" s="310">
        <f ca="true">IF((I201+M201)&gt;100,I201*100/(I201+M201),I201)</f>
        <v>87.224811487172701</v>
      </c>
      <c r="J199" s="311">
        <f ca="true">I199*AVERAGEIF(J205:J216,"&gt;0")/100</f>
        <v>70.136080476882654</v>
      </c>
      <c r="K199" s="315">
        <f ca="true">I199*(100-AVERAGEIF(J205:J216,"&gt;0"))/100</f>
        <v>17.088731010290047</v>
      </c>
      <c r="L199" s="316">
        <f ca="true">100-(J199+K199+M199)</f>
        <v>10.985027570268301</v>
      </c>
      <c r="M199" s="317">
        <f ca="true">IF((I201+M201)&gt;100,M201*100/(I201+M201),M201)</f>
        <v>1.7901609425589982</v>
      </c>
      <c r="N199" s="310">
        <f ca="true">IF((N201+R201)&gt;100,N201*100/(N201+R201),N201)</f>
        <v>87.258249049797087</v>
      </c>
      <c r="O199" s="311">
        <f ca="true">N199*AVERAGEIF(O205:O216,"&gt;0")/100</f>
        <v>69.834305097513976</v>
      </c>
      <c r="P199" s="315">
        <f ca="true">N199*(100-AVERAGEIF(O205:O216,"&gt;0"))/100</f>
        <v>17.423943952283114</v>
      </c>
      <c r="Q199" s="316">
        <f ca="true">100-(O199+P199+R199)</f>
        <v>11.150426989929315</v>
      </c>
      <c r="R199" s="317">
        <f ca="true">IF((N201+R201)&gt;100,R201*100/(N201+R201),R201)</f>
        <v>1.5913239602735985</v>
      </c>
      <c r="S199" s="310">
        <f ca="true">IF((S201+W201)&gt;100,S201*100/(S201+W201),S201)</f>
        <v>93.699028658495536</v>
      </c>
      <c r="T199" s="311">
        <f ca="true">S199*AVERAGEIF(T205:T216,"&gt;0")/100</f>
        <v>74.824862565172296</v>
      </c>
      <c r="U199" s="315">
        <f ca="true">S199*(100-AVERAGEIF(T205:T216,"&gt;0"))/100</f>
        <v>18.874166093323236</v>
      </c>
      <c r="V199" s="316">
        <f ca="true">100-(T199+U199+W199)</f>
        <v>6.2008046341939576</v>
      </c>
      <c r="W199" s="317">
        <f ca="true">IF((S201+W201)&gt;100,W201*100/(S201+W201),W201)</f>
        <v>0.10016670731050686</v>
      </c>
      <c r="X199" s="310">
        <f ca="true">IF((X201+AB201)&gt;100,X201*100/(X201+AB201),X201)</f>
        <v>97.209845775154434</v>
      </c>
      <c r="Y199" s="311">
        <f ca="true">X199*AVERAGEIF(Y205:Y216,"&gt;0")/100</f>
        <v>79.170158755073345</v>
      </c>
      <c r="Z199" s="315">
        <f ca="true">X199*(100-AVERAGEIF(Y205:Y216,"&gt;0"))/100</f>
        <v>18.039687020081086</v>
      </c>
      <c r="AA199" s="316">
        <f ca="true">100-(Y199+Z199+AB199)</f>
        <v>2.6258044586648737</v>
      </c>
      <c r="AB199" s="317">
        <f ca="true">IF((X201+AB201)&gt;100,AB201*100/(X201+AB201),AB201)</f>
        <v>0.16434976618068475</v>
      </c>
    </row>
    <row r="200" s="318" customFormat="true" ht="15" customHeight="true" x14ac:dyDescent="0.2">
      <c r="A200" s="802"/>
      <c r="B200" s="803"/>
      <c r="C200" s="416">
        <v>2020</v>
      </c>
      <c r="D200" s="319">
        <f ca="true">IF((D202+H202)&gt;100,D202*100/(D202+H202),D202)</f>
        <v>71.185457143725841</v>
      </c>
      <c r="E200" s="320">
        <f ca="true">D200*AVERAGEIF(E205:E216,"&gt;0")/100</f>
        <v>55.828298103578973</v>
      </c>
      <c r="F200" s="321">
        <f ca="true">D200*(100-AVERAGEIF(E205:E216,"&gt;0"))/100</f>
        <v>15.357159040146867</v>
      </c>
      <c r="G200" s="322">
        <f ca="true">100-(E200+F200+H200)</f>
        <v>28.388169646924752</v>
      </c>
      <c r="H200" s="323">
        <f ca="true">IF((D202+H202)&gt;100,H202*100/(D202+H202),H202)</f>
        <v>0.42637320934940703</v>
      </c>
      <c r="I200" s="319">
        <f ca="true">IF((I202+M202)&gt;100,I202*100/(I202+M202),I202)</f>
        <v>74.67092541923148</v>
      </c>
      <c r="J200" s="320">
        <f ca="true">I200*AVERAGEIF(J205:J216,"&gt;0")/100</f>
        <v>60.041700809599277</v>
      </c>
      <c r="K200" s="321">
        <f ca="true">I200*(100-AVERAGEIF(J205:J216,"&gt;0"))/100</f>
        <v>14.629224609632201</v>
      </c>
      <c r="L200" s="322">
        <f ca="true">100-(J200+K200+M200)</f>
        <v>24.300521113703084</v>
      </c>
      <c r="M200" s="323">
        <f ca="true">IF((I202+M202)&gt;100,M202*100/(I202+M202),M202)</f>
        <v>1.0285534670654357</v>
      </c>
      <c r="N200" s="319">
        <f ca="true">IF((N202+R202)&gt;100,N202*100/(N202+R202),N202)</f>
        <v>83.22531118475456</v>
      </c>
      <c r="O200" s="320">
        <f ca="true">N200*AVERAGEIF(O205:O216,"&gt;0")/100</f>
        <v>66.606674284684232</v>
      </c>
      <c r="P200" s="321">
        <f ca="true">N200*(100-AVERAGEIF(O205:O216,"&gt;0"))/100</f>
        <v>16.618636900070324</v>
      </c>
      <c r="Q200" s="322">
        <f ca="true">100-(O200+P200+R200)</f>
        <v>16.77468881524544</v>
      </c>
      <c r="R200" s="323">
        <f ca="true">IF((N202+R202)&gt;100,R202*100/(N202+R202),R202)</f>
        <v>0</v>
      </c>
      <c r="S200" s="319">
        <f ca="true">IF((S202+W202)&gt;100,S202*100/(S202+W202),S202)</f>
        <v>90.371499839148669</v>
      </c>
      <c r="T200" s="320">
        <f ca="true">S200*AVERAGEIF(T205:T216,"&gt;0")/100</f>
        <v>72.167611042355105</v>
      </c>
      <c r="U200" s="321">
        <f ca="true">S200*(100-AVERAGEIF(T205:T216,"&gt;0"))/100</f>
        <v>18.203888796793564</v>
      </c>
      <c r="V200" s="322">
        <f ca="true">100-(T200+U200+W200)</f>
        <v>9.524109903386389</v>
      </c>
      <c r="W200" s="323">
        <f ca="true">IF((S202+W202)&gt;100,W202*100/(S202+W202),W202)</f>
        <v>0.10439025746494734</v>
      </c>
      <c r="X200" s="319">
        <f ca="true">IF((X202+AB202)&gt;100,X202*100/(X202+AB202),X202)</f>
        <v>94.716031274912183</v>
      </c>
      <c r="Y200" s="320">
        <f ca="true">X200*AVERAGEIF(Y205:Y216,"&gt;0")/100</f>
        <v>77.139133108282891</v>
      </c>
      <c r="Z200" s="321">
        <f ca="true">X200*(100-AVERAGEIF(Y205:Y216,"&gt;0"))/100</f>
        <v>17.576898166629288</v>
      </c>
      <c r="AA200" s="322">
        <f ca="true">100-(Y200+Z200+AB200)</f>
        <v>5.2839687250878171</v>
      </c>
      <c r="AB200" s="323">
        <f ca="true">IF((X202+AB202)&gt;100,AB202*100/(X202+AB202),AB202)</f>
        <v>0</v>
      </c>
    </row>
    <row r="201" hidden="true" x14ac:dyDescent="0.2">
      <c r="A201" s="804" t="s">
        <v>12</v>
      </c>
      <c r="B201" s="805"/>
      <c r="C201" s="324">
        <f>MinRegYear(C199,C205:C216)</f>
        <v>2000</v>
      </c>
      <c r="D201" s="325">
        <f ca="true">IF(MAX(C205:C216)-MIN(C205:C216)&lt;5,AVERAGEIF(C205:C216,"&gt;0",D205:D216),
IF(FORECAST($C201,D$205:D$216,$C$205:$C$216)&lt;0,0,
IF(FORECAST($C201,D$205:D$216,$C$205:$C$216)&gt;100,100,
FORECAST($C201,D$205:D$216,$C$205:$C$216))))</f>
        <v>76.165931515101477</v>
      </c>
      <c r="E201" s="326"/>
      <c r="F201" s="327"/>
      <c r="G201" s="327"/>
      <c r="H201" s="328">
        <f ca="true">IF(MAX(C205:C216)-MIN(C205:C216)&lt;5,AVERAGEIF(C205:C216,"&gt;0",H205:H216),
IF(FORECAST($C201,H$205:H$216,$C$205:$C$216)&lt;0,0,
IF(FORECAST($C201,H$205:H$216,$C$205:$C$216)&gt;100,100,
FORECAST($C201,H$205:H$216,$C$205:$C$216))))</f>
        <v>2.1935536837207792</v>
      </c>
      <c r="I201" s="325">
        <f ca="true">IF(MAX(C205:C216)-MIN(C205:C216)&lt;5,AVERAGEIF(C205:C216,"&gt;0",I205:I216),
IF(FORECAST($C201,I$205:I$216,$C$205:$C$216)&lt;0,0,
IF(FORECAST($C201,I$205:I$216,$C$205:$C$216)&gt;100,100,
FORECAST($C201,I$205:I$216,$C$205:$C$216))))</f>
        <v>87.224811487172701</v>
      </c>
      <c r="J201" s="326"/>
      <c r="K201" s="327"/>
      <c r="L201" s="327"/>
      <c r="M201" s="328">
        <f ca="true">IF(MAX(C205:C216)-MIN(C205:C216)&lt;5,AVERAGEIF(C205:C216,"&gt;0",M205:M216),
IF(FORECAST($C201,M$205:M$216,$C$205:$C$216)&lt;0,0,
IF(FORECAST($C201,M$205:M$216,$C$205:$C$216)&gt;100,100,
FORECAST($C201,M$205:M$216,$C$205:$C$216))))</f>
        <v>1.7901609425589982</v>
      </c>
      <c r="N201" s="325">
        <f ca="true">IF(MAX(C205:C216)-MIN(C205:C216)&lt;5,AVERAGEIF(C205:C216,"&gt;0",N205:N216),
IF(FORECAST($C201,N$205:N$216,$C$205:$C$216)&lt;0,0,
IF(FORECAST($C201,N$205:N$216,$C$205:$C$216)&gt;100,100,
FORECAST($C201,N$205:N$216,$C$205:$C$216))))</f>
        <v>87.258249049797087</v>
      </c>
      <c r="O201" s="326"/>
      <c r="P201" s="327"/>
      <c r="Q201" s="327"/>
      <c r="R201" s="328">
        <f ca="true">IF(MAX(C205:C216)-MIN(C205:C216)&lt;5,AVERAGEIF(C205:C216,"&gt;0",R205:R216),
IF(FORECAST($C201,R$205:R$216,$C$205:$C$216)&lt;0,0,
IF(FORECAST($C201,R$205:R$216,$C$205:$C$216)&gt;100,100,
FORECAST($C201,R$205:R$216,$C$205:$C$216))))</f>
        <v>1.5913239602735985</v>
      </c>
      <c r="S201" s="325">
        <f ca="true">IF(MAX(C205:C216)-MIN(C205:C216)&lt;5,AVERAGEIF(C205:C216,"&gt;0",S205:S216),
IF(FORECAST($C201,S$205:S$216,$C$205:$C$216)&lt;0,0,
IF(FORECAST($C201,S$205:S$216,$C$205:$C$216)&gt;100,100,
FORECAST($C201,S$205:S$216,$C$205:$C$216))))</f>
        <v>93.699028658495536</v>
      </c>
      <c r="T201" s="326"/>
      <c r="U201" s="327"/>
      <c r="V201" s="327"/>
      <c r="W201" s="328">
        <f ca="true">IF(MAX(C205:C216)-MIN(C205:C216)&lt;5,AVERAGEIF(C205:C216,"&gt;0",W205:W216),
IF(FORECAST($C201,W$205:W$216,$C$205:$C$216)&lt;0,0,
IF(FORECAST($C201,W$205:W$216,$C$205:$C$216)&gt;100,100,
FORECAST($C201,W$205:W$216,$C$205:$C$216))))</f>
        <v>0.10016670731050686</v>
      </c>
      <c r="X201" s="325">
        <f ca="true">IF(MAX(C205:C216)-MIN(C205:C216)&lt;5,AVERAGEIF(C205:C216,"&gt;0",X205:X216),
IF(FORECAST($C201,X$205:X$216,$C$205:$C$216)&lt;0,0,
IF(FORECAST($C201,X$205:X$216,$C$205:$C$216)&gt;100,100,
FORECAST($C201,X$205:X$216,$C$205:$C$216))))</f>
        <v>97.209845775154434</v>
      </c>
      <c r="Y201" s="326"/>
      <c r="Z201" s="327"/>
      <c r="AA201" s="327"/>
      <c r="AB201" s="328">
        <f ca="true">IF(MAX(C205:C216)-MIN(C205:C216)&lt;5,AVERAGEIF(C205:C216,"&gt;0",AB205:AB216),
IF(FORECAST($C201,AB$205:AB$216,$C$205:$C$216)&lt;0,0,
IF(FORECAST($C201,AB$205:AB$216,$C$205:$C$216)&gt;100,100,
FORECAST($C201,AB$205:AB$216,$C$205:$C$216))))</f>
        <v>0.16434976618068475</v>
      </c>
    </row>
    <row r="202" hidden="true" x14ac:dyDescent="0.2">
      <c r="A202" s="806"/>
      <c r="B202" s="807"/>
      <c r="C202" s="303">
        <f>MaxRegYear(C200,C205:C216)</f>
        <v>2020</v>
      </c>
      <c r="D202" s="329">
        <f ca="true">IF(MAX(C205:C216)-MIN(C205:C216)&lt;5,AVERAGEIF(C205:C216,"&gt;0",D205:D216),
IF(FORECAST($C202,D$205:D$216,$C$205:$C$216)&lt;0,0,
IF(FORECAST($C202,D$205:D$216,$C$205:$C$216)&gt;100,100,
FORECAST($C202,D$205:D$216,$C$205:$C$216))))</f>
        <v>71.185457143725841</v>
      </c>
      <c r="E202" s="330"/>
      <c r="F202" s="331"/>
      <c r="G202" s="331"/>
      <c r="H202" s="332">
        <f ca="true">IF(MAX(C205:C216)-MIN(C205:C216)&lt;5,AVERAGEIF(C205:C216,"&gt;0",H205:H216),
IF(FORECAST($C202,H$205:H$216,$C$205:$C$216)&lt;0,0,
IF(FORECAST($C202,H$205:H$216,$C$205:$C$216)&gt;100,100,
FORECAST($C202,H$205:H$216,$C$205:$C$216))))</f>
        <v>0.42637320934940703</v>
      </c>
      <c r="I202" s="329">
        <f ca="true">IF(MAX(C205:C216)-MIN(C205:C216)&lt;5,AVERAGEIF(C205:C216,"&gt;0",I205:I216),
IF(FORECAST($C202,I$205:I$216,$C$205:$C$216)&lt;0,0,
IF(FORECAST($C202,I$205:I$216,$C$205:$C$216)&gt;100,100,
FORECAST($C202,I$205:I$216,$C$205:$C$216))))</f>
        <v>74.67092541923148</v>
      </c>
      <c r="J202" s="330"/>
      <c r="K202" s="331"/>
      <c r="L202" s="331"/>
      <c r="M202" s="332">
        <f ca="true">IF(MAX(C205:C216)-MIN(C205:C216)&lt;5,AVERAGEIF(C205:C216,"&gt;0",M205:M216),
IF(FORECAST($C202,M$205:M$216,$C$205:$C$216)&lt;0,0,
IF(FORECAST($C202,M$205:M$216,$C$205:$C$216)&gt;100,100,
FORECAST($C202,M$205:M$216,$C$205:$C$216))))</f>
        <v>1.0285534670654357</v>
      </c>
      <c r="N202" s="329">
        <f ca="true">IF(MAX(C205:C216)-MIN(C205:C216)&lt;5,AVERAGEIF(C205:C216,"&gt;0",N205:N216),
IF(FORECAST($C202,N$205:N$216,$C$205:$C$216)&lt;0,0,
IF(FORECAST($C202,N$205:N$216,$C$205:$C$216)&gt;100,100,
FORECAST($C202,N$205:N$216,$C$205:$C$216))))</f>
        <v>83.22531118475456</v>
      </c>
      <c r="O202" s="330"/>
      <c r="P202" s="331"/>
      <c r="Q202" s="331"/>
      <c r="R202" s="332">
        <f ca="true">IF(MAX(C205:C216)-MIN(C205:C216)&lt;5,AVERAGEIF(C205:C216,"&gt;0",R205:R216),
IF(FORECAST($C202,R$205:R$216,$C$205:$C$216)&lt;0,0,
IF(FORECAST($C202,R$205:R$216,$C$205:$C$216)&gt;100,100,
FORECAST($C202,R$205:R$216,$C$205:$C$216))))</f>
        <v>0</v>
      </c>
      <c r="S202" s="329">
        <f ca="true">IF(MAX(C205:C216)-MIN(C205:C216)&lt;5,AVERAGEIF(C205:C216,"&gt;0",S205:S216),
IF(FORECAST($C202,S$205:S$216,$C$205:$C$216)&lt;0,0,
IF(FORECAST($C202,S$205:S$216,$C$205:$C$216)&gt;100,100,
FORECAST($C202,S$205:S$216,$C$205:$C$216))))</f>
        <v>90.371499839148669</v>
      </c>
      <c r="T202" s="330"/>
      <c r="U202" s="331"/>
      <c r="V202" s="331"/>
      <c r="W202" s="332">
        <f ca="true">IF(MAX(C205:C216)-MIN(C205:C216)&lt;5,AVERAGEIF(C205:C216,"&gt;0",W205:W216),
IF(FORECAST($C202,W$205:W$216,$C$205:$C$216)&lt;0,0,
IF(FORECAST($C202,W$205:W$216,$C$205:$C$216)&gt;100,100,
FORECAST($C202,W$205:W$216,$C$205:$C$216))))</f>
        <v>0.10439025746494734</v>
      </c>
      <c r="X202" s="329">
        <f ca="true">IF(MAX(C205:C216)-MIN(C205:C216)&lt;5,AVERAGEIF(C205:C216,"&gt;0",X205:X216),
IF(FORECAST($C202,X$205:X$216,$C$205:$C$216)&lt;0,0,
IF(FORECAST($C202,X$205:X$216,$C$205:$C$216)&gt;100,100,
FORECAST($C202,X$205:X$216,$C$205:$C$216))))</f>
        <v>94.716031274912183</v>
      </c>
      <c r="Y202" s="330"/>
      <c r="Z202" s="331"/>
      <c r="AA202" s="331"/>
      <c r="AB202" s="332">
        <f ca="true">IF(MAX(C205:C216)-MIN(C205:C216)&lt;5,AVERAGEIF(C205:C216,"&gt;0",AB205:AB216),
IF(FORECAST($C202,AB$205:AB$216,$C$205:$C$216)&lt;0,0,
IF(FORECAST($C202,AB$205:AB$216,$C$205:$C$216)&gt;100,100,
FORECAST($C202,AB$205:AB$216,$C$205:$C$216))))</f>
        <v>0</v>
      </c>
    </row>
    <row r="203" ht="9" customHeight="true" x14ac:dyDescent="0.2">
      <c r="D203" s="333"/>
      <c r="I203" s="333"/>
      <c r="K203" s="293"/>
      <c r="L203" s="293"/>
      <c r="N203" s="333"/>
      <c r="P203" s="293"/>
      <c r="Q203" s="293"/>
      <c r="S203" s="333"/>
      <c r="U203" s="293"/>
      <c r="V203" s="293"/>
      <c r="X203" s="333"/>
      <c r="Z203" s="293"/>
      <c r="AA203" s="293"/>
      <c r="AB203" s="334"/>
    </row>
    <row r="204" s="362" customFormat="true" ht="22.5" customHeight="true" x14ac:dyDescent="0.2">
      <c r="B204" s="335" t="s">
        <v>8</v>
      </c>
      <c r="C204" s="336" t="s">
        <v>9</v>
      </c>
      <c r="D204" s="337" t="s">
        <v>14</v>
      </c>
      <c r="E204" s="764" t="s">
        <v>682</v>
      </c>
      <c r="F204" s="425"/>
      <c r="G204" s="425"/>
      <c r="H204" s="339" t="s">
        <v>17</v>
      </c>
      <c r="I204" s="337" t="s">
        <v>14</v>
      </c>
      <c r="J204" s="764" t="s">
        <v>682</v>
      </c>
      <c r="K204" s="425"/>
      <c r="L204" s="425"/>
      <c r="M204" s="339" t="s">
        <v>17</v>
      </c>
      <c r="N204" s="337" t="s">
        <v>14</v>
      </c>
      <c r="O204" s="764" t="s">
        <v>682</v>
      </c>
      <c r="P204" s="425"/>
      <c r="Q204" s="425"/>
      <c r="R204" s="339" t="s">
        <v>17</v>
      </c>
      <c r="S204" s="337" t="s">
        <v>14</v>
      </c>
      <c r="T204" s="764" t="s">
        <v>682</v>
      </c>
      <c r="U204" s="425"/>
      <c r="V204" s="425"/>
      <c r="W204" s="339" t="s">
        <v>17</v>
      </c>
      <c r="X204" s="337" t="s">
        <v>14</v>
      </c>
      <c r="Y204" s="764" t="s">
        <v>682</v>
      </c>
      <c r="Z204" s="425"/>
      <c r="AA204" s="425"/>
      <c r="AB204" s="339" t="s">
        <v>17</v>
      </c>
      <c r="AD204" s="426"/>
    </row>
    <row r="205" x14ac:dyDescent="0.2">
      <c r="A205" s="341"/>
      <c r="B205" s="623" t="s">
        <v>139</v>
      </c>
      <c r="C205" s="624">
        <v>2000</v>
      </c>
      <c r="D205" s="255">
        <f t="shared" ref="D205:D216" ca="true" si="50">IF(ISERROR(INDIRECT(CONCATENATE($B205,"!H16"))),"",INDIRECT(CONCATENATE($B205,"!H16")))</f>
        <v>77.225578210550665</v>
      </c>
      <c r="E205" s="345">
        <f t="shared" ref="E205:E216" ca="true" si="51">IF(ISERROR(INDIRECT(CONCATENATE($B205,"!H23"))),"",INDIRECT(CONCATENATE($B205,"!H23")))</f>
        <v>88.557820464798127</v>
      </c>
      <c r="F205" s="343"/>
      <c r="G205" s="343"/>
      <c r="H205" s="344">
        <f t="shared" ref="H205:H216" ca="true" si="52">IF(ISERROR(INDIRECT(CONCATENATE($B205,"!H21"))),"",INDIRECT(CONCATENATE($B205,"!H21")))</f>
        <v>2.0143200447113716</v>
      </c>
      <c r="I205" s="255">
        <f t="shared" ref="I205:I216" ca="true" si="53">IF(ISERROR(INDIRECT(CONCATENATE($B205,"!I16"))),"",INDIRECT(CONCATENATE($B205,"!I16")))</f>
        <v>87.027816456643578</v>
      </c>
      <c r="J205" s="345">
        <f t="shared" ref="J205:J216" ca="true" si="54">IF(ISERROR(INDIRECT(CONCATENATE($B205,"!I23"))),"",INDIRECT(CONCATENATE($B205,"!I23")))</f>
        <v>92.2108048671126</v>
      </c>
      <c r="K205" s="343"/>
      <c r="L205" s="343"/>
      <c r="M205" s="344">
        <f t="shared" ref="M205:M216" ca="true" si="55">IF(ISERROR(INDIRECT(CONCATENATE($B205,"!I21"))),"",INDIRECT(CONCATENATE($B205,"!I21")))</f>
        <v>2.625420869511971</v>
      </c>
      <c r="N205" s="255">
        <f t="shared" ref="N205:N216" ca="true" si="56">IF(ISERROR(INDIRECT(CONCATENATE($B205,"!J16"))),"",INDIRECT(CONCATENATE($B205,"!J16")))</f>
        <v>87.507122760229521</v>
      </c>
      <c r="O205" s="345">
        <f t="shared" ref="O205:O216" ca="true" si="57">IF(ISERROR(INDIRECT(CONCATENATE($B205,"!J23"))),"",INDIRECT(CONCATENATE($B205,"!J23")))</f>
        <v>92.118566379515883</v>
      </c>
      <c r="P205" s="343"/>
      <c r="Q205" s="343"/>
      <c r="R205" s="344">
        <f t="shared" ref="R205:R216" ca="true" si="58">IF(ISERROR(INDIRECT(CONCATENATE($B205,"!J21"))),"",INDIRECT(CONCATENATE($B205,"!J21")))</f>
        <v>2.194017268672682</v>
      </c>
      <c r="S205" s="255">
        <f t="shared" ref="S205:S216" ca="true" si="59">IF(ISERROR(INDIRECT(CONCATENATE($B205,"!K16"))),"",INDIRECT(CONCATENATE($B205,"!K16")))</f>
        <v>93.399241122522525</v>
      </c>
      <c r="T205" s="345">
        <f t="shared" ref="T205:T216" ca="true" si="60">IF(ISERROR(INDIRECT(CONCATENATE($B205,"!K23"))),"",INDIRECT(CONCATENATE($B205,"!K23")))</f>
        <v>93.720617812776283</v>
      </c>
      <c r="U205" s="343"/>
      <c r="V205" s="343"/>
      <c r="W205" s="344">
        <f t="shared" ref="W205:W216" ca="true" si="61">IF(ISERROR(INDIRECT(CONCATENATE($B205,"!K21"))),"",INDIRECT(CONCATENATE($B205,"!K21")))</f>
        <v>0</v>
      </c>
      <c r="X205" s="255">
        <f t="shared" ref="X205:X216" ca="true" si="62">IF(ISERROR(INDIRECT(CONCATENATE($B205,"!L16"))),"",INDIRECT(CONCATENATE($B205,"!L16")))</f>
        <v>96.372483719839209</v>
      </c>
      <c r="Y205" s="345">
        <f t="shared" ref="Y205:Y216" ca="true" si="63">IF(ISERROR(INDIRECT(CONCATENATE($B205,"!L23"))),"",INDIRECT(CONCATENATE($B205,"!L23")))</f>
        <v>92.751527033404585</v>
      </c>
      <c r="Z205" s="343"/>
      <c r="AA205" s="343"/>
      <c r="AB205" s="344">
        <f t="shared" ref="AB205:AB216" ca="true" si="64">IF(ISERROR(INDIRECT(CONCATENATE($B205,"!L221"))),"",INDIRECT(CONCATENATE($B205,"!L21")))</f>
        <v>0.21644350966453116</v>
      </c>
    </row>
    <row r="206" x14ac:dyDescent="0.2">
      <c r="A206" s="341"/>
      <c r="B206" s="625" t="s">
        <v>35</v>
      </c>
      <c r="C206" s="626">
        <v>2006</v>
      </c>
      <c r="D206" s="256">
        <f t="shared" ca="true" si="50"/>
        <v>78.46055803427528</v>
      </c>
      <c r="E206" s="345">
        <f t="shared" ca="true" si="51"/>
        <v>86.645838893218112</v>
      </c>
      <c r="F206" s="343"/>
      <c r="G206" s="343"/>
      <c r="H206" s="346">
        <f t="shared" ca="true" si="52"/>
        <v>1.6731057524727877</v>
      </c>
      <c r="I206" s="256">
        <f t="shared" ca="true" si="53"/>
        <v>82.113622196835721</v>
      </c>
      <c r="J206" s="345">
        <f t="shared" ca="true" si="54"/>
        <v>84.790250195477526</v>
      </c>
      <c r="K206" s="343"/>
      <c r="L206" s="343"/>
      <c r="M206" s="346">
        <f t="shared" ca="true" si="55"/>
        <v>1.316623025388117</v>
      </c>
      <c r="N206" s="256">
        <f t="shared" ca="true" si="56"/>
        <v>84.325101424933862</v>
      </c>
      <c r="O206" s="345">
        <f t="shared" ca="true" si="57"/>
        <v>87.531308997594266</v>
      </c>
      <c r="P206" s="343"/>
      <c r="Q206" s="343"/>
      <c r="R206" s="346">
        <f t="shared" ca="true" si="58"/>
        <v>0.47005212202676633</v>
      </c>
      <c r="S206" s="256">
        <f t="shared" ca="true" si="59"/>
        <v>91.68118953862907</v>
      </c>
      <c r="T206" s="345">
        <f t="shared" ca="true" si="60"/>
        <v>91.364398743074233</v>
      </c>
      <c r="U206" s="343"/>
      <c r="V206" s="343"/>
      <c r="W206" s="346">
        <f t="shared" ca="true" si="61"/>
        <v>0.31863944777139092</v>
      </c>
      <c r="X206" s="256">
        <f t="shared" ca="true" si="62"/>
        <v>96.994186141664954</v>
      </c>
      <c r="Y206" s="345">
        <f t="shared" ca="true" si="63"/>
        <v>91.051615282553684</v>
      </c>
      <c r="Z206" s="343"/>
      <c r="AA206" s="343"/>
      <c r="AB206" s="346">
        <f t="shared" ca="true" si="64"/>
        <v>6.211305676861003E-2</v>
      </c>
    </row>
    <row r="207" x14ac:dyDescent="0.2">
      <c r="A207" s="341"/>
      <c r="B207" s="625" t="s">
        <v>140</v>
      </c>
      <c r="C207" s="626">
        <v>2010</v>
      </c>
      <c r="D207" s="256">
        <f t="shared" ca="true" si="50"/>
        <v>65.965996328173645</v>
      </c>
      <c r="E207" s="345">
        <f t="shared" ca="true" si="51"/>
        <v>69.773238447812886</v>
      </c>
      <c r="F207" s="343"/>
      <c r="G207" s="343"/>
      <c r="H207" s="346">
        <f t="shared" ca="true" si="52"/>
        <v>1.6743254906854603</v>
      </c>
      <c r="I207" s="256">
        <f t="shared" ca="true" si="53"/>
        <v>83.306558529808697</v>
      </c>
      <c r="J207" s="345">
        <f t="shared" ca="true" si="54"/>
        <v>72.613396738948182</v>
      </c>
      <c r="K207" s="343"/>
      <c r="L207" s="343"/>
      <c r="M207" s="346">
        <f t="shared" ca="true" si="55"/>
        <v>0</v>
      </c>
      <c r="N207" s="256">
        <f t="shared" ca="true" si="56"/>
        <v>87.205542445202397</v>
      </c>
      <c r="O207" s="345">
        <f t="shared" ca="true" si="57"/>
        <v>75.825391707646119</v>
      </c>
      <c r="P207" s="343"/>
      <c r="Q207" s="343"/>
      <c r="R207" s="346">
        <f t="shared" ca="true" si="58"/>
        <v>4.8804437683371539E-2</v>
      </c>
      <c r="S207" s="256">
        <f t="shared" ca="true" si="59"/>
        <v>94.140876398410839</v>
      </c>
      <c r="T207" s="345">
        <f t="shared" ca="true" si="60"/>
        <v>79.796204608841606</v>
      </c>
      <c r="U207" s="343"/>
      <c r="V207" s="343"/>
      <c r="W207" s="346">
        <f t="shared" ca="true" si="61"/>
        <v>0</v>
      </c>
      <c r="X207" s="256">
        <f t="shared" ca="true" si="62"/>
        <v>96.96155827341201</v>
      </c>
      <c r="Y207" s="345">
        <f t="shared" ca="true" si="63"/>
        <v>74.897548126636224</v>
      </c>
      <c r="Z207" s="343"/>
      <c r="AA207" s="343"/>
      <c r="AB207" s="346">
        <f t="shared" ca="true" si="64"/>
        <v>0</v>
      </c>
      <c r="AD207" s="347"/>
    </row>
    <row r="208" x14ac:dyDescent="0.2">
      <c r="A208" s="341"/>
      <c r="B208" s="625" t="s">
        <v>671</v>
      </c>
      <c r="C208" s="626">
        <v>2019</v>
      </c>
      <c r="D208" s="256">
        <f t="shared" ca="true" si="50"/>
        <v>74.295763337498883</v>
      </c>
      <c r="E208" s="345">
        <f t="shared" ca="true" si="51"/>
        <v>68.729301992029903</v>
      </c>
      <c r="F208" s="343"/>
      <c r="G208" s="343"/>
      <c r="H208" s="346">
        <f t="shared" ca="true" si="52"/>
        <v>0.31989761686350798</v>
      </c>
      <c r="I208" s="256">
        <f t="shared" ca="true" si="53"/>
        <v>74.481948146505346</v>
      </c>
      <c r="J208" s="345">
        <f t="shared" ca="true" si="54"/>
        <v>72.019171847837555</v>
      </c>
      <c r="K208" s="343"/>
      <c r="L208" s="343"/>
      <c r="M208" s="346">
        <f t="shared" ca="true" si="55"/>
        <v>1.8857867932221613</v>
      </c>
      <c r="N208" s="256">
        <f t="shared" ca="true" si="56"/>
        <v>82.937588304998059</v>
      </c>
      <c r="O208" s="345">
        <f t="shared" ca="true" si="57"/>
        <v>64.65173916612774</v>
      </c>
      <c r="P208" s="343"/>
      <c r="Q208" s="343"/>
      <c r="R208" s="346">
        <f t="shared" ca="true" si="58"/>
        <v>0.10908102501607482</v>
      </c>
      <c r="S208" s="256">
        <f t="shared" ca="true" si="59"/>
        <v>89.75163214056272</v>
      </c>
      <c r="T208" s="345">
        <f t="shared" ca="true" si="60"/>
        <v>54.545196105378665</v>
      </c>
      <c r="U208" s="343"/>
      <c r="V208" s="343"/>
      <c r="W208" s="346">
        <f t="shared" ca="true" si="61"/>
        <v>8.9418594240907423E-2</v>
      </c>
      <c r="X208" s="256">
        <f t="shared" ca="true" si="62"/>
        <v>94.146979590277681</v>
      </c>
      <c r="Y208" s="345">
        <f t="shared" ca="true" si="63"/>
        <v>67.069433452852351</v>
      </c>
      <c r="Z208" s="343"/>
      <c r="AA208" s="343"/>
      <c r="AB208" s="346">
        <f t="shared" ca="true" si="64"/>
        <v>0</v>
      </c>
    </row>
    <row r="209" x14ac:dyDescent="0.2">
      <c r="A209" s="341"/>
      <c r="B209" s="625"/>
      <c r="C209" s="626"/>
      <c r="D209" s="256" t="str">
        <f t="shared" ca="true" si="50"/>
        <v/>
      </c>
      <c r="E209" s="345" t="str">
        <f t="shared" ca="true" si="51"/>
        <v/>
      </c>
      <c r="F209" s="343"/>
      <c r="G209" s="343"/>
      <c r="H209" s="346" t="str">
        <f t="shared" ca="true" si="52"/>
        <v/>
      </c>
      <c r="I209" s="256" t="str">
        <f t="shared" ca="true" si="53"/>
        <v/>
      </c>
      <c r="J209" s="345" t="str">
        <f t="shared" ca="true" si="54"/>
        <v/>
      </c>
      <c r="K209" s="343"/>
      <c r="L209" s="343"/>
      <c r="M209" s="346" t="str">
        <f t="shared" ca="true" si="55"/>
        <v/>
      </c>
      <c r="N209" s="256" t="str">
        <f t="shared" ca="true" si="56"/>
        <v/>
      </c>
      <c r="O209" s="345" t="str">
        <f t="shared" ca="true" si="57"/>
        <v/>
      </c>
      <c r="P209" s="343"/>
      <c r="Q209" s="343"/>
      <c r="R209" s="346" t="str">
        <f t="shared" ca="true" si="58"/>
        <v/>
      </c>
      <c r="S209" s="256" t="str">
        <f t="shared" ca="true" si="59"/>
        <v/>
      </c>
      <c r="T209" s="345" t="str">
        <f t="shared" ca="true" si="60"/>
        <v/>
      </c>
      <c r="U209" s="343"/>
      <c r="V209" s="343"/>
      <c r="W209" s="346" t="str">
        <f t="shared" ca="true" si="61"/>
        <v/>
      </c>
      <c r="X209" s="256" t="str">
        <f t="shared" ca="true" si="62"/>
        <v/>
      </c>
      <c r="Y209" s="345" t="str">
        <f t="shared" ca="true" si="63"/>
        <v/>
      </c>
      <c r="Z209" s="343"/>
      <c r="AA209" s="343"/>
      <c r="AB209" s="346" t="str">
        <f t="shared" ca="true" si="64"/>
        <v/>
      </c>
    </row>
    <row r="210" x14ac:dyDescent="0.2">
      <c r="A210" s="341"/>
      <c r="B210" s="625"/>
      <c r="C210" s="626"/>
      <c r="D210" s="256" t="str">
        <f t="shared" ca="true" si="50"/>
        <v/>
      </c>
      <c r="E210" s="345" t="str">
        <f t="shared" ca="true" si="51"/>
        <v/>
      </c>
      <c r="F210" s="343"/>
      <c r="G210" s="343"/>
      <c r="H210" s="346" t="str">
        <f t="shared" ca="true" si="52"/>
        <v/>
      </c>
      <c r="I210" s="256" t="str">
        <f t="shared" ca="true" si="53"/>
        <v/>
      </c>
      <c r="J210" s="345" t="str">
        <f t="shared" ca="true" si="54"/>
        <v/>
      </c>
      <c r="K210" s="343"/>
      <c r="L210" s="343"/>
      <c r="M210" s="346" t="str">
        <f t="shared" ca="true" si="55"/>
        <v/>
      </c>
      <c r="N210" s="256" t="str">
        <f t="shared" ca="true" si="56"/>
        <v/>
      </c>
      <c r="O210" s="345" t="str">
        <f t="shared" ca="true" si="57"/>
        <v/>
      </c>
      <c r="P210" s="343"/>
      <c r="Q210" s="343"/>
      <c r="R210" s="346" t="str">
        <f t="shared" ca="true" si="58"/>
        <v/>
      </c>
      <c r="S210" s="256" t="str">
        <f t="shared" ca="true" si="59"/>
        <v/>
      </c>
      <c r="T210" s="345" t="str">
        <f t="shared" ca="true" si="60"/>
        <v/>
      </c>
      <c r="U210" s="343"/>
      <c r="V210" s="343"/>
      <c r="W210" s="346" t="str">
        <f t="shared" ca="true" si="61"/>
        <v/>
      </c>
      <c r="X210" s="256" t="str">
        <f t="shared" ca="true" si="62"/>
        <v/>
      </c>
      <c r="Y210" s="345" t="str">
        <f t="shared" ca="true" si="63"/>
        <v/>
      </c>
      <c r="Z210" s="343"/>
      <c r="AA210" s="343"/>
      <c r="AB210" s="346" t="str">
        <f t="shared" ca="true" si="64"/>
        <v/>
      </c>
    </row>
    <row r="211" x14ac:dyDescent="0.2">
      <c r="A211" s="341"/>
      <c r="B211" s="625"/>
      <c r="C211" s="626"/>
      <c r="D211" s="256" t="str">
        <f t="shared" ca="true" si="50"/>
        <v/>
      </c>
      <c r="E211" s="345" t="str">
        <f t="shared" ca="true" si="51"/>
        <v/>
      </c>
      <c r="F211" s="343"/>
      <c r="G211" s="343"/>
      <c r="H211" s="346" t="str">
        <f t="shared" ca="true" si="52"/>
        <v/>
      </c>
      <c r="I211" s="256" t="str">
        <f t="shared" ca="true" si="53"/>
        <v/>
      </c>
      <c r="J211" s="345" t="str">
        <f t="shared" ca="true" si="54"/>
        <v/>
      </c>
      <c r="K211" s="343"/>
      <c r="L211" s="343"/>
      <c r="M211" s="346" t="str">
        <f t="shared" ca="true" si="55"/>
        <v/>
      </c>
      <c r="N211" s="256" t="str">
        <f t="shared" ca="true" si="56"/>
        <v/>
      </c>
      <c r="O211" s="345" t="str">
        <f t="shared" ca="true" si="57"/>
        <v/>
      </c>
      <c r="P211" s="343"/>
      <c r="Q211" s="343"/>
      <c r="R211" s="346" t="str">
        <f t="shared" ca="true" si="58"/>
        <v/>
      </c>
      <c r="S211" s="256" t="str">
        <f t="shared" ca="true" si="59"/>
        <v/>
      </c>
      <c r="T211" s="345" t="str">
        <f t="shared" ca="true" si="60"/>
        <v/>
      </c>
      <c r="U211" s="343"/>
      <c r="V211" s="343"/>
      <c r="W211" s="346" t="str">
        <f t="shared" ca="true" si="61"/>
        <v/>
      </c>
      <c r="X211" s="256" t="str">
        <f t="shared" ca="true" si="62"/>
        <v/>
      </c>
      <c r="Y211" s="345" t="str">
        <f t="shared" ca="true" si="63"/>
        <v/>
      </c>
      <c r="Z211" s="343"/>
      <c r="AA211" s="343"/>
      <c r="AB211" s="346" t="str">
        <f t="shared" ca="true" si="64"/>
        <v/>
      </c>
    </row>
    <row r="212" x14ac:dyDescent="0.2">
      <c r="A212" s="341"/>
      <c r="B212" s="625"/>
      <c r="C212" s="626"/>
      <c r="D212" s="256" t="str">
        <f t="shared" ca="true" si="50"/>
        <v/>
      </c>
      <c r="E212" s="345" t="str">
        <f t="shared" ca="true" si="51"/>
        <v/>
      </c>
      <c r="F212" s="343"/>
      <c r="G212" s="343"/>
      <c r="H212" s="346" t="str">
        <f t="shared" ca="true" si="52"/>
        <v/>
      </c>
      <c r="I212" s="256" t="str">
        <f t="shared" ca="true" si="53"/>
        <v/>
      </c>
      <c r="J212" s="345" t="str">
        <f t="shared" ca="true" si="54"/>
        <v/>
      </c>
      <c r="K212" s="343"/>
      <c r="L212" s="343"/>
      <c r="M212" s="346" t="str">
        <f t="shared" ca="true" si="55"/>
        <v/>
      </c>
      <c r="N212" s="256" t="str">
        <f t="shared" ca="true" si="56"/>
        <v/>
      </c>
      <c r="O212" s="345" t="str">
        <f t="shared" ca="true" si="57"/>
        <v/>
      </c>
      <c r="P212" s="343"/>
      <c r="Q212" s="343"/>
      <c r="R212" s="346" t="str">
        <f t="shared" ca="true" si="58"/>
        <v/>
      </c>
      <c r="S212" s="256" t="str">
        <f t="shared" ca="true" si="59"/>
        <v/>
      </c>
      <c r="T212" s="345" t="str">
        <f t="shared" ca="true" si="60"/>
        <v/>
      </c>
      <c r="U212" s="343"/>
      <c r="V212" s="343"/>
      <c r="W212" s="346" t="str">
        <f t="shared" ca="true" si="61"/>
        <v/>
      </c>
      <c r="X212" s="256" t="str">
        <f t="shared" ca="true" si="62"/>
        <v/>
      </c>
      <c r="Y212" s="345" t="str">
        <f t="shared" ca="true" si="63"/>
        <v/>
      </c>
      <c r="Z212" s="343"/>
      <c r="AA212" s="343"/>
      <c r="AB212" s="346" t="str">
        <f t="shared" ca="true" si="64"/>
        <v/>
      </c>
    </row>
    <row r="213" x14ac:dyDescent="0.2">
      <c r="A213" s="341"/>
      <c r="B213" s="625"/>
      <c r="C213" s="626"/>
      <c r="D213" s="256" t="str">
        <f t="shared" ca="true" si="50"/>
        <v/>
      </c>
      <c r="E213" s="345" t="str">
        <f t="shared" ca="true" si="51"/>
        <v/>
      </c>
      <c r="F213" s="343"/>
      <c r="G213" s="343"/>
      <c r="H213" s="346" t="str">
        <f t="shared" ca="true" si="52"/>
        <v/>
      </c>
      <c r="I213" s="256" t="str">
        <f t="shared" ca="true" si="53"/>
        <v/>
      </c>
      <c r="J213" s="345" t="str">
        <f t="shared" ca="true" si="54"/>
        <v/>
      </c>
      <c r="K213" s="343"/>
      <c r="L213" s="343"/>
      <c r="M213" s="346" t="str">
        <f t="shared" ca="true" si="55"/>
        <v/>
      </c>
      <c r="N213" s="256" t="str">
        <f t="shared" ca="true" si="56"/>
        <v/>
      </c>
      <c r="O213" s="345" t="str">
        <f t="shared" ca="true" si="57"/>
        <v/>
      </c>
      <c r="P213" s="343"/>
      <c r="Q213" s="343"/>
      <c r="R213" s="346" t="str">
        <f t="shared" ca="true" si="58"/>
        <v/>
      </c>
      <c r="S213" s="256" t="str">
        <f t="shared" ca="true" si="59"/>
        <v/>
      </c>
      <c r="T213" s="345" t="str">
        <f t="shared" ca="true" si="60"/>
        <v/>
      </c>
      <c r="U213" s="343"/>
      <c r="V213" s="343"/>
      <c r="W213" s="346" t="str">
        <f t="shared" ca="true" si="61"/>
        <v/>
      </c>
      <c r="X213" s="256" t="str">
        <f t="shared" ca="true" si="62"/>
        <v/>
      </c>
      <c r="Y213" s="345" t="str">
        <f t="shared" ca="true" si="63"/>
        <v/>
      </c>
      <c r="Z213" s="343"/>
      <c r="AA213" s="343"/>
      <c r="AB213" s="346" t="str">
        <f t="shared" ca="true" si="64"/>
        <v/>
      </c>
    </row>
    <row r="214" x14ac:dyDescent="0.2">
      <c r="A214" s="341"/>
      <c r="B214" s="625"/>
      <c r="C214" s="626"/>
      <c r="D214" s="256" t="str">
        <f t="shared" ca="true" si="50"/>
        <v/>
      </c>
      <c r="E214" s="345" t="str">
        <f t="shared" ca="true" si="51"/>
        <v/>
      </c>
      <c r="F214" s="343"/>
      <c r="G214" s="343"/>
      <c r="H214" s="346" t="str">
        <f t="shared" ca="true" si="52"/>
        <v/>
      </c>
      <c r="I214" s="256" t="str">
        <f t="shared" ca="true" si="53"/>
        <v/>
      </c>
      <c r="J214" s="345" t="str">
        <f t="shared" ca="true" si="54"/>
        <v/>
      </c>
      <c r="K214" s="343"/>
      <c r="L214" s="343"/>
      <c r="M214" s="346" t="str">
        <f t="shared" ca="true" si="55"/>
        <v/>
      </c>
      <c r="N214" s="256" t="str">
        <f t="shared" ca="true" si="56"/>
        <v/>
      </c>
      <c r="O214" s="345" t="str">
        <f t="shared" ca="true" si="57"/>
        <v/>
      </c>
      <c r="P214" s="343"/>
      <c r="Q214" s="343"/>
      <c r="R214" s="346" t="str">
        <f t="shared" ca="true" si="58"/>
        <v/>
      </c>
      <c r="S214" s="256" t="str">
        <f t="shared" ca="true" si="59"/>
        <v/>
      </c>
      <c r="T214" s="345" t="str">
        <f t="shared" ca="true" si="60"/>
        <v/>
      </c>
      <c r="U214" s="343"/>
      <c r="V214" s="343"/>
      <c r="W214" s="346" t="str">
        <f t="shared" ca="true" si="61"/>
        <v/>
      </c>
      <c r="X214" s="256" t="str">
        <f t="shared" ca="true" si="62"/>
        <v/>
      </c>
      <c r="Y214" s="345" t="str">
        <f t="shared" ca="true" si="63"/>
        <v/>
      </c>
      <c r="Z214" s="343"/>
      <c r="AA214" s="343"/>
      <c r="AB214" s="346" t="str">
        <f t="shared" ca="true" si="64"/>
        <v/>
      </c>
    </row>
    <row r="215" x14ac:dyDescent="0.2">
      <c r="A215" s="341"/>
      <c r="B215" s="625"/>
      <c r="C215" s="626"/>
      <c r="D215" s="256" t="str">
        <f t="shared" ca="true" si="50"/>
        <v/>
      </c>
      <c r="E215" s="345" t="str">
        <f t="shared" ca="true" si="51"/>
        <v/>
      </c>
      <c r="F215" s="343"/>
      <c r="G215" s="343"/>
      <c r="H215" s="346" t="str">
        <f t="shared" ca="true" si="52"/>
        <v/>
      </c>
      <c r="I215" s="256" t="str">
        <f t="shared" ca="true" si="53"/>
        <v/>
      </c>
      <c r="J215" s="345" t="str">
        <f t="shared" ca="true" si="54"/>
        <v/>
      </c>
      <c r="K215" s="343"/>
      <c r="L215" s="343"/>
      <c r="M215" s="346" t="str">
        <f t="shared" ca="true" si="55"/>
        <v/>
      </c>
      <c r="N215" s="256" t="str">
        <f t="shared" ca="true" si="56"/>
        <v/>
      </c>
      <c r="O215" s="345" t="str">
        <f t="shared" ca="true" si="57"/>
        <v/>
      </c>
      <c r="P215" s="343"/>
      <c r="Q215" s="343"/>
      <c r="R215" s="346" t="str">
        <f t="shared" ca="true" si="58"/>
        <v/>
      </c>
      <c r="S215" s="256" t="str">
        <f t="shared" ca="true" si="59"/>
        <v/>
      </c>
      <c r="T215" s="345" t="str">
        <f t="shared" ca="true" si="60"/>
        <v/>
      </c>
      <c r="U215" s="343"/>
      <c r="V215" s="343"/>
      <c r="W215" s="346" t="str">
        <f t="shared" ca="true" si="61"/>
        <v/>
      </c>
      <c r="X215" s="256" t="str">
        <f t="shared" ca="true" si="62"/>
        <v/>
      </c>
      <c r="Y215" s="345" t="str">
        <f t="shared" ca="true" si="63"/>
        <v/>
      </c>
      <c r="Z215" s="343"/>
      <c r="AA215" s="343"/>
      <c r="AB215" s="346" t="str">
        <f t="shared" ca="true" si="64"/>
        <v/>
      </c>
    </row>
    <row r="216" x14ac:dyDescent="0.2">
      <c r="A216" s="341"/>
      <c r="B216" s="627"/>
      <c r="C216" s="628"/>
      <c r="D216" s="257" t="str">
        <f t="shared" ca="true" si="50"/>
        <v/>
      </c>
      <c r="E216" s="348" t="str">
        <f t="shared" ca="true" si="51"/>
        <v/>
      </c>
      <c r="F216" s="349"/>
      <c r="G216" s="350"/>
      <c r="H216" s="351" t="str">
        <f t="shared" ca="true" si="52"/>
        <v/>
      </c>
      <c r="I216" s="257" t="str">
        <f t="shared" ca="true" si="53"/>
        <v/>
      </c>
      <c r="J216" s="348" t="str">
        <f t="shared" ca="true" si="54"/>
        <v/>
      </c>
      <c r="K216" s="349"/>
      <c r="L216" s="350"/>
      <c r="M216" s="351" t="str">
        <f t="shared" ca="true" si="55"/>
        <v/>
      </c>
      <c r="N216" s="257" t="str">
        <f t="shared" ca="true" si="56"/>
        <v/>
      </c>
      <c r="O216" s="348" t="str">
        <f t="shared" ca="true" si="57"/>
        <v/>
      </c>
      <c r="P216" s="349"/>
      <c r="Q216" s="350"/>
      <c r="R216" s="351" t="str">
        <f t="shared" ca="true" si="58"/>
        <v/>
      </c>
      <c r="S216" s="257" t="str">
        <f t="shared" ca="true" si="59"/>
        <v/>
      </c>
      <c r="T216" s="348" t="str">
        <f t="shared" ca="true" si="60"/>
        <v/>
      </c>
      <c r="U216" s="349"/>
      <c r="V216" s="350"/>
      <c r="W216" s="351" t="str">
        <f t="shared" ca="true" si="61"/>
        <v/>
      </c>
      <c r="X216" s="257" t="str">
        <f t="shared" ca="true" si="62"/>
        <v/>
      </c>
      <c r="Y216" s="348" t="str">
        <f t="shared" ca="true" si="63"/>
        <v/>
      </c>
      <c r="Z216" s="349"/>
      <c r="AA216" s="350"/>
      <c r="AB216" s="351" t="str">
        <f t="shared" ca="true" si="64"/>
        <v/>
      </c>
    </row>
    <row r="217" ht="11.25" customHeight="true" x14ac:dyDescent="0.2"/>
    <row r="218" ht="22.5" customHeight="true" x14ac:dyDescent="0.25">
      <c r="B218" s="774" t="str">
        <f>CONCATENATE("Urban use of drinking water sources,  ",C199,"–",C200)</f>
        <v>Urban use of drinking water sources,  2000–2020</v>
      </c>
      <c r="C218" s="775"/>
      <c r="D218" s="775"/>
      <c r="E218" s="775"/>
      <c r="F218" s="775"/>
      <c r="G218" s="775"/>
      <c r="H218" s="775"/>
      <c r="I218" s="775"/>
      <c r="J218" s="775"/>
      <c r="K218" s="775"/>
      <c r="L218" s="775"/>
      <c r="N218" s="352"/>
      <c r="O218" s="352"/>
      <c r="P218" s="352"/>
      <c r="Q218" s="352"/>
      <c r="R218" s="352"/>
      <c r="S218" s="797" t="s">
        <v>11</v>
      </c>
      <c r="T218" s="798"/>
      <c r="U218" s="798"/>
      <c r="V218" s="798"/>
      <c r="W218" s="799"/>
      <c r="X218" s="352"/>
      <c r="Y218" s="352"/>
      <c r="Z218" s="352"/>
      <c r="AA218" s="352"/>
      <c r="AB218" s="353"/>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354"/>
      <c r="D253" s="354"/>
      <c r="E253" s="355" t="str">
        <f ca="true">IF(ISERROR(INDIRECT(CONCATENATE($B253,"!M18"))),"",INDIRECT(CONCATENATE($B253,"!M18")))</f>
        <v/>
      </c>
      <c r="F253" s="355" t="str">
        <f ca="true">IF(ISERROR(INDIRECT(CONCATENATE($B253,"!M19"))),"",INDIRECT(CONCATENATE($B253,"!M19")))</f>
        <v/>
      </c>
      <c r="G253" s="355" t="str">
        <f ca="true">IF(ISERROR(INDIRECT(CONCATENATE($B253,"!M20"))),"",INDIRECT(CONCATENATE($B253,"!M20")))</f>
        <v/>
      </c>
      <c r="H253" s="355" t="str">
        <f ca="true">IF(ISERROR(INDIRECT(CONCATENATE($B253,"!M21"))),"",INDIRECT(CONCATENATE($B253,"!M21")))</f>
        <v/>
      </c>
      <c r="I253" s="355"/>
      <c r="J253" s="355" t="str">
        <f ca="true">IF(ISERROR(INDIRECT(CONCATENATE($B253,"!N18"))),"",INDIRECT(CONCATENATE($B253,"!N18")))</f>
        <v/>
      </c>
      <c r="K253" s="355" t="str">
        <f ca="true">IF(ISERROR(INDIRECT(CONCATENATE($B253,"!N19"))),"",INDIRECT(CONCATENATE($B253,"!N19")))</f>
        <v/>
      </c>
      <c r="L253" s="355" t="str">
        <f ca="true">IF(ISERROR(INDIRECT(CONCATENATE($B253,"!N20"))),"",INDIRECT(CONCATENATE($B253,"!N20")))</f>
        <v/>
      </c>
      <c r="M253" s="355" t="str">
        <f ca="true">IF(ISERROR(INDIRECT(CONCATENATE($B253,"!N21"))),"",INDIRECT(CONCATENATE($B253,"!N21")))</f>
        <v/>
      </c>
      <c r="N253" s="355"/>
      <c r="O253" s="355" t="str">
        <f ca="true">IF(ISERROR(INDIRECT(CONCATENATE($B253,"!O18"))),"",INDIRECT(CONCATENATE($B253,"!O18")))</f>
        <v/>
      </c>
      <c r="P253" s="355" t="str">
        <f ca="true">IF(ISERROR(INDIRECT(CONCATENATE($B253,"!O19"))),"",INDIRECT(CONCATENATE($B253,"!O19")))</f>
        <v/>
      </c>
      <c r="Q253" s="355" t="str">
        <f ca="true">IF(ISERROR(INDIRECT(CONCATENATE($B253,"!O20"))),"",INDIRECT(CONCATENATE($B253,"!O20")))</f>
        <v/>
      </c>
      <c r="R253" s="355" t="str">
        <f ca="true">IF(ISERROR(INDIRECT(CONCATENATE($B253,"!O21"))),"",INDIRECT(CONCATENATE($B253,"!O21")))</f>
        <v/>
      </c>
      <c r="S253" s="355"/>
      <c r="T253" s="355" t="str">
        <f ca="true">IF(ISERROR(INDIRECT(CONCATENATE($B253,"!P18"))),"",INDIRECT(CONCATENATE($B253,"!P18")))</f>
        <v/>
      </c>
      <c r="U253" s="355" t="str">
        <f ca="true">IF(ISERROR(INDIRECT(CONCATENATE($B253,"!P19"))),"",INDIRECT(CONCATENATE($B253,"!P19")))</f>
        <v/>
      </c>
      <c r="V253" s="355" t="str">
        <f ca="true">IF(ISERROR(INDIRECT(CONCATENATE($B253,"!P20"))),"",INDIRECT(CONCATENATE($B253,"!P20")))</f>
        <v/>
      </c>
      <c r="W253" s="355" t="str">
        <f ca="true">IF(ISERROR(INDIRECT(CONCATENATE($B253,"!P21"))),"",INDIRECT(CONCATENATE($B253,"!P21")))</f>
        <v/>
      </c>
      <c r="X253" s="355"/>
      <c r="Y253" s="355" t="str">
        <f ca="true">IF(ISERROR(INDIRECT(CONCATENATE($B253,"!Q18"))),"",INDIRECT(CONCATENATE($B253,"!Q18")))</f>
        <v/>
      </c>
      <c r="Z253" s="355" t="str">
        <f ca="true">IF(ISERROR(INDIRECT(CONCATENATE($B253,"!Q19"))),"",INDIRECT(CONCATENATE($B253,"!Q19")))</f>
        <v/>
      </c>
      <c r="AA253" s="355" t="str">
        <f ca="true">IF(ISERROR(INDIRECT(CONCATENATE($B253,"!Q20"))),"",INDIRECT(CONCATENATE($B253,"!Q20")))</f>
        <v/>
      </c>
      <c r="AB253" s="355" t="str">
        <f ca="true">IF(ISERROR(INDIRECT(CONCATENATE($B253,"!Q21"))),"",INDIRECT(CONCATENATE($B253,"!Q1")))</f>
        <v/>
      </c>
    </row>
    <row r="254" x14ac:dyDescent="0.2">
      <c r="C254" s="354"/>
      <c r="D254" s="354"/>
      <c r="E254" s="355" t="str">
        <f ca="true">IF(ISERROR(INDIRECT(CONCATENATE($B254,"!M18"))),"",INDIRECT(CONCATENATE($B254,"!M18")))</f>
        <v/>
      </c>
      <c r="F254" s="355" t="str">
        <f ca="true">IF(ISERROR(INDIRECT(CONCATENATE($B254,"!M19"))),"",INDIRECT(CONCATENATE($B254,"!M19")))</f>
        <v/>
      </c>
      <c r="G254" s="355" t="str">
        <f ca="true">IF(ISERROR(INDIRECT(CONCATENATE($B254,"!M20"))),"",INDIRECT(CONCATENATE($B254,"!M20")))</f>
        <v/>
      </c>
      <c r="H254" s="355" t="str">
        <f ca="true">IF(ISERROR(INDIRECT(CONCATENATE($B254,"!M21"))),"",INDIRECT(CONCATENATE($B254,"!M21")))</f>
        <v/>
      </c>
      <c r="I254" s="355"/>
      <c r="J254" s="355" t="str">
        <f ca="true">IF(ISERROR(INDIRECT(CONCATENATE($B254,"!N18"))),"",INDIRECT(CONCATENATE($B254,"!N18")))</f>
        <v/>
      </c>
      <c r="K254" s="355" t="str">
        <f ca="true">IF(ISERROR(INDIRECT(CONCATENATE($B254,"!N19"))),"",INDIRECT(CONCATENATE($B254,"!N19")))</f>
        <v/>
      </c>
      <c r="L254" s="355" t="str">
        <f ca="true">IF(ISERROR(INDIRECT(CONCATENATE($B254,"!N20"))),"",INDIRECT(CONCATENATE($B254,"!N20")))</f>
        <v/>
      </c>
      <c r="M254" s="355" t="str">
        <f ca="true">IF(ISERROR(INDIRECT(CONCATENATE($B254,"!N21"))),"",INDIRECT(CONCATENATE($B254,"!N21")))</f>
        <v/>
      </c>
      <c r="N254" s="355"/>
      <c r="O254" s="355" t="str">
        <f ca="true">IF(ISERROR(INDIRECT(CONCATENATE($B254,"!O18"))),"",INDIRECT(CONCATENATE($B254,"!O18")))</f>
        <v/>
      </c>
      <c r="P254" s="355" t="str">
        <f ca="true">IF(ISERROR(INDIRECT(CONCATENATE($B254,"!O19"))),"",INDIRECT(CONCATENATE($B254,"!O19")))</f>
        <v/>
      </c>
      <c r="Q254" s="355" t="str">
        <f ca="true">IF(ISERROR(INDIRECT(CONCATENATE($B254,"!O20"))),"",INDIRECT(CONCATENATE($B254,"!O20")))</f>
        <v/>
      </c>
      <c r="R254" s="355" t="str">
        <f ca="true">IF(ISERROR(INDIRECT(CONCATENATE($B254,"!O21"))),"",INDIRECT(CONCATENATE($B254,"!O21")))</f>
        <v/>
      </c>
      <c r="S254" s="355"/>
      <c r="T254" s="355" t="str">
        <f ca="true">IF(ISERROR(INDIRECT(CONCATENATE($B254,"!P18"))),"",INDIRECT(CONCATENATE($B254,"!P18")))</f>
        <v/>
      </c>
      <c r="U254" s="355" t="str">
        <f ca="true">IF(ISERROR(INDIRECT(CONCATENATE($B254,"!P19"))),"",INDIRECT(CONCATENATE($B254,"!P19")))</f>
        <v/>
      </c>
      <c r="V254" s="355" t="str">
        <f ca="true">IF(ISERROR(INDIRECT(CONCATENATE($B254,"!P20"))),"",INDIRECT(CONCATENATE($B254,"!P20")))</f>
        <v/>
      </c>
      <c r="W254" s="355" t="str">
        <f ca="true">IF(ISERROR(INDIRECT(CONCATENATE($B254,"!P21"))),"",INDIRECT(CONCATENATE($B254,"!P21")))</f>
        <v/>
      </c>
      <c r="X254" s="355"/>
      <c r="Y254" s="355" t="str">
        <f ca="true">IF(ISERROR(INDIRECT(CONCATENATE($B254,"!Q18"))),"",INDIRECT(CONCATENATE($B254,"!Q18")))</f>
        <v/>
      </c>
      <c r="Z254" s="355" t="str">
        <f ca="true">IF(ISERROR(INDIRECT(CONCATENATE($B254,"!Q19"))),"",INDIRECT(CONCATENATE($B254,"!Q19")))</f>
        <v/>
      </c>
      <c r="AA254" s="355" t="str">
        <f ca="true">IF(ISERROR(INDIRECT(CONCATENATE($B254,"!Q20"))),"",INDIRECT(CONCATENATE($B254,"!Q20")))</f>
        <v/>
      </c>
      <c r="AB254" s="355" t="str">
        <f ca="true">IF(ISERROR(INDIRECT(CONCATENATE($B254,"!Q21"))),"",INDIRECT(CONCATENATE($B254,"!Q1")))</f>
        <v/>
      </c>
    </row>
    <row r="255" x14ac:dyDescent="0.2">
      <c r="C255" s="354"/>
      <c r="D255" s="354"/>
      <c r="E255" s="355" t="str">
        <f ca="true">IF(ISERROR(INDIRECT(CONCATENATE($B255,"!M18"))),"",INDIRECT(CONCATENATE($B255,"!M18")))</f>
        <v/>
      </c>
      <c r="F255" s="355" t="str">
        <f ca="true">IF(ISERROR(INDIRECT(CONCATENATE($B255,"!M19"))),"",INDIRECT(CONCATENATE($B255,"!M19")))</f>
        <v/>
      </c>
      <c r="G255" s="355" t="str">
        <f ca="true">IF(ISERROR(INDIRECT(CONCATENATE($B255,"!M20"))),"",INDIRECT(CONCATENATE($B255,"!M20")))</f>
        <v/>
      </c>
      <c r="H255" s="355" t="str">
        <f ca="true">IF(ISERROR(INDIRECT(CONCATENATE($B255,"!M21"))),"",INDIRECT(CONCATENATE($B255,"!M21")))</f>
        <v/>
      </c>
      <c r="I255" s="355"/>
      <c r="J255" s="355" t="str">
        <f ca="true">IF(ISERROR(INDIRECT(CONCATENATE($B255,"!N18"))),"",INDIRECT(CONCATENATE($B255,"!N18")))</f>
        <v/>
      </c>
      <c r="K255" s="355" t="str">
        <f ca="true">IF(ISERROR(INDIRECT(CONCATENATE($B255,"!N19"))),"",INDIRECT(CONCATENATE($B255,"!N19")))</f>
        <v/>
      </c>
      <c r="L255" s="355" t="str">
        <f ca="true">IF(ISERROR(INDIRECT(CONCATENATE($B255,"!N20"))),"",INDIRECT(CONCATENATE($B255,"!N20")))</f>
        <v/>
      </c>
      <c r="M255" s="355" t="str">
        <f ca="true">IF(ISERROR(INDIRECT(CONCATENATE($B255,"!N21"))),"",INDIRECT(CONCATENATE($B255,"!N21")))</f>
        <v/>
      </c>
      <c r="N255" s="355"/>
      <c r="O255" s="355" t="str">
        <f ca="true">IF(ISERROR(INDIRECT(CONCATENATE($B255,"!O18"))),"",INDIRECT(CONCATENATE($B255,"!O18")))</f>
        <v/>
      </c>
      <c r="P255" s="355" t="str">
        <f ca="true">IF(ISERROR(INDIRECT(CONCATENATE($B255,"!O19"))),"",INDIRECT(CONCATENATE($B255,"!O19")))</f>
        <v/>
      </c>
      <c r="Q255" s="355" t="str">
        <f ca="true">IF(ISERROR(INDIRECT(CONCATENATE($B255,"!O20"))),"",INDIRECT(CONCATENATE($B255,"!O20")))</f>
        <v/>
      </c>
      <c r="R255" s="355" t="str">
        <f ca="true">IF(ISERROR(INDIRECT(CONCATENATE($B255,"!O21"))),"",INDIRECT(CONCATENATE($B255,"!O21")))</f>
        <v/>
      </c>
      <c r="S255" s="355"/>
      <c r="T255" s="355" t="str">
        <f ca="true">IF(ISERROR(INDIRECT(CONCATENATE($B255,"!P18"))),"",INDIRECT(CONCATENATE($B255,"!P18")))</f>
        <v/>
      </c>
      <c r="U255" s="355" t="str">
        <f ca="true">IF(ISERROR(INDIRECT(CONCATENATE($B255,"!P19"))),"",INDIRECT(CONCATENATE($B255,"!P19")))</f>
        <v/>
      </c>
      <c r="V255" s="355" t="str">
        <f ca="true">IF(ISERROR(INDIRECT(CONCATENATE($B255,"!P20"))),"",INDIRECT(CONCATENATE($B255,"!P20")))</f>
        <v/>
      </c>
      <c r="W255" s="355" t="str">
        <f ca="true">IF(ISERROR(INDIRECT(CONCATENATE($B255,"!P21"))),"",INDIRECT(CONCATENATE($B255,"!P21")))</f>
        <v/>
      </c>
      <c r="X255" s="355"/>
      <c r="Y255" s="355" t="str">
        <f ca="true">IF(ISERROR(INDIRECT(CONCATENATE($B255,"!Q18"))),"",INDIRECT(CONCATENATE($B255,"!Q18")))</f>
        <v/>
      </c>
      <c r="Z255" s="355" t="str">
        <f ca="true">IF(ISERROR(INDIRECT(CONCATENATE($B255,"!Q19"))),"",INDIRECT(CONCATENATE($B255,"!Q19")))</f>
        <v/>
      </c>
      <c r="AA255" s="355" t="str">
        <f ca="true">IF(ISERROR(INDIRECT(CONCATENATE($B255,"!Q20"))),"",INDIRECT(CONCATENATE($B255,"!Q20")))</f>
        <v/>
      </c>
      <c r="AB255" s="355" t="str">
        <f ca="true">IF(ISERROR(INDIRECT(CONCATENATE($B255,"!Q21"))),"",INDIRECT(CONCATENATE($B255,"!Q1")))</f>
        <v/>
      </c>
    </row>
    <row r="256" x14ac:dyDescent="0.2">
      <c r="B256" s="355"/>
      <c r="C256" s="354"/>
      <c r="D256" s="354"/>
      <c r="E256" s="355" t="str">
        <f ca="true">IF(ISERROR(INDIRECT(CONCATENATE($B256,"!M18"))),"",INDIRECT(CONCATENATE($B256,"!M18")))</f>
        <v/>
      </c>
      <c r="F256" s="355" t="str">
        <f ca="true">IF(ISERROR(INDIRECT(CONCATENATE($B256,"!M19"))),"",INDIRECT(CONCATENATE($B256,"!M19")))</f>
        <v/>
      </c>
      <c r="G256" s="355" t="str">
        <f ca="true">IF(ISERROR(INDIRECT(CONCATENATE($B256,"!M20"))),"",INDIRECT(CONCATENATE($B256,"!M20")))</f>
        <v/>
      </c>
      <c r="H256" s="355" t="str">
        <f ca="true">IF(ISERROR(INDIRECT(CONCATENATE($B256,"!M21"))),"",INDIRECT(CONCATENATE($B256,"!M21")))</f>
        <v/>
      </c>
      <c r="I256" s="355"/>
      <c r="J256" s="355" t="str">
        <f ca="true">IF(ISERROR(INDIRECT(CONCATENATE($B256,"!N18"))),"",INDIRECT(CONCATENATE($B256,"!N18")))</f>
        <v/>
      </c>
      <c r="K256" s="355" t="str">
        <f ca="true">IF(ISERROR(INDIRECT(CONCATENATE($B256,"!N19"))),"",INDIRECT(CONCATENATE($B256,"!N19")))</f>
        <v/>
      </c>
      <c r="L256" s="355" t="str">
        <f ca="true">IF(ISERROR(INDIRECT(CONCATENATE($B256,"!N20"))),"",INDIRECT(CONCATENATE($B256,"!N20")))</f>
        <v/>
      </c>
      <c r="M256" s="355" t="str">
        <f ca="true">IF(ISERROR(INDIRECT(CONCATENATE($B256,"!N21"))),"",INDIRECT(CONCATENATE($B256,"!N21")))</f>
        <v/>
      </c>
      <c r="N256" s="355"/>
      <c r="O256" s="355" t="str">
        <f ca="true">IF(ISERROR(INDIRECT(CONCATENATE($B256,"!O18"))),"",INDIRECT(CONCATENATE($B256,"!O18")))</f>
        <v/>
      </c>
      <c r="P256" s="355" t="str">
        <f ca="true">IF(ISERROR(INDIRECT(CONCATENATE($B256,"!O19"))),"",INDIRECT(CONCATENATE($B256,"!O19")))</f>
        <v/>
      </c>
      <c r="Q256" s="355" t="str">
        <f ca="true">IF(ISERROR(INDIRECT(CONCATENATE($B256,"!O20"))),"",INDIRECT(CONCATENATE($B256,"!O20")))</f>
        <v/>
      </c>
      <c r="R256" s="355" t="str">
        <f ca="true">IF(ISERROR(INDIRECT(CONCATENATE($B256,"!O21"))),"",INDIRECT(CONCATENATE($B256,"!O21")))</f>
        <v/>
      </c>
      <c r="S256" s="355"/>
      <c r="T256" s="355" t="str">
        <f ca="true">IF(ISERROR(INDIRECT(CONCATENATE($B256,"!P18"))),"",INDIRECT(CONCATENATE($B256,"!P18")))</f>
        <v/>
      </c>
      <c r="U256" s="355" t="str">
        <f ca="true">IF(ISERROR(INDIRECT(CONCATENATE($B256,"!P19"))),"",INDIRECT(CONCATENATE($B256,"!P19")))</f>
        <v/>
      </c>
      <c r="V256" s="355" t="str">
        <f ca="true">IF(ISERROR(INDIRECT(CONCATENATE($B256,"!P20"))),"",INDIRECT(CONCATENATE($B256,"!P20")))</f>
        <v/>
      </c>
      <c r="W256" s="355" t="str">
        <f ca="true">IF(ISERROR(INDIRECT(CONCATENATE($B256,"!P21"))),"",INDIRECT(CONCATENATE($B256,"!P21")))</f>
        <v/>
      </c>
      <c r="X256" s="355"/>
      <c r="Y256" s="355" t="str">
        <f ca="true">IF(ISERROR(INDIRECT(CONCATENATE($B256,"!Q18"))),"",INDIRECT(CONCATENATE($B256,"!Q18")))</f>
        <v/>
      </c>
      <c r="Z256" s="355" t="str">
        <f ca="true">IF(ISERROR(INDIRECT(CONCATENATE($B256,"!Q19"))),"",INDIRECT(CONCATENATE($B256,"!Q19")))</f>
        <v/>
      </c>
      <c r="AA256" s="355" t="str">
        <f ca="true">IF(ISERROR(INDIRECT(CONCATENATE($B256,"!Q20"))),"",INDIRECT(CONCATENATE($B256,"!Q20")))</f>
        <v/>
      </c>
      <c r="AB256" s="355" t="str">
        <f ca="true">IF(ISERROR(INDIRECT(CONCATENATE($B256,"!Q21"))),"",INDIRECT(CONCATENATE($B256,"!Q1")))</f>
        <v/>
      </c>
    </row>
    <row r="257" x14ac:dyDescent="0.2">
      <c r="B257" s="355"/>
      <c r="C257" s="354"/>
      <c r="D257" s="354"/>
      <c r="E257" s="355" t="str">
        <f ca="true">IF(ISERROR(INDIRECT(CONCATENATE($B257,"!M18"))),"",INDIRECT(CONCATENATE($B257,"!M18")))</f>
        <v/>
      </c>
      <c r="F257" s="355" t="str">
        <f ca="true">IF(ISERROR(INDIRECT(CONCATENATE($B257,"!M19"))),"",INDIRECT(CONCATENATE($B257,"!M19")))</f>
        <v/>
      </c>
      <c r="G257" s="355" t="str">
        <f ca="true">IF(ISERROR(INDIRECT(CONCATENATE($B257,"!M20"))),"",INDIRECT(CONCATENATE($B257,"!M20")))</f>
        <v/>
      </c>
      <c r="H257" s="355" t="str">
        <f ca="true">IF(ISERROR(INDIRECT(CONCATENATE($B257,"!M21"))),"",INDIRECT(CONCATENATE($B257,"!M21")))</f>
        <v/>
      </c>
      <c r="I257" s="355"/>
      <c r="J257" s="355" t="str">
        <f ca="true">IF(ISERROR(INDIRECT(CONCATENATE($B257,"!N18"))),"",INDIRECT(CONCATENATE($B257,"!N18")))</f>
        <v/>
      </c>
      <c r="K257" s="355" t="str">
        <f ca="true">IF(ISERROR(INDIRECT(CONCATENATE($B257,"!N19"))),"",INDIRECT(CONCATENATE($B257,"!N19")))</f>
        <v/>
      </c>
      <c r="L257" s="355" t="str">
        <f ca="true">IF(ISERROR(INDIRECT(CONCATENATE($B257,"!N20"))),"",INDIRECT(CONCATENATE($B257,"!N20")))</f>
        <v/>
      </c>
      <c r="M257" s="355" t="str">
        <f ca="true">IF(ISERROR(INDIRECT(CONCATENATE($B257,"!N21"))),"",INDIRECT(CONCATENATE($B257,"!N21")))</f>
        <v/>
      </c>
      <c r="N257" s="355"/>
      <c r="O257" s="355" t="str">
        <f ca="true">IF(ISERROR(INDIRECT(CONCATENATE($B257,"!O18"))),"",INDIRECT(CONCATENATE($B257,"!O18")))</f>
        <v/>
      </c>
      <c r="P257" s="355" t="str">
        <f ca="true">IF(ISERROR(INDIRECT(CONCATENATE($B257,"!O19"))),"",INDIRECT(CONCATENATE($B257,"!O19")))</f>
        <v/>
      </c>
      <c r="Q257" s="355" t="str">
        <f ca="true">IF(ISERROR(INDIRECT(CONCATENATE($B257,"!O20"))),"",INDIRECT(CONCATENATE($B257,"!O20")))</f>
        <v/>
      </c>
      <c r="R257" s="355" t="str">
        <f ca="true">IF(ISERROR(INDIRECT(CONCATENATE($B257,"!O21"))),"",INDIRECT(CONCATENATE($B257,"!O21")))</f>
        <v/>
      </c>
      <c r="S257" s="355"/>
      <c r="T257" s="355" t="str">
        <f ca="true">IF(ISERROR(INDIRECT(CONCATENATE($B257,"!P18"))),"",INDIRECT(CONCATENATE($B257,"!P18")))</f>
        <v/>
      </c>
      <c r="U257" s="355" t="str">
        <f ca="true">IF(ISERROR(INDIRECT(CONCATENATE($B257,"!P19"))),"",INDIRECT(CONCATENATE($B257,"!P19")))</f>
        <v/>
      </c>
      <c r="V257" s="355" t="str">
        <f ca="true">IF(ISERROR(INDIRECT(CONCATENATE($B257,"!P20"))),"",INDIRECT(CONCATENATE($B257,"!P20")))</f>
        <v/>
      </c>
      <c r="W257" s="355" t="str">
        <f ca="true">IF(ISERROR(INDIRECT(CONCATENATE($B257,"!P21"))),"",INDIRECT(CONCATENATE($B257,"!P21")))</f>
        <v/>
      </c>
      <c r="X257" s="355"/>
      <c r="Y257" s="355" t="str">
        <f ca="true">IF(ISERROR(INDIRECT(CONCATENATE($B257,"!Q18"))),"",INDIRECT(CONCATENATE($B257,"!Q18")))</f>
        <v/>
      </c>
      <c r="Z257" s="355" t="str">
        <f ca="true">IF(ISERROR(INDIRECT(CONCATENATE($B257,"!Q19"))),"",INDIRECT(CONCATENATE($B257,"!Q19")))</f>
        <v/>
      </c>
      <c r="AA257" s="355" t="str">
        <f ca="true">IF(ISERROR(INDIRECT(CONCATENATE($B257,"!Q20"))),"",INDIRECT(CONCATENATE($B257,"!Q20")))</f>
        <v/>
      </c>
      <c r="AB257" s="355" t="str">
        <f ca="true">IF(ISERROR(INDIRECT(CONCATENATE($B257,"!Q21"))),"",INDIRECT(CONCATENATE($B257,"!Q1")))</f>
        <v/>
      </c>
    </row>
    <row r="297" s="294" customFormat="true" ht="16.5" customHeight="true" x14ac:dyDescent="0.2">
      <c r="A297" s="795" t="s">
        <v>7</v>
      </c>
      <c r="B297" s="795"/>
      <c r="C297" s="795"/>
      <c r="D297" s="793" t="s">
        <v>0</v>
      </c>
      <c r="E297" s="782"/>
      <c r="F297" s="782"/>
      <c r="G297" s="782"/>
      <c r="H297" s="794"/>
      <c r="I297" s="793" t="s">
        <v>1</v>
      </c>
      <c r="J297" s="782"/>
      <c r="K297" s="782"/>
      <c r="L297" s="782"/>
      <c r="M297" s="794"/>
      <c r="N297" s="793" t="s">
        <v>2</v>
      </c>
      <c r="O297" s="782"/>
      <c r="P297" s="782"/>
      <c r="Q297" s="782"/>
      <c r="R297" s="794"/>
      <c r="S297" s="793" t="s">
        <v>3</v>
      </c>
      <c r="T297" s="782"/>
      <c r="U297" s="782"/>
      <c r="V297" s="782"/>
      <c r="W297" s="794"/>
      <c r="X297" s="793" t="s">
        <v>4</v>
      </c>
      <c r="Y297" s="782"/>
      <c r="Z297" s="782"/>
      <c r="AA297" s="782"/>
      <c r="AB297" s="794"/>
    </row>
    <row r="298" s="298" customFormat="true" ht="22.5" customHeight="true" x14ac:dyDescent="0.2">
      <c r="A298" s="796"/>
      <c r="B298" s="796"/>
      <c r="C298" s="796"/>
      <c r="D298" s="308" t="s">
        <v>14</v>
      </c>
      <c r="E298" s="309" t="s">
        <v>15</v>
      </c>
      <c r="F298" s="296" t="s">
        <v>16</v>
      </c>
      <c r="G298" s="296" t="s">
        <v>22</v>
      </c>
      <c r="H298" s="297" t="s">
        <v>17</v>
      </c>
      <c r="I298" s="308" t="s">
        <v>14</v>
      </c>
      <c r="J298" s="309" t="s">
        <v>15</v>
      </c>
      <c r="K298" s="296" t="s">
        <v>16</v>
      </c>
      <c r="L298" s="296" t="s">
        <v>22</v>
      </c>
      <c r="M298" s="297" t="s">
        <v>17</v>
      </c>
      <c r="N298" s="308" t="s">
        <v>14</v>
      </c>
      <c r="O298" s="309" t="s">
        <v>15</v>
      </c>
      <c r="P298" s="296" t="s">
        <v>16</v>
      </c>
      <c r="Q298" s="296" t="s">
        <v>22</v>
      </c>
      <c r="R298" s="297" t="s">
        <v>17</v>
      </c>
      <c r="S298" s="308" t="s">
        <v>14</v>
      </c>
      <c r="T298" s="309" t="s">
        <v>15</v>
      </c>
      <c r="U298" s="296" t="s">
        <v>16</v>
      </c>
      <c r="V298" s="296" t="s">
        <v>22</v>
      </c>
      <c r="W298" s="297" t="s">
        <v>17</v>
      </c>
      <c r="X298" s="308" t="s">
        <v>14</v>
      </c>
      <c r="Y298" s="309" t="s">
        <v>15</v>
      </c>
      <c r="Z298" s="296" t="s">
        <v>16</v>
      </c>
      <c r="AA298" s="296" t="s">
        <v>22</v>
      </c>
      <c r="AB298" s="297" t="s">
        <v>17</v>
      </c>
    </row>
    <row r="299" s="318" customFormat="true" ht="15" customHeight="true" x14ac:dyDescent="0.2">
      <c r="A299" s="800" t="s">
        <v>10</v>
      </c>
      <c r="B299" s="801"/>
      <c r="C299" s="415">
        <v>2000</v>
      </c>
      <c r="D299" s="310">
        <f ca="true">IF((D301+H301)&gt;100,D301*100/(D301+H301),D301)</f>
        <v>50.914745304603684</v>
      </c>
      <c r="E299" s="311">
        <f ca="true">D299*AVERAGEIF(E305:E316,"&gt;0")/100</f>
        <v>37.371675427860019</v>
      </c>
      <c r="F299" s="312">
        <f ca="true">D299*(100-AVERAGEIF(E305:E316,"&gt;0"))/100</f>
        <v>13.543069876743665</v>
      </c>
      <c r="G299" s="313">
        <f ca="true">100-(E299+F299+H299)</f>
        <v>37.201562916722423</v>
      </c>
      <c r="H299" s="314">
        <f ca="true">IF((D301+H301)&gt;100,H301*100/(D301+H301),H301)</f>
        <v>11.883691778673892</v>
      </c>
      <c r="I299" s="310">
        <f ca="true">IF((I301+M301)&gt;100,I301*100/(I301+M301),I301)</f>
        <v>54.910965348170066</v>
      </c>
      <c r="J299" s="311">
        <f ca="true">I299*AVERAGEIF(J305:J316,"&gt;0")/100</f>
        <v>40.401998017463299</v>
      </c>
      <c r="K299" s="315">
        <f ca="true">I299*(100-AVERAGEIF(J305:J316,"&gt;0"))/100</f>
        <v>14.508967330706763</v>
      </c>
      <c r="L299" s="316">
        <f ca="true">100-(J299+K299+M299)</f>
        <v>35.263489358144</v>
      </c>
      <c r="M299" s="317">
        <f ca="true">IF((I301+M301)&gt;100,M301*100/(I301+M301),M301)</f>
        <v>9.8255452936859342</v>
      </c>
      <c r="N299" s="310">
        <f ca="true">IF((N301+R301)&gt;100,N301*100/(N301+R301),N301)</f>
        <v>51.538337546351727</v>
      </c>
      <c r="O299" s="311">
        <f ca="true">N299*AVERAGEIF(O305:O316,"&gt;0")/100</f>
        <v>36.682910321906249</v>
      </c>
      <c r="P299" s="315">
        <f ca="true">N299*(100-AVERAGEIF(O305:O316,"&gt;0"))/100</f>
        <v>14.855427224445478</v>
      </c>
      <c r="Q299" s="316">
        <f ca="true">100-(O299+P299+R299)</f>
        <v>39.126254871904393</v>
      </c>
      <c r="R299" s="317">
        <f ca="true">IF((N301+R301)&gt;100,R301*100/(N301+R301),R301)</f>
        <v>9.3354075817438797</v>
      </c>
      <c r="S299" s="310">
        <f ca="true">IF((S301+W301)&gt;100,S301*100/(S301+W301),S301)</f>
        <v>53.855634802129543</v>
      </c>
      <c r="T299" s="311">
        <f ca="true">S299*AVERAGEIF(T305:T316,"&gt;0")/100</f>
        <v>38.619798385977063</v>
      </c>
      <c r="U299" s="315">
        <f ca="true">S299*(100-AVERAGEIF(T305:T316,"&gt;0"))/100</f>
        <v>15.235836416152479</v>
      </c>
      <c r="V299" s="316">
        <f ca="true">100-(T299+U299+W299)</f>
        <v>33.972970073872716</v>
      </c>
      <c r="W299" s="317">
        <f ca="true">IF((S301+W301)&gt;100,W301*100/(S301+W301),W301)</f>
        <v>12.17139512399774</v>
      </c>
      <c r="X299" s="310">
        <f ca="true">IF((X301+AB301)&gt;100,X301*100/(X301+AB301),X301)</f>
        <v>60.977193346360082</v>
      </c>
      <c r="Y299" s="311">
        <f ca="true">X299*AVERAGEIF(Y305:Y316,"&gt;0")/100</f>
        <v>43.529517586406058</v>
      </c>
      <c r="Z299" s="315">
        <f ca="true">X299*(100-AVERAGEIF(Y305:Y316,"&gt;0"))/100</f>
        <v>17.447675759954027</v>
      </c>
      <c r="AA299" s="316">
        <f ca="true">100-(Y299+Z299+AB299)</f>
        <v>28.749746688507003</v>
      </c>
      <c r="AB299" s="317">
        <f ca="true">IF((X301+AB301)&gt;100,AB301*100/(X301+AB301),AB301)</f>
        <v>10.273059965132916</v>
      </c>
    </row>
    <row r="300" s="318" customFormat="true" ht="15" customHeight="true" x14ac:dyDescent="0.2">
      <c r="A300" s="802"/>
      <c r="B300" s="803"/>
      <c r="C300" s="416">
        <v>2020</v>
      </c>
      <c r="D300" s="319">
        <f ca="true">IF((D302+H302)&gt;100,D302*100/(D302+H302),D302)</f>
        <v>42.10202608569125</v>
      </c>
      <c r="E300" s="320">
        <f ca="true">D300*AVERAGEIF(E305:E316,"&gt;0")/100</f>
        <v>30.90309583827931</v>
      </c>
      <c r="F300" s="321">
        <f ca="true">D300*(100-AVERAGEIF(E305:E316,"&gt;0"))/100</f>
        <v>11.198930247411941</v>
      </c>
      <c r="G300" s="322">
        <f ca="true">100-(E300+F300+H300)</f>
        <v>49.079669846862032</v>
      </c>
      <c r="H300" s="323">
        <f ca="true">IF((D302+H302)&gt;100,H302*100/(D302+H302),H302)</f>
        <v>8.8183040674467179</v>
      </c>
      <c r="I300" s="319">
        <f ca="true">IF((I302+M302)&gt;100,I302*100/(I302+M302),I302)</f>
        <v>41.667345352372649</v>
      </c>
      <c r="J300" s="320">
        <f ca="true">I300*AVERAGEIF(J305:J316,"&gt;0")/100</f>
        <v>30.657701856913722</v>
      </c>
      <c r="K300" s="321">
        <f ca="true">I300*(100-AVERAGEIF(J305:J316,"&gt;0"))/100</f>
        <v>11.009643495458926</v>
      </c>
      <c r="L300" s="322">
        <f ca="true">100-(J300+K300+M300)</f>
        <v>51.350642714262335</v>
      </c>
      <c r="M300" s="323">
        <f ca="true">IF((I302+M302)&gt;100,M302*100/(I302+M302),M302)</f>
        <v>6.9820119333650155</v>
      </c>
      <c r="N300" s="319">
        <f ca="true">IF((N302+R302)&gt;100,N302*100/(N302+R302),N302)</f>
        <v>43.846040350934231</v>
      </c>
      <c r="O300" s="320">
        <f ca="true">N300*AVERAGEIF(O305:O316,"&gt;0")/100</f>
        <v>31.207843379066425</v>
      </c>
      <c r="P300" s="321">
        <f ca="true">N300*(100-AVERAGEIF(O305:O316,"&gt;0"))/100</f>
        <v>12.638196971867808</v>
      </c>
      <c r="Q300" s="322">
        <f ca="true">100-(O300+P300+R300)</f>
        <v>49.509513220364681</v>
      </c>
      <c r="R300" s="323">
        <f ca="true">IF((N302+R302)&gt;100,R302*100/(N302+R302),R302)</f>
        <v>6.6444464287010874</v>
      </c>
      <c r="S300" s="319">
        <f ca="true">IF((S302+W302)&gt;100,S302*100/(S302+W302),S302)</f>
        <v>49.263666717087176</v>
      </c>
      <c r="T300" s="320">
        <f ca="true">S300*AVERAGEIF(T305:T316,"&gt;0")/100</f>
        <v>35.326904665742518</v>
      </c>
      <c r="U300" s="321">
        <f ca="true">S300*(100-AVERAGEIF(T305:T316,"&gt;0"))/100</f>
        <v>13.936762051344656</v>
      </c>
      <c r="V300" s="322">
        <f ca="true">100-(T300+U300+W300)</f>
        <v>45.725671772841451</v>
      </c>
      <c r="W300" s="323">
        <f ca="true">IF((S302+W302)&gt;100,W302*100/(S302+W302),W302)</f>
        <v>5.0106615100713725</v>
      </c>
      <c r="X300" s="319">
        <f ca="true">IF((X302+AB302)&gt;100,X302*100/(X302+AB302),X302)</f>
        <v>51.066986059086389</v>
      </c>
      <c r="Y300" s="320">
        <f ca="true">X300*AVERAGEIF(Y305:Y316,"&gt;0")/100</f>
        <v>36.454962023542315</v>
      </c>
      <c r="Z300" s="321">
        <f ca="true">X300*(100-AVERAGEIF(Y305:Y316,"&gt;0"))/100</f>
        <v>14.612024035544074</v>
      </c>
      <c r="AA300" s="322">
        <f ca="true">100-(Y300+Z300+AB300)</f>
        <v>45.981224710059223</v>
      </c>
      <c r="AB300" s="323">
        <f ca="true">IF((X302+AB302)&gt;100,AB302*100/(X302+AB302),AB302)</f>
        <v>2.9517892308543878</v>
      </c>
    </row>
    <row r="301" hidden="true" x14ac:dyDescent="0.2">
      <c r="A301" s="804" t="s">
        <v>12</v>
      </c>
      <c r="B301" s="805"/>
      <c r="C301" s="324">
        <f>MinRegYear(C299,C305:C316)</f>
        <v>2000</v>
      </c>
      <c r="D301" s="325">
        <f ca="true">IF(MAX(C305:C316)-MIN(C305:C316)&lt;5,AVERAGEIF(C305:C316,"&gt;0",D305:D316),
IF(FORECAST($C301,D$305:D$316,$C$305:$C$316)&lt;0,0,
IF(FORECAST($C301,D$305:D$316,$C$305:$C$316)&gt;100,100,
FORECAST($C301,D$305:D$316,$C$305:$C$316))))</f>
        <v>50.914745304603684</v>
      </c>
      <c r="E301" s="326"/>
      <c r="F301" s="327"/>
      <c r="G301" s="327"/>
      <c r="H301" s="328">
        <f ca="true">IF(MAX(C305:C316)-MIN(C305:C316)&lt;5,AVERAGEIF(C305:C316,"&gt;0",H305:H316),
IF(FORECAST($C301,H$305:H$316,$C$305:$C$316)&lt;0,0,
IF(FORECAST($C301,H$305:H$316,$C$305:$C$316)&gt;100,100,
FORECAST($C301,H$305:H$316,$C$305:$C$316))))</f>
        <v>11.883691778673892</v>
      </c>
      <c r="I301" s="325">
        <f ca="true">IF(MAX(C305:C316)-MIN(C305:C316)&lt;5,AVERAGEIF(C305:C316,"&gt;0",I305:I316),
IF(FORECAST($C301,I$305:I$316,$C$305:$C$316)&lt;0,0,
IF(FORECAST($C301,I$305:I$316,$C$305:$C$316)&gt;100,100,
FORECAST($C301,I$305:I$316,$C$305:$C$316))))</f>
        <v>54.910965348170066</v>
      </c>
      <c r="J301" s="326"/>
      <c r="K301" s="327"/>
      <c r="L301" s="327"/>
      <c r="M301" s="328">
        <f ca="true">IF(MAX(C305:C316)-MIN(C305:C316)&lt;5,AVERAGEIF(C305:C316,"&gt;0",M305:M316),
IF(FORECAST($C301,M$305:M$316,$C$305:$C$316)&lt;0,0,
IF(FORECAST($C301,M$305:M$316,$C$305:$C$316)&gt;100,100,
FORECAST($C301,M$305:M$316,$C$305:$C$316))))</f>
        <v>9.8255452936859342</v>
      </c>
      <c r="N301" s="325">
        <f ca="true">IF(MAX(C305:C316)-MIN(C305:C316)&lt;5,AVERAGEIF(C305:C316,"&gt;0",N305:N316),
IF(FORECAST($C301,N$305:N$316,$C$305:$C$316)&lt;0,0,
IF(FORECAST($C301,N$305:N$316,$C$305:$C$316)&gt;100,100,
FORECAST($C301,N$305:N$316,$C$305:$C$316))))</f>
        <v>51.538337546351727</v>
      </c>
      <c r="O301" s="326"/>
      <c r="P301" s="327"/>
      <c r="Q301" s="327"/>
      <c r="R301" s="328">
        <f ca="true">IF(MAX(C305:C316)-MIN(C305:C316)&lt;5,AVERAGEIF(C305:C316,"&gt;0",R305:R316),
IF(FORECAST($C301,R$305:R$316,$C$305:$C$316)&lt;0,0,
IF(FORECAST($C301,R$305:R$316,$C$305:$C$316)&gt;100,100,
FORECAST($C301,R$305:R$316,$C$305:$C$316))))</f>
        <v>9.3354075817438797</v>
      </c>
      <c r="S301" s="325">
        <f ca="true">IF(MAX(C305:C316)-MIN(C305:C316)&lt;5,AVERAGEIF(C305:C316,"&gt;0",S305:S316),
IF(FORECAST($C301,S$305:S$316,$C$305:$C$316)&lt;0,0,
IF(FORECAST($C301,S$305:S$316,$C$305:$C$316)&gt;100,100,
FORECAST($C301,S$305:S$316,$C$305:$C$316))))</f>
        <v>53.855634802129543</v>
      </c>
      <c r="T301" s="326"/>
      <c r="U301" s="327"/>
      <c r="V301" s="327"/>
      <c r="W301" s="328">
        <f ca="true">IF(MAX(C305:C316)-MIN(C305:C316)&lt;5,AVERAGEIF(C305:C316,"&gt;0",W305:W316),
IF(FORECAST($C301,W$305:W$316,$C$305:$C$316)&lt;0,0,
IF(FORECAST($C301,W$305:W$316,$C$305:$C$316)&gt;100,100,
FORECAST($C301,W$305:W$316,$C$305:$C$316))))</f>
        <v>12.17139512399774</v>
      </c>
      <c r="X301" s="325">
        <f ca="true">IF(MAX(C305:C316)-MIN(C305:C316)&lt;5,AVERAGEIF(C305:C316,"&gt;0",X305:X316),
IF(FORECAST($C301,X$305:X$316,$C$305:$C$316)&lt;0,0,
IF(FORECAST($C301,X$305:X$316,$C$305:$C$316)&gt;100,100,
FORECAST($C301,X$305:X$316,$C$305:$C$316))))</f>
        <v>60.977193346360082</v>
      </c>
      <c r="Y301" s="326"/>
      <c r="Z301" s="327"/>
      <c r="AA301" s="327"/>
      <c r="AB301" s="328">
        <f ca="true">IF(MAX(C305:C316)-MIN(C305:C316)&lt;5,AVERAGEIF(C305:C316,"&gt;0",AB305:AB316),
IF(FORECAST($C301,AB$305:AB$316,$C$305:$C$316)&lt;0,0,
IF(FORECAST($C301,AB$305:AB$316,$C$305:$C$316)&gt;100,100,
FORECAST($C301,AB$305:AB$316,$C$305:$C$316))))</f>
        <v>10.273059965132916</v>
      </c>
    </row>
    <row r="302" hidden="true" x14ac:dyDescent="0.2">
      <c r="A302" s="806"/>
      <c r="B302" s="807"/>
      <c r="C302" s="303">
        <f>MaxRegYear(C300,C305:C316)</f>
        <v>2020</v>
      </c>
      <c r="D302" s="329">
        <f ca="true">IF(MAX(C305:C316)-MIN(C305:C316)&lt;5,AVERAGEIF(C305:C316,"&gt;0",D305:D316),
IF(FORECAST($C302,D$305:D$316,$C$305:$C$316)&lt;0,0,
IF(FORECAST($C302,D$305:D$316,$C$305:$C$316)&gt;100,100,
FORECAST($C302,D$305:D$316,$C$305:$C$316))))</f>
        <v>42.10202608569125</v>
      </c>
      <c r="E302" s="330"/>
      <c r="F302" s="331"/>
      <c r="G302" s="331"/>
      <c r="H302" s="332">
        <f ca="true">IF(MAX(C305:C316)-MIN(C305:C316)&lt;5,AVERAGEIF(C305:C316,"&gt;0",H305:H316),
IF(FORECAST($C302,H$305:H$316,$C$305:$C$316)&lt;0,0,
IF(FORECAST($C302,H$305:H$316,$C$305:$C$316)&gt;100,100,
FORECAST($C302,H$305:H$316,$C$305:$C$316))))</f>
        <v>8.8183040674467179</v>
      </c>
      <c r="I302" s="329">
        <f ca="true">IF(MAX(C305:C316)-MIN(C305:C316)&lt;5,AVERAGEIF(C305:C316,"&gt;0",I305:I316),
IF(FORECAST($C302,I$305:I$316,$C$305:$C$316)&lt;0,0,
IF(FORECAST($C302,I$305:I$316,$C$305:$C$316)&gt;100,100,
FORECAST($C302,I$305:I$316,$C$305:$C$316))))</f>
        <v>41.667345352372649</v>
      </c>
      <c r="J302" s="330"/>
      <c r="K302" s="331"/>
      <c r="L302" s="331"/>
      <c r="M302" s="332">
        <f ca="true">IF(MAX(C305:C316)-MIN(C305:C316)&lt;5,AVERAGEIF(C305:C316,"&gt;0",M305:M316),
IF(FORECAST($C302,M$305:M$316,$C$305:$C$316)&lt;0,0,
IF(FORECAST($C302,M$305:M$316,$C$305:$C$316)&gt;100,100,
FORECAST($C302,M$305:M$316,$C$305:$C$316))))</f>
        <v>6.9820119333650155</v>
      </c>
      <c r="N302" s="329">
        <f ca="true">IF(MAX(C305:C316)-MIN(C305:C316)&lt;5,AVERAGEIF(C305:C316,"&gt;0",N305:N316),
IF(FORECAST($C302,N$305:N$316,$C$305:$C$316)&lt;0,0,
IF(FORECAST($C302,N$305:N$316,$C$305:$C$316)&gt;100,100,
FORECAST($C302,N$305:N$316,$C$305:$C$316))))</f>
        <v>43.846040350934231</v>
      </c>
      <c r="O302" s="330"/>
      <c r="P302" s="331"/>
      <c r="Q302" s="331"/>
      <c r="R302" s="332">
        <f ca="true">IF(MAX(C305:C316)-MIN(C305:C316)&lt;5,AVERAGEIF(C305:C316,"&gt;0",R305:R316),
IF(FORECAST($C302,R$305:R$316,$C$305:$C$316)&lt;0,0,
IF(FORECAST($C302,R$305:R$316,$C$305:$C$316)&gt;100,100,
FORECAST($C302,R$305:R$316,$C$305:$C$316))))</f>
        <v>6.6444464287010874</v>
      </c>
      <c r="S302" s="329">
        <f ca="true">IF(MAX(C305:C316)-MIN(C305:C316)&lt;5,AVERAGEIF(C305:C316,"&gt;0",S305:S316),
IF(FORECAST($C302,S$305:S$316,$C$305:$C$316)&lt;0,0,
IF(FORECAST($C302,S$305:S$316,$C$305:$C$316)&gt;100,100,
FORECAST($C302,S$305:S$316,$C$305:$C$316))))</f>
        <v>49.263666717087176</v>
      </c>
      <c r="T302" s="330"/>
      <c r="U302" s="331"/>
      <c r="V302" s="331"/>
      <c r="W302" s="332">
        <f ca="true">IF(MAX(C305:C316)-MIN(C305:C316)&lt;5,AVERAGEIF(C305:C316,"&gt;0",W305:W316),
IF(FORECAST($C302,W$305:W$316,$C$305:$C$316)&lt;0,0,
IF(FORECAST($C302,W$305:W$316,$C$305:$C$316)&gt;100,100,
FORECAST($C302,W$305:W$316,$C$305:$C$316))))</f>
        <v>5.0106615100713725</v>
      </c>
      <c r="X302" s="329">
        <f ca="true">IF(MAX(C305:C316)-MIN(C305:C316)&lt;5,AVERAGEIF(C305:C316,"&gt;0",X305:X316),
IF(FORECAST($C302,X$305:X$316,$C$305:$C$316)&lt;0,0,
IF(FORECAST($C302,X$305:X$316,$C$305:$C$316)&gt;100,100,
FORECAST($C302,X$305:X$316,$C$305:$C$316))))</f>
        <v>51.066986059086389</v>
      </c>
      <c r="Y302" s="330"/>
      <c r="Z302" s="331"/>
      <c r="AA302" s="331"/>
      <c r="AB302" s="332">
        <f ca="true">IF(MAX(C305:C316)-MIN(C305:C316)&lt;5,AVERAGEIF(C305:C316,"&gt;0",AB305:AB316),
IF(FORECAST($C302,AB$305:AB$316,$C$305:$C$316)&lt;0,0,
IF(FORECAST($C302,AB$305:AB$316,$C$305:$C$316)&gt;100,100,
FORECAST($C302,AB$305:AB$316,$C$305:$C$316))))</f>
        <v>2.9517892308543878</v>
      </c>
    </row>
    <row r="303" ht="9" customHeight="true" x14ac:dyDescent="0.2">
      <c r="D303" s="333"/>
      <c r="I303" s="333"/>
      <c r="K303" s="293"/>
      <c r="L303" s="293"/>
      <c r="N303" s="333"/>
      <c r="P303" s="293"/>
      <c r="Q303" s="293"/>
      <c r="S303" s="333"/>
      <c r="U303" s="293"/>
      <c r="V303" s="293"/>
      <c r="X303" s="333"/>
      <c r="Z303" s="293"/>
      <c r="AA303" s="293"/>
      <c r="AB303" s="334"/>
    </row>
    <row r="304" s="362" customFormat="true" ht="22.5" customHeight="true" x14ac:dyDescent="0.2">
      <c r="B304" s="356" t="s">
        <v>8</v>
      </c>
      <c r="C304" s="336" t="s">
        <v>9</v>
      </c>
      <c r="D304" s="337" t="s">
        <v>14</v>
      </c>
      <c r="E304" s="764" t="s">
        <v>682</v>
      </c>
      <c r="F304" s="425"/>
      <c r="G304" s="425"/>
      <c r="H304" s="339" t="s">
        <v>17</v>
      </c>
      <c r="I304" s="337" t="s">
        <v>14</v>
      </c>
      <c r="J304" s="764" t="s">
        <v>682</v>
      </c>
      <c r="K304" s="425"/>
      <c r="L304" s="425"/>
      <c r="M304" s="339" t="s">
        <v>17</v>
      </c>
      <c r="N304" s="337" t="s">
        <v>14</v>
      </c>
      <c r="O304" s="764" t="s">
        <v>682</v>
      </c>
      <c r="P304" s="425"/>
      <c r="Q304" s="425"/>
      <c r="R304" s="339" t="s">
        <v>17</v>
      </c>
      <c r="S304" s="337" t="s">
        <v>14</v>
      </c>
      <c r="T304" s="764" t="s">
        <v>682</v>
      </c>
      <c r="U304" s="425"/>
      <c r="V304" s="425"/>
      <c r="W304" s="339" t="s">
        <v>17</v>
      </c>
      <c r="X304" s="337" t="s">
        <v>14</v>
      </c>
      <c r="Y304" s="764" t="s">
        <v>682</v>
      </c>
      <c r="Z304" s="425"/>
      <c r="AA304" s="425"/>
      <c r="AB304" s="339" t="s">
        <v>17</v>
      </c>
      <c r="AD304" s="426"/>
    </row>
    <row r="305" x14ac:dyDescent="0.2">
      <c r="A305" s="341"/>
      <c r="B305" s="623" t="s">
        <v>139</v>
      </c>
      <c r="C305" s="624">
        <v>2000</v>
      </c>
      <c r="D305" s="255">
        <f t="shared" ref="D305:D316" ca="true" si="65">IF(ISERROR(INDIRECT(CONCATENATE($B305,"!M16"))),"",INDIRECT(CONCATENATE($B305,"!M16")))</f>
        <v>50.362966713358439</v>
      </c>
      <c r="E305" s="345">
        <f t="shared" ref="E305:E316" ca="true" si="66">IF(ISERROR(INDIRECT(CONCATENATE($B305,"!M23"))),"",INDIRECT(CONCATENATE($B305,"!M23")))</f>
        <v>87.515638679890912</v>
      </c>
      <c r="F305" s="343"/>
      <c r="G305" s="343"/>
      <c r="H305" s="344">
        <f t="shared" ref="H305:H316" ca="true" si="67">IF(ISERROR(INDIRECT(CONCATENATE($B305,"!M21"))),"",INDIRECT(CONCATENATE($B305,"!M21")))</f>
        <v>13.168578241673758</v>
      </c>
      <c r="I305" s="255">
        <f t="shared" ref="I305:I316" ca="true" si="68">IF(ISERROR(INDIRECT(CONCATENATE($B305,"!N16"))),"",INDIRECT(CONCATENATE($B305,"!N16")))</f>
        <v>56.772582801401661</v>
      </c>
      <c r="J305" s="342">
        <f t="shared" ref="J305:J316" ca="true" si="69">IF(ISERROR(INDIRECT(CONCATENATE($B305,"!N23"))),"",INDIRECT(CONCATENATE($B305,"!N23")))</f>
        <v>87.040177585924312</v>
      </c>
      <c r="K305" s="343"/>
      <c r="L305" s="343"/>
      <c r="M305" s="344">
        <f t="shared" ref="M305:M316" ca="true" si="70">IF(ISERROR(INDIRECT(CONCATENATE($B305,"!N21"))),"",INDIRECT(CONCATENATE($B305,"!N21")))</f>
        <v>10.337263723901886</v>
      </c>
      <c r="N305" s="255">
        <f t="shared" ref="N305:N316" ca="true" si="71">IF(ISERROR(INDIRECT(CONCATENATE($B305,"!O16"))),"",INDIRECT(CONCATENATE($B305,"!O16")))</f>
        <v>55.729961064186739</v>
      </c>
      <c r="O305" s="342">
        <f t="shared" ref="O305:O316" ca="true" si="72">IF(ISERROR(INDIRECT(CONCATENATE($B305,"!O23"))),"",INDIRECT(CONCATENATE($B305,"!O23")))</f>
        <v>86.0301293231568</v>
      </c>
      <c r="P305" s="343"/>
      <c r="Q305" s="343"/>
      <c r="R305" s="344">
        <f t="shared" ref="R305:R316" ca="true" si="73">IF(ISERROR(INDIRECT(CONCATENATE($B305,"!O21"))),"",INDIRECT(CONCATENATE($B305,"!O21")))</f>
        <v>11.64928394658417</v>
      </c>
      <c r="S305" s="255">
        <f t="shared" ref="S305:S316" ca="true" si="74">IF(ISERROR(INDIRECT(CONCATENATE($B305,"!P16"))),"",INDIRECT(CONCATENATE($B305,"!P16")))</f>
        <v>54.274888145128088</v>
      </c>
      <c r="T305" s="342">
        <f t="shared" ref="T305:T316" ca="true" si="75">IF(ISERROR(INDIRECT(CONCATENATE($B305,"!P23"))),"",INDIRECT(CONCATENATE($B305,"!P23")))</f>
        <v>84.066678622118431</v>
      </c>
      <c r="U305" s="343"/>
      <c r="V305" s="343"/>
      <c r="W305" s="344">
        <f t="shared" ref="W305:W316" ca="true" si="76">IF(ISERROR(INDIRECT(CONCATENATE($B305,"!P21"))),"",INDIRECT(CONCATENATE($B305,"!P21")))</f>
        <v>15.018691132322804</v>
      </c>
      <c r="X305" s="255">
        <f t="shared" ref="X305:X316" ca="true" si="77">IF(ISERROR(INDIRECT(CONCATENATE($B305,"!Q16"))),"",INDIRECT(CONCATENATE($B305,"!Q16")))</f>
        <v>62.280960884714489</v>
      </c>
      <c r="Y305" s="342">
        <f t="shared" ref="Y305:Y316" ca="true" si="78">IF(ISERROR(INDIRECT(CONCATENATE($B305,"!Q23"))),"",INDIRECT(CONCATENATE($B305,"!Q23")))</f>
        <v>80.88005475952265</v>
      </c>
      <c r="Z305" s="343"/>
      <c r="AA305" s="343"/>
      <c r="AB305" s="344">
        <f t="shared" ref="AB305:AB316" ca="true" si="79">IF(ISERROR(INDIRECT(CONCATENATE($B305,"!Q221"))),"",INDIRECT(CONCATENATE($B305,"!Q21")))</f>
        <v>14.048795627037643</v>
      </c>
    </row>
    <row r="306" x14ac:dyDescent="0.2">
      <c r="A306" s="341"/>
      <c r="B306" s="625" t="s">
        <v>35</v>
      </c>
      <c r="C306" s="626">
        <v>2006</v>
      </c>
      <c r="D306" s="256">
        <f t="shared" ca="true" si="65"/>
        <v>45.034632559207694</v>
      </c>
      <c r="E306" s="345">
        <f t="shared" ca="true" si="66"/>
        <v>74.264489274890138</v>
      </c>
      <c r="F306" s="343"/>
      <c r="G306" s="343"/>
      <c r="H306" s="346">
        <f t="shared" ca="true" si="67"/>
        <v>9.6068951439052235</v>
      </c>
      <c r="I306" s="256">
        <f t="shared" ca="true" si="68"/>
        <v>44.646474106456168</v>
      </c>
      <c r="J306" s="345">
        <f t="shared" ca="true" si="69"/>
        <v>74.348466989722311</v>
      </c>
      <c r="K306" s="343"/>
      <c r="L306" s="343"/>
      <c r="M306" s="346">
        <f t="shared" ca="true" si="70"/>
        <v>8.4221400053764626</v>
      </c>
      <c r="N306" s="256">
        <f t="shared" ca="true" si="71"/>
        <v>41.660994362345292</v>
      </c>
      <c r="O306" s="345">
        <f t="shared" ca="true" si="72"/>
        <v>68.370297045788092</v>
      </c>
      <c r="P306" s="343"/>
      <c r="Q306" s="343"/>
      <c r="R306" s="346">
        <f t="shared" ca="true" si="73"/>
        <v>5.6031924788590333</v>
      </c>
      <c r="S306" s="256">
        <f t="shared" ca="true" si="74"/>
        <v>48.198370763092207</v>
      </c>
      <c r="T306" s="345">
        <f t="shared" ca="true" si="75"/>
        <v>73.251152292442782</v>
      </c>
      <c r="U306" s="343"/>
      <c r="V306" s="343"/>
      <c r="W306" s="346">
        <f t="shared" ca="true" si="76"/>
        <v>7.646111277380216</v>
      </c>
      <c r="X306" s="256">
        <f t="shared" ca="true" si="77"/>
        <v>51.473543108720868</v>
      </c>
      <c r="Y306" s="345">
        <f t="shared" ca="true" si="78"/>
        <v>78.745811907627655</v>
      </c>
      <c r="Z306" s="343"/>
      <c r="AA306" s="343"/>
      <c r="AB306" s="346">
        <f t="shared" ca="true" si="79"/>
        <v>3.9343121908782108</v>
      </c>
    </row>
    <row r="307" x14ac:dyDescent="0.2">
      <c r="A307" s="341"/>
      <c r="B307" s="625" t="s">
        <v>140</v>
      </c>
      <c r="C307" s="626">
        <v>2010</v>
      </c>
      <c r="D307" s="256">
        <f t="shared" ca="true" si="65"/>
        <v>52.347902802931131</v>
      </c>
      <c r="E307" s="345">
        <f t="shared" ca="true" si="66"/>
        <v>70.80204743954917</v>
      </c>
      <c r="F307" s="343"/>
      <c r="G307" s="343"/>
      <c r="H307" s="346">
        <f t="shared" ca="true" si="67"/>
        <v>9.5988314098610772</v>
      </c>
      <c r="I307" s="256">
        <f t="shared" ca="true" si="68"/>
        <v>53.446659411078436</v>
      </c>
      <c r="J307" s="345">
        <f t="shared" ca="true" si="69"/>
        <v>69.657369528071158</v>
      </c>
      <c r="K307" s="343"/>
      <c r="L307" s="343"/>
      <c r="M307" s="346">
        <f t="shared" ca="true" si="70"/>
        <v>8.1184273322664477</v>
      </c>
      <c r="N307" s="256">
        <f t="shared" ca="true" si="71"/>
        <v>49.777150669875212</v>
      </c>
      <c r="O307" s="345">
        <f t="shared" ca="true" si="72"/>
        <v>66.741483197553208</v>
      </c>
      <c r="P307" s="343"/>
      <c r="Q307" s="343"/>
      <c r="R307" s="346">
        <f t="shared" ca="true" si="73"/>
        <v>7.3299711061859618</v>
      </c>
      <c r="S307" s="256">
        <f t="shared" ca="true" si="74"/>
        <v>56.856311143924742</v>
      </c>
      <c r="T307" s="345">
        <f t="shared" ca="true" si="75"/>
        <v>63.729474240915664</v>
      </c>
      <c r="U307" s="343"/>
      <c r="V307" s="343"/>
      <c r="W307" s="346">
        <f t="shared" ca="true" si="76"/>
        <v>6.0136066229833078</v>
      </c>
      <c r="X307" s="256">
        <f t="shared" ca="true" si="77"/>
        <v>62.70276319607985</v>
      </c>
      <c r="Y307" s="345">
        <f t="shared" ca="true" si="78"/>
        <v>59.978639034022798</v>
      </c>
      <c r="Z307" s="343"/>
      <c r="AA307" s="343"/>
      <c r="AB307" s="346">
        <f t="shared" ca="true" si="79"/>
        <v>4.624845445264115</v>
      </c>
      <c r="AD307" s="347"/>
    </row>
    <row r="308" x14ac:dyDescent="0.2">
      <c r="A308" s="341"/>
      <c r="B308" s="625" t="s">
        <v>671</v>
      </c>
      <c r="C308" s="626">
        <v>2019</v>
      </c>
      <c r="D308" s="256">
        <f t="shared" ca="true" si="65"/>
        <v>40.491220509821105</v>
      </c>
      <c r="E308" s="345">
        <f t="shared" ca="true" si="66"/>
        <v>61.019807326230612</v>
      </c>
      <c r="F308" s="343"/>
      <c r="G308" s="343"/>
      <c r="H308" s="346">
        <f t="shared" ca="true" si="67"/>
        <v>9.7960338246077594</v>
      </c>
      <c r="I308" s="256">
        <f t="shared" ca="true" si="68"/>
        <v>41.601810081097938</v>
      </c>
      <c r="J308" s="345">
        <f t="shared" ca="true" si="69"/>
        <v>63.263129880834043</v>
      </c>
      <c r="K308" s="343"/>
      <c r="L308" s="343"/>
      <c r="M308" s="346">
        <f t="shared" ca="true" si="70"/>
        <v>7.4481667326373486</v>
      </c>
      <c r="N308" s="256">
        <f t="shared" ca="true" si="71"/>
        <v>45.523723997019019</v>
      </c>
      <c r="O308" s="345">
        <f t="shared" ca="true" si="72"/>
        <v>63.561959966856243</v>
      </c>
      <c r="P308" s="343"/>
      <c r="Q308" s="343"/>
      <c r="R308" s="346">
        <f t="shared" ca="true" si="73"/>
        <v>8.0500007775215092</v>
      </c>
      <c r="S308" s="256">
        <f t="shared" ca="true" si="74"/>
        <v>48.057025007548951</v>
      </c>
      <c r="T308" s="345">
        <f t="shared" ca="true" si="75"/>
        <v>65.792120489543777</v>
      </c>
      <c r="U308" s="343"/>
      <c r="V308" s="343"/>
      <c r="W308" s="346">
        <f t="shared" ca="true" si="76"/>
        <v>7.4758876389334494</v>
      </c>
      <c r="X308" s="256">
        <f t="shared" ca="true" si="77"/>
        <v>50.1086434431963</v>
      </c>
      <c r="Y308" s="345">
        <f t="shared" ca="true" si="78"/>
        <v>65.941713778962864</v>
      </c>
      <c r="Z308" s="343"/>
      <c r="AA308" s="343"/>
      <c r="AB308" s="346">
        <f t="shared" ca="true" si="79"/>
        <v>5.6720628123642474</v>
      </c>
    </row>
    <row r="309" x14ac:dyDescent="0.2">
      <c r="A309" s="341"/>
      <c r="B309" s="625"/>
      <c r="C309" s="626"/>
      <c r="D309" s="256" t="str">
        <f t="shared" ca="true" si="65"/>
        <v/>
      </c>
      <c r="E309" s="345" t="str">
        <f t="shared" ca="true" si="66"/>
        <v/>
      </c>
      <c r="F309" s="343"/>
      <c r="G309" s="343"/>
      <c r="H309" s="346" t="str">
        <f t="shared" ca="true" si="67"/>
        <v/>
      </c>
      <c r="I309" s="256" t="str">
        <f t="shared" ca="true" si="68"/>
        <v/>
      </c>
      <c r="J309" s="345" t="str">
        <f t="shared" ca="true" si="69"/>
        <v/>
      </c>
      <c r="K309" s="343"/>
      <c r="L309" s="343"/>
      <c r="M309" s="346" t="str">
        <f t="shared" ca="true" si="70"/>
        <v/>
      </c>
      <c r="N309" s="256" t="str">
        <f t="shared" ca="true" si="71"/>
        <v/>
      </c>
      <c r="O309" s="345" t="str">
        <f t="shared" ca="true" si="72"/>
        <v/>
      </c>
      <c r="P309" s="343"/>
      <c r="Q309" s="343"/>
      <c r="R309" s="346" t="str">
        <f t="shared" ca="true" si="73"/>
        <v/>
      </c>
      <c r="S309" s="256" t="str">
        <f t="shared" ca="true" si="74"/>
        <v/>
      </c>
      <c r="T309" s="345" t="str">
        <f t="shared" ca="true" si="75"/>
        <v/>
      </c>
      <c r="U309" s="343"/>
      <c r="V309" s="343"/>
      <c r="W309" s="346" t="str">
        <f t="shared" ca="true" si="76"/>
        <v/>
      </c>
      <c r="X309" s="256" t="str">
        <f t="shared" ca="true" si="77"/>
        <v/>
      </c>
      <c r="Y309" s="345" t="str">
        <f t="shared" ca="true" si="78"/>
        <v/>
      </c>
      <c r="Z309" s="343"/>
      <c r="AA309" s="343"/>
      <c r="AB309" s="346" t="str">
        <f t="shared" ca="true" si="79"/>
        <v/>
      </c>
    </row>
    <row r="310" x14ac:dyDescent="0.2">
      <c r="A310" s="341"/>
      <c r="B310" s="625"/>
      <c r="C310" s="626"/>
      <c r="D310" s="256" t="str">
        <f t="shared" ca="true" si="65"/>
        <v/>
      </c>
      <c r="E310" s="345" t="str">
        <f t="shared" ca="true" si="66"/>
        <v/>
      </c>
      <c r="F310" s="343"/>
      <c r="G310" s="343"/>
      <c r="H310" s="346" t="str">
        <f t="shared" ca="true" si="67"/>
        <v/>
      </c>
      <c r="I310" s="256" t="str">
        <f t="shared" ca="true" si="68"/>
        <v/>
      </c>
      <c r="J310" s="345" t="str">
        <f t="shared" ca="true" si="69"/>
        <v/>
      </c>
      <c r="K310" s="343"/>
      <c r="L310" s="343"/>
      <c r="M310" s="346" t="str">
        <f t="shared" ca="true" si="70"/>
        <v/>
      </c>
      <c r="N310" s="256" t="str">
        <f t="shared" ca="true" si="71"/>
        <v/>
      </c>
      <c r="O310" s="345" t="str">
        <f t="shared" ca="true" si="72"/>
        <v/>
      </c>
      <c r="P310" s="343"/>
      <c r="Q310" s="343"/>
      <c r="R310" s="346" t="str">
        <f t="shared" ca="true" si="73"/>
        <v/>
      </c>
      <c r="S310" s="256" t="str">
        <f t="shared" ca="true" si="74"/>
        <v/>
      </c>
      <c r="T310" s="345" t="str">
        <f t="shared" ca="true" si="75"/>
        <v/>
      </c>
      <c r="U310" s="343"/>
      <c r="V310" s="343"/>
      <c r="W310" s="346" t="str">
        <f t="shared" ca="true" si="76"/>
        <v/>
      </c>
      <c r="X310" s="256" t="str">
        <f t="shared" ca="true" si="77"/>
        <v/>
      </c>
      <c r="Y310" s="345" t="str">
        <f t="shared" ca="true" si="78"/>
        <v/>
      </c>
      <c r="Z310" s="343"/>
      <c r="AA310" s="343"/>
      <c r="AB310" s="346" t="str">
        <f t="shared" ca="true" si="79"/>
        <v/>
      </c>
    </row>
    <row r="311" x14ac:dyDescent="0.2">
      <c r="A311" s="341"/>
      <c r="B311" s="625"/>
      <c r="C311" s="626"/>
      <c r="D311" s="256" t="str">
        <f t="shared" ca="true" si="65"/>
        <v/>
      </c>
      <c r="E311" s="345" t="str">
        <f t="shared" ca="true" si="66"/>
        <v/>
      </c>
      <c r="F311" s="343"/>
      <c r="G311" s="343"/>
      <c r="H311" s="346" t="str">
        <f t="shared" ca="true" si="67"/>
        <v/>
      </c>
      <c r="I311" s="256" t="str">
        <f t="shared" ca="true" si="68"/>
        <v/>
      </c>
      <c r="J311" s="345" t="str">
        <f t="shared" ca="true" si="69"/>
        <v/>
      </c>
      <c r="K311" s="343"/>
      <c r="L311" s="343"/>
      <c r="M311" s="346" t="str">
        <f t="shared" ca="true" si="70"/>
        <v/>
      </c>
      <c r="N311" s="256" t="str">
        <f t="shared" ca="true" si="71"/>
        <v/>
      </c>
      <c r="O311" s="345" t="str">
        <f t="shared" ca="true" si="72"/>
        <v/>
      </c>
      <c r="P311" s="343"/>
      <c r="Q311" s="343"/>
      <c r="R311" s="346" t="str">
        <f t="shared" ca="true" si="73"/>
        <v/>
      </c>
      <c r="S311" s="256" t="str">
        <f t="shared" ca="true" si="74"/>
        <v/>
      </c>
      <c r="T311" s="345" t="str">
        <f t="shared" ca="true" si="75"/>
        <v/>
      </c>
      <c r="U311" s="343"/>
      <c r="V311" s="343"/>
      <c r="W311" s="346" t="str">
        <f t="shared" ca="true" si="76"/>
        <v/>
      </c>
      <c r="X311" s="256" t="str">
        <f t="shared" ca="true" si="77"/>
        <v/>
      </c>
      <c r="Y311" s="345" t="str">
        <f t="shared" ca="true" si="78"/>
        <v/>
      </c>
      <c r="Z311" s="343"/>
      <c r="AA311" s="343"/>
      <c r="AB311" s="346" t="str">
        <f t="shared" ca="true" si="79"/>
        <v/>
      </c>
    </row>
    <row r="312" x14ac:dyDescent="0.2">
      <c r="A312" s="341"/>
      <c r="B312" s="625"/>
      <c r="C312" s="626"/>
      <c r="D312" s="256" t="str">
        <f t="shared" ca="true" si="65"/>
        <v/>
      </c>
      <c r="E312" s="345" t="str">
        <f t="shared" ca="true" si="66"/>
        <v/>
      </c>
      <c r="F312" s="343"/>
      <c r="G312" s="343"/>
      <c r="H312" s="346" t="str">
        <f t="shared" ca="true" si="67"/>
        <v/>
      </c>
      <c r="I312" s="256" t="str">
        <f t="shared" ca="true" si="68"/>
        <v/>
      </c>
      <c r="J312" s="345" t="str">
        <f t="shared" ca="true" si="69"/>
        <v/>
      </c>
      <c r="K312" s="343"/>
      <c r="L312" s="343"/>
      <c r="M312" s="346" t="str">
        <f t="shared" ca="true" si="70"/>
        <v/>
      </c>
      <c r="N312" s="256" t="str">
        <f t="shared" ca="true" si="71"/>
        <v/>
      </c>
      <c r="O312" s="345" t="str">
        <f t="shared" ca="true" si="72"/>
        <v/>
      </c>
      <c r="P312" s="343"/>
      <c r="Q312" s="343"/>
      <c r="R312" s="346" t="str">
        <f t="shared" ca="true" si="73"/>
        <v/>
      </c>
      <c r="S312" s="256" t="str">
        <f t="shared" ca="true" si="74"/>
        <v/>
      </c>
      <c r="T312" s="345" t="str">
        <f t="shared" ca="true" si="75"/>
        <v/>
      </c>
      <c r="U312" s="343"/>
      <c r="V312" s="343"/>
      <c r="W312" s="346" t="str">
        <f t="shared" ca="true" si="76"/>
        <v/>
      </c>
      <c r="X312" s="256" t="str">
        <f t="shared" ca="true" si="77"/>
        <v/>
      </c>
      <c r="Y312" s="345" t="str">
        <f t="shared" ca="true" si="78"/>
        <v/>
      </c>
      <c r="Z312" s="343"/>
      <c r="AA312" s="343"/>
      <c r="AB312" s="346" t="str">
        <f t="shared" ca="true" si="79"/>
        <v/>
      </c>
    </row>
    <row r="313" x14ac:dyDescent="0.2">
      <c r="A313" s="341"/>
      <c r="B313" s="625"/>
      <c r="C313" s="626"/>
      <c r="D313" s="256" t="str">
        <f t="shared" ca="true" si="65"/>
        <v/>
      </c>
      <c r="E313" s="345" t="str">
        <f t="shared" ca="true" si="66"/>
        <v/>
      </c>
      <c r="F313" s="343"/>
      <c r="G313" s="343"/>
      <c r="H313" s="346" t="str">
        <f t="shared" ca="true" si="67"/>
        <v/>
      </c>
      <c r="I313" s="256" t="str">
        <f t="shared" ca="true" si="68"/>
        <v/>
      </c>
      <c r="J313" s="345" t="str">
        <f t="shared" ca="true" si="69"/>
        <v/>
      </c>
      <c r="K313" s="343"/>
      <c r="L313" s="343"/>
      <c r="M313" s="346" t="str">
        <f t="shared" ca="true" si="70"/>
        <v/>
      </c>
      <c r="N313" s="256" t="str">
        <f t="shared" ca="true" si="71"/>
        <v/>
      </c>
      <c r="O313" s="345" t="str">
        <f t="shared" ca="true" si="72"/>
        <v/>
      </c>
      <c r="P313" s="343"/>
      <c r="Q313" s="343"/>
      <c r="R313" s="346" t="str">
        <f t="shared" ca="true" si="73"/>
        <v/>
      </c>
      <c r="S313" s="256" t="str">
        <f t="shared" ca="true" si="74"/>
        <v/>
      </c>
      <c r="T313" s="345" t="str">
        <f t="shared" ca="true" si="75"/>
        <v/>
      </c>
      <c r="U313" s="343"/>
      <c r="V313" s="343"/>
      <c r="W313" s="346" t="str">
        <f t="shared" ca="true" si="76"/>
        <v/>
      </c>
      <c r="X313" s="256" t="str">
        <f t="shared" ca="true" si="77"/>
        <v/>
      </c>
      <c r="Y313" s="345" t="str">
        <f t="shared" ca="true" si="78"/>
        <v/>
      </c>
      <c r="Z313" s="343"/>
      <c r="AA313" s="343"/>
      <c r="AB313" s="346" t="str">
        <f t="shared" ca="true" si="79"/>
        <v/>
      </c>
    </row>
    <row r="314" x14ac:dyDescent="0.2">
      <c r="A314" s="341"/>
      <c r="B314" s="625"/>
      <c r="C314" s="626"/>
      <c r="D314" s="256" t="str">
        <f t="shared" ca="true" si="65"/>
        <v/>
      </c>
      <c r="E314" s="345" t="str">
        <f t="shared" ca="true" si="66"/>
        <v/>
      </c>
      <c r="F314" s="343"/>
      <c r="G314" s="343"/>
      <c r="H314" s="346" t="str">
        <f t="shared" ca="true" si="67"/>
        <v/>
      </c>
      <c r="I314" s="256" t="str">
        <f t="shared" ca="true" si="68"/>
        <v/>
      </c>
      <c r="J314" s="345" t="str">
        <f t="shared" ca="true" si="69"/>
        <v/>
      </c>
      <c r="K314" s="343"/>
      <c r="L314" s="343"/>
      <c r="M314" s="346" t="str">
        <f t="shared" ca="true" si="70"/>
        <v/>
      </c>
      <c r="N314" s="256" t="str">
        <f t="shared" ca="true" si="71"/>
        <v/>
      </c>
      <c r="O314" s="345" t="str">
        <f t="shared" ca="true" si="72"/>
        <v/>
      </c>
      <c r="P314" s="343"/>
      <c r="Q314" s="343"/>
      <c r="R314" s="346" t="str">
        <f t="shared" ca="true" si="73"/>
        <v/>
      </c>
      <c r="S314" s="256" t="str">
        <f t="shared" ca="true" si="74"/>
        <v/>
      </c>
      <c r="T314" s="345" t="str">
        <f t="shared" ca="true" si="75"/>
        <v/>
      </c>
      <c r="U314" s="343"/>
      <c r="V314" s="343"/>
      <c r="W314" s="346" t="str">
        <f t="shared" ca="true" si="76"/>
        <v/>
      </c>
      <c r="X314" s="256" t="str">
        <f t="shared" ca="true" si="77"/>
        <v/>
      </c>
      <c r="Y314" s="345" t="str">
        <f t="shared" ca="true" si="78"/>
        <v/>
      </c>
      <c r="Z314" s="343"/>
      <c r="AA314" s="343"/>
      <c r="AB314" s="346" t="str">
        <f t="shared" ca="true" si="79"/>
        <v/>
      </c>
    </row>
    <row r="315" x14ac:dyDescent="0.2">
      <c r="A315" s="341"/>
      <c r="B315" s="625"/>
      <c r="C315" s="626"/>
      <c r="D315" s="256" t="str">
        <f t="shared" ca="true" si="65"/>
        <v/>
      </c>
      <c r="E315" s="345" t="str">
        <f t="shared" ca="true" si="66"/>
        <v/>
      </c>
      <c r="F315" s="343"/>
      <c r="G315" s="343"/>
      <c r="H315" s="346" t="str">
        <f t="shared" ca="true" si="67"/>
        <v/>
      </c>
      <c r="I315" s="256" t="str">
        <f t="shared" ca="true" si="68"/>
        <v/>
      </c>
      <c r="J315" s="345" t="str">
        <f t="shared" ca="true" si="69"/>
        <v/>
      </c>
      <c r="K315" s="343"/>
      <c r="L315" s="343"/>
      <c r="M315" s="346" t="str">
        <f t="shared" ca="true" si="70"/>
        <v/>
      </c>
      <c r="N315" s="256" t="str">
        <f t="shared" ca="true" si="71"/>
        <v/>
      </c>
      <c r="O315" s="345" t="str">
        <f t="shared" ca="true" si="72"/>
        <v/>
      </c>
      <c r="P315" s="343"/>
      <c r="Q315" s="343"/>
      <c r="R315" s="346" t="str">
        <f t="shared" ca="true" si="73"/>
        <v/>
      </c>
      <c r="S315" s="256" t="str">
        <f t="shared" ca="true" si="74"/>
        <v/>
      </c>
      <c r="T315" s="345" t="str">
        <f t="shared" ca="true" si="75"/>
        <v/>
      </c>
      <c r="U315" s="343"/>
      <c r="V315" s="343"/>
      <c r="W315" s="346" t="str">
        <f t="shared" ca="true" si="76"/>
        <v/>
      </c>
      <c r="X315" s="256" t="str">
        <f t="shared" ca="true" si="77"/>
        <v/>
      </c>
      <c r="Y315" s="345" t="str">
        <f t="shared" ca="true" si="78"/>
        <v/>
      </c>
      <c r="Z315" s="343"/>
      <c r="AA315" s="343"/>
      <c r="AB315" s="346" t="str">
        <f t="shared" ca="true" si="79"/>
        <v/>
      </c>
    </row>
    <row r="316" x14ac:dyDescent="0.2">
      <c r="A316" s="341"/>
      <c r="B316" s="627"/>
      <c r="C316" s="628"/>
      <c r="D316" s="257" t="str">
        <f t="shared" ca="true" si="65"/>
        <v/>
      </c>
      <c r="E316" s="348" t="str">
        <f t="shared" ca="true" si="66"/>
        <v/>
      </c>
      <c r="F316" s="349"/>
      <c r="G316" s="350"/>
      <c r="H316" s="351" t="str">
        <f t="shared" ca="true" si="67"/>
        <v/>
      </c>
      <c r="I316" s="257" t="str">
        <f t="shared" ca="true" si="68"/>
        <v/>
      </c>
      <c r="J316" s="348" t="str">
        <f t="shared" ca="true" si="69"/>
        <v/>
      </c>
      <c r="K316" s="349"/>
      <c r="L316" s="350"/>
      <c r="M316" s="351" t="str">
        <f t="shared" ca="true" si="70"/>
        <v/>
      </c>
      <c r="N316" s="257" t="str">
        <f t="shared" ca="true" si="71"/>
        <v/>
      </c>
      <c r="O316" s="348" t="str">
        <f t="shared" ca="true" si="72"/>
        <v/>
      </c>
      <c r="P316" s="349"/>
      <c r="Q316" s="350"/>
      <c r="R316" s="351" t="str">
        <f t="shared" ca="true" si="73"/>
        <v/>
      </c>
      <c r="S316" s="257" t="str">
        <f t="shared" ca="true" si="74"/>
        <v/>
      </c>
      <c r="T316" s="348" t="str">
        <f t="shared" ca="true" si="75"/>
        <v/>
      </c>
      <c r="U316" s="349"/>
      <c r="V316" s="350"/>
      <c r="W316" s="351" t="str">
        <f t="shared" ca="true" si="76"/>
        <v/>
      </c>
      <c r="X316" s="257" t="str">
        <f t="shared" ca="true" si="77"/>
        <v/>
      </c>
      <c r="Y316" s="348" t="str">
        <f t="shared" ca="true" si="78"/>
        <v/>
      </c>
      <c r="Z316" s="349"/>
      <c r="AA316" s="350"/>
      <c r="AB316" s="351" t="str">
        <f t="shared" ca="true" si="79"/>
        <v/>
      </c>
    </row>
    <row r="317" ht="11.25" customHeight="true" x14ac:dyDescent="0.2"/>
    <row r="318" ht="22.5" customHeight="true" x14ac:dyDescent="0.25">
      <c r="B318" s="774" t="str">
        <f>CONCATENATE("Rural use of drinking water sources, ",C299,"–",C300)</f>
        <v>Rural use of drinking water sources, 2000–2020</v>
      </c>
      <c r="C318" s="775"/>
      <c r="D318" s="775"/>
      <c r="E318" s="775"/>
      <c r="F318" s="775"/>
      <c r="G318" s="775"/>
      <c r="H318" s="775"/>
      <c r="I318" s="775"/>
      <c r="J318" s="775"/>
      <c r="K318" s="775"/>
      <c r="L318" s="776"/>
      <c r="N318" s="352"/>
      <c r="O318" s="352"/>
      <c r="P318" s="352"/>
      <c r="Q318" s="352"/>
      <c r="R318" s="352"/>
      <c r="S318" s="797" t="s">
        <v>11</v>
      </c>
      <c r="T318" s="798"/>
      <c r="U318" s="798"/>
      <c r="V318" s="798"/>
      <c r="W318" s="799"/>
      <c r="X318" s="352"/>
      <c r="Y318" s="352"/>
      <c r="Z318" s="352"/>
      <c r="AA318" s="352"/>
      <c r="AB318" s="353"/>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290" customWidth="true"/>
    <col min="6" max="7" width="9" style="293" customWidth="true"/>
    <col min="8" max="38" width="9" style="290" customWidth="true"/>
    <col min="39" max="261" width="9.140625" style="290"/>
    <col min="262" max="262" width="5" style="290" customWidth="true"/>
    <col min="263" max="263" width="13.85546875" style="290" customWidth="true"/>
    <col min="264" max="265" width="6.28515625" style="290" customWidth="true"/>
    <col min="266" max="267" width="7" style="290" customWidth="true"/>
    <col min="268" max="274" width="6.28515625" style="290" customWidth="true"/>
    <col min="275" max="517" width="9.140625" style="290"/>
    <col min="518" max="518" width="5" style="290" customWidth="true"/>
    <col min="519" max="519" width="13.85546875" style="290" customWidth="true"/>
    <col min="520" max="521" width="6.28515625" style="290" customWidth="true"/>
    <col min="522" max="523" width="7" style="290" customWidth="true"/>
    <col min="524" max="530" width="6.28515625" style="290" customWidth="true"/>
    <col min="531" max="773" width="9.140625" style="290"/>
    <col min="774" max="774" width="5" style="290" customWidth="true"/>
    <col min="775" max="775" width="13.85546875" style="290" customWidth="true"/>
    <col min="776" max="777" width="6.28515625" style="290" customWidth="true"/>
    <col min="778" max="779" width="7" style="290" customWidth="true"/>
    <col min="780" max="786" width="6.28515625" style="290" customWidth="true"/>
    <col min="787" max="1029" width="9.140625" style="290"/>
    <col min="1030" max="1030" width="5" style="290" customWidth="true"/>
    <col min="1031" max="1031" width="13.85546875" style="290" customWidth="true"/>
    <col min="1032" max="1033" width="6.28515625" style="290" customWidth="true"/>
    <col min="1034" max="1035" width="7" style="290" customWidth="true"/>
    <col min="1036" max="1042" width="6.28515625" style="290" customWidth="true"/>
    <col min="1043" max="1285" width="9.140625" style="290"/>
    <col min="1286" max="1286" width="5" style="290" customWidth="true"/>
    <col min="1287" max="1287" width="13.85546875" style="290" customWidth="true"/>
    <col min="1288" max="1289" width="6.28515625" style="290" customWidth="true"/>
    <col min="1290" max="1291" width="7" style="290" customWidth="true"/>
    <col min="1292" max="1298" width="6.28515625" style="290" customWidth="true"/>
    <col min="1299" max="1541" width="9.140625" style="290"/>
    <col min="1542" max="1542" width="5" style="290" customWidth="true"/>
    <col min="1543" max="1543" width="13.85546875" style="290" customWidth="true"/>
    <col min="1544" max="1545" width="6.28515625" style="290" customWidth="true"/>
    <col min="1546" max="1547" width="7" style="290" customWidth="true"/>
    <col min="1548" max="1554" width="6.28515625" style="290" customWidth="true"/>
    <col min="1555" max="1797" width="9.140625" style="290"/>
    <col min="1798" max="1798" width="5" style="290" customWidth="true"/>
    <col min="1799" max="1799" width="13.85546875" style="290" customWidth="true"/>
    <col min="1800" max="1801" width="6.28515625" style="290" customWidth="true"/>
    <col min="1802" max="1803" width="7" style="290" customWidth="true"/>
    <col min="1804" max="1810" width="6.28515625" style="290" customWidth="true"/>
    <col min="1811" max="2053" width="9.140625" style="290"/>
    <col min="2054" max="2054" width="5" style="290" customWidth="true"/>
    <col min="2055" max="2055" width="13.85546875" style="290" customWidth="true"/>
    <col min="2056" max="2057" width="6.28515625" style="290" customWidth="true"/>
    <col min="2058" max="2059" width="7" style="290" customWidth="true"/>
    <col min="2060" max="2066" width="6.28515625" style="290" customWidth="true"/>
    <col min="2067" max="2309" width="9.140625" style="290"/>
    <col min="2310" max="2310" width="5" style="290" customWidth="true"/>
    <col min="2311" max="2311" width="13.85546875" style="290" customWidth="true"/>
    <col min="2312" max="2313" width="6.28515625" style="290" customWidth="true"/>
    <col min="2314" max="2315" width="7" style="290" customWidth="true"/>
    <col min="2316" max="2322" width="6.28515625" style="290" customWidth="true"/>
    <col min="2323" max="2565" width="9.140625" style="290"/>
    <col min="2566" max="2566" width="5" style="290" customWidth="true"/>
    <col min="2567" max="2567" width="13.85546875" style="290" customWidth="true"/>
    <col min="2568" max="2569" width="6.28515625" style="290" customWidth="true"/>
    <col min="2570" max="2571" width="7" style="290" customWidth="true"/>
    <col min="2572" max="2578" width="6.28515625" style="290" customWidth="true"/>
    <col min="2579" max="2821" width="9.140625" style="290"/>
    <col min="2822" max="2822" width="5" style="290" customWidth="true"/>
    <col min="2823" max="2823" width="13.85546875" style="290" customWidth="true"/>
    <col min="2824" max="2825" width="6.28515625" style="290" customWidth="true"/>
    <col min="2826" max="2827" width="7" style="290" customWidth="true"/>
    <col min="2828" max="2834" width="6.28515625" style="290" customWidth="true"/>
    <col min="2835" max="3077" width="9.140625" style="290"/>
    <col min="3078" max="3078" width="5" style="290" customWidth="true"/>
    <col min="3079" max="3079" width="13.85546875" style="290" customWidth="true"/>
    <col min="3080" max="3081" width="6.28515625" style="290" customWidth="true"/>
    <col min="3082" max="3083" width="7" style="290" customWidth="true"/>
    <col min="3084" max="3090" width="6.28515625" style="290" customWidth="true"/>
    <col min="3091" max="3333" width="9.140625" style="290"/>
    <col min="3334" max="3334" width="5" style="290" customWidth="true"/>
    <col min="3335" max="3335" width="13.85546875" style="290" customWidth="true"/>
    <col min="3336" max="3337" width="6.28515625" style="290" customWidth="true"/>
    <col min="3338" max="3339" width="7" style="290" customWidth="true"/>
    <col min="3340" max="3346" width="6.28515625" style="290" customWidth="true"/>
    <col min="3347" max="3589" width="9.140625" style="290"/>
    <col min="3590" max="3590" width="5" style="290" customWidth="true"/>
    <col min="3591" max="3591" width="13.85546875" style="290" customWidth="true"/>
    <col min="3592" max="3593" width="6.28515625" style="290" customWidth="true"/>
    <col min="3594" max="3595" width="7" style="290" customWidth="true"/>
    <col min="3596" max="3602" width="6.28515625" style="290" customWidth="true"/>
    <col min="3603" max="3845" width="9.140625" style="290"/>
    <col min="3846" max="3846" width="5" style="290" customWidth="true"/>
    <col min="3847" max="3847" width="13.85546875" style="290" customWidth="true"/>
    <col min="3848" max="3849" width="6.28515625" style="290" customWidth="true"/>
    <col min="3850" max="3851" width="7" style="290" customWidth="true"/>
    <col min="3852" max="3858" width="6.28515625" style="290" customWidth="true"/>
    <col min="3859" max="4101" width="9.140625" style="290"/>
    <col min="4102" max="4102" width="5" style="290" customWidth="true"/>
    <col min="4103" max="4103" width="13.85546875" style="290" customWidth="true"/>
    <col min="4104" max="4105" width="6.28515625" style="290" customWidth="true"/>
    <col min="4106" max="4107" width="7" style="290" customWidth="true"/>
    <col min="4108" max="4114" width="6.28515625" style="290" customWidth="true"/>
    <col min="4115" max="4357" width="9.140625" style="290"/>
    <col min="4358" max="4358" width="5" style="290" customWidth="true"/>
    <col min="4359" max="4359" width="13.85546875" style="290" customWidth="true"/>
    <col min="4360" max="4361" width="6.28515625" style="290" customWidth="true"/>
    <col min="4362" max="4363" width="7" style="290" customWidth="true"/>
    <col min="4364" max="4370" width="6.28515625" style="290" customWidth="true"/>
    <col min="4371" max="4613" width="9.140625" style="290"/>
    <col min="4614" max="4614" width="5" style="290" customWidth="true"/>
    <col min="4615" max="4615" width="13.85546875" style="290" customWidth="true"/>
    <col min="4616" max="4617" width="6.28515625" style="290" customWidth="true"/>
    <col min="4618" max="4619" width="7" style="290" customWidth="true"/>
    <col min="4620" max="4626" width="6.28515625" style="290" customWidth="true"/>
    <col min="4627" max="4869" width="9.140625" style="290"/>
    <col min="4870" max="4870" width="5" style="290" customWidth="true"/>
    <col min="4871" max="4871" width="13.85546875" style="290" customWidth="true"/>
    <col min="4872" max="4873" width="6.28515625" style="290" customWidth="true"/>
    <col min="4874" max="4875" width="7" style="290" customWidth="true"/>
    <col min="4876" max="4882" width="6.28515625" style="290" customWidth="true"/>
    <col min="4883" max="5125" width="9.140625" style="290"/>
    <col min="5126" max="5126" width="5" style="290" customWidth="true"/>
    <col min="5127" max="5127" width="13.85546875" style="290" customWidth="true"/>
    <col min="5128" max="5129" width="6.28515625" style="290" customWidth="true"/>
    <col min="5130" max="5131" width="7" style="290" customWidth="true"/>
    <col min="5132" max="5138" width="6.28515625" style="290" customWidth="true"/>
    <col min="5139" max="5381" width="9.140625" style="290"/>
    <col min="5382" max="5382" width="5" style="290" customWidth="true"/>
    <col min="5383" max="5383" width="13.85546875" style="290" customWidth="true"/>
    <col min="5384" max="5385" width="6.28515625" style="290" customWidth="true"/>
    <col min="5386" max="5387" width="7" style="290" customWidth="true"/>
    <col min="5388" max="5394" width="6.28515625" style="290" customWidth="true"/>
    <col min="5395" max="5637" width="9.140625" style="290"/>
    <col min="5638" max="5638" width="5" style="290" customWidth="true"/>
    <col min="5639" max="5639" width="13.85546875" style="290" customWidth="true"/>
    <col min="5640" max="5641" width="6.28515625" style="290" customWidth="true"/>
    <col min="5642" max="5643" width="7" style="290" customWidth="true"/>
    <col min="5644" max="5650" width="6.28515625" style="290" customWidth="true"/>
    <col min="5651" max="5893" width="9.140625" style="290"/>
    <col min="5894" max="5894" width="5" style="290" customWidth="true"/>
    <col min="5895" max="5895" width="13.85546875" style="290" customWidth="true"/>
    <col min="5896" max="5897" width="6.28515625" style="290" customWidth="true"/>
    <col min="5898" max="5899" width="7" style="290" customWidth="true"/>
    <col min="5900" max="5906" width="6.28515625" style="290" customWidth="true"/>
    <col min="5907" max="6149" width="9.140625" style="290"/>
    <col min="6150" max="6150" width="5" style="290" customWidth="true"/>
    <col min="6151" max="6151" width="13.85546875" style="290" customWidth="true"/>
    <col min="6152" max="6153" width="6.28515625" style="290" customWidth="true"/>
    <col min="6154" max="6155" width="7" style="290" customWidth="true"/>
    <col min="6156" max="6162" width="6.28515625" style="290" customWidth="true"/>
    <col min="6163" max="6405" width="9.140625" style="290"/>
    <col min="6406" max="6406" width="5" style="290" customWidth="true"/>
    <col min="6407" max="6407" width="13.85546875" style="290" customWidth="true"/>
    <col min="6408" max="6409" width="6.28515625" style="290" customWidth="true"/>
    <col min="6410" max="6411" width="7" style="290" customWidth="true"/>
    <col min="6412" max="6418" width="6.28515625" style="290" customWidth="true"/>
    <col min="6419" max="6661" width="9.140625" style="290"/>
    <col min="6662" max="6662" width="5" style="290" customWidth="true"/>
    <col min="6663" max="6663" width="13.85546875" style="290" customWidth="true"/>
    <col min="6664" max="6665" width="6.28515625" style="290" customWidth="true"/>
    <col min="6666" max="6667" width="7" style="290" customWidth="true"/>
    <col min="6668" max="6674" width="6.28515625" style="290" customWidth="true"/>
    <col min="6675" max="6917" width="9.140625" style="290"/>
    <col min="6918" max="6918" width="5" style="290" customWidth="true"/>
    <col min="6919" max="6919" width="13.85546875" style="290" customWidth="true"/>
    <col min="6920" max="6921" width="6.28515625" style="290" customWidth="true"/>
    <col min="6922" max="6923" width="7" style="290" customWidth="true"/>
    <col min="6924" max="6930" width="6.28515625" style="290" customWidth="true"/>
    <col min="6931" max="7173" width="9.140625" style="290"/>
    <col min="7174" max="7174" width="5" style="290" customWidth="true"/>
    <col min="7175" max="7175" width="13.85546875" style="290" customWidth="true"/>
    <col min="7176" max="7177" width="6.28515625" style="290" customWidth="true"/>
    <col min="7178" max="7179" width="7" style="290" customWidth="true"/>
    <col min="7180" max="7186" width="6.28515625" style="290" customWidth="true"/>
    <col min="7187" max="7429" width="9.140625" style="290"/>
    <col min="7430" max="7430" width="5" style="290" customWidth="true"/>
    <col min="7431" max="7431" width="13.85546875" style="290" customWidth="true"/>
    <col min="7432" max="7433" width="6.28515625" style="290" customWidth="true"/>
    <col min="7434" max="7435" width="7" style="290" customWidth="true"/>
    <col min="7436" max="7442" width="6.28515625" style="290" customWidth="true"/>
    <col min="7443" max="7685" width="9.140625" style="290"/>
    <col min="7686" max="7686" width="5" style="290" customWidth="true"/>
    <col min="7687" max="7687" width="13.85546875" style="290" customWidth="true"/>
    <col min="7688" max="7689" width="6.28515625" style="290" customWidth="true"/>
    <col min="7690" max="7691" width="7" style="290" customWidth="true"/>
    <col min="7692" max="7698" width="6.28515625" style="290" customWidth="true"/>
    <col min="7699" max="7941" width="9.140625" style="290"/>
    <col min="7942" max="7942" width="5" style="290" customWidth="true"/>
    <col min="7943" max="7943" width="13.85546875" style="290" customWidth="true"/>
    <col min="7944" max="7945" width="6.28515625" style="290" customWidth="true"/>
    <col min="7946" max="7947" width="7" style="290" customWidth="true"/>
    <col min="7948" max="7954" width="6.28515625" style="290" customWidth="true"/>
    <col min="7955" max="8197" width="9.140625" style="290"/>
    <col min="8198" max="8198" width="5" style="290" customWidth="true"/>
    <col min="8199" max="8199" width="13.85546875" style="290" customWidth="true"/>
    <col min="8200" max="8201" width="6.28515625" style="290" customWidth="true"/>
    <col min="8202" max="8203" width="7" style="290" customWidth="true"/>
    <col min="8204" max="8210" width="6.28515625" style="290" customWidth="true"/>
    <col min="8211" max="8453" width="9.140625" style="290"/>
    <col min="8454" max="8454" width="5" style="290" customWidth="true"/>
    <col min="8455" max="8455" width="13.85546875" style="290" customWidth="true"/>
    <col min="8456" max="8457" width="6.28515625" style="290" customWidth="true"/>
    <col min="8458" max="8459" width="7" style="290" customWidth="true"/>
    <col min="8460" max="8466" width="6.28515625" style="290" customWidth="true"/>
    <col min="8467" max="8709" width="9.140625" style="290"/>
    <col min="8710" max="8710" width="5" style="290" customWidth="true"/>
    <col min="8711" max="8711" width="13.85546875" style="290" customWidth="true"/>
    <col min="8712" max="8713" width="6.28515625" style="290" customWidth="true"/>
    <col min="8714" max="8715" width="7" style="290" customWidth="true"/>
    <col min="8716" max="8722" width="6.28515625" style="290" customWidth="true"/>
    <col min="8723" max="8965" width="9.140625" style="290"/>
    <col min="8966" max="8966" width="5" style="290" customWidth="true"/>
    <col min="8967" max="8967" width="13.85546875" style="290" customWidth="true"/>
    <col min="8968" max="8969" width="6.28515625" style="290" customWidth="true"/>
    <col min="8970" max="8971" width="7" style="290" customWidth="true"/>
    <col min="8972" max="8978" width="6.28515625" style="290" customWidth="true"/>
    <col min="8979" max="9221" width="9.140625" style="290"/>
    <col min="9222" max="9222" width="5" style="290" customWidth="true"/>
    <col min="9223" max="9223" width="13.85546875" style="290" customWidth="true"/>
    <col min="9224" max="9225" width="6.28515625" style="290" customWidth="true"/>
    <col min="9226" max="9227" width="7" style="290" customWidth="true"/>
    <col min="9228" max="9234" width="6.28515625" style="290" customWidth="true"/>
    <col min="9235" max="9477" width="9.140625" style="290"/>
    <col min="9478" max="9478" width="5" style="290" customWidth="true"/>
    <col min="9479" max="9479" width="13.85546875" style="290" customWidth="true"/>
    <col min="9480" max="9481" width="6.28515625" style="290" customWidth="true"/>
    <col min="9482" max="9483" width="7" style="290" customWidth="true"/>
    <col min="9484" max="9490" width="6.28515625" style="290" customWidth="true"/>
    <col min="9491" max="9733" width="9.140625" style="290"/>
    <col min="9734" max="9734" width="5" style="290" customWidth="true"/>
    <col min="9735" max="9735" width="13.85546875" style="290" customWidth="true"/>
    <col min="9736" max="9737" width="6.28515625" style="290" customWidth="true"/>
    <col min="9738" max="9739" width="7" style="290" customWidth="true"/>
    <col min="9740" max="9746" width="6.28515625" style="290" customWidth="true"/>
    <col min="9747" max="9989" width="9.140625" style="290"/>
    <col min="9990" max="9990" width="5" style="290" customWidth="true"/>
    <col min="9991" max="9991" width="13.85546875" style="290" customWidth="true"/>
    <col min="9992" max="9993" width="6.28515625" style="290" customWidth="true"/>
    <col min="9994" max="9995" width="7" style="290" customWidth="true"/>
    <col min="9996" max="10002" width="6.28515625" style="290" customWidth="true"/>
    <col min="10003" max="10245" width="9.140625" style="290"/>
    <col min="10246" max="10246" width="5" style="290" customWidth="true"/>
    <col min="10247" max="10247" width="13.85546875" style="290" customWidth="true"/>
    <col min="10248" max="10249" width="6.28515625" style="290" customWidth="true"/>
    <col min="10250" max="10251" width="7" style="290" customWidth="true"/>
    <col min="10252" max="10258" width="6.28515625" style="290" customWidth="true"/>
    <col min="10259" max="10501" width="9.140625" style="290"/>
    <col min="10502" max="10502" width="5" style="290" customWidth="true"/>
    <col min="10503" max="10503" width="13.85546875" style="290" customWidth="true"/>
    <col min="10504" max="10505" width="6.28515625" style="290" customWidth="true"/>
    <col min="10506" max="10507" width="7" style="290" customWidth="true"/>
    <col min="10508" max="10514" width="6.28515625" style="290" customWidth="true"/>
    <col min="10515" max="10757" width="9.140625" style="290"/>
    <col min="10758" max="10758" width="5" style="290" customWidth="true"/>
    <col min="10759" max="10759" width="13.85546875" style="290" customWidth="true"/>
    <col min="10760" max="10761" width="6.28515625" style="290" customWidth="true"/>
    <col min="10762" max="10763" width="7" style="290" customWidth="true"/>
    <col min="10764" max="10770" width="6.28515625" style="290" customWidth="true"/>
    <col min="10771" max="11013" width="9.140625" style="290"/>
    <col min="11014" max="11014" width="5" style="290" customWidth="true"/>
    <col min="11015" max="11015" width="13.85546875" style="290" customWidth="true"/>
    <col min="11016" max="11017" width="6.28515625" style="290" customWidth="true"/>
    <col min="11018" max="11019" width="7" style="290" customWidth="true"/>
    <col min="11020" max="11026" width="6.28515625" style="290" customWidth="true"/>
    <col min="11027" max="11269" width="9.140625" style="290"/>
    <col min="11270" max="11270" width="5" style="290" customWidth="true"/>
    <col min="11271" max="11271" width="13.85546875" style="290" customWidth="true"/>
    <col min="11272" max="11273" width="6.28515625" style="290" customWidth="true"/>
    <col min="11274" max="11275" width="7" style="290" customWidth="true"/>
    <col min="11276" max="11282" width="6.28515625" style="290" customWidth="true"/>
    <col min="11283" max="11525" width="9.140625" style="290"/>
    <col min="11526" max="11526" width="5" style="290" customWidth="true"/>
    <col min="11527" max="11527" width="13.85546875" style="290" customWidth="true"/>
    <col min="11528" max="11529" width="6.28515625" style="290" customWidth="true"/>
    <col min="11530" max="11531" width="7" style="290" customWidth="true"/>
    <col min="11532" max="11538" width="6.28515625" style="290" customWidth="true"/>
    <col min="11539" max="11781" width="9.140625" style="290"/>
    <col min="11782" max="11782" width="5" style="290" customWidth="true"/>
    <col min="11783" max="11783" width="13.85546875" style="290" customWidth="true"/>
    <col min="11784" max="11785" width="6.28515625" style="290" customWidth="true"/>
    <col min="11786" max="11787" width="7" style="290" customWidth="true"/>
    <col min="11788" max="11794" width="6.28515625" style="290" customWidth="true"/>
    <col min="11795" max="12037" width="9.140625" style="290"/>
    <col min="12038" max="12038" width="5" style="290" customWidth="true"/>
    <col min="12039" max="12039" width="13.85546875" style="290" customWidth="true"/>
    <col min="12040" max="12041" width="6.28515625" style="290" customWidth="true"/>
    <col min="12042" max="12043" width="7" style="290" customWidth="true"/>
    <col min="12044" max="12050" width="6.28515625" style="290" customWidth="true"/>
    <col min="12051" max="12293" width="9.140625" style="290"/>
    <col min="12294" max="12294" width="5" style="290" customWidth="true"/>
    <col min="12295" max="12295" width="13.85546875" style="290" customWidth="true"/>
    <col min="12296" max="12297" width="6.28515625" style="290" customWidth="true"/>
    <col min="12298" max="12299" width="7" style="290" customWidth="true"/>
    <col min="12300" max="12306" width="6.28515625" style="290" customWidth="true"/>
    <col min="12307" max="12549" width="9.140625" style="290"/>
    <col min="12550" max="12550" width="5" style="290" customWidth="true"/>
    <col min="12551" max="12551" width="13.85546875" style="290" customWidth="true"/>
    <col min="12552" max="12553" width="6.28515625" style="290" customWidth="true"/>
    <col min="12554" max="12555" width="7" style="290" customWidth="true"/>
    <col min="12556" max="12562" width="6.28515625" style="290" customWidth="true"/>
    <col min="12563" max="12805" width="9.140625" style="290"/>
    <col min="12806" max="12806" width="5" style="290" customWidth="true"/>
    <col min="12807" max="12807" width="13.85546875" style="290" customWidth="true"/>
    <col min="12808" max="12809" width="6.28515625" style="290" customWidth="true"/>
    <col min="12810" max="12811" width="7" style="290" customWidth="true"/>
    <col min="12812" max="12818" width="6.28515625" style="290" customWidth="true"/>
    <col min="12819" max="13061" width="9.140625" style="290"/>
    <col min="13062" max="13062" width="5" style="290" customWidth="true"/>
    <col min="13063" max="13063" width="13.85546875" style="290" customWidth="true"/>
    <col min="13064" max="13065" width="6.28515625" style="290" customWidth="true"/>
    <col min="13066" max="13067" width="7" style="290" customWidth="true"/>
    <col min="13068" max="13074" width="6.28515625" style="290" customWidth="true"/>
    <col min="13075" max="13317" width="9.140625" style="290"/>
    <col min="13318" max="13318" width="5" style="290" customWidth="true"/>
    <col min="13319" max="13319" width="13.85546875" style="290" customWidth="true"/>
    <col min="13320" max="13321" width="6.28515625" style="290" customWidth="true"/>
    <col min="13322" max="13323" width="7" style="290" customWidth="true"/>
    <col min="13324" max="13330" width="6.28515625" style="290" customWidth="true"/>
    <col min="13331" max="13573" width="9.140625" style="290"/>
    <col min="13574" max="13574" width="5" style="290" customWidth="true"/>
    <col min="13575" max="13575" width="13.85546875" style="290" customWidth="true"/>
    <col min="13576" max="13577" width="6.28515625" style="290" customWidth="true"/>
    <col min="13578" max="13579" width="7" style="290" customWidth="true"/>
    <col min="13580" max="13586" width="6.28515625" style="290" customWidth="true"/>
    <col min="13587" max="13829" width="9.140625" style="290"/>
    <col min="13830" max="13830" width="5" style="290" customWidth="true"/>
    <col min="13831" max="13831" width="13.85546875" style="290" customWidth="true"/>
    <col min="13832" max="13833" width="6.28515625" style="290" customWidth="true"/>
    <col min="13834" max="13835" width="7" style="290" customWidth="true"/>
    <col min="13836" max="13842" width="6.28515625" style="290" customWidth="true"/>
    <col min="13843" max="14085" width="9.140625" style="290"/>
    <col min="14086" max="14086" width="5" style="290" customWidth="true"/>
    <col min="14087" max="14087" width="13.85546875" style="290" customWidth="true"/>
    <col min="14088" max="14089" width="6.28515625" style="290" customWidth="true"/>
    <col min="14090" max="14091" width="7" style="290" customWidth="true"/>
    <col min="14092" max="14098" width="6.28515625" style="290" customWidth="true"/>
    <col min="14099" max="14341" width="9.140625" style="290"/>
    <col min="14342" max="14342" width="5" style="290" customWidth="true"/>
    <col min="14343" max="14343" width="13.85546875" style="290" customWidth="true"/>
    <col min="14344" max="14345" width="6.28515625" style="290" customWidth="true"/>
    <col min="14346" max="14347" width="7" style="290" customWidth="true"/>
    <col min="14348" max="14354" width="6.28515625" style="290" customWidth="true"/>
    <col min="14355" max="14597" width="9.140625" style="290"/>
    <col min="14598" max="14598" width="5" style="290" customWidth="true"/>
    <col min="14599" max="14599" width="13.85546875" style="290" customWidth="true"/>
    <col min="14600" max="14601" width="6.28515625" style="290" customWidth="true"/>
    <col min="14602" max="14603" width="7" style="290" customWidth="true"/>
    <col min="14604" max="14610" width="6.28515625" style="290" customWidth="true"/>
    <col min="14611" max="14853" width="9.140625" style="290"/>
    <col min="14854" max="14854" width="5" style="290" customWidth="true"/>
    <col min="14855" max="14855" width="13.85546875" style="290" customWidth="true"/>
    <col min="14856" max="14857" width="6.28515625" style="290" customWidth="true"/>
    <col min="14858" max="14859" width="7" style="290" customWidth="true"/>
    <col min="14860" max="14866" width="6.28515625" style="290" customWidth="true"/>
    <col min="14867" max="15109" width="9.140625" style="290"/>
    <col min="15110" max="15110" width="5" style="290" customWidth="true"/>
    <col min="15111" max="15111" width="13.85546875" style="290" customWidth="true"/>
    <col min="15112" max="15113" width="6.28515625" style="290" customWidth="true"/>
    <col min="15114" max="15115" width="7" style="290" customWidth="true"/>
    <col min="15116" max="15122" width="6.28515625" style="290" customWidth="true"/>
    <col min="15123" max="15365" width="9.140625" style="290"/>
    <col min="15366" max="15366" width="5" style="290" customWidth="true"/>
    <col min="15367" max="15367" width="13.85546875" style="290" customWidth="true"/>
    <col min="15368" max="15369" width="6.28515625" style="290" customWidth="true"/>
    <col min="15370" max="15371" width="7" style="290" customWidth="true"/>
    <col min="15372" max="15378" width="6.28515625" style="290" customWidth="true"/>
    <col min="15379" max="15621" width="9.140625" style="290"/>
    <col min="15622" max="15622" width="5" style="290" customWidth="true"/>
    <col min="15623" max="15623" width="13.85546875" style="290" customWidth="true"/>
    <col min="15624" max="15625" width="6.28515625" style="290" customWidth="true"/>
    <col min="15626" max="15627" width="7" style="290" customWidth="true"/>
    <col min="15628" max="15634" width="6.28515625" style="290" customWidth="true"/>
    <col min="15635" max="15877" width="9.140625" style="290"/>
    <col min="15878" max="15878" width="5" style="290" customWidth="true"/>
    <col min="15879" max="15879" width="13.85546875" style="290" customWidth="true"/>
    <col min="15880" max="15881" width="6.28515625" style="290" customWidth="true"/>
    <col min="15882" max="15883" width="7" style="290" customWidth="true"/>
    <col min="15884" max="15890" width="6.28515625" style="290" customWidth="true"/>
    <col min="15891" max="16133" width="9.140625" style="290"/>
    <col min="16134" max="16134" width="5" style="290" customWidth="true"/>
    <col min="16135" max="16135" width="13.85546875" style="290" customWidth="true"/>
    <col min="16136" max="16137" width="6.28515625" style="290" customWidth="true"/>
    <col min="16138" max="16139" width="7" style="290" customWidth="true"/>
    <col min="16140" max="16146" width="6.28515625" style="290" customWidth="true"/>
    <col min="16147" max="16384" width="9.140625" style="290"/>
  </cols>
  <sheetData>
    <row r="4" ht="28.5" customHeight="true" x14ac:dyDescent="0.2">
      <c r="B4" s="812" t="s">
        <v>125</v>
      </c>
      <c r="C4" s="813"/>
      <c r="D4" s="813"/>
      <c r="E4" s="813"/>
      <c r="F4" s="813"/>
      <c r="G4" s="813"/>
      <c r="H4" s="813"/>
      <c r="I4" s="813"/>
      <c r="J4" s="813"/>
      <c r="K4" s="813"/>
      <c r="L4" s="813"/>
      <c r="M4" s="813"/>
      <c r="N4" s="813"/>
      <c r="O4" s="813"/>
      <c r="P4" s="813"/>
      <c r="Q4" s="813"/>
      <c r="R4" s="813"/>
      <c r="S4" s="813"/>
      <c r="T4" s="813"/>
      <c r="U4" s="813"/>
      <c r="V4" s="813"/>
      <c r="W4" s="813"/>
      <c r="X4" s="813"/>
      <c r="Y4" s="813"/>
    </row>
    <row r="5" ht="28.5" customHeight="true" x14ac:dyDescent="0.2">
      <c r="B5" s="777" t="str">
        <f ca="true">IF(ISERROR(INDIRECT(CONCATENATE($B105,"!A2"))),"",INDIRECT(CONCATENATE($B105,"!A2")))</f>
        <v>Central African Republic</v>
      </c>
      <c r="C5" s="810"/>
      <c r="D5" s="810"/>
      <c r="E5" s="810"/>
      <c r="F5" s="810"/>
      <c r="G5" s="810"/>
      <c r="H5" s="810"/>
      <c r="I5" s="810"/>
      <c r="J5" s="810"/>
      <c r="K5" s="811"/>
      <c r="L5" s="811"/>
      <c r="M5" s="811"/>
      <c r="N5" s="811"/>
      <c r="O5" s="811"/>
      <c r="P5" s="811"/>
      <c r="Q5" s="811"/>
      <c r="R5" s="811"/>
      <c r="S5" s="811"/>
      <c r="T5" s="811"/>
      <c r="U5" s="811"/>
      <c r="V5" s="811"/>
      <c r="W5" s="811"/>
      <c r="X5" s="811"/>
      <c r="Y5" s="811"/>
    </row>
    <row r="6" x14ac:dyDescent="0.2">
      <c r="F6" s="290"/>
      <c r="G6" s="290"/>
      <c r="J6" s="291"/>
      <c r="K6" s="291"/>
      <c r="L6" s="291"/>
      <c r="M6" s="291"/>
      <c r="N6" s="291"/>
      <c r="O6" s="291"/>
      <c r="P6" s="291"/>
    </row>
    <row r="7" s="292" customFormat="true" ht="18" x14ac:dyDescent="0.25">
      <c r="B7" s="774" t="str">
        <f>B118</f>
        <v>National use of sanitation facilities, 2000–2020</v>
      </c>
      <c r="C7" s="814"/>
      <c r="D7" s="814"/>
      <c r="E7" s="814"/>
      <c r="F7" s="814"/>
      <c r="G7" s="814"/>
      <c r="H7" s="814"/>
      <c r="I7" s="814"/>
      <c r="J7" s="774" t="str">
        <f>B218</f>
        <v>Urban use of sanitation facilities, 2000–2020</v>
      </c>
      <c r="K7" s="814"/>
      <c r="L7" s="814"/>
      <c r="M7" s="814"/>
      <c r="N7" s="814"/>
      <c r="O7" s="814"/>
      <c r="P7" s="814"/>
      <c r="Q7" s="814"/>
      <c r="R7" s="774" t="str">
        <f>B318</f>
        <v>Rural use of sanitation facilities, 2000–2020</v>
      </c>
      <c r="S7" s="814"/>
      <c r="T7" s="814"/>
      <c r="U7" s="814"/>
      <c r="V7" s="814"/>
      <c r="W7" s="814"/>
      <c r="X7" s="814"/>
      <c r="Y7" s="814"/>
    </row>
    <row r="8" s="292" customFormat="true" x14ac:dyDescent="0.2"/>
    <row r="17" x14ac:dyDescent="0.2">
      <c r="Q17" s="291"/>
      <c r="R17" s="291"/>
      <c r="S17" s="291"/>
      <c r="T17" s="291"/>
      <c r="U17" s="291"/>
      <c r="V17" s="291"/>
    </row>
    <row r="18" x14ac:dyDescent="0.2">
      <c r="Q18" s="291"/>
      <c r="R18" s="291"/>
      <c r="S18" s="291"/>
      <c r="T18" s="291"/>
      <c r="U18" s="291"/>
      <c r="V18" s="291"/>
    </row>
    <row r="19" x14ac:dyDescent="0.2">
      <c r="Q19" s="291"/>
      <c r="R19" s="291"/>
      <c r="S19" s="291"/>
      <c r="T19" s="291"/>
      <c r="U19" s="291"/>
      <c r="V19" s="291"/>
    </row>
    <row r="20" x14ac:dyDescent="0.2">
      <c r="Q20" s="291"/>
      <c r="R20" s="291"/>
      <c r="S20" s="291"/>
      <c r="T20" s="291"/>
      <c r="U20" s="291"/>
      <c r="V20" s="291"/>
    </row>
    <row r="21" x14ac:dyDescent="0.2">
      <c r="Q21" s="291"/>
      <c r="R21" s="291"/>
      <c r="S21" s="291"/>
      <c r="T21" s="291"/>
      <c r="U21" s="291"/>
      <c r="V21" s="291"/>
    </row>
    <row r="22" x14ac:dyDescent="0.2">
      <c r="Q22" s="291"/>
      <c r="R22" s="291"/>
      <c r="S22" s="291"/>
      <c r="T22" s="291"/>
      <c r="U22" s="291"/>
      <c r="V22" s="291"/>
    </row>
    <row r="23" x14ac:dyDescent="0.2">
      <c r="Q23" s="291"/>
      <c r="R23" s="291"/>
      <c r="S23" s="291"/>
      <c r="T23" s="291"/>
      <c r="U23" s="291"/>
      <c r="V23" s="291"/>
    </row>
    <row r="31" s="294" customFormat="true" x14ac:dyDescent="0.2">
      <c r="B31" s="787" t="str">
        <f ca="true">IF(ISERROR(INDIRECT(CONCATENATE($B105,"!A2"))),"",INDIRECT(CONCATENATE($B105,"!A2")))</f>
        <v>Central African Republic</v>
      </c>
      <c r="C31" s="788"/>
      <c r="D31" s="788"/>
      <c r="E31" s="789"/>
      <c r="F31" s="779" t="s">
        <v>0</v>
      </c>
      <c r="G31" s="779"/>
      <c r="H31" s="779"/>
      <c r="I31" s="780"/>
      <c r="J31" s="778" t="s">
        <v>1</v>
      </c>
      <c r="K31" s="779"/>
      <c r="L31" s="779"/>
      <c r="M31" s="780"/>
      <c r="N31" s="778" t="s">
        <v>2</v>
      </c>
      <c r="O31" s="779"/>
      <c r="P31" s="779"/>
      <c r="Q31" s="780"/>
      <c r="R31" s="778" t="s">
        <v>3</v>
      </c>
      <c r="S31" s="779"/>
      <c r="T31" s="779"/>
      <c r="U31" s="780"/>
      <c r="V31" s="778" t="s">
        <v>4</v>
      </c>
      <c r="W31" s="779"/>
      <c r="X31" s="779"/>
      <c r="Y31" s="780"/>
    </row>
    <row r="32" s="298" customFormat="true" ht="22.5" customHeight="true" x14ac:dyDescent="0.2">
      <c r="B32" s="790"/>
      <c r="C32" s="791"/>
      <c r="D32" s="791"/>
      <c r="E32" s="792"/>
      <c r="F32" s="295" t="s">
        <v>15</v>
      </c>
      <c r="G32" s="296" t="s">
        <v>16</v>
      </c>
      <c r="H32" s="296" t="s">
        <v>22</v>
      </c>
      <c r="I32" s="297" t="s">
        <v>19</v>
      </c>
      <c r="J32" s="295" t="s">
        <v>15</v>
      </c>
      <c r="K32" s="296" t="s">
        <v>16</v>
      </c>
      <c r="L32" s="296" t="s">
        <v>22</v>
      </c>
      <c r="M32" s="297" t="s">
        <v>19</v>
      </c>
      <c r="N32" s="295" t="s">
        <v>15</v>
      </c>
      <c r="O32" s="296" t="s">
        <v>16</v>
      </c>
      <c r="P32" s="296" t="s">
        <v>22</v>
      </c>
      <c r="Q32" s="297" t="s">
        <v>19</v>
      </c>
      <c r="R32" s="295" t="s">
        <v>15</v>
      </c>
      <c r="S32" s="296" t="s">
        <v>16</v>
      </c>
      <c r="T32" s="296" t="s">
        <v>22</v>
      </c>
      <c r="U32" s="297" t="s">
        <v>19</v>
      </c>
      <c r="V32" s="295" t="s">
        <v>15</v>
      </c>
      <c r="W32" s="296" t="s">
        <v>16</v>
      </c>
      <c r="X32" s="296" t="s">
        <v>22</v>
      </c>
      <c r="Y32" s="297" t="s">
        <v>19</v>
      </c>
    </row>
    <row r="33" x14ac:dyDescent="0.2">
      <c r="B33" s="781" t="s">
        <v>5</v>
      </c>
      <c r="C33" s="782"/>
      <c r="D33" s="785" t="s">
        <v>25</v>
      </c>
      <c r="E33" s="287">
        <f>C99</f>
        <v>2000</v>
      </c>
      <c r="F33" s="357">
        <f ca="true">E99</f>
        <v>0.61707093391944068</v>
      </c>
      <c r="G33" s="300">
        <f t="shared" ref="G33:I34" ca="true" si="0">F99</f>
        <v>0.57306374579989483</v>
      </c>
      <c r="H33" s="301">
        <f t="shared" ca="true" si="0"/>
        <v>54.946157277613906</v>
      </c>
      <c r="I33" s="302">
        <f t="shared" ca="true" si="0"/>
        <v>43.863708042666758</v>
      </c>
      <c r="J33" s="357">
        <f ca="true">J99</f>
        <v>0.97539535849271997</v>
      </c>
      <c r="K33" s="300">
        <f t="shared" ref="K33:M34" ca="true" si="1">K99</f>
        <v>0.7108325180133892</v>
      </c>
      <c r="L33" s="301">
        <f t="shared" ca="true" si="1"/>
        <v>56.737530770633668</v>
      </c>
      <c r="M33" s="302">
        <f t="shared" ca="true" si="1"/>
        <v>41.576241352860222</v>
      </c>
      <c r="N33" s="357">
        <f ca="true">O99</f>
        <v>7.4255259057067402</v>
      </c>
      <c r="O33" s="300">
        <f t="shared" ref="O33:Q34" ca="true" si="2">P99</f>
        <v>5.900954564865879</v>
      </c>
      <c r="P33" s="301">
        <f t="shared" ca="true" si="2"/>
        <v>56.857473034058899</v>
      </c>
      <c r="Q33" s="302">
        <f t="shared" ca="true" si="2"/>
        <v>29.816046495368482</v>
      </c>
      <c r="R33" s="357">
        <f ca="true">T99</f>
        <v>29.967548163765837</v>
      </c>
      <c r="S33" s="300">
        <f t="shared" ref="S33:U34" ca="true" si="3">U99</f>
        <v>28.287479312990531</v>
      </c>
      <c r="T33" s="301">
        <f t="shared" ca="true" si="3"/>
        <v>29.293250538857365</v>
      </c>
      <c r="U33" s="302">
        <f t="shared" ca="true" si="3"/>
        <v>12.451721984386268</v>
      </c>
      <c r="V33" s="357">
        <f ca="true">Y99</f>
        <v>55.812373995744494</v>
      </c>
      <c r="W33" s="300">
        <f t="shared" ref="W33:Y34" ca="true" si="4">Z99</f>
        <v>31.640163360963093</v>
      </c>
      <c r="X33" s="301">
        <f t="shared" ca="true" si="4"/>
        <v>10.619361449369151</v>
      </c>
      <c r="Y33" s="302">
        <f t="shared" ca="true" si="4"/>
        <v>1.9281011939232711</v>
      </c>
    </row>
    <row r="34" x14ac:dyDescent="0.2">
      <c r="B34" s="783"/>
      <c r="C34" s="784"/>
      <c r="D34" s="786"/>
      <c r="E34" s="288">
        <f>C100</f>
        <v>2020</v>
      </c>
      <c r="F34" s="358">
        <f ca="true">E100</f>
        <v>3.4385176497822902</v>
      </c>
      <c r="G34" s="305">
        <f t="shared" ca="true" si="0"/>
        <v>3.1932954480084783</v>
      </c>
      <c r="H34" s="306">
        <f t="shared" ca="true" si="0"/>
        <v>34.588405584894758</v>
      </c>
      <c r="I34" s="307">
        <f t="shared" ca="true" si="0"/>
        <v>58.779781317314473</v>
      </c>
      <c r="J34" s="358">
        <f ca="true">J100</f>
        <v>6.9298599213062575</v>
      </c>
      <c r="K34" s="305">
        <f t="shared" ca="true" si="1"/>
        <v>5.0502288476688086</v>
      </c>
      <c r="L34" s="306">
        <f t="shared" ca="true" si="1"/>
        <v>49.020602807810064</v>
      </c>
      <c r="M34" s="307">
        <f t="shared" ca="true" si="1"/>
        <v>38.99930842321487</v>
      </c>
      <c r="N34" s="358">
        <f ca="true">O100</f>
        <v>9.0636100972802929</v>
      </c>
      <c r="O34" s="305">
        <f t="shared" ca="true" si="2"/>
        <v>7.2027156132613577</v>
      </c>
      <c r="P34" s="306">
        <f t="shared" ca="true" si="2"/>
        <v>56.89575640606364</v>
      </c>
      <c r="Q34" s="307">
        <f t="shared" ca="true" si="2"/>
        <v>26.837917883394709</v>
      </c>
      <c r="R34" s="358">
        <f ca="true">T100</f>
        <v>14.498522990270601</v>
      </c>
      <c r="S34" s="305">
        <f t="shared" ca="true" si="3"/>
        <v>13.685693167654165</v>
      </c>
      <c r="T34" s="306">
        <f t="shared" ca="true" si="3"/>
        <v>60.896092645157154</v>
      </c>
      <c r="U34" s="307">
        <f t="shared" ca="true" si="3"/>
        <v>10.91969119691808</v>
      </c>
      <c r="V34" s="358">
        <f ca="true">Y100</f>
        <v>34.897378917591084</v>
      </c>
      <c r="W34" s="305">
        <f t="shared" ca="true" si="4"/>
        <v>19.783404481346732</v>
      </c>
      <c r="X34" s="306">
        <f t="shared" ca="true" si="4"/>
        <v>43.418915476572963</v>
      </c>
      <c r="Y34" s="307">
        <f t="shared" ca="true" si="4"/>
        <v>1.9003011244892174</v>
      </c>
    </row>
    <row r="35" x14ac:dyDescent="0.2">
      <c r="F35" s="290"/>
      <c r="H35" s="293"/>
    </row>
    <row r="36" x14ac:dyDescent="0.2">
      <c r="B36" s="781" t="s">
        <v>6</v>
      </c>
      <c r="C36" s="782"/>
      <c r="D36" s="785" t="s">
        <v>25</v>
      </c>
      <c r="E36" s="287">
        <f>C199</f>
        <v>2000</v>
      </c>
      <c r="F36" s="357">
        <f ca="true">E199</f>
        <v>5.618401823197356</v>
      </c>
      <c r="G36" s="300">
        <f t="shared" ref="G36:I37" ca="true" si="5">F199</f>
        <v>6.4600305003141365</v>
      </c>
      <c r="H36" s="301">
        <f t="shared" ca="true" si="5"/>
        <v>69.042617884745795</v>
      </c>
      <c r="I36" s="302">
        <f t="shared" ca="true" si="5"/>
        <v>18.878949791742713</v>
      </c>
      <c r="J36" s="357">
        <f ca="true">J199</f>
        <v>27.043107683492607</v>
      </c>
      <c r="K36" s="300">
        <f t="shared" ref="K36:M37" ca="true" si="6">K199</f>
        <v>33.420452245090374</v>
      </c>
      <c r="L36" s="301">
        <f t="shared" ca="true" si="6"/>
        <v>34.692326973876249</v>
      </c>
      <c r="M36" s="302">
        <f t="shared" ca="true" si="6"/>
        <v>4.8441130975407702</v>
      </c>
      <c r="N36" s="357">
        <f ca="true">O199</f>
        <v>40.344926772806382</v>
      </c>
      <c r="O36" s="300">
        <f t="shared" ref="O36:Q37" ca="true" si="7">P199</f>
        <v>43.99280375277079</v>
      </c>
      <c r="P36" s="301">
        <f t="shared" ca="true" si="7"/>
        <v>12.987021760480474</v>
      </c>
      <c r="Q36" s="302">
        <f t="shared" ca="true" si="7"/>
        <v>2.6752477139423547</v>
      </c>
      <c r="R36" s="357">
        <f ca="true">T199</f>
        <v>50.379557271357264</v>
      </c>
      <c r="S36" s="300">
        <f t="shared" ref="S36:U37" ca="true" si="8">U199</f>
        <v>36.974987866441332</v>
      </c>
      <c r="T36" s="301">
        <f t="shared" ca="true" si="8"/>
        <v>10.853314148065806</v>
      </c>
      <c r="U36" s="302">
        <f t="shared" ca="true" si="8"/>
        <v>1.7921407141355949</v>
      </c>
      <c r="V36" s="357">
        <f ca="true">Y199</f>
        <v>63.208758522828887</v>
      </c>
      <c r="W36" s="300">
        <f t="shared" ref="W36:Y37" ca="true" si="9">Z199</f>
        <v>26.167170203964176</v>
      </c>
      <c r="X36" s="301">
        <f t="shared" ca="true" si="9"/>
        <v>10.170367325166438</v>
      </c>
      <c r="Y36" s="302">
        <f t="shared" ca="true" si="9"/>
        <v>0.45370394804049141</v>
      </c>
    </row>
    <row r="37" x14ac:dyDescent="0.2">
      <c r="B37" s="783"/>
      <c r="C37" s="784"/>
      <c r="D37" s="786"/>
      <c r="E37" s="288">
        <f>C200</f>
        <v>2020</v>
      </c>
      <c r="F37" s="358">
        <f ca="true">E200</f>
        <v>8.0727779874451429</v>
      </c>
      <c r="G37" s="305">
        <f t="shared" ca="true" si="5"/>
        <v>9.2820687558943789</v>
      </c>
      <c r="H37" s="306">
        <f t="shared" ca="true" si="5"/>
        <v>61.802076783824873</v>
      </c>
      <c r="I37" s="307">
        <f t="shared" ca="true" si="5"/>
        <v>20.843076472835605</v>
      </c>
      <c r="J37" s="358">
        <f ca="true">J200</f>
        <v>16.175724304522451</v>
      </c>
      <c r="K37" s="305">
        <f t="shared" ca="true" si="6"/>
        <v>19.990306882482596</v>
      </c>
      <c r="L37" s="306">
        <f t="shared" ca="true" si="6"/>
        <v>57.512777809285552</v>
      </c>
      <c r="M37" s="307">
        <f t="shared" ca="true" si="6"/>
        <v>6.3211910037094015</v>
      </c>
      <c r="N37" s="358">
        <f ca="true">O200</f>
        <v>16.791542292997327</v>
      </c>
      <c r="O37" s="305">
        <f t="shared" ca="true" si="7"/>
        <v>18.309787224600733</v>
      </c>
      <c r="P37" s="306">
        <f t="shared" ca="true" si="7"/>
        <v>63.312942688568086</v>
      </c>
      <c r="Q37" s="307">
        <f t="shared" ca="true" si="7"/>
        <v>1.5857277938338541</v>
      </c>
      <c r="R37" s="358">
        <f ca="true">T200</f>
        <v>30.668905085290366</v>
      </c>
      <c r="S37" s="305">
        <f t="shared" ca="true" si="8"/>
        <v>22.508780442387202</v>
      </c>
      <c r="T37" s="306">
        <f t="shared" ca="true" si="8"/>
        <v>44.897826483672532</v>
      </c>
      <c r="U37" s="307">
        <f t="shared" ca="true" si="8"/>
        <v>1.9244879886498971</v>
      </c>
      <c r="V37" s="358">
        <f ca="true">Y200</f>
        <v>50.770224518804532</v>
      </c>
      <c r="W37" s="305">
        <f t="shared" ca="true" si="9"/>
        <v>21.01786425368913</v>
      </c>
      <c r="X37" s="306">
        <f t="shared" ca="true" si="9"/>
        <v>27.34600544765587</v>
      </c>
      <c r="Y37" s="307">
        <f t="shared" ca="true" si="9"/>
        <v>0.86590577985045769</v>
      </c>
    </row>
    <row r="38" x14ac:dyDescent="0.2">
      <c r="F38" s="290"/>
      <c r="G38" s="290"/>
      <c r="H38" s="293"/>
      <c r="I38" s="293"/>
    </row>
    <row r="39" x14ac:dyDescent="0.2">
      <c r="B39" s="781" t="s">
        <v>7</v>
      </c>
      <c r="C39" s="782"/>
      <c r="D39" s="785" t="s">
        <v>25</v>
      </c>
      <c r="E39" s="287">
        <f>C299</f>
        <v>2000</v>
      </c>
      <c r="F39" s="357">
        <f ca="true">E299</f>
        <v>0</v>
      </c>
      <c r="G39" s="300">
        <f t="shared" ref="G39:I40" ca="true" si="10">F299</f>
        <v>0</v>
      </c>
      <c r="H39" s="301">
        <f t="shared" ca="true" si="10"/>
        <v>45.237993423800958</v>
      </c>
      <c r="I39" s="302">
        <f t="shared" ca="true" si="10"/>
        <v>54.762006576199042</v>
      </c>
      <c r="J39" s="357">
        <f ca="true">J299</f>
        <v>9.3372200474432551E-2</v>
      </c>
      <c r="K39" s="300">
        <f t="shared" ref="K39:M40" ca="true" si="11">K299</f>
        <v>7.1216541879566331E-2</v>
      </c>
      <c r="L39" s="301">
        <f t="shared" ca="true" si="11"/>
        <v>52.886685141822227</v>
      </c>
      <c r="M39" s="302">
        <f t="shared" ca="true" si="11"/>
        <v>46.948726115823774</v>
      </c>
      <c r="N39" s="357">
        <f ca="true">O299</f>
        <v>1.3308162490464539</v>
      </c>
      <c r="O39" s="300">
        <f t="shared" ref="O39:Q40" ca="true" si="12">P299</f>
        <v>0.75945388503390221</v>
      </c>
      <c r="P39" s="301">
        <f t="shared" ca="true" si="12"/>
        <v>60.338862462671528</v>
      </c>
      <c r="Q39" s="302">
        <f t="shared" ca="true" si="12"/>
        <v>37.570867403248116</v>
      </c>
      <c r="R39" s="357">
        <f ca="true">T299</f>
        <v>5.6225807458176691</v>
      </c>
      <c r="S39" s="300">
        <f t="shared" ref="S39:U40" ca="true" si="13">U299</f>
        <v>3.7805143985774698</v>
      </c>
      <c r="T39" s="301">
        <f t="shared" ca="true" si="13"/>
        <v>60.560590734423045</v>
      </c>
      <c r="U39" s="302">
        <f t="shared" ca="true" si="13"/>
        <v>30.036314121181817</v>
      </c>
      <c r="V39" s="357">
        <f ca="true">Y299</f>
        <v>29.00796890302793</v>
      </c>
      <c r="W39" s="300">
        <f t="shared" ref="W39:Y40" ca="true" si="14">Z299</f>
        <v>15.067572267939948</v>
      </c>
      <c r="X39" s="301">
        <f t="shared" ca="true" si="14"/>
        <v>42.789238667298719</v>
      </c>
      <c r="Y39" s="302">
        <f t="shared" ca="true" si="14"/>
        <v>13.1352201617334</v>
      </c>
    </row>
    <row r="40" x14ac:dyDescent="0.2">
      <c r="B40" s="783"/>
      <c r="C40" s="784"/>
      <c r="D40" s="786"/>
      <c r="E40" s="288">
        <f>C300</f>
        <v>2020</v>
      </c>
      <c r="F40" s="358">
        <f ca="true">E300</f>
        <v>3.5218281325766596</v>
      </c>
      <c r="G40" s="305">
        <f t="shared" ca="true" si="10"/>
        <v>2.7521767996478972</v>
      </c>
      <c r="H40" s="306">
        <f t="shared" ca="true" si="10"/>
        <v>30.907127921779534</v>
      </c>
      <c r="I40" s="307">
        <f t="shared" ca="true" si="10"/>
        <v>62.81886714599591</v>
      </c>
      <c r="J40" s="358">
        <f ca="true">J300</f>
        <v>4.5084496084168526</v>
      </c>
      <c r="K40" s="305">
        <f t="shared" ca="true" si="11"/>
        <v>3.4386700615206265</v>
      </c>
      <c r="L40" s="306">
        <f t="shared" ca="true" si="11"/>
        <v>40.264451731732265</v>
      </c>
      <c r="M40" s="307">
        <f t="shared" ca="true" si="11"/>
        <v>51.788428598330256</v>
      </c>
      <c r="N40" s="358">
        <f ca="true">O300</f>
        <v>8.0893331569907279</v>
      </c>
      <c r="O40" s="305">
        <f t="shared" ca="true" si="12"/>
        <v>4.6163213725501508</v>
      </c>
      <c r="P40" s="306">
        <f t="shared" ca="true" si="12"/>
        <v>51.283719777711582</v>
      </c>
      <c r="Q40" s="307">
        <f t="shared" ca="true" si="12"/>
        <v>36.010625692747539</v>
      </c>
      <c r="R40" s="358">
        <f ca="true">T300</f>
        <v>8.8869025507655994</v>
      </c>
      <c r="S40" s="305">
        <f t="shared" ca="true" si="13"/>
        <v>5.9753811587170551</v>
      </c>
      <c r="T40" s="306">
        <f t="shared" ca="true" si="13"/>
        <v>55.811292722276164</v>
      </c>
      <c r="U40" s="307">
        <f t="shared" ca="true" si="13"/>
        <v>29.326423568241182</v>
      </c>
      <c r="V40" s="358">
        <f ca="true">Y300</f>
        <v>14.086408093757994</v>
      </c>
      <c r="W40" s="305">
        <f t="shared" ca="true" si="14"/>
        <v>7.3168849793629542</v>
      </c>
      <c r="X40" s="306">
        <f t="shared" ca="true" si="14"/>
        <v>59.625979522099101</v>
      </c>
      <c r="Y40" s="307">
        <f t="shared" ca="true" si="14"/>
        <v>18.97072740477995</v>
      </c>
    </row>
    <row r="97" s="294" customFormat="true" ht="16.5" customHeight="true" x14ac:dyDescent="0.2">
      <c r="A97" s="795" t="s">
        <v>5</v>
      </c>
      <c r="B97" s="795"/>
      <c r="C97" s="795"/>
      <c r="D97" s="793" t="s">
        <v>0</v>
      </c>
      <c r="E97" s="782"/>
      <c r="F97" s="782"/>
      <c r="G97" s="782"/>
      <c r="H97" s="794"/>
      <c r="I97" s="793" t="s">
        <v>1</v>
      </c>
      <c r="J97" s="782"/>
      <c r="K97" s="782"/>
      <c r="L97" s="782"/>
      <c r="M97" s="794"/>
      <c r="N97" s="793" t="s">
        <v>2</v>
      </c>
      <c r="O97" s="782"/>
      <c r="P97" s="782"/>
      <c r="Q97" s="782"/>
      <c r="R97" s="794"/>
      <c r="S97" s="793" t="s">
        <v>3</v>
      </c>
      <c r="T97" s="782"/>
      <c r="U97" s="782"/>
      <c r="V97" s="782"/>
      <c r="W97" s="794"/>
      <c r="X97" s="793" t="s">
        <v>4</v>
      </c>
      <c r="Y97" s="782"/>
      <c r="Z97" s="782"/>
      <c r="AA97" s="782"/>
      <c r="AB97" s="794"/>
    </row>
    <row r="98" s="298" customFormat="true" ht="22.5" customHeight="true" x14ac:dyDescent="0.2">
      <c r="A98" s="796"/>
      <c r="B98" s="796"/>
      <c r="C98" s="796"/>
      <c r="D98" s="308" t="s">
        <v>14</v>
      </c>
      <c r="E98" s="309" t="s">
        <v>15</v>
      </c>
      <c r="F98" s="296" t="s">
        <v>16</v>
      </c>
      <c r="G98" s="296" t="s">
        <v>22</v>
      </c>
      <c r="H98" s="297" t="s">
        <v>19</v>
      </c>
      <c r="I98" s="308" t="s">
        <v>14</v>
      </c>
      <c r="J98" s="309" t="s">
        <v>15</v>
      </c>
      <c r="K98" s="296" t="s">
        <v>16</v>
      </c>
      <c r="L98" s="296" t="s">
        <v>22</v>
      </c>
      <c r="M98" s="297" t="s">
        <v>19</v>
      </c>
      <c r="N98" s="308" t="s">
        <v>14</v>
      </c>
      <c r="O98" s="309" t="s">
        <v>15</v>
      </c>
      <c r="P98" s="296" t="s">
        <v>16</v>
      </c>
      <c r="Q98" s="296" t="s">
        <v>22</v>
      </c>
      <c r="R98" s="297" t="s">
        <v>19</v>
      </c>
      <c r="S98" s="308" t="s">
        <v>14</v>
      </c>
      <c r="T98" s="309" t="s">
        <v>15</v>
      </c>
      <c r="U98" s="296" t="s">
        <v>16</v>
      </c>
      <c r="V98" s="296" t="s">
        <v>22</v>
      </c>
      <c r="W98" s="297" t="s">
        <v>19</v>
      </c>
      <c r="X98" s="308" t="s">
        <v>14</v>
      </c>
      <c r="Y98" s="309" t="s">
        <v>15</v>
      </c>
      <c r="Z98" s="296" t="s">
        <v>16</v>
      </c>
      <c r="AA98" s="296" t="s">
        <v>22</v>
      </c>
      <c r="AB98" s="297" t="s">
        <v>19</v>
      </c>
    </row>
    <row r="99" s="318" customFormat="true" ht="15" customHeight="true" x14ac:dyDescent="0.2">
      <c r="A99" s="800" t="s">
        <v>10</v>
      </c>
      <c r="B99" s="801"/>
      <c r="C99" s="415">
        <f>MinBase(C105:C116)</f>
        <v>2000</v>
      </c>
      <c r="D99" s="310">
        <f ca="true">IF((D101+H101)&gt;100,D101*100/(D101+H101),D101)</f>
        <v>1.1901346797193355</v>
      </c>
      <c r="E99" s="359">
        <f ca="true">D99*AVERAGEIF(E105:E116,"&gt;0")/100</f>
        <v>0.61707093391944068</v>
      </c>
      <c r="F99" s="312">
        <f ca="true">D99*(100-AVERAGEIF(E105:E116,"&gt;0"))/100</f>
        <v>0.57306374579989483</v>
      </c>
      <c r="G99" s="313">
        <f ca="true">100-(E99+F99+H99)</f>
        <v>54.946157277613906</v>
      </c>
      <c r="H99" s="314">
        <f ca="true">IF((D101+H101)&gt;100,H101*100/(D101+H101),H101)</f>
        <v>43.863708042666758</v>
      </c>
      <c r="I99" s="310">
        <f ca="true">IF((I101+M101)&gt;100,I101*100/(I101+M101),I101)</f>
        <v>1.6862278765061092</v>
      </c>
      <c r="J99" s="359">
        <f ca="true">I99*AVERAGEIF(J105:J116,"&gt;0")/100</f>
        <v>0.97539535849271997</v>
      </c>
      <c r="K99" s="315">
        <f ca="true">I99*(100-AVERAGEIF(J105:J116,"&gt;0"))/100</f>
        <v>0.7108325180133892</v>
      </c>
      <c r="L99" s="316">
        <f ca="true">100-(J99+K99+M99)</f>
        <v>56.737530770633668</v>
      </c>
      <c r="M99" s="317">
        <f ca="true">IF((I101+M101)&gt;100,M101*100/(I101+M101),M101)</f>
        <v>41.576241352860222</v>
      </c>
      <c r="N99" s="310">
        <f ca="true">IF((N101+R101)&gt;100,N101*100/(N101+R101),N101)</f>
        <v>13.326480470572619</v>
      </c>
      <c r="O99" s="359">
        <f ca="true">N99*AVERAGEIF(O105:O116,"&gt;0")/100</f>
        <v>7.4255259057067402</v>
      </c>
      <c r="P99" s="315">
        <f ca="true">N99*(100-AVERAGEIF(O105:O116,"&gt;0"))/100</f>
        <v>5.900954564865879</v>
      </c>
      <c r="Q99" s="316">
        <f ca="true">100-(O99+P99+R99)</f>
        <v>56.857473034058899</v>
      </c>
      <c r="R99" s="317">
        <f ca="true">IF((N101+R101)&gt;100,R101*100/(N101+R101),R101)</f>
        <v>29.816046495368482</v>
      </c>
      <c r="S99" s="310">
        <f ca="true">IF((S101+W101)&gt;100,S101*100/(S101+W101),S101)</f>
        <v>58.255027476756368</v>
      </c>
      <c r="T99" s="359">
        <f ca="true">S99*AVERAGEIF(T105:T116,"&gt;0")/100</f>
        <v>29.967548163765837</v>
      </c>
      <c r="U99" s="315">
        <f ca="true">S99*(100-AVERAGEIF(T105:T116,"&gt;0"))/100</f>
        <v>28.287479312990531</v>
      </c>
      <c r="V99" s="316">
        <f ca="true">100-(T99+U99+W99)</f>
        <v>29.293250538857365</v>
      </c>
      <c r="W99" s="317">
        <f ca="true">IF((S101+W101)&gt;100,W101*100/(S101+W101),W101)</f>
        <v>12.451721984386268</v>
      </c>
      <c r="X99" s="310">
        <f ca="true">IF((X101+AB101)&gt;100,X101*100/(X101+AB101),X101)</f>
        <v>87.45253735670758</v>
      </c>
      <c r="Y99" s="359">
        <f ca="true">X99*AVERAGEIF(Y105:Y116,"&gt;0")/100</f>
        <v>55.812373995744494</v>
      </c>
      <c r="Z99" s="315">
        <f ca="true">X99*(100-AVERAGEIF(Y105:Y116,"&gt;0"))/100</f>
        <v>31.640163360963093</v>
      </c>
      <c r="AA99" s="316">
        <f ca="true">100-(Y99+Z99+AB99)</f>
        <v>10.619361449369151</v>
      </c>
      <c r="AB99" s="317">
        <f ca="true">IF((X101+AB101)&gt;100,AB101*100/(X101+AB101),AB101)</f>
        <v>1.9281011939232711</v>
      </c>
    </row>
    <row r="100" s="318" customFormat="true" ht="15" customHeight="true" x14ac:dyDescent="0.2">
      <c r="A100" s="802"/>
      <c r="B100" s="803"/>
      <c r="C100" s="416">
        <f>MaxTarget(C105:C116)</f>
        <v>2020</v>
      </c>
      <c r="D100" s="319">
        <f ca="true">IF((D102+H102)&gt;100,D102*100/(D102+H102),D102)</f>
        <v>6.6318130977907686</v>
      </c>
      <c r="E100" s="360">
        <f ca="true">D100*AVERAGEIF(E105:E116,"&gt;0")/100</f>
        <v>3.4385176497822902</v>
      </c>
      <c r="F100" s="321">
        <f ca="true">D100*(100-AVERAGEIF(E105:E116,"&gt;0"))/100</f>
        <v>3.1932954480084783</v>
      </c>
      <c r="G100" s="322">
        <f ca="true">100-(E100+F100+H100)</f>
        <v>34.588405584894758</v>
      </c>
      <c r="H100" s="323">
        <f ca="true">IF((D102+H102)&gt;100,H102*100/(D102+H102),H102)</f>
        <v>58.779781317314473</v>
      </c>
      <c r="I100" s="319">
        <f ca="true">IF((I102+M102)&gt;100,I102*100/(I102+M102),I102)</f>
        <v>11.980088768975065</v>
      </c>
      <c r="J100" s="360">
        <f ca="true">I100*AVERAGEIF(J105:J116,"&gt;0")/100</f>
        <v>6.9298599213062575</v>
      </c>
      <c r="K100" s="321">
        <f ca="true">I100*(100-AVERAGEIF(J105:J116,"&gt;0"))/100</f>
        <v>5.0502288476688086</v>
      </c>
      <c r="L100" s="322">
        <f ca="true">100-(J100+K100+M100)</f>
        <v>49.020602807810064</v>
      </c>
      <c r="M100" s="323">
        <f ca="true">IF((I102+M102)&gt;100,M102*100/(I102+M102),M102)</f>
        <v>38.99930842321487</v>
      </c>
      <c r="N100" s="319">
        <f ca="true">IF((N102+R102)&gt;100,N102*100/(N102+R102),N102)</f>
        <v>16.266325710541651</v>
      </c>
      <c r="O100" s="360">
        <f ca="true">N100*AVERAGEIF(O105:O116,"&gt;0")/100</f>
        <v>9.0636100972802929</v>
      </c>
      <c r="P100" s="321">
        <f ca="true">N100*(100-AVERAGEIF(O105:O116,"&gt;0"))/100</f>
        <v>7.2027156132613577</v>
      </c>
      <c r="Q100" s="322">
        <f ca="true">100-(O100+P100+R100)</f>
        <v>56.89575640606364</v>
      </c>
      <c r="R100" s="323">
        <f ca="true">IF((N102+R102)&gt;100,R102*100/(N102+R102),R102)</f>
        <v>26.837917883394709</v>
      </c>
      <c r="S100" s="319">
        <f ca="true">IF((S102+W102)&gt;100,S102*100/(S102+W102),S102)</f>
        <v>28.184216157924766</v>
      </c>
      <c r="T100" s="360">
        <f ca="true">S100*AVERAGEIF(T105:T116,"&gt;0")/100</f>
        <v>14.498522990270601</v>
      </c>
      <c r="U100" s="321">
        <f ca="true">S100*(100-AVERAGEIF(T105:T116,"&gt;0"))/100</f>
        <v>13.685693167654165</v>
      </c>
      <c r="V100" s="322">
        <f ca="true">100-(T100+U100+W100)</f>
        <v>60.896092645157154</v>
      </c>
      <c r="W100" s="323">
        <f ca="true">IF((S102+W102)&gt;100,W102*100/(S102+W102),W102)</f>
        <v>10.91969119691808</v>
      </c>
      <c r="X100" s="319">
        <f ca="true">IF((X102+AB102)&gt;100,X102*100/(X102+AB102),X102)</f>
        <v>54.68078339893782</v>
      </c>
      <c r="Y100" s="360">
        <f ca="true">X100*AVERAGEIF(Y105:Y116,"&gt;0")/100</f>
        <v>34.897378917591084</v>
      </c>
      <c r="Z100" s="321">
        <f ca="true">X100*(100-AVERAGEIF(Y105:Y116,"&gt;0"))/100</f>
        <v>19.783404481346732</v>
      </c>
      <c r="AA100" s="322">
        <f ca="true">100-(Y100+Z100+AB100)</f>
        <v>43.418915476572963</v>
      </c>
      <c r="AB100" s="323">
        <f ca="true">IF((X102+AB102)&gt;100,AB102*100/(X102+AB102),AB102)</f>
        <v>1.9003011244892174</v>
      </c>
    </row>
    <row r="101" hidden="true" x14ac:dyDescent="0.2">
      <c r="A101" s="804" t="s">
        <v>12</v>
      </c>
      <c r="B101" s="805"/>
      <c r="C101" s="324">
        <f>MinRegYear(C99,C105:C116)</f>
        <v>2004</v>
      </c>
      <c r="D101" s="325">
        <f ca="true">IF(MAX(C105:C116)-MIN(C105:C116)&lt;5,AVERAGEIF(C105:C116,"&gt;0",D105:D116),
IF(FORECAST($C101,D$105:D$116,$C$105:$C$116)&lt;0,0,
IF(FORECAST($C101,D$105:D$116,$C$105:$C$116)&gt;100,100,
FORECAST($C101,D$105:D$116,$C$105:$C$116))))</f>
        <v>1.1901346797193355</v>
      </c>
      <c r="E101" s="326"/>
      <c r="F101" s="327"/>
      <c r="G101" s="327"/>
      <c r="H101" s="328">
        <f ca="true">IF(MAX(C105:C116)-MIN(C105:C116)&lt;5,AVERAGEIF(C105:C116,"&gt;0",H105:H116),
IF(FORECAST($C101,H$105:H$116,$C$105:$C$116)&lt;0,0,
IF(FORECAST($C101,H$105:H$116,$C$105:$C$116)&gt;100,100,
FORECAST($C101,H$105:H$116,$C$105:$C$116))))</f>
        <v>43.863708042666758</v>
      </c>
      <c r="I101" s="325">
        <f ca="true">IF(MAX(C105:C116)-MIN(C105:C116)&lt;5,AVERAGEIF(C105:C116,"&gt;0",I105:I116),
IF(FORECAST($C101,I$105:I$116,$C$105:$C$116)&lt;0,0,
IF(FORECAST($C101,I$105:I$116,$C$105:$C$116)&gt;100,100,
FORECAST($C101,I$105:I$116,$C$105:$C$116))))</f>
        <v>1.6862278765061092</v>
      </c>
      <c r="J101" s="326"/>
      <c r="K101" s="327"/>
      <c r="L101" s="327"/>
      <c r="M101" s="328">
        <f ca="true">IF(MAX(C105:C116)-MIN(C105:C116)&lt;5,AVERAGEIF(C105:C116,"&gt;0",M105:M116),
IF(FORECAST($C101,M$105:M$116,$C$105:$C$116)&lt;0,0,
IF(FORECAST($C101,M$105:M$116,$C$105:$C$116)&gt;100,100,
FORECAST($C101,M$105:M$116,$C$105:$C$116))))</f>
        <v>41.576241352860222</v>
      </c>
      <c r="N101" s="325">
        <f ca="true">IF(MAX(C105:C116)-MIN(C105:C116)&lt;5,AVERAGEIF(C105:C116,"&gt;0",N105:N116),
IF(FORECAST($C101,N$105:N$116,$C$105:$C$116)&lt;0,0,
IF(FORECAST($C101,N$105:N$116,$C$105:$C$116)&gt;100,100,
FORECAST($C101,N$105:N$116,$C$105:$C$116))))</f>
        <v>13.326480470572619</v>
      </c>
      <c r="O101" s="326"/>
      <c r="P101" s="327"/>
      <c r="Q101" s="327"/>
      <c r="R101" s="328">
        <f ca="true">IF(MAX(C105:C116)-MIN(C105:C116)&lt;5,AVERAGEIF(C105:C116,"&gt;0",R105:R116),
IF(FORECAST($C101,R$105:R$116,$C$105:$C$116)&lt;0,0,
IF(FORECAST($C101,R$105:R$116,$C$105:$C$116)&gt;100,100,
FORECAST($C101,R$105:R$116,$C$105:$C$116))))</f>
        <v>29.816046495368482</v>
      </c>
      <c r="S101" s="325">
        <f ca="true">IF(MAX(C105:C116)-MIN(C105:C116)&lt;5,AVERAGEIF(C105:C116,"&gt;0",S105:S116),
IF(FORECAST($C101,S$105:S$116,$C$105:$C$116)&lt;0,0,
IF(FORECAST($C101,S$105:S$116,$C$105:$C$116)&gt;100,100,
FORECAST($C101,S$105:S$116,$C$105:$C$116))))</f>
        <v>58.255027476756368</v>
      </c>
      <c r="T101" s="326"/>
      <c r="U101" s="327"/>
      <c r="V101" s="327"/>
      <c r="W101" s="328">
        <f ca="true">IF(MAX(C105:C116)-MIN(C105:C116)&lt;5,AVERAGEIF(C105:C116,"&gt;0",W105:W116),
IF(FORECAST($C101,W$105:W$116,$C$105:$C$116)&lt;0,0,
IF(FORECAST($C101,W$105:W$116,$C$105:$C$116)&gt;100,100,
FORECAST($C101,W$105:W$116,$C$105:$C$116))))</f>
        <v>12.451721984386268</v>
      </c>
      <c r="X101" s="325">
        <f ca="true">IF(MAX(C105:C116)-MIN(C105:C116)&lt;5,AVERAGEIF(C105:C116,"&gt;0",X105:X116),
IF(FORECAST($C101,X$105:X$116,$C$105:$C$116)&lt;0,0,
IF(FORECAST($C101,X$105:X$116,$C$105:$C$116)&gt;100,100,
FORECAST($C101,X$105:X$116,$C$105:$C$116))))</f>
        <v>87.45253735670758</v>
      </c>
      <c r="Y101" s="326"/>
      <c r="Z101" s="327"/>
      <c r="AA101" s="327"/>
      <c r="AB101" s="328">
        <f ca="true">IF(MAX(C105:C116)-MIN(C105:C116)&lt;5,AVERAGEIF(C105:C116,"&gt;0",AB105:AB116),
IF(FORECAST($C101,AB$105:AB$116,$C$105:$C$116)&lt;0,0,
IF(FORECAST($C101,AB$105:AB$116,$C$105:$C$116)&gt;100,100,
FORECAST($C101,AB$105:AB$116,$C$105:$C$116))))</f>
        <v>1.9281011939232711</v>
      </c>
    </row>
    <row r="102" hidden="true" x14ac:dyDescent="0.2">
      <c r="A102" s="806"/>
      <c r="B102" s="807"/>
      <c r="C102" s="303">
        <f>MaxRegYear(C100,C105:C116)</f>
        <v>2020</v>
      </c>
      <c r="D102" s="329">
        <f ca="true">IF(MAX(C105:C116)-MIN(C105:C116)&lt;5,AVERAGEIF(C105:C116,"&gt;0",D105:D116),
IF(FORECAST($C102,D$105:D$116,$C$105:$C$116)&lt;0,0,
IF(FORECAST($C102,D$105:D$116,$C$105:$C$116)&gt;100,100,
FORECAST($C102,D$105:D$116,$C$105:$C$116))))</f>
        <v>6.6318130977907686</v>
      </c>
      <c r="E102" s="330"/>
      <c r="F102" s="331"/>
      <c r="G102" s="331"/>
      <c r="H102" s="332">
        <f ca="true">IF(MAX(C105:C116)-MIN(C105:C116)&lt;5,AVERAGEIF(C105:C116,"&gt;0",H105:H116),
IF(FORECAST($C102,H$105:H$116,$C$105:$C$116)&lt;0,0,
IF(FORECAST($C102,H$105:H$116,$C$105:$C$116)&gt;100,100,
FORECAST($C102,H$105:H$116,$C$105:$C$116))))</f>
        <v>58.779781317314473</v>
      </c>
      <c r="I102" s="329">
        <f ca="true">IF(MAX(C105:C116)-MIN(C105:C116)&lt;5,AVERAGEIF(C105:C116,"&gt;0",I105:I116),
IF(FORECAST($C102,I$105:I$116,$C$105:$C$116)&lt;0,0,
IF(FORECAST($C102,I$105:I$116,$C$105:$C$116)&gt;100,100,
FORECAST($C102,I$105:I$116,$C$105:$C$116))))</f>
        <v>11.980088768975065</v>
      </c>
      <c r="J102" s="330"/>
      <c r="K102" s="331"/>
      <c r="L102" s="331"/>
      <c r="M102" s="332">
        <f ca="true">IF(MAX(C105:C116)-MIN(C105:C116)&lt;5,AVERAGEIF(C105:C116,"&gt;0",M105:M116),
IF(FORECAST($C102,M$105:M$116,$C$105:$C$116)&lt;0,0,
IF(FORECAST($C102,M$105:M$116,$C$105:$C$116)&gt;100,100,
FORECAST($C102,M$105:M$116,$C$105:$C$116))))</f>
        <v>38.99930842321487</v>
      </c>
      <c r="N102" s="329">
        <f ca="true">IF(MAX(C105:C116)-MIN(C105:C116)&lt;5,AVERAGEIF(C105:C116,"&gt;0",N105:N116),
IF(FORECAST($C102,N$105:N$116,$C$105:$C$116)&lt;0,0,
IF(FORECAST($C102,N$105:N$116,$C$105:$C$116)&gt;100,100,
FORECAST($C102,N$105:N$116,$C$105:$C$116))))</f>
        <v>16.266325710541651</v>
      </c>
      <c r="O102" s="330"/>
      <c r="P102" s="331"/>
      <c r="Q102" s="331"/>
      <c r="R102" s="332">
        <f ca="true">IF(MAX(C105:C116)-MIN(C105:C116)&lt;5,AVERAGEIF(C105:C116,"&gt;0",R105:R116),
IF(FORECAST($C102,R$105:R$116,$C$105:$C$116)&lt;0,0,
IF(FORECAST($C102,R$105:R$116,$C$105:$C$116)&gt;100,100,
FORECAST($C102,R$105:R$116,$C$105:$C$116))))</f>
        <v>26.837917883394709</v>
      </c>
      <c r="S102" s="329">
        <f ca="true">IF(MAX(C105:C116)-MIN(C105:C116)&lt;5,AVERAGEIF(C105:C116,"&gt;0",S105:S116),
IF(FORECAST($C102,S$105:S$116,$C$105:$C$116)&lt;0,0,
IF(FORECAST($C102,S$105:S$116,$C$105:$C$116)&gt;100,100,
FORECAST($C102,S$105:S$116,$C$105:$C$116))))</f>
        <v>28.184216157924766</v>
      </c>
      <c r="T102" s="330"/>
      <c r="U102" s="331"/>
      <c r="V102" s="331"/>
      <c r="W102" s="332">
        <f ca="true">IF(MAX(C105:C116)-MIN(C105:C116)&lt;5,AVERAGEIF(C105:C116,"&gt;0",W105:W116),
IF(FORECAST($C102,W$105:W$116,$C$105:$C$116)&lt;0,0,
IF(FORECAST($C102,W$105:W$116,$C$105:$C$116)&gt;100,100,
FORECAST($C102,W$105:W$116,$C$105:$C$116))))</f>
        <v>10.91969119691808</v>
      </c>
      <c r="X102" s="329">
        <f ca="true">IF(MAX(C105:C116)-MIN(C105:C116)&lt;5,AVERAGEIF(C105:C116,"&gt;0",X105:X116),
IF(FORECAST($C102,X$105:X$116,$C$105:$C$116)&lt;0,0,
IF(FORECAST($C102,X$105:X$116,$C$105:$C$116)&gt;100,100,
FORECAST($C102,X$105:X$116,$C$105:$C$116))))</f>
        <v>54.68078339893782</v>
      </c>
      <c r="Y102" s="330"/>
      <c r="Z102" s="331"/>
      <c r="AA102" s="331"/>
      <c r="AB102" s="332">
        <f ca="true">IF(MAX(C105:C116)-MIN(C105:C116)&lt;5,AVERAGEIF(C105:C116,"&gt;0",AB105:AB116),
IF(FORECAST($C102,AB$105:AB$116,$C$105:$C$116)&lt;0,0,
IF(FORECAST($C102,AB$105:AB$116,$C$105:$C$116)&gt;100,100,
FORECAST($C102,AB$105:AB$116,$C$105:$C$116))))</f>
        <v>1.9003011244892174</v>
      </c>
    </row>
    <row r="103" ht="9" customHeight="true" x14ac:dyDescent="0.2">
      <c r="D103" s="333"/>
      <c r="I103" s="333"/>
      <c r="K103" s="293"/>
      <c r="L103" s="293"/>
      <c r="N103" s="333"/>
      <c r="P103" s="293"/>
      <c r="Q103" s="293"/>
      <c r="S103" s="333"/>
      <c r="U103" s="293"/>
      <c r="V103" s="293"/>
      <c r="X103" s="333"/>
      <c r="Z103" s="293"/>
      <c r="AA103" s="293"/>
      <c r="AB103" s="334"/>
    </row>
    <row r="104" ht="22.5" customHeight="true" x14ac:dyDescent="0.2">
      <c r="B104" s="356" t="s">
        <v>8</v>
      </c>
      <c r="C104" s="336" t="s">
        <v>9</v>
      </c>
      <c r="D104" s="337" t="s">
        <v>14</v>
      </c>
      <c r="E104" s="297" t="s">
        <v>26</v>
      </c>
      <c r="F104" s="338"/>
      <c r="G104" s="338"/>
      <c r="H104" s="339" t="s">
        <v>19</v>
      </c>
      <c r="I104" s="337" t="s">
        <v>14</v>
      </c>
      <c r="J104" s="297" t="s">
        <v>26</v>
      </c>
      <c r="K104" s="338"/>
      <c r="L104" s="338"/>
      <c r="M104" s="339" t="s">
        <v>19</v>
      </c>
      <c r="N104" s="337" t="s">
        <v>14</v>
      </c>
      <c r="O104" s="297" t="s">
        <v>26</v>
      </c>
      <c r="P104" s="338"/>
      <c r="Q104" s="338"/>
      <c r="R104" s="339" t="s">
        <v>19</v>
      </c>
      <c r="S104" s="337" t="s">
        <v>14</v>
      </c>
      <c r="T104" s="297" t="s">
        <v>26</v>
      </c>
      <c r="U104" s="338"/>
      <c r="V104" s="338"/>
      <c r="W104" s="339" t="s">
        <v>19</v>
      </c>
      <c r="X104" s="337" t="s">
        <v>14</v>
      </c>
      <c r="Y104" s="297" t="s">
        <v>26</v>
      </c>
      <c r="Z104" s="338"/>
      <c r="AA104" s="338"/>
      <c r="AB104" s="339" t="s">
        <v>19</v>
      </c>
      <c r="AD104" s="340"/>
    </row>
    <row r="105" x14ac:dyDescent="0.2">
      <c r="A105" s="341"/>
      <c r="B105" s="623" t="s">
        <v>139</v>
      </c>
      <c r="C105" s="624"/>
      <c r="D105" s="255">
        <f t="shared" ref="D105:D116" ca="true" si="15">IF(ISERROR(INDIRECT(CONCATENATE($B105,"!C122"))),"",INDIRECT(CONCATENATE($B105,"!C122")))</f>
        <v>1.1122201153203197</v>
      </c>
      <c r="E105" s="342" t="str">
        <f t="shared" ref="E105:E116" ca="true" si="16">IF(ISERROR(INDIRECT(CONCATENATE($B105,"!C129"))),"",INDIRECT(CONCATENATE($B105,"!C129")))</f>
        <v>N/A</v>
      </c>
      <c r="F105" s="343"/>
      <c r="G105" s="343"/>
      <c r="H105" s="344">
        <f t="shared" ref="H105:H116" ca="true" si="17">IF(ISERROR(INDIRECT(CONCATENATE($B105,"!C127"))),"",INDIRECT(CONCATENATE($B105,"!C127")))</f>
        <v>51.015901972003043</v>
      </c>
      <c r="I105" s="255">
        <f t="shared" ref="I105:I116" ca="true" si="18">IF(ISERROR(INDIRECT(CONCATENATE($B105,"!D122"))),"",INDIRECT(CONCATENATE($B105,"!D122")))</f>
        <v>3.6594343581102469</v>
      </c>
      <c r="J105" s="342" t="str">
        <f t="shared" ref="J105:J116" ca="true" si="19">IF(ISERROR(INDIRECT(CONCATENATE($B105,"!D129"))),"",INDIRECT(CONCATENATE($B105,"!D129")))</f>
        <v>N/A</v>
      </c>
      <c r="K105" s="343"/>
      <c r="L105" s="343"/>
      <c r="M105" s="344">
        <f t="shared" ref="M105:M116" ca="true" si="20">IF(ISERROR(INDIRECT(CONCATENATE($B105,"!D127"))),"",INDIRECT(CONCATENATE($B105,"!D127")))</f>
        <v>34.559031482155838</v>
      </c>
      <c r="N105" s="255">
        <f t="shared" ref="N105:N116" ca="true" si="21">IF(ISERROR(INDIRECT(CONCATENATE($B105,"!E122"))),"",INDIRECT(CONCATENATE($B105,"!E122")))</f>
        <v>15.007954980589794</v>
      </c>
      <c r="O105" s="342" t="str">
        <f t="shared" ref="O105:O116" ca="true" si="22">IF(ISERROR(INDIRECT(CONCATENATE($B105,"!E129"))),"",INDIRECT(CONCATENATE($B105,"!E129")))</f>
        <v>N/A</v>
      </c>
      <c r="P105" s="343"/>
      <c r="Q105" s="343"/>
      <c r="R105" s="344">
        <f t="shared" ref="R105:R116" ca="true" si="23">IF(ISERROR(INDIRECT(CONCATENATE($B105,"!E127"))),"",INDIRECT(CONCATENATE($B105,"!E127")))</f>
        <v>19.726829545443277</v>
      </c>
      <c r="S105" s="255">
        <f t="shared" ref="S105:S116" ca="true" si="24">IF(ISERROR(INDIRECT(CONCATENATE($B105,"!F122"))),"",INDIRECT(CONCATENATE($B105,"!F122")))</f>
        <v>59.106647128589564</v>
      </c>
      <c r="T105" s="342" t="str">
        <f t="shared" ref="T105:T116" ca="true" si="25">IF(ISERROR(INDIRECT(CONCATENATE($B105,"!F129"))),"",INDIRECT(CONCATENATE($B105,"!F129")))</f>
        <v>N/A</v>
      </c>
      <c r="U105" s="343"/>
      <c r="V105" s="343"/>
      <c r="W105" s="344">
        <f t="shared" ref="W105:W116" ca="true" si="26">IF(ISERROR(INDIRECT(CONCATENATE($B105,"!F127"))),"",INDIRECT(CONCATENATE($B105,"!F127")))</f>
        <v>7.313303357836852</v>
      </c>
      <c r="X105" s="255">
        <f t="shared" ref="X105:X116" ca="true" si="27">IF(ISERROR(INDIRECT(CONCATENATE($B105,"!G122"))),"",INDIRECT(CONCATENATE($B105,"!G122")))</f>
        <v>87.938042500015627</v>
      </c>
      <c r="Y105" s="342" t="str">
        <f t="shared" ref="Y105:Y116" ca="true" si="28">IF(ISERROR(INDIRECT(CONCATENATE($B105,"!G129"))),"",INDIRECT(CONCATENATE($B105,"!G129")))</f>
        <v>N/A</v>
      </c>
      <c r="Z105" s="343"/>
      <c r="AA105" s="343"/>
      <c r="AB105" s="344">
        <f t="shared" ref="AB105:AB116" ca="true" si="29">IF(ISERROR(INDIRECT(CONCATENATE($B105,"!G2127"))),"",INDIRECT(CONCATENATE($B105,"!G127")))</f>
        <v>1.4413221650492647</v>
      </c>
    </row>
    <row r="106" x14ac:dyDescent="0.2">
      <c r="A106" s="341"/>
      <c r="B106" s="625" t="s">
        <v>35</v>
      </c>
      <c r="C106" s="626">
        <v>2006</v>
      </c>
      <c r="D106" s="256">
        <f t="shared" ca="true" si="15"/>
        <v>2.9029934913505859</v>
      </c>
      <c r="E106" s="345">
        <f t="shared" ca="true" si="16"/>
        <v>62.388013432605206</v>
      </c>
      <c r="F106" s="343"/>
      <c r="G106" s="343"/>
      <c r="H106" s="346">
        <f t="shared" ca="true" si="17"/>
        <v>39.661703589342849</v>
      </c>
      <c r="I106" s="256">
        <f t="shared" ca="true" si="18"/>
        <v>3.1173722764155936</v>
      </c>
      <c r="J106" s="345">
        <f t="shared" ca="true" si="19"/>
        <v>62.015171667213266</v>
      </c>
      <c r="K106" s="343"/>
      <c r="L106" s="343"/>
      <c r="M106" s="346">
        <f t="shared" ca="true" si="20"/>
        <v>42.335445163295994</v>
      </c>
      <c r="N106" s="256">
        <f t="shared" ca="true" si="21"/>
        <v>11.925909284981152</v>
      </c>
      <c r="O106" s="345">
        <f t="shared" ca="true" si="22"/>
        <v>65.251443146879268</v>
      </c>
      <c r="P106" s="343"/>
      <c r="Q106" s="343"/>
      <c r="R106" s="346">
        <f t="shared" ca="true" si="23"/>
        <v>31.702210455428588</v>
      </c>
      <c r="S106" s="256">
        <f t="shared" ca="true" si="24"/>
        <v>42.318304238243613</v>
      </c>
      <c r="T106" s="345">
        <f t="shared" ca="true" si="25"/>
        <v>59.993066694989459</v>
      </c>
      <c r="U106" s="343"/>
      <c r="V106" s="343"/>
      <c r="W106" s="346">
        <f t="shared" ca="true" si="26"/>
        <v>14.255023700949563</v>
      </c>
      <c r="X106" s="256">
        <f t="shared" ca="true" si="27"/>
        <v>69.987040630270258</v>
      </c>
      <c r="Y106" s="345">
        <f t="shared" ca="true" si="28"/>
        <v>71.660616441402595</v>
      </c>
      <c r="Z106" s="343"/>
      <c r="AA106" s="343"/>
      <c r="AB106" s="346">
        <f t="shared" ca="true" si="29"/>
        <v>2.3541120817196544</v>
      </c>
    </row>
    <row r="107" x14ac:dyDescent="0.2">
      <c r="A107" s="341"/>
      <c r="B107" s="625" t="s">
        <v>140</v>
      </c>
      <c r="C107" s="626">
        <v>2010</v>
      </c>
      <c r="D107" s="256">
        <f t="shared" ca="true" si="15"/>
        <v>1.7391599618471592</v>
      </c>
      <c r="E107" s="345">
        <f t="shared" ca="true" si="16"/>
        <v>59.482703625357217</v>
      </c>
      <c r="F107" s="343"/>
      <c r="G107" s="343"/>
      <c r="H107" s="346">
        <f t="shared" ca="true" si="17"/>
        <v>58.219977405605405</v>
      </c>
      <c r="I107" s="256">
        <f t="shared" ca="true" si="18"/>
        <v>5.337830905786368</v>
      </c>
      <c r="J107" s="345">
        <f t="shared" ca="true" si="19"/>
        <v>67.579769662232266</v>
      </c>
      <c r="K107" s="343"/>
      <c r="L107" s="343"/>
      <c r="M107" s="346">
        <f t="shared" ca="true" si="20"/>
        <v>39.047984221316703</v>
      </c>
      <c r="N107" s="256">
        <f t="shared" ca="true" si="21"/>
        <v>16.982775094187531</v>
      </c>
      <c r="O107" s="345">
        <f t="shared" ca="true" si="22"/>
        <v>56.929502249323413</v>
      </c>
      <c r="P107" s="343"/>
      <c r="Q107" s="343"/>
      <c r="R107" s="346">
        <f t="shared" ca="true" si="23"/>
        <v>25.43707154640736</v>
      </c>
      <c r="S107" s="256">
        <f t="shared" ca="true" si="24"/>
        <v>64.568732533035501</v>
      </c>
      <c r="T107" s="345">
        <f t="shared" ca="true" si="25"/>
        <v>54.788484889554191</v>
      </c>
      <c r="U107" s="343"/>
      <c r="V107" s="343"/>
      <c r="W107" s="346">
        <f t="shared" ca="true" si="26"/>
        <v>8.9958246229791907</v>
      </c>
      <c r="X107" s="256">
        <f t="shared" ca="true" si="27"/>
        <v>94.473947096131923</v>
      </c>
      <c r="Y107" s="345">
        <f t="shared" ca="true" si="28"/>
        <v>64.094570790145141</v>
      </c>
      <c r="Z107" s="343"/>
      <c r="AA107" s="343"/>
      <c r="AB107" s="346">
        <f t="shared" ca="true" si="29"/>
        <v>1.2973076507540218</v>
      </c>
      <c r="AD107" s="347"/>
    </row>
    <row r="108" x14ac:dyDescent="0.2">
      <c r="A108" s="341"/>
      <c r="B108" s="625" t="s">
        <v>671</v>
      </c>
      <c r="C108" s="626">
        <v>2019</v>
      </c>
      <c r="D108" s="256">
        <f t="shared" ca="true" si="15"/>
        <v>6.7506633119378572</v>
      </c>
      <c r="E108" s="345">
        <f t="shared" ca="true" si="16"/>
        <v>33.675779763295289</v>
      </c>
      <c r="F108" s="343"/>
      <c r="G108" s="343"/>
      <c r="H108" s="346">
        <f t="shared" ca="true" si="17"/>
        <v>55.151298465357954</v>
      </c>
      <c r="I108" s="256">
        <f t="shared" ca="true" si="18"/>
        <v>11.400905480240631</v>
      </c>
      <c r="J108" s="345">
        <f t="shared" ca="true" si="19"/>
        <v>43.939497061008787</v>
      </c>
      <c r="K108" s="343"/>
      <c r="L108" s="343"/>
      <c r="M108" s="346">
        <f t="shared" ca="true" si="20"/>
        <v>39.640953587602773</v>
      </c>
      <c r="N108" s="256">
        <f t="shared" ca="true" si="21"/>
        <v>15.296784565004645</v>
      </c>
      <c r="O108" s="345">
        <f t="shared" ca="true" si="22"/>
        <v>44.979301949757158</v>
      </c>
      <c r="P108" s="343"/>
      <c r="Q108" s="343"/>
      <c r="R108" s="346">
        <f t="shared" ca="true" si="23"/>
        <v>28.027797604557236</v>
      </c>
      <c r="S108" s="256">
        <f t="shared" ca="true" si="24"/>
        <v>24.651254388170194</v>
      </c>
      <c r="T108" s="345">
        <f t="shared" ca="true" si="25"/>
        <v>39.544432601402335</v>
      </c>
      <c r="U108" s="343"/>
      <c r="V108" s="343"/>
      <c r="W108" s="346">
        <f t="shared" ca="true" si="26"/>
        <v>11.902023372244541</v>
      </c>
      <c r="X108" s="256">
        <f t="shared" ca="true" si="27"/>
        <v>50.787228029424156</v>
      </c>
      <c r="Y108" s="345">
        <f t="shared" ca="true" si="28"/>
        <v>55.705377605215233</v>
      </c>
      <c r="Z108" s="343"/>
      <c r="AA108" s="343"/>
      <c r="AB108" s="346">
        <f t="shared" ca="true" si="29"/>
        <v>2.0929212494846858</v>
      </c>
    </row>
    <row r="109" x14ac:dyDescent="0.2">
      <c r="A109" s="341"/>
      <c r="B109" s="625"/>
      <c r="C109" s="626"/>
      <c r="D109" s="256" t="str">
        <f t="shared" ca="true" si="15"/>
        <v/>
      </c>
      <c r="E109" s="345" t="str">
        <f t="shared" ca="true" si="16"/>
        <v/>
      </c>
      <c r="F109" s="343"/>
      <c r="G109" s="343"/>
      <c r="H109" s="346" t="str">
        <f t="shared" ca="true" si="17"/>
        <v/>
      </c>
      <c r="I109" s="256" t="str">
        <f t="shared" ca="true" si="18"/>
        <v/>
      </c>
      <c r="J109" s="345" t="str">
        <f t="shared" ca="true" si="19"/>
        <v/>
      </c>
      <c r="K109" s="343"/>
      <c r="L109" s="343"/>
      <c r="M109" s="346" t="str">
        <f t="shared" ca="true" si="20"/>
        <v/>
      </c>
      <c r="N109" s="256" t="str">
        <f t="shared" ca="true" si="21"/>
        <v/>
      </c>
      <c r="O109" s="345" t="str">
        <f t="shared" ca="true" si="22"/>
        <v/>
      </c>
      <c r="P109" s="343"/>
      <c r="Q109" s="343"/>
      <c r="R109" s="346" t="str">
        <f t="shared" ca="true" si="23"/>
        <v/>
      </c>
      <c r="S109" s="256" t="str">
        <f t="shared" ca="true" si="24"/>
        <v/>
      </c>
      <c r="T109" s="345" t="str">
        <f t="shared" ca="true" si="25"/>
        <v/>
      </c>
      <c r="U109" s="343"/>
      <c r="V109" s="343"/>
      <c r="W109" s="346" t="str">
        <f t="shared" ca="true" si="26"/>
        <v/>
      </c>
      <c r="X109" s="256" t="str">
        <f t="shared" ca="true" si="27"/>
        <v/>
      </c>
      <c r="Y109" s="345" t="str">
        <f t="shared" ca="true" si="28"/>
        <v/>
      </c>
      <c r="Z109" s="343"/>
      <c r="AA109" s="343"/>
      <c r="AB109" s="346" t="str">
        <f t="shared" ca="true" si="29"/>
        <v/>
      </c>
    </row>
    <row r="110" x14ac:dyDescent="0.2">
      <c r="A110" s="341"/>
      <c r="B110" s="625"/>
      <c r="C110" s="626"/>
      <c r="D110" s="256" t="str">
        <f t="shared" ca="true" si="15"/>
        <v/>
      </c>
      <c r="E110" s="345" t="str">
        <f t="shared" ca="true" si="16"/>
        <v/>
      </c>
      <c r="F110" s="343"/>
      <c r="G110" s="343"/>
      <c r="H110" s="346" t="str">
        <f t="shared" ca="true" si="17"/>
        <v/>
      </c>
      <c r="I110" s="256" t="str">
        <f t="shared" ca="true" si="18"/>
        <v/>
      </c>
      <c r="J110" s="345" t="str">
        <f t="shared" ca="true" si="19"/>
        <v/>
      </c>
      <c r="K110" s="343"/>
      <c r="L110" s="343"/>
      <c r="M110" s="346" t="str">
        <f t="shared" ca="true" si="20"/>
        <v/>
      </c>
      <c r="N110" s="256" t="str">
        <f t="shared" ca="true" si="21"/>
        <v/>
      </c>
      <c r="O110" s="345" t="str">
        <f t="shared" ca="true" si="22"/>
        <v/>
      </c>
      <c r="P110" s="343"/>
      <c r="Q110" s="343"/>
      <c r="R110" s="346" t="str">
        <f t="shared" ca="true" si="23"/>
        <v/>
      </c>
      <c r="S110" s="256" t="str">
        <f t="shared" ca="true" si="24"/>
        <v/>
      </c>
      <c r="T110" s="345" t="str">
        <f t="shared" ca="true" si="25"/>
        <v/>
      </c>
      <c r="U110" s="343"/>
      <c r="V110" s="343"/>
      <c r="W110" s="346" t="str">
        <f t="shared" ca="true" si="26"/>
        <v/>
      </c>
      <c r="X110" s="256" t="str">
        <f t="shared" ca="true" si="27"/>
        <v/>
      </c>
      <c r="Y110" s="345" t="str">
        <f t="shared" ca="true" si="28"/>
        <v/>
      </c>
      <c r="Z110" s="343"/>
      <c r="AA110" s="343"/>
      <c r="AB110" s="346" t="str">
        <f t="shared" ca="true" si="29"/>
        <v/>
      </c>
    </row>
    <row r="111" x14ac:dyDescent="0.2">
      <c r="A111" s="341"/>
      <c r="B111" s="625"/>
      <c r="C111" s="626"/>
      <c r="D111" s="256" t="str">
        <f t="shared" ca="true" si="15"/>
        <v/>
      </c>
      <c r="E111" s="345" t="str">
        <f t="shared" ca="true" si="16"/>
        <v/>
      </c>
      <c r="F111" s="343"/>
      <c r="G111" s="343"/>
      <c r="H111" s="346" t="str">
        <f t="shared" ca="true" si="17"/>
        <v/>
      </c>
      <c r="I111" s="256" t="str">
        <f t="shared" ca="true" si="18"/>
        <v/>
      </c>
      <c r="J111" s="345" t="str">
        <f t="shared" ca="true" si="19"/>
        <v/>
      </c>
      <c r="K111" s="343"/>
      <c r="L111" s="343"/>
      <c r="M111" s="346" t="str">
        <f t="shared" ca="true" si="20"/>
        <v/>
      </c>
      <c r="N111" s="256" t="str">
        <f t="shared" ca="true" si="21"/>
        <v/>
      </c>
      <c r="O111" s="345" t="str">
        <f t="shared" ca="true" si="22"/>
        <v/>
      </c>
      <c r="P111" s="343"/>
      <c r="Q111" s="343"/>
      <c r="R111" s="346" t="str">
        <f t="shared" ca="true" si="23"/>
        <v/>
      </c>
      <c r="S111" s="256" t="str">
        <f t="shared" ca="true" si="24"/>
        <v/>
      </c>
      <c r="T111" s="345" t="str">
        <f t="shared" ca="true" si="25"/>
        <v/>
      </c>
      <c r="U111" s="343"/>
      <c r="V111" s="343"/>
      <c r="W111" s="346" t="str">
        <f t="shared" ca="true" si="26"/>
        <v/>
      </c>
      <c r="X111" s="256" t="str">
        <f t="shared" ca="true" si="27"/>
        <v/>
      </c>
      <c r="Y111" s="345" t="str">
        <f t="shared" ca="true" si="28"/>
        <v/>
      </c>
      <c r="Z111" s="343"/>
      <c r="AA111" s="343"/>
      <c r="AB111" s="346" t="str">
        <f t="shared" ca="true" si="29"/>
        <v/>
      </c>
    </row>
    <row r="112" x14ac:dyDescent="0.2">
      <c r="A112" s="341"/>
      <c r="B112" s="625"/>
      <c r="C112" s="626"/>
      <c r="D112" s="256" t="str">
        <f t="shared" ca="true" si="15"/>
        <v/>
      </c>
      <c r="E112" s="345" t="str">
        <f t="shared" ca="true" si="16"/>
        <v/>
      </c>
      <c r="F112" s="343"/>
      <c r="G112" s="343"/>
      <c r="H112" s="346" t="str">
        <f t="shared" ca="true" si="17"/>
        <v/>
      </c>
      <c r="I112" s="256" t="str">
        <f t="shared" ca="true" si="18"/>
        <v/>
      </c>
      <c r="J112" s="345" t="str">
        <f t="shared" ca="true" si="19"/>
        <v/>
      </c>
      <c r="K112" s="343"/>
      <c r="L112" s="343"/>
      <c r="M112" s="346" t="str">
        <f t="shared" ca="true" si="20"/>
        <v/>
      </c>
      <c r="N112" s="256" t="str">
        <f t="shared" ca="true" si="21"/>
        <v/>
      </c>
      <c r="O112" s="345" t="str">
        <f t="shared" ca="true" si="22"/>
        <v/>
      </c>
      <c r="P112" s="343"/>
      <c r="Q112" s="343"/>
      <c r="R112" s="346" t="str">
        <f t="shared" ca="true" si="23"/>
        <v/>
      </c>
      <c r="S112" s="256" t="str">
        <f t="shared" ca="true" si="24"/>
        <v/>
      </c>
      <c r="T112" s="345" t="str">
        <f t="shared" ca="true" si="25"/>
        <v/>
      </c>
      <c r="U112" s="343"/>
      <c r="V112" s="343"/>
      <c r="W112" s="346" t="str">
        <f t="shared" ca="true" si="26"/>
        <v/>
      </c>
      <c r="X112" s="256" t="str">
        <f t="shared" ca="true" si="27"/>
        <v/>
      </c>
      <c r="Y112" s="345" t="str">
        <f t="shared" ca="true" si="28"/>
        <v/>
      </c>
      <c r="Z112" s="343"/>
      <c r="AA112" s="343"/>
      <c r="AB112" s="346" t="str">
        <f t="shared" ca="true" si="29"/>
        <v/>
      </c>
    </row>
    <row r="113" x14ac:dyDescent="0.2">
      <c r="A113" s="341"/>
      <c r="B113" s="625"/>
      <c r="C113" s="626"/>
      <c r="D113" s="256" t="str">
        <f t="shared" ca="true" si="15"/>
        <v/>
      </c>
      <c r="E113" s="345" t="str">
        <f t="shared" ca="true" si="16"/>
        <v/>
      </c>
      <c r="F113" s="343"/>
      <c r="G113" s="343"/>
      <c r="H113" s="346" t="str">
        <f t="shared" ca="true" si="17"/>
        <v/>
      </c>
      <c r="I113" s="256" t="str">
        <f t="shared" ca="true" si="18"/>
        <v/>
      </c>
      <c r="J113" s="345" t="str">
        <f t="shared" ca="true" si="19"/>
        <v/>
      </c>
      <c r="K113" s="343"/>
      <c r="L113" s="343"/>
      <c r="M113" s="346" t="str">
        <f t="shared" ca="true" si="20"/>
        <v/>
      </c>
      <c r="N113" s="256" t="str">
        <f t="shared" ca="true" si="21"/>
        <v/>
      </c>
      <c r="O113" s="345" t="str">
        <f t="shared" ca="true" si="22"/>
        <v/>
      </c>
      <c r="P113" s="343"/>
      <c r="Q113" s="343"/>
      <c r="R113" s="346" t="str">
        <f t="shared" ca="true" si="23"/>
        <v/>
      </c>
      <c r="S113" s="256" t="str">
        <f t="shared" ca="true" si="24"/>
        <v/>
      </c>
      <c r="T113" s="345" t="str">
        <f t="shared" ca="true" si="25"/>
        <v/>
      </c>
      <c r="U113" s="343"/>
      <c r="V113" s="343"/>
      <c r="W113" s="346" t="str">
        <f t="shared" ca="true" si="26"/>
        <v/>
      </c>
      <c r="X113" s="256" t="str">
        <f t="shared" ca="true" si="27"/>
        <v/>
      </c>
      <c r="Y113" s="345" t="str">
        <f t="shared" ca="true" si="28"/>
        <v/>
      </c>
      <c r="Z113" s="343"/>
      <c r="AA113" s="343"/>
      <c r="AB113" s="346" t="str">
        <f t="shared" ca="true" si="29"/>
        <v/>
      </c>
    </row>
    <row r="114" x14ac:dyDescent="0.2">
      <c r="A114" s="341"/>
      <c r="B114" s="625"/>
      <c r="C114" s="626"/>
      <c r="D114" s="256" t="str">
        <f t="shared" ca="true" si="15"/>
        <v/>
      </c>
      <c r="E114" s="345" t="str">
        <f t="shared" ca="true" si="16"/>
        <v/>
      </c>
      <c r="F114" s="343"/>
      <c r="G114" s="343"/>
      <c r="H114" s="346" t="str">
        <f t="shared" ca="true" si="17"/>
        <v/>
      </c>
      <c r="I114" s="256" t="str">
        <f t="shared" ca="true" si="18"/>
        <v/>
      </c>
      <c r="J114" s="345" t="str">
        <f t="shared" ca="true" si="19"/>
        <v/>
      </c>
      <c r="K114" s="343"/>
      <c r="L114" s="343"/>
      <c r="M114" s="346" t="str">
        <f t="shared" ca="true" si="20"/>
        <v/>
      </c>
      <c r="N114" s="256" t="str">
        <f t="shared" ca="true" si="21"/>
        <v/>
      </c>
      <c r="O114" s="345" t="str">
        <f t="shared" ca="true" si="22"/>
        <v/>
      </c>
      <c r="P114" s="343"/>
      <c r="Q114" s="343"/>
      <c r="R114" s="346" t="str">
        <f t="shared" ca="true" si="23"/>
        <v/>
      </c>
      <c r="S114" s="256" t="str">
        <f t="shared" ca="true" si="24"/>
        <v/>
      </c>
      <c r="T114" s="345" t="str">
        <f t="shared" ca="true" si="25"/>
        <v/>
      </c>
      <c r="U114" s="343"/>
      <c r="V114" s="343"/>
      <c r="W114" s="346" t="str">
        <f t="shared" ca="true" si="26"/>
        <v/>
      </c>
      <c r="X114" s="256" t="str">
        <f t="shared" ca="true" si="27"/>
        <v/>
      </c>
      <c r="Y114" s="345" t="str">
        <f t="shared" ca="true" si="28"/>
        <v/>
      </c>
      <c r="Z114" s="343"/>
      <c r="AA114" s="343"/>
      <c r="AB114" s="346" t="str">
        <f t="shared" ca="true" si="29"/>
        <v/>
      </c>
    </row>
    <row r="115" x14ac:dyDescent="0.2">
      <c r="A115" s="341"/>
      <c r="B115" s="625"/>
      <c r="C115" s="626"/>
      <c r="D115" s="256" t="str">
        <f t="shared" ca="true" si="15"/>
        <v/>
      </c>
      <c r="E115" s="345" t="str">
        <f t="shared" ca="true" si="16"/>
        <v/>
      </c>
      <c r="F115" s="343"/>
      <c r="G115" s="343"/>
      <c r="H115" s="346" t="str">
        <f t="shared" ca="true" si="17"/>
        <v/>
      </c>
      <c r="I115" s="256" t="str">
        <f t="shared" ca="true" si="18"/>
        <v/>
      </c>
      <c r="J115" s="345" t="str">
        <f t="shared" ca="true" si="19"/>
        <v/>
      </c>
      <c r="K115" s="343"/>
      <c r="L115" s="343"/>
      <c r="M115" s="346" t="str">
        <f t="shared" ca="true" si="20"/>
        <v/>
      </c>
      <c r="N115" s="256" t="str">
        <f t="shared" ca="true" si="21"/>
        <v/>
      </c>
      <c r="O115" s="345" t="str">
        <f t="shared" ca="true" si="22"/>
        <v/>
      </c>
      <c r="P115" s="343"/>
      <c r="Q115" s="343"/>
      <c r="R115" s="346" t="str">
        <f t="shared" ca="true" si="23"/>
        <v/>
      </c>
      <c r="S115" s="256" t="str">
        <f t="shared" ca="true" si="24"/>
        <v/>
      </c>
      <c r="T115" s="345" t="str">
        <f t="shared" ca="true" si="25"/>
        <v/>
      </c>
      <c r="U115" s="343"/>
      <c r="V115" s="343"/>
      <c r="W115" s="346" t="str">
        <f t="shared" ca="true" si="26"/>
        <v/>
      </c>
      <c r="X115" s="256" t="str">
        <f t="shared" ca="true" si="27"/>
        <v/>
      </c>
      <c r="Y115" s="345" t="str">
        <f t="shared" ca="true" si="28"/>
        <v/>
      </c>
      <c r="Z115" s="343"/>
      <c r="AA115" s="343"/>
      <c r="AB115" s="346" t="str">
        <f t="shared" ca="true" si="29"/>
        <v/>
      </c>
    </row>
    <row r="116" x14ac:dyDescent="0.2">
      <c r="A116" s="341"/>
      <c r="B116" s="627"/>
      <c r="C116" s="628"/>
      <c r="D116" s="257" t="str">
        <f t="shared" ca="true" si="15"/>
        <v/>
      </c>
      <c r="E116" s="348" t="str">
        <f t="shared" ca="true" si="16"/>
        <v/>
      </c>
      <c r="F116" s="349"/>
      <c r="G116" s="350"/>
      <c r="H116" s="351" t="str">
        <f t="shared" ca="true" si="17"/>
        <v/>
      </c>
      <c r="I116" s="257" t="str">
        <f t="shared" ca="true" si="18"/>
        <v/>
      </c>
      <c r="J116" s="348" t="str">
        <f t="shared" ca="true" si="19"/>
        <v/>
      </c>
      <c r="K116" s="349"/>
      <c r="L116" s="350"/>
      <c r="M116" s="351" t="str">
        <f t="shared" ca="true" si="20"/>
        <v/>
      </c>
      <c r="N116" s="257" t="str">
        <f t="shared" ca="true" si="21"/>
        <v/>
      </c>
      <c r="O116" s="348" t="str">
        <f t="shared" ca="true" si="22"/>
        <v/>
      </c>
      <c r="P116" s="349"/>
      <c r="Q116" s="350"/>
      <c r="R116" s="351" t="str">
        <f t="shared" ca="true" si="23"/>
        <v/>
      </c>
      <c r="S116" s="257" t="str">
        <f t="shared" ca="true" si="24"/>
        <v/>
      </c>
      <c r="T116" s="348" t="str">
        <f t="shared" ca="true" si="25"/>
        <v/>
      </c>
      <c r="U116" s="349"/>
      <c r="V116" s="350"/>
      <c r="W116" s="351" t="str">
        <f t="shared" ca="true" si="26"/>
        <v/>
      </c>
      <c r="X116" s="257" t="str">
        <f t="shared" ca="true" si="27"/>
        <v/>
      </c>
      <c r="Y116" s="348" t="str">
        <f t="shared" ca="true" si="28"/>
        <v/>
      </c>
      <c r="Z116" s="349"/>
      <c r="AA116" s="350"/>
      <c r="AB116" s="351" t="str">
        <f t="shared" ca="true" si="29"/>
        <v/>
      </c>
    </row>
    <row r="117" ht="11.25" customHeight="true" x14ac:dyDescent="0.2"/>
    <row r="118" ht="22.5" customHeight="true" x14ac:dyDescent="0.25">
      <c r="B118" s="774" t="str">
        <f>CONCATENATE("National use of sanitation facilities, ",C99,"–",C100)</f>
        <v>National use of sanitation facilities, 2000–2020</v>
      </c>
      <c r="C118" s="775"/>
      <c r="D118" s="775"/>
      <c r="E118" s="775"/>
      <c r="F118" s="775"/>
      <c r="G118" s="775"/>
      <c r="H118" s="775"/>
      <c r="I118" s="775"/>
      <c r="J118" s="775"/>
      <c r="K118" s="775"/>
      <c r="L118" s="775"/>
      <c r="N118" s="352"/>
      <c r="O118" s="352"/>
      <c r="P118" s="352"/>
      <c r="Q118" s="352"/>
      <c r="R118" s="352"/>
      <c r="S118" s="797" t="s">
        <v>11</v>
      </c>
      <c r="T118" s="798"/>
      <c r="U118" s="798"/>
      <c r="V118" s="798"/>
      <c r="W118" s="799"/>
      <c r="X118" s="352"/>
      <c r="Y118" s="352"/>
      <c r="Z118" s="352"/>
      <c r="AA118" s="352"/>
      <c r="AB118" s="353"/>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354"/>
      <c r="D153" s="354"/>
      <c r="E153" s="355"/>
      <c r="F153" s="355"/>
      <c r="G153" s="355"/>
      <c r="H153" s="355"/>
      <c r="I153" s="355"/>
      <c r="J153" s="355"/>
      <c r="K153" s="355"/>
      <c r="L153" s="355"/>
      <c r="M153" s="355"/>
      <c r="N153" s="355"/>
      <c r="O153" s="355"/>
      <c r="P153" s="355"/>
      <c r="Q153" s="355"/>
      <c r="R153" s="355"/>
      <c r="S153" s="355"/>
      <c r="T153" s="355"/>
      <c r="U153" s="355"/>
      <c r="V153" s="355"/>
      <c r="W153" s="355"/>
      <c r="X153" s="355"/>
      <c r="Y153" s="355"/>
      <c r="Z153" s="355"/>
      <c r="AA153" s="355"/>
      <c r="AB153" s="355"/>
    </row>
    <row r="154" x14ac:dyDescent="0.2">
      <c r="C154" s="354"/>
      <c r="D154" s="354"/>
      <c r="E154" s="355"/>
      <c r="F154" s="355"/>
      <c r="G154" s="355"/>
      <c r="H154" s="355"/>
      <c r="I154" s="355"/>
      <c r="J154" s="355"/>
      <c r="K154" s="355"/>
      <c r="L154" s="355"/>
      <c r="M154" s="355"/>
      <c r="N154" s="355"/>
      <c r="O154" s="355"/>
      <c r="P154" s="355"/>
      <c r="Q154" s="355"/>
      <c r="R154" s="355"/>
      <c r="S154" s="355"/>
      <c r="T154" s="355"/>
      <c r="U154" s="355"/>
      <c r="V154" s="355"/>
      <c r="W154" s="355"/>
      <c r="X154" s="355"/>
      <c r="Y154" s="355"/>
      <c r="Z154" s="355"/>
      <c r="AA154" s="355"/>
      <c r="AB154" s="355"/>
    </row>
    <row r="155" x14ac:dyDescent="0.2">
      <c r="C155" s="354"/>
      <c r="D155" s="354"/>
      <c r="E155" s="355"/>
      <c r="F155" s="355"/>
      <c r="G155" s="355"/>
      <c r="H155" s="355"/>
      <c r="I155" s="355"/>
      <c r="J155" s="355"/>
      <c r="K155" s="355"/>
      <c r="L155" s="355"/>
      <c r="M155" s="355"/>
      <c r="N155" s="355"/>
      <c r="O155" s="355"/>
      <c r="P155" s="355"/>
      <c r="Q155" s="355"/>
      <c r="R155" s="355"/>
      <c r="S155" s="355"/>
      <c r="T155" s="355"/>
      <c r="U155" s="355"/>
      <c r="V155" s="355"/>
      <c r="W155" s="355"/>
      <c r="X155" s="355"/>
      <c r="Y155" s="355"/>
      <c r="Z155" s="355"/>
      <c r="AA155" s="355"/>
      <c r="AB155" s="355"/>
    </row>
    <row r="156" x14ac:dyDescent="0.2">
      <c r="C156" s="354"/>
      <c r="D156" s="354"/>
      <c r="E156" s="355"/>
      <c r="F156" s="355"/>
      <c r="G156" s="355"/>
      <c r="H156" s="355"/>
      <c r="I156" s="355"/>
      <c r="J156" s="355"/>
      <c r="K156" s="355"/>
      <c r="L156" s="355"/>
      <c r="M156" s="355"/>
      <c r="N156" s="355"/>
      <c r="O156" s="355"/>
      <c r="P156" s="355"/>
      <c r="Q156" s="355"/>
      <c r="R156" s="355"/>
      <c r="S156" s="355"/>
      <c r="T156" s="355"/>
      <c r="U156" s="355"/>
      <c r="V156" s="355"/>
      <c r="W156" s="355"/>
      <c r="X156" s="355"/>
      <c r="Y156" s="355"/>
      <c r="Z156" s="355"/>
      <c r="AA156" s="355"/>
      <c r="AB156" s="355"/>
    </row>
    <row r="157" x14ac:dyDescent="0.2">
      <c r="B157" s="355"/>
      <c r="C157" s="354"/>
      <c r="D157" s="354"/>
      <c r="E157" s="355"/>
      <c r="F157" s="355"/>
      <c r="G157" s="355"/>
      <c r="H157" s="355"/>
      <c r="I157" s="355"/>
      <c r="J157" s="355"/>
      <c r="K157" s="355"/>
      <c r="L157" s="355"/>
      <c r="M157" s="355"/>
      <c r="N157" s="355"/>
      <c r="O157" s="355"/>
      <c r="P157" s="355"/>
      <c r="Q157" s="355"/>
      <c r="R157" s="355"/>
      <c r="S157" s="355"/>
      <c r="T157" s="355"/>
      <c r="U157" s="355"/>
      <c r="V157" s="355"/>
      <c r="W157" s="355"/>
      <c r="X157" s="355"/>
      <c r="Y157" s="355"/>
      <c r="Z157" s="355"/>
      <c r="AA157" s="355"/>
      <c r="AB157" s="355"/>
    </row>
    <row r="158" x14ac:dyDescent="0.2">
      <c r="B158" s="355"/>
      <c r="C158" s="354"/>
      <c r="D158" s="354"/>
      <c r="E158" s="355"/>
      <c r="F158" s="355"/>
      <c r="G158" s="355"/>
      <c r="H158" s="355"/>
      <c r="I158" s="355"/>
      <c r="J158" s="355"/>
      <c r="K158" s="355"/>
      <c r="L158" s="355"/>
      <c r="M158" s="355"/>
      <c r="N158" s="355"/>
      <c r="O158" s="355"/>
      <c r="P158" s="355"/>
      <c r="Q158" s="355"/>
      <c r="R158" s="355"/>
      <c r="S158" s="355"/>
      <c r="T158" s="355"/>
      <c r="U158" s="355"/>
      <c r="V158" s="355"/>
      <c r="W158" s="355"/>
      <c r="X158" s="355"/>
      <c r="Y158" s="355"/>
      <c r="Z158" s="355"/>
      <c r="AA158" s="355"/>
      <c r="AB158" s="355"/>
    </row>
    <row r="197" s="294" customFormat="true" ht="16.5" customHeight="true" x14ac:dyDescent="0.2">
      <c r="A197" s="795" t="s">
        <v>6</v>
      </c>
      <c r="B197" s="795"/>
      <c r="C197" s="795"/>
      <c r="D197" s="793" t="s">
        <v>0</v>
      </c>
      <c r="E197" s="782"/>
      <c r="F197" s="782"/>
      <c r="G197" s="782"/>
      <c r="H197" s="794"/>
      <c r="I197" s="793" t="s">
        <v>1</v>
      </c>
      <c r="J197" s="782"/>
      <c r="K197" s="782"/>
      <c r="L197" s="782"/>
      <c r="M197" s="794"/>
      <c r="N197" s="793" t="s">
        <v>2</v>
      </c>
      <c r="O197" s="782"/>
      <c r="P197" s="782"/>
      <c r="Q197" s="782"/>
      <c r="R197" s="794"/>
      <c r="S197" s="793" t="s">
        <v>3</v>
      </c>
      <c r="T197" s="782"/>
      <c r="U197" s="782"/>
      <c r="V197" s="782"/>
      <c r="W197" s="794"/>
      <c r="X197" s="793" t="s">
        <v>4</v>
      </c>
      <c r="Y197" s="782"/>
      <c r="Z197" s="782"/>
      <c r="AA197" s="782"/>
      <c r="AB197" s="794"/>
    </row>
    <row r="198" s="298" customFormat="true" ht="22.5" customHeight="true" x14ac:dyDescent="0.2">
      <c r="A198" s="808"/>
      <c r="B198" s="808"/>
      <c r="C198" s="808"/>
      <c r="D198" s="308" t="s">
        <v>14</v>
      </c>
      <c r="E198" s="309" t="s">
        <v>15</v>
      </c>
      <c r="F198" s="296" t="s">
        <v>16</v>
      </c>
      <c r="G198" s="296" t="s">
        <v>22</v>
      </c>
      <c r="H198" s="297" t="s">
        <v>19</v>
      </c>
      <c r="I198" s="308" t="s">
        <v>14</v>
      </c>
      <c r="J198" s="309" t="s">
        <v>15</v>
      </c>
      <c r="K198" s="296" t="s">
        <v>16</v>
      </c>
      <c r="L198" s="296" t="s">
        <v>22</v>
      </c>
      <c r="M198" s="297" t="s">
        <v>19</v>
      </c>
      <c r="N198" s="308" t="s">
        <v>14</v>
      </c>
      <c r="O198" s="309" t="s">
        <v>15</v>
      </c>
      <c r="P198" s="296" t="s">
        <v>16</v>
      </c>
      <c r="Q198" s="296" t="s">
        <v>22</v>
      </c>
      <c r="R198" s="297" t="s">
        <v>19</v>
      </c>
      <c r="S198" s="308" t="s">
        <v>14</v>
      </c>
      <c r="T198" s="309" t="s">
        <v>15</v>
      </c>
      <c r="U198" s="296" t="s">
        <v>16</v>
      </c>
      <c r="V198" s="296" t="s">
        <v>22</v>
      </c>
      <c r="W198" s="297" t="s">
        <v>19</v>
      </c>
      <c r="X198" s="308" t="s">
        <v>14</v>
      </c>
      <c r="Y198" s="309" t="s">
        <v>15</v>
      </c>
      <c r="Z198" s="296" t="s">
        <v>16</v>
      </c>
      <c r="AA198" s="296" t="s">
        <v>22</v>
      </c>
      <c r="AB198" s="297" t="s">
        <v>19</v>
      </c>
    </row>
    <row r="199" s="318" customFormat="true" ht="15" customHeight="true" x14ac:dyDescent="0.2">
      <c r="A199" s="800" t="s">
        <v>10</v>
      </c>
      <c r="B199" s="801"/>
      <c r="C199" s="415">
        <f>MinBase(C205:C216)</f>
        <v>2000</v>
      </c>
      <c r="D199" s="310">
        <f ca="true">IF((D201+H201)&gt;100,D201*100/(D201+H201),D201)</f>
        <v>12.078432323511493</v>
      </c>
      <c r="E199" s="359">
        <f ca="true">D199*AVERAGEIF(E205:E216,"&gt;0")/100</f>
        <v>5.618401823197356</v>
      </c>
      <c r="F199" s="312">
        <f ca="true">D199*(100-AVERAGEIF(E205:E216,"&gt;0"))/100</f>
        <v>6.4600305003141365</v>
      </c>
      <c r="G199" s="313">
        <f ca="true">100-(E199+F199+H199)</f>
        <v>69.042617884745795</v>
      </c>
      <c r="H199" s="314">
        <f ca="true">IF((D201+H201)&gt;100,H201*100/(D201+H201),H201)</f>
        <v>18.878949791742713</v>
      </c>
      <c r="I199" s="310">
        <f ca="true">IF((I201+M201)&gt;100,I201*100/(I201+M201),I201)</f>
        <v>60.463559928582981</v>
      </c>
      <c r="J199" s="359">
        <f ca="true">I199*AVERAGEIF(J205:J216,"&gt;0")/100</f>
        <v>27.043107683492607</v>
      </c>
      <c r="K199" s="315">
        <f ca="true">I199*(100-AVERAGEIF(J205:J216,"&gt;0"))/100</f>
        <v>33.420452245090374</v>
      </c>
      <c r="L199" s="316">
        <f ca="true">100-(J199+K199+M199)</f>
        <v>34.692326973876249</v>
      </c>
      <c r="M199" s="317">
        <f ca="true">IF((I201+M201)&gt;100,M201*100/(I201+M201),M201)</f>
        <v>4.8441130975407702</v>
      </c>
      <c r="N199" s="310">
        <f ca="true">IF((N201+R201)&gt;100,N201*100/(N201+R201),N201)</f>
        <v>84.337730525577172</v>
      </c>
      <c r="O199" s="359">
        <f ca="true">N199*AVERAGEIF(O205:O216,"&gt;0")/100</f>
        <v>40.344926772806382</v>
      </c>
      <c r="P199" s="315">
        <f ca="true">N199*(100-AVERAGEIF(O205:O216,"&gt;0"))/100</f>
        <v>43.99280375277079</v>
      </c>
      <c r="Q199" s="316">
        <f ca="true">100-(O199+P199+R199)</f>
        <v>12.987021760480474</v>
      </c>
      <c r="R199" s="317">
        <f ca="true">IF((N201+R201)&gt;100,R201*100/(N201+R201),R201)</f>
        <v>2.6752477139423547</v>
      </c>
      <c r="S199" s="310">
        <f ca="true">IF((S201+W201)&gt;100,S201*100/(S201+W201),S201)</f>
        <v>87.354545137798596</v>
      </c>
      <c r="T199" s="359">
        <f ca="true">S199*AVERAGEIF(T205:T216,"&gt;0")/100</f>
        <v>50.379557271357264</v>
      </c>
      <c r="U199" s="315">
        <f ca="true">S199*(100-AVERAGEIF(T205:T216,"&gt;0"))/100</f>
        <v>36.974987866441332</v>
      </c>
      <c r="V199" s="316">
        <f ca="true">100-(T199+U199+W199)</f>
        <v>10.853314148065806</v>
      </c>
      <c r="W199" s="317">
        <f ca="true">IF((S201+W201)&gt;100,W201*100/(S201+W201),W201)</f>
        <v>1.7921407141355949</v>
      </c>
      <c r="X199" s="310">
        <f ca="true">IF((X201+AB201)&gt;100,X201*100/(X201+AB201),X201)</f>
        <v>89.375928726793063</v>
      </c>
      <c r="Y199" s="359">
        <f ca="true">X199*AVERAGEIF(Y205:Y216,"&gt;0")/100</f>
        <v>63.208758522828887</v>
      </c>
      <c r="Z199" s="315">
        <f ca="true">X199*(100-AVERAGEIF(Y205:Y216,"&gt;0"))/100</f>
        <v>26.167170203964176</v>
      </c>
      <c r="AA199" s="316">
        <f ca="true">100-(Y199+Z199+AB199)</f>
        <v>10.170367325166438</v>
      </c>
      <c r="AB199" s="317">
        <f ca="true">IF((X201+AB201)&gt;100,AB201*100/(X201+AB201),AB201)</f>
        <v>0.45370394804049141</v>
      </c>
    </row>
    <row r="200" s="318" customFormat="true" ht="15" customHeight="true" x14ac:dyDescent="0.2">
      <c r="A200" s="802"/>
      <c r="B200" s="803"/>
      <c r="C200" s="416">
        <f>MaxTarget(C205:C216)</f>
        <v>2020</v>
      </c>
      <c r="D200" s="319">
        <f ca="true">IF((D202+H202)&gt;100,D202*100/(D202+H202),D202)</f>
        <v>17.354846743339522</v>
      </c>
      <c r="E200" s="360">
        <f ca="true">D200*AVERAGEIF(E205:E216,"&gt;0")/100</f>
        <v>8.0727779874451429</v>
      </c>
      <c r="F200" s="321">
        <f ca="true">D200*(100-AVERAGEIF(E205:E216,"&gt;0"))/100</f>
        <v>9.2820687558943789</v>
      </c>
      <c r="G200" s="322">
        <f ca="true">100-(E200+F200+H200)</f>
        <v>61.802076783824873</v>
      </c>
      <c r="H200" s="323">
        <f ca="true">IF((D202+H202)&gt;100,H202*100/(D202+H202),H202)</f>
        <v>20.843076472835605</v>
      </c>
      <c r="I200" s="319">
        <f ca="true">IF((I202+M202)&gt;100,I202*100/(I202+M202),I202)</f>
        <v>36.166031187005046</v>
      </c>
      <c r="J200" s="360">
        <f ca="true">I200*AVERAGEIF(J205:J216,"&gt;0")/100</f>
        <v>16.175724304522451</v>
      </c>
      <c r="K200" s="321">
        <f ca="true">I200*(100-AVERAGEIF(J205:J216,"&gt;0"))/100</f>
        <v>19.990306882482596</v>
      </c>
      <c r="L200" s="322">
        <f ca="true">100-(J200+K200+M200)</f>
        <v>57.512777809285552</v>
      </c>
      <c r="M200" s="323">
        <f ca="true">IF((I202+M202)&gt;100,M202*100/(I202+M202),M202)</f>
        <v>6.3211910037094015</v>
      </c>
      <c r="N200" s="319">
        <f ca="true">IF((N202+R202)&gt;100,N202*100/(N202+R202),N202)</f>
        <v>35.10132951759806</v>
      </c>
      <c r="O200" s="360">
        <f ca="true">N200*AVERAGEIF(O205:O216,"&gt;0")/100</f>
        <v>16.791542292997327</v>
      </c>
      <c r="P200" s="321">
        <f ca="true">N200*(100-AVERAGEIF(O205:O216,"&gt;0"))/100</f>
        <v>18.309787224600733</v>
      </c>
      <c r="Q200" s="322">
        <f ca="true">100-(O200+P200+R200)</f>
        <v>63.312942688568086</v>
      </c>
      <c r="R200" s="323">
        <f ca="true">IF((N202+R202)&gt;100,R202*100/(N202+R202),R202)</f>
        <v>1.5857277938338541</v>
      </c>
      <c r="S200" s="319">
        <f ca="true">IF((S202+W202)&gt;100,S202*100/(S202+W202),S202)</f>
        <v>53.177685527677568</v>
      </c>
      <c r="T200" s="360">
        <f ca="true">S200*AVERAGEIF(T205:T216,"&gt;0")/100</f>
        <v>30.668905085290366</v>
      </c>
      <c r="U200" s="321">
        <f ca="true">S200*(100-AVERAGEIF(T205:T216,"&gt;0"))/100</f>
        <v>22.508780442387202</v>
      </c>
      <c r="V200" s="322">
        <f ca="true">100-(T200+U200+W200)</f>
        <v>44.897826483672532</v>
      </c>
      <c r="W200" s="323">
        <f ca="true">IF((S202+W202)&gt;100,W202*100/(S202+W202),W202)</f>
        <v>1.9244879886498971</v>
      </c>
      <c r="X200" s="319">
        <f ca="true">IF((X202+AB202)&gt;100,X202*100/(X202+AB202),X202)</f>
        <v>71.788088772493666</v>
      </c>
      <c r="Y200" s="360">
        <f ca="true">X200*AVERAGEIF(Y205:Y216,"&gt;0")/100</f>
        <v>50.770224518804532</v>
      </c>
      <c r="Z200" s="321">
        <f ca="true">X200*(100-AVERAGEIF(Y205:Y216,"&gt;0"))/100</f>
        <v>21.01786425368913</v>
      </c>
      <c r="AA200" s="322">
        <f ca="true">100-(Y200+Z200+AB200)</f>
        <v>27.34600544765587</v>
      </c>
      <c r="AB200" s="323">
        <f ca="true">IF((X202+AB202)&gt;100,AB202*100/(X202+AB202),AB202)</f>
        <v>0.86590577985045769</v>
      </c>
    </row>
    <row r="201" hidden="true" x14ac:dyDescent="0.2">
      <c r="A201" s="804" t="s">
        <v>12</v>
      </c>
      <c r="B201" s="805"/>
      <c r="C201" s="324">
        <f>MinRegYear(C199,C205:C216)</f>
        <v>2004</v>
      </c>
      <c r="D201" s="325">
        <f ca="true">IF(MAX(C205:C216)-MIN(C205:C216)&lt;5,AVERAGEIF(C205:C216,"&gt;0",D205:D216),
IF(FORECAST($C201,D$205:D$216,$C$205:$C$216)&lt;0,0,
IF(FORECAST($C201,D$205:D$216,$C$205:$C$216)&gt;100,100,
FORECAST($C201,D$205:D$216,$C$205:$C$216))))</f>
        <v>12.078432323511493</v>
      </c>
      <c r="E201" s="326"/>
      <c r="F201" s="327"/>
      <c r="G201" s="327"/>
      <c r="H201" s="328">
        <f ca="true">IF(MAX(C205:C216)-MIN(C205:C216)&lt;5,AVERAGEIF(C205:C216,"&gt;0",H205:H216),
IF(FORECAST($C201,H$205:H$216,$C$205:$C$216)&lt;0,0,
IF(FORECAST($C201,H$205:H$216,$C$205:$C$216)&gt;100,100,
FORECAST($C201,H$205:H$216,$C$205:$C$216))))</f>
        <v>18.878949791742713</v>
      </c>
      <c r="I201" s="325">
        <f ca="true">IF(MAX(C205:C216)-MIN(C205:C216)&lt;5,AVERAGEIF(C205:C216,"&gt;0",I205:I216),
IF(FORECAST($C201,I$205:I$216,$C$205:$C$216)&lt;0,0,
IF(FORECAST($C201,I$205:I$216,$C$205:$C$216)&gt;100,100,
FORECAST($C201,I$205:I$216,$C$205:$C$216))))</f>
        <v>60.463559928582981</v>
      </c>
      <c r="J201" s="326"/>
      <c r="K201" s="327"/>
      <c r="L201" s="327"/>
      <c r="M201" s="328">
        <f ca="true">IF(MAX(C205:C216)-MIN(C205:C216)&lt;5,AVERAGEIF(C205:C216,"&gt;0",M205:M216),
IF(FORECAST($C201,M$205:M$216,$C$205:$C$216)&lt;0,0,
IF(FORECAST($C201,M$205:M$216,$C$205:$C$216)&gt;100,100,
FORECAST($C201,M$205:M$216,$C$205:$C$216))))</f>
        <v>4.8441130975407702</v>
      </c>
      <c r="N201" s="325">
        <f ca="true">IF(MAX(C205:C216)-MIN(C205:C216)&lt;5,AVERAGEIF(C205:C216,"&gt;0",N205:N216),
IF(FORECAST($C201,N$205:N$216,$C$205:$C$216)&lt;0,0,
IF(FORECAST($C201,N$205:N$216,$C$205:$C$216)&gt;100,100,
FORECAST($C201,N$205:N$216,$C$205:$C$216))))</f>
        <v>84.337730525577172</v>
      </c>
      <c r="O201" s="326"/>
      <c r="P201" s="327"/>
      <c r="Q201" s="327"/>
      <c r="R201" s="328">
        <f ca="true">IF(MAX(C205:C216)-MIN(C205:C216)&lt;5,AVERAGEIF(C205:C216,"&gt;0",R205:R216),
IF(FORECAST($C201,R$205:R$216,$C$205:$C$216)&lt;0,0,
IF(FORECAST($C201,R$205:R$216,$C$205:$C$216)&gt;100,100,
FORECAST($C201,R$205:R$216,$C$205:$C$216))))</f>
        <v>2.6752477139423547</v>
      </c>
      <c r="S201" s="325">
        <f ca="true">IF(MAX(C205:C216)-MIN(C205:C216)&lt;5,AVERAGEIF(C205:C216,"&gt;0",S205:S216),
IF(FORECAST($C201,S$205:S$216,$C$205:$C$216)&lt;0,0,
IF(FORECAST($C201,S$205:S$216,$C$205:$C$216)&gt;100,100,
FORECAST($C201,S$205:S$216,$C$205:$C$216))))</f>
        <v>87.354545137798596</v>
      </c>
      <c r="T201" s="326"/>
      <c r="U201" s="327"/>
      <c r="V201" s="327"/>
      <c r="W201" s="328">
        <f ca="true">IF(MAX(C205:C216)-MIN(C205:C216)&lt;5,AVERAGEIF(C205:C216,"&gt;0",W205:W216),
IF(FORECAST($C201,W$205:W$216,$C$205:$C$216)&lt;0,0,
IF(FORECAST($C201,W$205:W$216,$C$205:$C$216)&gt;100,100,
FORECAST($C201,W$205:W$216,$C$205:$C$216))))</f>
        <v>1.7921407141355949</v>
      </c>
      <c r="X201" s="325">
        <f ca="true">IF(MAX(C205:C216)-MIN(C205:C216)&lt;5,AVERAGEIF(C205:C216,"&gt;0",X205:X216),
IF(FORECAST($C201,X$205:X$216,$C$205:$C$216)&lt;0,0,
IF(FORECAST($C201,X$205:X$216,$C$205:$C$216)&gt;100,100,
FORECAST($C201,X$205:X$216,$C$205:$C$216))))</f>
        <v>89.375928726793063</v>
      </c>
      <c r="Y201" s="326"/>
      <c r="Z201" s="327"/>
      <c r="AA201" s="327"/>
      <c r="AB201" s="328">
        <f ca="true">IF(MAX(C205:C216)-MIN(C205:C216)&lt;5,AVERAGEIF(C205:C216,"&gt;0",AB205:AB216),
IF(FORECAST($C201,AB$205:AB$216,$C$205:$C$216)&lt;0,0,
IF(FORECAST($C201,AB$205:AB$216,$C$205:$C$216)&gt;100,100,
FORECAST($C201,AB$205:AB$216,$C$205:$C$216))))</f>
        <v>0.45370394804049141</v>
      </c>
    </row>
    <row r="202" hidden="true" x14ac:dyDescent="0.2">
      <c r="A202" s="806"/>
      <c r="B202" s="807"/>
      <c r="C202" s="303">
        <f>MaxRegYear(C200,C205:C216)</f>
        <v>2020</v>
      </c>
      <c r="D202" s="329">
        <f ca="true">IF(MAX(C205:C216)-MIN(C205:C216)&lt;5,AVERAGEIF(C205:C216,"&gt;0",D205:D216),
IF(FORECAST($C202,D$205:D$216,$C$205:$C$216)&lt;0,0,
IF(FORECAST($C202,D$205:D$216,$C$205:$C$216)&gt;100,100,
FORECAST($C202,D$205:D$216,$C$205:$C$216))))</f>
        <v>17.354846743339522</v>
      </c>
      <c r="E202" s="330"/>
      <c r="F202" s="331"/>
      <c r="G202" s="331"/>
      <c r="H202" s="332">
        <f ca="true">IF(MAX(C205:C216)-MIN(C205:C216)&lt;5,AVERAGEIF(C205:C216,"&gt;0",H205:H216),
IF(FORECAST($C202,H$205:H$216,$C$205:$C$216)&lt;0,0,
IF(FORECAST($C202,H$205:H$216,$C$205:$C$216)&gt;100,100,
FORECAST($C202,H$205:H$216,$C$205:$C$216))))</f>
        <v>20.843076472835605</v>
      </c>
      <c r="I202" s="329">
        <f ca="true">IF(MAX(C205:C216)-MIN(C205:C216)&lt;5,AVERAGEIF(C205:C216,"&gt;0",I205:I216),
IF(FORECAST($C202,I$205:I$216,$C$205:$C$216)&lt;0,0,
IF(FORECAST($C202,I$205:I$216,$C$205:$C$216)&gt;100,100,
FORECAST($C202,I$205:I$216,$C$205:$C$216))))</f>
        <v>36.166031187005046</v>
      </c>
      <c r="J202" s="330"/>
      <c r="K202" s="331"/>
      <c r="L202" s="331"/>
      <c r="M202" s="332">
        <f ca="true">IF(MAX(C205:C216)-MIN(C205:C216)&lt;5,AVERAGEIF(C205:C216,"&gt;0",M205:M216),
IF(FORECAST($C202,M$205:M$216,$C$205:$C$216)&lt;0,0,
IF(FORECAST($C202,M$205:M$216,$C$205:$C$216)&gt;100,100,
FORECAST($C202,M$205:M$216,$C$205:$C$216))))</f>
        <v>6.3211910037094015</v>
      </c>
      <c r="N202" s="329">
        <f ca="true">IF(MAX(C205:C216)-MIN(C205:C216)&lt;5,AVERAGEIF(C205:C216,"&gt;0",N205:N216),
IF(FORECAST($C202,N$205:N$216,$C$205:$C$216)&lt;0,0,
IF(FORECAST($C202,N$205:N$216,$C$205:$C$216)&gt;100,100,
FORECAST($C202,N$205:N$216,$C$205:$C$216))))</f>
        <v>35.10132951759806</v>
      </c>
      <c r="O202" s="330"/>
      <c r="P202" s="331"/>
      <c r="Q202" s="331"/>
      <c r="R202" s="332">
        <f ca="true">IF(MAX(C205:C216)-MIN(C205:C216)&lt;5,AVERAGEIF(C205:C216,"&gt;0",R205:R216),
IF(FORECAST($C202,R$205:R$216,$C$205:$C$216)&lt;0,0,
IF(FORECAST($C202,R$205:R$216,$C$205:$C$216)&gt;100,100,
FORECAST($C202,R$205:R$216,$C$205:$C$216))))</f>
        <v>1.5857277938338541</v>
      </c>
      <c r="S202" s="329">
        <f ca="true">IF(MAX(C205:C216)-MIN(C205:C216)&lt;5,AVERAGEIF(C205:C216,"&gt;0",S205:S216),
IF(FORECAST($C202,S$205:S$216,$C$205:$C$216)&lt;0,0,
IF(FORECAST($C202,S$205:S$216,$C$205:$C$216)&gt;100,100,
FORECAST($C202,S$205:S$216,$C$205:$C$216))))</f>
        <v>53.177685527677568</v>
      </c>
      <c r="T202" s="330"/>
      <c r="U202" s="331"/>
      <c r="V202" s="331"/>
      <c r="W202" s="332">
        <f ca="true">IF(MAX(C205:C216)-MIN(C205:C216)&lt;5,AVERAGEIF(C205:C216,"&gt;0",W205:W216),
IF(FORECAST($C202,W$205:W$216,$C$205:$C$216)&lt;0,0,
IF(FORECAST($C202,W$205:W$216,$C$205:$C$216)&gt;100,100,
FORECAST($C202,W$205:W$216,$C$205:$C$216))))</f>
        <v>1.9244879886498971</v>
      </c>
      <c r="X202" s="329">
        <f ca="true">IF(MAX(C205:C216)-MIN(C205:C216)&lt;5,AVERAGEIF(C205:C216,"&gt;0",X205:X216),
IF(FORECAST($C202,X$205:X$216,$C$205:$C$216)&lt;0,0,
IF(FORECAST($C202,X$205:X$216,$C$205:$C$216)&gt;100,100,
FORECAST($C202,X$205:X$216,$C$205:$C$216))))</f>
        <v>71.788088772493666</v>
      </c>
      <c r="Y202" s="330"/>
      <c r="Z202" s="331"/>
      <c r="AA202" s="331"/>
      <c r="AB202" s="332">
        <f ca="true">IF(MAX(C205:C216)-MIN(C205:C216)&lt;5,AVERAGEIF(C205:C216,"&gt;0",AB205:AB216),
IF(FORECAST($C202,AB$205:AB$216,$C$205:$C$216)&lt;0,0,
IF(FORECAST($C202,AB$205:AB$216,$C$205:$C$216)&gt;100,100,
FORECAST($C202,AB$205:AB$216,$C$205:$C$216))))</f>
        <v>0.86590577985045769</v>
      </c>
    </row>
    <row r="203" ht="9" customHeight="true" x14ac:dyDescent="0.2">
      <c r="D203" s="333"/>
      <c r="I203" s="333"/>
      <c r="K203" s="293"/>
      <c r="L203" s="293"/>
      <c r="N203" s="333"/>
      <c r="P203" s="293"/>
      <c r="Q203" s="293"/>
      <c r="S203" s="333"/>
      <c r="U203" s="293"/>
      <c r="V203" s="293"/>
      <c r="X203" s="333"/>
      <c r="Z203" s="293"/>
      <c r="AA203" s="293"/>
      <c r="AB203" s="334"/>
    </row>
    <row r="204" ht="22.5" customHeight="true" x14ac:dyDescent="0.2">
      <c r="B204" s="356" t="s">
        <v>8</v>
      </c>
      <c r="C204" s="336" t="s">
        <v>9</v>
      </c>
      <c r="D204" s="337" t="s">
        <v>14</v>
      </c>
      <c r="E204" s="297" t="s">
        <v>26</v>
      </c>
      <c r="F204" s="338"/>
      <c r="G204" s="338"/>
      <c r="H204" s="339" t="s">
        <v>19</v>
      </c>
      <c r="I204" s="337" t="s">
        <v>14</v>
      </c>
      <c r="J204" s="297" t="s">
        <v>26</v>
      </c>
      <c r="K204" s="338"/>
      <c r="L204" s="338"/>
      <c r="M204" s="339" t="s">
        <v>19</v>
      </c>
      <c r="N204" s="337" t="s">
        <v>14</v>
      </c>
      <c r="O204" s="297" t="s">
        <v>26</v>
      </c>
      <c r="P204" s="338"/>
      <c r="Q204" s="338"/>
      <c r="R204" s="339" t="s">
        <v>19</v>
      </c>
      <c r="S204" s="337" t="s">
        <v>14</v>
      </c>
      <c r="T204" s="297" t="s">
        <v>26</v>
      </c>
      <c r="U204" s="338"/>
      <c r="V204" s="338"/>
      <c r="W204" s="339" t="s">
        <v>19</v>
      </c>
      <c r="X204" s="337" t="s">
        <v>14</v>
      </c>
      <c r="Y204" s="297" t="s">
        <v>26</v>
      </c>
      <c r="Z204" s="338"/>
      <c r="AA204" s="338"/>
      <c r="AB204" s="339" t="s">
        <v>19</v>
      </c>
      <c r="AD204" s="340"/>
    </row>
    <row r="205" x14ac:dyDescent="0.2">
      <c r="A205" s="341"/>
      <c r="B205" s="623" t="s">
        <v>139</v>
      </c>
      <c r="C205" s="624"/>
      <c r="D205" s="255">
        <f t="shared" ref="D205:D216" ca="true" si="30">IF(ISERROR(INDIRECT(CONCATENATE($B205,"!H122"))),"",INDIRECT(CONCATENATE($B205,"!H122")))</f>
        <v>13.698679747827754</v>
      </c>
      <c r="E205" s="345" t="str">
        <f t="shared" ref="E205:E216" ca="true" si="31">IF(ISERROR(INDIRECT(CONCATENATE($B205,"!H129"))),"",INDIRECT(CONCATENATE($B205,"!H129")))</f>
        <v>N/A</v>
      </c>
      <c r="F205" s="343"/>
      <c r="G205" s="343"/>
      <c r="H205" s="344">
        <f t="shared" ref="H205:H216" ca="true" si="32">IF(ISERROR(INDIRECT(CONCATENATE($B205,"!H127"))),"",INDIRECT(CONCATENATE($B205,"!H127")))</f>
        <v>13.317130559884808</v>
      </c>
      <c r="I205" s="255">
        <f t="shared" ref="I205:I216" ca="true" si="33">IF(ISERROR(INDIRECT(CONCATENATE($B205,"!I122"))),"",INDIRECT(CONCATENATE($B205,"!I122")))</f>
        <v>67.400688795669183</v>
      </c>
      <c r="J205" s="345" t="str">
        <f t="shared" ref="J205:J216" ca="true" si="34">IF(ISERROR(INDIRECT(CONCATENATE($B205,"!I129"))),"",INDIRECT(CONCATENATE($B205,"!I129")))</f>
        <v>N/A</v>
      </c>
      <c r="K205" s="343"/>
      <c r="L205" s="343"/>
      <c r="M205" s="344">
        <f t="shared" ref="M205:M216" ca="true" si="35">IF(ISERROR(INDIRECT(CONCATENATE($B205,"!I127"))),"",INDIRECT(CONCATENATE($B205,"!I127")))</f>
        <v>2.8267888112675172</v>
      </c>
      <c r="N205" s="255">
        <f t="shared" ref="N205:N216" ca="true" si="36">IF(ISERROR(INDIRECT(CONCATENATE($B205,"!J122"))),"",INDIRECT(CONCATENATE($B205,"!J122")))</f>
        <v>83.073086748184991</v>
      </c>
      <c r="O205" s="345" t="str">
        <f t="shared" ref="O205:O216" ca="true" si="37">IF(ISERROR(INDIRECT(CONCATENATE($B205,"!J129"))),"",INDIRECT(CONCATENATE($B205,"!J129")))</f>
        <v>N/A</v>
      </c>
      <c r="P205" s="343"/>
      <c r="Q205" s="343"/>
      <c r="R205" s="344">
        <f t="shared" ref="R205:R216" ca="true" si="38">IF(ISERROR(INDIRECT(CONCATENATE($B205,"!J127"))),"",INDIRECT(CONCATENATE($B205,"!J127")))</f>
        <v>1.9349213994106842</v>
      </c>
      <c r="S205" s="255">
        <f t="shared" ref="S205:S216" ca="true" si="39">IF(ISERROR(INDIRECT(CONCATENATE($B205,"!K122"))),"",INDIRECT(CONCATENATE($B205,"!K122")))</f>
        <v>88.395559757193979</v>
      </c>
      <c r="T205" s="345" t="str">
        <f t="shared" ref="T205:T216" ca="true" si="40">IF(ISERROR(INDIRECT(CONCATENATE($B205,"!K129"))),"",INDIRECT(CONCATENATE($B205,"!K129")))</f>
        <v>N/A</v>
      </c>
      <c r="U205" s="343"/>
      <c r="V205" s="343"/>
      <c r="W205" s="344">
        <f t="shared" ref="W205:W216" ca="true" si="41">IF(ISERROR(INDIRECT(CONCATENATE($B205,"!K127"))),"",INDIRECT(CONCATENATE($B205,"!K127")))</f>
        <v>1.0974877563992951</v>
      </c>
      <c r="X205" s="255">
        <f t="shared" ref="X205:X216" ca="true" si="42">IF(ISERROR(INDIRECT(CONCATENATE($B205,"!L122"))),"",INDIRECT(CONCATENATE($B205,"!L122")))</f>
        <v>93.295754168952826</v>
      </c>
      <c r="Y205" s="345" t="str">
        <f t="shared" ref="Y205:Y216" ca="true" si="43">IF(ISERROR(INDIRECT(CONCATENATE($B205,"!L129"))),"",INDIRECT(CONCATENATE($B205,"!L129")))</f>
        <v>N/A</v>
      </c>
      <c r="Z205" s="343"/>
      <c r="AA205" s="343"/>
      <c r="AB205" s="344">
        <f t="shared" ref="AB205:AB216" ca="true" si="44">IF(ISERROR(INDIRECT(CONCATENATE($B205,"!L2127"))),"",INDIRECT(CONCATENATE($B205,"!L127")))</f>
        <v>3.0140012438472398E-2</v>
      </c>
    </row>
    <row r="206" x14ac:dyDescent="0.2">
      <c r="A206" s="341"/>
      <c r="B206" s="625" t="s">
        <v>35</v>
      </c>
      <c r="C206" s="626">
        <v>2006</v>
      </c>
      <c r="D206" s="256">
        <f t="shared" ca="true" si="30"/>
        <v>12.756295927079906</v>
      </c>
      <c r="E206" s="345">
        <f t="shared" ca="true" si="31"/>
        <v>56.973998824051797</v>
      </c>
      <c r="F206" s="343"/>
      <c r="G206" s="343"/>
      <c r="H206" s="346">
        <f t="shared" ca="true" si="32"/>
        <v>16.318700568280718</v>
      </c>
      <c r="I206" s="256">
        <f t="shared" ca="true" si="33"/>
        <v>45.282671034250896</v>
      </c>
      <c r="J206" s="345">
        <f t="shared" ca="true" si="34"/>
        <v>47.439082954190397</v>
      </c>
      <c r="K206" s="343"/>
      <c r="L206" s="343"/>
      <c r="M206" s="346">
        <f t="shared" ca="true" si="35"/>
        <v>4.9780860723186153</v>
      </c>
      <c r="N206" s="256">
        <f t="shared" ca="true" si="36"/>
        <v>60.193094289409025</v>
      </c>
      <c r="O206" s="345">
        <f t="shared" ca="true" si="37"/>
        <v>55.189821694487009</v>
      </c>
      <c r="P206" s="343"/>
      <c r="Q206" s="343"/>
      <c r="R206" s="346">
        <f t="shared" ca="true" si="38"/>
        <v>2.7907992907746468</v>
      </c>
      <c r="S206" s="256">
        <f t="shared" ca="true" si="39"/>
        <v>68.839581987940264</v>
      </c>
      <c r="T206" s="345">
        <f t="shared" ca="true" si="40"/>
        <v>69.9834723420513</v>
      </c>
      <c r="U206" s="343"/>
      <c r="V206" s="343"/>
      <c r="W206" s="346">
        <f t="shared" ca="true" si="41"/>
        <v>2.1307426416957065</v>
      </c>
      <c r="X206" s="256">
        <f t="shared" ca="true" si="42"/>
        <v>77.138280888363852</v>
      </c>
      <c r="Y206" s="345">
        <f t="shared" ca="true" si="43"/>
        <v>78.272910192439795</v>
      </c>
      <c r="Z206" s="343"/>
      <c r="AA206" s="343"/>
      <c r="AB206" s="346">
        <f t="shared" ca="true" si="44"/>
        <v>0.49814559370426459</v>
      </c>
    </row>
    <row r="207" x14ac:dyDescent="0.2">
      <c r="A207" s="341"/>
      <c r="B207" s="625" t="s">
        <v>140</v>
      </c>
      <c r="C207" s="626">
        <v>2010</v>
      </c>
      <c r="D207" s="256">
        <f t="shared" ca="true" si="30"/>
        <v>14.030637351595077</v>
      </c>
      <c r="E207" s="345">
        <f t="shared" ca="true" si="31"/>
        <v>47.730159457187391</v>
      </c>
      <c r="F207" s="343"/>
      <c r="G207" s="343"/>
      <c r="H207" s="346">
        <f t="shared" ca="true" si="32"/>
        <v>23.668269048461674</v>
      </c>
      <c r="I207" s="256">
        <f t="shared" ca="true" si="33"/>
        <v>68.892883475075379</v>
      </c>
      <c r="J207" s="345">
        <f t="shared" ca="true" si="34"/>
        <v>53.847407119012139</v>
      </c>
      <c r="K207" s="343"/>
      <c r="L207" s="343"/>
      <c r="M207" s="346">
        <f t="shared" ca="true" si="35"/>
        <v>5.4711954151775863</v>
      </c>
      <c r="N207" s="256">
        <f t="shared" ca="true" si="36"/>
        <v>91.859760084498504</v>
      </c>
      <c r="O207" s="345">
        <f t="shared" ca="true" si="37"/>
        <v>47.277656665264729</v>
      </c>
      <c r="P207" s="343"/>
      <c r="Q207" s="343"/>
      <c r="R207" s="346">
        <f t="shared" ca="true" si="38"/>
        <v>1.9030510362354198</v>
      </c>
      <c r="S207" s="256">
        <f t="shared" ca="true" si="39"/>
        <v>95.111236570859106</v>
      </c>
      <c r="T207" s="345">
        <f t="shared" ca="true" si="40"/>
        <v>54.22998124963182</v>
      </c>
      <c r="U207" s="343"/>
      <c r="V207" s="343"/>
      <c r="W207" s="346">
        <f t="shared" ca="true" si="41"/>
        <v>1.3765753046122702</v>
      </c>
      <c r="X207" s="256">
        <f t="shared" ca="true" si="42"/>
        <v>97.281508963246793</v>
      </c>
      <c r="Y207" s="345">
        <f t="shared" ca="true" si="43"/>
        <v>72.104266236152355</v>
      </c>
      <c r="Z207" s="343"/>
      <c r="AA207" s="343"/>
      <c r="AB207" s="346">
        <f t="shared" ca="true" si="44"/>
        <v>0.61851147753170854</v>
      </c>
      <c r="AD207" s="347"/>
    </row>
    <row r="208" x14ac:dyDescent="0.2">
      <c r="A208" s="341"/>
      <c r="B208" s="625" t="s">
        <v>671</v>
      </c>
      <c r="C208" s="626">
        <v>2019</v>
      </c>
      <c r="D208" s="256">
        <f t="shared" ca="true" si="30"/>
        <v>17.033209420362468</v>
      </c>
      <c r="E208" s="345">
        <f t="shared" ca="true" si="31"/>
        <v>34.843798093714057</v>
      </c>
      <c r="F208" s="343"/>
      <c r="G208" s="343"/>
      <c r="H208" s="346">
        <f t="shared" ca="true" si="32"/>
        <v>19.47331186255683</v>
      </c>
      <c r="I208" s="256">
        <f t="shared" ca="true" si="33"/>
        <v>32.287427710404884</v>
      </c>
      <c r="J208" s="345">
        <f t="shared" ca="true" si="34"/>
        <v>32.89238253420659</v>
      </c>
      <c r="K208" s="343"/>
      <c r="L208" s="343"/>
      <c r="M208" s="346">
        <f t="shared" ca="true" si="35"/>
        <v>6.2063572952435431</v>
      </c>
      <c r="N208" s="256">
        <f t="shared" ca="true" si="36"/>
        <v>30.183010753854589</v>
      </c>
      <c r="O208" s="345">
        <f t="shared" ca="true" si="37"/>
        <v>41.044541188501135</v>
      </c>
      <c r="P208" s="343"/>
      <c r="Q208" s="343"/>
      <c r="R208" s="346">
        <f t="shared" ca="true" si="38"/>
        <v>1.7657079296610021</v>
      </c>
      <c r="S208" s="256">
        <f t="shared" ca="true" si="39"/>
        <v>48.983581165046644</v>
      </c>
      <c r="T208" s="345">
        <f t="shared" ca="true" si="40"/>
        <v>48.804071227038186</v>
      </c>
      <c r="U208" s="343"/>
      <c r="V208" s="343"/>
      <c r="W208" s="346">
        <f t="shared" ca="true" si="41"/>
        <v>2.0593534032131195</v>
      </c>
      <c r="X208" s="256">
        <f t="shared" ca="true" si="42"/>
        <v>68.425476394463331</v>
      </c>
      <c r="Y208" s="345">
        <f t="shared" ca="true" si="43"/>
        <v>61.789878246880669</v>
      </c>
      <c r="Z208" s="343"/>
      <c r="AA208" s="343"/>
      <c r="AB208" s="346">
        <f t="shared" ca="true" si="44"/>
        <v>0.83699490611235072</v>
      </c>
    </row>
    <row r="209" x14ac:dyDescent="0.2">
      <c r="A209" s="341"/>
      <c r="B209" s="625"/>
      <c r="C209" s="626"/>
      <c r="D209" s="256" t="str">
        <f t="shared" ca="true" si="30"/>
        <v/>
      </c>
      <c r="E209" s="345" t="str">
        <f t="shared" ca="true" si="31"/>
        <v/>
      </c>
      <c r="F209" s="343"/>
      <c r="G209" s="343"/>
      <c r="H209" s="346" t="str">
        <f t="shared" ca="true" si="32"/>
        <v/>
      </c>
      <c r="I209" s="256" t="str">
        <f t="shared" ca="true" si="33"/>
        <v/>
      </c>
      <c r="J209" s="345" t="str">
        <f t="shared" ca="true" si="34"/>
        <v/>
      </c>
      <c r="K209" s="343"/>
      <c r="L209" s="343"/>
      <c r="M209" s="346" t="str">
        <f t="shared" ca="true" si="35"/>
        <v/>
      </c>
      <c r="N209" s="256" t="str">
        <f t="shared" ca="true" si="36"/>
        <v/>
      </c>
      <c r="O209" s="345" t="str">
        <f t="shared" ca="true" si="37"/>
        <v/>
      </c>
      <c r="P209" s="343"/>
      <c r="Q209" s="343"/>
      <c r="R209" s="346" t="str">
        <f t="shared" ca="true" si="38"/>
        <v/>
      </c>
      <c r="S209" s="256" t="str">
        <f t="shared" ca="true" si="39"/>
        <v/>
      </c>
      <c r="T209" s="345" t="str">
        <f t="shared" ca="true" si="40"/>
        <v/>
      </c>
      <c r="U209" s="343"/>
      <c r="V209" s="343"/>
      <c r="W209" s="346" t="str">
        <f t="shared" ca="true" si="41"/>
        <v/>
      </c>
      <c r="X209" s="256" t="str">
        <f t="shared" ca="true" si="42"/>
        <v/>
      </c>
      <c r="Y209" s="345" t="str">
        <f t="shared" ca="true" si="43"/>
        <v/>
      </c>
      <c r="Z209" s="343"/>
      <c r="AA209" s="343"/>
      <c r="AB209" s="346" t="str">
        <f t="shared" ca="true" si="44"/>
        <v/>
      </c>
    </row>
    <row r="210" x14ac:dyDescent="0.2">
      <c r="A210" s="341"/>
      <c r="B210" s="625"/>
      <c r="C210" s="626"/>
      <c r="D210" s="256" t="str">
        <f t="shared" ca="true" si="30"/>
        <v/>
      </c>
      <c r="E210" s="345" t="str">
        <f t="shared" ca="true" si="31"/>
        <v/>
      </c>
      <c r="F210" s="343"/>
      <c r="G210" s="343"/>
      <c r="H210" s="346" t="str">
        <f t="shared" ca="true" si="32"/>
        <v/>
      </c>
      <c r="I210" s="256" t="str">
        <f t="shared" ca="true" si="33"/>
        <v/>
      </c>
      <c r="J210" s="345" t="str">
        <f t="shared" ca="true" si="34"/>
        <v/>
      </c>
      <c r="K210" s="343"/>
      <c r="L210" s="343"/>
      <c r="M210" s="346" t="str">
        <f t="shared" ca="true" si="35"/>
        <v/>
      </c>
      <c r="N210" s="256" t="str">
        <f t="shared" ca="true" si="36"/>
        <v/>
      </c>
      <c r="O210" s="345" t="str">
        <f t="shared" ca="true" si="37"/>
        <v/>
      </c>
      <c r="P210" s="343"/>
      <c r="Q210" s="343"/>
      <c r="R210" s="346" t="str">
        <f t="shared" ca="true" si="38"/>
        <v/>
      </c>
      <c r="S210" s="256" t="str">
        <f t="shared" ca="true" si="39"/>
        <v/>
      </c>
      <c r="T210" s="345" t="str">
        <f t="shared" ca="true" si="40"/>
        <v/>
      </c>
      <c r="U210" s="343"/>
      <c r="V210" s="343"/>
      <c r="W210" s="346" t="str">
        <f t="shared" ca="true" si="41"/>
        <v/>
      </c>
      <c r="X210" s="256" t="str">
        <f t="shared" ca="true" si="42"/>
        <v/>
      </c>
      <c r="Y210" s="345" t="str">
        <f t="shared" ca="true" si="43"/>
        <v/>
      </c>
      <c r="Z210" s="343"/>
      <c r="AA210" s="343"/>
      <c r="AB210" s="346" t="str">
        <f t="shared" ca="true" si="44"/>
        <v/>
      </c>
    </row>
    <row r="211" x14ac:dyDescent="0.2">
      <c r="A211" s="341"/>
      <c r="B211" s="625"/>
      <c r="C211" s="626"/>
      <c r="D211" s="256" t="str">
        <f t="shared" ca="true" si="30"/>
        <v/>
      </c>
      <c r="E211" s="345" t="str">
        <f t="shared" ca="true" si="31"/>
        <v/>
      </c>
      <c r="F211" s="343"/>
      <c r="G211" s="343"/>
      <c r="H211" s="346" t="str">
        <f t="shared" ca="true" si="32"/>
        <v/>
      </c>
      <c r="I211" s="256" t="str">
        <f t="shared" ca="true" si="33"/>
        <v/>
      </c>
      <c r="J211" s="345" t="str">
        <f t="shared" ca="true" si="34"/>
        <v/>
      </c>
      <c r="K211" s="343"/>
      <c r="L211" s="343"/>
      <c r="M211" s="346" t="str">
        <f t="shared" ca="true" si="35"/>
        <v/>
      </c>
      <c r="N211" s="256" t="str">
        <f t="shared" ca="true" si="36"/>
        <v/>
      </c>
      <c r="O211" s="345" t="str">
        <f t="shared" ca="true" si="37"/>
        <v/>
      </c>
      <c r="P211" s="343"/>
      <c r="Q211" s="343"/>
      <c r="R211" s="346" t="str">
        <f t="shared" ca="true" si="38"/>
        <v/>
      </c>
      <c r="S211" s="256" t="str">
        <f t="shared" ca="true" si="39"/>
        <v/>
      </c>
      <c r="T211" s="345" t="str">
        <f t="shared" ca="true" si="40"/>
        <v/>
      </c>
      <c r="U211" s="343"/>
      <c r="V211" s="343"/>
      <c r="W211" s="346" t="str">
        <f t="shared" ca="true" si="41"/>
        <v/>
      </c>
      <c r="X211" s="256" t="str">
        <f t="shared" ca="true" si="42"/>
        <v/>
      </c>
      <c r="Y211" s="345" t="str">
        <f t="shared" ca="true" si="43"/>
        <v/>
      </c>
      <c r="Z211" s="343"/>
      <c r="AA211" s="343"/>
      <c r="AB211" s="346" t="str">
        <f t="shared" ca="true" si="44"/>
        <v/>
      </c>
    </row>
    <row r="212" x14ac:dyDescent="0.2">
      <c r="A212" s="341"/>
      <c r="B212" s="625"/>
      <c r="C212" s="626"/>
      <c r="D212" s="256" t="str">
        <f t="shared" ca="true" si="30"/>
        <v/>
      </c>
      <c r="E212" s="345" t="str">
        <f t="shared" ca="true" si="31"/>
        <v/>
      </c>
      <c r="F212" s="343"/>
      <c r="G212" s="343"/>
      <c r="H212" s="346" t="str">
        <f t="shared" ca="true" si="32"/>
        <v/>
      </c>
      <c r="I212" s="256" t="str">
        <f t="shared" ca="true" si="33"/>
        <v/>
      </c>
      <c r="J212" s="345" t="str">
        <f t="shared" ca="true" si="34"/>
        <v/>
      </c>
      <c r="K212" s="343"/>
      <c r="L212" s="343"/>
      <c r="M212" s="346" t="str">
        <f t="shared" ca="true" si="35"/>
        <v/>
      </c>
      <c r="N212" s="256" t="str">
        <f t="shared" ca="true" si="36"/>
        <v/>
      </c>
      <c r="O212" s="345" t="str">
        <f t="shared" ca="true" si="37"/>
        <v/>
      </c>
      <c r="P212" s="343"/>
      <c r="Q212" s="343"/>
      <c r="R212" s="346" t="str">
        <f t="shared" ca="true" si="38"/>
        <v/>
      </c>
      <c r="S212" s="256" t="str">
        <f t="shared" ca="true" si="39"/>
        <v/>
      </c>
      <c r="T212" s="345" t="str">
        <f t="shared" ca="true" si="40"/>
        <v/>
      </c>
      <c r="U212" s="343"/>
      <c r="V212" s="343"/>
      <c r="W212" s="346" t="str">
        <f t="shared" ca="true" si="41"/>
        <v/>
      </c>
      <c r="X212" s="256" t="str">
        <f t="shared" ca="true" si="42"/>
        <v/>
      </c>
      <c r="Y212" s="345" t="str">
        <f t="shared" ca="true" si="43"/>
        <v/>
      </c>
      <c r="Z212" s="343"/>
      <c r="AA212" s="343"/>
      <c r="AB212" s="346" t="str">
        <f t="shared" ca="true" si="44"/>
        <v/>
      </c>
    </row>
    <row r="213" x14ac:dyDescent="0.2">
      <c r="A213" s="341"/>
      <c r="B213" s="625"/>
      <c r="C213" s="626"/>
      <c r="D213" s="256" t="str">
        <f t="shared" ca="true" si="30"/>
        <v/>
      </c>
      <c r="E213" s="345" t="str">
        <f t="shared" ca="true" si="31"/>
        <v/>
      </c>
      <c r="F213" s="343"/>
      <c r="G213" s="343"/>
      <c r="H213" s="346" t="str">
        <f t="shared" ca="true" si="32"/>
        <v/>
      </c>
      <c r="I213" s="256" t="str">
        <f t="shared" ca="true" si="33"/>
        <v/>
      </c>
      <c r="J213" s="345" t="str">
        <f t="shared" ca="true" si="34"/>
        <v/>
      </c>
      <c r="K213" s="343"/>
      <c r="L213" s="343"/>
      <c r="M213" s="346" t="str">
        <f t="shared" ca="true" si="35"/>
        <v/>
      </c>
      <c r="N213" s="256" t="str">
        <f t="shared" ca="true" si="36"/>
        <v/>
      </c>
      <c r="O213" s="345" t="str">
        <f t="shared" ca="true" si="37"/>
        <v/>
      </c>
      <c r="P213" s="343"/>
      <c r="Q213" s="343"/>
      <c r="R213" s="346" t="str">
        <f t="shared" ca="true" si="38"/>
        <v/>
      </c>
      <c r="S213" s="256" t="str">
        <f t="shared" ca="true" si="39"/>
        <v/>
      </c>
      <c r="T213" s="345" t="str">
        <f t="shared" ca="true" si="40"/>
        <v/>
      </c>
      <c r="U213" s="343"/>
      <c r="V213" s="343"/>
      <c r="W213" s="346" t="str">
        <f t="shared" ca="true" si="41"/>
        <v/>
      </c>
      <c r="X213" s="256" t="str">
        <f t="shared" ca="true" si="42"/>
        <v/>
      </c>
      <c r="Y213" s="345" t="str">
        <f t="shared" ca="true" si="43"/>
        <v/>
      </c>
      <c r="Z213" s="343"/>
      <c r="AA213" s="343"/>
      <c r="AB213" s="346" t="str">
        <f t="shared" ca="true" si="44"/>
        <v/>
      </c>
    </row>
    <row r="214" x14ac:dyDescent="0.2">
      <c r="A214" s="341"/>
      <c r="B214" s="625"/>
      <c r="C214" s="626"/>
      <c r="D214" s="256" t="str">
        <f t="shared" ca="true" si="30"/>
        <v/>
      </c>
      <c r="E214" s="345" t="str">
        <f t="shared" ca="true" si="31"/>
        <v/>
      </c>
      <c r="F214" s="343"/>
      <c r="G214" s="343"/>
      <c r="H214" s="346" t="str">
        <f t="shared" ca="true" si="32"/>
        <v/>
      </c>
      <c r="I214" s="256" t="str">
        <f t="shared" ca="true" si="33"/>
        <v/>
      </c>
      <c r="J214" s="345" t="str">
        <f t="shared" ca="true" si="34"/>
        <v/>
      </c>
      <c r="K214" s="343"/>
      <c r="L214" s="343"/>
      <c r="M214" s="346" t="str">
        <f t="shared" ca="true" si="35"/>
        <v/>
      </c>
      <c r="N214" s="256" t="str">
        <f t="shared" ca="true" si="36"/>
        <v/>
      </c>
      <c r="O214" s="345" t="str">
        <f t="shared" ca="true" si="37"/>
        <v/>
      </c>
      <c r="P214" s="343"/>
      <c r="Q214" s="343"/>
      <c r="R214" s="346" t="str">
        <f t="shared" ca="true" si="38"/>
        <v/>
      </c>
      <c r="S214" s="256" t="str">
        <f t="shared" ca="true" si="39"/>
        <v/>
      </c>
      <c r="T214" s="345" t="str">
        <f t="shared" ca="true" si="40"/>
        <v/>
      </c>
      <c r="U214" s="343"/>
      <c r="V214" s="343"/>
      <c r="W214" s="346" t="str">
        <f t="shared" ca="true" si="41"/>
        <v/>
      </c>
      <c r="X214" s="256" t="str">
        <f t="shared" ca="true" si="42"/>
        <v/>
      </c>
      <c r="Y214" s="345" t="str">
        <f t="shared" ca="true" si="43"/>
        <v/>
      </c>
      <c r="Z214" s="343"/>
      <c r="AA214" s="343"/>
      <c r="AB214" s="346" t="str">
        <f t="shared" ca="true" si="44"/>
        <v/>
      </c>
    </row>
    <row r="215" x14ac:dyDescent="0.2">
      <c r="A215" s="341"/>
      <c r="B215" s="625"/>
      <c r="C215" s="626"/>
      <c r="D215" s="256" t="str">
        <f t="shared" ca="true" si="30"/>
        <v/>
      </c>
      <c r="E215" s="345" t="str">
        <f t="shared" ca="true" si="31"/>
        <v/>
      </c>
      <c r="F215" s="343"/>
      <c r="G215" s="343"/>
      <c r="H215" s="346" t="str">
        <f t="shared" ca="true" si="32"/>
        <v/>
      </c>
      <c r="I215" s="256" t="str">
        <f t="shared" ca="true" si="33"/>
        <v/>
      </c>
      <c r="J215" s="345" t="str">
        <f t="shared" ca="true" si="34"/>
        <v/>
      </c>
      <c r="K215" s="343"/>
      <c r="L215" s="343"/>
      <c r="M215" s="346" t="str">
        <f t="shared" ca="true" si="35"/>
        <v/>
      </c>
      <c r="N215" s="256" t="str">
        <f t="shared" ca="true" si="36"/>
        <v/>
      </c>
      <c r="O215" s="345" t="str">
        <f t="shared" ca="true" si="37"/>
        <v/>
      </c>
      <c r="P215" s="343"/>
      <c r="Q215" s="343"/>
      <c r="R215" s="346" t="str">
        <f t="shared" ca="true" si="38"/>
        <v/>
      </c>
      <c r="S215" s="256" t="str">
        <f t="shared" ca="true" si="39"/>
        <v/>
      </c>
      <c r="T215" s="345" t="str">
        <f t="shared" ca="true" si="40"/>
        <v/>
      </c>
      <c r="U215" s="343"/>
      <c r="V215" s="343"/>
      <c r="W215" s="346" t="str">
        <f t="shared" ca="true" si="41"/>
        <v/>
      </c>
      <c r="X215" s="256" t="str">
        <f t="shared" ca="true" si="42"/>
        <v/>
      </c>
      <c r="Y215" s="345" t="str">
        <f t="shared" ca="true" si="43"/>
        <v/>
      </c>
      <c r="Z215" s="343"/>
      <c r="AA215" s="343"/>
      <c r="AB215" s="346" t="str">
        <f t="shared" ca="true" si="44"/>
        <v/>
      </c>
    </row>
    <row r="216" x14ac:dyDescent="0.2">
      <c r="A216" s="341"/>
      <c r="B216" s="627"/>
      <c r="C216" s="628"/>
      <c r="D216" s="257" t="str">
        <f t="shared" ca="true" si="30"/>
        <v/>
      </c>
      <c r="E216" s="348" t="str">
        <f t="shared" ca="true" si="31"/>
        <v/>
      </c>
      <c r="F216" s="349"/>
      <c r="G216" s="350"/>
      <c r="H216" s="351" t="str">
        <f t="shared" ca="true" si="32"/>
        <v/>
      </c>
      <c r="I216" s="257" t="str">
        <f t="shared" ca="true" si="33"/>
        <v/>
      </c>
      <c r="J216" s="348" t="str">
        <f t="shared" ca="true" si="34"/>
        <v/>
      </c>
      <c r="K216" s="349"/>
      <c r="L216" s="350"/>
      <c r="M216" s="351" t="str">
        <f t="shared" ca="true" si="35"/>
        <v/>
      </c>
      <c r="N216" s="257" t="str">
        <f t="shared" ca="true" si="36"/>
        <v/>
      </c>
      <c r="O216" s="348" t="str">
        <f t="shared" ca="true" si="37"/>
        <v/>
      </c>
      <c r="P216" s="349"/>
      <c r="Q216" s="350"/>
      <c r="R216" s="351" t="str">
        <f t="shared" ca="true" si="38"/>
        <v/>
      </c>
      <c r="S216" s="257" t="str">
        <f t="shared" ca="true" si="39"/>
        <v/>
      </c>
      <c r="T216" s="348" t="str">
        <f t="shared" ca="true" si="40"/>
        <v/>
      </c>
      <c r="U216" s="349"/>
      <c r="V216" s="350"/>
      <c r="W216" s="351" t="str">
        <f t="shared" ca="true" si="41"/>
        <v/>
      </c>
      <c r="X216" s="257" t="str">
        <f t="shared" ca="true" si="42"/>
        <v/>
      </c>
      <c r="Y216" s="348" t="str">
        <f t="shared" ca="true" si="43"/>
        <v/>
      </c>
      <c r="Z216" s="349"/>
      <c r="AA216" s="350"/>
      <c r="AB216" s="351" t="str">
        <f t="shared" ca="true" si="44"/>
        <v/>
      </c>
    </row>
    <row r="217" ht="11.25" customHeight="true" x14ac:dyDescent="0.2"/>
    <row r="218" ht="22.5" customHeight="true" x14ac:dyDescent="0.25">
      <c r="B218" s="774" t="str">
        <f>CONCATENATE("Urban use of sanitation facilities, ",C199,"–",C200)</f>
        <v>Urban use of sanitation facilities, 2000–2020</v>
      </c>
      <c r="C218" s="775"/>
      <c r="D218" s="775"/>
      <c r="E218" s="775"/>
      <c r="F218" s="775"/>
      <c r="G218" s="775"/>
      <c r="H218" s="775"/>
      <c r="I218" s="775"/>
      <c r="J218" s="775"/>
      <c r="K218" s="775"/>
      <c r="L218" s="775"/>
      <c r="N218" s="352"/>
      <c r="O218" s="352"/>
      <c r="P218" s="352"/>
      <c r="Q218" s="352"/>
      <c r="R218" s="352"/>
      <c r="S218" s="797" t="s">
        <v>11</v>
      </c>
      <c r="T218" s="798"/>
      <c r="U218" s="798"/>
      <c r="V218" s="798"/>
      <c r="W218" s="799"/>
      <c r="X218" s="352"/>
      <c r="Y218" s="352"/>
      <c r="Z218" s="352"/>
      <c r="AA218" s="352"/>
      <c r="AB218" s="353"/>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354"/>
      <c r="D253" s="354"/>
      <c r="E253" s="355"/>
      <c r="F253" s="355"/>
      <c r="G253" s="355"/>
      <c r="H253" s="355"/>
      <c r="I253" s="355"/>
      <c r="J253" s="355"/>
      <c r="K253" s="355"/>
      <c r="L253" s="355"/>
      <c r="M253" s="355"/>
      <c r="N253" s="355"/>
      <c r="O253" s="355"/>
      <c r="P253" s="355"/>
      <c r="Q253" s="355"/>
      <c r="R253" s="355"/>
      <c r="S253" s="355"/>
      <c r="T253" s="355"/>
      <c r="U253" s="355"/>
      <c r="V253" s="355"/>
      <c r="W253" s="355"/>
      <c r="X253" s="355"/>
      <c r="Y253" s="355"/>
      <c r="Z253" s="355"/>
      <c r="AA253" s="355"/>
      <c r="AB253" s="355"/>
    </row>
    <row r="254" x14ac:dyDescent="0.2">
      <c r="C254" s="354"/>
      <c r="D254" s="354"/>
      <c r="E254" s="355"/>
      <c r="F254" s="355"/>
      <c r="G254" s="355"/>
      <c r="H254" s="355"/>
      <c r="I254" s="355"/>
      <c r="J254" s="355"/>
      <c r="K254" s="355"/>
      <c r="L254" s="355"/>
      <c r="M254" s="355"/>
      <c r="N254" s="355"/>
      <c r="O254" s="355"/>
      <c r="P254" s="355"/>
      <c r="Q254" s="355"/>
      <c r="R254" s="355"/>
      <c r="S254" s="355"/>
      <c r="T254" s="355"/>
      <c r="U254" s="355"/>
      <c r="V254" s="355"/>
      <c r="W254" s="355"/>
      <c r="X254" s="355"/>
      <c r="Y254" s="355"/>
      <c r="Z254" s="355"/>
      <c r="AA254" s="355"/>
      <c r="AB254" s="355"/>
    </row>
    <row r="255" x14ac:dyDescent="0.2">
      <c r="C255" s="354"/>
      <c r="D255" s="354"/>
      <c r="E255" s="355"/>
      <c r="F255" s="355"/>
      <c r="G255" s="355"/>
      <c r="H255" s="355"/>
      <c r="I255" s="355"/>
      <c r="J255" s="355"/>
      <c r="K255" s="355"/>
      <c r="L255" s="355"/>
      <c r="M255" s="355"/>
      <c r="N255" s="355"/>
      <c r="O255" s="355"/>
      <c r="P255" s="355"/>
      <c r="Q255" s="355"/>
      <c r="R255" s="355"/>
      <c r="S255" s="355"/>
      <c r="T255" s="355"/>
      <c r="U255" s="355"/>
      <c r="V255" s="355"/>
      <c r="W255" s="355"/>
      <c r="X255" s="355"/>
      <c r="Y255" s="355"/>
      <c r="Z255" s="355"/>
      <c r="AA255" s="355"/>
      <c r="AB255" s="355"/>
    </row>
    <row r="256" x14ac:dyDescent="0.2">
      <c r="B256" s="355"/>
      <c r="C256" s="354"/>
      <c r="D256" s="354"/>
      <c r="E256" s="355"/>
      <c r="F256" s="355"/>
      <c r="G256" s="355"/>
      <c r="H256" s="355"/>
      <c r="I256" s="355"/>
      <c r="J256" s="355"/>
      <c r="K256" s="355"/>
      <c r="L256" s="355"/>
      <c r="M256" s="355"/>
      <c r="N256" s="355"/>
      <c r="O256" s="355"/>
      <c r="P256" s="355"/>
      <c r="Q256" s="355"/>
      <c r="R256" s="355"/>
      <c r="S256" s="355"/>
      <c r="T256" s="355"/>
      <c r="U256" s="355"/>
      <c r="V256" s="355"/>
      <c r="W256" s="355"/>
      <c r="X256" s="355"/>
      <c r="Y256" s="355"/>
      <c r="Z256" s="355"/>
      <c r="AA256" s="355"/>
      <c r="AB256" s="355"/>
    </row>
    <row r="257" x14ac:dyDescent="0.2">
      <c r="B257" s="355"/>
      <c r="C257" s="354"/>
      <c r="D257" s="354"/>
      <c r="E257" s="355"/>
      <c r="F257" s="355"/>
      <c r="G257" s="355"/>
      <c r="H257" s="355"/>
      <c r="I257" s="355"/>
      <c r="J257" s="355"/>
      <c r="K257" s="355"/>
      <c r="L257" s="355"/>
      <c r="M257" s="355"/>
      <c r="N257" s="355"/>
      <c r="O257" s="355"/>
      <c r="P257" s="355"/>
      <c r="Q257" s="355"/>
      <c r="R257" s="355"/>
      <c r="S257" s="355"/>
      <c r="T257" s="355"/>
      <c r="U257" s="355"/>
      <c r="V257" s="355"/>
      <c r="W257" s="355"/>
      <c r="X257" s="355"/>
      <c r="Y257" s="355"/>
      <c r="Z257" s="355"/>
      <c r="AA257" s="355"/>
      <c r="AB257" s="355"/>
    </row>
    <row r="297" s="294" customFormat="true" ht="16.5" customHeight="true" x14ac:dyDescent="0.2">
      <c r="A297" s="795" t="s">
        <v>7</v>
      </c>
      <c r="B297" s="795"/>
      <c r="C297" s="795"/>
      <c r="D297" s="793" t="s">
        <v>0</v>
      </c>
      <c r="E297" s="782"/>
      <c r="F297" s="782"/>
      <c r="G297" s="782"/>
      <c r="H297" s="794"/>
      <c r="I297" s="793" t="s">
        <v>1</v>
      </c>
      <c r="J297" s="782"/>
      <c r="K297" s="782"/>
      <c r="L297" s="782"/>
      <c r="M297" s="794"/>
      <c r="N297" s="793" t="s">
        <v>2</v>
      </c>
      <c r="O297" s="782"/>
      <c r="P297" s="782"/>
      <c r="Q297" s="782"/>
      <c r="R297" s="794"/>
      <c r="S297" s="793" t="s">
        <v>3</v>
      </c>
      <c r="T297" s="782"/>
      <c r="U297" s="782"/>
      <c r="V297" s="782"/>
      <c r="W297" s="794"/>
      <c r="X297" s="793" t="s">
        <v>4</v>
      </c>
      <c r="Y297" s="782"/>
      <c r="Z297" s="782"/>
      <c r="AA297" s="782"/>
      <c r="AB297" s="794"/>
    </row>
    <row r="298" s="298" customFormat="true" ht="22.5" customHeight="true" x14ac:dyDescent="0.2">
      <c r="A298" s="796"/>
      <c r="B298" s="796"/>
      <c r="C298" s="796"/>
      <c r="D298" s="308" t="s">
        <v>14</v>
      </c>
      <c r="E298" s="309" t="s">
        <v>15</v>
      </c>
      <c r="F298" s="296" t="s">
        <v>16</v>
      </c>
      <c r="G298" s="296" t="s">
        <v>22</v>
      </c>
      <c r="H298" s="297" t="s">
        <v>19</v>
      </c>
      <c r="I298" s="308" t="s">
        <v>14</v>
      </c>
      <c r="J298" s="309" t="s">
        <v>15</v>
      </c>
      <c r="K298" s="296" t="s">
        <v>16</v>
      </c>
      <c r="L298" s="296" t="s">
        <v>22</v>
      </c>
      <c r="M298" s="297" t="s">
        <v>19</v>
      </c>
      <c r="N298" s="308" t="s">
        <v>14</v>
      </c>
      <c r="O298" s="309" t="s">
        <v>15</v>
      </c>
      <c r="P298" s="296" t="s">
        <v>16</v>
      </c>
      <c r="Q298" s="296" t="s">
        <v>22</v>
      </c>
      <c r="R298" s="297" t="s">
        <v>19</v>
      </c>
      <c r="S298" s="308" t="s">
        <v>14</v>
      </c>
      <c r="T298" s="309" t="s">
        <v>15</v>
      </c>
      <c r="U298" s="296" t="s">
        <v>16</v>
      </c>
      <c r="V298" s="296" t="s">
        <v>22</v>
      </c>
      <c r="W298" s="297" t="s">
        <v>19</v>
      </c>
      <c r="X298" s="308" t="s">
        <v>14</v>
      </c>
      <c r="Y298" s="309" t="s">
        <v>15</v>
      </c>
      <c r="Z298" s="296" t="s">
        <v>16</v>
      </c>
      <c r="AA298" s="296" t="s">
        <v>22</v>
      </c>
      <c r="AB298" s="297" t="s">
        <v>19</v>
      </c>
    </row>
    <row r="299" s="318" customFormat="true" ht="15" customHeight="true" x14ac:dyDescent="0.2">
      <c r="A299" s="800" t="s">
        <v>10</v>
      </c>
      <c r="B299" s="801"/>
      <c r="C299" s="415">
        <v>2000</v>
      </c>
      <c r="D299" s="310">
        <f ca="true">IF((D301+H301)&gt;100,D301*100/(D301+H301),D301)</f>
        <v>0</v>
      </c>
      <c r="E299" s="359">
        <f ca="true">D299*AVERAGEIF(E305:E316,"&gt;0")/100</f>
        <v>0</v>
      </c>
      <c r="F299" s="312">
        <f ca="true">D299*(100-AVERAGEIF(E305:E316,"&gt;0"))/100</f>
        <v>0</v>
      </c>
      <c r="G299" s="313">
        <f ca="true">100-(E299+F299+H299)</f>
        <v>45.237993423800958</v>
      </c>
      <c r="H299" s="314">
        <f ca="true">IF((D301+H301)&gt;100,H301*100/(D301+H301),H301)</f>
        <v>54.762006576199042</v>
      </c>
      <c r="I299" s="310">
        <f ca="true">IF((I301+M301)&gt;100,I301*100/(I301+M301),I301)</f>
        <v>0.1645887423539989</v>
      </c>
      <c r="J299" s="359">
        <f ca="true">I299*AVERAGEIF(J305:J316,"&gt;0")/100</f>
        <v>9.3372200474432551E-2</v>
      </c>
      <c r="K299" s="315">
        <f ca="true">I299*(100-AVERAGEIF(J305:J316,"&gt;0"))/100</f>
        <v>7.1216541879566331E-2</v>
      </c>
      <c r="L299" s="316">
        <f ca="true">100-(J299+K299+M299)</f>
        <v>52.886685141822227</v>
      </c>
      <c r="M299" s="317">
        <f ca="true">IF((I301+M301)&gt;100,M301*100/(I301+M301),M301)</f>
        <v>46.948726115823774</v>
      </c>
      <c r="N299" s="310">
        <f ca="true">IF((N301+R301)&gt;100,N301*100/(N301+R301),N301)</f>
        <v>2.090270134080356</v>
      </c>
      <c r="O299" s="359">
        <f ca="true">N299*AVERAGEIF(O305:O316,"&gt;0")/100</f>
        <v>1.3308162490464539</v>
      </c>
      <c r="P299" s="315">
        <f ca="true">N299*(100-AVERAGEIF(O305:O316,"&gt;0"))/100</f>
        <v>0.75945388503390221</v>
      </c>
      <c r="Q299" s="316">
        <f ca="true">100-(O299+P299+R299)</f>
        <v>60.338862462671528</v>
      </c>
      <c r="R299" s="317">
        <f ca="true">IF((N301+R301)&gt;100,R301*100/(N301+R301),R301)</f>
        <v>37.570867403248116</v>
      </c>
      <c r="S299" s="310">
        <f ca="true">IF((S301+W301)&gt;100,S301*100/(S301+W301),S301)</f>
        <v>9.403095144395138</v>
      </c>
      <c r="T299" s="359">
        <f ca="true">S299*AVERAGEIF(T305:T316,"&gt;0")/100</f>
        <v>5.6225807458176691</v>
      </c>
      <c r="U299" s="315">
        <f ca="true">S299*(100-AVERAGEIF(T305:T316,"&gt;0"))/100</f>
        <v>3.7805143985774698</v>
      </c>
      <c r="V299" s="316">
        <f ca="true">100-(T299+U299+W299)</f>
        <v>60.560590734423045</v>
      </c>
      <c r="W299" s="317">
        <f ca="true">IF((S301+W301)&gt;100,W301*100/(S301+W301),W301)</f>
        <v>30.036314121181817</v>
      </c>
      <c r="X299" s="310">
        <f ca="true">IF((X301+AB301)&gt;100,X301*100/(X301+AB301),X301)</f>
        <v>44.075541170967881</v>
      </c>
      <c r="Y299" s="359">
        <f ca="true">X299*AVERAGEIF(Y305:Y316,"&gt;0")/100</f>
        <v>29.00796890302793</v>
      </c>
      <c r="Z299" s="315">
        <f ca="true">X299*(100-AVERAGEIF(Y305:Y316,"&gt;0"))/100</f>
        <v>15.067572267939948</v>
      </c>
      <c r="AA299" s="316">
        <f ca="true">100-(Y299+Z299+AB299)</f>
        <v>42.789238667298719</v>
      </c>
      <c r="AB299" s="317">
        <f ca="true">IF((X301+AB301)&gt;100,AB301*100/(X301+AB301),AB301)</f>
        <v>13.1352201617334</v>
      </c>
    </row>
    <row r="300" s="318" customFormat="true" ht="15" customHeight="true" x14ac:dyDescent="0.2">
      <c r="A300" s="802"/>
      <c r="B300" s="803"/>
      <c r="C300" s="416">
        <v>2020</v>
      </c>
      <c r="D300" s="319">
        <f ca="true">IF((D302+H302)&gt;100,D302*100/(D302+H302),D302)</f>
        <v>6.2740049322245568</v>
      </c>
      <c r="E300" s="360">
        <f ca="true">D300*AVERAGEIF(E305:E316,"&gt;0")/100</f>
        <v>3.5218281325766596</v>
      </c>
      <c r="F300" s="321">
        <f ca="true">D300*(100-AVERAGEIF(E305:E316,"&gt;0"))/100</f>
        <v>2.7521767996478972</v>
      </c>
      <c r="G300" s="322">
        <f ca="true">100-(E300+F300+H300)</f>
        <v>30.907127921779534</v>
      </c>
      <c r="H300" s="323">
        <f ca="true">IF((D302+H302)&gt;100,H302*100/(D302+H302),H302)</f>
        <v>62.81886714599591</v>
      </c>
      <c r="I300" s="319">
        <f ca="true">IF((I302+M302)&gt;100,I302*100/(I302+M302),I302)</f>
        <v>7.9471196699374786</v>
      </c>
      <c r="J300" s="360">
        <f ca="true">I300*AVERAGEIF(J305:J316,"&gt;0")/100</f>
        <v>4.5084496084168526</v>
      </c>
      <c r="K300" s="321">
        <f ca="true">I300*(100-AVERAGEIF(J305:J316,"&gt;0"))/100</f>
        <v>3.4386700615206265</v>
      </c>
      <c r="L300" s="322">
        <f ca="true">100-(J300+K300+M300)</f>
        <v>40.264451731732265</v>
      </c>
      <c r="M300" s="323">
        <f ca="true">IF((I302+M302)&gt;100,M302*100/(I302+M302),M302)</f>
        <v>51.788428598330256</v>
      </c>
      <c r="N300" s="319">
        <f ca="true">IF((N302+R302)&gt;100,N302*100/(N302+R302),N302)</f>
        <v>12.70565452954088</v>
      </c>
      <c r="O300" s="360">
        <f ca="true">N300*AVERAGEIF(O305:O316,"&gt;0")/100</f>
        <v>8.0893331569907279</v>
      </c>
      <c r="P300" s="321">
        <f ca="true">N300*(100-AVERAGEIF(O305:O316,"&gt;0"))/100</f>
        <v>4.6163213725501508</v>
      </c>
      <c r="Q300" s="322">
        <f ca="true">100-(O300+P300+R300)</f>
        <v>51.283719777711582</v>
      </c>
      <c r="R300" s="323">
        <f ca="true">IF((N302+R302)&gt;100,R302*100/(N302+R302),R302)</f>
        <v>36.010625692747539</v>
      </c>
      <c r="S300" s="319">
        <f ca="true">IF((S302+W302)&gt;100,S302*100/(S302+W302),S302)</f>
        <v>14.862283709482654</v>
      </c>
      <c r="T300" s="360">
        <f ca="true">S300*AVERAGEIF(T305:T316,"&gt;0")/100</f>
        <v>8.8869025507655994</v>
      </c>
      <c r="U300" s="321">
        <f ca="true">S300*(100-AVERAGEIF(T305:T316,"&gt;0"))/100</f>
        <v>5.9753811587170551</v>
      </c>
      <c r="V300" s="322">
        <f ca="true">100-(T300+U300+W300)</f>
        <v>55.811292722276164</v>
      </c>
      <c r="W300" s="323">
        <f ca="true">IF((S302+W302)&gt;100,W302*100/(S302+W302),W302)</f>
        <v>29.326423568241182</v>
      </c>
      <c r="X300" s="319">
        <f ca="true">IF((X302+AB302)&gt;100,X302*100/(X302+AB302),X302)</f>
        <v>21.403293073120949</v>
      </c>
      <c r="Y300" s="360">
        <f ca="true">X300*AVERAGEIF(Y305:Y316,"&gt;0")/100</f>
        <v>14.086408093757994</v>
      </c>
      <c r="Z300" s="321">
        <f ca="true">X300*(100-AVERAGEIF(Y305:Y316,"&gt;0"))/100</f>
        <v>7.3168849793629542</v>
      </c>
      <c r="AA300" s="322">
        <f ca="true">100-(Y300+Z300+AB300)</f>
        <v>59.625979522099101</v>
      </c>
      <c r="AB300" s="323">
        <f ca="true">IF((X302+AB302)&gt;100,AB302*100/(X302+AB302),AB302)</f>
        <v>18.97072740477995</v>
      </c>
    </row>
    <row r="301" hidden="true" x14ac:dyDescent="0.2">
      <c r="A301" s="804" t="s">
        <v>12</v>
      </c>
      <c r="B301" s="805"/>
      <c r="C301" s="324">
        <f>MinRegYear(C299,C305:C316)</f>
        <v>2004</v>
      </c>
      <c r="D301" s="325">
        <f ca="true">IF(MAX(C305:C316)-MIN(C305:C316)&lt;5,AVERAGEIF(C305:C316,"&gt;0",D305:D316),
IF(FORECAST($C301,D$305:D$316,$C$305:$C$316)&lt;0,0,
IF(FORECAST($C301,D$305:D$316,$C$305:$C$316)&gt;100,100,
FORECAST($C301,D$305:D$316,$C$305:$C$316))))</f>
        <v>0</v>
      </c>
      <c r="E301" s="326"/>
      <c r="F301" s="327"/>
      <c r="G301" s="327"/>
      <c r="H301" s="328">
        <f ca="true">IF(MAX(C305:C316)-MIN(C305:C316)&lt;5,AVERAGEIF(C305:C316,"&gt;0",H305:H316),
IF(FORECAST($C301,H$305:H$316,$C$305:$C$316)&lt;0,0,
IF(FORECAST($C301,H$305:H$316,$C$305:$C$316)&gt;100,100,
FORECAST($C301,H$305:H$316,$C$305:$C$316))))</f>
        <v>54.762006576199042</v>
      </c>
      <c r="I301" s="325">
        <f ca="true">IF(MAX(C305:C316)-MIN(C305:C316)&lt;5,AVERAGEIF(C305:C316,"&gt;0",I305:I316),
IF(FORECAST($C301,I$305:I$316,$C$305:$C$316)&lt;0,0,
IF(FORECAST($C301,I$305:I$316,$C$305:$C$316)&gt;100,100,
FORECAST($C301,I$305:I$316,$C$305:$C$316))))</f>
        <v>0.1645887423539989</v>
      </c>
      <c r="J301" s="326"/>
      <c r="K301" s="327"/>
      <c r="L301" s="327"/>
      <c r="M301" s="328">
        <f ca="true">IF(MAX(C305:C316)-MIN(C305:C316)&lt;5,AVERAGEIF(C305:C316,"&gt;0",M305:M316),
IF(FORECAST($C301,M$305:M$316,$C$305:$C$316)&lt;0,0,
IF(FORECAST($C301,M$305:M$316,$C$305:$C$316)&gt;100,100,
FORECAST($C301,M$305:M$316,$C$305:$C$316))))</f>
        <v>46.948726115823774</v>
      </c>
      <c r="N301" s="325">
        <f ca="true">IF(MAX(C305:C316)-MIN(C305:C316)&lt;5,AVERAGEIF(C305:C316,"&gt;0",N305:N316),
IF(FORECAST($C301,N$305:N$316,$C$305:$C$316)&lt;0,0,
IF(FORECAST($C301,N$305:N$316,$C$305:$C$316)&gt;100,100,
FORECAST($C301,N$305:N$316,$C$305:$C$316))))</f>
        <v>2.090270134080356</v>
      </c>
      <c r="O301" s="326"/>
      <c r="P301" s="327"/>
      <c r="Q301" s="327"/>
      <c r="R301" s="328">
        <f ca="true">IF(MAX(C305:C316)-MIN(C305:C316)&lt;5,AVERAGEIF(C305:C316,"&gt;0",R305:R316),
IF(FORECAST($C301,R$305:R$316,$C$305:$C$316)&lt;0,0,
IF(FORECAST($C301,R$305:R$316,$C$305:$C$316)&gt;100,100,
FORECAST($C301,R$305:R$316,$C$305:$C$316))))</f>
        <v>37.570867403248116</v>
      </c>
      <c r="S301" s="325">
        <f ca="true">IF(MAX(C305:C316)-MIN(C305:C316)&lt;5,AVERAGEIF(C305:C316,"&gt;0",S305:S316),
IF(FORECAST($C301,S$305:S$316,$C$305:$C$316)&lt;0,0,
IF(FORECAST($C301,S$305:S$316,$C$305:$C$316)&gt;100,100,
FORECAST($C301,S$305:S$316,$C$305:$C$316))))</f>
        <v>9.403095144395138</v>
      </c>
      <c r="T301" s="326"/>
      <c r="U301" s="327"/>
      <c r="V301" s="327"/>
      <c r="W301" s="328">
        <f ca="true">IF(MAX(C305:C316)-MIN(C305:C316)&lt;5,AVERAGEIF(C305:C316,"&gt;0",W305:W316),
IF(FORECAST($C301,W$305:W$316,$C$305:$C$316)&lt;0,0,
IF(FORECAST($C301,W$305:W$316,$C$305:$C$316)&gt;100,100,
FORECAST($C301,W$305:W$316,$C$305:$C$316))))</f>
        <v>30.036314121181817</v>
      </c>
      <c r="X301" s="325">
        <f ca="true">IF(MAX(C305:C316)-MIN(C305:C316)&lt;5,AVERAGEIF(C305:C316,"&gt;0",X305:X316),
IF(FORECAST($C301,X$305:X$316,$C$305:$C$316)&lt;0,0,
IF(FORECAST($C301,X$305:X$316,$C$305:$C$316)&gt;100,100,
FORECAST($C301,X$305:X$316,$C$305:$C$316))))</f>
        <v>44.075541170967881</v>
      </c>
      <c r="Y301" s="326"/>
      <c r="Z301" s="327"/>
      <c r="AA301" s="327"/>
      <c r="AB301" s="328">
        <f ca="true">IF(MAX(C305:C316)-MIN(C305:C316)&lt;5,AVERAGEIF(C305:C316,"&gt;0",AB305:AB316),
IF(FORECAST($C301,AB$305:AB$316,$C$305:$C$316)&lt;0,0,
IF(FORECAST($C301,AB$305:AB$316,$C$305:$C$316)&gt;100,100,
FORECAST($C301,AB$305:AB$316,$C$305:$C$316))))</f>
        <v>13.1352201617334</v>
      </c>
    </row>
    <row r="302" hidden="true" x14ac:dyDescent="0.2">
      <c r="A302" s="806"/>
      <c r="B302" s="807"/>
      <c r="C302" s="303">
        <f>MaxRegYear(C300,C305:C316)</f>
        <v>2020</v>
      </c>
      <c r="D302" s="329">
        <f ca="true">IF(MAX(C305:C316)-MIN(C305:C316)&lt;5,AVERAGEIF(C305:C316,"&gt;0",D305:D316),
IF(FORECAST($C302,D$305:D$316,$C$305:$C$316)&lt;0,0,
IF(FORECAST($C302,D$305:D$316,$C$305:$C$316)&gt;100,100,
FORECAST($C302,D$305:D$316,$C$305:$C$316))))</f>
        <v>6.2740049322245568</v>
      </c>
      <c r="E302" s="330"/>
      <c r="F302" s="331"/>
      <c r="G302" s="331"/>
      <c r="H302" s="332">
        <f ca="true">IF(MAX(C305:C316)-MIN(C305:C316)&lt;5,AVERAGEIF(C305:C316,"&gt;0",H305:H316),
IF(FORECAST($C302,H$305:H$316,$C$305:$C$316)&lt;0,0,
IF(FORECAST($C302,H$305:H$316,$C$305:$C$316)&gt;100,100,
FORECAST($C302,H$305:H$316,$C$305:$C$316))))</f>
        <v>62.81886714599591</v>
      </c>
      <c r="I302" s="329">
        <f ca="true">IF(MAX(C305:C316)-MIN(C305:C316)&lt;5,AVERAGEIF(C305:C316,"&gt;0",I305:I316),
IF(FORECAST($C302,I$305:I$316,$C$305:$C$316)&lt;0,0,
IF(FORECAST($C302,I$305:I$316,$C$305:$C$316)&gt;100,100,
FORECAST($C302,I$305:I$316,$C$305:$C$316))))</f>
        <v>7.9471196699374786</v>
      </c>
      <c r="J302" s="330"/>
      <c r="K302" s="331"/>
      <c r="L302" s="331"/>
      <c r="M302" s="332">
        <f ca="true">IF(MAX(C305:C316)-MIN(C305:C316)&lt;5,AVERAGEIF(C305:C316,"&gt;0",M305:M316),
IF(FORECAST($C302,M$305:M$316,$C$305:$C$316)&lt;0,0,
IF(FORECAST($C302,M$305:M$316,$C$305:$C$316)&gt;100,100,
FORECAST($C302,M$305:M$316,$C$305:$C$316))))</f>
        <v>51.788428598330256</v>
      </c>
      <c r="N302" s="329">
        <f ca="true">IF(MAX(C305:C316)-MIN(C305:C316)&lt;5,AVERAGEIF(C305:C316,"&gt;0",N305:N316),
IF(FORECAST($C302,N$305:N$316,$C$305:$C$316)&lt;0,0,
IF(FORECAST($C302,N$305:N$316,$C$305:$C$316)&gt;100,100,
FORECAST($C302,N$305:N$316,$C$305:$C$316))))</f>
        <v>12.70565452954088</v>
      </c>
      <c r="O302" s="330"/>
      <c r="P302" s="331"/>
      <c r="Q302" s="331"/>
      <c r="R302" s="332">
        <f ca="true">IF(MAX(C305:C316)-MIN(C305:C316)&lt;5,AVERAGEIF(C305:C316,"&gt;0",R305:R316),
IF(FORECAST($C302,R$305:R$316,$C$305:$C$316)&lt;0,0,
IF(FORECAST($C302,R$305:R$316,$C$305:$C$316)&gt;100,100,
FORECAST($C302,R$305:R$316,$C$305:$C$316))))</f>
        <v>36.010625692747539</v>
      </c>
      <c r="S302" s="329">
        <f ca="true">IF(MAX(C305:C316)-MIN(C305:C316)&lt;5,AVERAGEIF(C305:C316,"&gt;0",S305:S316),
IF(FORECAST($C302,S$305:S$316,$C$305:$C$316)&lt;0,0,
IF(FORECAST($C302,S$305:S$316,$C$305:$C$316)&gt;100,100,
FORECAST($C302,S$305:S$316,$C$305:$C$316))))</f>
        <v>14.862283709482654</v>
      </c>
      <c r="T302" s="330"/>
      <c r="U302" s="331"/>
      <c r="V302" s="331"/>
      <c r="W302" s="332">
        <f ca="true">IF(MAX(C305:C316)-MIN(C305:C316)&lt;5,AVERAGEIF(C305:C316,"&gt;0",W305:W316),
IF(FORECAST($C302,W$305:W$316,$C$305:$C$316)&lt;0,0,
IF(FORECAST($C302,W$305:W$316,$C$305:$C$316)&gt;100,100,
FORECAST($C302,W$305:W$316,$C$305:$C$316))))</f>
        <v>29.326423568241182</v>
      </c>
      <c r="X302" s="329">
        <f ca="true">IF(MAX(C305:C316)-MIN(C305:C316)&lt;5,AVERAGEIF(C305:C316,"&gt;0",X305:X316),
IF(FORECAST($C302,X$305:X$316,$C$305:$C$316)&lt;0,0,
IF(FORECAST($C302,X$305:X$316,$C$305:$C$316)&gt;100,100,
FORECAST($C302,X$305:X$316,$C$305:$C$316))))</f>
        <v>21.403293073120949</v>
      </c>
      <c r="Y302" s="330"/>
      <c r="Z302" s="331"/>
      <c r="AA302" s="331"/>
      <c r="AB302" s="332">
        <f ca="true">IF(MAX(C305:C316)-MIN(C305:C316)&lt;5,AVERAGEIF(C305:C316,"&gt;0",AB305:AB316),
IF(FORECAST($C302,AB$305:AB$316,$C$305:$C$316)&lt;0,0,
IF(FORECAST($C302,AB$305:AB$316,$C$305:$C$316)&gt;100,100,
FORECAST($C302,AB$305:AB$316,$C$305:$C$316))))</f>
        <v>18.97072740477995</v>
      </c>
    </row>
    <row r="303" ht="9" customHeight="true" x14ac:dyDescent="0.2">
      <c r="D303" s="333"/>
      <c r="I303" s="333"/>
      <c r="K303" s="293"/>
      <c r="L303" s="293"/>
      <c r="N303" s="333"/>
      <c r="P303" s="293"/>
      <c r="Q303" s="293"/>
      <c r="S303" s="333"/>
      <c r="U303" s="293"/>
      <c r="V303" s="293"/>
      <c r="X303" s="333"/>
      <c r="Z303" s="293"/>
      <c r="AA303" s="293"/>
      <c r="AB303" s="334"/>
    </row>
    <row r="304" ht="22.5" customHeight="true" x14ac:dyDescent="0.2">
      <c r="B304" s="356" t="s">
        <v>8</v>
      </c>
      <c r="C304" s="336" t="s">
        <v>9</v>
      </c>
      <c r="D304" s="337" t="s">
        <v>14</v>
      </c>
      <c r="E304" s="297" t="s">
        <v>26</v>
      </c>
      <c r="F304" s="338"/>
      <c r="G304" s="338"/>
      <c r="H304" s="339" t="s">
        <v>19</v>
      </c>
      <c r="I304" s="337" t="s">
        <v>14</v>
      </c>
      <c r="J304" s="297" t="s">
        <v>26</v>
      </c>
      <c r="K304" s="338"/>
      <c r="L304" s="338"/>
      <c r="M304" s="339" t="s">
        <v>19</v>
      </c>
      <c r="N304" s="337" t="s">
        <v>14</v>
      </c>
      <c r="O304" s="297" t="s">
        <v>26</v>
      </c>
      <c r="P304" s="338"/>
      <c r="Q304" s="338"/>
      <c r="R304" s="339" t="s">
        <v>19</v>
      </c>
      <c r="S304" s="337" t="s">
        <v>14</v>
      </c>
      <c r="T304" s="297" t="s">
        <v>26</v>
      </c>
      <c r="U304" s="338"/>
      <c r="V304" s="338"/>
      <c r="W304" s="339" t="s">
        <v>19</v>
      </c>
      <c r="X304" s="337" t="s">
        <v>14</v>
      </c>
      <c r="Y304" s="297" t="s">
        <v>26</v>
      </c>
      <c r="Z304" s="338"/>
      <c r="AA304" s="338"/>
      <c r="AB304" s="339" t="s">
        <v>19</v>
      </c>
      <c r="AD304" s="340"/>
    </row>
    <row r="305" x14ac:dyDescent="0.2">
      <c r="A305" s="341"/>
      <c r="B305" s="623" t="s">
        <v>139</v>
      </c>
      <c r="C305" s="624"/>
      <c r="D305" s="255">
        <f t="shared" ref="D305:D316" ca="true" si="45">IF(ISERROR(INDIRECT(CONCATENATE($B305,"!M122"))),"",INDIRECT(CONCATENATE($B305,"!M122")))</f>
        <v>0.60200707362562045</v>
      </c>
      <c r="E305" s="345" t="str">
        <f t="shared" ref="E305:E316" ca="true" si="46">IF(ISERROR(INDIRECT(CONCATENATE($B305,"!M129"))),"",INDIRECT(CONCATENATE($B305,"!M129")))</f>
        <v>N/A</v>
      </c>
      <c r="F305" s="343"/>
      <c r="G305" s="343"/>
      <c r="H305" s="344">
        <f t="shared" ref="H305:H316" ca="true" si="47">IF(ISERROR(INDIRECT(CONCATENATE($B305,"!M127"))),"",INDIRECT(CONCATENATE($B305,"!M127")))</f>
        <v>61.096340000328198</v>
      </c>
      <c r="I305" s="255">
        <f t="shared" ref="I305:I316" ca="true" si="48">IF(ISERROR(INDIRECT(CONCATENATE($B305,"!N122"))),"",INDIRECT(CONCATENATE($B305,"!N122")))</f>
        <v>1.4935493346525441</v>
      </c>
      <c r="J305" s="342" t="str">
        <f t="shared" ref="J305:J316" ca="true" si="49">IF(ISERROR(INDIRECT(CONCATENATE($B305,"!N129"))),"",INDIRECT(CONCATENATE($B305,"!N129")))</f>
        <v>N/A</v>
      </c>
      <c r="K305" s="343"/>
      <c r="L305" s="343"/>
      <c r="M305" s="344">
        <f t="shared" ref="M305:M316" ca="true" si="50">IF(ISERROR(INDIRECT(CONCATENATE($B305,"!N127"))),"",INDIRECT(CONCATENATE($B305,"!N127")))</f>
        <v>45.414529624040668</v>
      </c>
      <c r="N305" s="255">
        <f t="shared" ref="N305:N316" ca="true" si="51">IF(ISERROR(INDIRECT(CONCATENATE($B305,"!O122"))),"",INDIRECT(CONCATENATE($B305,"!O122")))</f>
        <v>3.3184296391524697</v>
      </c>
      <c r="O305" s="342" t="str">
        <f t="shared" ref="O305:O316" ca="true" si="52">IF(ISERROR(INDIRECT(CONCATENATE($B305,"!O129"))),"",INDIRECT(CONCATENATE($B305,"!O129")))</f>
        <v>N/A</v>
      </c>
      <c r="P305" s="343"/>
      <c r="Q305" s="343"/>
      <c r="R305" s="344">
        <f t="shared" ref="R305:R316" ca="true" si="53">IF(ISERROR(INDIRECT(CONCATENATE($B305,"!O127"))),"",INDIRECT(CONCATENATE($B305,"!O127")))</f>
        <v>32.778509381477249</v>
      </c>
      <c r="S305" s="255">
        <f t="shared" ref="S305:S316" ca="true" si="54">IF(ISERROR(INDIRECT(CONCATENATE($B305,"!P122"))),"",INDIRECT(CONCATENATE($B305,"!P122")))</f>
        <v>9.4468985673427657</v>
      </c>
      <c r="T305" s="342" t="str">
        <f t="shared" ref="T305:T316" ca="true" si="55">IF(ISERROR(INDIRECT(CONCATENATE($B305,"!P129"))),"",INDIRECT(CONCATENATE($B305,"!P129")))</f>
        <v>N/A</v>
      </c>
      <c r="U305" s="343"/>
      <c r="V305" s="343"/>
      <c r="W305" s="344">
        <f t="shared" ref="W305:W316" ca="true" si="56">IF(ISERROR(INDIRECT(CONCATENATE($B305,"!P127"))),"",INDIRECT(CONCATENATE($B305,"!P127")))</f>
        <v>25.900156576161393</v>
      </c>
      <c r="X305" s="255">
        <f t="shared" ref="X305:X316" ca="true" si="57">IF(ISERROR(INDIRECT(CONCATENATE($B305,"!Q122"))),"",INDIRECT(CONCATENATE($B305,"!Q122")))</f>
        <v>40.322261593837531</v>
      </c>
      <c r="Y305" s="342" t="str">
        <f t="shared" ref="Y305:Y316" ca="true" si="58">IF(ISERROR(INDIRECT(CONCATENATE($B305,"!Q129"))),"",INDIRECT(CONCATENATE($B305,"!Q129")))</f>
        <v>N/A</v>
      </c>
      <c r="Z305" s="343"/>
      <c r="AA305" s="343"/>
      <c r="AB305" s="344">
        <f t="shared" ref="AB305:AB316" ca="true" si="59">IF(ISERROR(INDIRECT(CONCATENATE($B305,"!Q2127"))),"",INDIRECT(CONCATENATE($B305,"!Q127")))</f>
        <v>13.462867139711054</v>
      </c>
    </row>
    <row r="306" x14ac:dyDescent="0.2">
      <c r="A306" s="341"/>
      <c r="B306" s="625" t="s">
        <v>35</v>
      </c>
      <c r="C306" s="626">
        <v>2006</v>
      </c>
      <c r="D306" s="256">
        <f t="shared" ca="true" si="45"/>
        <v>1.3012462959535305</v>
      </c>
      <c r="E306" s="345">
        <f t="shared" ca="true" si="46"/>
        <v>67.118188757350765</v>
      </c>
      <c r="F306" s="343"/>
      <c r="G306" s="343"/>
      <c r="H306" s="346">
        <f t="shared" ca="true" si="47"/>
        <v>51.917003813629329</v>
      </c>
      <c r="I306" s="256">
        <f t="shared" ca="true" si="48"/>
        <v>1.8809787764612138</v>
      </c>
      <c r="J306" s="345">
        <f t="shared" ca="true" si="49"/>
        <v>62.096132150122088</v>
      </c>
      <c r="K306" s="343"/>
      <c r="L306" s="343"/>
      <c r="M306" s="346">
        <f t="shared" ca="true" si="50"/>
        <v>45.544444957549338</v>
      </c>
      <c r="N306" s="256">
        <f t="shared" ca="true" si="51"/>
        <v>3.841898028864053</v>
      </c>
      <c r="O306" s="345">
        <f t="shared" ca="true" si="52"/>
        <v>65.81739370791361</v>
      </c>
      <c r="P306" s="343"/>
      <c r="Q306" s="343"/>
      <c r="R306" s="346">
        <f t="shared" ca="true" si="53"/>
        <v>37.753389313726416</v>
      </c>
      <c r="S306" s="256">
        <f t="shared" ca="true" si="54"/>
        <v>10.02548632045508</v>
      </c>
      <c r="T306" s="345">
        <f t="shared" ca="true" si="55"/>
        <v>65.836353709106334</v>
      </c>
      <c r="U306" s="343"/>
      <c r="V306" s="343"/>
      <c r="W306" s="346">
        <f t="shared" ca="true" si="56"/>
        <v>29.231612949950332</v>
      </c>
      <c r="X306" s="256">
        <f t="shared" ca="true" si="57"/>
        <v>34.181598295175441</v>
      </c>
      <c r="Y306" s="345">
        <f t="shared" ca="true" si="58"/>
        <v>69.65916834913908</v>
      </c>
      <c r="Z306" s="343"/>
      <c r="AA306" s="343"/>
      <c r="AB306" s="346">
        <f t="shared" ca="true" si="59"/>
        <v>14.610223524893353</v>
      </c>
    </row>
    <row r="307" x14ac:dyDescent="0.2">
      <c r="A307" s="341"/>
      <c r="B307" s="625" t="s">
        <v>140</v>
      </c>
      <c r="C307" s="626">
        <v>2010</v>
      </c>
      <c r="D307" s="256">
        <f t="shared" ca="true" si="45"/>
        <v>1.3555901725528519</v>
      </c>
      <c r="E307" s="345">
        <f t="shared" ca="true" si="46"/>
        <v>68.400423847591995</v>
      </c>
      <c r="F307" s="343"/>
      <c r="G307" s="343"/>
      <c r="H307" s="346">
        <f t="shared" ca="true" si="47"/>
        <v>63.347488660909214</v>
      </c>
      <c r="I307" s="256">
        <f t="shared" ca="true" si="48"/>
        <v>2.0089869861899556</v>
      </c>
      <c r="J307" s="345">
        <f t="shared" ca="true" si="49"/>
        <v>64.568117009641995</v>
      </c>
      <c r="K307" s="343"/>
      <c r="L307" s="343"/>
      <c r="M307" s="346">
        <f t="shared" ca="true" si="50"/>
        <v>51.665855834723814</v>
      </c>
      <c r="N307" s="256">
        <f t="shared" ca="true" si="51"/>
        <v>5.45757672798198</v>
      </c>
      <c r="O307" s="345">
        <f t="shared" ca="true" si="52"/>
        <v>79.045614343397858</v>
      </c>
      <c r="P307" s="343"/>
      <c r="Q307" s="343"/>
      <c r="R307" s="346">
        <f t="shared" ca="true" si="53"/>
        <v>36.440423693390294</v>
      </c>
      <c r="S307" s="256">
        <f t="shared" ca="true" si="54"/>
        <v>11.536968204023712</v>
      </c>
      <c r="T307" s="345">
        <f t="shared" ca="true" si="55"/>
        <v>68.209794423440371</v>
      </c>
      <c r="U307" s="343"/>
      <c r="V307" s="343"/>
      <c r="W307" s="346">
        <f t="shared" ca="true" si="56"/>
        <v>30.804276616882483</v>
      </c>
      <c r="X307" s="256">
        <f t="shared" ca="true" si="57"/>
        <v>45.771098603863955</v>
      </c>
      <c r="Y307" s="345">
        <f t="shared" ca="true" si="58"/>
        <v>72.356130758661223</v>
      </c>
      <c r="Z307" s="343"/>
      <c r="AA307" s="343"/>
      <c r="AB307" s="346">
        <f t="shared" ca="true" si="59"/>
        <v>14.246608216639398</v>
      </c>
      <c r="AD307" s="347"/>
    </row>
    <row r="308" x14ac:dyDescent="0.2">
      <c r="A308" s="341"/>
      <c r="B308" s="625" t="s">
        <v>671</v>
      </c>
      <c r="C308" s="626">
        <v>2019</v>
      </c>
      <c r="D308" s="256">
        <f t="shared" ca="true" si="45"/>
        <v>6.1549214248062176</v>
      </c>
      <c r="E308" s="345">
        <f t="shared" ca="true" si="46"/>
        <v>32.882345186204596</v>
      </c>
      <c r="F308" s="343"/>
      <c r="G308" s="343"/>
      <c r="H308" s="346">
        <f t="shared" ca="true" si="47"/>
        <v>60.603264323141644</v>
      </c>
      <c r="I308" s="256">
        <f t="shared" ca="true" si="48"/>
        <v>7.791188672812142</v>
      </c>
      <c r="J308" s="345">
        <f t="shared" ca="true" si="49"/>
        <v>43.527586209401342</v>
      </c>
      <c r="K308" s="343"/>
      <c r="L308" s="343"/>
      <c r="M308" s="346">
        <f t="shared" ca="true" si="50"/>
        <v>50.592949873801253</v>
      </c>
      <c r="N308" s="256">
        <f t="shared" ca="true" si="51"/>
        <v>12.230950713869618</v>
      </c>
      <c r="O308" s="345">
        <f t="shared" ca="true" si="52"/>
        <v>46.138560695490561</v>
      </c>
      <c r="P308" s="343"/>
      <c r="Q308" s="343"/>
      <c r="R308" s="346">
        <f t="shared" ca="true" si="53"/>
        <v>36.275941743783108</v>
      </c>
      <c r="S308" s="256">
        <f t="shared" ca="true" si="54"/>
        <v>14.494414471019843</v>
      </c>
      <c r="T308" s="345">
        <f t="shared" ca="true" si="55"/>
        <v>45.338852002300264</v>
      </c>
      <c r="U308" s="343"/>
      <c r="V308" s="343"/>
      <c r="W308" s="346">
        <f t="shared" ca="true" si="56"/>
        <v>29.052585126860453</v>
      </c>
      <c r="X308" s="256">
        <f t="shared" ca="true" si="57"/>
        <v>19.682569973208892</v>
      </c>
      <c r="Y308" s="345">
        <f t="shared" ca="true" si="58"/>
        <v>55.427328701397393</v>
      </c>
      <c r="Z308" s="343"/>
      <c r="AA308" s="343"/>
      <c r="AB308" s="346">
        <f t="shared" ca="true" si="59"/>
        <v>18.937370405546954</v>
      </c>
    </row>
    <row r="309" x14ac:dyDescent="0.2">
      <c r="A309" s="341"/>
      <c r="B309" s="625"/>
      <c r="C309" s="626"/>
      <c r="D309" s="256" t="str">
        <f t="shared" ca="true" si="45"/>
        <v/>
      </c>
      <c r="E309" s="345" t="str">
        <f t="shared" ca="true" si="46"/>
        <v/>
      </c>
      <c r="F309" s="343"/>
      <c r="G309" s="343"/>
      <c r="H309" s="346" t="str">
        <f t="shared" ca="true" si="47"/>
        <v/>
      </c>
      <c r="I309" s="256" t="str">
        <f t="shared" ca="true" si="48"/>
        <v/>
      </c>
      <c r="J309" s="345" t="str">
        <f t="shared" ca="true" si="49"/>
        <v/>
      </c>
      <c r="K309" s="343"/>
      <c r="L309" s="343"/>
      <c r="M309" s="346" t="str">
        <f t="shared" ca="true" si="50"/>
        <v/>
      </c>
      <c r="N309" s="256" t="str">
        <f t="shared" ca="true" si="51"/>
        <v/>
      </c>
      <c r="O309" s="345" t="str">
        <f t="shared" ca="true" si="52"/>
        <v/>
      </c>
      <c r="P309" s="343"/>
      <c r="Q309" s="343"/>
      <c r="R309" s="346" t="str">
        <f t="shared" ca="true" si="53"/>
        <v/>
      </c>
      <c r="S309" s="256" t="str">
        <f t="shared" ca="true" si="54"/>
        <v/>
      </c>
      <c r="T309" s="345" t="str">
        <f t="shared" ca="true" si="55"/>
        <v/>
      </c>
      <c r="U309" s="343"/>
      <c r="V309" s="343"/>
      <c r="W309" s="346" t="str">
        <f t="shared" ca="true" si="56"/>
        <v/>
      </c>
      <c r="X309" s="256" t="str">
        <f t="shared" ca="true" si="57"/>
        <v/>
      </c>
      <c r="Y309" s="345" t="str">
        <f t="shared" ca="true" si="58"/>
        <v/>
      </c>
      <c r="Z309" s="343"/>
      <c r="AA309" s="343"/>
      <c r="AB309" s="346" t="str">
        <f t="shared" ca="true" si="59"/>
        <v/>
      </c>
    </row>
    <row r="310" x14ac:dyDescent="0.2">
      <c r="A310" s="341"/>
      <c r="B310" s="625"/>
      <c r="C310" s="626"/>
      <c r="D310" s="256" t="str">
        <f t="shared" ca="true" si="45"/>
        <v/>
      </c>
      <c r="E310" s="345" t="str">
        <f t="shared" ca="true" si="46"/>
        <v/>
      </c>
      <c r="F310" s="343"/>
      <c r="G310" s="343"/>
      <c r="H310" s="346" t="str">
        <f t="shared" ca="true" si="47"/>
        <v/>
      </c>
      <c r="I310" s="256" t="str">
        <f t="shared" ca="true" si="48"/>
        <v/>
      </c>
      <c r="J310" s="345" t="str">
        <f t="shared" ca="true" si="49"/>
        <v/>
      </c>
      <c r="K310" s="343"/>
      <c r="L310" s="343"/>
      <c r="M310" s="346" t="str">
        <f t="shared" ca="true" si="50"/>
        <v/>
      </c>
      <c r="N310" s="256" t="str">
        <f t="shared" ca="true" si="51"/>
        <v/>
      </c>
      <c r="O310" s="345" t="str">
        <f t="shared" ca="true" si="52"/>
        <v/>
      </c>
      <c r="P310" s="343"/>
      <c r="Q310" s="343"/>
      <c r="R310" s="346" t="str">
        <f t="shared" ca="true" si="53"/>
        <v/>
      </c>
      <c r="S310" s="256" t="str">
        <f t="shared" ca="true" si="54"/>
        <v/>
      </c>
      <c r="T310" s="345" t="str">
        <f t="shared" ca="true" si="55"/>
        <v/>
      </c>
      <c r="U310" s="343"/>
      <c r="V310" s="343"/>
      <c r="W310" s="346" t="str">
        <f t="shared" ca="true" si="56"/>
        <v/>
      </c>
      <c r="X310" s="256" t="str">
        <f t="shared" ca="true" si="57"/>
        <v/>
      </c>
      <c r="Y310" s="345" t="str">
        <f t="shared" ca="true" si="58"/>
        <v/>
      </c>
      <c r="Z310" s="343"/>
      <c r="AA310" s="343"/>
      <c r="AB310" s="346" t="str">
        <f t="shared" ca="true" si="59"/>
        <v/>
      </c>
    </row>
    <row r="311" x14ac:dyDescent="0.2">
      <c r="A311" s="341"/>
      <c r="B311" s="625"/>
      <c r="C311" s="626"/>
      <c r="D311" s="256" t="str">
        <f t="shared" ca="true" si="45"/>
        <v/>
      </c>
      <c r="E311" s="345" t="str">
        <f t="shared" ca="true" si="46"/>
        <v/>
      </c>
      <c r="F311" s="343"/>
      <c r="G311" s="343"/>
      <c r="H311" s="346" t="str">
        <f t="shared" ca="true" si="47"/>
        <v/>
      </c>
      <c r="I311" s="256" t="str">
        <f t="shared" ca="true" si="48"/>
        <v/>
      </c>
      <c r="J311" s="345" t="str">
        <f t="shared" ca="true" si="49"/>
        <v/>
      </c>
      <c r="K311" s="343"/>
      <c r="L311" s="343"/>
      <c r="M311" s="346" t="str">
        <f t="shared" ca="true" si="50"/>
        <v/>
      </c>
      <c r="N311" s="256" t="str">
        <f t="shared" ca="true" si="51"/>
        <v/>
      </c>
      <c r="O311" s="345" t="str">
        <f t="shared" ca="true" si="52"/>
        <v/>
      </c>
      <c r="P311" s="343"/>
      <c r="Q311" s="343"/>
      <c r="R311" s="346" t="str">
        <f t="shared" ca="true" si="53"/>
        <v/>
      </c>
      <c r="S311" s="256" t="str">
        <f t="shared" ca="true" si="54"/>
        <v/>
      </c>
      <c r="T311" s="345" t="str">
        <f t="shared" ca="true" si="55"/>
        <v/>
      </c>
      <c r="U311" s="343"/>
      <c r="V311" s="343"/>
      <c r="W311" s="346" t="str">
        <f t="shared" ca="true" si="56"/>
        <v/>
      </c>
      <c r="X311" s="256" t="str">
        <f t="shared" ca="true" si="57"/>
        <v/>
      </c>
      <c r="Y311" s="345" t="str">
        <f t="shared" ca="true" si="58"/>
        <v/>
      </c>
      <c r="Z311" s="343"/>
      <c r="AA311" s="343"/>
      <c r="AB311" s="346" t="str">
        <f t="shared" ca="true" si="59"/>
        <v/>
      </c>
    </row>
    <row r="312" x14ac:dyDescent="0.2">
      <c r="A312" s="341"/>
      <c r="B312" s="625"/>
      <c r="C312" s="626"/>
      <c r="D312" s="256" t="str">
        <f t="shared" ca="true" si="45"/>
        <v/>
      </c>
      <c r="E312" s="345" t="str">
        <f t="shared" ca="true" si="46"/>
        <v/>
      </c>
      <c r="F312" s="343"/>
      <c r="G312" s="343"/>
      <c r="H312" s="346" t="str">
        <f t="shared" ca="true" si="47"/>
        <v/>
      </c>
      <c r="I312" s="256" t="str">
        <f t="shared" ca="true" si="48"/>
        <v/>
      </c>
      <c r="J312" s="345" t="str">
        <f t="shared" ca="true" si="49"/>
        <v/>
      </c>
      <c r="K312" s="343"/>
      <c r="L312" s="343"/>
      <c r="M312" s="346" t="str">
        <f t="shared" ca="true" si="50"/>
        <v/>
      </c>
      <c r="N312" s="256" t="str">
        <f t="shared" ca="true" si="51"/>
        <v/>
      </c>
      <c r="O312" s="345" t="str">
        <f t="shared" ca="true" si="52"/>
        <v/>
      </c>
      <c r="P312" s="343"/>
      <c r="Q312" s="343"/>
      <c r="R312" s="346" t="str">
        <f t="shared" ca="true" si="53"/>
        <v/>
      </c>
      <c r="S312" s="256" t="str">
        <f t="shared" ca="true" si="54"/>
        <v/>
      </c>
      <c r="T312" s="345" t="str">
        <f t="shared" ca="true" si="55"/>
        <v/>
      </c>
      <c r="U312" s="343"/>
      <c r="V312" s="343"/>
      <c r="W312" s="346" t="str">
        <f t="shared" ca="true" si="56"/>
        <v/>
      </c>
      <c r="X312" s="256" t="str">
        <f t="shared" ca="true" si="57"/>
        <v/>
      </c>
      <c r="Y312" s="345" t="str">
        <f t="shared" ca="true" si="58"/>
        <v/>
      </c>
      <c r="Z312" s="343"/>
      <c r="AA312" s="343"/>
      <c r="AB312" s="346" t="str">
        <f t="shared" ca="true" si="59"/>
        <v/>
      </c>
    </row>
    <row r="313" x14ac:dyDescent="0.2">
      <c r="A313" s="341"/>
      <c r="B313" s="625"/>
      <c r="C313" s="626"/>
      <c r="D313" s="256" t="str">
        <f t="shared" ca="true" si="45"/>
        <v/>
      </c>
      <c r="E313" s="345" t="str">
        <f t="shared" ca="true" si="46"/>
        <v/>
      </c>
      <c r="F313" s="343"/>
      <c r="G313" s="343"/>
      <c r="H313" s="346" t="str">
        <f t="shared" ca="true" si="47"/>
        <v/>
      </c>
      <c r="I313" s="256" t="str">
        <f t="shared" ca="true" si="48"/>
        <v/>
      </c>
      <c r="J313" s="345" t="str">
        <f t="shared" ca="true" si="49"/>
        <v/>
      </c>
      <c r="K313" s="343"/>
      <c r="L313" s="343"/>
      <c r="M313" s="346" t="str">
        <f t="shared" ca="true" si="50"/>
        <v/>
      </c>
      <c r="N313" s="256" t="str">
        <f t="shared" ca="true" si="51"/>
        <v/>
      </c>
      <c r="O313" s="345" t="str">
        <f t="shared" ca="true" si="52"/>
        <v/>
      </c>
      <c r="P313" s="343"/>
      <c r="Q313" s="343"/>
      <c r="R313" s="346" t="str">
        <f t="shared" ca="true" si="53"/>
        <v/>
      </c>
      <c r="S313" s="256" t="str">
        <f t="shared" ca="true" si="54"/>
        <v/>
      </c>
      <c r="T313" s="345" t="str">
        <f t="shared" ca="true" si="55"/>
        <v/>
      </c>
      <c r="U313" s="343"/>
      <c r="V313" s="343"/>
      <c r="W313" s="346" t="str">
        <f t="shared" ca="true" si="56"/>
        <v/>
      </c>
      <c r="X313" s="256" t="str">
        <f t="shared" ca="true" si="57"/>
        <v/>
      </c>
      <c r="Y313" s="345" t="str">
        <f t="shared" ca="true" si="58"/>
        <v/>
      </c>
      <c r="Z313" s="343"/>
      <c r="AA313" s="343"/>
      <c r="AB313" s="346" t="str">
        <f t="shared" ca="true" si="59"/>
        <v/>
      </c>
    </row>
    <row r="314" x14ac:dyDescent="0.2">
      <c r="A314" s="341"/>
      <c r="B314" s="625"/>
      <c r="C314" s="626"/>
      <c r="D314" s="256" t="str">
        <f t="shared" ca="true" si="45"/>
        <v/>
      </c>
      <c r="E314" s="345" t="str">
        <f t="shared" ca="true" si="46"/>
        <v/>
      </c>
      <c r="F314" s="343"/>
      <c r="G314" s="343"/>
      <c r="H314" s="346" t="str">
        <f t="shared" ca="true" si="47"/>
        <v/>
      </c>
      <c r="I314" s="256" t="str">
        <f t="shared" ca="true" si="48"/>
        <v/>
      </c>
      <c r="J314" s="345" t="str">
        <f t="shared" ca="true" si="49"/>
        <v/>
      </c>
      <c r="K314" s="343"/>
      <c r="L314" s="343"/>
      <c r="M314" s="346" t="str">
        <f t="shared" ca="true" si="50"/>
        <v/>
      </c>
      <c r="N314" s="256" t="str">
        <f t="shared" ca="true" si="51"/>
        <v/>
      </c>
      <c r="O314" s="345" t="str">
        <f t="shared" ca="true" si="52"/>
        <v/>
      </c>
      <c r="P314" s="343"/>
      <c r="Q314" s="343"/>
      <c r="R314" s="346" t="str">
        <f t="shared" ca="true" si="53"/>
        <v/>
      </c>
      <c r="S314" s="256" t="str">
        <f t="shared" ca="true" si="54"/>
        <v/>
      </c>
      <c r="T314" s="345" t="str">
        <f t="shared" ca="true" si="55"/>
        <v/>
      </c>
      <c r="U314" s="343"/>
      <c r="V314" s="343"/>
      <c r="W314" s="346" t="str">
        <f t="shared" ca="true" si="56"/>
        <v/>
      </c>
      <c r="X314" s="256" t="str">
        <f t="shared" ca="true" si="57"/>
        <v/>
      </c>
      <c r="Y314" s="345" t="str">
        <f t="shared" ca="true" si="58"/>
        <v/>
      </c>
      <c r="Z314" s="343"/>
      <c r="AA314" s="343"/>
      <c r="AB314" s="346" t="str">
        <f t="shared" ca="true" si="59"/>
        <v/>
      </c>
    </row>
    <row r="315" x14ac:dyDescent="0.2">
      <c r="A315" s="341"/>
      <c r="B315" s="625"/>
      <c r="C315" s="626"/>
      <c r="D315" s="256" t="str">
        <f t="shared" ca="true" si="45"/>
        <v/>
      </c>
      <c r="E315" s="345" t="str">
        <f t="shared" ca="true" si="46"/>
        <v/>
      </c>
      <c r="F315" s="343"/>
      <c r="G315" s="343"/>
      <c r="H315" s="346" t="str">
        <f t="shared" ca="true" si="47"/>
        <v/>
      </c>
      <c r="I315" s="256" t="str">
        <f t="shared" ca="true" si="48"/>
        <v/>
      </c>
      <c r="J315" s="345" t="str">
        <f t="shared" ca="true" si="49"/>
        <v/>
      </c>
      <c r="K315" s="343"/>
      <c r="L315" s="343"/>
      <c r="M315" s="346" t="str">
        <f t="shared" ca="true" si="50"/>
        <v/>
      </c>
      <c r="N315" s="256" t="str">
        <f t="shared" ca="true" si="51"/>
        <v/>
      </c>
      <c r="O315" s="345" t="str">
        <f t="shared" ca="true" si="52"/>
        <v/>
      </c>
      <c r="P315" s="343"/>
      <c r="Q315" s="343"/>
      <c r="R315" s="346" t="str">
        <f t="shared" ca="true" si="53"/>
        <v/>
      </c>
      <c r="S315" s="256" t="str">
        <f t="shared" ca="true" si="54"/>
        <v/>
      </c>
      <c r="T315" s="345" t="str">
        <f t="shared" ca="true" si="55"/>
        <v/>
      </c>
      <c r="U315" s="343"/>
      <c r="V315" s="343"/>
      <c r="W315" s="346" t="str">
        <f t="shared" ca="true" si="56"/>
        <v/>
      </c>
      <c r="X315" s="256" t="str">
        <f t="shared" ca="true" si="57"/>
        <v/>
      </c>
      <c r="Y315" s="345" t="str">
        <f t="shared" ca="true" si="58"/>
        <v/>
      </c>
      <c r="Z315" s="343"/>
      <c r="AA315" s="343"/>
      <c r="AB315" s="346" t="str">
        <f t="shared" ca="true" si="59"/>
        <v/>
      </c>
    </row>
    <row r="316" x14ac:dyDescent="0.2">
      <c r="A316" s="341"/>
      <c r="B316" s="627"/>
      <c r="C316" s="628"/>
      <c r="D316" s="257" t="str">
        <f t="shared" ca="true" si="45"/>
        <v/>
      </c>
      <c r="E316" s="348" t="str">
        <f t="shared" ca="true" si="46"/>
        <v/>
      </c>
      <c r="F316" s="349"/>
      <c r="G316" s="350"/>
      <c r="H316" s="351" t="str">
        <f t="shared" ca="true" si="47"/>
        <v/>
      </c>
      <c r="I316" s="257" t="str">
        <f t="shared" ca="true" si="48"/>
        <v/>
      </c>
      <c r="J316" s="348" t="str">
        <f t="shared" ca="true" si="49"/>
        <v/>
      </c>
      <c r="K316" s="349"/>
      <c r="L316" s="350"/>
      <c r="M316" s="351" t="str">
        <f t="shared" ca="true" si="50"/>
        <v/>
      </c>
      <c r="N316" s="257" t="str">
        <f t="shared" ca="true" si="51"/>
        <v/>
      </c>
      <c r="O316" s="348" t="str">
        <f t="shared" ca="true" si="52"/>
        <v/>
      </c>
      <c r="P316" s="349"/>
      <c r="Q316" s="350"/>
      <c r="R316" s="351" t="str">
        <f t="shared" ca="true" si="53"/>
        <v/>
      </c>
      <c r="S316" s="257" t="str">
        <f t="shared" ca="true" si="54"/>
        <v/>
      </c>
      <c r="T316" s="348" t="str">
        <f t="shared" ca="true" si="55"/>
        <v/>
      </c>
      <c r="U316" s="349"/>
      <c r="V316" s="350"/>
      <c r="W316" s="351" t="str">
        <f t="shared" ca="true" si="56"/>
        <v/>
      </c>
      <c r="X316" s="257" t="str">
        <f t="shared" ca="true" si="57"/>
        <v/>
      </c>
      <c r="Y316" s="348" t="str">
        <f t="shared" ca="true" si="58"/>
        <v/>
      </c>
      <c r="Z316" s="349"/>
      <c r="AA316" s="350"/>
      <c r="AB316" s="351" t="str">
        <f t="shared" ca="true" si="59"/>
        <v/>
      </c>
    </row>
    <row r="317" ht="11.25" customHeight="true" x14ac:dyDescent="0.2"/>
    <row r="318" ht="22.5" customHeight="true" x14ac:dyDescent="0.25">
      <c r="B318" s="774" t="str">
        <f>CONCATENATE("Rural use of sanitation facilities, ",C299,"–",C300)</f>
        <v>Rural use of sanitation facilities, 2000–2020</v>
      </c>
      <c r="C318" s="775"/>
      <c r="D318" s="775"/>
      <c r="E318" s="775"/>
      <c r="F318" s="775"/>
      <c r="G318" s="775"/>
      <c r="H318" s="775"/>
      <c r="I318" s="775"/>
      <c r="J318" s="775"/>
      <c r="K318" s="775"/>
      <c r="L318" s="775"/>
      <c r="N318" s="352"/>
      <c r="O318" s="352"/>
      <c r="P318" s="352"/>
      <c r="Q318" s="352"/>
      <c r="R318" s="352"/>
      <c r="S318" s="797" t="s">
        <v>11</v>
      </c>
      <c r="T318" s="798"/>
      <c r="U318" s="798"/>
      <c r="V318" s="798"/>
      <c r="W318" s="799"/>
      <c r="X318" s="352"/>
      <c r="Y318" s="352"/>
      <c r="Z318" s="352"/>
      <c r="AA318" s="352"/>
      <c r="AB318" s="353"/>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90" customWidth="true"/>
    <col min="6" max="7" width="9" style="293" customWidth="true"/>
    <col min="8" max="38" width="9" style="290" customWidth="true"/>
    <col min="39" max="261" width="9.140625" style="290"/>
    <col min="262" max="262" width="5" style="290" customWidth="true"/>
    <col min="263" max="263" width="13.85546875" style="290" customWidth="true"/>
    <col min="264" max="265" width="6.28515625" style="290" customWidth="true"/>
    <col min="266" max="267" width="7" style="290" customWidth="true"/>
    <col min="268" max="274" width="6.28515625" style="290" customWidth="true"/>
    <col min="275" max="517" width="9.140625" style="290"/>
    <col min="518" max="518" width="5" style="290" customWidth="true"/>
    <col min="519" max="519" width="13.85546875" style="290" customWidth="true"/>
    <col min="520" max="521" width="6.28515625" style="290" customWidth="true"/>
    <col min="522" max="523" width="7" style="290" customWidth="true"/>
    <col min="524" max="530" width="6.28515625" style="290" customWidth="true"/>
    <col min="531" max="773" width="9.140625" style="290"/>
    <col min="774" max="774" width="5" style="290" customWidth="true"/>
    <col min="775" max="775" width="13.85546875" style="290" customWidth="true"/>
    <col min="776" max="777" width="6.28515625" style="290" customWidth="true"/>
    <col min="778" max="779" width="7" style="290" customWidth="true"/>
    <col min="780" max="786" width="6.28515625" style="290" customWidth="true"/>
    <col min="787" max="1029" width="9.140625" style="290"/>
    <col min="1030" max="1030" width="5" style="290" customWidth="true"/>
    <col min="1031" max="1031" width="13.85546875" style="290" customWidth="true"/>
    <col min="1032" max="1033" width="6.28515625" style="290" customWidth="true"/>
    <col min="1034" max="1035" width="7" style="290" customWidth="true"/>
    <col min="1036" max="1042" width="6.28515625" style="290" customWidth="true"/>
    <col min="1043" max="1285" width="9.140625" style="290"/>
    <col min="1286" max="1286" width="5" style="290" customWidth="true"/>
    <col min="1287" max="1287" width="13.85546875" style="290" customWidth="true"/>
    <col min="1288" max="1289" width="6.28515625" style="290" customWidth="true"/>
    <col min="1290" max="1291" width="7" style="290" customWidth="true"/>
    <col min="1292" max="1298" width="6.28515625" style="290" customWidth="true"/>
    <col min="1299" max="1541" width="9.140625" style="290"/>
    <col min="1542" max="1542" width="5" style="290" customWidth="true"/>
    <col min="1543" max="1543" width="13.85546875" style="290" customWidth="true"/>
    <col min="1544" max="1545" width="6.28515625" style="290" customWidth="true"/>
    <col min="1546" max="1547" width="7" style="290" customWidth="true"/>
    <col min="1548" max="1554" width="6.28515625" style="290" customWidth="true"/>
    <col min="1555" max="1797" width="9.140625" style="290"/>
    <col min="1798" max="1798" width="5" style="290" customWidth="true"/>
    <col min="1799" max="1799" width="13.85546875" style="290" customWidth="true"/>
    <col min="1800" max="1801" width="6.28515625" style="290" customWidth="true"/>
    <col min="1802" max="1803" width="7" style="290" customWidth="true"/>
    <col min="1804" max="1810" width="6.28515625" style="290" customWidth="true"/>
    <col min="1811" max="2053" width="9.140625" style="290"/>
    <col min="2054" max="2054" width="5" style="290" customWidth="true"/>
    <col min="2055" max="2055" width="13.85546875" style="290" customWidth="true"/>
    <col min="2056" max="2057" width="6.28515625" style="290" customWidth="true"/>
    <col min="2058" max="2059" width="7" style="290" customWidth="true"/>
    <col min="2060" max="2066" width="6.28515625" style="290" customWidth="true"/>
    <col min="2067" max="2309" width="9.140625" style="290"/>
    <col min="2310" max="2310" width="5" style="290" customWidth="true"/>
    <col min="2311" max="2311" width="13.85546875" style="290" customWidth="true"/>
    <col min="2312" max="2313" width="6.28515625" style="290" customWidth="true"/>
    <col min="2314" max="2315" width="7" style="290" customWidth="true"/>
    <col min="2316" max="2322" width="6.28515625" style="290" customWidth="true"/>
    <col min="2323" max="2565" width="9.140625" style="290"/>
    <col min="2566" max="2566" width="5" style="290" customWidth="true"/>
    <col min="2567" max="2567" width="13.85546875" style="290" customWidth="true"/>
    <col min="2568" max="2569" width="6.28515625" style="290" customWidth="true"/>
    <col min="2570" max="2571" width="7" style="290" customWidth="true"/>
    <col min="2572" max="2578" width="6.28515625" style="290" customWidth="true"/>
    <col min="2579" max="2821" width="9.140625" style="290"/>
    <col min="2822" max="2822" width="5" style="290" customWidth="true"/>
    <col min="2823" max="2823" width="13.85546875" style="290" customWidth="true"/>
    <col min="2824" max="2825" width="6.28515625" style="290" customWidth="true"/>
    <col min="2826" max="2827" width="7" style="290" customWidth="true"/>
    <col min="2828" max="2834" width="6.28515625" style="290" customWidth="true"/>
    <col min="2835" max="3077" width="9.140625" style="290"/>
    <col min="3078" max="3078" width="5" style="290" customWidth="true"/>
    <col min="3079" max="3079" width="13.85546875" style="290" customWidth="true"/>
    <col min="3080" max="3081" width="6.28515625" style="290" customWidth="true"/>
    <col min="3082" max="3083" width="7" style="290" customWidth="true"/>
    <col min="3084" max="3090" width="6.28515625" style="290" customWidth="true"/>
    <col min="3091" max="3333" width="9.140625" style="290"/>
    <col min="3334" max="3334" width="5" style="290" customWidth="true"/>
    <col min="3335" max="3335" width="13.85546875" style="290" customWidth="true"/>
    <col min="3336" max="3337" width="6.28515625" style="290" customWidth="true"/>
    <col min="3338" max="3339" width="7" style="290" customWidth="true"/>
    <col min="3340" max="3346" width="6.28515625" style="290" customWidth="true"/>
    <col min="3347" max="3589" width="9.140625" style="290"/>
    <col min="3590" max="3590" width="5" style="290" customWidth="true"/>
    <col min="3591" max="3591" width="13.85546875" style="290" customWidth="true"/>
    <col min="3592" max="3593" width="6.28515625" style="290" customWidth="true"/>
    <col min="3594" max="3595" width="7" style="290" customWidth="true"/>
    <col min="3596" max="3602" width="6.28515625" style="290" customWidth="true"/>
    <col min="3603" max="3845" width="9.140625" style="290"/>
    <col min="3846" max="3846" width="5" style="290" customWidth="true"/>
    <col min="3847" max="3847" width="13.85546875" style="290" customWidth="true"/>
    <col min="3848" max="3849" width="6.28515625" style="290" customWidth="true"/>
    <col min="3850" max="3851" width="7" style="290" customWidth="true"/>
    <col min="3852" max="3858" width="6.28515625" style="290" customWidth="true"/>
    <col min="3859" max="4101" width="9.140625" style="290"/>
    <col min="4102" max="4102" width="5" style="290" customWidth="true"/>
    <col min="4103" max="4103" width="13.85546875" style="290" customWidth="true"/>
    <col min="4104" max="4105" width="6.28515625" style="290" customWidth="true"/>
    <col min="4106" max="4107" width="7" style="290" customWidth="true"/>
    <col min="4108" max="4114" width="6.28515625" style="290" customWidth="true"/>
    <col min="4115" max="4357" width="9.140625" style="290"/>
    <col min="4358" max="4358" width="5" style="290" customWidth="true"/>
    <col min="4359" max="4359" width="13.85546875" style="290" customWidth="true"/>
    <col min="4360" max="4361" width="6.28515625" style="290" customWidth="true"/>
    <col min="4362" max="4363" width="7" style="290" customWidth="true"/>
    <col min="4364" max="4370" width="6.28515625" style="290" customWidth="true"/>
    <col min="4371" max="4613" width="9.140625" style="290"/>
    <col min="4614" max="4614" width="5" style="290" customWidth="true"/>
    <col min="4615" max="4615" width="13.85546875" style="290" customWidth="true"/>
    <col min="4616" max="4617" width="6.28515625" style="290" customWidth="true"/>
    <col min="4618" max="4619" width="7" style="290" customWidth="true"/>
    <col min="4620" max="4626" width="6.28515625" style="290" customWidth="true"/>
    <col min="4627" max="4869" width="9.140625" style="290"/>
    <col min="4870" max="4870" width="5" style="290" customWidth="true"/>
    <col min="4871" max="4871" width="13.85546875" style="290" customWidth="true"/>
    <col min="4872" max="4873" width="6.28515625" style="290" customWidth="true"/>
    <col min="4874" max="4875" width="7" style="290" customWidth="true"/>
    <col min="4876" max="4882" width="6.28515625" style="290" customWidth="true"/>
    <col min="4883" max="5125" width="9.140625" style="290"/>
    <col min="5126" max="5126" width="5" style="290" customWidth="true"/>
    <col min="5127" max="5127" width="13.85546875" style="290" customWidth="true"/>
    <col min="5128" max="5129" width="6.28515625" style="290" customWidth="true"/>
    <col min="5130" max="5131" width="7" style="290" customWidth="true"/>
    <col min="5132" max="5138" width="6.28515625" style="290" customWidth="true"/>
    <col min="5139" max="5381" width="9.140625" style="290"/>
    <col min="5382" max="5382" width="5" style="290" customWidth="true"/>
    <col min="5383" max="5383" width="13.85546875" style="290" customWidth="true"/>
    <col min="5384" max="5385" width="6.28515625" style="290" customWidth="true"/>
    <col min="5386" max="5387" width="7" style="290" customWidth="true"/>
    <col min="5388" max="5394" width="6.28515625" style="290" customWidth="true"/>
    <col min="5395" max="5637" width="9.140625" style="290"/>
    <col min="5638" max="5638" width="5" style="290" customWidth="true"/>
    <col min="5639" max="5639" width="13.85546875" style="290" customWidth="true"/>
    <col min="5640" max="5641" width="6.28515625" style="290" customWidth="true"/>
    <col min="5642" max="5643" width="7" style="290" customWidth="true"/>
    <col min="5644" max="5650" width="6.28515625" style="290" customWidth="true"/>
    <col min="5651" max="5893" width="9.140625" style="290"/>
    <col min="5894" max="5894" width="5" style="290" customWidth="true"/>
    <col min="5895" max="5895" width="13.85546875" style="290" customWidth="true"/>
    <col min="5896" max="5897" width="6.28515625" style="290" customWidth="true"/>
    <col min="5898" max="5899" width="7" style="290" customWidth="true"/>
    <col min="5900" max="5906" width="6.28515625" style="290" customWidth="true"/>
    <col min="5907" max="6149" width="9.140625" style="290"/>
    <col min="6150" max="6150" width="5" style="290" customWidth="true"/>
    <col min="6151" max="6151" width="13.85546875" style="290" customWidth="true"/>
    <col min="6152" max="6153" width="6.28515625" style="290" customWidth="true"/>
    <col min="6154" max="6155" width="7" style="290" customWidth="true"/>
    <col min="6156" max="6162" width="6.28515625" style="290" customWidth="true"/>
    <col min="6163" max="6405" width="9.140625" style="290"/>
    <col min="6406" max="6406" width="5" style="290" customWidth="true"/>
    <col min="6407" max="6407" width="13.85546875" style="290" customWidth="true"/>
    <col min="6408" max="6409" width="6.28515625" style="290" customWidth="true"/>
    <col min="6410" max="6411" width="7" style="290" customWidth="true"/>
    <col min="6412" max="6418" width="6.28515625" style="290" customWidth="true"/>
    <col min="6419" max="6661" width="9.140625" style="290"/>
    <col min="6662" max="6662" width="5" style="290" customWidth="true"/>
    <col min="6663" max="6663" width="13.85546875" style="290" customWidth="true"/>
    <col min="6664" max="6665" width="6.28515625" style="290" customWidth="true"/>
    <col min="6666" max="6667" width="7" style="290" customWidth="true"/>
    <col min="6668" max="6674" width="6.28515625" style="290" customWidth="true"/>
    <col min="6675" max="6917" width="9.140625" style="290"/>
    <col min="6918" max="6918" width="5" style="290" customWidth="true"/>
    <col min="6919" max="6919" width="13.85546875" style="290" customWidth="true"/>
    <col min="6920" max="6921" width="6.28515625" style="290" customWidth="true"/>
    <col min="6922" max="6923" width="7" style="290" customWidth="true"/>
    <col min="6924" max="6930" width="6.28515625" style="290" customWidth="true"/>
    <col min="6931" max="7173" width="9.140625" style="290"/>
    <col min="7174" max="7174" width="5" style="290" customWidth="true"/>
    <col min="7175" max="7175" width="13.85546875" style="290" customWidth="true"/>
    <col min="7176" max="7177" width="6.28515625" style="290" customWidth="true"/>
    <col min="7178" max="7179" width="7" style="290" customWidth="true"/>
    <col min="7180" max="7186" width="6.28515625" style="290" customWidth="true"/>
    <col min="7187" max="7429" width="9.140625" style="290"/>
    <col min="7430" max="7430" width="5" style="290" customWidth="true"/>
    <col min="7431" max="7431" width="13.85546875" style="290" customWidth="true"/>
    <col min="7432" max="7433" width="6.28515625" style="290" customWidth="true"/>
    <col min="7434" max="7435" width="7" style="290" customWidth="true"/>
    <col min="7436" max="7442" width="6.28515625" style="290" customWidth="true"/>
    <col min="7443" max="7685" width="9.140625" style="290"/>
    <col min="7686" max="7686" width="5" style="290" customWidth="true"/>
    <col min="7687" max="7687" width="13.85546875" style="290" customWidth="true"/>
    <col min="7688" max="7689" width="6.28515625" style="290" customWidth="true"/>
    <col min="7690" max="7691" width="7" style="290" customWidth="true"/>
    <col min="7692" max="7698" width="6.28515625" style="290" customWidth="true"/>
    <col min="7699" max="7941" width="9.140625" style="290"/>
    <col min="7942" max="7942" width="5" style="290" customWidth="true"/>
    <col min="7943" max="7943" width="13.85546875" style="290" customWidth="true"/>
    <col min="7944" max="7945" width="6.28515625" style="290" customWidth="true"/>
    <col min="7946" max="7947" width="7" style="290" customWidth="true"/>
    <col min="7948" max="7954" width="6.28515625" style="290" customWidth="true"/>
    <col min="7955" max="8197" width="9.140625" style="290"/>
    <col min="8198" max="8198" width="5" style="290" customWidth="true"/>
    <col min="8199" max="8199" width="13.85546875" style="290" customWidth="true"/>
    <col min="8200" max="8201" width="6.28515625" style="290" customWidth="true"/>
    <col min="8202" max="8203" width="7" style="290" customWidth="true"/>
    <col min="8204" max="8210" width="6.28515625" style="290" customWidth="true"/>
    <col min="8211" max="8453" width="9.140625" style="290"/>
    <col min="8454" max="8454" width="5" style="290" customWidth="true"/>
    <col min="8455" max="8455" width="13.85546875" style="290" customWidth="true"/>
    <col min="8456" max="8457" width="6.28515625" style="290" customWidth="true"/>
    <col min="8458" max="8459" width="7" style="290" customWidth="true"/>
    <col min="8460" max="8466" width="6.28515625" style="290" customWidth="true"/>
    <col min="8467" max="8709" width="9.140625" style="290"/>
    <col min="8710" max="8710" width="5" style="290" customWidth="true"/>
    <col min="8711" max="8711" width="13.85546875" style="290" customWidth="true"/>
    <col min="8712" max="8713" width="6.28515625" style="290" customWidth="true"/>
    <col min="8714" max="8715" width="7" style="290" customWidth="true"/>
    <col min="8716" max="8722" width="6.28515625" style="290" customWidth="true"/>
    <col min="8723" max="8965" width="9.140625" style="290"/>
    <col min="8966" max="8966" width="5" style="290" customWidth="true"/>
    <col min="8967" max="8967" width="13.85546875" style="290" customWidth="true"/>
    <col min="8968" max="8969" width="6.28515625" style="290" customWidth="true"/>
    <col min="8970" max="8971" width="7" style="290" customWidth="true"/>
    <col min="8972" max="8978" width="6.28515625" style="290" customWidth="true"/>
    <col min="8979" max="9221" width="9.140625" style="290"/>
    <col min="9222" max="9222" width="5" style="290" customWidth="true"/>
    <col min="9223" max="9223" width="13.85546875" style="290" customWidth="true"/>
    <col min="9224" max="9225" width="6.28515625" style="290" customWidth="true"/>
    <col min="9226" max="9227" width="7" style="290" customWidth="true"/>
    <col min="9228" max="9234" width="6.28515625" style="290" customWidth="true"/>
    <col min="9235" max="9477" width="9.140625" style="290"/>
    <col min="9478" max="9478" width="5" style="290" customWidth="true"/>
    <col min="9479" max="9479" width="13.85546875" style="290" customWidth="true"/>
    <col min="9480" max="9481" width="6.28515625" style="290" customWidth="true"/>
    <col min="9482" max="9483" width="7" style="290" customWidth="true"/>
    <col min="9484" max="9490" width="6.28515625" style="290" customWidth="true"/>
    <col min="9491" max="9733" width="9.140625" style="290"/>
    <col min="9734" max="9734" width="5" style="290" customWidth="true"/>
    <col min="9735" max="9735" width="13.85546875" style="290" customWidth="true"/>
    <col min="9736" max="9737" width="6.28515625" style="290" customWidth="true"/>
    <col min="9738" max="9739" width="7" style="290" customWidth="true"/>
    <col min="9740" max="9746" width="6.28515625" style="290" customWidth="true"/>
    <col min="9747" max="9989" width="9.140625" style="290"/>
    <col min="9990" max="9990" width="5" style="290" customWidth="true"/>
    <col min="9991" max="9991" width="13.85546875" style="290" customWidth="true"/>
    <col min="9992" max="9993" width="6.28515625" style="290" customWidth="true"/>
    <col min="9994" max="9995" width="7" style="290" customWidth="true"/>
    <col min="9996" max="10002" width="6.28515625" style="290" customWidth="true"/>
    <col min="10003" max="10245" width="9.140625" style="290"/>
    <col min="10246" max="10246" width="5" style="290" customWidth="true"/>
    <col min="10247" max="10247" width="13.85546875" style="290" customWidth="true"/>
    <col min="10248" max="10249" width="6.28515625" style="290" customWidth="true"/>
    <col min="10250" max="10251" width="7" style="290" customWidth="true"/>
    <col min="10252" max="10258" width="6.28515625" style="290" customWidth="true"/>
    <col min="10259" max="10501" width="9.140625" style="290"/>
    <col min="10502" max="10502" width="5" style="290" customWidth="true"/>
    <col min="10503" max="10503" width="13.85546875" style="290" customWidth="true"/>
    <col min="10504" max="10505" width="6.28515625" style="290" customWidth="true"/>
    <col min="10506" max="10507" width="7" style="290" customWidth="true"/>
    <col min="10508" max="10514" width="6.28515625" style="290" customWidth="true"/>
    <col min="10515" max="10757" width="9.140625" style="290"/>
    <col min="10758" max="10758" width="5" style="290" customWidth="true"/>
    <col min="10759" max="10759" width="13.85546875" style="290" customWidth="true"/>
    <col min="10760" max="10761" width="6.28515625" style="290" customWidth="true"/>
    <col min="10762" max="10763" width="7" style="290" customWidth="true"/>
    <col min="10764" max="10770" width="6.28515625" style="290" customWidth="true"/>
    <col min="10771" max="11013" width="9.140625" style="290"/>
    <col min="11014" max="11014" width="5" style="290" customWidth="true"/>
    <col min="11015" max="11015" width="13.85546875" style="290" customWidth="true"/>
    <col min="11016" max="11017" width="6.28515625" style="290" customWidth="true"/>
    <col min="11018" max="11019" width="7" style="290" customWidth="true"/>
    <col min="11020" max="11026" width="6.28515625" style="290" customWidth="true"/>
    <col min="11027" max="11269" width="9.140625" style="290"/>
    <col min="11270" max="11270" width="5" style="290" customWidth="true"/>
    <col min="11271" max="11271" width="13.85546875" style="290" customWidth="true"/>
    <col min="11272" max="11273" width="6.28515625" style="290" customWidth="true"/>
    <col min="11274" max="11275" width="7" style="290" customWidth="true"/>
    <col min="11276" max="11282" width="6.28515625" style="290" customWidth="true"/>
    <col min="11283" max="11525" width="9.140625" style="290"/>
    <col min="11526" max="11526" width="5" style="290" customWidth="true"/>
    <col min="11527" max="11527" width="13.85546875" style="290" customWidth="true"/>
    <col min="11528" max="11529" width="6.28515625" style="290" customWidth="true"/>
    <col min="11530" max="11531" width="7" style="290" customWidth="true"/>
    <col min="11532" max="11538" width="6.28515625" style="290" customWidth="true"/>
    <col min="11539" max="11781" width="9.140625" style="290"/>
    <col min="11782" max="11782" width="5" style="290" customWidth="true"/>
    <col min="11783" max="11783" width="13.85546875" style="290" customWidth="true"/>
    <col min="11784" max="11785" width="6.28515625" style="290" customWidth="true"/>
    <col min="11786" max="11787" width="7" style="290" customWidth="true"/>
    <col min="11788" max="11794" width="6.28515625" style="290" customWidth="true"/>
    <col min="11795" max="12037" width="9.140625" style="290"/>
    <col min="12038" max="12038" width="5" style="290" customWidth="true"/>
    <col min="12039" max="12039" width="13.85546875" style="290" customWidth="true"/>
    <col min="12040" max="12041" width="6.28515625" style="290" customWidth="true"/>
    <col min="12042" max="12043" width="7" style="290" customWidth="true"/>
    <col min="12044" max="12050" width="6.28515625" style="290" customWidth="true"/>
    <col min="12051" max="12293" width="9.140625" style="290"/>
    <col min="12294" max="12294" width="5" style="290" customWidth="true"/>
    <col min="12295" max="12295" width="13.85546875" style="290" customWidth="true"/>
    <col min="12296" max="12297" width="6.28515625" style="290" customWidth="true"/>
    <col min="12298" max="12299" width="7" style="290" customWidth="true"/>
    <col min="12300" max="12306" width="6.28515625" style="290" customWidth="true"/>
    <col min="12307" max="12549" width="9.140625" style="290"/>
    <col min="12550" max="12550" width="5" style="290" customWidth="true"/>
    <col min="12551" max="12551" width="13.85546875" style="290" customWidth="true"/>
    <col min="12552" max="12553" width="6.28515625" style="290" customWidth="true"/>
    <col min="12554" max="12555" width="7" style="290" customWidth="true"/>
    <col min="12556" max="12562" width="6.28515625" style="290" customWidth="true"/>
    <col min="12563" max="12805" width="9.140625" style="290"/>
    <col min="12806" max="12806" width="5" style="290" customWidth="true"/>
    <col min="12807" max="12807" width="13.85546875" style="290" customWidth="true"/>
    <col min="12808" max="12809" width="6.28515625" style="290" customWidth="true"/>
    <col min="12810" max="12811" width="7" style="290" customWidth="true"/>
    <col min="12812" max="12818" width="6.28515625" style="290" customWidth="true"/>
    <col min="12819" max="13061" width="9.140625" style="290"/>
    <col min="13062" max="13062" width="5" style="290" customWidth="true"/>
    <col min="13063" max="13063" width="13.85546875" style="290" customWidth="true"/>
    <col min="13064" max="13065" width="6.28515625" style="290" customWidth="true"/>
    <col min="13066" max="13067" width="7" style="290" customWidth="true"/>
    <col min="13068" max="13074" width="6.28515625" style="290" customWidth="true"/>
    <col min="13075" max="13317" width="9.140625" style="290"/>
    <col min="13318" max="13318" width="5" style="290" customWidth="true"/>
    <col min="13319" max="13319" width="13.85546875" style="290" customWidth="true"/>
    <col min="13320" max="13321" width="6.28515625" style="290" customWidth="true"/>
    <col min="13322" max="13323" width="7" style="290" customWidth="true"/>
    <col min="13324" max="13330" width="6.28515625" style="290" customWidth="true"/>
    <col min="13331" max="13573" width="9.140625" style="290"/>
    <col min="13574" max="13574" width="5" style="290" customWidth="true"/>
    <col min="13575" max="13575" width="13.85546875" style="290" customWidth="true"/>
    <col min="13576" max="13577" width="6.28515625" style="290" customWidth="true"/>
    <col min="13578" max="13579" width="7" style="290" customWidth="true"/>
    <col min="13580" max="13586" width="6.28515625" style="290" customWidth="true"/>
    <col min="13587" max="13829" width="9.140625" style="290"/>
    <col min="13830" max="13830" width="5" style="290" customWidth="true"/>
    <col min="13831" max="13831" width="13.85546875" style="290" customWidth="true"/>
    <col min="13832" max="13833" width="6.28515625" style="290" customWidth="true"/>
    <col min="13834" max="13835" width="7" style="290" customWidth="true"/>
    <col min="13836" max="13842" width="6.28515625" style="290" customWidth="true"/>
    <col min="13843" max="14085" width="9.140625" style="290"/>
    <col min="14086" max="14086" width="5" style="290" customWidth="true"/>
    <col min="14087" max="14087" width="13.85546875" style="290" customWidth="true"/>
    <col min="14088" max="14089" width="6.28515625" style="290" customWidth="true"/>
    <col min="14090" max="14091" width="7" style="290" customWidth="true"/>
    <col min="14092" max="14098" width="6.28515625" style="290" customWidth="true"/>
    <col min="14099" max="14341" width="9.140625" style="290"/>
    <col min="14342" max="14342" width="5" style="290" customWidth="true"/>
    <col min="14343" max="14343" width="13.85546875" style="290" customWidth="true"/>
    <col min="14344" max="14345" width="6.28515625" style="290" customWidth="true"/>
    <col min="14346" max="14347" width="7" style="290" customWidth="true"/>
    <col min="14348" max="14354" width="6.28515625" style="290" customWidth="true"/>
    <col min="14355" max="14597" width="9.140625" style="290"/>
    <col min="14598" max="14598" width="5" style="290" customWidth="true"/>
    <col min="14599" max="14599" width="13.85546875" style="290" customWidth="true"/>
    <col min="14600" max="14601" width="6.28515625" style="290" customWidth="true"/>
    <col min="14602" max="14603" width="7" style="290" customWidth="true"/>
    <col min="14604" max="14610" width="6.28515625" style="290" customWidth="true"/>
    <col min="14611" max="14853" width="9.140625" style="290"/>
    <col min="14854" max="14854" width="5" style="290" customWidth="true"/>
    <col min="14855" max="14855" width="13.85546875" style="290" customWidth="true"/>
    <col min="14856" max="14857" width="6.28515625" style="290" customWidth="true"/>
    <col min="14858" max="14859" width="7" style="290" customWidth="true"/>
    <col min="14860" max="14866" width="6.28515625" style="290" customWidth="true"/>
    <col min="14867" max="15109" width="9.140625" style="290"/>
    <col min="15110" max="15110" width="5" style="290" customWidth="true"/>
    <col min="15111" max="15111" width="13.85546875" style="290" customWidth="true"/>
    <col min="15112" max="15113" width="6.28515625" style="290" customWidth="true"/>
    <col min="15114" max="15115" width="7" style="290" customWidth="true"/>
    <col min="15116" max="15122" width="6.28515625" style="290" customWidth="true"/>
    <col min="15123" max="15365" width="9.140625" style="290"/>
    <col min="15366" max="15366" width="5" style="290" customWidth="true"/>
    <col min="15367" max="15367" width="13.85546875" style="290" customWidth="true"/>
    <col min="15368" max="15369" width="6.28515625" style="290" customWidth="true"/>
    <col min="15370" max="15371" width="7" style="290" customWidth="true"/>
    <col min="15372" max="15378" width="6.28515625" style="290" customWidth="true"/>
    <col min="15379" max="15621" width="9.140625" style="290"/>
    <col min="15622" max="15622" width="5" style="290" customWidth="true"/>
    <col min="15623" max="15623" width="13.85546875" style="290" customWidth="true"/>
    <col min="15624" max="15625" width="6.28515625" style="290" customWidth="true"/>
    <col min="15626" max="15627" width="7" style="290" customWidth="true"/>
    <col min="15628" max="15634" width="6.28515625" style="290" customWidth="true"/>
    <col min="15635" max="15877" width="9.140625" style="290"/>
    <col min="15878" max="15878" width="5" style="290" customWidth="true"/>
    <col min="15879" max="15879" width="13.85546875" style="290" customWidth="true"/>
    <col min="15880" max="15881" width="6.28515625" style="290" customWidth="true"/>
    <col min="15882" max="15883" width="7" style="290" customWidth="true"/>
    <col min="15884" max="15890" width="6.28515625" style="290" customWidth="true"/>
    <col min="15891" max="16133" width="9.140625" style="290"/>
    <col min="16134" max="16134" width="5" style="290" customWidth="true"/>
    <col min="16135" max="16135" width="13.85546875" style="290" customWidth="true"/>
    <col min="16136" max="16137" width="6.28515625" style="290" customWidth="true"/>
    <col min="16138" max="16139" width="7" style="290" customWidth="true"/>
    <col min="16140" max="16146" width="6.28515625" style="290" customWidth="true"/>
    <col min="16147" max="16384" width="9.140625" style="290"/>
  </cols>
  <sheetData>
    <row r="4" ht="27" customHeight="true" x14ac:dyDescent="0.4">
      <c r="B4" s="817" t="s">
        <v>135</v>
      </c>
      <c r="C4" s="818"/>
      <c r="D4" s="818"/>
      <c r="E4" s="818"/>
      <c r="F4" s="818"/>
      <c r="G4" s="818"/>
      <c r="H4" s="818"/>
      <c r="I4" s="818"/>
      <c r="J4" s="818"/>
      <c r="K4" s="818"/>
      <c r="L4" s="818"/>
      <c r="M4" s="818"/>
      <c r="N4" s="818"/>
      <c r="O4" s="818"/>
      <c r="P4" s="818"/>
      <c r="Q4" s="818"/>
      <c r="R4" s="818"/>
      <c r="S4" s="818"/>
      <c r="T4" s="818"/>
      <c r="U4" s="818"/>
      <c r="V4" s="818"/>
      <c r="W4" s="818"/>
      <c r="X4" s="818"/>
      <c r="Y4" s="818"/>
    </row>
    <row r="5" ht="28.5" customHeight="true" x14ac:dyDescent="0.4">
      <c r="B5" s="809" t="str">
        <f ca="true">IF(ISERROR(INDIRECT(CONCATENATE($E$32,"!A2"))),"",INDIRECT(CONCATENATE($E$32,"!A2")))</f>
        <v>Central African Republic</v>
      </c>
      <c r="C5" s="819"/>
      <c r="D5" s="819"/>
      <c r="E5" s="819"/>
      <c r="F5" s="819"/>
      <c r="G5" s="819"/>
      <c r="H5" s="819"/>
      <c r="I5" s="819"/>
      <c r="J5" s="819"/>
      <c r="K5" s="818"/>
      <c r="L5" s="818"/>
      <c r="M5" s="818"/>
      <c r="N5" s="818"/>
      <c r="O5" s="818"/>
      <c r="P5" s="818"/>
      <c r="Q5" s="818"/>
      <c r="R5" s="818"/>
      <c r="S5" s="818"/>
      <c r="T5" s="818"/>
      <c r="U5" s="818"/>
      <c r="V5" s="818"/>
      <c r="W5" s="818"/>
      <c r="X5" s="818"/>
      <c r="Y5" s="818"/>
    </row>
    <row r="6" x14ac:dyDescent="0.2">
      <c r="F6" s="290"/>
      <c r="G6" s="290"/>
      <c r="J6" s="291"/>
      <c r="K6" s="291"/>
      <c r="L6" s="291"/>
      <c r="M6" s="291"/>
      <c r="N6" s="291"/>
      <c r="O6" s="291"/>
      <c r="P6" s="291"/>
    </row>
    <row r="7" s="292" customFormat="true" ht="16.5" customHeight="true" x14ac:dyDescent="0.25">
      <c r="B7" s="815" t="str">
        <f ca="true">CONCATENATE("National ",IF(ISERROR(INDIRECT(CONCATENATE($E$32,"!A2"))),"",INDIRECT(CONCATENATE($E$32,"!A210"))))</f>
        <v>National Access to hygiene facilities </v>
      </c>
      <c r="C7" s="816"/>
      <c r="D7" s="816"/>
      <c r="E7" s="816"/>
      <c r="F7" s="816"/>
      <c r="G7" s="816"/>
      <c r="H7" s="816"/>
      <c r="K7" s="833" t="str">
        <f ca="true">CONCATENATE("Urban ",IF(ISERROR(INDIRECT(CONCATENATE($E$32,"!A2"))),"",INDIRECT(CONCATENATE($E$32,"!A210"))))</f>
        <v>Urban Access to hygiene facilities </v>
      </c>
      <c r="L7" s="834"/>
      <c r="M7" s="834"/>
      <c r="N7" s="834"/>
      <c r="O7" s="834"/>
      <c r="P7" s="834"/>
      <c r="S7" s="833" t="str">
        <f ca="true">CONCATENATE("Rural ",IF(ISERROR(INDIRECT(CONCATENATE($E$32,"!A2"))),"",INDIRECT(CONCATENATE($E$32,"!A210"))))</f>
        <v>Rural Access to hygiene facilities </v>
      </c>
      <c r="T7" s="834"/>
      <c r="U7" s="834"/>
      <c r="V7" s="834"/>
      <c r="W7" s="834"/>
      <c r="X7" s="834"/>
    </row>
    <row r="8" s="292" customFormat="true" x14ac:dyDescent="0.2"/>
    <row r="17" x14ac:dyDescent="0.2">
      <c r="Q17" s="291"/>
      <c r="R17" s="291"/>
      <c r="S17" s="291"/>
      <c r="T17" s="291"/>
      <c r="U17" s="291"/>
      <c r="V17" s="291"/>
    </row>
    <row r="18" x14ac:dyDescent="0.2">
      <c r="Q18" s="291"/>
      <c r="R18" s="291"/>
      <c r="S18" s="291"/>
      <c r="T18" s="291"/>
      <c r="U18" s="291"/>
      <c r="V18" s="291"/>
    </row>
    <row r="19" x14ac:dyDescent="0.2">
      <c r="Q19" s="291"/>
      <c r="R19" s="291"/>
      <c r="S19" s="291"/>
      <c r="T19" s="291"/>
      <c r="U19" s="291"/>
      <c r="V19" s="291"/>
    </row>
    <row r="20" x14ac:dyDescent="0.2">
      <c r="Q20" s="291"/>
      <c r="R20" s="291"/>
      <c r="S20" s="291"/>
      <c r="T20" s="291"/>
      <c r="U20" s="291"/>
      <c r="V20" s="291"/>
    </row>
    <row r="21" x14ac:dyDescent="0.2">
      <c r="Q21" s="291"/>
      <c r="R21" s="291"/>
      <c r="S21" s="291"/>
      <c r="T21" s="291"/>
      <c r="U21" s="291"/>
      <c r="V21" s="291"/>
    </row>
    <row r="22" x14ac:dyDescent="0.2">
      <c r="Q22" s="291"/>
      <c r="R22" s="291"/>
      <c r="S22" s="291"/>
      <c r="T22" s="291"/>
      <c r="U22" s="291"/>
      <c r="V22" s="291"/>
    </row>
    <row r="23" x14ac:dyDescent="0.2">
      <c r="Q23" s="291"/>
      <c r="R23" s="291"/>
      <c r="S23" s="291"/>
      <c r="T23" s="291"/>
      <c r="U23" s="291"/>
      <c r="V23" s="291"/>
    </row>
    <row r="32" s="294" customFormat="true" x14ac:dyDescent="0.2">
      <c r="E32" s="844" t="str">
        <f>INDEX(B88:B100,A88)</f>
        <v>MICS19</v>
      </c>
      <c r="F32" s="845"/>
      <c r="G32" s="824" t="str">
        <f ca="true">IF(ISERROR(INDIRECT(CONCATENATE($E$32,"!A2"))),"",INDIRECT(CONCATENATE($E$32,"!A2")))</f>
        <v>Central African Republic</v>
      </c>
      <c r="H32" s="825"/>
      <c r="I32" s="825"/>
      <c r="J32" s="826"/>
      <c r="K32" s="830" t="s">
        <v>0</v>
      </c>
      <c r="L32" s="831"/>
      <c r="M32" s="832"/>
      <c r="N32" s="830" t="s">
        <v>1</v>
      </c>
      <c r="O32" s="831"/>
      <c r="P32" s="832"/>
      <c r="Q32" s="830" t="s">
        <v>2</v>
      </c>
      <c r="R32" s="831"/>
      <c r="S32" s="832"/>
      <c r="T32" s="830" t="s">
        <v>3</v>
      </c>
      <c r="U32" s="831"/>
      <c r="V32" s="832"/>
      <c r="W32" s="830" t="s">
        <v>4</v>
      </c>
      <c r="X32" s="831"/>
      <c r="Y32" s="832"/>
    </row>
    <row r="33" s="298" customFormat="true" ht="22.5" customHeight="true" x14ac:dyDescent="0.2">
      <c r="E33" s="846"/>
      <c r="F33" s="847"/>
      <c r="G33" s="827"/>
      <c r="H33" s="828"/>
      <c r="I33" s="828"/>
      <c r="J33" s="829"/>
      <c r="K33" s="295" t="s">
        <v>15</v>
      </c>
      <c r="L33" s="296" t="s">
        <v>16</v>
      </c>
      <c r="M33" s="297" t="s">
        <v>20</v>
      </c>
      <c r="N33" s="295" t="s">
        <v>15</v>
      </c>
      <c r="O33" s="296" t="s">
        <v>16</v>
      </c>
      <c r="P33" s="297" t="s">
        <v>20</v>
      </c>
      <c r="Q33" s="295" t="s">
        <v>15</v>
      </c>
      <c r="R33" s="296" t="s">
        <v>16</v>
      </c>
      <c r="S33" s="297" t="s">
        <v>20</v>
      </c>
      <c r="T33" s="295" t="s">
        <v>15</v>
      </c>
      <c r="U33" s="296" t="s">
        <v>16</v>
      </c>
      <c r="V33" s="297" t="s">
        <v>20</v>
      </c>
      <c r="W33" s="295" t="s">
        <v>15</v>
      </c>
      <c r="X33" s="296" t="s">
        <v>16</v>
      </c>
      <c r="Y33" s="297" t="s">
        <v>20</v>
      </c>
    </row>
    <row r="34" ht="15" x14ac:dyDescent="0.2">
      <c r="B34" s="820" t="s">
        <v>21</v>
      </c>
      <c r="C34" s="821"/>
      <c r="D34" s="821"/>
      <c r="E34" s="361"/>
      <c r="F34" s="290"/>
      <c r="G34" s="781" t="s">
        <v>5</v>
      </c>
      <c r="H34" s="782"/>
      <c r="I34" s="785"/>
      <c r="J34" s="837" t="str">
        <f ca="true">IF(ISERROR(INDIRECT(CONCATENATE(#REF!,"!A2"))),"",INDIRECT(CONCATENATE(#REF!,"!A210")))</f>
        <v/>
      </c>
      <c r="K34" s="835">
        <f ca="true">IF(ISERROR(INDIRECT(CONCATENATE($E$32,"!C222"))),"",INDIRECT(CONCATENATE($E$32,"!C222")))</f>
        <v>7.8010158000447571</v>
      </c>
      <c r="L34" s="841">
        <f ca="true">IF(ISERROR(INDIRECT(CONCATENATE($E$32,"!C223"))),"",INDIRECT(CONCATENATE($E$32,"!C223")))</f>
        <v>7.4423044463526393</v>
      </c>
      <c r="M34" s="839">
        <f ca="true">IF(ISERROR(INDIRECT(CONCATENATE($E$32,"!C224"))),"",INDIRECT(CONCATENATE($E$32,"!C224")))</f>
        <v>84.75667975360264</v>
      </c>
      <c r="N34" s="835">
        <f ca="true">IF(ISERROR(INDIRECT(CONCATENATE($E$32,"!D222"))),"",INDIRECT(CONCATENATE($E$32,"!D222")))</f>
        <v>8.822594644245795</v>
      </c>
      <c r="O34" s="841">
        <f ca="true">IF(ISERROR(INDIRECT(CONCATENATE($E$32,"!D223"))),"",INDIRECT(CONCATENATE($E$32,"!D223")))</f>
        <v>8.3119493579403336</v>
      </c>
      <c r="P34" s="839">
        <f ca="true">IF(ISERROR(INDIRECT(CONCATENATE($E$32,"!D224"))),"",INDIRECT(CONCATENATE($E$32,"!D224")))</f>
        <v>82.865455997814024</v>
      </c>
      <c r="Q34" s="835">
        <f ca="true">IF(ISERROR(INDIRECT(CONCATENATE($E$32,"!E222"))),"",INDIRECT(CONCATENATE($E$32,"!E222")))</f>
        <v>13.881912637382548</v>
      </c>
      <c r="R34" s="841">
        <f ca="true">IF(ISERROR(INDIRECT(CONCATENATE($E$32,"!E223"))),"",INDIRECT(CONCATENATE($E$32,"!E223")))</f>
        <v>8.8524135952878495</v>
      </c>
      <c r="S34" s="839">
        <f ca="true">IF(ISERROR(INDIRECT(CONCATENATE($E$32,"!E224"))),"",INDIRECT(CONCATENATE($E$32,"!E224")))</f>
        <v>77.265673767329616</v>
      </c>
      <c r="T34" s="835">
        <f ca="true">IF(ISERROR(INDIRECT(CONCATENATE($E$32,"!F222"))),"",INDIRECT(CONCATENATE($E$32,"!F222")))</f>
        <v>26.034338064666802</v>
      </c>
      <c r="U34" s="841">
        <f ca="true">IF(ISERROR(INDIRECT(CONCATENATE($E$32,"!F223"))),"",INDIRECT(CONCATENATE($E$32,"!F223")))</f>
        <v>10.460725788660618</v>
      </c>
      <c r="V34" s="839">
        <f ca="true">IF(ISERROR(INDIRECT(CONCATENATE($E$32,"!F224"))),"",INDIRECT(CONCATENATE($E$32,"!F224")))</f>
        <v>63.504936146672556</v>
      </c>
      <c r="W34" s="835">
        <f ca="true">IF(ISERROR(INDIRECT(CONCATENATE($E$32,"!G222"))),"",INDIRECT(CONCATENATE($E$32,"!G222")))</f>
        <v>42.068009852274315</v>
      </c>
      <c r="X34" s="841">
        <f ca="true">IF(ISERROR(INDIRECT(CONCATENATE($E$32,"!G223"))),"",INDIRECT(CONCATENATE($E$32,"!G223")))</f>
        <v>9.4813245337566219</v>
      </c>
      <c r="Y34" s="839">
        <f ca="true">IF(ISERROR(INDIRECT(CONCATENATE($E$32,"!G224"))),"",INDIRECT(CONCATENATE($E$32,"!G224")))</f>
        <v>48.450665613969299</v>
      </c>
      <c r="Z34" s="362"/>
    </row>
    <row r="35" ht="15" x14ac:dyDescent="0.2">
      <c r="B35" s="822"/>
      <c r="C35" s="823"/>
      <c r="D35" s="823"/>
      <c r="E35" s="361"/>
      <c r="F35" s="290"/>
      <c r="G35" s="783"/>
      <c r="H35" s="784"/>
      <c r="I35" s="786"/>
      <c r="J35" s="838"/>
      <c r="K35" s="836"/>
      <c r="L35" s="842"/>
      <c r="M35" s="840"/>
      <c r="N35" s="836"/>
      <c r="O35" s="842"/>
      <c r="P35" s="840"/>
      <c r="Q35" s="836"/>
      <c r="R35" s="842"/>
      <c r="S35" s="840"/>
      <c r="T35" s="836"/>
      <c r="U35" s="842"/>
      <c r="V35" s="840"/>
      <c r="W35" s="836"/>
      <c r="X35" s="842"/>
      <c r="Y35" s="840"/>
      <c r="Z35" s="362"/>
    </row>
    <row r="36" ht="12.75" customHeight="true" x14ac:dyDescent="0.2">
      <c r="E36" s="363"/>
      <c r="F36" s="290"/>
      <c r="G36" s="362"/>
      <c r="H36" s="362"/>
      <c r="I36" s="362"/>
      <c r="J36" s="362"/>
      <c r="K36" s="362"/>
      <c r="L36" s="364"/>
      <c r="M36" s="364"/>
      <c r="N36" s="362"/>
      <c r="O36" s="362"/>
      <c r="P36" s="362"/>
      <c r="Q36" s="362"/>
      <c r="R36" s="362"/>
      <c r="S36" s="362"/>
      <c r="T36" s="362"/>
      <c r="U36" s="362"/>
      <c r="V36" s="362"/>
      <c r="W36" s="362"/>
      <c r="X36" s="362"/>
      <c r="Y36" s="362"/>
      <c r="Z36" s="362"/>
    </row>
    <row r="37" x14ac:dyDescent="0.2">
      <c r="E37" s="363"/>
      <c r="F37" s="290"/>
      <c r="G37" s="781" t="s">
        <v>6</v>
      </c>
      <c r="H37" s="782"/>
      <c r="I37" s="785"/>
      <c r="J37" s="837" t="str">
        <f ca="true">IF(ISERROR(INDIRECT(CONCATENATE(#REF!,"!A2"))),"",INDIRECT(CONCATENATE(#REF!,"!A210")))</f>
        <v/>
      </c>
      <c r="K37" s="835">
        <f ca="true">IF(ISERROR(INDIRECT(CONCATENATE($E$32,"!H222"))),"",INDIRECT(CONCATENATE($E$32,"!H222")))</f>
        <v>12.973291613102662</v>
      </c>
      <c r="L37" s="841">
        <f ca="true">IF(ISERROR(INDIRECT(CONCATENATE($E$32,"!H223"))),"",INDIRECT(CONCATENATE($E$32,"!H223")))</f>
        <v>8.462198679578643</v>
      </c>
      <c r="M37" s="839">
        <f ca="true">IF(ISERROR(INDIRECT(CONCATENATE($E$32,"!H224"))),"",INDIRECT(CONCATENATE($E$32,"!H224")))</f>
        <v>78.564509707318678</v>
      </c>
      <c r="N37" s="835">
        <f ca="true">IF(ISERROR(INDIRECT(CONCATENATE($E$32,"!I222"))),"",INDIRECT(CONCATENATE($E$32,"!I222")))</f>
        <v>27.337344743845499</v>
      </c>
      <c r="O37" s="841">
        <f ca="true">IF(ISERROR(INDIRECT(CONCATENATE($E$32,"!I223"))),"",INDIRECT(CONCATENATE($E$32,"!I223")))</f>
        <v>11.631912106037182</v>
      </c>
      <c r="P37" s="839">
        <f ca="true">IF(ISERROR(INDIRECT(CONCATENATE($E$32,"!I224"))),"",INDIRECT(CONCATENATE($E$32,"!I224")))</f>
        <v>61.030743150117331</v>
      </c>
      <c r="Q37" s="835">
        <f ca="true">IF(ISERROR(INDIRECT(CONCATENATE($E$32,"!J222"))),"",INDIRECT(CONCATENATE($E$32,"!J222")))</f>
        <v>34.195958091603131</v>
      </c>
      <c r="R37" s="841">
        <f ca="true">IF(ISERROR(INDIRECT(CONCATENATE($E$32,"!J223"))),"",INDIRECT(CONCATENATE($E$32,"!J223")))</f>
        <v>9.8575690940436882</v>
      </c>
      <c r="S37" s="839">
        <f ca="true">IF(ISERROR(INDIRECT(CONCATENATE($E$32,"!J224"))),"",INDIRECT(CONCATENATE($E$32,"!J224")))</f>
        <v>55.9464728143532</v>
      </c>
      <c r="T37" s="835">
        <f ca="true">IF(ISERROR(INDIRECT(CONCATENATE($E$32,"!K222"))),"",INDIRECT(CONCATENATE($E$32,"!K222")))</f>
        <v>38.815531371017059</v>
      </c>
      <c r="U37" s="841">
        <f ca="true">IF(ISERROR(INDIRECT(CONCATENATE($E$32,"!K223"))),"",INDIRECT(CONCATENATE($E$32,"!K223")))</f>
        <v>8.9781055216685619</v>
      </c>
      <c r="V37" s="839">
        <f ca="true">IF(ISERROR(INDIRECT(CONCATENATE($E$32,"!K224"))),"",INDIRECT(CONCATENATE($E$32,"!K224")))</f>
        <v>52.206363107314338</v>
      </c>
      <c r="W37" s="835">
        <f ca="true">IF(ISERROR(INDIRECT(CONCATENATE($E$32,"!L222"))),"",INDIRECT(CONCATENATE($E$32,"!L222")))</f>
        <v>52.576904108912196</v>
      </c>
      <c r="X37" s="841">
        <f ca="true">IF(ISERROR(INDIRECT(CONCATENATE($E$32,"!L223"))),"",INDIRECT(CONCATENATE($E$32,"!L223")))</f>
        <v>10.252827550691268</v>
      </c>
      <c r="Y37" s="839">
        <f ca="true">IF(ISERROR(INDIRECT(CONCATENATE($E$32,"!L224"))),"",INDIRECT(CONCATENATE($E$32,"!L224")))</f>
        <v>37.170268340396426</v>
      </c>
      <c r="Z37" s="362"/>
    </row>
    <row r="38" x14ac:dyDescent="0.2">
      <c r="F38" s="290"/>
      <c r="G38" s="783"/>
      <c r="H38" s="784"/>
      <c r="I38" s="786"/>
      <c r="J38" s="843"/>
      <c r="K38" s="836"/>
      <c r="L38" s="842"/>
      <c r="M38" s="840"/>
      <c r="N38" s="836"/>
      <c r="O38" s="842"/>
      <c r="P38" s="840"/>
      <c r="Q38" s="836"/>
      <c r="R38" s="842"/>
      <c r="S38" s="840"/>
      <c r="T38" s="836"/>
      <c r="U38" s="842"/>
      <c r="V38" s="840"/>
      <c r="W38" s="836"/>
      <c r="X38" s="842"/>
      <c r="Y38" s="840"/>
      <c r="Z38" s="362"/>
    </row>
    <row r="39" x14ac:dyDescent="0.2">
      <c r="F39" s="290"/>
      <c r="G39" s="362"/>
      <c r="H39" s="362"/>
      <c r="I39" s="362"/>
      <c r="J39" s="362"/>
      <c r="K39" s="362"/>
      <c r="L39" s="362"/>
      <c r="M39" s="364"/>
      <c r="N39" s="364"/>
      <c r="O39" s="362"/>
      <c r="P39" s="362"/>
      <c r="Q39" s="362"/>
      <c r="R39" s="362"/>
      <c r="S39" s="362"/>
      <c r="T39" s="362"/>
      <c r="U39" s="362"/>
      <c r="V39" s="362"/>
      <c r="W39" s="362"/>
      <c r="X39" s="362"/>
      <c r="Y39" s="362"/>
      <c r="Z39" s="362"/>
    </row>
    <row r="40" x14ac:dyDescent="0.2">
      <c r="F40" s="290"/>
      <c r="G40" s="781" t="s">
        <v>7</v>
      </c>
      <c r="H40" s="782"/>
      <c r="I40" s="785"/>
      <c r="J40" s="837" t="str">
        <f ca="true">IF(ISERROR(INDIRECT(CONCATENATE(#REF!,"!A2"))),"",INDIRECT(CONCATENATE(#REF!,"!A210")))</f>
        <v/>
      </c>
      <c r="K40" s="835">
        <f ca="true">IF(ISERROR(INDIRECT(CONCATENATE($E$32,"!M222"))),"",INDIRECT(CONCATENATE($E$32,"!M222")))</f>
        <v>6.1886931432208598</v>
      </c>
      <c r="L40" s="841">
        <f ca="true">IF(ISERROR(INDIRECT(CONCATENATE($E$32,"!M223"))),"",INDIRECT(CONCATENATE($E$32,"!M223")))</f>
        <v>6.6577248796652748</v>
      </c>
      <c r="M40" s="839">
        <f ca="true">IF(ISERROR(INDIRECT(CONCATENATE($E$32,"!M224"))),"",INDIRECT(CONCATENATE($E$32,"!M224")))</f>
        <v>87.153581977113703</v>
      </c>
      <c r="N40" s="835">
        <f ca="true">IF(ISERROR(INDIRECT(CONCATENATE($E$32,"!N222"))),"",INDIRECT(CONCATENATE($E$32,"!N222")))</f>
        <v>7.7252619883328739</v>
      </c>
      <c r="O40" s="841">
        <f ca="true">IF(ISERROR(INDIRECT(CONCATENATE($E$32,"!N223"))),"",INDIRECT(CONCATENATE($E$32,"!N223")))</f>
        <v>9.1453344203891049</v>
      </c>
      <c r="P40" s="839">
        <f ca="true">IF(ISERROR(INDIRECT(CONCATENATE($E$32,"!N224"))),"",INDIRECT(CONCATENATE($E$32,"!N224")))</f>
        <v>83.129403591277921</v>
      </c>
      <c r="Q40" s="835">
        <f ca="true">IF(ISERROR(INDIRECT(CONCATENATE($E$32,"!O222"))),"",INDIRECT(CONCATENATE($E$32,"!O222")))</f>
        <v>10.230117712337904</v>
      </c>
      <c r="R40" s="841">
        <f ca="true">IF(ISERROR(INDIRECT(CONCATENATE($E$32,"!O223"))),"",INDIRECT(CONCATENATE($E$32,"!O223")))</f>
        <v>8.3631084974252943</v>
      </c>
      <c r="S40" s="839">
        <f ca="true">IF(ISERROR(INDIRECT(CONCATENATE($E$32,"!O224"))),"",INDIRECT(CONCATENATE($E$32,"!O224")))</f>
        <v>81.40677379023667</v>
      </c>
      <c r="T40" s="835">
        <f ca="true">IF(ISERROR(INDIRECT(CONCATENATE($E$32,"!P222"))),"",INDIRECT(CONCATENATE($E$32,"!P222")))</f>
        <v>14.557622148838053</v>
      </c>
      <c r="U40" s="841">
        <f ca="true">IF(ISERROR(INDIRECT(CONCATENATE($E$32,"!P223"))),"",INDIRECT(CONCATENATE($E$32,"!P223")))</f>
        <v>8.6875715854764781</v>
      </c>
      <c r="V40" s="839">
        <f ca="true">IF(ISERROR(INDIRECT(CONCATENATE($E$32,"!P224"))),"",INDIRECT(CONCATENATE($E$32,"!P224")))</f>
        <v>76.754806265685446</v>
      </c>
      <c r="W40" s="835">
        <f ca="true">IF(ISERROR(INDIRECT(CONCATENATE($E$32,"!Q222"))),"",INDIRECT(CONCATENATE($E$32,"!Q222")))</f>
        <v>22.765841002278542</v>
      </c>
      <c r="X40" s="841">
        <f ca="true">IF(ISERROR(INDIRECT(CONCATENATE($E$32,"!Q223"))),"",INDIRECT(CONCATENATE($E$32,"!Q223")))</f>
        <v>9.1308798208211748</v>
      </c>
      <c r="Y40" s="839">
        <f ca="true">IF(ISERROR(INDIRECT(CONCATENATE($E$32,"!Q224"))),"",INDIRECT(CONCATENATE($E$32,"!Q224")))</f>
        <v>68.103279176900401</v>
      </c>
      <c r="Z40" s="362"/>
    </row>
    <row r="41" x14ac:dyDescent="0.2">
      <c r="F41" s="290"/>
      <c r="G41" s="783"/>
      <c r="H41" s="784"/>
      <c r="I41" s="786"/>
      <c r="J41" s="843"/>
      <c r="K41" s="836"/>
      <c r="L41" s="842"/>
      <c r="M41" s="840"/>
      <c r="N41" s="836"/>
      <c r="O41" s="842"/>
      <c r="P41" s="840"/>
      <c r="Q41" s="836"/>
      <c r="R41" s="842"/>
      <c r="S41" s="840"/>
      <c r="T41" s="836"/>
      <c r="U41" s="842"/>
      <c r="V41" s="840"/>
      <c r="W41" s="836"/>
      <c r="X41" s="842"/>
      <c r="Y41" s="840"/>
      <c r="Z41" s="362"/>
    </row>
    <row r="43" x14ac:dyDescent="0.2">
      <c r="F43" s="290"/>
      <c r="G43" s="290"/>
    </row>
    <row r="44" x14ac:dyDescent="0.2">
      <c r="F44" s="290"/>
      <c r="G44" s="290"/>
    </row>
    <row r="45" x14ac:dyDescent="0.2">
      <c r="F45" s="290"/>
      <c r="G45" s="290"/>
    </row>
    <row r="46" x14ac:dyDescent="0.2">
      <c r="F46" s="290"/>
      <c r="G46" s="290"/>
    </row>
    <row r="48" ht="15" x14ac:dyDescent="0.2">
      <c r="H48" s="361"/>
    </row>
    <row r="88" hidden="true" x14ac:dyDescent="0.2">
      <c r="A88" s="258">
        <v>4</v>
      </c>
      <c r="B88" s="258" t="s">
        <v>139</v>
      </c>
    </row>
    <row r="89" hidden="true" x14ac:dyDescent="0.2">
      <c r="B89" s="258" t="s">
        <v>35</v>
      </c>
    </row>
    <row r="90" hidden="true" x14ac:dyDescent="0.2">
      <c r="B90" s="258" t="s">
        <v>140</v>
      </c>
    </row>
    <row r="91" hidden="true" x14ac:dyDescent="0.2">
      <c r="B91" s="258" t="s">
        <v>671</v>
      </c>
    </row>
    <row r="92" hidden="true" x14ac:dyDescent="0.2">
      <c r="B92" s="258" t="s">
        <v>138</v>
      </c>
    </row>
    <row r="93" hidden="true" x14ac:dyDescent="0.2">
      <c r="B93" s="258"/>
    </row>
    <row r="94" hidden="true" x14ac:dyDescent="0.2">
      <c r="B94" s="258"/>
    </row>
    <row r="95" hidden="true" x14ac:dyDescent="0.2">
      <c r="B95" s="258"/>
    </row>
    <row r="96" hidden="true" x14ac:dyDescent="0.2">
      <c r="B96" s="258"/>
    </row>
    <row r="97" hidden="true" x14ac:dyDescent="0.2">
      <c r="B97" s="258"/>
    </row>
    <row r="98" hidden="true" x14ac:dyDescent="0.2">
      <c r="B98" s="258"/>
    </row>
    <row r="99" hidden="true" x14ac:dyDescent="0.2">
      <c r="B99" s="258"/>
    </row>
    <row r="100" hidden="true" x14ac:dyDescent="0.2">
      <c r="B100" s="258"/>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6B8FA6-A57B-4204-BB21-D749FBFC4F8A}">
  <sheetPr codeName="Feuil7"/>
  <dimension ref="A1:CZ1200"/>
  <sheetViews>
    <sheetView showGridLines="false" workbookViewId="0"/>
  </sheetViews>
  <sheetFormatPr defaultColWidth="9.140625" defaultRowHeight="15" customHeight="true" x14ac:dyDescent="0.2"/>
  <cols>
    <col min="1" max="1" width="31.5703125" style="582" customWidth="true"/>
    <col min="2" max="2" width="41.5703125" style="582" customWidth="true"/>
    <col min="3" max="17" width="10.7109375" style="582" customWidth="true"/>
    <col min="18" max="34" width="12.5703125" style="582" customWidth="true"/>
    <col min="35" max="52" width="12.5703125" style="417" customWidth="true"/>
    <col min="53" max="53" width="31.5703125" style="583" customWidth="true"/>
    <col min="54" max="54" width="41.5703125" style="444" customWidth="true"/>
    <col min="55" max="69" width="9.140625" style="583"/>
    <col min="70" max="77" width="12.5703125" style="583" customWidth="true"/>
    <col min="78" max="104" width="12.5703125" style="417" customWidth="true"/>
    <col min="105" max="16384" width="9.140625" style="582"/>
  </cols>
  <sheetData>
    <row r="1" s="365" customFormat="true" ht="18" customHeight="true" x14ac:dyDescent="0.2">
      <c r="AI1" s="417"/>
      <c r="AJ1" s="417"/>
      <c r="AK1" s="417"/>
      <c r="AL1" s="417"/>
      <c r="AM1" s="417"/>
      <c r="AN1" s="417"/>
      <c r="AO1" s="417"/>
      <c r="AP1" s="417"/>
      <c r="AQ1" s="417"/>
      <c r="AR1" s="417"/>
      <c r="AS1" s="417"/>
      <c r="AT1" s="417"/>
      <c r="AU1" s="417"/>
      <c r="AV1" s="417"/>
      <c r="AW1" s="417"/>
      <c r="AX1" s="417"/>
      <c r="AY1" s="417"/>
      <c r="AZ1" s="417"/>
      <c r="BB1" s="388"/>
      <c r="BZ1" s="417"/>
      <c r="CA1" s="417"/>
      <c r="CB1" s="417"/>
      <c r="CC1" s="417"/>
      <c r="CD1" s="417"/>
      <c r="CE1" s="417"/>
      <c r="CF1" s="417"/>
      <c r="CG1" s="417"/>
      <c r="CH1" s="417"/>
      <c r="CI1" s="417"/>
      <c r="CJ1" s="417"/>
      <c r="CK1" s="417"/>
      <c r="CL1" s="417"/>
      <c r="CM1" s="417"/>
      <c r="CN1" s="417"/>
      <c r="CO1" s="417"/>
      <c r="CP1" s="417"/>
      <c r="CQ1" s="417"/>
      <c r="CR1" s="417"/>
      <c r="CS1" s="417"/>
      <c r="CT1" s="417"/>
      <c r="CU1" s="417"/>
      <c r="CV1" s="417"/>
      <c r="CW1" s="417"/>
      <c r="CX1" s="417"/>
      <c r="CY1" s="417"/>
      <c r="CZ1" s="417"/>
    </row>
    <row r="2" s="365" customFormat="true" ht="22.5" customHeight="true" x14ac:dyDescent="0.35">
      <c r="A2" s="434" t="str">
        <f>A1026</f>
        <v>Central African Republic</v>
      </c>
      <c r="B2" s="435"/>
      <c r="AI2" s="417"/>
      <c r="AJ2" s="417"/>
      <c r="AK2" s="417"/>
      <c r="AL2" s="417"/>
      <c r="AM2" s="417"/>
      <c r="AN2" s="417"/>
      <c r="AO2" s="417"/>
      <c r="AP2" s="417"/>
      <c r="AQ2" s="417"/>
      <c r="AR2" s="417"/>
      <c r="AS2" s="417"/>
      <c r="AT2" s="417"/>
      <c r="AU2" s="417"/>
      <c r="AV2" s="417"/>
      <c r="AW2" s="417"/>
      <c r="AX2" s="417"/>
      <c r="AY2" s="417"/>
      <c r="AZ2" s="417"/>
      <c r="BB2" s="388"/>
      <c r="BZ2" s="417"/>
      <c r="CA2" s="417"/>
      <c r="CB2" s="417"/>
      <c r="CC2" s="417"/>
      <c r="CD2" s="417"/>
      <c r="CE2" s="417"/>
      <c r="CF2" s="417"/>
      <c r="CG2" s="417"/>
      <c r="CH2" s="417"/>
      <c r="CI2" s="417"/>
      <c r="CJ2" s="417"/>
      <c r="CK2" s="417"/>
      <c r="CL2" s="417"/>
      <c r="CM2" s="417"/>
      <c r="CN2" s="417"/>
      <c r="CO2" s="417"/>
      <c r="CP2" s="417"/>
      <c r="CQ2" s="417"/>
      <c r="CR2" s="417"/>
      <c r="CS2" s="417"/>
      <c r="CT2" s="417"/>
      <c r="CU2" s="417"/>
      <c r="CV2" s="417"/>
      <c r="CW2" s="417"/>
      <c r="CX2" s="417"/>
      <c r="CY2" s="417"/>
      <c r="CZ2" s="417"/>
    </row>
    <row r="3" s="365" customFormat="true" ht="22.5" customHeight="true" x14ac:dyDescent="0.35">
      <c r="A3" s="392" t="str">
        <f>A1034</f>
        <v>2000</v>
      </c>
      <c r="B3" s="437"/>
      <c r="AI3" s="417"/>
      <c r="AJ3" s="417"/>
      <c r="AK3" s="417"/>
      <c r="AL3" s="417"/>
      <c r="AM3" s="417"/>
      <c r="AN3" s="417"/>
      <c r="AO3" s="417"/>
      <c r="AP3" s="417"/>
      <c r="AQ3" s="417"/>
      <c r="AR3" s="417"/>
      <c r="AS3" s="417"/>
      <c r="AT3" s="417"/>
      <c r="AU3" s="417"/>
      <c r="AV3" s="417"/>
      <c r="AW3" s="417"/>
      <c r="AX3" s="417"/>
      <c r="AY3" s="417"/>
      <c r="AZ3" s="417"/>
      <c r="BB3" s="388"/>
      <c r="BZ3" s="417"/>
      <c r="CA3" s="417"/>
      <c r="CB3" s="417"/>
      <c r="CC3" s="417"/>
      <c r="CD3" s="417"/>
      <c r="CE3" s="417"/>
      <c r="CF3" s="417"/>
      <c r="CG3" s="417"/>
      <c r="CH3" s="417"/>
      <c r="CI3" s="417"/>
      <c r="CJ3" s="417"/>
      <c r="CK3" s="417"/>
      <c r="CL3" s="417"/>
      <c r="CM3" s="417"/>
      <c r="CN3" s="417"/>
      <c r="CO3" s="417"/>
      <c r="CP3" s="417"/>
      <c r="CQ3" s="417"/>
      <c r="CR3" s="417"/>
      <c r="CS3" s="417"/>
      <c r="CT3" s="417"/>
      <c r="CU3" s="417"/>
      <c r="CV3" s="417"/>
      <c r="CW3" s="417"/>
      <c r="CX3" s="417"/>
      <c r="CY3" s="417"/>
      <c r="CZ3" s="417"/>
    </row>
    <row r="4" s="365" customFormat="true" ht="22.5" customHeight="true" x14ac:dyDescent="0.35">
      <c r="A4" s="436" t="s">
        <v>96</v>
      </c>
      <c r="B4" s="437"/>
      <c r="AI4" s="417"/>
      <c r="AJ4" s="417"/>
      <c r="AK4" s="417"/>
      <c r="AL4" s="417"/>
      <c r="AM4" s="417"/>
      <c r="AN4" s="417"/>
      <c r="AO4" s="417"/>
      <c r="AP4" s="417"/>
      <c r="AQ4" s="417"/>
      <c r="AR4" s="417"/>
      <c r="AS4" s="417"/>
      <c r="AT4" s="417"/>
      <c r="AU4" s="417"/>
      <c r="AV4" s="417"/>
      <c r="AW4" s="417"/>
      <c r="AX4" s="417"/>
      <c r="AY4" s="417"/>
      <c r="AZ4" s="417"/>
      <c r="BB4" s="388"/>
      <c r="BZ4" s="417"/>
      <c r="CA4" s="417"/>
      <c r="CB4" s="417"/>
      <c r="CC4" s="417"/>
      <c r="CD4" s="417"/>
      <c r="CE4" s="417"/>
      <c r="CF4" s="417"/>
      <c r="CG4" s="417"/>
      <c r="CH4" s="417"/>
      <c r="CI4" s="417"/>
      <c r="CJ4" s="417"/>
      <c r="CK4" s="417"/>
      <c r="CL4" s="417"/>
      <c r="CM4" s="417"/>
      <c r="CN4" s="417"/>
      <c r="CO4" s="417"/>
      <c r="CP4" s="417"/>
      <c r="CQ4" s="417"/>
      <c r="CR4" s="417"/>
      <c r="CS4" s="417"/>
      <c r="CT4" s="417"/>
      <c r="CU4" s="417"/>
      <c r="CV4" s="417"/>
      <c r="CW4" s="417"/>
      <c r="CX4" s="417"/>
      <c r="CY4" s="417"/>
      <c r="CZ4" s="417"/>
    </row>
    <row r="5" s="365" customFormat="true" ht="20.1" customHeight="true" x14ac:dyDescent="0.35">
      <c r="A5" s="436" t="s">
        <v>97</v>
      </c>
      <c r="B5" s="437"/>
      <c r="AI5" s="417"/>
      <c r="AJ5" s="417"/>
      <c r="AK5" s="417"/>
      <c r="AL5" s="417"/>
      <c r="AM5" s="417"/>
      <c r="AN5" s="417"/>
      <c r="AO5" s="417"/>
      <c r="AP5" s="417"/>
      <c r="AQ5" s="417"/>
      <c r="AR5" s="417"/>
      <c r="AS5" s="417"/>
      <c r="AT5" s="417"/>
      <c r="AU5" s="417"/>
      <c r="AV5" s="417"/>
      <c r="AW5" s="417"/>
      <c r="AX5" s="417"/>
      <c r="AY5" s="417"/>
      <c r="AZ5" s="417"/>
      <c r="BB5" s="388"/>
      <c r="BZ5" s="417"/>
      <c r="CA5" s="417"/>
      <c r="CB5" s="417"/>
      <c r="CC5" s="417"/>
      <c r="CD5" s="417"/>
      <c r="CE5" s="417"/>
      <c r="CF5" s="417"/>
      <c r="CG5" s="417"/>
      <c r="CH5" s="417"/>
      <c r="CI5" s="417"/>
      <c r="CJ5" s="417"/>
      <c r="CK5" s="417"/>
      <c r="CL5" s="417"/>
      <c r="CM5" s="417"/>
      <c r="CN5" s="417"/>
      <c r="CO5" s="417"/>
      <c r="CP5" s="417"/>
      <c r="CQ5" s="417"/>
      <c r="CR5" s="417"/>
      <c r="CS5" s="417"/>
      <c r="CT5" s="417"/>
      <c r="CU5" s="417"/>
      <c r="CV5" s="417"/>
      <c r="CW5" s="417"/>
      <c r="CX5" s="417"/>
      <c r="CY5" s="417"/>
      <c r="CZ5" s="417"/>
    </row>
    <row r="6" s="365" customFormat="true" ht="15" customHeight="true" x14ac:dyDescent="0.2">
      <c r="A6" s="438" t="s">
        <v>98</v>
      </c>
      <c r="B6" s="439"/>
      <c r="AI6" s="417"/>
      <c r="AJ6" s="417"/>
      <c r="AK6" s="417"/>
      <c r="AL6" s="417"/>
      <c r="AM6" s="417"/>
      <c r="AN6" s="417"/>
      <c r="AO6" s="417"/>
      <c r="AP6" s="417"/>
      <c r="AQ6" s="417"/>
      <c r="AR6" s="417"/>
      <c r="AS6" s="417"/>
      <c r="AT6" s="417"/>
      <c r="AU6" s="417"/>
      <c r="AV6" s="417"/>
      <c r="AW6" s="417"/>
      <c r="AX6" s="417"/>
      <c r="AY6" s="417"/>
      <c r="AZ6" s="417"/>
      <c r="BB6" s="388"/>
      <c r="BZ6" s="417"/>
      <c r="CA6" s="417"/>
      <c r="CB6" s="417"/>
      <c r="CC6" s="417"/>
      <c r="CD6" s="417"/>
      <c r="CE6" s="417"/>
      <c r="CF6" s="417"/>
      <c r="CG6" s="417"/>
      <c r="CH6" s="417"/>
      <c r="CI6" s="417"/>
      <c r="CJ6" s="417"/>
      <c r="CK6" s="417"/>
      <c r="CL6" s="417"/>
      <c r="CM6" s="417"/>
      <c r="CN6" s="417"/>
      <c r="CO6" s="417"/>
      <c r="CP6" s="417"/>
      <c r="CQ6" s="417"/>
      <c r="CR6" s="417"/>
      <c r="CS6" s="417"/>
      <c r="CT6" s="417"/>
      <c r="CU6" s="417"/>
      <c r="CV6" s="417"/>
      <c r="CW6" s="417"/>
      <c r="CX6" s="417"/>
      <c r="CY6" s="417"/>
      <c r="CZ6" s="417"/>
    </row>
    <row r="7" s="365" customFormat="true" ht="15" customHeight="true" x14ac:dyDescent="0.2">
      <c r="A7" s="440" t="s">
        <v>41</v>
      </c>
      <c r="B7" s="441"/>
      <c r="AI7" s="417"/>
      <c r="AJ7" s="417"/>
      <c r="AK7" s="417"/>
      <c r="AL7" s="417"/>
      <c r="AM7" s="417"/>
      <c r="AN7" s="417"/>
      <c r="AO7" s="417"/>
      <c r="AP7" s="417"/>
      <c r="AQ7" s="417"/>
      <c r="AR7" s="417"/>
      <c r="AS7" s="417"/>
      <c r="AT7" s="417"/>
      <c r="AU7" s="417"/>
      <c r="AV7" s="417"/>
      <c r="AW7" s="417"/>
      <c r="AX7" s="417"/>
      <c r="AY7" s="417"/>
      <c r="AZ7" s="417"/>
      <c r="BB7" s="388"/>
      <c r="BZ7" s="417"/>
      <c r="CA7" s="417"/>
      <c r="CB7" s="417"/>
      <c r="CC7" s="417"/>
      <c r="CD7" s="417"/>
      <c r="CE7" s="417"/>
      <c r="CF7" s="417"/>
      <c r="CG7" s="417"/>
      <c r="CH7" s="417"/>
      <c r="CI7" s="417"/>
      <c r="CJ7" s="417"/>
      <c r="CK7" s="417"/>
      <c r="CL7" s="417"/>
      <c r="CM7" s="417"/>
      <c r="CN7" s="417"/>
      <c r="CO7" s="417"/>
      <c r="CP7" s="417"/>
      <c r="CQ7" s="417"/>
      <c r="CR7" s="417"/>
      <c r="CS7" s="417"/>
      <c r="CT7" s="417"/>
      <c r="CU7" s="417"/>
      <c r="CV7" s="417"/>
      <c r="CW7" s="417"/>
      <c r="CX7" s="417"/>
      <c r="CY7" s="417"/>
      <c r="CZ7" s="417"/>
    </row>
    <row r="8" s="365" customFormat="true" ht="15" customHeight="true" x14ac:dyDescent="0.2">
      <c r="A8" s="440" t="s">
        <v>40</v>
      </c>
      <c r="B8" s="441"/>
      <c r="AI8" s="417"/>
      <c r="AJ8" s="417"/>
      <c r="AK8" s="417"/>
      <c r="AL8" s="417"/>
      <c r="AM8" s="417"/>
      <c r="AN8" s="417"/>
      <c r="AO8" s="417"/>
      <c r="AP8" s="417"/>
      <c r="AQ8" s="417"/>
      <c r="AR8" s="417"/>
      <c r="AS8" s="417"/>
      <c r="AT8" s="417"/>
      <c r="AU8" s="417"/>
      <c r="AV8" s="417"/>
      <c r="AW8" s="417"/>
      <c r="AX8" s="417"/>
      <c r="AY8" s="417"/>
      <c r="AZ8" s="417"/>
      <c r="BB8" s="388"/>
      <c r="BZ8" s="417"/>
      <c r="CA8" s="417"/>
      <c r="CB8" s="417"/>
      <c r="CC8" s="417"/>
      <c r="CD8" s="417"/>
      <c r="CE8" s="417"/>
      <c r="CF8" s="417"/>
      <c r="CG8" s="417"/>
      <c r="CH8" s="417"/>
      <c r="CI8" s="417"/>
      <c r="CJ8" s="417"/>
      <c r="CK8" s="417"/>
      <c r="CL8" s="417"/>
      <c r="CM8" s="417"/>
      <c r="CN8" s="417"/>
      <c r="CO8" s="417"/>
      <c r="CP8" s="417"/>
      <c r="CQ8" s="417"/>
      <c r="CR8" s="417"/>
      <c r="CS8" s="417"/>
      <c r="CT8" s="417"/>
      <c r="CU8" s="417"/>
      <c r="CV8" s="417"/>
      <c r="CW8" s="417"/>
      <c r="CX8" s="417"/>
      <c r="CY8" s="417"/>
      <c r="CZ8" s="417"/>
    </row>
    <row r="9" s="365" customFormat="true" ht="15" customHeight="true" x14ac:dyDescent="0.2">
      <c r="A9" s="440" t="s">
        <v>136</v>
      </c>
      <c r="B9" s="442" t="str">
        <f>A1025</f>
        <v>MICS00</v>
      </c>
      <c r="AI9" s="417"/>
      <c r="AJ9" s="417"/>
      <c r="AK9" s="417"/>
      <c r="AL9" s="417"/>
      <c r="AM9" s="417"/>
      <c r="AN9" s="417"/>
      <c r="AO9" s="417"/>
      <c r="AP9" s="417"/>
      <c r="AQ9" s="417"/>
      <c r="AR9" s="417"/>
      <c r="AS9" s="417"/>
      <c r="AT9" s="417"/>
      <c r="AU9" s="417"/>
      <c r="AV9" s="417"/>
      <c r="AW9" s="417"/>
      <c r="AX9" s="417"/>
      <c r="AY9" s="417"/>
      <c r="AZ9" s="417"/>
      <c r="BB9" s="388"/>
      <c r="BZ9" s="417"/>
      <c r="CA9" s="417"/>
      <c r="CB9" s="417"/>
      <c r="CC9" s="417"/>
      <c r="CD9" s="417"/>
      <c r="CE9" s="417"/>
      <c r="CF9" s="417"/>
      <c r="CG9" s="417"/>
      <c r="CH9" s="417"/>
      <c r="CI9" s="417"/>
      <c r="CJ9" s="417"/>
      <c r="CK9" s="417"/>
      <c r="CL9" s="417"/>
      <c r="CM9" s="417"/>
      <c r="CN9" s="417"/>
      <c r="CO9" s="417"/>
      <c r="CP9" s="417"/>
      <c r="CQ9" s="417"/>
      <c r="CR9" s="417"/>
      <c r="CS9" s="417"/>
      <c r="CT9" s="417"/>
      <c r="CU9" s="417"/>
      <c r="CV9" s="417"/>
      <c r="CW9" s="417"/>
      <c r="CX9" s="417"/>
      <c r="CY9" s="417"/>
      <c r="CZ9" s="417"/>
    </row>
    <row r="10" s="365" customFormat="true" ht="15" customHeight="true" x14ac:dyDescent="0.2">
      <c r="A10" s="254" t="str">
        <f>B1028</f>
        <v/>
      </c>
      <c r="B10" s="253"/>
      <c r="AI10" s="417"/>
      <c r="AJ10" s="417"/>
      <c r="AK10" s="417"/>
      <c r="AL10" s="417"/>
      <c r="AM10" s="417"/>
      <c r="AN10" s="417"/>
      <c r="AO10" s="417"/>
      <c r="AP10" s="417"/>
      <c r="AQ10" s="417"/>
      <c r="AR10" s="417"/>
      <c r="AS10" s="417"/>
      <c r="AT10" s="417"/>
      <c r="AU10" s="417"/>
      <c r="AV10" s="417"/>
      <c r="AW10" s="417"/>
      <c r="AX10" s="417"/>
      <c r="AY10" s="417"/>
      <c r="AZ10" s="417"/>
      <c r="BB10" s="388"/>
      <c r="BZ10" s="417"/>
      <c r="CA10" s="417"/>
      <c r="CB10" s="417"/>
      <c r="CC10" s="417"/>
      <c r="CD10" s="417"/>
      <c r="CE10" s="417"/>
      <c r="CF10" s="417"/>
      <c r="CG10" s="417"/>
      <c r="CH10" s="417"/>
      <c r="CI10" s="417"/>
      <c r="CJ10" s="417"/>
      <c r="CK10" s="417"/>
      <c r="CL10" s="417"/>
      <c r="CM10" s="417"/>
      <c r="CN10" s="417"/>
      <c r="CO10" s="417"/>
      <c r="CP10" s="417"/>
      <c r="CQ10" s="417"/>
      <c r="CR10" s="417"/>
      <c r="CS10" s="417"/>
      <c r="CT10" s="417"/>
      <c r="CU10" s="417"/>
      <c r="CV10" s="417"/>
      <c r="CW10" s="417"/>
      <c r="CX10" s="417"/>
      <c r="CY10" s="417"/>
      <c r="CZ10" s="417"/>
    </row>
    <row r="11" s="365" customFormat="true" ht="15" customHeight="true" x14ac:dyDescent="0.2">
      <c r="A11" s="254" t="str">
        <f>B1027</f>
        <v/>
      </c>
      <c r="B11" s="252"/>
      <c r="AI11" s="417"/>
      <c r="AJ11" s="417"/>
      <c r="AK11" s="417"/>
      <c r="AL11" s="417"/>
      <c r="AM11" s="417"/>
      <c r="AN11" s="417"/>
      <c r="AO11" s="417"/>
      <c r="AP11" s="417"/>
      <c r="AQ11" s="417"/>
      <c r="AR11" s="417"/>
      <c r="AS11" s="417"/>
      <c r="AT11" s="417"/>
      <c r="AU11" s="417"/>
      <c r="AV11" s="417"/>
      <c r="AW11" s="417"/>
      <c r="AX11" s="417"/>
      <c r="AY11" s="417"/>
      <c r="AZ11" s="417"/>
      <c r="BB11" s="388"/>
      <c r="BZ11" s="417"/>
      <c r="CA11" s="417"/>
      <c r="CB11" s="417"/>
      <c r="CC11" s="417"/>
      <c r="CD11" s="417"/>
      <c r="CE11" s="417"/>
      <c r="CF11" s="417"/>
      <c r="CG11" s="417"/>
      <c r="CH11" s="417"/>
      <c r="CI11" s="417"/>
      <c r="CJ11" s="417"/>
      <c r="CK11" s="417"/>
      <c r="CL11" s="417"/>
      <c r="CM11" s="417"/>
      <c r="CN11" s="417"/>
      <c r="CO11" s="417"/>
      <c r="CP11" s="417"/>
      <c r="CQ11" s="417"/>
      <c r="CR11" s="417"/>
      <c r="CS11" s="417"/>
      <c r="CT11" s="417"/>
      <c r="CU11" s="417"/>
      <c r="CV11" s="417"/>
      <c r="CW11" s="417"/>
      <c r="CX11" s="417"/>
      <c r="CY11" s="417"/>
      <c r="CZ11" s="417"/>
    </row>
    <row r="12" s="365" customFormat="true" ht="18" customHeight="true" x14ac:dyDescent="0.2">
      <c r="A12" s="251"/>
      <c r="B12" s="253"/>
      <c r="AI12" s="417"/>
      <c r="AJ12" s="417"/>
      <c r="AK12" s="417"/>
      <c r="AL12" s="417"/>
      <c r="AM12" s="417"/>
      <c r="AN12" s="417"/>
      <c r="AO12" s="417"/>
      <c r="AP12" s="417"/>
      <c r="AQ12" s="417"/>
      <c r="AR12" s="417"/>
      <c r="AS12" s="417"/>
      <c r="AT12" s="417"/>
      <c r="AU12" s="417"/>
      <c r="AV12" s="417"/>
      <c r="AW12" s="417"/>
      <c r="AX12" s="417"/>
      <c r="AY12" s="417"/>
      <c r="AZ12" s="417"/>
      <c r="BB12" s="388"/>
      <c r="BZ12" s="417"/>
      <c r="CA12" s="417"/>
      <c r="CB12" s="417"/>
      <c r="CC12" s="417"/>
      <c r="CD12" s="417"/>
      <c r="CE12" s="417"/>
      <c r="CF12" s="417"/>
      <c r="CG12" s="417"/>
      <c r="CH12" s="417"/>
      <c r="CI12" s="417"/>
      <c r="CJ12" s="417"/>
      <c r="CK12" s="417"/>
      <c r="CL12" s="417"/>
      <c r="CM12" s="417"/>
      <c r="CN12" s="417"/>
      <c r="CO12" s="417"/>
      <c r="CP12" s="417"/>
      <c r="CQ12" s="417"/>
      <c r="CR12" s="417"/>
      <c r="CS12" s="417"/>
      <c r="CT12" s="417"/>
      <c r="CU12" s="417"/>
      <c r="CV12" s="417"/>
      <c r="CW12" s="417"/>
      <c r="CX12" s="417"/>
      <c r="CY12" s="417"/>
      <c r="CZ12" s="417"/>
    </row>
    <row r="13" s="365" customFormat="true" ht="18" customHeight="true" x14ac:dyDescent="0.2">
      <c r="A13" s="250"/>
      <c r="B13" s="249"/>
      <c r="AI13" s="417"/>
      <c r="AJ13" s="417"/>
      <c r="AK13" s="417"/>
      <c r="AL13" s="417"/>
      <c r="AM13" s="417"/>
      <c r="AN13" s="417"/>
      <c r="AO13" s="417"/>
      <c r="AP13" s="417"/>
      <c r="AQ13" s="417"/>
      <c r="AR13" s="417"/>
      <c r="AS13" s="417"/>
      <c r="AT13" s="417"/>
      <c r="AU13" s="417"/>
      <c r="AV13" s="417"/>
      <c r="AW13" s="417"/>
      <c r="AX13" s="417"/>
      <c r="AY13" s="417"/>
      <c r="AZ13" s="417"/>
      <c r="BB13" s="388"/>
      <c r="BZ13" s="417"/>
      <c r="CA13" s="417"/>
      <c r="CB13" s="417"/>
      <c r="CC13" s="417"/>
      <c r="CD13" s="417"/>
      <c r="CE13" s="417"/>
      <c r="CF13" s="417"/>
      <c r="CG13" s="417"/>
      <c r="CH13" s="417"/>
      <c r="CI13" s="417"/>
      <c r="CJ13" s="417"/>
      <c r="CK13" s="417"/>
      <c r="CL13" s="417"/>
      <c r="CM13" s="417"/>
      <c r="CN13" s="417"/>
      <c r="CO13" s="417"/>
      <c r="CP13" s="417"/>
      <c r="CQ13" s="417"/>
      <c r="CR13" s="417"/>
      <c r="CS13" s="417"/>
      <c r="CT13" s="417"/>
      <c r="CU13" s="417"/>
      <c r="CV13" s="417"/>
      <c r="CW13" s="417"/>
      <c r="CX13" s="417"/>
      <c r="CY13" s="417"/>
      <c r="CZ13" s="417"/>
    </row>
    <row r="14" s="759" customFormat="true" ht="15" customHeight="true" x14ac:dyDescent="0.2">
      <c r="A14" s="369" t="s">
        <v>96</v>
      </c>
      <c r="B14" s="414"/>
      <c r="C14" s="867" t="s">
        <v>115</v>
      </c>
      <c r="D14" s="868"/>
      <c r="E14" s="868"/>
      <c r="F14" s="868"/>
      <c r="G14" s="869"/>
      <c r="H14" s="856" t="s">
        <v>39</v>
      </c>
      <c r="I14" s="857"/>
      <c r="J14" s="857"/>
      <c r="K14" s="857"/>
      <c r="L14" s="858"/>
      <c r="M14" s="859" t="s">
        <v>38</v>
      </c>
      <c r="N14" s="860"/>
      <c r="O14" s="860"/>
      <c r="P14" s="860"/>
      <c r="Q14" s="861"/>
      <c r="R14" s="97" t="s">
        <v>143</v>
      </c>
      <c r="S14" s="502"/>
      <c r="T14" s="502"/>
      <c r="U14" s="502"/>
      <c r="V14" s="502"/>
      <c r="W14" s="502"/>
      <c r="X14" s="502"/>
      <c r="Y14" s="502"/>
      <c r="Z14" s="502"/>
      <c r="AA14" s="502"/>
      <c r="AB14" s="502"/>
      <c r="AC14" s="502"/>
      <c r="AD14" s="502"/>
      <c r="AE14" s="502"/>
      <c r="AF14" s="502"/>
      <c r="AG14" s="502"/>
      <c r="AH14" s="502"/>
      <c r="AI14" s="513"/>
      <c r="AJ14" s="513"/>
      <c r="AK14" s="513"/>
      <c r="AL14" s="513"/>
      <c r="AM14" s="513"/>
      <c r="AN14" s="513"/>
      <c r="AO14" s="513"/>
      <c r="AP14" s="513"/>
      <c r="AQ14" s="513"/>
      <c r="AR14" s="513"/>
      <c r="AS14" s="513"/>
      <c r="AT14" s="513"/>
      <c r="AU14" s="513"/>
      <c r="AV14" s="513"/>
      <c r="AW14" s="513"/>
      <c r="AX14" s="513"/>
      <c r="AY14" s="513"/>
      <c r="AZ14" s="757"/>
      <c r="BA14" s="423" t="s">
        <v>131</v>
      </c>
      <c r="BB14" s="369" t="s">
        <v>96</v>
      </c>
      <c r="BC14" s="859" t="s">
        <v>115</v>
      </c>
      <c r="BD14" s="860"/>
      <c r="BE14" s="860"/>
      <c r="BF14" s="860"/>
      <c r="BG14" s="889"/>
      <c r="BH14" s="859" t="s">
        <v>39</v>
      </c>
      <c r="BI14" s="860"/>
      <c r="BJ14" s="860"/>
      <c r="BK14" s="860"/>
      <c r="BL14" s="889"/>
      <c r="BM14" s="859" t="s">
        <v>38</v>
      </c>
      <c r="BN14" s="860"/>
      <c r="BO14" s="860"/>
      <c r="BP14" s="860"/>
      <c r="BQ14" s="861"/>
      <c r="BR14" s="96" t="s">
        <v>143</v>
      </c>
      <c r="BS14" s="502"/>
      <c r="BT14" s="502"/>
      <c r="BU14" s="502"/>
      <c r="BV14" s="502"/>
      <c r="BW14" s="502"/>
      <c r="BX14" s="502"/>
      <c r="BY14" s="502"/>
      <c r="BZ14" s="516"/>
      <c r="CA14" s="516"/>
      <c r="CB14" s="516"/>
      <c r="CC14" s="516"/>
      <c r="CD14" s="516"/>
      <c r="CE14" s="516"/>
      <c r="CF14" s="516"/>
      <c r="CG14" s="516"/>
      <c r="CH14" s="516"/>
      <c r="CI14" s="421"/>
      <c r="CJ14" s="421"/>
      <c r="CK14" s="421"/>
      <c r="CL14" s="421"/>
      <c r="CM14" s="421"/>
      <c r="CN14" s="421"/>
      <c r="CO14" s="421"/>
      <c r="CP14" s="421"/>
      <c r="CQ14" s="421"/>
      <c r="CR14" s="421"/>
      <c r="CS14" s="421"/>
      <c r="CT14" s="421"/>
      <c r="CU14" s="421"/>
      <c r="CV14" s="421"/>
      <c r="CW14" s="421"/>
      <c r="CX14" s="421"/>
      <c r="CY14" s="421"/>
      <c r="CZ14" s="421"/>
    </row>
    <row r="15" s="759" customFormat="true" ht="24" x14ac:dyDescent="0.2">
      <c r="A15" s="409" t="s">
        <v>87</v>
      </c>
      <c r="B15" s="451"/>
      <c r="C15" s="493" t="s">
        <v>0</v>
      </c>
      <c r="D15" s="632" t="s">
        <v>1</v>
      </c>
      <c r="E15" s="632" t="s">
        <v>2</v>
      </c>
      <c r="F15" s="632" t="s">
        <v>3</v>
      </c>
      <c r="G15" s="633" t="s">
        <v>4</v>
      </c>
      <c r="H15" s="456" t="s">
        <v>0</v>
      </c>
      <c r="I15" s="636" t="s">
        <v>1</v>
      </c>
      <c r="J15" s="636" t="s">
        <v>2</v>
      </c>
      <c r="K15" s="636" t="s">
        <v>3</v>
      </c>
      <c r="L15" s="637" t="s">
        <v>4</v>
      </c>
      <c r="M15" s="457" t="s">
        <v>0</v>
      </c>
      <c r="N15" s="636" t="s">
        <v>1</v>
      </c>
      <c r="O15" s="636" t="s">
        <v>2</v>
      </c>
      <c r="P15" s="636" t="s">
        <v>3</v>
      </c>
      <c r="Q15" s="630" t="s">
        <v>4</v>
      </c>
      <c r="R15" s="456" t="s">
        <v>157</v>
      </c>
      <c r="S15" s="636" t="s">
        <v>158</v>
      </c>
      <c r="T15" s="636" t="s">
        <v>159</v>
      </c>
      <c r="U15" s="636" t="s">
        <v>160</v>
      </c>
      <c r="V15" s="636" t="s">
        <v>161</v>
      </c>
      <c r="W15" s="636" t="s">
        <v>162</v>
      </c>
      <c r="X15" s="636" t="s">
        <v>163</v>
      </c>
      <c r="Y15" s="636" t="s">
        <v>164</v>
      </c>
      <c r="Z15" s="636" t="s">
        <v>165</v>
      </c>
      <c r="AA15" s="636" t="s">
        <v>166</v>
      </c>
      <c r="AB15" s="636" t="s">
        <v>167</v>
      </c>
      <c r="AC15" s="636" t="s">
        <v>168</v>
      </c>
      <c r="AD15" s="636" t="s">
        <v>169</v>
      </c>
      <c r="AE15" s="636" t="s">
        <v>170</v>
      </c>
      <c r="AF15" s="636" t="s">
        <v>171</v>
      </c>
      <c r="AG15" s="636" t="s">
        <v>172</v>
      </c>
      <c r="AH15" s="637" t="s">
        <v>173</v>
      </c>
      <c r="AI15" s="513"/>
      <c r="AJ15" s="513"/>
      <c r="AK15" s="513"/>
      <c r="AL15" s="513"/>
      <c r="AM15" s="513"/>
      <c r="AN15" s="513"/>
      <c r="AO15" s="513"/>
      <c r="AP15" s="513"/>
      <c r="AQ15" s="513"/>
      <c r="AR15" s="513"/>
      <c r="AS15" s="513"/>
      <c r="AT15" s="513"/>
      <c r="AU15" s="513"/>
      <c r="AV15" s="513"/>
      <c r="AW15" s="513"/>
      <c r="AX15" s="513"/>
      <c r="AY15" s="513"/>
      <c r="AZ15" s="757"/>
      <c r="BA15" s="409" t="s">
        <v>120</v>
      </c>
      <c r="BB15" s="408"/>
      <c r="BC15" s="532" t="s">
        <v>0</v>
      </c>
      <c r="BD15" s="604" t="s">
        <v>1</v>
      </c>
      <c r="BE15" s="604" t="s">
        <v>2</v>
      </c>
      <c r="BF15" s="604" t="s">
        <v>3</v>
      </c>
      <c r="BG15" s="533" t="s">
        <v>4</v>
      </c>
      <c r="BH15" s="532" t="s">
        <v>0</v>
      </c>
      <c r="BI15" s="604" t="s">
        <v>1</v>
      </c>
      <c r="BJ15" s="604" t="s">
        <v>2</v>
      </c>
      <c r="BK15" s="604" t="s">
        <v>3</v>
      </c>
      <c r="BL15" s="533" t="s">
        <v>4</v>
      </c>
      <c r="BM15" s="532" t="s">
        <v>0</v>
      </c>
      <c r="BN15" s="604" t="s">
        <v>1</v>
      </c>
      <c r="BO15" s="604" t="s">
        <v>2</v>
      </c>
      <c r="BP15" s="604" t="s">
        <v>3</v>
      </c>
      <c r="BQ15" s="533" t="s">
        <v>4</v>
      </c>
      <c r="BR15" s="532" t="s">
        <v>157</v>
      </c>
      <c r="BS15" s="604" t="s">
        <v>158</v>
      </c>
      <c r="BT15" s="604" t="s">
        <v>159</v>
      </c>
      <c r="BU15" s="604" t="s">
        <v>160</v>
      </c>
      <c r="BV15" s="604" t="s">
        <v>161</v>
      </c>
      <c r="BW15" s="604" t="s">
        <v>162</v>
      </c>
      <c r="BX15" s="604" t="s">
        <v>163</v>
      </c>
      <c r="BY15" s="605" t="s">
        <v>164</v>
      </c>
      <c r="BZ15" s="605" t="s">
        <v>165</v>
      </c>
      <c r="CA15" s="605" t="s">
        <v>166</v>
      </c>
      <c r="CB15" s="605" t="s">
        <v>167</v>
      </c>
      <c r="CC15" s="605" t="s">
        <v>168</v>
      </c>
      <c r="CD15" s="605" t="s">
        <v>169</v>
      </c>
      <c r="CE15" s="605" t="s">
        <v>170</v>
      </c>
      <c r="CF15" s="605" t="s">
        <v>171</v>
      </c>
      <c r="CG15" s="605" t="s">
        <v>172</v>
      </c>
      <c r="CH15" s="605" t="s">
        <v>173</v>
      </c>
      <c r="CI15" s="763"/>
      <c r="CJ15" s="763"/>
      <c r="CK15" s="763"/>
      <c r="CL15" s="763"/>
      <c r="CM15" s="763"/>
      <c r="CN15" s="763"/>
      <c r="CO15" s="763"/>
      <c r="CP15" s="763"/>
      <c r="CQ15" s="763"/>
      <c r="CR15" s="763"/>
      <c r="CS15" s="763"/>
      <c r="CT15" s="763"/>
      <c r="CU15" s="763"/>
      <c r="CV15" s="763"/>
      <c r="CW15" s="763"/>
      <c r="CX15" s="763"/>
      <c r="CY15" s="763"/>
      <c r="CZ15" s="763"/>
    </row>
    <row r="16" s="759" customFormat="true" ht="15" customHeight="true" x14ac:dyDescent="0.2">
      <c r="A16" s="862" t="s">
        <v>13</v>
      </c>
      <c r="B16" s="453" t="s">
        <v>14</v>
      </c>
      <c r="C16" s="199">
        <v>56.105620784748936</v>
      </c>
      <c r="D16" s="198">
        <v>57.812716561229706</v>
      </c>
      <c r="E16" s="198">
        <v>62.324859247573002</v>
      </c>
      <c r="F16" s="198">
        <v>78.218384248877143</v>
      </c>
      <c r="G16" s="197">
        <v>90.572627171620951</v>
      </c>
      <c r="H16" s="196">
        <v>77.225578210550665</v>
      </c>
      <c r="I16" s="198">
        <v>87.027816456643578</v>
      </c>
      <c r="J16" s="198">
        <v>87.507122760229521</v>
      </c>
      <c r="K16" s="198">
        <v>93.399241122522525</v>
      </c>
      <c r="L16" s="195">
        <v>96.372483719839209</v>
      </c>
      <c r="M16" s="199">
        <v>50.362966713358439</v>
      </c>
      <c r="N16" s="198">
        <v>56.772582801401661</v>
      </c>
      <c r="O16" s="198">
        <v>55.729961064186739</v>
      </c>
      <c r="P16" s="198">
        <v>54.274888145128088</v>
      </c>
      <c r="Q16" s="197">
        <v>62.280960884714489</v>
      </c>
      <c r="R16" s="196">
        <v>68.425939963391471</v>
      </c>
      <c r="S16" s="198">
        <v>98.191759230106982</v>
      </c>
      <c r="T16" s="198">
        <v>36.819916216003314</v>
      </c>
      <c r="U16" s="198">
        <v>62.614186450006493</v>
      </c>
      <c r="V16" s="198">
        <v>70.759529390622191</v>
      </c>
      <c r="W16" s="198">
        <v>57.37176637411897</v>
      </c>
      <c r="X16" s="198">
        <v>68.634602851965738</v>
      </c>
      <c r="Y16" s="198">
        <v>60.106336121549312</v>
      </c>
      <c r="Z16" s="198">
        <v>51.389394034988122</v>
      </c>
      <c r="AA16" s="198">
        <v>69.209438180822048</v>
      </c>
      <c r="AB16" s="198">
        <v>65.514464077326323</v>
      </c>
      <c r="AC16" s="198">
        <v>67.898543150275117</v>
      </c>
      <c r="AD16" s="198">
        <v>45.014448918548219</v>
      </c>
      <c r="AE16" s="198">
        <v>84.844176381614972</v>
      </c>
      <c r="AF16" s="198">
        <v>74.794340763021765</v>
      </c>
      <c r="AG16" s="198">
        <v>55.915293834134729</v>
      </c>
      <c r="AH16" s="195">
        <v>43.569143506233296</v>
      </c>
      <c r="AI16" s="513"/>
      <c r="AJ16" s="513"/>
      <c r="AK16" s="513"/>
      <c r="AL16" s="513"/>
      <c r="AM16" s="513"/>
      <c r="AN16" s="513"/>
      <c r="AO16" s="513"/>
      <c r="AP16" s="513"/>
      <c r="AQ16" s="513"/>
      <c r="AR16" s="513"/>
      <c r="AS16" s="513"/>
      <c r="AT16" s="513"/>
      <c r="AU16" s="513"/>
      <c r="AV16" s="513"/>
      <c r="AW16" s="513"/>
      <c r="AX16" s="513"/>
      <c r="AY16" s="513"/>
      <c r="AZ16" s="757"/>
      <c r="BA16" s="888" t="s">
        <v>13</v>
      </c>
      <c r="BB16" s="642" t="s">
        <v>14</v>
      </c>
      <c r="BC16" s="121" t="s">
        <v>36</v>
      </c>
      <c r="BD16" s="117" t="s">
        <v>36</v>
      </c>
      <c r="BE16" s="117" t="s">
        <v>36</v>
      </c>
      <c r="BF16" s="117" t="s">
        <v>36</v>
      </c>
      <c r="BG16" s="112" t="s">
        <v>36</v>
      </c>
      <c r="BH16" s="121" t="s">
        <v>36</v>
      </c>
      <c r="BI16" s="117" t="s">
        <v>36</v>
      </c>
      <c r="BJ16" s="117" t="s">
        <v>36</v>
      </c>
      <c r="BK16" s="117" t="s">
        <v>36</v>
      </c>
      <c r="BL16" s="112" t="s">
        <v>36</v>
      </c>
      <c r="BM16" s="121" t="s">
        <v>36</v>
      </c>
      <c r="BN16" s="117" t="s">
        <v>36</v>
      </c>
      <c r="BO16" s="117" t="s">
        <v>36</v>
      </c>
      <c r="BP16" s="117" t="s">
        <v>36</v>
      </c>
      <c r="BQ16" s="112" t="s">
        <v>36</v>
      </c>
      <c r="BR16" s="121" t="s">
        <v>36</v>
      </c>
      <c r="BS16" s="117" t="s">
        <v>36</v>
      </c>
      <c r="BT16" s="117" t="s">
        <v>36</v>
      </c>
      <c r="BU16" s="117" t="s">
        <v>36</v>
      </c>
      <c r="BV16" s="117" t="s">
        <v>36</v>
      </c>
      <c r="BW16" s="117" t="s">
        <v>36</v>
      </c>
      <c r="BX16" s="117" t="s">
        <v>36</v>
      </c>
      <c r="BY16" s="106" t="s">
        <v>36</v>
      </c>
      <c r="BZ16" s="106" t="s">
        <v>36</v>
      </c>
      <c r="CA16" s="106" t="s">
        <v>36</v>
      </c>
      <c r="CB16" s="106" t="s">
        <v>36</v>
      </c>
      <c r="CC16" s="106" t="s">
        <v>36</v>
      </c>
      <c r="CD16" s="106" t="s">
        <v>36</v>
      </c>
      <c r="CE16" s="106" t="s">
        <v>36</v>
      </c>
      <c r="CF16" s="106" t="s">
        <v>36</v>
      </c>
      <c r="CG16" s="106" t="s">
        <v>36</v>
      </c>
      <c r="CH16" s="106" t="s">
        <v>36</v>
      </c>
      <c r="CI16" s="85"/>
      <c r="CJ16" s="85"/>
      <c r="CK16" s="85"/>
      <c r="CL16" s="85"/>
      <c r="CM16" s="85"/>
      <c r="CN16" s="85"/>
      <c r="CO16" s="85"/>
      <c r="CP16" s="85"/>
      <c r="CQ16" s="85"/>
      <c r="CR16" s="85"/>
      <c r="CS16" s="85"/>
      <c r="CT16" s="85"/>
      <c r="CU16" s="85"/>
      <c r="CV16" s="85"/>
      <c r="CW16" s="85"/>
      <c r="CX16" s="85"/>
      <c r="CY16" s="85"/>
      <c r="CZ16" s="85"/>
    </row>
    <row r="17" s="759" customFormat="true" ht="15" customHeight="true" x14ac:dyDescent="0.2">
      <c r="A17" s="863"/>
      <c r="B17" s="454" t="s">
        <v>52</v>
      </c>
      <c r="C17" s="194">
        <v>43.894379215251064</v>
      </c>
      <c r="D17" s="193">
        <v>42.187283438770294</v>
      </c>
      <c r="E17" s="193">
        <v>37.675140752426998</v>
      </c>
      <c r="F17" s="193">
        <v>21.781615751122864</v>
      </c>
      <c r="G17" s="192">
        <v>9.4273728283790597</v>
      </c>
      <c r="H17" s="191">
        <v>22.774421789449324</v>
      </c>
      <c r="I17" s="193">
        <v>12.972183543356422</v>
      </c>
      <c r="J17" s="193">
        <v>12.492877239770475</v>
      </c>
      <c r="K17" s="193">
        <v>6.600758877477471</v>
      </c>
      <c r="L17" s="190">
        <v>3.6275162801607892</v>
      </c>
      <c r="M17" s="194">
        <v>49.637033286641568</v>
      </c>
      <c r="N17" s="193">
        <v>43.227417198598339</v>
      </c>
      <c r="O17" s="193">
        <v>44.270038935813261</v>
      </c>
      <c r="P17" s="193">
        <v>45.725111854871912</v>
      </c>
      <c r="Q17" s="192">
        <v>37.719039115285504</v>
      </c>
      <c r="R17" s="191">
        <v>31.574060036608532</v>
      </c>
      <c r="S17" s="193">
        <v>1.808240769893021</v>
      </c>
      <c r="T17" s="193">
        <v>63.180083783996686</v>
      </c>
      <c r="U17" s="193">
        <v>37.385813549993507</v>
      </c>
      <c r="V17" s="193">
        <v>29.240470609377816</v>
      </c>
      <c r="W17" s="193">
        <v>42.628233625881037</v>
      </c>
      <c r="X17" s="193">
        <v>31.365397148034269</v>
      </c>
      <c r="Y17" s="193">
        <v>39.893663878450695</v>
      </c>
      <c r="Z17" s="193">
        <v>48.610605965011878</v>
      </c>
      <c r="AA17" s="193">
        <v>30.790561819177952</v>
      </c>
      <c r="AB17" s="193">
        <v>34.485535922673662</v>
      </c>
      <c r="AC17" s="193">
        <v>32.101456849724883</v>
      </c>
      <c r="AD17" s="193">
        <v>54.985551081451788</v>
      </c>
      <c r="AE17" s="193">
        <v>15.155823618385037</v>
      </c>
      <c r="AF17" s="193">
        <v>25.205659236978246</v>
      </c>
      <c r="AG17" s="193">
        <v>44.084706165865271</v>
      </c>
      <c r="AH17" s="190">
        <v>56.430856493766704</v>
      </c>
      <c r="AI17" s="513"/>
      <c r="AJ17" s="513"/>
      <c r="AK17" s="513"/>
      <c r="AL17" s="513"/>
      <c r="AM17" s="513"/>
      <c r="AN17" s="513"/>
      <c r="AO17" s="513"/>
      <c r="AP17" s="513"/>
      <c r="AQ17" s="513"/>
      <c r="AR17" s="513"/>
      <c r="AS17" s="513"/>
      <c r="AT17" s="513"/>
      <c r="AU17" s="513"/>
      <c r="AV17" s="513"/>
      <c r="AW17" s="513"/>
      <c r="AX17" s="513"/>
      <c r="AY17" s="513"/>
      <c r="AZ17" s="757"/>
      <c r="BA17" s="886"/>
      <c r="BB17" s="641" t="s">
        <v>52</v>
      </c>
      <c r="BC17" s="120" t="s">
        <v>36</v>
      </c>
      <c r="BD17" s="116" t="s">
        <v>36</v>
      </c>
      <c r="BE17" s="116" t="s">
        <v>36</v>
      </c>
      <c r="BF17" s="116" t="s">
        <v>36</v>
      </c>
      <c r="BG17" s="111" t="s">
        <v>36</v>
      </c>
      <c r="BH17" s="120" t="s">
        <v>36</v>
      </c>
      <c r="BI17" s="116" t="s">
        <v>36</v>
      </c>
      <c r="BJ17" s="116" t="s">
        <v>36</v>
      </c>
      <c r="BK17" s="116" t="s">
        <v>36</v>
      </c>
      <c r="BL17" s="111" t="s">
        <v>36</v>
      </c>
      <c r="BM17" s="120" t="s">
        <v>36</v>
      </c>
      <c r="BN17" s="116" t="s">
        <v>36</v>
      </c>
      <c r="BO17" s="116" t="s">
        <v>36</v>
      </c>
      <c r="BP17" s="116" t="s">
        <v>36</v>
      </c>
      <c r="BQ17" s="111" t="s">
        <v>36</v>
      </c>
      <c r="BR17" s="120" t="s">
        <v>36</v>
      </c>
      <c r="BS17" s="116" t="s">
        <v>36</v>
      </c>
      <c r="BT17" s="116" t="s">
        <v>36</v>
      </c>
      <c r="BU17" s="116" t="s">
        <v>36</v>
      </c>
      <c r="BV17" s="116" t="s">
        <v>36</v>
      </c>
      <c r="BW17" s="116" t="s">
        <v>36</v>
      </c>
      <c r="BX17" s="116" t="s">
        <v>36</v>
      </c>
      <c r="BY17" s="105" t="s">
        <v>36</v>
      </c>
      <c r="BZ17" s="105" t="s">
        <v>36</v>
      </c>
      <c r="CA17" s="105" t="s">
        <v>36</v>
      </c>
      <c r="CB17" s="105" t="s">
        <v>36</v>
      </c>
      <c r="CC17" s="105" t="s">
        <v>36</v>
      </c>
      <c r="CD17" s="105" t="s">
        <v>36</v>
      </c>
      <c r="CE17" s="105" t="s">
        <v>36</v>
      </c>
      <c r="CF17" s="105" t="s">
        <v>36</v>
      </c>
      <c r="CG17" s="105" t="s">
        <v>36</v>
      </c>
      <c r="CH17" s="105" t="s">
        <v>36</v>
      </c>
      <c r="CI17" s="85"/>
      <c r="CJ17" s="85"/>
      <c r="CK17" s="85"/>
      <c r="CL17" s="85"/>
      <c r="CM17" s="85"/>
      <c r="CN17" s="85"/>
      <c r="CO17" s="85"/>
      <c r="CP17" s="85"/>
      <c r="CQ17" s="85"/>
      <c r="CR17" s="85"/>
      <c r="CS17" s="85"/>
      <c r="CT17" s="85"/>
      <c r="CU17" s="85"/>
      <c r="CV17" s="85"/>
      <c r="CW17" s="85"/>
      <c r="CX17" s="85"/>
      <c r="CY17" s="85"/>
      <c r="CZ17" s="85"/>
    </row>
    <row r="18" s="759" customFormat="true" ht="15" customHeight="true" x14ac:dyDescent="0.2">
      <c r="A18" s="863" t="s">
        <v>61</v>
      </c>
      <c r="B18" s="454" t="s">
        <v>15</v>
      </c>
      <c r="C18" s="194">
        <f>C16*C23/100</f>
        <v>48.968079179447486</v>
      </c>
      <c r="D18" s="193">
        <f>D16*D23/100</f>
        <v>50.104648307408063</v>
      </c>
      <c r="E18" s="193">
        <f t="shared" ref="E18:AH18" si="0">E16*E23/100</f>
        <v>54.567036380105137</v>
      </c>
      <c r="F18" s="193">
        <f t="shared" si="0"/>
        <v>69.277765267364174</v>
      </c>
      <c r="G18" s="192">
        <f t="shared" si="0"/>
        <v>82.818082352452535</v>
      </c>
      <c r="H18" s="191">
        <f t="shared" si="0"/>
        <v>68.389288904601713</v>
      </c>
      <c r="I18" s="193">
        <f t="shared" si="0"/>
        <v>80.249050012944522</v>
      </c>
      <c r="J18" s="193">
        <f t="shared" si="0"/>
        <v>80.61030696668648</v>
      </c>
      <c r="K18" s="193">
        <f t="shared" si="0"/>
        <v>87.534345812472708</v>
      </c>
      <c r="L18" s="190">
        <f t="shared" si="0"/>
        <v>89.386950290170091</v>
      </c>
      <c r="M18" s="194">
        <f t="shared" si="0"/>
        <v>44.075471977336498</v>
      </c>
      <c r="N18" s="193">
        <f t="shared" si="0"/>
        <v>49.414956890455933</v>
      </c>
      <c r="O18" s="193">
        <f t="shared" si="0"/>
        <v>47.944557575264781</v>
      </c>
      <c r="P18" s="193">
        <f t="shared" si="0"/>
        <v>45.627095789479078</v>
      </c>
      <c r="Q18" s="192">
        <f t="shared" si="0"/>
        <v>50.372875268313962</v>
      </c>
      <c r="R18" s="191">
        <f t="shared" si="0"/>
        <v>56.258938193602319</v>
      </c>
      <c r="S18" s="193">
        <f t="shared" si="0"/>
        <v>94.660375880618773</v>
      </c>
      <c r="T18" s="193">
        <f t="shared" si="0"/>
        <v>28.73604946250839</v>
      </c>
      <c r="U18" s="193">
        <f t="shared" si="0"/>
        <v>49.029645146621618</v>
      </c>
      <c r="V18" s="193">
        <f t="shared" si="0"/>
        <v>68.865905394667791</v>
      </c>
      <c r="W18" s="193">
        <f t="shared" si="0"/>
        <v>46.945667858444239</v>
      </c>
      <c r="X18" s="193">
        <f t="shared" si="0"/>
        <v>63.038094063270172</v>
      </c>
      <c r="Y18" s="193">
        <f t="shared" si="0"/>
        <v>49.280047943460225</v>
      </c>
      <c r="Z18" s="193">
        <f t="shared" si="0"/>
        <v>41.556129352615329</v>
      </c>
      <c r="AA18" s="193">
        <f t="shared" si="0"/>
        <v>52.841808451267106</v>
      </c>
      <c r="AB18" s="193">
        <f t="shared" si="0"/>
        <v>57.693526417276125</v>
      </c>
      <c r="AC18" s="193">
        <f t="shared" si="0"/>
        <v>59.998221445459812</v>
      </c>
      <c r="AD18" s="193">
        <f t="shared" si="0"/>
        <v>38.366522899704222</v>
      </c>
      <c r="AE18" s="193">
        <f t="shared" si="0"/>
        <v>74.630413866529622</v>
      </c>
      <c r="AF18" s="193">
        <f t="shared" si="0"/>
        <v>66.827458747356545</v>
      </c>
      <c r="AG18" s="193">
        <f t="shared" si="0"/>
        <v>48.043173330515501</v>
      </c>
      <c r="AH18" s="190">
        <f t="shared" si="0"/>
        <v>37.284282266349898</v>
      </c>
      <c r="AI18" s="513"/>
      <c r="AJ18" s="513"/>
      <c r="AK18" s="513"/>
      <c r="AL18" s="513"/>
      <c r="AM18" s="513"/>
      <c r="AN18" s="513"/>
      <c r="AO18" s="513"/>
      <c r="AP18" s="513"/>
      <c r="AQ18" s="513"/>
      <c r="AR18" s="513"/>
      <c r="AS18" s="513"/>
      <c r="AT18" s="513"/>
      <c r="AU18" s="513"/>
      <c r="AV18" s="513"/>
      <c r="AW18" s="513"/>
      <c r="AX18" s="513"/>
      <c r="AY18" s="513"/>
      <c r="AZ18" s="757"/>
      <c r="BA18" s="886" t="s">
        <v>61</v>
      </c>
      <c r="BB18" s="641" t="s">
        <v>15</v>
      </c>
      <c r="BC18" s="120" t="s">
        <v>36</v>
      </c>
      <c r="BD18" s="116" t="s">
        <v>36</v>
      </c>
      <c r="BE18" s="116" t="s">
        <v>36</v>
      </c>
      <c r="BF18" s="116" t="s">
        <v>36</v>
      </c>
      <c r="BG18" s="111" t="s">
        <v>36</v>
      </c>
      <c r="BH18" s="120" t="s">
        <v>36</v>
      </c>
      <c r="BI18" s="116" t="s">
        <v>36</v>
      </c>
      <c r="BJ18" s="116" t="s">
        <v>36</v>
      </c>
      <c r="BK18" s="116" t="s">
        <v>36</v>
      </c>
      <c r="BL18" s="111" t="s">
        <v>36</v>
      </c>
      <c r="BM18" s="120" t="s">
        <v>36</v>
      </c>
      <c r="BN18" s="116" t="s">
        <v>36</v>
      </c>
      <c r="BO18" s="116" t="s">
        <v>36</v>
      </c>
      <c r="BP18" s="116" t="s">
        <v>36</v>
      </c>
      <c r="BQ18" s="111" t="s">
        <v>36</v>
      </c>
      <c r="BR18" s="120" t="s">
        <v>36</v>
      </c>
      <c r="BS18" s="116" t="s">
        <v>36</v>
      </c>
      <c r="BT18" s="116" t="s">
        <v>36</v>
      </c>
      <c r="BU18" s="116" t="s">
        <v>36</v>
      </c>
      <c r="BV18" s="116" t="s">
        <v>36</v>
      </c>
      <c r="BW18" s="116" t="s">
        <v>36</v>
      </c>
      <c r="BX18" s="116" t="s">
        <v>36</v>
      </c>
      <c r="BY18" s="105" t="s">
        <v>36</v>
      </c>
      <c r="BZ18" s="105" t="s">
        <v>36</v>
      </c>
      <c r="CA18" s="105" t="s">
        <v>36</v>
      </c>
      <c r="CB18" s="105" t="s">
        <v>36</v>
      </c>
      <c r="CC18" s="105" t="s">
        <v>36</v>
      </c>
      <c r="CD18" s="105" t="s">
        <v>36</v>
      </c>
      <c r="CE18" s="105" t="s">
        <v>36</v>
      </c>
      <c r="CF18" s="105" t="s">
        <v>36</v>
      </c>
      <c r="CG18" s="105" t="s">
        <v>36</v>
      </c>
      <c r="CH18" s="105" t="s">
        <v>36</v>
      </c>
      <c r="CI18" s="85"/>
      <c r="CJ18" s="85"/>
      <c r="CK18" s="85"/>
      <c r="CL18" s="85"/>
      <c r="CM18" s="85"/>
      <c r="CN18" s="85"/>
      <c r="CO18" s="85"/>
      <c r="CP18" s="85"/>
      <c r="CQ18" s="85"/>
      <c r="CR18" s="85"/>
      <c r="CS18" s="85"/>
      <c r="CT18" s="85"/>
      <c r="CU18" s="85"/>
      <c r="CV18" s="85"/>
      <c r="CW18" s="85"/>
      <c r="CX18" s="85"/>
      <c r="CY18" s="85"/>
      <c r="CZ18" s="85"/>
    </row>
    <row r="19" s="759" customFormat="true" ht="15" customHeight="true" x14ac:dyDescent="0.2">
      <c r="A19" s="863"/>
      <c r="B19" s="454" t="s">
        <v>16</v>
      </c>
      <c r="C19" s="194">
        <f>C16*C22/100</f>
        <v>7.1375416053014433</v>
      </c>
      <c r="D19" s="193">
        <f>D16*D22/100</f>
        <v>7.7080682538216472</v>
      </c>
      <c r="E19" s="193">
        <f t="shared" ref="E19:AH19" si="1">E16*E22/100</f>
        <v>7.7578228674678602</v>
      </c>
      <c r="F19" s="193">
        <f t="shared" si="1"/>
        <v>8.9406189815129729</v>
      </c>
      <c r="G19" s="192">
        <f t="shared" si="1"/>
        <v>7.7545448191684265</v>
      </c>
      <c r="H19" s="191">
        <f t="shared" si="1"/>
        <v>8.8362893059489505</v>
      </c>
      <c r="I19" s="193">
        <f t="shared" si="1"/>
        <v>6.7787664436990553</v>
      </c>
      <c r="J19" s="193">
        <f t="shared" si="1"/>
        <v>6.8968157935430314</v>
      </c>
      <c r="K19" s="193">
        <f t="shared" si="1"/>
        <v>5.8648953100498113</v>
      </c>
      <c r="L19" s="190">
        <f t="shared" si="1"/>
        <v>6.9855334296691032</v>
      </c>
      <c r="M19" s="194">
        <f t="shared" si="1"/>
        <v>6.28749473602194</v>
      </c>
      <c r="N19" s="193">
        <f t="shared" si="1"/>
        <v>7.3576259109457309</v>
      </c>
      <c r="O19" s="193">
        <f t="shared" si="1"/>
        <v>7.7854034889219568</v>
      </c>
      <c r="P19" s="193">
        <f t="shared" si="1"/>
        <v>8.6477923556490062</v>
      </c>
      <c r="Q19" s="192">
        <f t="shared" si="1"/>
        <v>11.90808561640053</v>
      </c>
      <c r="R19" s="191">
        <f t="shared" si="1"/>
        <v>12.167001769789154</v>
      </c>
      <c r="S19" s="193">
        <f t="shared" si="1"/>
        <v>3.5313833494881952</v>
      </c>
      <c r="T19" s="193">
        <f t="shared" si="1"/>
        <v>8.0838667534949256</v>
      </c>
      <c r="U19" s="193">
        <f t="shared" si="1"/>
        <v>13.584541303384874</v>
      </c>
      <c r="V19" s="193">
        <f t="shared" si="1"/>
        <v>1.8936239959543959</v>
      </c>
      <c r="W19" s="193">
        <f t="shared" si="1"/>
        <v>10.42609851567472</v>
      </c>
      <c r="X19" s="193">
        <f t="shared" si="1"/>
        <v>5.5965087886955676</v>
      </c>
      <c r="Y19" s="193">
        <f t="shared" si="1"/>
        <v>10.826288178089083</v>
      </c>
      <c r="Z19" s="193">
        <f t="shared" si="1"/>
        <v>9.833264682372798</v>
      </c>
      <c r="AA19" s="193">
        <f t="shared" si="1"/>
        <v>16.367629729554942</v>
      </c>
      <c r="AB19" s="193">
        <f t="shared" si="1"/>
        <v>7.8209376600502019</v>
      </c>
      <c r="AC19" s="193">
        <f t="shared" si="1"/>
        <v>7.9003217048153136</v>
      </c>
      <c r="AD19" s="193">
        <f t="shared" si="1"/>
        <v>6.6479260188439948</v>
      </c>
      <c r="AE19" s="193">
        <f t="shared" si="1"/>
        <v>10.213762515085351</v>
      </c>
      <c r="AF19" s="193">
        <f t="shared" si="1"/>
        <v>7.9668820156652238</v>
      </c>
      <c r="AG19" s="193">
        <f t="shared" si="1"/>
        <v>7.8721205036192297</v>
      </c>
      <c r="AH19" s="190">
        <f t="shared" si="1"/>
        <v>6.2848612398833987</v>
      </c>
      <c r="AI19" s="513"/>
      <c r="AJ19" s="513"/>
      <c r="AK19" s="513"/>
      <c r="AL19" s="513"/>
      <c r="AM19" s="513"/>
      <c r="AN19" s="513"/>
      <c r="AO19" s="513"/>
      <c r="AP19" s="513"/>
      <c r="AQ19" s="513"/>
      <c r="AR19" s="513"/>
      <c r="AS19" s="513"/>
      <c r="AT19" s="513"/>
      <c r="AU19" s="513"/>
      <c r="AV19" s="513"/>
      <c r="AW19" s="513"/>
      <c r="AX19" s="513"/>
      <c r="AY19" s="513"/>
      <c r="AZ19" s="757"/>
      <c r="BA19" s="886"/>
      <c r="BB19" s="641" t="s">
        <v>16</v>
      </c>
      <c r="BC19" s="120" t="s">
        <v>36</v>
      </c>
      <c r="BD19" s="116" t="s">
        <v>36</v>
      </c>
      <c r="BE19" s="116" t="s">
        <v>36</v>
      </c>
      <c r="BF19" s="116" t="s">
        <v>36</v>
      </c>
      <c r="BG19" s="111" t="s">
        <v>36</v>
      </c>
      <c r="BH19" s="120" t="s">
        <v>36</v>
      </c>
      <c r="BI19" s="116" t="s">
        <v>36</v>
      </c>
      <c r="BJ19" s="116" t="s">
        <v>36</v>
      </c>
      <c r="BK19" s="116" t="s">
        <v>36</v>
      </c>
      <c r="BL19" s="111" t="s">
        <v>36</v>
      </c>
      <c r="BM19" s="120" t="s">
        <v>36</v>
      </c>
      <c r="BN19" s="116" t="s">
        <v>36</v>
      </c>
      <c r="BO19" s="116" t="s">
        <v>36</v>
      </c>
      <c r="BP19" s="116" t="s">
        <v>36</v>
      </c>
      <c r="BQ19" s="111" t="s">
        <v>36</v>
      </c>
      <c r="BR19" s="120" t="s">
        <v>36</v>
      </c>
      <c r="BS19" s="116" t="s">
        <v>36</v>
      </c>
      <c r="BT19" s="116" t="s">
        <v>36</v>
      </c>
      <c r="BU19" s="116" t="s">
        <v>36</v>
      </c>
      <c r="BV19" s="116" t="s">
        <v>36</v>
      </c>
      <c r="BW19" s="116" t="s">
        <v>36</v>
      </c>
      <c r="BX19" s="116" t="s">
        <v>36</v>
      </c>
      <c r="BY19" s="105" t="s">
        <v>36</v>
      </c>
      <c r="BZ19" s="105" t="s">
        <v>36</v>
      </c>
      <c r="CA19" s="105" t="s">
        <v>36</v>
      </c>
      <c r="CB19" s="105" t="s">
        <v>36</v>
      </c>
      <c r="CC19" s="105" t="s">
        <v>36</v>
      </c>
      <c r="CD19" s="105" t="s">
        <v>36</v>
      </c>
      <c r="CE19" s="105" t="s">
        <v>36</v>
      </c>
      <c r="CF19" s="105" t="s">
        <v>36</v>
      </c>
      <c r="CG19" s="105" t="s">
        <v>36</v>
      </c>
      <c r="CH19" s="105" t="s">
        <v>36</v>
      </c>
      <c r="CI19" s="85"/>
      <c r="CJ19" s="85"/>
      <c r="CK19" s="85"/>
      <c r="CL19" s="85"/>
      <c r="CM19" s="85"/>
      <c r="CN19" s="85"/>
      <c r="CO19" s="85"/>
      <c r="CP19" s="85"/>
      <c r="CQ19" s="85"/>
      <c r="CR19" s="85"/>
      <c r="CS19" s="85"/>
      <c r="CT19" s="85"/>
      <c r="CU19" s="85"/>
      <c r="CV19" s="85"/>
      <c r="CW19" s="85"/>
      <c r="CX19" s="85"/>
      <c r="CY19" s="85"/>
      <c r="CZ19" s="85"/>
    </row>
    <row r="20" s="759" customFormat="true" ht="15" customHeight="true" x14ac:dyDescent="0.2">
      <c r="A20" s="863"/>
      <c r="B20" s="454" t="s">
        <v>22</v>
      </c>
      <c r="C20" s="194">
        <f>100-C18-C19-C21</f>
        <v>33.794987858219613</v>
      </c>
      <c r="D20" s="193">
        <f>100-D18-D19-D21</f>
        <v>31.38019040512652</v>
      </c>
      <c r="E20" s="193">
        <f t="shared" ref="E20:AH20" si="2">100-E18-E19-E21</f>
        <v>26.277824613243894</v>
      </c>
      <c r="F20" s="193">
        <f t="shared" si="2"/>
        <v>14.475512949956627</v>
      </c>
      <c r="G20" s="192">
        <f t="shared" si="2"/>
        <v>7.9657951567630416</v>
      </c>
      <c r="H20" s="191">
        <f t="shared" si="2"/>
        <v>20.760101744737963</v>
      </c>
      <c r="I20" s="193">
        <f t="shared" si="2"/>
        <v>10.346762673844452</v>
      </c>
      <c r="J20" s="193">
        <f t="shared" si="2"/>
        <v>10.298859971097809</v>
      </c>
      <c r="K20" s="193">
        <f t="shared" si="2"/>
        <v>6.6007588774774808</v>
      </c>
      <c r="L20" s="190">
        <f t="shared" si="2"/>
        <v>3.4110727704962747</v>
      </c>
      <c r="M20" s="194">
        <f t="shared" si="2"/>
        <v>36.468455044967804</v>
      </c>
      <c r="N20" s="193">
        <f t="shared" si="2"/>
        <v>32.890153474696454</v>
      </c>
      <c r="O20" s="193">
        <f t="shared" si="2"/>
        <v>32.620754989229091</v>
      </c>
      <c r="P20" s="193">
        <f t="shared" si="2"/>
        <v>30.706420722549108</v>
      </c>
      <c r="Q20" s="192">
        <f t="shared" si="2"/>
        <v>23.67024348824787</v>
      </c>
      <c r="R20" s="191">
        <f t="shared" si="2"/>
        <v>27.176885371075926</v>
      </c>
      <c r="S20" s="193">
        <f t="shared" si="2"/>
        <v>1.6894463273556657</v>
      </c>
      <c r="T20" s="193">
        <f t="shared" si="2"/>
        <v>52.098838736678758</v>
      </c>
      <c r="U20" s="193">
        <f t="shared" si="2"/>
        <v>20.747920286423145</v>
      </c>
      <c r="V20" s="193">
        <f t="shared" si="2"/>
        <v>20.598685722863355</v>
      </c>
      <c r="W20" s="193">
        <f t="shared" si="2"/>
        <v>36.040972666226928</v>
      </c>
      <c r="X20" s="193">
        <f t="shared" si="2"/>
        <v>23.800364246818813</v>
      </c>
      <c r="Y20" s="193">
        <f t="shared" si="2"/>
        <v>14.633434077042267</v>
      </c>
      <c r="Z20" s="193">
        <f t="shared" si="2"/>
        <v>41.445926882664125</v>
      </c>
      <c r="AA20" s="193">
        <f t="shared" si="2"/>
        <v>28.318407067630986</v>
      </c>
      <c r="AB20" s="193">
        <f t="shared" si="2"/>
        <v>29.148402121194231</v>
      </c>
      <c r="AC20" s="193">
        <f t="shared" si="2"/>
        <v>23.08379751115223</v>
      </c>
      <c r="AD20" s="193">
        <f t="shared" si="2"/>
        <v>50.623965938491175</v>
      </c>
      <c r="AE20" s="193">
        <f t="shared" si="2"/>
        <v>9.6402452708028257</v>
      </c>
      <c r="AF20" s="193">
        <f t="shared" si="2"/>
        <v>17.522616784833595</v>
      </c>
      <c r="AG20" s="193">
        <f t="shared" si="2"/>
        <v>28.07731741209944</v>
      </c>
      <c r="AH20" s="190">
        <f t="shared" si="2"/>
        <v>54.62487450047437</v>
      </c>
      <c r="AI20" s="513"/>
      <c r="AJ20" s="513"/>
      <c r="AK20" s="513"/>
      <c r="AL20" s="513"/>
      <c r="AM20" s="513"/>
      <c r="AN20" s="513"/>
      <c r="AO20" s="513"/>
      <c r="AP20" s="513"/>
      <c r="AQ20" s="513"/>
      <c r="AR20" s="513"/>
      <c r="AS20" s="513"/>
      <c r="AT20" s="513"/>
      <c r="AU20" s="513"/>
      <c r="AV20" s="513"/>
      <c r="AW20" s="513"/>
      <c r="AX20" s="513"/>
      <c r="AY20" s="513"/>
      <c r="AZ20" s="757"/>
      <c r="BA20" s="886"/>
      <c r="BB20" s="641" t="s">
        <v>22</v>
      </c>
      <c r="BC20" s="120" t="s">
        <v>36</v>
      </c>
      <c r="BD20" s="116" t="s">
        <v>36</v>
      </c>
      <c r="BE20" s="116" t="s">
        <v>36</v>
      </c>
      <c r="BF20" s="116" t="s">
        <v>36</v>
      </c>
      <c r="BG20" s="111" t="s">
        <v>36</v>
      </c>
      <c r="BH20" s="120" t="s">
        <v>36</v>
      </c>
      <c r="BI20" s="116" t="s">
        <v>36</v>
      </c>
      <c r="BJ20" s="116" t="s">
        <v>36</v>
      </c>
      <c r="BK20" s="116" t="s">
        <v>36</v>
      </c>
      <c r="BL20" s="111" t="s">
        <v>36</v>
      </c>
      <c r="BM20" s="120" t="s">
        <v>36</v>
      </c>
      <c r="BN20" s="116" t="s">
        <v>36</v>
      </c>
      <c r="BO20" s="116" t="s">
        <v>36</v>
      </c>
      <c r="BP20" s="116" t="s">
        <v>36</v>
      </c>
      <c r="BQ20" s="111" t="s">
        <v>36</v>
      </c>
      <c r="BR20" s="120" t="s">
        <v>36</v>
      </c>
      <c r="BS20" s="116" t="s">
        <v>36</v>
      </c>
      <c r="BT20" s="116" t="s">
        <v>36</v>
      </c>
      <c r="BU20" s="116" t="s">
        <v>36</v>
      </c>
      <c r="BV20" s="116" t="s">
        <v>36</v>
      </c>
      <c r="BW20" s="116" t="s">
        <v>36</v>
      </c>
      <c r="BX20" s="116" t="s">
        <v>36</v>
      </c>
      <c r="BY20" s="105" t="s">
        <v>36</v>
      </c>
      <c r="BZ20" s="105" t="s">
        <v>36</v>
      </c>
      <c r="CA20" s="105" t="s">
        <v>36</v>
      </c>
      <c r="CB20" s="105" t="s">
        <v>36</v>
      </c>
      <c r="CC20" s="105" t="s">
        <v>36</v>
      </c>
      <c r="CD20" s="105" t="s">
        <v>36</v>
      </c>
      <c r="CE20" s="105" t="s">
        <v>36</v>
      </c>
      <c r="CF20" s="105" t="s">
        <v>36</v>
      </c>
      <c r="CG20" s="105" t="s">
        <v>36</v>
      </c>
      <c r="CH20" s="105" t="s">
        <v>36</v>
      </c>
      <c r="CI20" s="85"/>
      <c r="CJ20" s="85"/>
      <c r="CK20" s="85"/>
      <c r="CL20" s="85"/>
      <c r="CM20" s="85"/>
      <c r="CN20" s="85"/>
      <c r="CO20" s="85"/>
      <c r="CP20" s="85"/>
      <c r="CQ20" s="85"/>
      <c r="CR20" s="85"/>
      <c r="CS20" s="85"/>
      <c r="CT20" s="85"/>
      <c r="CU20" s="85"/>
      <c r="CV20" s="85"/>
      <c r="CW20" s="85"/>
      <c r="CX20" s="85"/>
      <c r="CY20" s="85"/>
      <c r="CZ20" s="85"/>
    </row>
    <row r="21" s="759" customFormat="true" ht="15" customHeight="true" x14ac:dyDescent="0.2">
      <c r="A21" s="863"/>
      <c r="B21" s="454" t="s">
        <v>17</v>
      </c>
      <c r="C21" s="194">
        <v>10.099391357031454</v>
      </c>
      <c r="D21" s="193">
        <v>10.807093033643774</v>
      </c>
      <c r="E21" s="193">
        <v>11.397316139183109</v>
      </c>
      <c r="F21" s="193">
        <v>7.3061028011662259</v>
      </c>
      <c r="G21" s="192">
        <v>1.4615776716159963</v>
      </c>
      <c r="H21" s="191">
        <v>2.0143200447113716</v>
      </c>
      <c r="I21" s="193">
        <v>2.625420869511971</v>
      </c>
      <c r="J21" s="193">
        <v>2.194017268672682</v>
      </c>
      <c r="K21" s="193">
        <v>0</v>
      </c>
      <c r="L21" s="190">
        <v>0.21644350966453116</v>
      </c>
      <c r="M21" s="194">
        <v>13.168578241673758</v>
      </c>
      <c r="N21" s="193">
        <v>10.337263723901886</v>
      </c>
      <c r="O21" s="193">
        <v>11.64928394658417</v>
      </c>
      <c r="P21" s="193">
        <v>15.018691132322804</v>
      </c>
      <c r="Q21" s="192">
        <v>14.048795627037643</v>
      </c>
      <c r="R21" s="191">
        <v>4.3971746655326012</v>
      </c>
      <c r="S21" s="193">
        <v>0.11879444253736635</v>
      </c>
      <c r="T21" s="193">
        <v>11.08124504731793</v>
      </c>
      <c r="U21" s="193">
        <v>16.637893263570362</v>
      </c>
      <c r="V21" s="193">
        <v>8.6417848865144578</v>
      </c>
      <c r="W21" s="193">
        <v>6.5872609596541079</v>
      </c>
      <c r="X21" s="193">
        <v>7.5650329012154502</v>
      </c>
      <c r="Y21" s="193">
        <v>25.260229801408428</v>
      </c>
      <c r="Z21" s="193">
        <v>7.1646790823477451</v>
      </c>
      <c r="AA21" s="193">
        <v>2.472154751546968</v>
      </c>
      <c r="AB21" s="193">
        <v>5.3371338014794452</v>
      </c>
      <c r="AC21" s="193">
        <v>9.0176593385726456</v>
      </c>
      <c r="AD21" s="193">
        <v>4.3615851429606067</v>
      </c>
      <c r="AE21" s="193">
        <v>5.5155783475822</v>
      </c>
      <c r="AF21" s="193">
        <v>7.6830424521446368</v>
      </c>
      <c r="AG21" s="193">
        <v>16.007388753765831</v>
      </c>
      <c r="AH21" s="190">
        <v>1.8059819932923313</v>
      </c>
      <c r="AI21" s="513"/>
      <c r="AJ21" s="513"/>
      <c r="AK21" s="513"/>
      <c r="AL21" s="513"/>
      <c r="AM21" s="513"/>
      <c r="AN21" s="513"/>
      <c r="AO21" s="513"/>
      <c r="AP21" s="513"/>
      <c r="AQ21" s="513"/>
      <c r="AR21" s="513"/>
      <c r="AS21" s="513"/>
      <c r="AT21" s="513"/>
      <c r="AU21" s="513"/>
      <c r="AV21" s="513"/>
      <c r="AW21" s="513"/>
      <c r="AX21" s="513"/>
      <c r="AY21" s="513"/>
      <c r="AZ21" s="757"/>
      <c r="BA21" s="886"/>
      <c r="BB21" s="641" t="s">
        <v>17</v>
      </c>
      <c r="BC21" s="120" t="s">
        <v>36</v>
      </c>
      <c r="BD21" s="116" t="s">
        <v>36</v>
      </c>
      <c r="BE21" s="116" t="s">
        <v>36</v>
      </c>
      <c r="BF21" s="116" t="s">
        <v>36</v>
      </c>
      <c r="BG21" s="111" t="s">
        <v>36</v>
      </c>
      <c r="BH21" s="120" t="s">
        <v>36</v>
      </c>
      <c r="BI21" s="116" t="s">
        <v>36</v>
      </c>
      <c r="BJ21" s="116" t="s">
        <v>36</v>
      </c>
      <c r="BK21" s="116" t="s">
        <v>36</v>
      </c>
      <c r="BL21" s="111" t="s">
        <v>36</v>
      </c>
      <c r="BM21" s="120" t="s">
        <v>36</v>
      </c>
      <c r="BN21" s="116" t="s">
        <v>36</v>
      </c>
      <c r="BO21" s="116" t="s">
        <v>36</v>
      </c>
      <c r="BP21" s="116" t="s">
        <v>36</v>
      </c>
      <c r="BQ21" s="111" t="s">
        <v>36</v>
      </c>
      <c r="BR21" s="120" t="s">
        <v>36</v>
      </c>
      <c r="BS21" s="116" t="s">
        <v>36</v>
      </c>
      <c r="BT21" s="116" t="s">
        <v>36</v>
      </c>
      <c r="BU21" s="116" t="s">
        <v>36</v>
      </c>
      <c r="BV21" s="116" t="s">
        <v>36</v>
      </c>
      <c r="BW21" s="116" t="s">
        <v>36</v>
      </c>
      <c r="BX21" s="116" t="s">
        <v>36</v>
      </c>
      <c r="BY21" s="105" t="s">
        <v>36</v>
      </c>
      <c r="BZ21" s="105" t="s">
        <v>36</v>
      </c>
      <c r="CA21" s="105" t="s">
        <v>36</v>
      </c>
      <c r="CB21" s="105" t="s">
        <v>36</v>
      </c>
      <c r="CC21" s="105" t="s">
        <v>36</v>
      </c>
      <c r="CD21" s="105" t="s">
        <v>36</v>
      </c>
      <c r="CE21" s="105" t="s">
        <v>36</v>
      </c>
      <c r="CF21" s="105" t="s">
        <v>36</v>
      </c>
      <c r="CG21" s="105" t="s">
        <v>36</v>
      </c>
      <c r="CH21" s="105" t="s">
        <v>36</v>
      </c>
      <c r="CI21" s="85"/>
      <c r="CJ21" s="85"/>
      <c r="CK21" s="85"/>
      <c r="CL21" s="85"/>
      <c r="CM21" s="85"/>
      <c r="CN21" s="85"/>
      <c r="CO21" s="85"/>
      <c r="CP21" s="85"/>
      <c r="CQ21" s="85"/>
      <c r="CR21" s="85"/>
      <c r="CS21" s="85"/>
      <c r="CT21" s="85"/>
      <c r="CU21" s="85"/>
      <c r="CV21" s="85"/>
      <c r="CW21" s="85"/>
      <c r="CX21" s="85"/>
      <c r="CY21" s="85"/>
      <c r="CZ21" s="85"/>
    </row>
    <row r="22" s="759" customFormat="true" ht="15" customHeight="true" x14ac:dyDescent="0.2">
      <c r="A22" s="863" t="s">
        <v>55</v>
      </c>
      <c r="B22" s="454" t="s">
        <v>50</v>
      </c>
      <c r="C22" s="194">
        <v>12.721615954816464</v>
      </c>
      <c r="D22" s="193">
        <v>13.332824873672902</v>
      </c>
      <c r="E22" s="193">
        <v>12.44739733250173</v>
      </c>
      <c r="F22" s="193">
        <v>11.430329413434947</v>
      </c>
      <c r="G22" s="192">
        <v>8.5616869702529197</v>
      </c>
      <c r="H22" s="191">
        <v>11.442179535201879</v>
      </c>
      <c r="I22" s="193">
        <v>7.789195132887393</v>
      </c>
      <c r="J22" s="193">
        <v>7.8814336204841089</v>
      </c>
      <c r="K22" s="193">
        <v>6.2793821872237201</v>
      </c>
      <c r="L22" s="190">
        <v>7.2484729665954051</v>
      </c>
      <c r="M22" s="194">
        <v>12.484361320109096</v>
      </c>
      <c r="N22" s="193">
        <v>12.959822414075687</v>
      </c>
      <c r="O22" s="193">
        <v>13.969870676843202</v>
      </c>
      <c r="P22" s="193">
        <v>15.933321377881576</v>
      </c>
      <c r="Q22" s="192">
        <v>19.119945240477353</v>
      </c>
      <c r="R22" s="191">
        <v>17.781270927806933</v>
      </c>
      <c r="S22" s="193">
        <v>3.5964151953043153</v>
      </c>
      <c r="T22" s="193">
        <v>21.95514706245142</v>
      </c>
      <c r="U22" s="193">
        <v>21.695628536563802</v>
      </c>
      <c r="V22" s="193">
        <v>2.6761398955903166</v>
      </c>
      <c r="W22" s="193">
        <v>18.172873478718703</v>
      </c>
      <c r="X22" s="193">
        <v>8.1540630471285382</v>
      </c>
      <c r="Y22" s="193">
        <v>18.011891718363522</v>
      </c>
      <c r="Z22" s="193">
        <v>19.134813451347348</v>
      </c>
      <c r="AA22" s="193">
        <v>23.649418576107465</v>
      </c>
      <c r="AB22" s="193">
        <v>11.93772668401774</v>
      </c>
      <c r="AC22" s="193">
        <v>11.635480436347628</v>
      </c>
      <c r="AD22" s="193">
        <v>14.768426979686325</v>
      </c>
      <c r="AE22" s="193">
        <v>12.03825996158599</v>
      </c>
      <c r="AF22" s="193">
        <v>10.651717675950211</v>
      </c>
      <c r="AG22" s="193">
        <v>14.078653555806801</v>
      </c>
      <c r="AH22" s="190">
        <v>14.425028205992261</v>
      </c>
      <c r="AI22" s="513"/>
      <c r="AJ22" s="513"/>
      <c r="AK22" s="513"/>
      <c r="AL22" s="513"/>
      <c r="AM22" s="513"/>
      <c r="AN22" s="513"/>
      <c r="AO22" s="513"/>
      <c r="AP22" s="513"/>
      <c r="AQ22" s="513"/>
      <c r="AR22" s="513"/>
      <c r="AS22" s="513"/>
      <c r="AT22" s="513"/>
      <c r="AU22" s="513"/>
      <c r="AV22" s="513"/>
      <c r="AW22" s="513"/>
      <c r="AX22" s="513"/>
      <c r="AY22" s="513"/>
      <c r="AZ22" s="757"/>
      <c r="BA22" s="886" t="s">
        <v>55</v>
      </c>
      <c r="BB22" s="641" t="s">
        <v>50</v>
      </c>
      <c r="BC22" s="120" t="s">
        <v>36</v>
      </c>
      <c r="BD22" s="116" t="s">
        <v>36</v>
      </c>
      <c r="BE22" s="116" t="s">
        <v>36</v>
      </c>
      <c r="BF22" s="116" t="s">
        <v>36</v>
      </c>
      <c r="BG22" s="111" t="s">
        <v>36</v>
      </c>
      <c r="BH22" s="120" t="s">
        <v>36</v>
      </c>
      <c r="BI22" s="116" t="s">
        <v>36</v>
      </c>
      <c r="BJ22" s="116" t="s">
        <v>36</v>
      </c>
      <c r="BK22" s="116" t="s">
        <v>36</v>
      </c>
      <c r="BL22" s="111" t="s">
        <v>36</v>
      </c>
      <c r="BM22" s="120" t="s">
        <v>36</v>
      </c>
      <c r="BN22" s="116" t="s">
        <v>36</v>
      </c>
      <c r="BO22" s="116" t="s">
        <v>36</v>
      </c>
      <c r="BP22" s="116" t="s">
        <v>36</v>
      </c>
      <c r="BQ22" s="111" t="s">
        <v>36</v>
      </c>
      <c r="BR22" s="120" t="s">
        <v>36</v>
      </c>
      <c r="BS22" s="116" t="s">
        <v>36</v>
      </c>
      <c r="BT22" s="116" t="s">
        <v>36</v>
      </c>
      <c r="BU22" s="116" t="s">
        <v>36</v>
      </c>
      <c r="BV22" s="116" t="s">
        <v>36</v>
      </c>
      <c r="BW22" s="116" t="s">
        <v>36</v>
      </c>
      <c r="BX22" s="116" t="s">
        <v>36</v>
      </c>
      <c r="BY22" s="105" t="s">
        <v>36</v>
      </c>
      <c r="BZ22" s="105" t="s">
        <v>36</v>
      </c>
      <c r="CA22" s="105" t="s">
        <v>36</v>
      </c>
      <c r="CB22" s="105" t="s">
        <v>36</v>
      </c>
      <c r="CC22" s="105" t="s">
        <v>36</v>
      </c>
      <c r="CD22" s="105" t="s">
        <v>36</v>
      </c>
      <c r="CE22" s="105" t="s">
        <v>36</v>
      </c>
      <c r="CF22" s="105" t="s">
        <v>36</v>
      </c>
      <c r="CG22" s="105" t="s">
        <v>36</v>
      </c>
      <c r="CH22" s="105" t="s">
        <v>36</v>
      </c>
      <c r="CI22" s="85"/>
      <c r="CJ22" s="85"/>
      <c r="CK22" s="85"/>
      <c r="CL22" s="85"/>
      <c r="CM22" s="85"/>
      <c r="CN22" s="85"/>
      <c r="CO22" s="85"/>
      <c r="CP22" s="85"/>
      <c r="CQ22" s="85"/>
      <c r="CR22" s="85"/>
      <c r="CS22" s="85"/>
      <c r="CT22" s="85"/>
      <c r="CU22" s="85"/>
      <c r="CV22" s="85"/>
      <c r="CW22" s="85"/>
      <c r="CX22" s="85"/>
      <c r="CY22" s="85"/>
      <c r="CZ22" s="85"/>
    </row>
    <row r="23" s="759" customFormat="true" ht="15" customHeight="true" x14ac:dyDescent="0.2">
      <c r="A23" s="864"/>
      <c r="B23" s="455" t="s">
        <v>49</v>
      </c>
      <c r="C23" s="189">
        <v>87.278384045183529</v>
      </c>
      <c r="D23" s="188">
        <v>86.667175126327095</v>
      </c>
      <c r="E23" s="188">
        <v>87.552602667498263</v>
      </c>
      <c r="F23" s="188">
        <v>88.569670586565053</v>
      </c>
      <c r="G23" s="187">
        <v>91.438313029747079</v>
      </c>
      <c r="H23" s="186">
        <v>88.557820464798127</v>
      </c>
      <c r="I23" s="188">
        <v>92.2108048671126</v>
      </c>
      <c r="J23" s="188">
        <v>92.118566379515883</v>
      </c>
      <c r="K23" s="188">
        <v>93.720617812776283</v>
      </c>
      <c r="L23" s="185">
        <v>92.751527033404585</v>
      </c>
      <c r="M23" s="189">
        <v>87.515638679890912</v>
      </c>
      <c r="N23" s="188">
        <v>87.040177585924312</v>
      </c>
      <c r="O23" s="188">
        <v>86.0301293231568</v>
      </c>
      <c r="P23" s="188">
        <v>84.066678622118431</v>
      </c>
      <c r="Q23" s="187">
        <v>80.88005475952265</v>
      </c>
      <c r="R23" s="186">
        <v>82.218729072193071</v>
      </c>
      <c r="S23" s="188">
        <v>96.403584804695683</v>
      </c>
      <c r="T23" s="188">
        <v>78.044852937548583</v>
      </c>
      <c r="U23" s="188">
        <v>78.304371463436198</v>
      </c>
      <c r="V23" s="188">
        <v>97.32386010440969</v>
      </c>
      <c r="W23" s="188">
        <v>81.827126521281286</v>
      </c>
      <c r="X23" s="188">
        <v>91.845936952871469</v>
      </c>
      <c r="Y23" s="188">
        <v>81.988108281636471</v>
      </c>
      <c r="Z23" s="188">
        <v>80.865186548652659</v>
      </c>
      <c r="AA23" s="188">
        <v>76.350581423892535</v>
      </c>
      <c r="AB23" s="188">
        <v>88.062273315982267</v>
      </c>
      <c r="AC23" s="188">
        <v>88.364519563652379</v>
      </c>
      <c r="AD23" s="188">
        <v>85.231573020313675</v>
      </c>
      <c r="AE23" s="188">
        <v>87.961740038414021</v>
      </c>
      <c r="AF23" s="188">
        <v>89.348282324049791</v>
      </c>
      <c r="AG23" s="188">
        <v>85.921346444193205</v>
      </c>
      <c r="AH23" s="185">
        <v>85.574971794007737</v>
      </c>
      <c r="AI23" s="513"/>
      <c r="AJ23" s="513"/>
      <c r="AK23" s="513"/>
      <c r="AL23" s="513"/>
      <c r="AM23" s="513"/>
      <c r="AN23" s="513"/>
      <c r="AO23" s="513"/>
      <c r="AP23" s="513"/>
      <c r="AQ23" s="513"/>
      <c r="AR23" s="513"/>
      <c r="AS23" s="513"/>
      <c r="AT23" s="513"/>
      <c r="AU23" s="513"/>
      <c r="AV23" s="513"/>
      <c r="AW23" s="513"/>
      <c r="AX23" s="513"/>
      <c r="AY23" s="513"/>
      <c r="AZ23" s="757"/>
      <c r="BA23" s="887"/>
      <c r="BB23" s="643" t="s">
        <v>49</v>
      </c>
      <c r="BC23" s="119" t="s">
        <v>36</v>
      </c>
      <c r="BD23" s="115" t="s">
        <v>36</v>
      </c>
      <c r="BE23" s="115" t="s">
        <v>36</v>
      </c>
      <c r="BF23" s="115" t="s">
        <v>36</v>
      </c>
      <c r="BG23" s="110" t="s">
        <v>36</v>
      </c>
      <c r="BH23" s="119" t="s">
        <v>36</v>
      </c>
      <c r="BI23" s="115" t="s">
        <v>36</v>
      </c>
      <c r="BJ23" s="115" t="s">
        <v>36</v>
      </c>
      <c r="BK23" s="115" t="s">
        <v>36</v>
      </c>
      <c r="BL23" s="110" t="s">
        <v>36</v>
      </c>
      <c r="BM23" s="119" t="s">
        <v>36</v>
      </c>
      <c r="BN23" s="115" t="s">
        <v>36</v>
      </c>
      <c r="BO23" s="115" t="s">
        <v>36</v>
      </c>
      <c r="BP23" s="115" t="s">
        <v>36</v>
      </c>
      <c r="BQ23" s="110" t="s">
        <v>36</v>
      </c>
      <c r="BR23" s="119" t="s">
        <v>36</v>
      </c>
      <c r="BS23" s="115" t="s">
        <v>36</v>
      </c>
      <c r="BT23" s="115" t="s">
        <v>36</v>
      </c>
      <c r="BU23" s="115" t="s">
        <v>36</v>
      </c>
      <c r="BV23" s="115" t="s">
        <v>36</v>
      </c>
      <c r="BW23" s="115" t="s">
        <v>36</v>
      </c>
      <c r="BX23" s="115" t="s">
        <v>36</v>
      </c>
      <c r="BY23" s="104" t="s">
        <v>36</v>
      </c>
      <c r="BZ23" s="104" t="s">
        <v>36</v>
      </c>
      <c r="CA23" s="104" t="s">
        <v>36</v>
      </c>
      <c r="CB23" s="104" t="s">
        <v>36</v>
      </c>
      <c r="CC23" s="104" t="s">
        <v>36</v>
      </c>
      <c r="CD23" s="104" t="s">
        <v>36</v>
      </c>
      <c r="CE23" s="104" t="s">
        <v>36</v>
      </c>
      <c r="CF23" s="104" t="s">
        <v>36</v>
      </c>
      <c r="CG23" s="104" t="s">
        <v>36</v>
      </c>
      <c r="CH23" s="104" t="s">
        <v>36</v>
      </c>
      <c r="CI23" s="85"/>
      <c r="CJ23" s="85"/>
      <c r="CK23" s="85"/>
      <c r="CL23" s="85"/>
      <c r="CM23" s="85"/>
      <c r="CN23" s="85"/>
      <c r="CO23" s="85"/>
      <c r="CP23" s="85"/>
      <c r="CQ23" s="85"/>
      <c r="CR23" s="85"/>
      <c r="CS23" s="85"/>
      <c r="CT23" s="85"/>
      <c r="CU23" s="85"/>
      <c r="CV23" s="85"/>
      <c r="CW23" s="85"/>
      <c r="CX23" s="85"/>
      <c r="CY23" s="85"/>
      <c r="CZ23" s="85"/>
    </row>
    <row r="24" s="385" customFormat="true" ht="15" hidden="true" customHeight="true" x14ac:dyDescent="0.2">
      <c r="A24" s="879" t="s">
        <v>48</v>
      </c>
      <c r="B24" s="452" t="s">
        <v>60</v>
      </c>
      <c r="C24" s="458"/>
      <c r="D24" s="459"/>
      <c r="E24" s="459"/>
      <c r="F24" s="459"/>
      <c r="G24" s="460"/>
      <c r="H24" s="461"/>
      <c r="I24" s="459"/>
      <c r="J24" s="459"/>
      <c r="K24" s="459"/>
      <c r="L24" s="462"/>
      <c r="M24" s="458"/>
      <c r="N24" s="459"/>
      <c r="O24" s="459"/>
      <c r="P24" s="459"/>
      <c r="Q24" s="460"/>
      <c r="R24" s="461"/>
      <c r="S24" s="459"/>
      <c r="T24" s="459"/>
      <c r="U24" s="459"/>
      <c r="V24" s="459"/>
      <c r="W24" s="459"/>
      <c r="X24" s="459"/>
      <c r="Y24" s="459"/>
      <c r="Z24" s="459"/>
      <c r="AA24" s="459"/>
      <c r="AB24" s="462"/>
      <c r="AC24" s="462"/>
      <c r="AD24" s="462"/>
      <c r="AE24" s="462"/>
      <c r="AF24" s="462"/>
      <c r="AG24" s="462"/>
      <c r="AH24" s="462"/>
      <c r="AI24" s="743"/>
      <c r="AJ24" s="743"/>
      <c r="AK24" s="743"/>
      <c r="AL24" s="743"/>
      <c r="AM24" s="743"/>
      <c r="AN24" s="743"/>
      <c r="AO24" s="743"/>
      <c r="AP24" s="743"/>
      <c r="AQ24" s="743"/>
      <c r="AR24" s="743"/>
      <c r="AS24" s="743"/>
      <c r="AT24" s="743"/>
      <c r="AU24" s="743"/>
      <c r="AV24" s="743"/>
      <c r="AW24" s="743"/>
      <c r="AX24" s="743"/>
      <c r="AY24" s="743"/>
      <c r="AZ24" s="422"/>
      <c r="BB24" s="387"/>
      <c r="BZ24" s="422"/>
      <c r="CA24" s="422"/>
      <c r="CB24" s="422"/>
      <c r="CC24" s="422"/>
      <c r="CD24" s="422"/>
      <c r="CE24" s="422"/>
      <c r="CF24" s="422"/>
      <c r="CG24" s="422"/>
      <c r="CH24" s="422"/>
      <c r="CI24" s="422"/>
      <c r="CJ24" s="422"/>
      <c r="CK24" s="422"/>
      <c r="CL24" s="422"/>
      <c r="CM24" s="422"/>
      <c r="CN24" s="422"/>
      <c r="CO24" s="422"/>
      <c r="CP24" s="422"/>
      <c r="CQ24" s="422"/>
      <c r="CR24" s="422"/>
      <c r="CS24" s="422"/>
      <c r="CT24" s="422"/>
      <c r="CU24" s="422"/>
      <c r="CV24" s="422"/>
      <c r="CW24" s="422"/>
      <c r="CX24" s="422"/>
      <c r="CY24" s="422"/>
      <c r="CZ24" s="422"/>
    </row>
    <row r="25" s="385" customFormat="true" ht="15" hidden="true" customHeight="true" x14ac:dyDescent="0.2">
      <c r="A25" s="880"/>
      <c r="B25" s="449" t="s">
        <v>59</v>
      </c>
      <c r="C25" s="463"/>
      <c r="D25" s="464"/>
      <c r="E25" s="464"/>
      <c r="F25" s="464"/>
      <c r="G25" s="465"/>
      <c r="H25" s="466"/>
      <c r="I25" s="464"/>
      <c r="J25" s="464"/>
      <c r="K25" s="464"/>
      <c r="L25" s="467"/>
      <c r="M25" s="463"/>
      <c r="N25" s="464"/>
      <c r="O25" s="464"/>
      <c r="P25" s="464"/>
      <c r="Q25" s="465"/>
      <c r="R25" s="466"/>
      <c r="S25" s="464"/>
      <c r="T25" s="464"/>
      <c r="U25" s="464"/>
      <c r="V25" s="464"/>
      <c r="W25" s="464"/>
      <c r="X25" s="464"/>
      <c r="Y25" s="464"/>
      <c r="Z25" s="464"/>
      <c r="AA25" s="464"/>
      <c r="AB25" s="467"/>
      <c r="AC25" s="467"/>
      <c r="AD25" s="467"/>
      <c r="AE25" s="467"/>
      <c r="AF25" s="467"/>
      <c r="AG25" s="467"/>
      <c r="AH25" s="467"/>
      <c r="AI25" s="743"/>
      <c r="AJ25" s="743"/>
      <c r="AK25" s="743"/>
      <c r="AL25" s="743"/>
      <c r="AM25" s="743"/>
      <c r="AN25" s="743"/>
      <c r="AO25" s="743"/>
      <c r="AP25" s="743"/>
      <c r="AQ25" s="743"/>
      <c r="AR25" s="743"/>
      <c r="AS25" s="743"/>
      <c r="AT25" s="743"/>
      <c r="AU25" s="743"/>
      <c r="AV25" s="743"/>
      <c r="AW25" s="743"/>
      <c r="AX25" s="743"/>
      <c r="AY25" s="743"/>
      <c r="AZ25" s="422"/>
      <c r="BB25" s="387"/>
      <c r="BZ25" s="422"/>
      <c r="CA25" s="422"/>
      <c r="CB25" s="422"/>
      <c r="CC25" s="422"/>
      <c r="CD25" s="422"/>
      <c r="CE25" s="422"/>
      <c r="CF25" s="422"/>
      <c r="CG25" s="422"/>
      <c r="CH25" s="422"/>
      <c r="CI25" s="422"/>
      <c r="CJ25" s="422"/>
      <c r="CK25" s="422"/>
      <c r="CL25" s="422"/>
      <c r="CM25" s="422"/>
      <c r="CN25" s="422"/>
      <c r="CO25" s="422"/>
      <c r="CP25" s="422"/>
      <c r="CQ25" s="422"/>
      <c r="CR25" s="422"/>
      <c r="CS25" s="422"/>
      <c r="CT25" s="422"/>
      <c r="CU25" s="422"/>
      <c r="CV25" s="422"/>
      <c r="CW25" s="422"/>
      <c r="CX25" s="422"/>
      <c r="CY25" s="422"/>
      <c r="CZ25" s="422"/>
    </row>
    <row r="26" s="385" customFormat="true" ht="15" hidden="true" customHeight="true" x14ac:dyDescent="0.2">
      <c r="A26" s="881"/>
      <c r="B26" s="450" t="s">
        <v>47</v>
      </c>
      <c r="C26" s="468"/>
      <c r="D26" s="469"/>
      <c r="E26" s="469"/>
      <c r="F26" s="469"/>
      <c r="G26" s="470"/>
      <c r="H26" s="471"/>
      <c r="I26" s="469"/>
      <c r="J26" s="469"/>
      <c r="K26" s="469"/>
      <c r="L26" s="472"/>
      <c r="M26" s="468"/>
      <c r="N26" s="469"/>
      <c r="O26" s="469"/>
      <c r="P26" s="469"/>
      <c r="Q26" s="470"/>
      <c r="R26" s="95"/>
      <c r="S26" s="94"/>
      <c r="T26" s="94"/>
      <c r="U26" s="94"/>
      <c r="V26" s="94"/>
      <c r="W26" s="94"/>
      <c r="X26" s="94"/>
      <c r="Y26" s="94"/>
      <c r="Z26" s="94"/>
      <c r="AA26" s="94"/>
      <c r="AB26" s="93"/>
      <c r="AC26" s="93"/>
      <c r="AD26" s="93"/>
      <c r="AE26" s="93"/>
      <c r="AF26" s="93"/>
      <c r="AG26" s="93"/>
      <c r="AH26" s="93"/>
      <c r="AI26" s="743"/>
      <c r="AJ26" s="743"/>
      <c r="AK26" s="743"/>
      <c r="AL26" s="743"/>
      <c r="AM26" s="743"/>
      <c r="AN26" s="743"/>
      <c r="AO26" s="743"/>
      <c r="AP26" s="743"/>
      <c r="AQ26" s="743"/>
      <c r="AR26" s="743"/>
      <c r="AS26" s="743"/>
      <c r="AT26" s="743"/>
      <c r="AU26" s="743"/>
      <c r="AV26" s="743"/>
      <c r="AW26" s="743"/>
      <c r="AX26" s="743"/>
      <c r="AY26" s="743"/>
      <c r="AZ26" s="422"/>
      <c r="BB26" s="387"/>
      <c r="BZ26" s="422"/>
      <c r="CA26" s="422"/>
      <c r="CB26" s="422"/>
      <c r="CC26" s="422"/>
      <c r="CD26" s="422"/>
      <c r="CE26" s="422"/>
      <c r="CF26" s="422"/>
      <c r="CG26" s="422"/>
      <c r="CH26" s="422"/>
      <c r="CI26" s="422"/>
      <c r="CJ26" s="422"/>
      <c r="CK26" s="422"/>
      <c r="CL26" s="422"/>
      <c r="CM26" s="422"/>
      <c r="CN26" s="422"/>
      <c r="CO26" s="422"/>
      <c r="CP26" s="422"/>
      <c r="CQ26" s="422"/>
      <c r="CR26" s="422"/>
      <c r="CS26" s="422"/>
      <c r="CT26" s="422"/>
      <c r="CU26" s="422"/>
      <c r="CV26" s="422"/>
      <c r="CW26" s="422"/>
      <c r="CX26" s="422"/>
      <c r="CY26" s="422"/>
      <c r="CZ26" s="422"/>
    </row>
    <row r="27" s="759" customFormat="true" ht="15" customHeight="true" x14ac:dyDescent="0.2">
      <c r="A27" s="384"/>
      <c r="B27" s="451"/>
      <c r="C27" s="882" t="s">
        <v>115</v>
      </c>
      <c r="D27" s="883"/>
      <c r="E27" s="883"/>
      <c r="F27" s="883"/>
      <c r="G27" s="884"/>
      <c r="H27" s="856" t="s">
        <v>39</v>
      </c>
      <c r="I27" s="857"/>
      <c r="J27" s="857"/>
      <c r="K27" s="857"/>
      <c r="L27" s="858"/>
      <c r="M27" s="885" t="s">
        <v>38</v>
      </c>
      <c r="N27" s="857"/>
      <c r="O27" s="857"/>
      <c r="P27" s="857"/>
      <c r="Q27" s="858"/>
      <c r="R27" s="97" t="s">
        <v>143</v>
      </c>
      <c r="S27" s="502"/>
      <c r="T27" s="502"/>
      <c r="U27" s="502"/>
      <c r="V27" s="502"/>
      <c r="W27" s="502"/>
      <c r="X27" s="502"/>
      <c r="Y27" s="502"/>
      <c r="Z27" s="502"/>
      <c r="AA27" s="502"/>
      <c r="AB27" s="502"/>
      <c r="AC27" s="502"/>
      <c r="AD27" s="502"/>
      <c r="AE27" s="502"/>
      <c r="AF27" s="502"/>
      <c r="AG27" s="502"/>
      <c r="AH27" s="502"/>
      <c r="AI27" s="513"/>
      <c r="AJ27" s="513"/>
      <c r="AK27" s="513"/>
      <c r="AL27" s="513"/>
      <c r="AM27" s="513"/>
      <c r="AN27" s="513"/>
      <c r="AO27" s="513"/>
      <c r="AP27" s="513"/>
      <c r="AQ27" s="513"/>
      <c r="AR27" s="513"/>
      <c r="AS27" s="513"/>
      <c r="AT27" s="513"/>
      <c r="AU27" s="513"/>
      <c r="AV27" s="513"/>
      <c r="AW27" s="513"/>
      <c r="AX27" s="513"/>
      <c r="AY27" s="513"/>
      <c r="AZ27" s="757"/>
      <c r="BA27" s="423" t="s">
        <v>131</v>
      </c>
      <c r="BB27" s="369" t="s">
        <v>96</v>
      </c>
      <c r="BC27" s="859" t="s">
        <v>115</v>
      </c>
      <c r="BD27" s="860"/>
      <c r="BE27" s="860"/>
      <c r="BF27" s="860"/>
      <c r="BG27" s="889"/>
      <c r="BH27" s="859" t="s">
        <v>39</v>
      </c>
      <c r="BI27" s="860"/>
      <c r="BJ27" s="860"/>
      <c r="BK27" s="860"/>
      <c r="BL27" s="889"/>
      <c r="BM27" s="859" t="s">
        <v>38</v>
      </c>
      <c r="BN27" s="860"/>
      <c r="BO27" s="860"/>
      <c r="BP27" s="860"/>
      <c r="BQ27" s="861"/>
      <c r="BR27" s="96" t="s">
        <v>143</v>
      </c>
      <c r="BS27" s="502"/>
      <c r="BT27" s="502"/>
      <c r="BU27" s="502"/>
      <c r="BV27" s="502"/>
      <c r="BW27" s="502"/>
      <c r="BX27" s="502"/>
      <c r="BY27" s="502"/>
      <c r="BZ27" s="516"/>
      <c r="CA27" s="516"/>
      <c r="CB27" s="516"/>
      <c r="CC27" s="516"/>
      <c r="CD27" s="516"/>
      <c r="CE27" s="516"/>
      <c r="CF27" s="516"/>
      <c r="CG27" s="516"/>
      <c r="CH27" s="516"/>
      <c r="CI27" s="421"/>
      <c r="CJ27" s="421"/>
      <c r="CK27" s="421"/>
      <c r="CL27" s="421"/>
      <c r="CM27" s="421"/>
      <c r="CN27" s="421"/>
      <c r="CO27" s="421"/>
      <c r="CP27" s="421"/>
      <c r="CQ27" s="421"/>
      <c r="CR27" s="421"/>
      <c r="CS27" s="421"/>
      <c r="CT27" s="421"/>
      <c r="CU27" s="421"/>
      <c r="CV27" s="421"/>
      <c r="CW27" s="421"/>
      <c r="CX27" s="421"/>
      <c r="CY27" s="421"/>
      <c r="CZ27" s="421"/>
    </row>
    <row r="28" s="759" customFormat="true" ht="24" x14ac:dyDescent="0.2">
      <c r="A28" s="409" t="s">
        <v>69</v>
      </c>
      <c r="B28" s="451"/>
      <c r="C28" s="493" t="s">
        <v>0</v>
      </c>
      <c r="D28" s="632" t="s">
        <v>1</v>
      </c>
      <c r="E28" s="632" t="s">
        <v>2</v>
      </c>
      <c r="F28" s="632" t="s">
        <v>3</v>
      </c>
      <c r="G28" s="633" t="s">
        <v>4</v>
      </c>
      <c r="H28" s="456" t="s">
        <v>0</v>
      </c>
      <c r="I28" s="636" t="s">
        <v>1</v>
      </c>
      <c r="J28" s="636" t="s">
        <v>2</v>
      </c>
      <c r="K28" s="636" t="s">
        <v>3</v>
      </c>
      <c r="L28" s="637" t="s">
        <v>4</v>
      </c>
      <c r="M28" s="457" t="s">
        <v>0</v>
      </c>
      <c r="N28" s="636" t="s">
        <v>1</v>
      </c>
      <c r="O28" s="636" t="s">
        <v>2</v>
      </c>
      <c r="P28" s="636" t="s">
        <v>3</v>
      </c>
      <c r="Q28" s="630" t="s">
        <v>4</v>
      </c>
      <c r="R28" s="456" t="s">
        <v>157</v>
      </c>
      <c r="S28" s="636" t="s">
        <v>158</v>
      </c>
      <c r="T28" s="636" t="s">
        <v>159</v>
      </c>
      <c r="U28" s="636" t="s">
        <v>160</v>
      </c>
      <c r="V28" s="636" t="s">
        <v>161</v>
      </c>
      <c r="W28" s="636" t="s">
        <v>162</v>
      </c>
      <c r="X28" s="636" t="s">
        <v>163</v>
      </c>
      <c r="Y28" s="636" t="s">
        <v>164</v>
      </c>
      <c r="Z28" s="636" t="s">
        <v>165</v>
      </c>
      <c r="AA28" s="636" t="s">
        <v>166</v>
      </c>
      <c r="AB28" s="636" t="s">
        <v>167</v>
      </c>
      <c r="AC28" s="636" t="s">
        <v>168</v>
      </c>
      <c r="AD28" s="636" t="s">
        <v>169</v>
      </c>
      <c r="AE28" s="636" t="s">
        <v>170</v>
      </c>
      <c r="AF28" s="636" t="s">
        <v>171</v>
      </c>
      <c r="AG28" s="636" t="s">
        <v>172</v>
      </c>
      <c r="AH28" s="637" t="s">
        <v>173</v>
      </c>
      <c r="AI28" s="513"/>
      <c r="AJ28" s="513"/>
      <c r="AK28" s="513"/>
      <c r="AL28" s="513"/>
      <c r="AM28" s="513"/>
      <c r="AN28" s="513"/>
      <c r="AO28" s="513"/>
      <c r="AP28" s="513"/>
      <c r="AQ28" s="513"/>
      <c r="AR28" s="513"/>
      <c r="AS28" s="513"/>
      <c r="AT28" s="513"/>
      <c r="AU28" s="513"/>
      <c r="AV28" s="513"/>
      <c r="AW28" s="513"/>
      <c r="AX28" s="513"/>
      <c r="AY28" s="513"/>
      <c r="AZ28" s="757"/>
      <c r="BA28" s="409" t="s">
        <v>120</v>
      </c>
      <c r="BB28" s="408"/>
      <c r="BC28" s="532" t="s">
        <v>0</v>
      </c>
      <c r="BD28" s="604" t="s">
        <v>1</v>
      </c>
      <c r="BE28" s="604" t="s">
        <v>2</v>
      </c>
      <c r="BF28" s="604" t="s">
        <v>3</v>
      </c>
      <c r="BG28" s="533" t="s">
        <v>4</v>
      </c>
      <c r="BH28" s="532" t="s">
        <v>0</v>
      </c>
      <c r="BI28" s="604" t="s">
        <v>1</v>
      </c>
      <c r="BJ28" s="604" t="s">
        <v>2</v>
      </c>
      <c r="BK28" s="604" t="s">
        <v>3</v>
      </c>
      <c r="BL28" s="533" t="s">
        <v>4</v>
      </c>
      <c r="BM28" s="532" t="s">
        <v>0</v>
      </c>
      <c r="BN28" s="604" t="s">
        <v>1</v>
      </c>
      <c r="BO28" s="604" t="s">
        <v>2</v>
      </c>
      <c r="BP28" s="604" t="s">
        <v>3</v>
      </c>
      <c r="BQ28" s="533" t="s">
        <v>4</v>
      </c>
      <c r="BR28" s="532" t="s">
        <v>157</v>
      </c>
      <c r="BS28" s="604" t="s">
        <v>158</v>
      </c>
      <c r="BT28" s="604" t="s">
        <v>159</v>
      </c>
      <c r="BU28" s="604" t="s">
        <v>160</v>
      </c>
      <c r="BV28" s="604" t="s">
        <v>161</v>
      </c>
      <c r="BW28" s="604" t="s">
        <v>162</v>
      </c>
      <c r="BX28" s="604" t="s">
        <v>163</v>
      </c>
      <c r="BY28" s="605" t="s">
        <v>164</v>
      </c>
      <c r="BZ28" s="605" t="s">
        <v>165</v>
      </c>
      <c r="CA28" s="605" t="s">
        <v>166</v>
      </c>
      <c r="CB28" s="605" t="s">
        <v>167</v>
      </c>
      <c r="CC28" s="605" t="s">
        <v>168</v>
      </c>
      <c r="CD28" s="605" t="s">
        <v>169</v>
      </c>
      <c r="CE28" s="605" t="s">
        <v>170</v>
      </c>
      <c r="CF28" s="605" t="s">
        <v>171</v>
      </c>
      <c r="CG28" s="605" t="s">
        <v>172</v>
      </c>
      <c r="CH28" s="605" t="s">
        <v>173</v>
      </c>
      <c r="CI28" s="763"/>
      <c r="CJ28" s="763"/>
      <c r="CK28" s="763"/>
      <c r="CL28" s="763"/>
      <c r="CM28" s="763"/>
      <c r="CN28" s="763"/>
      <c r="CO28" s="763"/>
      <c r="CP28" s="763"/>
      <c r="CQ28" s="763"/>
      <c r="CR28" s="763"/>
      <c r="CS28" s="763"/>
      <c r="CT28" s="763"/>
      <c r="CU28" s="763"/>
      <c r="CV28" s="763"/>
      <c r="CW28" s="763"/>
      <c r="CX28" s="763"/>
      <c r="CY28" s="763"/>
      <c r="CZ28" s="763"/>
    </row>
    <row r="29" s="759" customFormat="true" ht="15" customHeight="true" x14ac:dyDescent="0.2">
      <c r="A29" s="862" t="s">
        <v>58</v>
      </c>
      <c r="B29" s="453" t="s">
        <v>50</v>
      </c>
      <c r="C29" s="199">
        <v>7.0040179620652596</v>
      </c>
      <c r="D29" s="198">
        <v>7.338857596341346</v>
      </c>
      <c r="E29" s="198">
        <v>14.483970062840337</v>
      </c>
      <c r="F29" s="198">
        <v>32.613656483202938</v>
      </c>
      <c r="G29" s="197">
        <v>58.593140199553197</v>
      </c>
      <c r="H29" s="196">
        <v>28.507076073547999</v>
      </c>
      <c r="I29" s="198">
        <v>43.664815128386451</v>
      </c>
      <c r="J29" s="198">
        <v>51.361928142191715</v>
      </c>
      <c r="K29" s="198">
        <v>62.806688935145324</v>
      </c>
      <c r="L29" s="195">
        <v>74.183927374070649</v>
      </c>
      <c r="M29" s="199">
        <v>3.3691393793344195</v>
      </c>
      <c r="N29" s="198">
        <v>5.1161294092851293</v>
      </c>
      <c r="O29" s="198">
        <v>5.6167242987703041</v>
      </c>
      <c r="P29" s="198">
        <v>5.0288972568830355</v>
      </c>
      <c r="Q29" s="197">
        <v>5.4098240228736687</v>
      </c>
      <c r="R29" s="196">
        <v>24.668867671907897</v>
      </c>
      <c r="S29" s="198">
        <v>81.109264846795014</v>
      </c>
      <c r="T29" s="198">
        <v>0.42738175125357136</v>
      </c>
      <c r="U29" s="198">
        <v>1.8324477542151223</v>
      </c>
      <c r="V29" s="198">
        <v>0.53908535345811515</v>
      </c>
      <c r="W29" s="198">
        <v>5.2862953738679126</v>
      </c>
      <c r="X29" s="198">
        <v>2.280149702976153</v>
      </c>
      <c r="Y29" s="198">
        <v>28.619092880923219</v>
      </c>
      <c r="Z29" s="198">
        <v>1.2882571166436001</v>
      </c>
      <c r="AA29" s="198">
        <v>2.7036015867201164</v>
      </c>
      <c r="AB29" s="198">
        <v>17.912939836471118</v>
      </c>
      <c r="AC29" s="198">
        <v>11.534628637268458</v>
      </c>
      <c r="AD29" s="198">
        <v>9.4479489447994158</v>
      </c>
      <c r="AE29" s="198">
        <v>20.398393292074342</v>
      </c>
      <c r="AF29" s="198">
        <v>16.607443807692036</v>
      </c>
      <c r="AG29" s="198">
        <v>1.8220442197423798</v>
      </c>
      <c r="AH29" s="195">
        <v>0.42107603062526588</v>
      </c>
      <c r="AI29" s="513"/>
      <c r="AJ29" s="513"/>
      <c r="AK29" s="513"/>
      <c r="AL29" s="513"/>
      <c r="AM29" s="513"/>
      <c r="AN29" s="513"/>
      <c r="AO29" s="513"/>
      <c r="AP29" s="513"/>
      <c r="AQ29" s="513"/>
      <c r="AR29" s="513"/>
      <c r="AS29" s="513"/>
      <c r="AT29" s="513"/>
      <c r="AU29" s="513"/>
      <c r="AV29" s="513"/>
      <c r="AW29" s="513"/>
      <c r="AX29" s="513"/>
      <c r="AY29" s="513"/>
      <c r="AZ29" s="757"/>
      <c r="BA29" s="888" t="s">
        <v>58</v>
      </c>
      <c r="BB29" s="642" t="s">
        <v>50</v>
      </c>
      <c r="BC29" s="121" t="s">
        <v>36</v>
      </c>
      <c r="BD29" s="117" t="s">
        <v>36</v>
      </c>
      <c r="BE29" s="117" t="s">
        <v>36</v>
      </c>
      <c r="BF29" s="117" t="s">
        <v>36</v>
      </c>
      <c r="BG29" s="112" t="s">
        <v>36</v>
      </c>
      <c r="BH29" s="121" t="s">
        <v>36</v>
      </c>
      <c r="BI29" s="117" t="s">
        <v>36</v>
      </c>
      <c r="BJ29" s="117" t="s">
        <v>36</v>
      </c>
      <c r="BK29" s="117" t="s">
        <v>36</v>
      </c>
      <c r="BL29" s="112" t="s">
        <v>36</v>
      </c>
      <c r="BM29" s="121" t="s">
        <v>36</v>
      </c>
      <c r="BN29" s="117" t="s">
        <v>36</v>
      </c>
      <c r="BO29" s="117" t="s">
        <v>36</v>
      </c>
      <c r="BP29" s="117" t="s">
        <v>36</v>
      </c>
      <c r="BQ29" s="112" t="s">
        <v>36</v>
      </c>
      <c r="BR29" s="121" t="s">
        <v>36</v>
      </c>
      <c r="BS29" s="117" t="s">
        <v>36</v>
      </c>
      <c r="BT29" s="117" t="s">
        <v>36</v>
      </c>
      <c r="BU29" s="117" t="s">
        <v>36</v>
      </c>
      <c r="BV29" s="117" t="s">
        <v>36</v>
      </c>
      <c r="BW29" s="117" t="s">
        <v>36</v>
      </c>
      <c r="BX29" s="117" t="s">
        <v>36</v>
      </c>
      <c r="BY29" s="106" t="s">
        <v>36</v>
      </c>
      <c r="BZ29" s="106" t="s">
        <v>36</v>
      </c>
      <c r="CA29" s="106" t="s">
        <v>36</v>
      </c>
      <c r="CB29" s="106" t="s">
        <v>36</v>
      </c>
      <c r="CC29" s="106" t="s">
        <v>36</v>
      </c>
      <c r="CD29" s="106" t="s">
        <v>36</v>
      </c>
      <c r="CE29" s="106" t="s">
        <v>36</v>
      </c>
      <c r="CF29" s="106" t="s">
        <v>36</v>
      </c>
      <c r="CG29" s="106" t="s">
        <v>36</v>
      </c>
      <c r="CH29" s="106" t="s">
        <v>36</v>
      </c>
      <c r="CI29" s="85"/>
      <c r="CJ29" s="85"/>
      <c r="CK29" s="85"/>
      <c r="CL29" s="85"/>
      <c r="CM29" s="85"/>
      <c r="CN29" s="85"/>
      <c r="CO29" s="85"/>
      <c r="CP29" s="85"/>
      <c r="CQ29" s="85"/>
      <c r="CR29" s="85"/>
      <c r="CS29" s="85"/>
      <c r="CT29" s="85"/>
      <c r="CU29" s="85"/>
      <c r="CV29" s="85"/>
      <c r="CW29" s="85"/>
      <c r="CX29" s="85"/>
      <c r="CY29" s="85"/>
      <c r="CZ29" s="85"/>
    </row>
    <row r="30" s="759" customFormat="true" ht="15" customHeight="true" x14ac:dyDescent="0.2">
      <c r="A30" s="863"/>
      <c r="B30" s="454" t="s">
        <v>49</v>
      </c>
      <c r="C30" s="194">
        <v>92.995982037934738</v>
      </c>
      <c r="D30" s="193">
        <v>92.661142403658658</v>
      </c>
      <c r="E30" s="193">
        <v>85.516029937159672</v>
      </c>
      <c r="F30" s="193">
        <v>67.386343516797069</v>
      </c>
      <c r="G30" s="192">
        <v>41.406859800446803</v>
      </c>
      <c r="H30" s="191">
        <v>71.492923926452008</v>
      </c>
      <c r="I30" s="193">
        <v>56.335184871613549</v>
      </c>
      <c r="J30" s="193">
        <v>48.638071857808285</v>
      </c>
      <c r="K30" s="193">
        <v>37.193311064854669</v>
      </c>
      <c r="L30" s="190">
        <v>25.816072625929355</v>
      </c>
      <c r="M30" s="194">
        <v>96.630860620665587</v>
      </c>
      <c r="N30" s="193">
        <v>94.883870590714864</v>
      </c>
      <c r="O30" s="193">
        <v>94.383275701229692</v>
      </c>
      <c r="P30" s="193">
        <v>94.971102743116958</v>
      </c>
      <c r="Q30" s="192">
        <v>94.590175977126336</v>
      </c>
      <c r="R30" s="191">
        <v>75.33113232809211</v>
      </c>
      <c r="S30" s="193">
        <v>18.890735153204979</v>
      </c>
      <c r="T30" s="193">
        <v>99.572618248746423</v>
      </c>
      <c r="U30" s="193">
        <v>98.167552245784876</v>
      </c>
      <c r="V30" s="193">
        <v>99.46091464654188</v>
      </c>
      <c r="W30" s="193">
        <v>94.713704626132085</v>
      </c>
      <c r="X30" s="193">
        <v>97.719850297023854</v>
      </c>
      <c r="Y30" s="193">
        <v>71.380907119076781</v>
      </c>
      <c r="Z30" s="193">
        <v>98.711742883356408</v>
      </c>
      <c r="AA30" s="193">
        <v>97.296398413279888</v>
      </c>
      <c r="AB30" s="193">
        <v>82.087060163528875</v>
      </c>
      <c r="AC30" s="193">
        <v>88.465371362731531</v>
      </c>
      <c r="AD30" s="193">
        <v>90.552051055200593</v>
      </c>
      <c r="AE30" s="193">
        <v>79.601606707925669</v>
      </c>
      <c r="AF30" s="193">
        <v>83.392556192307964</v>
      </c>
      <c r="AG30" s="193">
        <v>98.177955780257619</v>
      </c>
      <c r="AH30" s="190">
        <v>99.578923969374728</v>
      </c>
      <c r="AI30" s="513"/>
      <c r="AJ30" s="513"/>
      <c r="AK30" s="513"/>
      <c r="AL30" s="513"/>
      <c r="AM30" s="513"/>
      <c r="AN30" s="513"/>
      <c r="AO30" s="513"/>
      <c r="AP30" s="513"/>
      <c r="AQ30" s="513"/>
      <c r="AR30" s="513"/>
      <c r="AS30" s="513"/>
      <c r="AT30" s="513"/>
      <c r="AU30" s="513"/>
      <c r="AV30" s="513"/>
      <c r="AW30" s="513"/>
      <c r="AX30" s="513"/>
      <c r="AY30" s="513"/>
      <c r="AZ30" s="757"/>
      <c r="BA30" s="886"/>
      <c r="BB30" s="641" t="s">
        <v>49</v>
      </c>
      <c r="BC30" s="120" t="s">
        <v>36</v>
      </c>
      <c r="BD30" s="116" t="s">
        <v>36</v>
      </c>
      <c r="BE30" s="116" t="s">
        <v>36</v>
      </c>
      <c r="BF30" s="116" t="s">
        <v>36</v>
      </c>
      <c r="BG30" s="111" t="s">
        <v>36</v>
      </c>
      <c r="BH30" s="120" t="s">
        <v>36</v>
      </c>
      <c r="BI30" s="116" t="s">
        <v>36</v>
      </c>
      <c r="BJ30" s="116" t="s">
        <v>36</v>
      </c>
      <c r="BK30" s="116" t="s">
        <v>36</v>
      </c>
      <c r="BL30" s="111" t="s">
        <v>36</v>
      </c>
      <c r="BM30" s="120" t="s">
        <v>36</v>
      </c>
      <c r="BN30" s="116" t="s">
        <v>36</v>
      </c>
      <c r="BO30" s="116" t="s">
        <v>36</v>
      </c>
      <c r="BP30" s="116" t="s">
        <v>36</v>
      </c>
      <c r="BQ30" s="111" t="s">
        <v>36</v>
      </c>
      <c r="BR30" s="120" t="s">
        <v>36</v>
      </c>
      <c r="BS30" s="116" t="s">
        <v>36</v>
      </c>
      <c r="BT30" s="116" t="s">
        <v>36</v>
      </c>
      <c r="BU30" s="116" t="s">
        <v>36</v>
      </c>
      <c r="BV30" s="116" t="s">
        <v>36</v>
      </c>
      <c r="BW30" s="116" t="s">
        <v>36</v>
      </c>
      <c r="BX30" s="116" t="s">
        <v>36</v>
      </c>
      <c r="BY30" s="105" t="s">
        <v>36</v>
      </c>
      <c r="BZ30" s="105" t="s">
        <v>36</v>
      </c>
      <c r="CA30" s="105" t="s">
        <v>36</v>
      </c>
      <c r="CB30" s="105" t="s">
        <v>36</v>
      </c>
      <c r="CC30" s="105" t="s">
        <v>36</v>
      </c>
      <c r="CD30" s="105" t="s">
        <v>36</v>
      </c>
      <c r="CE30" s="105" t="s">
        <v>36</v>
      </c>
      <c r="CF30" s="105" t="s">
        <v>36</v>
      </c>
      <c r="CG30" s="105" t="s">
        <v>36</v>
      </c>
      <c r="CH30" s="105" t="s">
        <v>36</v>
      </c>
      <c r="CI30" s="85"/>
      <c r="CJ30" s="85"/>
      <c r="CK30" s="85"/>
      <c r="CL30" s="85"/>
      <c r="CM30" s="85"/>
      <c r="CN30" s="85"/>
      <c r="CO30" s="85"/>
      <c r="CP30" s="85"/>
      <c r="CQ30" s="85"/>
      <c r="CR30" s="85"/>
      <c r="CS30" s="85"/>
      <c r="CT30" s="85"/>
      <c r="CU30" s="85"/>
      <c r="CV30" s="85"/>
      <c r="CW30" s="85"/>
      <c r="CX30" s="85"/>
      <c r="CY30" s="85"/>
      <c r="CZ30" s="85"/>
    </row>
    <row r="31" s="384" customFormat="true" ht="15" customHeight="true" x14ac:dyDescent="0.2">
      <c r="A31" s="863" t="s">
        <v>104</v>
      </c>
      <c r="B31" s="454" t="s">
        <v>50</v>
      </c>
      <c r="C31" s="194">
        <v>0.32148052486454576</v>
      </c>
      <c r="D31" s="193">
        <v>0.38360895876951268</v>
      </c>
      <c r="E31" s="193">
        <v>0.32117895360274124</v>
      </c>
      <c r="F31" s="193">
        <v>1.5627456830883129</v>
      </c>
      <c r="G31" s="192">
        <v>14.569642934231485</v>
      </c>
      <c r="H31" s="191">
        <v>0.91137285823769065</v>
      </c>
      <c r="I31" s="193">
        <v>1.482697883811696</v>
      </c>
      <c r="J31" s="193">
        <v>3.1309717374074943</v>
      </c>
      <c r="K31" s="193">
        <v>8.9033108653324611</v>
      </c>
      <c r="L31" s="190">
        <v>26.326656160353533</v>
      </c>
      <c r="M31" s="194">
        <v>3.9367089080378032E-2</v>
      </c>
      <c r="N31" s="193">
        <v>0.1411452876830141</v>
      </c>
      <c r="O31" s="193">
        <v>0.39503504896710301</v>
      </c>
      <c r="P31" s="193">
        <v>0.19082460162262835</v>
      </c>
      <c r="Q31" s="192">
        <v>0.34797053140754802</v>
      </c>
      <c r="R31" s="191">
        <v>2.7662088934565321</v>
      </c>
      <c r="S31" s="193">
        <v>13.093359454515225</v>
      </c>
      <c r="T31" s="193">
        <v>0.13927035854705852</v>
      </c>
      <c r="U31" s="193">
        <v>1.5224265797086289</v>
      </c>
      <c r="V31" s="193">
        <v>0.31412135813279435</v>
      </c>
      <c r="W31" s="193">
        <v>0.11506393837557714</v>
      </c>
      <c r="X31" s="193">
        <v>0.27317031548546461</v>
      </c>
      <c r="Y31" s="193">
        <v>3.3406621481542338</v>
      </c>
      <c r="Z31" s="193">
        <v>0.48797963118360915</v>
      </c>
      <c r="AA31" s="193">
        <v>0</v>
      </c>
      <c r="AB31" s="193">
        <v>4.9953316556806895</v>
      </c>
      <c r="AC31" s="193">
        <v>1.1323760601151809</v>
      </c>
      <c r="AD31" s="193">
        <v>1.1165670961253542</v>
      </c>
      <c r="AE31" s="193">
        <v>2.7024041864422013</v>
      </c>
      <c r="AF31" s="193">
        <v>0.3762795996929113</v>
      </c>
      <c r="AG31" s="193">
        <v>0.21494172955381902</v>
      </c>
      <c r="AH31" s="190">
        <v>0</v>
      </c>
      <c r="AI31" s="513"/>
      <c r="AJ31" s="513"/>
      <c r="AK31" s="513"/>
      <c r="AL31" s="513"/>
      <c r="AM31" s="513"/>
      <c r="AN31" s="513"/>
      <c r="AO31" s="513"/>
      <c r="AP31" s="513"/>
      <c r="AQ31" s="513"/>
      <c r="AR31" s="513"/>
      <c r="AS31" s="513"/>
      <c r="AT31" s="513"/>
      <c r="AU31" s="513"/>
      <c r="AV31" s="513"/>
      <c r="AW31" s="513"/>
      <c r="AX31" s="513"/>
      <c r="AY31" s="513"/>
      <c r="AZ31" s="757"/>
      <c r="BA31" s="886" t="s">
        <v>104</v>
      </c>
      <c r="BB31" s="641" t="s">
        <v>50</v>
      </c>
      <c r="BC31" s="120" t="s">
        <v>36</v>
      </c>
      <c r="BD31" s="116" t="s">
        <v>36</v>
      </c>
      <c r="BE31" s="116" t="s">
        <v>36</v>
      </c>
      <c r="BF31" s="116" t="s">
        <v>36</v>
      </c>
      <c r="BG31" s="111" t="s">
        <v>36</v>
      </c>
      <c r="BH31" s="120" t="s">
        <v>36</v>
      </c>
      <c r="BI31" s="116" t="s">
        <v>36</v>
      </c>
      <c r="BJ31" s="116" t="s">
        <v>36</v>
      </c>
      <c r="BK31" s="116" t="s">
        <v>36</v>
      </c>
      <c r="BL31" s="111" t="s">
        <v>36</v>
      </c>
      <c r="BM31" s="120" t="s">
        <v>36</v>
      </c>
      <c r="BN31" s="116" t="s">
        <v>36</v>
      </c>
      <c r="BO31" s="116" t="s">
        <v>36</v>
      </c>
      <c r="BP31" s="116" t="s">
        <v>36</v>
      </c>
      <c r="BQ31" s="111" t="s">
        <v>36</v>
      </c>
      <c r="BR31" s="120" t="s">
        <v>36</v>
      </c>
      <c r="BS31" s="116" t="s">
        <v>36</v>
      </c>
      <c r="BT31" s="116" t="s">
        <v>36</v>
      </c>
      <c r="BU31" s="116" t="s">
        <v>36</v>
      </c>
      <c r="BV31" s="116" t="s">
        <v>36</v>
      </c>
      <c r="BW31" s="116" t="s">
        <v>36</v>
      </c>
      <c r="BX31" s="116" t="s">
        <v>36</v>
      </c>
      <c r="BY31" s="105" t="s">
        <v>36</v>
      </c>
      <c r="BZ31" s="105" t="s">
        <v>36</v>
      </c>
      <c r="CA31" s="105" t="s">
        <v>36</v>
      </c>
      <c r="CB31" s="105" t="s">
        <v>36</v>
      </c>
      <c r="CC31" s="105" t="s">
        <v>36</v>
      </c>
      <c r="CD31" s="105" t="s">
        <v>36</v>
      </c>
      <c r="CE31" s="105" t="s">
        <v>36</v>
      </c>
      <c r="CF31" s="105" t="s">
        <v>36</v>
      </c>
      <c r="CG31" s="105" t="s">
        <v>36</v>
      </c>
      <c r="CH31" s="105" t="s">
        <v>36</v>
      </c>
      <c r="CI31" s="85"/>
      <c r="CJ31" s="85"/>
      <c r="CK31" s="85"/>
      <c r="CL31" s="85"/>
      <c r="CM31" s="85"/>
      <c r="CN31" s="85"/>
      <c r="CO31" s="85"/>
      <c r="CP31" s="85"/>
      <c r="CQ31" s="85"/>
      <c r="CR31" s="85"/>
      <c r="CS31" s="85"/>
      <c r="CT31" s="85"/>
      <c r="CU31" s="85"/>
      <c r="CV31" s="85"/>
      <c r="CW31" s="85"/>
      <c r="CX31" s="85"/>
      <c r="CY31" s="85"/>
      <c r="CZ31" s="85"/>
    </row>
    <row r="32" s="384" customFormat="true" ht="15" customHeight="true" x14ac:dyDescent="0.2">
      <c r="A32" s="863"/>
      <c r="B32" s="454" t="s">
        <v>49</v>
      </c>
      <c r="C32" s="194">
        <v>99.678519475135445</v>
      </c>
      <c r="D32" s="193">
        <v>99.616391041230486</v>
      </c>
      <c r="E32" s="193">
        <v>99.67882104639726</v>
      </c>
      <c r="F32" s="193">
        <v>98.437254316911677</v>
      </c>
      <c r="G32" s="192">
        <v>85.430357065768519</v>
      </c>
      <c r="H32" s="191">
        <v>99.088627141762302</v>
      </c>
      <c r="I32" s="193">
        <v>98.517302116188304</v>
      </c>
      <c r="J32" s="193">
        <v>96.869028262592508</v>
      </c>
      <c r="K32" s="193">
        <v>91.096689134667542</v>
      </c>
      <c r="L32" s="190">
        <v>73.673343839646463</v>
      </c>
      <c r="M32" s="194">
        <v>99.960632910919628</v>
      </c>
      <c r="N32" s="193">
        <v>99.858854712316997</v>
      </c>
      <c r="O32" s="193">
        <v>99.604964951032898</v>
      </c>
      <c r="P32" s="193">
        <v>99.809175398377363</v>
      </c>
      <c r="Q32" s="192">
        <v>99.652029468592445</v>
      </c>
      <c r="R32" s="191">
        <v>97.233791106543464</v>
      </c>
      <c r="S32" s="193">
        <v>86.906640545484777</v>
      </c>
      <c r="T32" s="193">
        <v>99.860729641452934</v>
      </c>
      <c r="U32" s="193">
        <v>98.477573420291378</v>
      </c>
      <c r="V32" s="193">
        <v>99.685878641867205</v>
      </c>
      <c r="W32" s="193">
        <v>99.884936061624416</v>
      </c>
      <c r="X32" s="193">
        <v>99.726829684514541</v>
      </c>
      <c r="Y32" s="193">
        <v>96.659337851845763</v>
      </c>
      <c r="Z32" s="193">
        <v>99.512020368816394</v>
      </c>
      <c r="AA32" s="193">
        <v>100</v>
      </c>
      <c r="AB32" s="193">
        <v>95.004668344319313</v>
      </c>
      <c r="AC32" s="193">
        <v>98.867623939884822</v>
      </c>
      <c r="AD32" s="193">
        <v>98.883432903874649</v>
      </c>
      <c r="AE32" s="193">
        <v>97.297595813557805</v>
      </c>
      <c r="AF32" s="193">
        <v>99.623720400307093</v>
      </c>
      <c r="AG32" s="193">
        <v>99.785058270446186</v>
      </c>
      <c r="AH32" s="190">
        <v>100</v>
      </c>
      <c r="AI32" s="513"/>
      <c r="AJ32" s="513"/>
      <c r="AK32" s="513"/>
      <c r="AL32" s="513"/>
      <c r="AM32" s="513"/>
      <c r="AN32" s="513"/>
      <c r="AO32" s="513"/>
      <c r="AP32" s="513"/>
      <c r="AQ32" s="513"/>
      <c r="AR32" s="513"/>
      <c r="AS32" s="513"/>
      <c r="AT32" s="513"/>
      <c r="AU32" s="513"/>
      <c r="AV32" s="513"/>
      <c r="AW32" s="513"/>
      <c r="AX32" s="513"/>
      <c r="AY32" s="513"/>
      <c r="AZ32" s="757"/>
      <c r="BA32" s="886"/>
      <c r="BB32" s="641" t="s">
        <v>49</v>
      </c>
      <c r="BC32" s="120" t="s">
        <v>36</v>
      </c>
      <c r="BD32" s="116" t="s">
        <v>36</v>
      </c>
      <c r="BE32" s="116" t="s">
        <v>36</v>
      </c>
      <c r="BF32" s="116" t="s">
        <v>36</v>
      </c>
      <c r="BG32" s="111" t="s">
        <v>36</v>
      </c>
      <c r="BH32" s="120" t="s">
        <v>36</v>
      </c>
      <c r="BI32" s="116" t="s">
        <v>36</v>
      </c>
      <c r="BJ32" s="116" t="s">
        <v>36</v>
      </c>
      <c r="BK32" s="116" t="s">
        <v>36</v>
      </c>
      <c r="BL32" s="111" t="s">
        <v>36</v>
      </c>
      <c r="BM32" s="120" t="s">
        <v>36</v>
      </c>
      <c r="BN32" s="116" t="s">
        <v>36</v>
      </c>
      <c r="BO32" s="116" t="s">
        <v>36</v>
      </c>
      <c r="BP32" s="116" t="s">
        <v>36</v>
      </c>
      <c r="BQ32" s="111" t="s">
        <v>36</v>
      </c>
      <c r="BR32" s="120" t="s">
        <v>36</v>
      </c>
      <c r="BS32" s="116" t="s">
        <v>36</v>
      </c>
      <c r="BT32" s="116" t="s">
        <v>36</v>
      </c>
      <c r="BU32" s="116" t="s">
        <v>36</v>
      </c>
      <c r="BV32" s="116" t="s">
        <v>36</v>
      </c>
      <c r="BW32" s="116" t="s">
        <v>36</v>
      </c>
      <c r="BX32" s="116" t="s">
        <v>36</v>
      </c>
      <c r="BY32" s="105" t="s">
        <v>36</v>
      </c>
      <c r="BZ32" s="105" t="s">
        <v>36</v>
      </c>
      <c r="CA32" s="105" t="s">
        <v>36</v>
      </c>
      <c r="CB32" s="105" t="s">
        <v>36</v>
      </c>
      <c r="CC32" s="105" t="s">
        <v>36</v>
      </c>
      <c r="CD32" s="105" t="s">
        <v>36</v>
      </c>
      <c r="CE32" s="105" t="s">
        <v>36</v>
      </c>
      <c r="CF32" s="105" t="s">
        <v>36</v>
      </c>
      <c r="CG32" s="105" t="s">
        <v>36</v>
      </c>
      <c r="CH32" s="105" t="s">
        <v>36</v>
      </c>
      <c r="CI32" s="85"/>
      <c r="CJ32" s="85"/>
      <c r="CK32" s="85"/>
      <c r="CL32" s="85"/>
      <c r="CM32" s="85"/>
      <c r="CN32" s="85"/>
      <c r="CO32" s="85"/>
      <c r="CP32" s="85"/>
      <c r="CQ32" s="85"/>
      <c r="CR32" s="85"/>
      <c r="CS32" s="85"/>
      <c r="CT32" s="85"/>
      <c r="CU32" s="85"/>
      <c r="CV32" s="85"/>
      <c r="CW32" s="85"/>
      <c r="CX32" s="85"/>
      <c r="CY32" s="85"/>
      <c r="CZ32" s="85"/>
    </row>
    <row r="33" s="384" customFormat="true" ht="15" customHeight="true" x14ac:dyDescent="0.2">
      <c r="A33" s="863" t="s">
        <v>105</v>
      </c>
      <c r="B33" s="454" t="s">
        <v>50</v>
      </c>
      <c r="C33" s="136" t="s">
        <v>36</v>
      </c>
      <c r="D33" s="133" t="s">
        <v>36</v>
      </c>
      <c r="E33" s="133" t="s">
        <v>36</v>
      </c>
      <c r="F33" s="133" t="s">
        <v>36</v>
      </c>
      <c r="G33" s="130" t="s">
        <v>36</v>
      </c>
      <c r="H33" s="127" t="s">
        <v>36</v>
      </c>
      <c r="I33" s="133" t="s">
        <v>36</v>
      </c>
      <c r="J33" s="133" t="s">
        <v>36</v>
      </c>
      <c r="K33" s="133" t="s">
        <v>36</v>
      </c>
      <c r="L33" s="124" t="s">
        <v>36</v>
      </c>
      <c r="M33" s="136" t="s">
        <v>36</v>
      </c>
      <c r="N33" s="133" t="s">
        <v>36</v>
      </c>
      <c r="O33" s="133" t="s">
        <v>36</v>
      </c>
      <c r="P33" s="133" t="s">
        <v>36</v>
      </c>
      <c r="Q33" s="130" t="s">
        <v>36</v>
      </c>
      <c r="R33" s="127" t="s">
        <v>36</v>
      </c>
      <c r="S33" s="133" t="s">
        <v>36</v>
      </c>
      <c r="T33" s="133" t="s">
        <v>36</v>
      </c>
      <c r="U33" s="133" t="s">
        <v>36</v>
      </c>
      <c r="V33" s="133" t="s">
        <v>36</v>
      </c>
      <c r="W33" s="133" t="s">
        <v>36</v>
      </c>
      <c r="X33" s="133" t="s">
        <v>36</v>
      </c>
      <c r="Y33" s="133" t="s">
        <v>36</v>
      </c>
      <c r="Z33" s="133" t="s">
        <v>36</v>
      </c>
      <c r="AA33" s="133" t="s">
        <v>36</v>
      </c>
      <c r="AB33" s="133" t="s">
        <v>36</v>
      </c>
      <c r="AC33" s="133" t="s">
        <v>36</v>
      </c>
      <c r="AD33" s="133" t="s">
        <v>36</v>
      </c>
      <c r="AE33" s="133" t="s">
        <v>36</v>
      </c>
      <c r="AF33" s="133" t="s">
        <v>36</v>
      </c>
      <c r="AG33" s="133" t="s">
        <v>36</v>
      </c>
      <c r="AH33" s="124" t="s">
        <v>36</v>
      </c>
      <c r="AI33" s="87"/>
      <c r="AJ33" s="87"/>
      <c r="AK33" s="87"/>
      <c r="AL33" s="87"/>
      <c r="AM33" s="87"/>
      <c r="AN33" s="87"/>
      <c r="AO33" s="87"/>
      <c r="AP33" s="87"/>
      <c r="AQ33" s="87"/>
      <c r="AR33" s="87"/>
      <c r="AS33" s="87"/>
      <c r="AT33" s="87"/>
      <c r="AU33" s="87"/>
      <c r="AV33" s="87"/>
      <c r="AW33" s="87"/>
      <c r="AX33" s="87"/>
      <c r="AY33" s="87"/>
      <c r="AZ33" s="421"/>
      <c r="BA33" s="886" t="s">
        <v>105</v>
      </c>
      <c r="BB33" s="641" t="s">
        <v>50</v>
      </c>
      <c r="BC33" s="120" t="s">
        <v>36</v>
      </c>
      <c r="BD33" s="116" t="s">
        <v>36</v>
      </c>
      <c r="BE33" s="116" t="s">
        <v>36</v>
      </c>
      <c r="BF33" s="116" t="s">
        <v>36</v>
      </c>
      <c r="BG33" s="111" t="s">
        <v>36</v>
      </c>
      <c r="BH33" s="120" t="s">
        <v>36</v>
      </c>
      <c r="BI33" s="116" t="s">
        <v>36</v>
      </c>
      <c r="BJ33" s="116" t="s">
        <v>36</v>
      </c>
      <c r="BK33" s="116" t="s">
        <v>36</v>
      </c>
      <c r="BL33" s="111" t="s">
        <v>36</v>
      </c>
      <c r="BM33" s="120" t="s">
        <v>36</v>
      </c>
      <c r="BN33" s="116" t="s">
        <v>36</v>
      </c>
      <c r="BO33" s="116" t="s">
        <v>36</v>
      </c>
      <c r="BP33" s="116" t="s">
        <v>36</v>
      </c>
      <c r="BQ33" s="111" t="s">
        <v>36</v>
      </c>
      <c r="BR33" s="120" t="s">
        <v>36</v>
      </c>
      <c r="BS33" s="116" t="s">
        <v>36</v>
      </c>
      <c r="BT33" s="116" t="s">
        <v>36</v>
      </c>
      <c r="BU33" s="116" t="s">
        <v>36</v>
      </c>
      <c r="BV33" s="116" t="s">
        <v>36</v>
      </c>
      <c r="BW33" s="116" t="s">
        <v>36</v>
      </c>
      <c r="BX33" s="116" t="s">
        <v>36</v>
      </c>
      <c r="BY33" s="105" t="s">
        <v>36</v>
      </c>
      <c r="BZ33" s="105" t="s">
        <v>36</v>
      </c>
      <c r="CA33" s="105" t="s">
        <v>36</v>
      </c>
      <c r="CB33" s="105" t="s">
        <v>36</v>
      </c>
      <c r="CC33" s="105" t="s">
        <v>36</v>
      </c>
      <c r="CD33" s="105" t="s">
        <v>36</v>
      </c>
      <c r="CE33" s="105" t="s">
        <v>36</v>
      </c>
      <c r="CF33" s="105" t="s">
        <v>36</v>
      </c>
      <c r="CG33" s="105" t="s">
        <v>36</v>
      </c>
      <c r="CH33" s="105" t="s">
        <v>36</v>
      </c>
      <c r="CI33" s="85"/>
      <c r="CJ33" s="85"/>
      <c r="CK33" s="85"/>
      <c r="CL33" s="85"/>
      <c r="CM33" s="85"/>
      <c r="CN33" s="85"/>
      <c r="CO33" s="85"/>
      <c r="CP33" s="85"/>
      <c r="CQ33" s="85"/>
      <c r="CR33" s="85"/>
      <c r="CS33" s="85"/>
      <c r="CT33" s="85"/>
      <c r="CU33" s="85"/>
      <c r="CV33" s="85"/>
      <c r="CW33" s="85"/>
      <c r="CX33" s="85"/>
      <c r="CY33" s="85"/>
      <c r="CZ33" s="85"/>
    </row>
    <row r="34" s="384" customFormat="true" ht="15" customHeight="true" x14ac:dyDescent="0.2">
      <c r="A34" s="863"/>
      <c r="B34" s="454" t="s">
        <v>49</v>
      </c>
      <c r="C34" s="136" t="s">
        <v>36</v>
      </c>
      <c r="D34" s="133" t="s">
        <v>36</v>
      </c>
      <c r="E34" s="133" t="s">
        <v>36</v>
      </c>
      <c r="F34" s="133" t="s">
        <v>36</v>
      </c>
      <c r="G34" s="130" t="s">
        <v>36</v>
      </c>
      <c r="H34" s="127" t="s">
        <v>36</v>
      </c>
      <c r="I34" s="133" t="s">
        <v>36</v>
      </c>
      <c r="J34" s="133" t="s">
        <v>36</v>
      </c>
      <c r="K34" s="133" t="s">
        <v>36</v>
      </c>
      <c r="L34" s="124" t="s">
        <v>36</v>
      </c>
      <c r="M34" s="136" t="s">
        <v>36</v>
      </c>
      <c r="N34" s="133" t="s">
        <v>36</v>
      </c>
      <c r="O34" s="133" t="s">
        <v>36</v>
      </c>
      <c r="P34" s="133" t="s">
        <v>36</v>
      </c>
      <c r="Q34" s="130" t="s">
        <v>36</v>
      </c>
      <c r="R34" s="127" t="s">
        <v>36</v>
      </c>
      <c r="S34" s="133" t="s">
        <v>36</v>
      </c>
      <c r="T34" s="133" t="s">
        <v>36</v>
      </c>
      <c r="U34" s="133" t="s">
        <v>36</v>
      </c>
      <c r="V34" s="133" t="s">
        <v>36</v>
      </c>
      <c r="W34" s="133" t="s">
        <v>36</v>
      </c>
      <c r="X34" s="133" t="s">
        <v>36</v>
      </c>
      <c r="Y34" s="133" t="s">
        <v>36</v>
      </c>
      <c r="Z34" s="133" t="s">
        <v>36</v>
      </c>
      <c r="AA34" s="133" t="s">
        <v>36</v>
      </c>
      <c r="AB34" s="133" t="s">
        <v>36</v>
      </c>
      <c r="AC34" s="133" t="s">
        <v>36</v>
      </c>
      <c r="AD34" s="133" t="s">
        <v>36</v>
      </c>
      <c r="AE34" s="133" t="s">
        <v>36</v>
      </c>
      <c r="AF34" s="133" t="s">
        <v>36</v>
      </c>
      <c r="AG34" s="133" t="s">
        <v>36</v>
      </c>
      <c r="AH34" s="124" t="s">
        <v>36</v>
      </c>
      <c r="AI34" s="87"/>
      <c r="AJ34" s="87"/>
      <c r="AK34" s="87"/>
      <c r="AL34" s="87"/>
      <c r="AM34" s="87"/>
      <c r="AN34" s="87"/>
      <c r="AO34" s="87"/>
      <c r="AP34" s="87"/>
      <c r="AQ34" s="87"/>
      <c r="AR34" s="87"/>
      <c r="AS34" s="87"/>
      <c r="AT34" s="87"/>
      <c r="AU34" s="87"/>
      <c r="AV34" s="87"/>
      <c r="AW34" s="87"/>
      <c r="AX34" s="87"/>
      <c r="AY34" s="87"/>
      <c r="AZ34" s="421"/>
      <c r="BA34" s="886"/>
      <c r="BB34" s="641" t="s">
        <v>49</v>
      </c>
      <c r="BC34" s="120" t="s">
        <v>36</v>
      </c>
      <c r="BD34" s="116" t="s">
        <v>36</v>
      </c>
      <c r="BE34" s="116" t="s">
        <v>36</v>
      </c>
      <c r="BF34" s="116" t="s">
        <v>36</v>
      </c>
      <c r="BG34" s="111" t="s">
        <v>36</v>
      </c>
      <c r="BH34" s="120" t="s">
        <v>36</v>
      </c>
      <c r="BI34" s="116" t="s">
        <v>36</v>
      </c>
      <c r="BJ34" s="116" t="s">
        <v>36</v>
      </c>
      <c r="BK34" s="116" t="s">
        <v>36</v>
      </c>
      <c r="BL34" s="111" t="s">
        <v>36</v>
      </c>
      <c r="BM34" s="120" t="s">
        <v>36</v>
      </c>
      <c r="BN34" s="116" t="s">
        <v>36</v>
      </c>
      <c r="BO34" s="116" t="s">
        <v>36</v>
      </c>
      <c r="BP34" s="116" t="s">
        <v>36</v>
      </c>
      <c r="BQ34" s="111" t="s">
        <v>36</v>
      </c>
      <c r="BR34" s="120" t="s">
        <v>36</v>
      </c>
      <c r="BS34" s="116" t="s">
        <v>36</v>
      </c>
      <c r="BT34" s="116" t="s">
        <v>36</v>
      </c>
      <c r="BU34" s="116" t="s">
        <v>36</v>
      </c>
      <c r="BV34" s="116" t="s">
        <v>36</v>
      </c>
      <c r="BW34" s="116" t="s">
        <v>36</v>
      </c>
      <c r="BX34" s="116" t="s">
        <v>36</v>
      </c>
      <c r="BY34" s="105" t="s">
        <v>36</v>
      </c>
      <c r="BZ34" s="105" t="s">
        <v>36</v>
      </c>
      <c r="CA34" s="105" t="s">
        <v>36</v>
      </c>
      <c r="CB34" s="105" t="s">
        <v>36</v>
      </c>
      <c r="CC34" s="105" t="s">
        <v>36</v>
      </c>
      <c r="CD34" s="105" t="s">
        <v>36</v>
      </c>
      <c r="CE34" s="105" t="s">
        <v>36</v>
      </c>
      <c r="CF34" s="105" t="s">
        <v>36</v>
      </c>
      <c r="CG34" s="105" t="s">
        <v>36</v>
      </c>
      <c r="CH34" s="105" t="s">
        <v>36</v>
      </c>
      <c r="CI34" s="85"/>
      <c r="CJ34" s="85"/>
      <c r="CK34" s="85"/>
      <c r="CL34" s="85"/>
      <c r="CM34" s="85"/>
      <c r="CN34" s="85"/>
      <c r="CO34" s="85"/>
      <c r="CP34" s="85"/>
      <c r="CQ34" s="85"/>
      <c r="CR34" s="85"/>
      <c r="CS34" s="85"/>
      <c r="CT34" s="85"/>
      <c r="CU34" s="85"/>
      <c r="CV34" s="85"/>
      <c r="CW34" s="85"/>
      <c r="CX34" s="85"/>
      <c r="CY34" s="85"/>
      <c r="CZ34" s="85"/>
    </row>
    <row r="35" s="759" customFormat="true" ht="15" customHeight="true" x14ac:dyDescent="0.2">
      <c r="A35" s="863" t="s">
        <v>56</v>
      </c>
      <c r="B35" s="454" t="s">
        <v>50</v>
      </c>
      <c r="C35" s="194">
        <v>5.8541090321596192</v>
      </c>
      <c r="D35" s="193">
        <v>7.2557803432889774</v>
      </c>
      <c r="E35" s="193">
        <v>8.7184883933368909</v>
      </c>
      <c r="F35" s="193">
        <v>12.236594248899026</v>
      </c>
      <c r="G35" s="192">
        <v>27.678471574065227</v>
      </c>
      <c r="H35" s="191">
        <v>12.319355042191278</v>
      </c>
      <c r="I35" s="193">
        <v>13.247588726669072</v>
      </c>
      <c r="J35" s="193">
        <v>16.961242835905733</v>
      </c>
      <c r="K35" s="193">
        <v>23.357859356721452</v>
      </c>
      <c r="L35" s="190">
        <v>39.182298830216141</v>
      </c>
      <c r="M35" s="194">
        <v>4.690139802062971</v>
      </c>
      <c r="N35" s="193">
        <v>5.4385998400152404</v>
      </c>
      <c r="O35" s="193">
        <v>7.6043817025681317</v>
      </c>
      <c r="P35" s="193">
        <v>6.5216099099340035</v>
      </c>
      <c r="Q35" s="192">
        <v>8.0280724955313083</v>
      </c>
      <c r="R35" s="191">
        <v>6.8412851073643379</v>
      </c>
      <c r="S35" s="193">
        <v>21.955340239982547</v>
      </c>
      <c r="T35" s="193">
        <v>7.2366734396618018</v>
      </c>
      <c r="U35" s="193">
        <v>6.5291481116077215</v>
      </c>
      <c r="V35" s="193">
        <v>24.574696611584894</v>
      </c>
      <c r="W35" s="193">
        <v>7.2957987186593689</v>
      </c>
      <c r="X35" s="193">
        <v>8.4434875065493493</v>
      </c>
      <c r="Y35" s="193">
        <v>5.5853617966233546</v>
      </c>
      <c r="Z35" s="193">
        <v>14.56236471259523</v>
      </c>
      <c r="AA35" s="193">
        <v>9.5640852004114851</v>
      </c>
      <c r="AB35" s="193">
        <v>11.798630981121551</v>
      </c>
      <c r="AC35" s="193">
        <v>17.83850678966402</v>
      </c>
      <c r="AD35" s="193">
        <v>12.797721495419099</v>
      </c>
      <c r="AE35" s="193">
        <v>9.6625332262793222</v>
      </c>
      <c r="AF35" s="193">
        <v>8.7621757597696703</v>
      </c>
      <c r="AG35" s="193">
        <v>4.0621549369681711</v>
      </c>
      <c r="AH35" s="190">
        <v>11.32496440931962</v>
      </c>
      <c r="AI35" s="513"/>
      <c r="AJ35" s="513"/>
      <c r="AK35" s="513"/>
      <c r="AL35" s="513"/>
      <c r="AM35" s="513"/>
      <c r="AN35" s="513"/>
      <c r="AO35" s="513"/>
      <c r="AP35" s="513"/>
      <c r="AQ35" s="513"/>
      <c r="AR35" s="513"/>
      <c r="AS35" s="513"/>
      <c r="AT35" s="513"/>
      <c r="AU35" s="513"/>
      <c r="AV35" s="513"/>
      <c r="AW35" s="513"/>
      <c r="AX35" s="513"/>
      <c r="AY35" s="513"/>
      <c r="AZ35" s="757"/>
      <c r="BA35" s="886" t="s">
        <v>56</v>
      </c>
      <c r="BB35" s="641" t="s">
        <v>50</v>
      </c>
      <c r="BC35" s="120" t="s">
        <v>36</v>
      </c>
      <c r="BD35" s="116" t="s">
        <v>36</v>
      </c>
      <c r="BE35" s="116" t="s">
        <v>36</v>
      </c>
      <c r="BF35" s="116" t="s">
        <v>36</v>
      </c>
      <c r="BG35" s="111" t="s">
        <v>36</v>
      </c>
      <c r="BH35" s="120" t="s">
        <v>36</v>
      </c>
      <c r="BI35" s="116" t="s">
        <v>36</v>
      </c>
      <c r="BJ35" s="116" t="s">
        <v>36</v>
      </c>
      <c r="BK35" s="116" t="s">
        <v>36</v>
      </c>
      <c r="BL35" s="111" t="s">
        <v>36</v>
      </c>
      <c r="BM35" s="120" t="s">
        <v>36</v>
      </c>
      <c r="BN35" s="116" t="s">
        <v>36</v>
      </c>
      <c r="BO35" s="116" t="s">
        <v>36</v>
      </c>
      <c r="BP35" s="116" t="s">
        <v>36</v>
      </c>
      <c r="BQ35" s="111" t="s">
        <v>36</v>
      </c>
      <c r="BR35" s="120" t="s">
        <v>36</v>
      </c>
      <c r="BS35" s="116" t="s">
        <v>36</v>
      </c>
      <c r="BT35" s="116" t="s">
        <v>36</v>
      </c>
      <c r="BU35" s="116" t="s">
        <v>36</v>
      </c>
      <c r="BV35" s="116" t="s">
        <v>36</v>
      </c>
      <c r="BW35" s="116" t="s">
        <v>36</v>
      </c>
      <c r="BX35" s="116" t="s">
        <v>36</v>
      </c>
      <c r="BY35" s="105" t="s">
        <v>36</v>
      </c>
      <c r="BZ35" s="105" t="s">
        <v>36</v>
      </c>
      <c r="CA35" s="105" t="s">
        <v>36</v>
      </c>
      <c r="CB35" s="105" t="s">
        <v>36</v>
      </c>
      <c r="CC35" s="105" t="s">
        <v>36</v>
      </c>
      <c r="CD35" s="105" t="s">
        <v>36</v>
      </c>
      <c r="CE35" s="105" t="s">
        <v>36</v>
      </c>
      <c r="CF35" s="105" t="s">
        <v>36</v>
      </c>
      <c r="CG35" s="105" t="s">
        <v>36</v>
      </c>
      <c r="CH35" s="105" t="s">
        <v>36</v>
      </c>
      <c r="CI35" s="85"/>
      <c r="CJ35" s="85"/>
      <c r="CK35" s="85"/>
      <c r="CL35" s="85"/>
      <c r="CM35" s="85"/>
      <c r="CN35" s="85"/>
      <c r="CO35" s="85"/>
      <c r="CP35" s="85"/>
      <c r="CQ35" s="85"/>
      <c r="CR35" s="85"/>
      <c r="CS35" s="85"/>
      <c r="CT35" s="85"/>
      <c r="CU35" s="85"/>
      <c r="CV35" s="85"/>
      <c r="CW35" s="85"/>
      <c r="CX35" s="85"/>
      <c r="CY35" s="85"/>
      <c r="CZ35" s="85"/>
    </row>
    <row r="36" s="759" customFormat="true" ht="15" customHeight="true" x14ac:dyDescent="0.2">
      <c r="A36" s="863"/>
      <c r="B36" s="454" t="s">
        <v>49</v>
      </c>
      <c r="C36" s="194">
        <v>94.145890967840387</v>
      </c>
      <c r="D36" s="193">
        <v>92.744219656711024</v>
      </c>
      <c r="E36" s="193">
        <v>91.281511606663116</v>
      </c>
      <c r="F36" s="193">
        <v>87.763405751100976</v>
      </c>
      <c r="G36" s="192">
        <v>72.321528425934773</v>
      </c>
      <c r="H36" s="191">
        <v>87.680644957808724</v>
      </c>
      <c r="I36" s="193">
        <v>86.752411273330935</v>
      </c>
      <c r="J36" s="193">
        <v>83.038757164094264</v>
      </c>
      <c r="K36" s="193">
        <v>76.642140643278537</v>
      </c>
      <c r="L36" s="190">
        <v>60.817701169783867</v>
      </c>
      <c r="M36" s="194">
        <v>95.309860197937027</v>
      </c>
      <c r="N36" s="193">
        <v>94.561400159984771</v>
      </c>
      <c r="O36" s="193">
        <v>92.395618297431866</v>
      </c>
      <c r="P36" s="193">
        <v>93.478390090066</v>
      </c>
      <c r="Q36" s="192">
        <v>91.971927504468681</v>
      </c>
      <c r="R36" s="191">
        <v>93.158714892635658</v>
      </c>
      <c r="S36" s="193">
        <v>78.044659760017453</v>
      </c>
      <c r="T36" s="193">
        <v>92.7633265603382</v>
      </c>
      <c r="U36" s="193">
        <v>93.470851888392275</v>
      </c>
      <c r="V36" s="193">
        <v>75.425303388415102</v>
      </c>
      <c r="W36" s="193">
        <v>92.70420128134063</v>
      </c>
      <c r="X36" s="193">
        <v>91.556512493450654</v>
      </c>
      <c r="Y36" s="193">
        <v>94.41463820337664</v>
      </c>
      <c r="Z36" s="193">
        <v>85.437635287404774</v>
      </c>
      <c r="AA36" s="193">
        <v>90.435914799588517</v>
      </c>
      <c r="AB36" s="193">
        <v>88.201369018878452</v>
      </c>
      <c r="AC36" s="193">
        <v>82.161493210335976</v>
      </c>
      <c r="AD36" s="193">
        <v>87.202278504580903</v>
      </c>
      <c r="AE36" s="193">
        <v>90.337466773720678</v>
      </c>
      <c r="AF36" s="193">
        <v>91.237824240230324</v>
      </c>
      <c r="AG36" s="193">
        <v>95.93784506303183</v>
      </c>
      <c r="AH36" s="190">
        <v>88.67503559068038</v>
      </c>
      <c r="AI36" s="513"/>
      <c r="AJ36" s="513"/>
      <c r="AK36" s="513"/>
      <c r="AL36" s="513"/>
      <c r="AM36" s="513"/>
      <c r="AN36" s="513"/>
      <c r="AO36" s="513"/>
      <c r="AP36" s="513"/>
      <c r="AQ36" s="513"/>
      <c r="AR36" s="513"/>
      <c r="AS36" s="513"/>
      <c r="AT36" s="513"/>
      <c r="AU36" s="513"/>
      <c r="AV36" s="513"/>
      <c r="AW36" s="513"/>
      <c r="AX36" s="513"/>
      <c r="AY36" s="513"/>
      <c r="AZ36" s="757"/>
      <c r="BA36" s="886"/>
      <c r="BB36" s="641" t="s">
        <v>49</v>
      </c>
      <c r="BC36" s="120" t="s">
        <v>36</v>
      </c>
      <c r="BD36" s="116" t="s">
        <v>36</v>
      </c>
      <c r="BE36" s="116" t="s">
        <v>36</v>
      </c>
      <c r="BF36" s="116" t="s">
        <v>36</v>
      </c>
      <c r="BG36" s="111" t="s">
        <v>36</v>
      </c>
      <c r="BH36" s="120" t="s">
        <v>36</v>
      </c>
      <c r="BI36" s="116" t="s">
        <v>36</v>
      </c>
      <c r="BJ36" s="116" t="s">
        <v>36</v>
      </c>
      <c r="BK36" s="116" t="s">
        <v>36</v>
      </c>
      <c r="BL36" s="111" t="s">
        <v>36</v>
      </c>
      <c r="BM36" s="120" t="s">
        <v>36</v>
      </c>
      <c r="BN36" s="116" t="s">
        <v>36</v>
      </c>
      <c r="BO36" s="116" t="s">
        <v>36</v>
      </c>
      <c r="BP36" s="116" t="s">
        <v>36</v>
      </c>
      <c r="BQ36" s="111" t="s">
        <v>36</v>
      </c>
      <c r="BR36" s="120" t="s">
        <v>36</v>
      </c>
      <c r="BS36" s="116" t="s">
        <v>36</v>
      </c>
      <c r="BT36" s="116" t="s">
        <v>36</v>
      </c>
      <c r="BU36" s="116" t="s">
        <v>36</v>
      </c>
      <c r="BV36" s="116" t="s">
        <v>36</v>
      </c>
      <c r="BW36" s="116" t="s">
        <v>36</v>
      </c>
      <c r="BX36" s="116" t="s">
        <v>36</v>
      </c>
      <c r="BY36" s="105" t="s">
        <v>36</v>
      </c>
      <c r="BZ36" s="105" t="s">
        <v>36</v>
      </c>
      <c r="CA36" s="105" t="s">
        <v>36</v>
      </c>
      <c r="CB36" s="105" t="s">
        <v>36</v>
      </c>
      <c r="CC36" s="105" t="s">
        <v>36</v>
      </c>
      <c r="CD36" s="105" t="s">
        <v>36</v>
      </c>
      <c r="CE36" s="105" t="s">
        <v>36</v>
      </c>
      <c r="CF36" s="105" t="s">
        <v>36</v>
      </c>
      <c r="CG36" s="105" t="s">
        <v>36</v>
      </c>
      <c r="CH36" s="105" t="s">
        <v>36</v>
      </c>
      <c r="CI36" s="85"/>
      <c r="CJ36" s="85"/>
      <c r="CK36" s="85"/>
      <c r="CL36" s="85"/>
      <c r="CM36" s="85"/>
      <c r="CN36" s="85"/>
      <c r="CO36" s="85"/>
      <c r="CP36" s="85"/>
      <c r="CQ36" s="85"/>
      <c r="CR36" s="85"/>
      <c r="CS36" s="85"/>
      <c r="CT36" s="85"/>
      <c r="CU36" s="85"/>
      <c r="CV36" s="85"/>
      <c r="CW36" s="85"/>
      <c r="CX36" s="85"/>
      <c r="CY36" s="85"/>
      <c r="CZ36" s="85"/>
    </row>
    <row r="37" s="759" customFormat="true" ht="15" customHeight="true" x14ac:dyDescent="0.2">
      <c r="A37" s="863" t="s">
        <v>174</v>
      </c>
      <c r="B37" s="454" t="s">
        <v>50</v>
      </c>
      <c r="C37" s="194">
        <v>6.7844574776633619</v>
      </c>
      <c r="D37" s="193">
        <v>7.7048178619108025</v>
      </c>
      <c r="E37" s="193">
        <v>9.1997295528266445</v>
      </c>
      <c r="F37" s="193">
        <v>12.142087538333342</v>
      </c>
      <c r="G37" s="192">
        <v>28.077653303056731</v>
      </c>
      <c r="H37" s="191">
        <v>10.510128658389691</v>
      </c>
      <c r="I37" s="193">
        <v>13.029214772687423</v>
      </c>
      <c r="J37" s="193">
        <v>14.542811523811233</v>
      </c>
      <c r="K37" s="193">
        <v>21.970828786793803</v>
      </c>
      <c r="L37" s="190">
        <v>39.187393206000905</v>
      </c>
      <c r="M37" s="194">
        <v>5.7998169624350702</v>
      </c>
      <c r="N37" s="193">
        <v>6.0542811775435617</v>
      </c>
      <c r="O37" s="193">
        <v>7.9153926383181572</v>
      </c>
      <c r="P37" s="193">
        <v>7.4108619721926807</v>
      </c>
      <c r="Q37" s="192">
        <v>9.4472124000268014</v>
      </c>
      <c r="R37" s="191">
        <v>6.6461688985336709</v>
      </c>
      <c r="S37" s="193">
        <v>21.683342927400137</v>
      </c>
      <c r="T37" s="193">
        <v>12.510888466748572</v>
      </c>
      <c r="U37" s="193">
        <v>8.0156889025370877</v>
      </c>
      <c r="V37" s="193">
        <v>29.421379036087096</v>
      </c>
      <c r="W37" s="193">
        <v>10.029287784628412</v>
      </c>
      <c r="X37" s="193">
        <v>7.6007109434901796</v>
      </c>
      <c r="Y37" s="193">
        <v>8.4238069607751118</v>
      </c>
      <c r="Z37" s="193">
        <v>14.26179009913278</v>
      </c>
      <c r="AA37" s="193">
        <v>10.93003571115735</v>
      </c>
      <c r="AB37" s="193">
        <v>13.614199241383302</v>
      </c>
      <c r="AC37" s="193">
        <v>19.372843812796088</v>
      </c>
      <c r="AD37" s="193">
        <v>20.621990359089022</v>
      </c>
      <c r="AE37" s="193">
        <v>9.979170864221965</v>
      </c>
      <c r="AF37" s="193">
        <v>6.3449812538175445</v>
      </c>
      <c r="AG37" s="193">
        <v>5.1787171494124218</v>
      </c>
      <c r="AH37" s="190">
        <v>14.563664115821318</v>
      </c>
      <c r="AI37" s="513"/>
      <c r="AJ37" s="513"/>
      <c r="AK37" s="513"/>
      <c r="AL37" s="513"/>
      <c r="AM37" s="513"/>
      <c r="AN37" s="513"/>
      <c r="AO37" s="513"/>
      <c r="AP37" s="513"/>
      <c r="AQ37" s="513"/>
      <c r="AR37" s="513"/>
      <c r="AS37" s="513"/>
      <c r="AT37" s="513"/>
      <c r="AU37" s="513"/>
      <c r="AV37" s="513"/>
      <c r="AW37" s="513"/>
      <c r="AX37" s="513"/>
      <c r="AY37" s="513"/>
      <c r="AZ37" s="757"/>
      <c r="BA37" s="886" t="s">
        <v>126</v>
      </c>
      <c r="BB37" s="641" t="s">
        <v>50</v>
      </c>
      <c r="BC37" s="120" t="s">
        <v>36</v>
      </c>
      <c r="BD37" s="116" t="s">
        <v>36</v>
      </c>
      <c r="BE37" s="116" t="s">
        <v>36</v>
      </c>
      <c r="BF37" s="116" t="s">
        <v>36</v>
      </c>
      <c r="BG37" s="111" t="s">
        <v>36</v>
      </c>
      <c r="BH37" s="120" t="s">
        <v>36</v>
      </c>
      <c r="BI37" s="116" t="s">
        <v>36</v>
      </c>
      <c r="BJ37" s="116" t="s">
        <v>36</v>
      </c>
      <c r="BK37" s="116" t="s">
        <v>36</v>
      </c>
      <c r="BL37" s="111" t="s">
        <v>36</v>
      </c>
      <c r="BM37" s="120" t="s">
        <v>36</v>
      </c>
      <c r="BN37" s="116" t="s">
        <v>36</v>
      </c>
      <c r="BO37" s="116" t="s">
        <v>36</v>
      </c>
      <c r="BP37" s="116" t="s">
        <v>36</v>
      </c>
      <c r="BQ37" s="111" t="s">
        <v>36</v>
      </c>
      <c r="BR37" s="120" t="s">
        <v>36</v>
      </c>
      <c r="BS37" s="116" t="s">
        <v>36</v>
      </c>
      <c r="BT37" s="116" t="s">
        <v>36</v>
      </c>
      <c r="BU37" s="116" t="s">
        <v>36</v>
      </c>
      <c r="BV37" s="116" t="s">
        <v>36</v>
      </c>
      <c r="BW37" s="116" t="s">
        <v>36</v>
      </c>
      <c r="BX37" s="116" t="s">
        <v>36</v>
      </c>
      <c r="BY37" s="105" t="s">
        <v>36</v>
      </c>
      <c r="BZ37" s="105" t="s">
        <v>36</v>
      </c>
      <c r="CA37" s="105" t="s">
        <v>36</v>
      </c>
      <c r="CB37" s="105" t="s">
        <v>36</v>
      </c>
      <c r="CC37" s="105" t="s">
        <v>36</v>
      </c>
      <c r="CD37" s="105" t="s">
        <v>36</v>
      </c>
      <c r="CE37" s="105" t="s">
        <v>36</v>
      </c>
      <c r="CF37" s="105" t="s">
        <v>36</v>
      </c>
      <c r="CG37" s="105" t="s">
        <v>36</v>
      </c>
      <c r="CH37" s="105" t="s">
        <v>36</v>
      </c>
      <c r="CI37" s="85"/>
      <c r="CJ37" s="85"/>
      <c r="CK37" s="85"/>
      <c r="CL37" s="85"/>
      <c r="CM37" s="85"/>
      <c r="CN37" s="85"/>
      <c r="CO37" s="85"/>
      <c r="CP37" s="85"/>
      <c r="CQ37" s="85"/>
      <c r="CR37" s="85"/>
      <c r="CS37" s="85"/>
      <c r="CT37" s="85"/>
      <c r="CU37" s="85"/>
      <c r="CV37" s="85"/>
      <c r="CW37" s="85"/>
      <c r="CX37" s="85"/>
      <c r="CY37" s="85"/>
      <c r="CZ37" s="85"/>
    </row>
    <row r="38" s="759" customFormat="true" ht="15" customHeight="true" x14ac:dyDescent="0.2">
      <c r="A38" s="863"/>
      <c r="B38" s="454" t="s">
        <v>49</v>
      </c>
      <c r="C38" s="194">
        <v>93.215542522336634</v>
      </c>
      <c r="D38" s="193">
        <v>92.295182138089189</v>
      </c>
      <c r="E38" s="193">
        <v>90.800270447173361</v>
      </c>
      <c r="F38" s="193">
        <v>87.857912461666658</v>
      </c>
      <c r="G38" s="192">
        <v>71.922346696943279</v>
      </c>
      <c r="H38" s="191">
        <v>89.489871341610311</v>
      </c>
      <c r="I38" s="193">
        <v>86.970785227312575</v>
      </c>
      <c r="J38" s="193">
        <v>85.457188476188762</v>
      </c>
      <c r="K38" s="193">
        <v>78.029171213206197</v>
      </c>
      <c r="L38" s="190">
        <v>60.812606793999095</v>
      </c>
      <c r="M38" s="194">
        <v>94.200183037564926</v>
      </c>
      <c r="N38" s="193">
        <v>93.945718822456442</v>
      </c>
      <c r="O38" s="193">
        <v>92.084607361681847</v>
      </c>
      <c r="P38" s="193">
        <v>92.589138027807323</v>
      </c>
      <c r="Q38" s="192">
        <v>90.5527875999732</v>
      </c>
      <c r="R38" s="191">
        <v>93.353831101466341</v>
      </c>
      <c r="S38" s="193">
        <v>78.316657072599867</v>
      </c>
      <c r="T38" s="193">
        <v>87.489111533251432</v>
      </c>
      <c r="U38" s="193">
        <v>91.984311097462907</v>
      </c>
      <c r="V38" s="193">
        <v>70.578620963912911</v>
      </c>
      <c r="W38" s="193">
        <v>89.970712215371577</v>
      </c>
      <c r="X38" s="193">
        <v>92.399289056509815</v>
      </c>
      <c r="Y38" s="193">
        <v>91.57619303922489</v>
      </c>
      <c r="Z38" s="193">
        <v>85.738209900867218</v>
      </c>
      <c r="AA38" s="193">
        <v>89.069964288842655</v>
      </c>
      <c r="AB38" s="193">
        <v>86.38580075861671</v>
      </c>
      <c r="AC38" s="193">
        <v>80.627156187203909</v>
      </c>
      <c r="AD38" s="193">
        <v>79.378009640910975</v>
      </c>
      <c r="AE38" s="193">
        <v>90.02082913577803</v>
      </c>
      <c r="AF38" s="193">
        <v>93.655018746182463</v>
      </c>
      <c r="AG38" s="193">
        <v>94.821282850587579</v>
      </c>
      <c r="AH38" s="190">
        <v>85.436335884178689</v>
      </c>
      <c r="AI38" s="513"/>
      <c r="AJ38" s="513"/>
      <c r="AK38" s="513"/>
      <c r="AL38" s="513"/>
      <c r="AM38" s="513"/>
      <c r="AN38" s="513"/>
      <c r="AO38" s="513"/>
      <c r="AP38" s="513"/>
      <c r="AQ38" s="513"/>
      <c r="AR38" s="513"/>
      <c r="AS38" s="513"/>
      <c r="AT38" s="513"/>
      <c r="AU38" s="513"/>
      <c r="AV38" s="513"/>
      <c r="AW38" s="513"/>
      <c r="AX38" s="513"/>
      <c r="AY38" s="513"/>
      <c r="AZ38" s="757"/>
      <c r="BA38" s="886"/>
      <c r="BB38" s="641" t="s">
        <v>49</v>
      </c>
      <c r="BC38" s="120" t="s">
        <v>36</v>
      </c>
      <c r="BD38" s="116" t="s">
        <v>36</v>
      </c>
      <c r="BE38" s="116" t="s">
        <v>36</v>
      </c>
      <c r="BF38" s="116" t="s">
        <v>36</v>
      </c>
      <c r="BG38" s="111" t="s">
        <v>36</v>
      </c>
      <c r="BH38" s="120" t="s">
        <v>36</v>
      </c>
      <c r="BI38" s="116" t="s">
        <v>36</v>
      </c>
      <c r="BJ38" s="116" t="s">
        <v>36</v>
      </c>
      <c r="BK38" s="116" t="s">
        <v>36</v>
      </c>
      <c r="BL38" s="111" t="s">
        <v>36</v>
      </c>
      <c r="BM38" s="120" t="s">
        <v>36</v>
      </c>
      <c r="BN38" s="116" t="s">
        <v>36</v>
      </c>
      <c r="BO38" s="116" t="s">
        <v>36</v>
      </c>
      <c r="BP38" s="116" t="s">
        <v>36</v>
      </c>
      <c r="BQ38" s="111" t="s">
        <v>36</v>
      </c>
      <c r="BR38" s="120" t="s">
        <v>36</v>
      </c>
      <c r="BS38" s="116" t="s">
        <v>36</v>
      </c>
      <c r="BT38" s="116" t="s">
        <v>36</v>
      </c>
      <c r="BU38" s="116" t="s">
        <v>36</v>
      </c>
      <c r="BV38" s="116" t="s">
        <v>36</v>
      </c>
      <c r="BW38" s="116" t="s">
        <v>36</v>
      </c>
      <c r="BX38" s="116" t="s">
        <v>36</v>
      </c>
      <c r="BY38" s="105" t="s">
        <v>36</v>
      </c>
      <c r="BZ38" s="105" t="s">
        <v>36</v>
      </c>
      <c r="CA38" s="105" t="s">
        <v>36</v>
      </c>
      <c r="CB38" s="105" t="s">
        <v>36</v>
      </c>
      <c r="CC38" s="105" t="s">
        <v>36</v>
      </c>
      <c r="CD38" s="105" t="s">
        <v>36</v>
      </c>
      <c r="CE38" s="105" t="s">
        <v>36</v>
      </c>
      <c r="CF38" s="105" t="s">
        <v>36</v>
      </c>
      <c r="CG38" s="105" t="s">
        <v>36</v>
      </c>
      <c r="CH38" s="105" t="s">
        <v>36</v>
      </c>
      <c r="CI38" s="85"/>
      <c r="CJ38" s="85"/>
      <c r="CK38" s="85"/>
      <c r="CL38" s="85"/>
      <c r="CM38" s="85"/>
      <c r="CN38" s="85"/>
      <c r="CO38" s="85"/>
      <c r="CP38" s="85"/>
      <c r="CQ38" s="85"/>
      <c r="CR38" s="85"/>
      <c r="CS38" s="85"/>
      <c r="CT38" s="85"/>
      <c r="CU38" s="85"/>
      <c r="CV38" s="85"/>
      <c r="CW38" s="85"/>
      <c r="CX38" s="85"/>
      <c r="CY38" s="85"/>
      <c r="CZ38" s="85"/>
    </row>
    <row r="39" s="384" customFormat="true" ht="15" customHeight="true" x14ac:dyDescent="0.2">
      <c r="A39" s="863" t="s">
        <v>123</v>
      </c>
      <c r="B39" s="454" t="s">
        <v>50</v>
      </c>
      <c r="C39" s="136" t="s">
        <v>36</v>
      </c>
      <c r="D39" s="133" t="s">
        <v>36</v>
      </c>
      <c r="E39" s="133" t="s">
        <v>36</v>
      </c>
      <c r="F39" s="133" t="s">
        <v>36</v>
      </c>
      <c r="G39" s="130" t="s">
        <v>36</v>
      </c>
      <c r="H39" s="127" t="s">
        <v>36</v>
      </c>
      <c r="I39" s="133" t="s">
        <v>36</v>
      </c>
      <c r="J39" s="133" t="s">
        <v>36</v>
      </c>
      <c r="K39" s="133" t="s">
        <v>36</v>
      </c>
      <c r="L39" s="124" t="s">
        <v>36</v>
      </c>
      <c r="M39" s="136" t="s">
        <v>36</v>
      </c>
      <c r="N39" s="133" t="s">
        <v>36</v>
      </c>
      <c r="O39" s="133" t="s">
        <v>36</v>
      </c>
      <c r="P39" s="133" t="s">
        <v>36</v>
      </c>
      <c r="Q39" s="130" t="s">
        <v>36</v>
      </c>
      <c r="R39" s="127" t="s">
        <v>36</v>
      </c>
      <c r="S39" s="133" t="s">
        <v>36</v>
      </c>
      <c r="T39" s="133" t="s">
        <v>36</v>
      </c>
      <c r="U39" s="133" t="s">
        <v>36</v>
      </c>
      <c r="V39" s="133" t="s">
        <v>36</v>
      </c>
      <c r="W39" s="133" t="s">
        <v>36</v>
      </c>
      <c r="X39" s="133" t="s">
        <v>36</v>
      </c>
      <c r="Y39" s="133" t="s">
        <v>36</v>
      </c>
      <c r="Z39" s="133" t="s">
        <v>36</v>
      </c>
      <c r="AA39" s="133" t="s">
        <v>36</v>
      </c>
      <c r="AB39" s="133" t="s">
        <v>36</v>
      </c>
      <c r="AC39" s="133" t="s">
        <v>36</v>
      </c>
      <c r="AD39" s="133" t="s">
        <v>36</v>
      </c>
      <c r="AE39" s="133" t="s">
        <v>36</v>
      </c>
      <c r="AF39" s="133" t="s">
        <v>36</v>
      </c>
      <c r="AG39" s="133" t="s">
        <v>36</v>
      </c>
      <c r="AH39" s="124" t="s">
        <v>36</v>
      </c>
      <c r="AI39" s="87"/>
      <c r="AJ39" s="87"/>
      <c r="AK39" s="87"/>
      <c r="AL39" s="87"/>
      <c r="AM39" s="87"/>
      <c r="AN39" s="87"/>
      <c r="AO39" s="87"/>
      <c r="AP39" s="87"/>
      <c r="AQ39" s="87"/>
      <c r="AR39" s="87"/>
      <c r="AS39" s="87"/>
      <c r="AT39" s="87"/>
      <c r="AU39" s="87"/>
      <c r="AV39" s="87"/>
      <c r="AW39" s="87"/>
      <c r="AX39" s="87"/>
      <c r="AY39" s="87"/>
      <c r="AZ39" s="421"/>
      <c r="BA39" s="886" t="s">
        <v>123</v>
      </c>
      <c r="BB39" s="641" t="s">
        <v>50</v>
      </c>
      <c r="BC39" s="120" t="s">
        <v>36</v>
      </c>
      <c r="BD39" s="116" t="s">
        <v>36</v>
      </c>
      <c r="BE39" s="116" t="s">
        <v>36</v>
      </c>
      <c r="BF39" s="116" t="s">
        <v>36</v>
      </c>
      <c r="BG39" s="111" t="s">
        <v>36</v>
      </c>
      <c r="BH39" s="120" t="s">
        <v>36</v>
      </c>
      <c r="BI39" s="116" t="s">
        <v>36</v>
      </c>
      <c r="BJ39" s="116" t="s">
        <v>36</v>
      </c>
      <c r="BK39" s="116" t="s">
        <v>36</v>
      </c>
      <c r="BL39" s="111" t="s">
        <v>36</v>
      </c>
      <c r="BM39" s="120" t="s">
        <v>36</v>
      </c>
      <c r="BN39" s="116" t="s">
        <v>36</v>
      </c>
      <c r="BO39" s="116" t="s">
        <v>36</v>
      </c>
      <c r="BP39" s="116" t="s">
        <v>36</v>
      </c>
      <c r="BQ39" s="111" t="s">
        <v>36</v>
      </c>
      <c r="BR39" s="120" t="s">
        <v>36</v>
      </c>
      <c r="BS39" s="116" t="s">
        <v>36</v>
      </c>
      <c r="BT39" s="116" t="s">
        <v>36</v>
      </c>
      <c r="BU39" s="116" t="s">
        <v>36</v>
      </c>
      <c r="BV39" s="116" t="s">
        <v>36</v>
      </c>
      <c r="BW39" s="116" t="s">
        <v>36</v>
      </c>
      <c r="BX39" s="116" t="s">
        <v>36</v>
      </c>
      <c r="BY39" s="105" t="s">
        <v>36</v>
      </c>
      <c r="BZ39" s="105" t="s">
        <v>36</v>
      </c>
      <c r="CA39" s="105" t="s">
        <v>36</v>
      </c>
      <c r="CB39" s="105" t="s">
        <v>36</v>
      </c>
      <c r="CC39" s="105" t="s">
        <v>36</v>
      </c>
      <c r="CD39" s="105" t="s">
        <v>36</v>
      </c>
      <c r="CE39" s="105" t="s">
        <v>36</v>
      </c>
      <c r="CF39" s="105" t="s">
        <v>36</v>
      </c>
      <c r="CG39" s="105" t="s">
        <v>36</v>
      </c>
      <c r="CH39" s="105" t="s">
        <v>36</v>
      </c>
      <c r="CI39" s="85"/>
      <c r="CJ39" s="85"/>
      <c r="CK39" s="85"/>
      <c r="CL39" s="85"/>
      <c r="CM39" s="85"/>
      <c r="CN39" s="85"/>
      <c r="CO39" s="85"/>
      <c r="CP39" s="85"/>
      <c r="CQ39" s="85"/>
      <c r="CR39" s="85"/>
      <c r="CS39" s="85"/>
      <c r="CT39" s="85"/>
      <c r="CU39" s="85"/>
      <c r="CV39" s="85"/>
      <c r="CW39" s="85"/>
      <c r="CX39" s="85"/>
      <c r="CY39" s="85"/>
      <c r="CZ39" s="85"/>
    </row>
    <row r="40" s="384" customFormat="true" ht="15" customHeight="true" x14ac:dyDescent="0.2">
      <c r="A40" s="863"/>
      <c r="B40" s="454" t="s">
        <v>49</v>
      </c>
      <c r="C40" s="136" t="s">
        <v>36</v>
      </c>
      <c r="D40" s="133" t="s">
        <v>36</v>
      </c>
      <c r="E40" s="133" t="s">
        <v>36</v>
      </c>
      <c r="F40" s="133" t="s">
        <v>36</v>
      </c>
      <c r="G40" s="130" t="s">
        <v>36</v>
      </c>
      <c r="H40" s="127" t="s">
        <v>36</v>
      </c>
      <c r="I40" s="133" t="s">
        <v>36</v>
      </c>
      <c r="J40" s="133" t="s">
        <v>36</v>
      </c>
      <c r="K40" s="133" t="s">
        <v>36</v>
      </c>
      <c r="L40" s="124" t="s">
        <v>36</v>
      </c>
      <c r="M40" s="136" t="s">
        <v>36</v>
      </c>
      <c r="N40" s="133" t="s">
        <v>36</v>
      </c>
      <c r="O40" s="133" t="s">
        <v>36</v>
      </c>
      <c r="P40" s="133" t="s">
        <v>36</v>
      </c>
      <c r="Q40" s="130" t="s">
        <v>36</v>
      </c>
      <c r="R40" s="127" t="s">
        <v>36</v>
      </c>
      <c r="S40" s="133" t="s">
        <v>36</v>
      </c>
      <c r="T40" s="133" t="s">
        <v>36</v>
      </c>
      <c r="U40" s="133" t="s">
        <v>36</v>
      </c>
      <c r="V40" s="133" t="s">
        <v>36</v>
      </c>
      <c r="W40" s="133" t="s">
        <v>36</v>
      </c>
      <c r="X40" s="133" t="s">
        <v>36</v>
      </c>
      <c r="Y40" s="133" t="s">
        <v>36</v>
      </c>
      <c r="Z40" s="133" t="s">
        <v>36</v>
      </c>
      <c r="AA40" s="133" t="s">
        <v>36</v>
      </c>
      <c r="AB40" s="133" t="s">
        <v>36</v>
      </c>
      <c r="AC40" s="133" t="s">
        <v>36</v>
      </c>
      <c r="AD40" s="133" t="s">
        <v>36</v>
      </c>
      <c r="AE40" s="133" t="s">
        <v>36</v>
      </c>
      <c r="AF40" s="133" t="s">
        <v>36</v>
      </c>
      <c r="AG40" s="133" t="s">
        <v>36</v>
      </c>
      <c r="AH40" s="124" t="s">
        <v>36</v>
      </c>
      <c r="AI40" s="87"/>
      <c r="AJ40" s="87"/>
      <c r="AK40" s="87"/>
      <c r="AL40" s="87"/>
      <c r="AM40" s="87"/>
      <c r="AN40" s="87"/>
      <c r="AO40" s="87"/>
      <c r="AP40" s="87"/>
      <c r="AQ40" s="87"/>
      <c r="AR40" s="87"/>
      <c r="AS40" s="87"/>
      <c r="AT40" s="87"/>
      <c r="AU40" s="87"/>
      <c r="AV40" s="87"/>
      <c r="AW40" s="87"/>
      <c r="AX40" s="87"/>
      <c r="AY40" s="87"/>
      <c r="AZ40" s="421"/>
      <c r="BA40" s="886"/>
      <c r="BB40" s="641" t="s">
        <v>49</v>
      </c>
      <c r="BC40" s="120" t="s">
        <v>36</v>
      </c>
      <c r="BD40" s="116" t="s">
        <v>36</v>
      </c>
      <c r="BE40" s="116" t="s">
        <v>36</v>
      </c>
      <c r="BF40" s="116" t="s">
        <v>36</v>
      </c>
      <c r="BG40" s="111" t="s">
        <v>36</v>
      </c>
      <c r="BH40" s="120" t="s">
        <v>36</v>
      </c>
      <c r="BI40" s="116" t="s">
        <v>36</v>
      </c>
      <c r="BJ40" s="116" t="s">
        <v>36</v>
      </c>
      <c r="BK40" s="116" t="s">
        <v>36</v>
      </c>
      <c r="BL40" s="111" t="s">
        <v>36</v>
      </c>
      <c r="BM40" s="120" t="s">
        <v>36</v>
      </c>
      <c r="BN40" s="116" t="s">
        <v>36</v>
      </c>
      <c r="BO40" s="116" t="s">
        <v>36</v>
      </c>
      <c r="BP40" s="116" t="s">
        <v>36</v>
      </c>
      <c r="BQ40" s="111" t="s">
        <v>36</v>
      </c>
      <c r="BR40" s="120" t="s">
        <v>36</v>
      </c>
      <c r="BS40" s="116" t="s">
        <v>36</v>
      </c>
      <c r="BT40" s="116" t="s">
        <v>36</v>
      </c>
      <c r="BU40" s="116" t="s">
        <v>36</v>
      </c>
      <c r="BV40" s="116" t="s">
        <v>36</v>
      </c>
      <c r="BW40" s="116" t="s">
        <v>36</v>
      </c>
      <c r="BX40" s="116" t="s">
        <v>36</v>
      </c>
      <c r="BY40" s="105" t="s">
        <v>36</v>
      </c>
      <c r="BZ40" s="105" t="s">
        <v>36</v>
      </c>
      <c r="CA40" s="105" t="s">
        <v>36</v>
      </c>
      <c r="CB40" s="105" t="s">
        <v>36</v>
      </c>
      <c r="CC40" s="105" t="s">
        <v>36</v>
      </c>
      <c r="CD40" s="105" t="s">
        <v>36</v>
      </c>
      <c r="CE40" s="105" t="s">
        <v>36</v>
      </c>
      <c r="CF40" s="105" t="s">
        <v>36</v>
      </c>
      <c r="CG40" s="105" t="s">
        <v>36</v>
      </c>
      <c r="CH40" s="105" t="s">
        <v>36</v>
      </c>
      <c r="CI40" s="85"/>
      <c r="CJ40" s="85"/>
      <c r="CK40" s="85"/>
      <c r="CL40" s="85"/>
      <c r="CM40" s="85"/>
      <c r="CN40" s="85"/>
      <c r="CO40" s="85"/>
      <c r="CP40" s="85"/>
      <c r="CQ40" s="85"/>
      <c r="CR40" s="85"/>
      <c r="CS40" s="85"/>
      <c r="CT40" s="85"/>
      <c r="CU40" s="85"/>
      <c r="CV40" s="85"/>
      <c r="CW40" s="85"/>
      <c r="CX40" s="85"/>
      <c r="CY40" s="85"/>
      <c r="CZ40" s="85"/>
    </row>
    <row r="41" s="759" customFormat="true" ht="15" customHeight="true" x14ac:dyDescent="0.2">
      <c r="A41" s="863" t="s">
        <v>57</v>
      </c>
      <c r="B41" s="454" t="s">
        <v>50</v>
      </c>
      <c r="C41" s="194">
        <v>16.195265079910438</v>
      </c>
      <c r="D41" s="193">
        <v>18.875745739125055</v>
      </c>
      <c r="E41" s="193">
        <v>16.621619325570837</v>
      </c>
      <c r="F41" s="193">
        <v>12.307281920227396</v>
      </c>
      <c r="G41" s="192">
        <v>9.0050801361898198</v>
      </c>
      <c r="H41" s="191">
        <v>12.40935123410501</v>
      </c>
      <c r="I41" s="193">
        <v>8.4763401451533387</v>
      </c>
      <c r="J41" s="193">
        <v>8.0761490461228398</v>
      </c>
      <c r="K41" s="193">
        <v>6.7547251002798623</v>
      </c>
      <c r="L41" s="190">
        <v>7.4998492694601948</v>
      </c>
      <c r="M41" s="194">
        <v>16.146123787928577</v>
      </c>
      <c r="N41" s="193">
        <v>18.372675231526195</v>
      </c>
      <c r="O41" s="193">
        <v>20.131558076518104</v>
      </c>
      <c r="P41" s="193">
        <v>19.878930079544464</v>
      </c>
      <c r="Q41" s="192">
        <v>18.723269521409435</v>
      </c>
      <c r="R41" s="191">
        <v>17.976275597111695</v>
      </c>
      <c r="S41" s="193">
        <v>3.586045775939505</v>
      </c>
      <c r="T41" s="193">
        <v>22.851002450799484</v>
      </c>
      <c r="U41" s="193">
        <v>20.478768174888479</v>
      </c>
      <c r="V41" s="193">
        <v>5.7356542617579453</v>
      </c>
      <c r="W41" s="193">
        <v>20.883944736935621</v>
      </c>
      <c r="X41" s="193">
        <v>12.825795397367646</v>
      </c>
      <c r="Y41" s="193">
        <v>19.928665846828629</v>
      </c>
      <c r="Z41" s="193">
        <v>19.211341440843345</v>
      </c>
      <c r="AA41" s="193">
        <v>28.625731768100344</v>
      </c>
      <c r="AB41" s="193">
        <v>10.519338350658549</v>
      </c>
      <c r="AC41" s="193">
        <v>13.855000853498698</v>
      </c>
      <c r="AD41" s="193">
        <v>20.570564938606282</v>
      </c>
      <c r="AE41" s="193">
        <v>15.246027761703035</v>
      </c>
      <c r="AF41" s="193">
        <v>11.708197755585497</v>
      </c>
      <c r="AG41" s="193">
        <v>22.75812556326602</v>
      </c>
      <c r="AH41" s="190">
        <v>17.426136379277199</v>
      </c>
      <c r="AI41" s="513"/>
      <c r="AJ41" s="513"/>
      <c r="AK41" s="513"/>
      <c r="AL41" s="513"/>
      <c r="AM41" s="513"/>
      <c r="AN41" s="513"/>
      <c r="AO41" s="513"/>
      <c r="AP41" s="513"/>
      <c r="AQ41" s="513"/>
      <c r="AR41" s="513"/>
      <c r="AS41" s="513"/>
      <c r="AT41" s="513"/>
      <c r="AU41" s="513"/>
      <c r="AV41" s="513"/>
      <c r="AW41" s="513"/>
      <c r="AX41" s="513"/>
      <c r="AY41" s="513"/>
      <c r="AZ41" s="757"/>
      <c r="BA41" s="886" t="s">
        <v>57</v>
      </c>
      <c r="BB41" s="641" t="s">
        <v>50</v>
      </c>
      <c r="BC41" s="120" t="s">
        <v>36</v>
      </c>
      <c r="BD41" s="116" t="s">
        <v>36</v>
      </c>
      <c r="BE41" s="116" t="s">
        <v>36</v>
      </c>
      <c r="BF41" s="116" t="s">
        <v>36</v>
      </c>
      <c r="BG41" s="111" t="s">
        <v>36</v>
      </c>
      <c r="BH41" s="120" t="s">
        <v>36</v>
      </c>
      <c r="BI41" s="116" t="s">
        <v>36</v>
      </c>
      <c r="BJ41" s="116" t="s">
        <v>36</v>
      </c>
      <c r="BK41" s="116" t="s">
        <v>36</v>
      </c>
      <c r="BL41" s="111" t="s">
        <v>36</v>
      </c>
      <c r="BM41" s="120" t="s">
        <v>36</v>
      </c>
      <c r="BN41" s="116" t="s">
        <v>36</v>
      </c>
      <c r="BO41" s="116" t="s">
        <v>36</v>
      </c>
      <c r="BP41" s="116" t="s">
        <v>36</v>
      </c>
      <c r="BQ41" s="111" t="s">
        <v>36</v>
      </c>
      <c r="BR41" s="120" t="s">
        <v>36</v>
      </c>
      <c r="BS41" s="116" t="s">
        <v>36</v>
      </c>
      <c r="BT41" s="116" t="s">
        <v>36</v>
      </c>
      <c r="BU41" s="116" t="s">
        <v>36</v>
      </c>
      <c r="BV41" s="116" t="s">
        <v>36</v>
      </c>
      <c r="BW41" s="116" t="s">
        <v>36</v>
      </c>
      <c r="BX41" s="116" t="s">
        <v>36</v>
      </c>
      <c r="BY41" s="105" t="s">
        <v>36</v>
      </c>
      <c r="BZ41" s="105" t="s">
        <v>36</v>
      </c>
      <c r="CA41" s="105" t="s">
        <v>36</v>
      </c>
      <c r="CB41" s="105" t="s">
        <v>36</v>
      </c>
      <c r="CC41" s="105" t="s">
        <v>36</v>
      </c>
      <c r="CD41" s="105" t="s">
        <v>36</v>
      </c>
      <c r="CE41" s="105" t="s">
        <v>36</v>
      </c>
      <c r="CF41" s="105" t="s">
        <v>36</v>
      </c>
      <c r="CG41" s="105" t="s">
        <v>36</v>
      </c>
      <c r="CH41" s="105" t="s">
        <v>36</v>
      </c>
      <c r="CI41" s="85"/>
      <c r="CJ41" s="85"/>
      <c r="CK41" s="85"/>
      <c r="CL41" s="85"/>
      <c r="CM41" s="85"/>
      <c r="CN41" s="85"/>
      <c r="CO41" s="85"/>
      <c r="CP41" s="85"/>
      <c r="CQ41" s="85"/>
      <c r="CR41" s="85"/>
      <c r="CS41" s="85"/>
      <c r="CT41" s="85"/>
      <c r="CU41" s="85"/>
      <c r="CV41" s="85"/>
      <c r="CW41" s="85"/>
      <c r="CX41" s="85"/>
      <c r="CY41" s="85"/>
      <c r="CZ41" s="85"/>
    </row>
    <row r="42" s="759" customFormat="true" ht="15" customHeight="true" x14ac:dyDescent="0.2">
      <c r="A42" s="863"/>
      <c r="B42" s="454" t="s">
        <v>49</v>
      </c>
      <c r="C42" s="194">
        <v>83.804734920089558</v>
      </c>
      <c r="D42" s="193">
        <v>81.124254260874935</v>
      </c>
      <c r="E42" s="193">
        <v>83.378380674429167</v>
      </c>
      <c r="F42" s="193">
        <v>87.692718079772604</v>
      </c>
      <c r="G42" s="192">
        <v>90.994919863810182</v>
      </c>
      <c r="H42" s="191">
        <v>87.590648765894997</v>
      </c>
      <c r="I42" s="193">
        <v>91.523659854846656</v>
      </c>
      <c r="J42" s="193">
        <v>91.923850953877164</v>
      </c>
      <c r="K42" s="193">
        <v>93.24527489972013</v>
      </c>
      <c r="L42" s="190">
        <v>92.500150730539815</v>
      </c>
      <c r="M42" s="194">
        <v>83.853876212071427</v>
      </c>
      <c r="N42" s="193">
        <v>81.627324768473812</v>
      </c>
      <c r="O42" s="193">
        <v>79.868441923481896</v>
      </c>
      <c r="P42" s="193">
        <v>80.12106992045554</v>
      </c>
      <c r="Q42" s="192">
        <v>81.276730478590565</v>
      </c>
      <c r="R42" s="191">
        <v>82.023724402888305</v>
      </c>
      <c r="S42" s="193">
        <v>96.41395422406049</v>
      </c>
      <c r="T42" s="193">
        <v>77.148997549200516</v>
      </c>
      <c r="U42" s="193">
        <v>79.521231825111514</v>
      </c>
      <c r="V42" s="193">
        <v>94.264345738242056</v>
      </c>
      <c r="W42" s="193">
        <v>79.116055263064382</v>
      </c>
      <c r="X42" s="193">
        <v>87.174204602632358</v>
      </c>
      <c r="Y42" s="193">
        <v>80.071334153171364</v>
      </c>
      <c r="Z42" s="193">
        <v>80.788658559156659</v>
      </c>
      <c r="AA42" s="193">
        <v>71.374268231899649</v>
      </c>
      <c r="AB42" s="193">
        <v>89.480661649341457</v>
      </c>
      <c r="AC42" s="193">
        <v>86.144999146501306</v>
      </c>
      <c r="AD42" s="193">
        <v>79.429435061393718</v>
      </c>
      <c r="AE42" s="193">
        <v>84.753972238296953</v>
      </c>
      <c r="AF42" s="193">
        <v>88.291802244414512</v>
      </c>
      <c r="AG42" s="193">
        <v>77.24187443673398</v>
      </c>
      <c r="AH42" s="190">
        <v>82.573863620722804</v>
      </c>
      <c r="AI42" s="513"/>
      <c r="AJ42" s="513"/>
      <c r="AK42" s="513"/>
      <c r="AL42" s="513"/>
      <c r="AM42" s="513"/>
      <c r="AN42" s="513"/>
      <c r="AO42" s="513"/>
      <c r="AP42" s="513"/>
      <c r="AQ42" s="513"/>
      <c r="AR42" s="513"/>
      <c r="AS42" s="513"/>
      <c r="AT42" s="513"/>
      <c r="AU42" s="513"/>
      <c r="AV42" s="513"/>
      <c r="AW42" s="513"/>
      <c r="AX42" s="513"/>
      <c r="AY42" s="513"/>
      <c r="AZ42" s="757"/>
      <c r="BA42" s="886"/>
      <c r="BB42" s="641" t="s">
        <v>49</v>
      </c>
      <c r="BC42" s="120" t="s">
        <v>36</v>
      </c>
      <c r="BD42" s="116" t="s">
        <v>36</v>
      </c>
      <c r="BE42" s="116" t="s">
        <v>36</v>
      </c>
      <c r="BF42" s="116" t="s">
        <v>36</v>
      </c>
      <c r="BG42" s="111" t="s">
        <v>36</v>
      </c>
      <c r="BH42" s="120" t="s">
        <v>36</v>
      </c>
      <c r="BI42" s="116" t="s">
        <v>36</v>
      </c>
      <c r="BJ42" s="116" t="s">
        <v>36</v>
      </c>
      <c r="BK42" s="116" t="s">
        <v>36</v>
      </c>
      <c r="BL42" s="111" t="s">
        <v>36</v>
      </c>
      <c r="BM42" s="120" t="s">
        <v>36</v>
      </c>
      <c r="BN42" s="116" t="s">
        <v>36</v>
      </c>
      <c r="BO42" s="116" t="s">
        <v>36</v>
      </c>
      <c r="BP42" s="116" t="s">
        <v>36</v>
      </c>
      <c r="BQ42" s="111" t="s">
        <v>36</v>
      </c>
      <c r="BR42" s="120" t="s">
        <v>36</v>
      </c>
      <c r="BS42" s="116" t="s">
        <v>36</v>
      </c>
      <c r="BT42" s="116" t="s">
        <v>36</v>
      </c>
      <c r="BU42" s="116" t="s">
        <v>36</v>
      </c>
      <c r="BV42" s="116" t="s">
        <v>36</v>
      </c>
      <c r="BW42" s="116" t="s">
        <v>36</v>
      </c>
      <c r="BX42" s="116" t="s">
        <v>36</v>
      </c>
      <c r="BY42" s="105" t="s">
        <v>36</v>
      </c>
      <c r="BZ42" s="105" t="s">
        <v>36</v>
      </c>
      <c r="CA42" s="105" t="s">
        <v>36</v>
      </c>
      <c r="CB42" s="105" t="s">
        <v>36</v>
      </c>
      <c r="CC42" s="105" t="s">
        <v>36</v>
      </c>
      <c r="CD42" s="105" t="s">
        <v>36</v>
      </c>
      <c r="CE42" s="105" t="s">
        <v>36</v>
      </c>
      <c r="CF42" s="105" t="s">
        <v>36</v>
      </c>
      <c r="CG42" s="105" t="s">
        <v>36</v>
      </c>
      <c r="CH42" s="105" t="s">
        <v>36</v>
      </c>
      <c r="CI42" s="85"/>
      <c r="CJ42" s="85"/>
      <c r="CK42" s="85"/>
      <c r="CL42" s="85"/>
      <c r="CM42" s="85"/>
      <c r="CN42" s="85"/>
      <c r="CO42" s="85"/>
      <c r="CP42" s="85"/>
      <c r="CQ42" s="85"/>
      <c r="CR42" s="85"/>
      <c r="CS42" s="85"/>
      <c r="CT42" s="85"/>
      <c r="CU42" s="85"/>
      <c r="CV42" s="85"/>
      <c r="CW42" s="85"/>
      <c r="CX42" s="85"/>
      <c r="CY42" s="85"/>
      <c r="CZ42" s="85"/>
    </row>
    <row r="43" s="759" customFormat="true" ht="15" customHeight="true" x14ac:dyDescent="0.2">
      <c r="A43" s="863" t="s">
        <v>54</v>
      </c>
      <c r="B43" s="454" t="s">
        <v>50</v>
      </c>
      <c r="C43" s="136" t="s">
        <v>36</v>
      </c>
      <c r="D43" s="133" t="s">
        <v>36</v>
      </c>
      <c r="E43" s="133" t="s">
        <v>36</v>
      </c>
      <c r="F43" s="133" t="s">
        <v>36</v>
      </c>
      <c r="G43" s="130" t="s">
        <v>36</v>
      </c>
      <c r="H43" s="127" t="s">
        <v>36</v>
      </c>
      <c r="I43" s="133" t="s">
        <v>36</v>
      </c>
      <c r="J43" s="133" t="s">
        <v>36</v>
      </c>
      <c r="K43" s="133" t="s">
        <v>36</v>
      </c>
      <c r="L43" s="124" t="s">
        <v>36</v>
      </c>
      <c r="M43" s="136" t="s">
        <v>36</v>
      </c>
      <c r="N43" s="133" t="s">
        <v>36</v>
      </c>
      <c r="O43" s="133" t="s">
        <v>36</v>
      </c>
      <c r="P43" s="133" t="s">
        <v>36</v>
      </c>
      <c r="Q43" s="130" t="s">
        <v>36</v>
      </c>
      <c r="R43" s="127" t="s">
        <v>36</v>
      </c>
      <c r="S43" s="133" t="s">
        <v>36</v>
      </c>
      <c r="T43" s="133" t="s">
        <v>36</v>
      </c>
      <c r="U43" s="133" t="s">
        <v>36</v>
      </c>
      <c r="V43" s="133" t="s">
        <v>36</v>
      </c>
      <c r="W43" s="133" t="s">
        <v>36</v>
      </c>
      <c r="X43" s="133" t="s">
        <v>36</v>
      </c>
      <c r="Y43" s="133" t="s">
        <v>36</v>
      </c>
      <c r="Z43" s="133" t="s">
        <v>36</v>
      </c>
      <c r="AA43" s="133" t="s">
        <v>36</v>
      </c>
      <c r="AB43" s="133" t="s">
        <v>36</v>
      </c>
      <c r="AC43" s="133" t="s">
        <v>36</v>
      </c>
      <c r="AD43" s="133" t="s">
        <v>36</v>
      </c>
      <c r="AE43" s="133" t="s">
        <v>36</v>
      </c>
      <c r="AF43" s="133" t="s">
        <v>36</v>
      </c>
      <c r="AG43" s="133" t="s">
        <v>36</v>
      </c>
      <c r="AH43" s="124" t="s">
        <v>36</v>
      </c>
      <c r="AI43" s="513"/>
      <c r="AJ43" s="513"/>
      <c r="AK43" s="513"/>
      <c r="AL43" s="513"/>
      <c r="AM43" s="513"/>
      <c r="AN43" s="513"/>
      <c r="AO43" s="513"/>
      <c r="AP43" s="513"/>
      <c r="AQ43" s="513"/>
      <c r="AR43" s="513"/>
      <c r="AS43" s="513"/>
      <c r="AT43" s="513"/>
      <c r="AU43" s="513"/>
      <c r="AV43" s="513"/>
      <c r="AW43" s="513"/>
      <c r="AX43" s="513"/>
      <c r="AY43" s="513"/>
      <c r="AZ43" s="757"/>
      <c r="BA43" s="886" t="s">
        <v>54</v>
      </c>
      <c r="BB43" s="641" t="s">
        <v>50</v>
      </c>
      <c r="BC43" s="120" t="s">
        <v>36</v>
      </c>
      <c r="BD43" s="116" t="s">
        <v>36</v>
      </c>
      <c r="BE43" s="116" t="s">
        <v>36</v>
      </c>
      <c r="BF43" s="116" t="s">
        <v>36</v>
      </c>
      <c r="BG43" s="111" t="s">
        <v>36</v>
      </c>
      <c r="BH43" s="120" t="s">
        <v>36</v>
      </c>
      <c r="BI43" s="116" t="s">
        <v>36</v>
      </c>
      <c r="BJ43" s="116" t="s">
        <v>36</v>
      </c>
      <c r="BK43" s="116" t="s">
        <v>36</v>
      </c>
      <c r="BL43" s="111" t="s">
        <v>36</v>
      </c>
      <c r="BM43" s="120" t="s">
        <v>36</v>
      </c>
      <c r="BN43" s="116" t="s">
        <v>36</v>
      </c>
      <c r="BO43" s="116" t="s">
        <v>36</v>
      </c>
      <c r="BP43" s="116" t="s">
        <v>36</v>
      </c>
      <c r="BQ43" s="111" t="s">
        <v>36</v>
      </c>
      <c r="BR43" s="120" t="s">
        <v>36</v>
      </c>
      <c r="BS43" s="116" t="s">
        <v>36</v>
      </c>
      <c r="BT43" s="116" t="s">
        <v>36</v>
      </c>
      <c r="BU43" s="116" t="s">
        <v>36</v>
      </c>
      <c r="BV43" s="116" t="s">
        <v>36</v>
      </c>
      <c r="BW43" s="116" t="s">
        <v>36</v>
      </c>
      <c r="BX43" s="116" t="s">
        <v>36</v>
      </c>
      <c r="BY43" s="105" t="s">
        <v>36</v>
      </c>
      <c r="BZ43" s="105" t="s">
        <v>36</v>
      </c>
      <c r="CA43" s="105" t="s">
        <v>36</v>
      </c>
      <c r="CB43" s="105" t="s">
        <v>36</v>
      </c>
      <c r="CC43" s="105" t="s">
        <v>36</v>
      </c>
      <c r="CD43" s="105" t="s">
        <v>36</v>
      </c>
      <c r="CE43" s="105" t="s">
        <v>36</v>
      </c>
      <c r="CF43" s="105" t="s">
        <v>36</v>
      </c>
      <c r="CG43" s="105" t="s">
        <v>36</v>
      </c>
      <c r="CH43" s="105" t="s">
        <v>36</v>
      </c>
      <c r="CI43" s="85"/>
      <c r="CJ43" s="85"/>
      <c r="CK43" s="85"/>
      <c r="CL43" s="85"/>
      <c r="CM43" s="85"/>
      <c r="CN43" s="85"/>
      <c r="CO43" s="85"/>
      <c r="CP43" s="85"/>
      <c r="CQ43" s="85"/>
      <c r="CR43" s="85"/>
      <c r="CS43" s="85"/>
      <c r="CT43" s="85"/>
      <c r="CU43" s="85"/>
      <c r="CV43" s="85"/>
      <c r="CW43" s="85"/>
      <c r="CX43" s="85"/>
      <c r="CY43" s="85"/>
      <c r="CZ43" s="85"/>
    </row>
    <row r="44" s="759" customFormat="true" ht="15" customHeight="true" x14ac:dyDescent="0.2">
      <c r="A44" s="863"/>
      <c r="B44" s="454" t="s">
        <v>49</v>
      </c>
      <c r="C44" s="136" t="s">
        <v>36</v>
      </c>
      <c r="D44" s="133" t="s">
        <v>36</v>
      </c>
      <c r="E44" s="133" t="s">
        <v>36</v>
      </c>
      <c r="F44" s="133" t="s">
        <v>36</v>
      </c>
      <c r="G44" s="130" t="s">
        <v>36</v>
      </c>
      <c r="H44" s="127" t="s">
        <v>36</v>
      </c>
      <c r="I44" s="133" t="s">
        <v>36</v>
      </c>
      <c r="J44" s="133" t="s">
        <v>36</v>
      </c>
      <c r="K44" s="133" t="s">
        <v>36</v>
      </c>
      <c r="L44" s="124" t="s">
        <v>36</v>
      </c>
      <c r="M44" s="136" t="s">
        <v>36</v>
      </c>
      <c r="N44" s="133" t="s">
        <v>36</v>
      </c>
      <c r="O44" s="133" t="s">
        <v>36</v>
      </c>
      <c r="P44" s="133" t="s">
        <v>36</v>
      </c>
      <c r="Q44" s="130" t="s">
        <v>36</v>
      </c>
      <c r="R44" s="127" t="s">
        <v>36</v>
      </c>
      <c r="S44" s="133" t="s">
        <v>36</v>
      </c>
      <c r="T44" s="133" t="s">
        <v>36</v>
      </c>
      <c r="U44" s="133" t="s">
        <v>36</v>
      </c>
      <c r="V44" s="133" t="s">
        <v>36</v>
      </c>
      <c r="W44" s="133" t="s">
        <v>36</v>
      </c>
      <c r="X44" s="133" t="s">
        <v>36</v>
      </c>
      <c r="Y44" s="133" t="s">
        <v>36</v>
      </c>
      <c r="Z44" s="133" t="s">
        <v>36</v>
      </c>
      <c r="AA44" s="133" t="s">
        <v>36</v>
      </c>
      <c r="AB44" s="133" t="s">
        <v>36</v>
      </c>
      <c r="AC44" s="133" t="s">
        <v>36</v>
      </c>
      <c r="AD44" s="133" t="s">
        <v>36</v>
      </c>
      <c r="AE44" s="133" t="s">
        <v>36</v>
      </c>
      <c r="AF44" s="133" t="s">
        <v>36</v>
      </c>
      <c r="AG44" s="133" t="s">
        <v>36</v>
      </c>
      <c r="AH44" s="124" t="s">
        <v>36</v>
      </c>
      <c r="AI44" s="513"/>
      <c r="AJ44" s="513"/>
      <c r="AK44" s="513"/>
      <c r="AL44" s="513"/>
      <c r="AM44" s="513"/>
      <c r="AN44" s="513"/>
      <c r="AO44" s="513"/>
      <c r="AP44" s="513"/>
      <c r="AQ44" s="513"/>
      <c r="AR44" s="513"/>
      <c r="AS44" s="513"/>
      <c r="AT44" s="513"/>
      <c r="AU44" s="513"/>
      <c r="AV44" s="513"/>
      <c r="AW44" s="513"/>
      <c r="AX44" s="513"/>
      <c r="AY44" s="513"/>
      <c r="AZ44" s="757"/>
      <c r="BA44" s="886"/>
      <c r="BB44" s="641" t="s">
        <v>49</v>
      </c>
      <c r="BC44" s="120" t="s">
        <v>36</v>
      </c>
      <c r="BD44" s="116" t="s">
        <v>36</v>
      </c>
      <c r="BE44" s="116" t="s">
        <v>36</v>
      </c>
      <c r="BF44" s="116" t="s">
        <v>36</v>
      </c>
      <c r="BG44" s="111" t="s">
        <v>36</v>
      </c>
      <c r="BH44" s="120" t="s">
        <v>36</v>
      </c>
      <c r="BI44" s="116" t="s">
        <v>36</v>
      </c>
      <c r="BJ44" s="116" t="s">
        <v>36</v>
      </c>
      <c r="BK44" s="116" t="s">
        <v>36</v>
      </c>
      <c r="BL44" s="111" t="s">
        <v>36</v>
      </c>
      <c r="BM44" s="120" t="s">
        <v>36</v>
      </c>
      <c r="BN44" s="116" t="s">
        <v>36</v>
      </c>
      <c r="BO44" s="116" t="s">
        <v>36</v>
      </c>
      <c r="BP44" s="116" t="s">
        <v>36</v>
      </c>
      <c r="BQ44" s="111" t="s">
        <v>36</v>
      </c>
      <c r="BR44" s="120" t="s">
        <v>36</v>
      </c>
      <c r="BS44" s="116" t="s">
        <v>36</v>
      </c>
      <c r="BT44" s="116" t="s">
        <v>36</v>
      </c>
      <c r="BU44" s="116" t="s">
        <v>36</v>
      </c>
      <c r="BV44" s="116" t="s">
        <v>36</v>
      </c>
      <c r="BW44" s="116" t="s">
        <v>36</v>
      </c>
      <c r="BX44" s="116" t="s">
        <v>36</v>
      </c>
      <c r="BY44" s="105" t="s">
        <v>36</v>
      </c>
      <c r="BZ44" s="105" t="s">
        <v>36</v>
      </c>
      <c r="CA44" s="105" t="s">
        <v>36</v>
      </c>
      <c r="CB44" s="105" t="s">
        <v>36</v>
      </c>
      <c r="CC44" s="105" t="s">
        <v>36</v>
      </c>
      <c r="CD44" s="105" t="s">
        <v>36</v>
      </c>
      <c r="CE44" s="105" t="s">
        <v>36</v>
      </c>
      <c r="CF44" s="105" t="s">
        <v>36</v>
      </c>
      <c r="CG44" s="105" t="s">
        <v>36</v>
      </c>
      <c r="CH44" s="105" t="s">
        <v>36</v>
      </c>
      <c r="CI44" s="85"/>
      <c r="CJ44" s="85"/>
      <c r="CK44" s="85"/>
      <c r="CL44" s="85"/>
      <c r="CM44" s="85"/>
      <c r="CN44" s="85"/>
      <c r="CO44" s="85"/>
      <c r="CP44" s="85"/>
      <c r="CQ44" s="85"/>
      <c r="CR44" s="85"/>
      <c r="CS44" s="85"/>
      <c r="CT44" s="85"/>
      <c r="CU44" s="85"/>
      <c r="CV44" s="85"/>
      <c r="CW44" s="85"/>
      <c r="CX44" s="85"/>
      <c r="CY44" s="85"/>
      <c r="CZ44" s="85"/>
    </row>
    <row r="45" s="759" customFormat="true" ht="15" customHeight="true" x14ac:dyDescent="0.2">
      <c r="A45" s="863" t="s">
        <v>53</v>
      </c>
      <c r="B45" s="454" t="s">
        <v>50</v>
      </c>
      <c r="C45" s="136" t="s">
        <v>36</v>
      </c>
      <c r="D45" s="133" t="s">
        <v>36</v>
      </c>
      <c r="E45" s="133" t="s">
        <v>36</v>
      </c>
      <c r="F45" s="133" t="s">
        <v>36</v>
      </c>
      <c r="G45" s="130" t="s">
        <v>36</v>
      </c>
      <c r="H45" s="127" t="s">
        <v>36</v>
      </c>
      <c r="I45" s="133" t="s">
        <v>36</v>
      </c>
      <c r="J45" s="133" t="s">
        <v>36</v>
      </c>
      <c r="K45" s="133" t="s">
        <v>36</v>
      </c>
      <c r="L45" s="124" t="s">
        <v>36</v>
      </c>
      <c r="M45" s="136" t="s">
        <v>36</v>
      </c>
      <c r="N45" s="133" t="s">
        <v>36</v>
      </c>
      <c r="O45" s="133" t="s">
        <v>36</v>
      </c>
      <c r="P45" s="133" t="s">
        <v>36</v>
      </c>
      <c r="Q45" s="130" t="s">
        <v>36</v>
      </c>
      <c r="R45" s="127" t="s">
        <v>36</v>
      </c>
      <c r="S45" s="133" t="s">
        <v>36</v>
      </c>
      <c r="T45" s="133" t="s">
        <v>36</v>
      </c>
      <c r="U45" s="133" t="s">
        <v>36</v>
      </c>
      <c r="V45" s="133" t="s">
        <v>36</v>
      </c>
      <c r="W45" s="133" t="s">
        <v>36</v>
      </c>
      <c r="X45" s="133" t="s">
        <v>36</v>
      </c>
      <c r="Y45" s="133" t="s">
        <v>36</v>
      </c>
      <c r="Z45" s="133" t="s">
        <v>36</v>
      </c>
      <c r="AA45" s="133" t="s">
        <v>36</v>
      </c>
      <c r="AB45" s="133" t="s">
        <v>36</v>
      </c>
      <c r="AC45" s="133" t="s">
        <v>36</v>
      </c>
      <c r="AD45" s="133" t="s">
        <v>36</v>
      </c>
      <c r="AE45" s="133" t="s">
        <v>36</v>
      </c>
      <c r="AF45" s="133" t="s">
        <v>36</v>
      </c>
      <c r="AG45" s="133" t="s">
        <v>36</v>
      </c>
      <c r="AH45" s="124" t="s">
        <v>36</v>
      </c>
      <c r="AI45" s="513"/>
      <c r="AJ45" s="513"/>
      <c r="AK45" s="513"/>
      <c r="AL45" s="513"/>
      <c r="AM45" s="513"/>
      <c r="AN45" s="513"/>
      <c r="AO45" s="513"/>
      <c r="AP45" s="513"/>
      <c r="AQ45" s="513"/>
      <c r="AR45" s="513"/>
      <c r="AS45" s="513"/>
      <c r="AT45" s="513"/>
      <c r="AU45" s="513"/>
      <c r="AV45" s="513"/>
      <c r="AW45" s="513"/>
      <c r="AX45" s="513"/>
      <c r="AY45" s="513"/>
      <c r="AZ45" s="757"/>
      <c r="BA45" s="886" t="s">
        <v>53</v>
      </c>
      <c r="BB45" s="641" t="s">
        <v>50</v>
      </c>
      <c r="BC45" s="120" t="s">
        <v>36</v>
      </c>
      <c r="BD45" s="116" t="s">
        <v>36</v>
      </c>
      <c r="BE45" s="116" t="s">
        <v>36</v>
      </c>
      <c r="BF45" s="116" t="s">
        <v>36</v>
      </c>
      <c r="BG45" s="111" t="s">
        <v>36</v>
      </c>
      <c r="BH45" s="120" t="s">
        <v>36</v>
      </c>
      <c r="BI45" s="116" t="s">
        <v>36</v>
      </c>
      <c r="BJ45" s="116" t="s">
        <v>36</v>
      </c>
      <c r="BK45" s="116" t="s">
        <v>36</v>
      </c>
      <c r="BL45" s="111" t="s">
        <v>36</v>
      </c>
      <c r="BM45" s="120" t="s">
        <v>36</v>
      </c>
      <c r="BN45" s="116" t="s">
        <v>36</v>
      </c>
      <c r="BO45" s="116" t="s">
        <v>36</v>
      </c>
      <c r="BP45" s="116" t="s">
        <v>36</v>
      </c>
      <c r="BQ45" s="111" t="s">
        <v>36</v>
      </c>
      <c r="BR45" s="120" t="s">
        <v>36</v>
      </c>
      <c r="BS45" s="116" t="s">
        <v>36</v>
      </c>
      <c r="BT45" s="116" t="s">
        <v>36</v>
      </c>
      <c r="BU45" s="116" t="s">
        <v>36</v>
      </c>
      <c r="BV45" s="116" t="s">
        <v>36</v>
      </c>
      <c r="BW45" s="116" t="s">
        <v>36</v>
      </c>
      <c r="BX45" s="116" t="s">
        <v>36</v>
      </c>
      <c r="BY45" s="105" t="s">
        <v>36</v>
      </c>
      <c r="BZ45" s="105" t="s">
        <v>36</v>
      </c>
      <c r="CA45" s="105" t="s">
        <v>36</v>
      </c>
      <c r="CB45" s="105" t="s">
        <v>36</v>
      </c>
      <c r="CC45" s="105" t="s">
        <v>36</v>
      </c>
      <c r="CD45" s="105" t="s">
        <v>36</v>
      </c>
      <c r="CE45" s="105" t="s">
        <v>36</v>
      </c>
      <c r="CF45" s="105" t="s">
        <v>36</v>
      </c>
      <c r="CG45" s="105" t="s">
        <v>36</v>
      </c>
      <c r="CH45" s="105" t="s">
        <v>36</v>
      </c>
      <c r="CI45" s="85"/>
      <c r="CJ45" s="85"/>
      <c r="CK45" s="85"/>
      <c r="CL45" s="85"/>
      <c r="CM45" s="85"/>
      <c r="CN45" s="85"/>
      <c r="CO45" s="85"/>
      <c r="CP45" s="85"/>
      <c r="CQ45" s="85"/>
      <c r="CR45" s="85"/>
      <c r="CS45" s="85"/>
      <c r="CT45" s="85"/>
      <c r="CU45" s="85"/>
      <c r="CV45" s="85"/>
      <c r="CW45" s="85"/>
      <c r="CX45" s="85"/>
      <c r="CY45" s="85"/>
      <c r="CZ45" s="85"/>
    </row>
    <row r="46" s="759" customFormat="true" ht="15" customHeight="true" x14ac:dyDescent="0.2">
      <c r="A46" s="863"/>
      <c r="B46" s="454" t="s">
        <v>49</v>
      </c>
      <c r="C46" s="136" t="s">
        <v>36</v>
      </c>
      <c r="D46" s="133" t="s">
        <v>36</v>
      </c>
      <c r="E46" s="133" t="s">
        <v>36</v>
      </c>
      <c r="F46" s="133" t="s">
        <v>36</v>
      </c>
      <c r="G46" s="130" t="s">
        <v>36</v>
      </c>
      <c r="H46" s="127" t="s">
        <v>36</v>
      </c>
      <c r="I46" s="133" t="s">
        <v>36</v>
      </c>
      <c r="J46" s="133" t="s">
        <v>36</v>
      </c>
      <c r="K46" s="133" t="s">
        <v>36</v>
      </c>
      <c r="L46" s="124" t="s">
        <v>36</v>
      </c>
      <c r="M46" s="136" t="s">
        <v>36</v>
      </c>
      <c r="N46" s="133" t="s">
        <v>36</v>
      </c>
      <c r="O46" s="133" t="s">
        <v>36</v>
      </c>
      <c r="P46" s="133" t="s">
        <v>36</v>
      </c>
      <c r="Q46" s="130" t="s">
        <v>36</v>
      </c>
      <c r="R46" s="127" t="s">
        <v>36</v>
      </c>
      <c r="S46" s="133" t="s">
        <v>36</v>
      </c>
      <c r="T46" s="133" t="s">
        <v>36</v>
      </c>
      <c r="U46" s="133" t="s">
        <v>36</v>
      </c>
      <c r="V46" s="133" t="s">
        <v>36</v>
      </c>
      <c r="W46" s="133" t="s">
        <v>36</v>
      </c>
      <c r="X46" s="133" t="s">
        <v>36</v>
      </c>
      <c r="Y46" s="133" t="s">
        <v>36</v>
      </c>
      <c r="Z46" s="133" t="s">
        <v>36</v>
      </c>
      <c r="AA46" s="133" t="s">
        <v>36</v>
      </c>
      <c r="AB46" s="133" t="s">
        <v>36</v>
      </c>
      <c r="AC46" s="133" t="s">
        <v>36</v>
      </c>
      <c r="AD46" s="133" t="s">
        <v>36</v>
      </c>
      <c r="AE46" s="133" t="s">
        <v>36</v>
      </c>
      <c r="AF46" s="133" t="s">
        <v>36</v>
      </c>
      <c r="AG46" s="133" t="s">
        <v>36</v>
      </c>
      <c r="AH46" s="124" t="s">
        <v>36</v>
      </c>
      <c r="AI46" s="513"/>
      <c r="AJ46" s="513"/>
      <c r="AK46" s="513"/>
      <c r="AL46" s="513"/>
      <c r="AM46" s="513"/>
      <c r="AN46" s="513"/>
      <c r="AO46" s="513"/>
      <c r="AP46" s="513"/>
      <c r="AQ46" s="513"/>
      <c r="AR46" s="513"/>
      <c r="AS46" s="513"/>
      <c r="AT46" s="513"/>
      <c r="AU46" s="513"/>
      <c r="AV46" s="513"/>
      <c r="AW46" s="513"/>
      <c r="AX46" s="513"/>
      <c r="AY46" s="513"/>
      <c r="AZ46" s="757"/>
      <c r="BA46" s="886"/>
      <c r="BB46" s="641" t="s">
        <v>49</v>
      </c>
      <c r="BC46" s="120" t="s">
        <v>36</v>
      </c>
      <c r="BD46" s="116" t="s">
        <v>36</v>
      </c>
      <c r="BE46" s="116" t="s">
        <v>36</v>
      </c>
      <c r="BF46" s="116" t="s">
        <v>36</v>
      </c>
      <c r="BG46" s="111" t="s">
        <v>36</v>
      </c>
      <c r="BH46" s="120" t="s">
        <v>36</v>
      </c>
      <c r="BI46" s="116" t="s">
        <v>36</v>
      </c>
      <c r="BJ46" s="116" t="s">
        <v>36</v>
      </c>
      <c r="BK46" s="116" t="s">
        <v>36</v>
      </c>
      <c r="BL46" s="111" t="s">
        <v>36</v>
      </c>
      <c r="BM46" s="120" t="s">
        <v>36</v>
      </c>
      <c r="BN46" s="116" t="s">
        <v>36</v>
      </c>
      <c r="BO46" s="116" t="s">
        <v>36</v>
      </c>
      <c r="BP46" s="116" t="s">
        <v>36</v>
      </c>
      <c r="BQ46" s="111" t="s">
        <v>36</v>
      </c>
      <c r="BR46" s="120" t="s">
        <v>36</v>
      </c>
      <c r="BS46" s="116" t="s">
        <v>36</v>
      </c>
      <c r="BT46" s="116" t="s">
        <v>36</v>
      </c>
      <c r="BU46" s="116" t="s">
        <v>36</v>
      </c>
      <c r="BV46" s="116" t="s">
        <v>36</v>
      </c>
      <c r="BW46" s="116" t="s">
        <v>36</v>
      </c>
      <c r="BX46" s="116" t="s">
        <v>36</v>
      </c>
      <c r="BY46" s="105" t="s">
        <v>36</v>
      </c>
      <c r="BZ46" s="105" t="s">
        <v>36</v>
      </c>
      <c r="CA46" s="105" t="s">
        <v>36</v>
      </c>
      <c r="CB46" s="105" t="s">
        <v>36</v>
      </c>
      <c r="CC46" s="105" t="s">
        <v>36</v>
      </c>
      <c r="CD46" s="105" t="s">
        <v>36</v>
      </c>
      <c r="CE46" s="105" t="s">
        <v>36</v>
      </c>
      <c r="CF46" s="105" t="s">
        <v>36</v>
      </c>
      <c r="CG46" s="105" t="s">
        <v>36</v>
      </c>
      <c r="CH46" s="105" t="s">
        <v>36</v>
      </c>
      <c r="CI46" s="85"/>
      <c r="CJ46" s="85"/>
      <c r="CK46" s="85"/>
      <c r="CL46" s="85"/>
      <c r="CM46" s="85"/>
      <c r="CN46" s="85"/>
      <c r="CO46" s="85"/>
      <c r="CP46" s="85"/>
      <c r="CQ46" s="85"/>
      <c r="CR46" s="85"/>
      <c r="CS46" s="85"/>
      <c r="CT46" s="85"/>
      <c r="CU46" s="85"/>
      <c r="CV46" s="85"/>
      <c r="CW46" s="85"/>
      <c r="CX46" s="85"/>
      <c r="CY46" s="85"/>
      <c r="CZ46" s="85"/>
    </row>
    <row r="47" s="384" customFormat="true" ht="15" customHeight="true" x14ac:dyDescent="0.2">
      <c r="A47" s="863" t="s">
        <v>102</v>
      </c>
      <c r="B47" s="454" t="s">
        <v>101</v>
      </c>
      <c r="C47" s="136" t="s">
        <v>36</v>
      </c>
      <c r="D47" s="133" t="s">
        <v>36</v>
      </c>
      <c r="E47" s="133" t="s">
        <v>36</v>
      </c>
      <c r="F47" s="133" t="s">
        <v>36</v>
      </c>
      <c r="G47" s="130" t="s">
        <v>36</v>
      </c>
      <c r="H47" s="127" t="s">
        <v>36</v>
      </c>
      <c r="I47" s="133" t="s">
        <v>36</v>
      </c>
      <c r="J47" s="133" t="s">
        <v>36</v>
      </c>
      <c r="K47" s="133" t="s">
        <v>36</v>
      </c>
      <c r="L47" s="124" t="s">
        <v>36</v>
      </c>
      <c r="M47" s="136" t="s">
        <v>36</v>
      </c>
      <c r="N47" s="133" t="s">
        <v>36</v>
      </c>
      <c r="O47" s="133" t="s">
        <v>36</v>
      </c>
      <c r="P47" s="133" t="s">
        <v>36</v>
      </c>
      <c r="Q47" s="130" t="s">
        <v>36</v>
      </c>
      <c r="R47" s="127" t="s">
        <v>36</v>
      </c>
      <c r="S47" s="133" t="s">
        <v>36</v>
      </c>
      <c r="T47" s="133" t="s">
        <v>36</v>
      </c>
      <c r="U47" s="133" t="s">
        <v>36</v>
      </c>
      <c r="V47" s="133" t="s">
        <v>36</v>
      </c>
      <c r="W47" s="133" t="s">
        <v>36</v>
      </c>
      <c r="X47" s="133" t="s">
        <v>36</v>
      </c>
      <c r="Y47" s="133" t="s">
        <v>36</v>
      </c>
      <c r="Z47" s="133" t="s">
        <v>36</v>
      </c>
      <c r="AA47" s="133" t="s">
        <v>36</v>
      </c>
      <c r="AB47" s="133" t="s">
        <v>36</v>
      </c>
      <c r="AC47" s="133" t="s">
        <v>36</v>
      </c>
      <c r="AD47" s="133" t="s">
        <v>36</v>
      </c>
      <c r="AE47" s="133" t="s">
        <v>36</v>
      </c>
      <c r="AF47" s="133" t="s">
        <v>36</v>
      </c>
      <c r="AG47" s="133" t="s">
        <v>36</v>
      </c>
      <c r="AH47" s="124" t="s">
        <v>36</v>
      </c>
      <c r="AI47" s="87"/>
      <c r="AJ47" s="87"/>
      <c r="AK47" s="87"/>
      <c r="AL47" s="87"/>
      <c r="AM47" s="87"/>
      <c r="AN47" s="87"/>
      <c r="AO47" s="87"/>
      <c r="AP47" s="87"/>
      <c r="AQ47" s="87"/>
      <c r="AR47" s="87"/>
      <c r="AS47" s="87"/>
      <c r="AT47" s="87"/>
      <c r="AU47" s="87"/>
      <c r="AV47" s="87"/>
      <c r="AW47" s="87"/>
      <c r="AX47" s="87"/>
      <c r="AY47" s="87"/>
      <c r="AZ47" s="421"/>
      <c r="BA47" s="886" t="s">
        <v>102</v>
      </c>
      <c r="BB47" s="641" t="s">
        <v>101</v>
      </c>
      <c r="BC47" s="120" t="s">
        <v>36</v>
      </c>
      <c r="BD47" s="116" t="s">
        <v>36</v>
      </c>
      <c r="BE47" s="116" t="s">
        <v>36</v>
      </c>
      <c r="BF47" s="116" t="s">
        <v>36</v>
      </c>
      <c r="BG47" s="111" t="s">
        <v>36</v>
      </c>
      <c r="BH47" s="120" t="s">
        <v>36</v>
      </c>
      <c r="BI47" s="116" t="s">
        <v>36</v>
      </c>
      <c r="BJ47" s="116" t="s">
        <v>36</v>
      </c>
      <c r="BK47" s="116" t="s">
        <v>36</v>
      </c>
      <c r="BL47" s="111" t="s">
        <v>36</v>
      </c>
      <c r="BM47" s="120" t="s">
        <v>36</v>
      </c>
      <c r="BN47" s="116" t="s">
        <v>36</v>
      </c>
      <c r="BO47" s="116" t="s">
        <v>36</v>
      </c>
      <c r="BP47" s="116" t="s">
        <v>36</v>
      </c>
      <c r="BQ47" s="111" t="s">
        <v>36</v>
      </c>
      <c r="BR47" s="120" t="s">
        <v>36</v>
      </c>
      <c r="BS47" s="116" t="s">
        <v>36</v>
      </c>
      <c r="BT47" s="116" t="s">
        <v>36</v>
      </c>
      <c r="BU47" s="116" t="s">
        <v>36</v>
      </c>
      <c r="BV47" s="116" t="s">
        <v>36</v>
      </c>
      <c r="BW47" s="116" t="s">
        <v>36</v>
      </c>
      <c r="BX47" s="116" t="s">
        <v>36</v>
      </c>
      <c r="BY47" s="105" t="s">
        <v>36</v>
      </c>
      <c r="BZ47" s="105" t="s">
        <v>36</v>
      </c>
      <c r="CA47" s="105" t="s">
        <v>36</v>
      </c>
      <c r="CB47" s="105" t="s">
        <v>36</v>
      </c>
      <c r="CC47" s="105" t="s">
        <v>36</v>
      </c>
      <c r="CD47" s="105" t="s">
        <v>36</v>
      </c>
      <c r="CE47" s="105" t="s">
        <v>36</v>
      </c>
      <c r="CF47" s="105" t="s">
        <v>36</v>
      </c>
      <c r="CG47" s="105" t="s">
        <v>36</v>
      </c>
      <c r="CH47" s="105" t="s">
        <v>36</v>
      </c>
      <c r="CI47" s="85"/>
      <c r="CJ47" s="85"/>
      <c r="CK47" s="85"/>
      <c r="CL47" s="85"/>
      <c r="CM47" s="85"/>
      <c r="CN47" s="85"/>
      <c r="CO47" s="85"/>
      <c r="CP47" s="85"/>
      <c r="CQ47" s="85"/>
      <c r="CR47" s="85"/>
      <c r="CS47" s="85"/>
      <c r="CT47" s="85"/>
      <c r="CU47" s="85"/>
      <c r="CV47" s="85"/>
      <c r="CW47" s="85"/>
      <c r="CX47" s="85"/>
      <c r="CY47" s="85"/>
      <c r="CZ47" s="85"/>
    </row>
    <row r="48" s="384" customFormat="true" ht="15" customHeight="true" x14ac:dyDescent="0.2">
      <c r="A48" s="863"/>
      <c r="B48" s="454" t="s">
        <v>100</v>
      </c>
      <c r="C48" s="136" t="s">
        <v>36</v>
      </c>
      <c r="D48" s="133" t="s">
        <v>36</v>
      </c>
      <c r="E48" s="133" t="s">
        <v>36</v>
      </c>
      <c r="F48" s="133" t="s">
        <v>36</v>
      </c>
      <c r="G48" s="130" t="s">
        <v>36</v>
      </c>
      <c r="H48" s="127" t="s">
        <v>36</v>
      </c>
      <c r="I48" s="133" t="s">
        <v>36</v>
      </c>
      <c r="J48" s="133" t="s">
        <v>36</v>
      </c>
      <c r="K48" s="133" t="s">
        <v>36</v>
      </c>
      <c r="L48" s="124" t="s">
        <v>36</v>
      </c>
      <c r="M48" s="136" t="s">
        <v>36</v>
      </c>
      <c r="N48" s="133" t="s">
        <v>36</v>
      </c>
      <c r="O48" s="133" t="s">
        <v>36</v>
      </c>
      <c r="P48" s="133" t="s">
        <v>36</v>
      </c>
      <c r="Q48" s="130" t="s">
        <v>36</v>
      </c>
      <c r="R48" s="127" t="s">
        <v>36</v>
      </c>
      <c r="S48" s="133" t="s">
        <v>36</v>
      </c>
      <c r="T48" s="133" t="s">
        <v>36</v>
      </c>
      <c r="U48" s="133" t="s">
        <v>36</v>
      </c>
      <c r="V48" s="133" t="s">
        <v>36</v>
      </c>
      <c r="W48" s="133" t="s">
        <v>36</v>
      </c>
      <c r="X48" s="133" t="s">
        <v>36</v>
      </c>
      <c r="Y48" s="133" t="s">
        <v>36</v>
      </c>
      <c r="Z48" s="133" t="s">
        <v>36</v>
      </c>
      <c r="AA48" s="133" t="s">
        <v>36</v>
      </c>
      <c r="AB48" s="133" t="s">
        <v>36</v>
      </c>
      <c r="AC48" s="133" t="s">
        <v>36</v>
      </c>
      <c r="AD48" s="133" t="s">
        <v>36</v>
      </c>
      <c r="AE48" s="133" t="s">
        <v>36</v>
      </c>
      <c r="AF48" s="133" t="s">
        <v>36</v>
      </c>
      <c r="AG48" s="133" t="s">
        <v>36</v>
      </c>
      <c r="AH48" s="124" t="s">
        <v>36</v>
      </c>
      <c r="AI48" s="87"/>
      <c r="AJ48" s="87"/>
      <c r="AK48" s="87"/>
      <c r="AL48" s="87"/>
      <c r="AM48" s="87"/>
      <c r="AN48" s="87"/>
      <c r="AO48" s="87"/>
      <c r="AP48" s="87"/>
      <c r="AQ48" s="87"/>
      <c r="AR48" s="87"/>
      <c r="AS48" s="87"/>
      <c r="AT48" s="87"/>
      <c r="AU48" s="87"/>
      <c r="AV48" s="87"/>
      <c r="AW48" s="87"/>
      <c r="AX48" s="87"/>
      <c r="AY48" s="87"/>
      <c r="AZ48" s="421"/>
      <c r="BA48" s="886"/>
      <c r="BB48" s="641" t="s">
        <v>100</v>
      </c>
      <c r="BC48" s="120" t="s">
        <v>36</v>
      </c>
      <c r="BD48" s="116" t="s">
        <v>36</v>
      </c>
      <c r="BE48" s="116" t="s">
        <v>36</v>
      </c>
      <c r="BF48" s="116" t="s">
        <v>36</v>
      </c>
      <c r="BG48" s="111" t="s">
        <v>36</v>
      </c>
      <c r="BH48" s="120" t="s">
        <v>36</v>
      </c>
      <c r="BI48" s="116" t="s">
        <v>36</v>
      </c>
      <c r="BJ48" s="116" t="s">
        <v>36</v>
      </c>
      <c r="BK48" s="116" t="s">
        <v>36</v>
      </c>
      <c r="BL48" s="111" t="s">
        <v>36</v>
      </c>
      <c r="BM48" s="120" t="s">
        <v>36</v>
      </c>
      <c r="BN48" s="116" t="s">
        <v>36</v>
      </c>
      <c r="BO48" s="116" t="s">
        <v>36</v>
      </c>
      <c r="BP48" s="116" t="s">
        <v>36</v>
      </c>
      <c r="BQ48" s="111" t="s">
        <v>36</v>
      </c>
      <c r="BR48" s="120" t="s">
        <v>36</v>
      </c>
      <c r="BS48" s="116" t="s">
        <v>36</v>
      </c>
      <c r="BT48" s="116" t="s">
        <v>36</v>
      </c>
      <c r="BU48" s="116" t="s">
        <v>36</v>
      </c>
      <c r="BV48" s="116" t="s">
        <v>36</v>
      </c>
      <c r="BW48" s="116" t="s">
        <v>36</v>
      </c>
      <c r="BX48" s="116" t="s">
        <v>36</v>
      </c>
      <c r="BY48" s="105" t="s">
        <v>36</v>
      </c>
      <c r="BZ48" s="105" t="s">
        <v>36</v>
      </c>
      <c r="CA48" s="105" t="s">
        <v>36</v>
      </c>
      <c r="CB48" s="105" t="s">
        <v>36</v>
      </c>
      <c r="CC48" s="105" t="s">
        <v>36</v>
      </c>
      <c r="CD48" s="105" t="s">
        <v>36</v>
      </c>
      <c r="CE48" s="105" t="s">
        <v>36</v>
      </c>
      <c r="CF48" s="105" t="s">
        <v>36</v>
      </c>
      <c r="CG48" s="105" t="s">
        <v>36</v>
      </c>
      <c r="CH48" s="105" t="s">
        <v>36</v>
      </c>
      <c r="CI48" s="85"/>
      <c r="CJ48" s="85"/>
      <c r="CK48" s="85"/>
      <c r="CL48" s="85"/>
      <c r="CM48" s="85"/>
      <c r="CN48" s="85"/>
      <c r="CO48" s="85"/>
      <c r="CP48" s="85"/>
      <c r="CQ48" s="85"/>
      <c r="CR48" s="85"/>
      <c r="CS48" s="85"/>
      <c r="CT48" s="85"/>
      <c r="CU48" s="85"/>
      <c r="CV48" s="85"/>
      <c r="CW48" s="85"/>
      <c r="CX48" s="85"/>
      <c r="CY48" s="85"/>
      <c r="CZ48" s="85"/>
    </row>
    <row r="49" s="384" customFormat="true" ht="15" customHeight="true" x14ac:dyDescent="0.2">
      <c r="A49" s="863"/>
      <c r="B49" s="454" t="s">
        <v>68</v>
      </c>
      <c r="C49" s="136" t="s">
        <v>36</v>
      </c>
      <c r="D49" s="133" t="s">
        <v>36</v>
      </c>
      <c r="E49" s="133" t="s">
        <v>36</v>
      </c>
      <c r="F49" s="133" t="s">
        <v>36</v>
      </c>
      <c r="G49" s="130" t="s">
        <v>36</v>
      </c>
      <c r="H49" s="127" t="s">
        <v>36</v>
      </c>
      <c r="I49" s="133" t="s">
        <v>36</v>
      </c>
      <c r="J49" s="133" t="s">
        <v>36</v>
      </c>
      <c r="K49" s="133" t="s">
        <v>36</v>
      </c>
      <c r="L49" s="124" t="s">
        <v>36</v>
      </c>
      <c r="M49" s="136" t="s">
        <v>36</v>
      </c>
      <c r="N49" s="133" t="s">
        <v>36</v>
      </c>
      <c r="O49" s="133" t="s">
        <v>36</v>
      </c>
      <c r="P49" s="133" t="s">
        <v>36</v>
      </c>
      <c r="Q49" s="130" t="s">
        <v>36</v>
      </c>
      <c r="R49" s="127" t="s">
        <v>36</v>
      </c>
      <c r="S49" s="133" t="s">
        <v>36</v>
      </c>
      <c r="T49" s="133" t="s">
        <v>36</v>
      </c>
      <c r="U49" s="133" t="s">
        <v>36</v>
      </c>
      <c r="V49" s="133" t="s">
        <v>36</v>
      </c>
      <c r="W49" s="133" t="s">
        <v>36</v>
      </c>
      <c r="X49" s="133" t="s">
        <v>36</v>
      </c>
      <c r="Y49" s="133" t="s">
        <v>36</v>
      </c>
      <c r="Z49" s="133" t="s">
        <v>36</v>
      </c>
      <c r="AA49" s="133" t="s">
        <v>36</v>
      </c>
      <c r="AB49" s="133" t="s">
        <v>36</v>
      </c>
      <c r="AC49" s="133" t="s">
        <v>36</v>
      </c>
      <c r="AD49" s="133" t="s">
        <v>36</v>
      </c>
      <c r="AE49" s="133" t="s">
        <v>36</v>
      </c>
      <c r="AF49" s="133" t="s">
        <v>36</v>
      </c>
      <c r="AG49" s="133" t="s">
        <v>36</v>
      </c>
      <c r="AH49" s="124" t="s">
        <v>36</v>
      </c>
      <c r="AI49" s="87"/>
      <c r="AJ49" s="87"/>
      <c r="AK49" s="87"/>
      <c r="AL49" s="87"/>
      <c r="AM49" s="87"/>
      <c r="AN49" s="87"/>
      <c r="AO49" s="87"/>
      <c r="AP49" s="87"/>
      <c r="AQ49" s="87"/>
      <c r="AR49" s="87"/>
      <c r="AS49" s="87"/>
      <c r="AT49" s="87"/>
      <c r="AU49" s="87"/>
      <c r="AV49" s="87"/>
      <c r="AW49" s="87"/>
      <c r="AX49" s="87"/>
      <c r="AY49" s="87"/>
      <c r="AZ49" s="421"/>
      <c r="BA49" s="886"/>
      <c r="BB49" s="641" t="s">
        <v>68</v>
      </c>
      <c r="BC49" s="120" t="s">
        <v>36</v>
      </c>
      <c r="BD49" s="116" t="s">
        <v>36</v>
      </c>
      <c r="BE49" s="116" t="s">
        <v>36</v>
      </c>
      <c r="BF49" s="116" t="s">
        <v>36</v>
      </c>
      <c r="BG49" s="111" t="s">
        <v>36</v>
      </c>
      <c r="BH49" s="120" t="s">
        <v>36</v>
      </c>
      <c r="BI49" s="116" t="s">
        <v>36</v>
      </c>
      <c r="BJ49" s="116" t="s">
        <v>36</v>
      </c>
      <c r="BK49" s="116" t="s">
        <v>36</v>
      </c>
      <c r="BL49" s="111" t="s">
        <v>36</v>
      </c>
      <c r="BM49" s="120" t="s">
        <v>36</v>
      </c>
      <c r="BN49" s="116" t="s">
        <v>36</v>
      </c>
      <c r="BO49" s="116" t="s">
        <v>36</v>
      </c>
      <c r="BP49" s="116" t="s">
        <v>36</v>
      </c>
      <c r="BQ49" s="111" t="s">
        <v>36</v>
      </c>
      <c r="BR49" s="120" t="s">
        <v>36</v>
      </c>
      <c r="BS49" s="116" t="s">
        <v>36</v>
      </c>
      <c r="BT49" s="116" t="s">
        <v>36</v>
      </c>
      <c r="BU49" s="116" t="s">
        <v>36</v>
      </c>
      <c r="BV49" s="116" t="s">
        <v>36</v>
      </c>
      <c r="BW49" s="116" t="s">
        <v>36</v>
      </c>
      <c r="BX49" s="116" t="s">
        <v>36</v>
      </c>
      <c r="BY49" s="105" t="s">
        <v>36</v>
      </c>
      <c r="BZ49" s="105" t="s">
        <v>36</v>
      </c>
      <c r="CA49" s="105" t="s">
        <v>36</v>
      </c>
      <c r="CB49" s="105" t="s">
        <v>36</v>
      </c>
      <c r="CC49" s="105" t="s">
        <v>36</v>
      </c>
      <c r="CD49" s="105" t="s">
        <v>36</v>
      </c>
      <c r="CE49" s="105" t="s">
        <v>36</v>
      </c>
      <c r="CF49" s="105" t="s">
        <v>36</v>
      </c>
      <c r="CG49" s="105" t="s">
        <v>36</v>
      </c>
      <c r="CH49" s="105" t="s">
        <v>36</v>
      </c>
      <c r="CI49" s="85"/>
      <c r="CJ49" s="85"/>
      <c r="CK49" s="85"/>
      <c r="CL49" s="85"/>
      <c r="CM49" s="85"/>
      <c r="CN49" s="85"/>
      <c r="CO49" s="85"/>
      <c r="CP49" s="85"/>
      <c r="CQ49" s="85"/>
      <c r="CR49" s="85"/>
      <c r="CS49" s="85"/>
      <c r="CT49" s="85"/>
      <c r="CU49" s="85"/>
      <c r="CV49" s="85"/>
      <c r="CW49" s="85"/>
      <c r="CX49" s="85"/>
      <c r="CY49" s="85"/>
      <c r="CZ49" s="85"/>
    </row>
    <row r="50" s="384" customFormat="true" ht="15" customHeight="true" x14ac:dyDescent="0.2">
      <c r="A50" s="863" t="s">
        <v>103</v>
      </c>
      <c r="B50" s="454" t="s">
        <v>101</v>
      </c>
      <c r="C50" s="136" t="s">
        <v>36</v>
      </c>
      <c r="D50" s="133" t="s">
        <v>36</v>
      </c>
      <c r="E50" s="133" t="s">
        <v>36</v>
      </c>
      <c r="F50" s="133" t="s">
        <v>36</v>
      </c>
      <c r="G50" s="130" t="s">
        <v>36</v>
      </c>
      <c r="H50" s="127" t="s">
        <v>36</v>
      </c>
      <c r="I50" s="133" t="s">
        <v>36</v>
      </c>
      <c r="J50" s="133" t="s">
        <v>36</v>
      </c>
      <c r="K50" s="133" t="s">
        <v>36</v>
      </c>
      <c r="L50" s="124" t="s">
        <v>36</v>
      </c>
      <c r="M50" s="136" t="s">
        <v>36</v>
      </c>
      <c r="N50" s="133" t="s">
        <v>36</v>
      </c>
      <c r="O50" s="133" t="s">
        <v>36</v>
      </c>
      <c r="P50" s="133" t="s">
        <v>36</v>
      </c>
      <c r="Q50" s="130" t="s">
        <v>36</v>
      </c>
      <c r="R50" s="127" t="s">
        <v>36</v>
      </c>
      <c r="S50" s="133" t="s">
        <v>36</v>
      </c>
      <c r="T50" s="133" t="s">
        <v>36</v>
      </c>
      <c r="U50" s="133" t="s">
        <v>36</v>
      </c>
      <c r="V50" s="133" t="s">
        <v>36</v>
      </c>
      <c r="W50" s="133" t="s">
        <v>36</v>
      </c>
      <c r="X50" s="133" t="s">
        <v>36</v>
      </c>
      <c r="Y50" s="133" t="s">
        <v>36</v>
      </c>
      <c r="Z50" s="133" t="s">
        <v>36</v>
      </c>
      <c r="AA50" s="133" t="s">
        <v>36</v>
      </c>
      <c r="AB50" s="133" t="s">
        <v>36</v>
      </c>
      <c r="AC50" s="133" t="s">
        <v>36</v>
      </c>
      <c r="AD50" s="133" t="s">
        <v>36</v>
      </c>
      <c r="AE50" s="133" t="s">
        <v>36</v>
      </c>
      <c r="AF50" s="133" t="s">
        <v>36</v>
      </c>
      <c r="AG50" s="133" t="s">
        <v>36</v>
      </c>
      <c r="AH50" s="124" t="s">
        <v>36</v>
      </c>
      <c r="AI50" s="87"/>
      <c r="AJ50" s="87"/>
      <c r="AK50" s="87"/>
      <c r="AL50" s="87"/>
      <c r="AM50" s="87"/>
      <c r="AN50" s="87"/>
      <c r="AO50" s="87"/>
      <c r="AP50" s="87"/>
      <c r="AQ50" s="87"/>
      <c r="AR50" s="87"/>
      <c r="AS50" s="87"/>
      <c r="AT50" s="87"/>
      <c r="AU50" s="87"/>
      <c r="AV50" s="87"/>
      <c r="AW50" s="87"/>
      <c r="AX50" s="87"/>
      <c r="AY50" s="87"/>
      <c r="AZ50" s="421"/>
      <c r="BA50" s="886" t="s">
        <v>103</v>
      </c>
      <c r="BB50" s="641" t="s">
        <v>101</v>
      </c>
      <c r="BC50" s="120" t="s">
        <v>36</v>
      </c>
      <c r="BD50" s="116" t="s">
        <v>36</v>
      </c>
      <c r="BE50" s="116" t="s">
        <v>36</v>
      </c>
      <c r="BF50" s="116" t="s">
        <v>36</v>
      </c>
      <c r="BG50" s="111" t="s">
        <v>36</v>
      </c>
      <c r="BH50" s="120" t="s">
        <v>36</v>
      </c>
      <c r="BI50" s="116" t="s">
        <v>36</v>
      </c>
      <c r="BJ50" s="116" t="s">
        <v>36</v>
      </c>
      <c r="BK50" s="116" t="s">
        <v>36</v>
      </c>
      <c r="BL50" s="111" t="s">
        <v>36</v>
      </c>
      <c r="BM50" s="120" t="s">
        <v>36</v>
      </c>
      <c r="BN50" s="116" t="s">
        <v>36</v>
      </c>
      <c r="BO50" s="116" t="s">
        <v>36</v>
      </c>
      <c r="BP50" s="116" t="s">
        <v>36</v>
      </c>
      <c r="BQ50" s="111" t="s">
        <v>36</v>
      </c>
      <c r="BR50" s="120" t="s">
        <v>36</v>
      </c>
      <c r="BS50" s="116" t="s">
        <v>36</v>
      </c>
      <c r="BT50" s="116" t="s">
        <v>36</v>
      </c>
      <c r="BU50" s="116" t="s">
        <v>36</v>
      </c>
      <c r="BV50" s="116" t="s">
        <v>36</v>
      </c>
      <c r="BW50" s="116" t="s">
        <v>36</v>
      </c>
      <c r="BX50" s="116" t="s">
        <v>36</v>
      </c>
      <c r="BY50" s="105" t="s">
        <v>36</v>
      </c>
      <c r="BZ50" s="105" t="s">
        <v>36</v>
      </c>
      <c r="CA50" s="105" t="s">
        <v>36</v>
      </c>
      <c r="CB50" s="105" t="s">
        <v>36</v>
      </c>
      <c r="CC50" s="105" t="s">
        <v>36</v>
      </c>
      <c r="CD50" s="105" t="s">
        <v>36</v>
      </c>
      <c r="CE50" s="105" t="s">
        <v>36</v>
      </c>
      <c r="CF50" s="105" t="s">
        <v>36</v>
      </c>
      <c r="CG50" s="105" t="s">
        <v>36</v>
      </c>
      <c r="CH50" s="105" t="s">
        <v>36</v>
      </c>
      <c r="CI50" s="85"/>
      <c r="CJ50" s="85"/>
      <c r="CK50" s="85"/>
      <c r="CL50" s="85"/>
      <c r="CM50" s="85"/>
      <c r="CN50" s="85"/>
      <c r="CO50" s="85"/>
      <c r="CP50" s="85"/>
      <c r="CQ50" s="85"/>
      <c r="CR50" s="85"/>
      <c r="CS50" s="85"/>
      <c r="CT50" s="85"/>
      <c r="CU50" s="85"/>
      <c r="CV50" s="85"/>
      <c r="CW50" s="85"/>
      <c r="CX50" s="85"/>
      <c r="CY50" s="85"/>
      <c r="CZ50" s="85"/>
    </row>
    <row r="51" s="384" customFormat="true" ht="15" customHeight="true" x14ac:dyDescent="0.2">
      <c r="A51" s="863"/>
      <c r="B51" s="454" t="s">
        <v>100</v>
      </c>
      <c r="C51" s="136" t="s">
        <v>36</v>
      </c>
      <c r="D51" s="133" t="s">
        <v>36</v>
      </c>
      <c r="E51" s="133" t="s">
        <v>36</v>
      </c>
      <c r="F51" s="133" t="s">
        <v>36</v>
      </c>
      <c r="G51" s="130" t="s">
        <v>36</v>
      </c>
      <c r="H51" s="127" t="s">
        <v>36</v>
      </c>
      <c r="I51" s="133" t="s">
        <v>36</v>
      </c>
      <c r="J51" s="133" t="s">
        <v>36</v>
      </c>
      <c r="K51" s="133" t="s">
        <v>36</v>
      </c>
      <c r="L51" s="124" t="s">
        <v>36</v>
      </c>
      <c r="M51" s="136" t="s">
        <v>36</v>
      </c>
      <c r="N51" s="133" t="s">
        <v>36</v>
      </c>
      <c r="O51" s="133" t="s">
        <v>36</v>
      </c>
      <c r="P51" s="133" t="s">
        <v>36</v>
      </c>
      <c r="Q51" s="130" t="s">
        <v>36</v>
      </c>
      <c r="R51" s="127" t="s">
        <v>36</v>
      </c>
      <c r="S51" s="133" t="s">
        <v>36</v>
      </c>
      <c r="T51" s="133" t="s">
        <v>36</v>
      </c>
      <c r="U51" s="133" t="s">
        <v>36</v>
      </c>
      <c r="V51" s="133" t="s">
        <v>36</v>
      </c>
      <c r="W51" s="133" t="s">
        <v>36</v>
      </c>
      <c r="X51" s="133" t="s">
        <v>36</v>
      </c>
      <c r="Y51" s="133" t="s">
        <v>36</v>
      </c>
      <c r="Z51" s="133" t="s">
        <v>36</v>
      </c>
      <c r="AA51" s="133" t="s">
        <v>36</v>
      </c>
      <c r="AB51" s="133" t="s">
        <v>36</v>
      </c>
      <c r="AC51" s="133" t="s">
        <v>36</v>
      </c>
      <c r="AD51" s="133" t="s">
        <v>36</v>
      </c>
      <c r="AE51" s="133" t="s">
        <v>36</v>
      </c>
      <c r="AF51" s="133" t="s">
        <v>36</v>
      </c>
      <c r="AG51" s="133" t="s">
        <v>36</v>
      </c>
      <c r="AH51" s="124" t="s">
        <v>36</v>
      </c>
      <c r="AI51" s="87"/>
      <c r="AJ51" s="87"/>
      <c r="AK51" s="87"/>
      <c r="AL51" s="87"/>
      <c r="AM51" s="87"/>
      <c r="AN51" s="87"/>
      <c r="AO51" s="87"/>
      <c r="AP51" s="87"/>
      <c r="AQ51" s="87"/>
      <c r="AR51" s="87"/>
      <c r="AS51" s="87"/>
      <c r="AT51" s="87"/>
      <c r="AU51" s="87"/>
      <c r="AV51" s="87"/>
      <c r="AW51" s="87"/>
      <c r="AX51" s="87"/>
      <c r="AY51" s="87"/>
      <c r="AZ51" s="421"/>
      <c r="BA51" s="886"/>
      <c r="BB51" s="641" t="s">
        <v>100</v>
      </c>
      <c r="BC51" s="120" t="s">
        <v>36</v>
      </c>
      <c r="BD51" s="116" t="s">
        <v>36</v>
      </c>
      <c r="BE51" s="116" t="s">
        <v>36</v>
      </c>
      <c r="BF51" s="116" t="s">
        <v>36</v>
      </c>
      <c r="BG51" s="111" t="s">
        <v>36</v>
      </c>
      <c r="BH51" s="120" t="s">
        <v>36</v>
      </c>
      <c r="BI51" s="116" t="s">
        <v>36</v>
      </c>
      <c r="BJ51" s="116" t="s">
        <v>36</v>
      </c>
      <c r="BK51" s="116" t="s">
        <v>36</v>
      </c>
      <c r="BL51" s="111" t="s">
        <v>36</v>
      </c>
      <c r="BM51" s="120" t="s">
        <v>36</v>
      </c>
      <c r="BN51" s="116" t="s">
        <v>36</v>
      </c>
      <c r="BO51" s="116" t="s">
        <v>36</v>
      </c>
      <c r="BP51" s="116" t="s">
        <v>36</v>
      </c>
      <c r="BQ51" s="111" t="s">
        <v>36</v>
      </c>
      <c r="BR51" s="120" t="s">
        <v>36</v>
      </c>
      <c r="BS51" s="116" t="s">
        <v>36</v>
      </c>
      <c r="BT51" s="116" t="s">
        <v>36</v>
      </c>
      <c r="BU51" s="116" t="s">
        <v>36</v>
      </c>
      <c r="BV51" s="116" t="s">
        <v>36</v>
      </c>
      <c r="BW51" s="116" t="s">
        <v>36</v>
      </c>
      <c r="BX51" s="116" t="s">
        <v>36</v>
      </c>
      <c r="BY51" s="105" t="s">
        <v>36</v>
      </c>
      <c r="BZ51" s="105" t="s">
        <v>36</v>
      </c>
      <c r="CA51" s="105" t="s">
        <v>36</v>
      </c>
      <c r="CB51" s="105" t="s">
        <v>36</v>
      </c>
      <c r="CC51" s="105" t="s">
        <v>36</v>
      </c>
      <c r="CD51" s="105" t="s">
        <v>36</v>
      </c>
      <c r="CE51" s="105" t="s">
        <v>36</v>
      </c>
      <c r="CF51" s="105" t="s">
        <v>36</v>
      </c>
      <c r="CG51" s="105" t="s">
        <v>36</v>
      </c>
      <c r="CH51" s="105" t="s">
        <v>36</v>
      </c>
      <c r="CI51" s="85"/>
      <c r="CJ51" s="85"/>
      <c r="CK51" s="85"/>
      <c r="CL51" s="85"/>
      <c r="CM51" s="85"/>
      <c r="CN51" s="85"/>
      <c r="CO51" s="85"/>
      <c r="CP51" s="85"/>
      <c r="CQ51" s="85"/>
      <c r="CR51" s="85"/>
      <c r="CS51" s="85"/>
      <c r="CT51" s="85"/>
      <c r="CU51" s="85"/>
      <c r="CV51" s="85"/>
      <c r="CW51" s="85"/>
      <c r="CX51" s="85"/>
      <c r="CY51" s="85"/>
      <c r="CZ51" s="85"/>
    </row>
    <row r="52" s="384" customFormat="true" ht="15" customHeight="true" x14ac:dyDescent="0.2">
      <c r="A52" s="863"/>
      <c r="B52" s="454" t="s">
        <v>68</v>
      </c>
      <c r="C52" s="136" t="s">
        <v>36</v>
      </c>
      <c r="D52" s="133" t="s">
        <v>36</v>
      </c>
      <c r="E52" s="133" t="s">
        <v>36</v>
      </c>
      <c r="F52" s="133" t="s">
        <v>36</v>
      </c>
      <c r="G52" s="130" t="s">
        <v>36</v>
      </c>
      <c r="H52" s="127" t="s">
        <v>36</v>
      </c>
      <c r="I52" s="133" t="s">
        <v>36</v>
      </c>
      <c r="J52" s="133" t="s">
        <v>36</v>
      </c>
      <c r="K52" s="133" t="s">
        <v>36</v>
      </c>
      <c r="L52" s="124" t="s">
        <v>36</v>
      </c>
      <c r="M52" s="136" t="s">
        <v>36</v>
      </c>
      <c r="N52" s="133" t="s">
        <v>36</v>
      </c>
      <c r="O52" s="133" t="s">
        <v>36</v>
      </c>
      <c r="P52" s="133" t="s">
        <v>36</v>
      </c>
      <c r="Q52" s="130" t="s">
        <v>36</v>
      </c>
      <c r="R52" s="127" t="s">
        <v>36</v>
      </c>
      <c r="S52" s="133" t="s">
        <v>36</v>
      </c>
      <c r="T52" s="133" t="s">
        <v>36</v>
      </c>
      <c r="U52" s="133" t="s">
        <v>36</v>
      </c>
      <c r="V52" s="133" t="s">
        <v>36</v>
      </c>
      <c r="W52" s="133" t="s">
        <v>36</v>
      </c>
      <c r="X52" s="133" t="s">
        <v>36</v>
      </c>
      <c r="Y52" s="133" t="s">
        <v>36</v>
      </c>
      <c r="Z52" s="133" t="s">
        <v>36</v>
      </c>
      <c r="AA52" s="133" t="s">
        <v>36</v>
      </c>
      <c r="AB52" s="133" t="s">
        <v>36</v>
      </c>
      <c r="AC52" s="133" t="s">
        <v>36</v>
      </c>
      <c r="AD52" s="133" t="s">
        <v>36</v>
      </c>
      <c r="AE52" s="133" t="s">
        <v>36</v>
      </c>
      <c r="AF52" s="133" t="s">
        <v>36</v>
      </c>
      <c r="AG52" s="133" t="s">
        <v>36</v>
      </c>
      <c r="AH52" s="124" t="s">
        <v>36</v>
      </c>
      <c r="AI52" s="87"/>
      <c r="AJ52" s="87"/>
      <c r="AK52" s="87"/>
      <c r="AL52" s="87"/>
      <c r="AM52" s="87"/>
      <c r="AN52" s="87"/>
      <c r="AO52" s="87"/>
      <c r="AP52" s="87"/>
      <c r="AQ52" s="87"/>
      <c r="AR52" s="87"/>
      <c r="AS52" s="87"/>
      <c r="AT52" s="87"/>
      <c r="AU52" s="87"/>
      <c r="AV52" s="87"/>
      <c r="AW52" s="87"/>
      <c r="AX52" s="87"/>
      <c r="AY52" s="87"/>
      <c r="AZ52" s="421"/>
      <c r="BA52" s="886"/>
      <c r="BB52" s="641" t="s">
        <v>68</v>
      </c>
      <c r="BC52" s="120" t="s">
        <v>36</v>
      </c>
      <c r="BD52" s="116" t="s">
        <v>36</v>
      </c>
      <c r="BE52" s="116" t="s">
        <v>36</v>
      </c>
      <c r="BF52" s="116" t="s">
        <v>36</v>
      </c>
      <c r="BG52" s="111" t="s">
        <v>36</v>
      </c>
      <c r="BH52" s="120" t="s">
        <v>36</v>
      </c>
      <c r="BI52" s="116" t="s">
        <v>36</v>
      </c>
      <c r="BJ52" s="116" t="s">
        <v>36</v>
      </c>
      <c r="BK52" s="116" t="s">
        <v>36</v>
      </c>
      <c r="BL52" s="111" t="s">
        <v>36</v>
      </c>
      <c r="BM52" s="120" t="s">
        <v>36</v>
      </c>
      <c r="BN52" s="116" t="s">
        <v>36</v>
      </c>
      <c r="BO52" s="116" t="s">
        <v>36</v>
      </c>
      <c r="BP52" s="116" t="s">
        <v>36</v>
      </c>
      <c r="BQ52" s="111" t="s">
        <v>36</v>
      </c>
      <c r="BR52" s="120" t="s">
        <v>36</v>
      </c>
      <c r="BS52" s="116" t="s">
        <v>36</v>
      </c>
      <c r="BT52" s="116" t="s">
        <v>36</v>
      </c>
      <c r="BU52" s="116" t="s">
        <v>36</v>
      </c>
      <c r="BV52" s="116" t="s">
        <v>36</v>
      </c>
      <c r="BW52" s="116" t="s">
        <v>36</v>
      </c>
      <c r="BX52" s="116" t="s">
        <v>36</v>
      </c>
      <c r="BY52" s="105" t="s">
        <v>36</v>
      </c>
      <c r="BZ52" s="105" t="s">
        <v>36</v>
      </c>
      <c r="CA52" s="105" t="s">
        <v>36</v>
      </c>
      <c r="CB52" s="105" t="s">
        <v>36</v>
      </c>
      <c r="CC52" s="105" t="s">
        <v>36</v>
      </c>
      <c r="CD52" s="105" t="s">
        <v>36</v>
      </c>
      <c r="CE52" s="105" t="s">
        <v>36</v>
      </c>
      <c r="CF52" s="105" t="s">
        <v>36</v>
      </c>
      <c r="CG52" s="105" t="s">
        <v>36</v>
      </c>
      <c r="CH52" s="105" t="s">
        <v>36</v>
      </c>
      <c r="CI52" s="85"/>
      <c r="CJ52" s="85"/>
      <c r="CK52" s="85"/>
      <c r="CL52" s="85"/>
      <c r="CM52" s="85"/>
      <c r="CN52" s="85"/>
      <c r="CO52" s="85"/>
      <c r="CP52" s="85"/>
      <c r="CQ52" s="85"/>
      <c r="CR52" s="85"/>
      <c r="CS52" s="85"/>
      <c r="CT52" s="85"/>
      <c r="CU52" s="85"/>
      <c r="CV52" s="85"/>
      <c r="CW52" s="85"/>
      <c r="CX52" s="85"/>
      <c r="CY52" s="85"/>
      <c r="CZ52" s="85"/>
    </row>
    <row r="53" s="384" customFormat="true" ht="15" customHeight="true" x14ac:dyDescent="0.2">
      <c r="A53" s="863" t="s">
        <v>106</v>
      </c>
      <c r="B53" s="454" t="s">
        <v>101</v>
      </c>
      <c r="C53" s="136" t="s">
        <v>36</v>
      </c>
      <c r="D53" s="133" t="s">
        <v>36</v>
      </c>
      <c r="E53" s="133" t="s">
        <v>36</v>
      </c>
      <c r="F53" s="133" t="s">
        <v>36</v>
      </c>
      <c r="G53" s="130" t="s">
        <v>36</v>
      </c>
      <c r="H53" s="127" t="s">
        <v>36</v>
      </c>
      <c r="I53" s="133" t="s">
        <v>36</v>
      </c>
      <c r="J53" s="133" t="s">
        <v>36</v>
      </c>
      <c r="K53" s="133" t="s">
        <v>36</v>
      </c>
      <c r="L53" s="124" t="s">
        <v>36</v>
      </c>
      <c r="M53" s="136" t="s">
        <v>36</v>
      </c>
      <c r="N53" s="133" t="s">
        <v>36</v>
      </c>
      <c r="O53" s="133" t="s">
        <v>36</v>
      </c>
      <c r="P53" s="133" t="s">
        <v>36</v>
      </c>
      <c r="Q53" s="130" t="s">
        <v>36</v>
      </c>
      <c r="R53" s="127" t="s">
        <v>36</v>
      </c>
      <c r="S53" s="133" t="s">
        <v>36</v>
      </c>
      <c r="T53" s="133" t="s">
        <v>36</v>
      </c>
      <c r="U53" s="133" t="s">
        <v>36</v>
      </c>
      <c r="V53" s="133" t="s">
        <v>36</v>
      </c>
      <c r="W53" s="133" t="s">
        <v>36</v>
      </c>
      <c r="X53" s="133" t="s">
        <v>36</v>
      </c>
      <c r="Y53" s="133" t="s">
        <v>36</v>
      </c>
      <c r="Z53" s="133" t="s">
        <v>36</v>
      </c>
      <c r="AA53" s="133" t="s">
        <v>36</v>
      </c>
      <c r="AB53" s="133" t="s">
        <v>36</v>
      </c>
      <c r="AC53" s="133" t="s">
        <v>36</v>
      </c>
      <c r="AD53" s="133" t="s">
        <v>36</v>
      </c>
      <c r="AE53" s="133" t="s">
        <v>36</v>
      </c>
      <c r="AF53" s="133" t="s">
        <v>36</v>
      </c>
      <c r="AG53" s="133" t="s">
        <v>36</v>
      </c>
      <c r="AH53" s="124" t="s">
        <v>36</v>
      </c>
      <c r="AI53" s="87"/>
      <c r="AJ53" s="87"/>
      <c r="AK53" s="87"/>
      <c r="AL53" s="87"/>
      <c r="AM53" s="87"/>
      <c r="AN53" s="87"/>
      <c r="AO53" s="87"/>
      <c r="AP53" s="87"/>
      <c r="AQ53" s="87"/>
      <c r="AR53" s="87"/>
      <c r="AS53" s="87"/>
      <c r="AT53" s="87"/>
      <c r="AU53" s="87"/>
      <c r="AV53" s="87"/>
      <c r="AW53" s="87"/>
      <c r="AX53" s="87"/>
      <c r="AY53" s="87"/>
      <c r="AZ53" s="421"/>
      <c r="BA53" s="886" t="s">
        <v>106</v>
      </c>
      <c r="BB53" s="641" t="s">
        <v>101</v>
      </c>
      <c r="BC53" s="120" t="s">
        <v>36</v>
      </c>
      <c r="BD53" s="116" t="s">
        <v>36</v>
      </c>
      <c r="BE53" s="116" t="s">
        <v>36</v>
      </c>
      <c r="BF53" s="116" t="s">
        <v>36</v>
      </c>
      <c r="BG53" s="111" t="s">
        <v>36</v>
      </c>
      <c r="BH53" s="120" t="s">
        <v>36</v>
      </c>
      <c r="BI53" s="116" t="s">
        <v>36</v>
      </c>
      <c r="BJ53" s="116" t="s">
        <v>36</v>
      </c>
      <c r="BK53" s="116" t="s">
        <v>36</v>
      </c>
      <c r="BL53" s="111" t="s">
        <v>36</v>
      </c>
      <c r="BM53" s="120" t="s">
        <v>36</v>
      </c>
      <c r="BN53" s="116" t="s">
        <v>36</v>
      </c>
      <c r="BO53" s="116" t="s">
        <v>36</v>
      </c>
      <c r="BP53" s="116" t="s">
        <v>36</v>
      </c>
      <c r="BQ53" s="111" t="s">
        <v>36</v>
      </c>
      <c r="BR53" s="120" t="s">
        <v>36</v>
      </c>
      <c r="BS53" s="116" t="s">
        <v>36</v>
      </c>
      <c r="BT53" s="116" t="s">
        <v>36</v>
      </c>
      <c r="BU53" s="116" t="s">
        <v>36</v>
      </c>
      <c r="BV53" s="116" t="s">
        <v>36</v>
      </c>
      <c r="BW53" s="116" t="s">
        <v>36</v>
      </c>
      <c r="BX53" s="116" t="s">
        <v>36</v>
      </c>
      <c r="BY53" s="105" t="s">
        <v>36</v>
      </c>
      <c r="BZ53" s="105" t="s">
        <v>36</v>
      </c>
      <c r="CA53" s="105" t="s">
        <v>36</v>
      </c>
      <c r="CB53" s="105" t="s">
        <v>36</v>
      </c>
      <c r="CC53" s="105" t="s">
        <v>36</v>
      </c>
      <c r="CD53" s="105" t="s">
        <v>36</v>
      </c>
      <c r="CE53" s="105" t="s">
        <v>36</v>
      </c>
      <c r="CF53" s="105" t="s">
        <v>36</v>
      </c>
      <c r="CG53" s="105" t="s">
        <v>36</v>
      </c>
      <c r="CH53" s="105" t="s">
        <v>36</v>
      </c>
      <c r="CI53" s="85"/>
      <c r="CJ53" s="85"/>
      <c r="CK53" s="85"/>
      <c r="CL53" s="85"/>
      <c r="CM53" s="85"/>
      <c r="CN53" s="85"/>
      <c r="CO53" s="85"/>
      <c r="CP53" s="85"/>
      <c r="CQ53" s="85"/>
      <c r="CR53" s="85"/>
      <c r="CS53" s="85"/>
      <c r="CT53" s="85"/>
      <c r="CU53" s="85"/>
      <c r="CV53" s="85"/>
      <c r="CW53" s="85"/>
      <c r="CX53" s="85"/>
      <c r="CY53" s="85"/>
      <c r="CZ53" s="85"/>
    </row>
    <row r="54" s="384" customFormat="true" ht="15" customHeight="true" x14ac:dyDescent="0.2">
      <c r="A54" s="863"/>
      <c r="B54" s="454" t="s">
        <v>100</v>
      </c>
      <c r="C54" s="136" t="s">
        <v>36</v>
      </c>
      <c r="D54" s="133" t="s">
        <v>36</v>
      </c>
      <c r="E54" s="133" t="s">
        <v>36</v>
      </c>
      <c r="F54" s="133" t="s">
        <v>36</v>
      </c>
      <c r="G54" s="130" t="s">
        <v>36</v>
      </c>
      <c r="H54" s="127" t="s">
        <v>36</v>
      </c>
      <c r="I54" s="133" t="s">
        <v>36</v>
      </c>
      <c r="J54" s="133" t="s">
        <v>36</v>
      </c>
      <c r="K54" s="133" t="s">
        <v>36</v>
      </c>
      <c r="L54" s="124" t="s">
        <v>36</v>
      </c>
      <c r="M54" s="136" t="s">
        <v>36</v>
      </c>
      <c r="N54" s="133" t="s">
        <v>36</v>
      </c>
      <c r="O54" s="133" t="s">
        <v>36</v>
      </c>
      <c r="P54" s="133" t="s">
        <v>36</v>
      </c>
      <c r="Q54" s="130" t="s">
        <v>36</v>
      </c>
      <c r="R54" s="127" t="s">
        <v>36</v>
      </c>
      <c r="S54" s="133" t="s">
        <v>36</v>
      </c>
      <c r="T54" s="133" t="s">
        <v>36</v>
      </c>
      <c r="U54" s="133" t="s">
        <v>36</v>
      </c>
      <c r="V54" s="133" t="s">
        <v>36</v>
      </c>
      <c r="W54" s="133" t="s">
        <v>36</v>
      </c>
      <c r="X54" s="133" t="s">
        <v>36</v>
      </c>
      <c r="Y54" s="133" t="s">
        <v>36</v>
      </c>
      <c r="Z54" s="133" t="s">
        <v>36</v>
      </c>
      <c r="AA54" s="133" t="s">
        <v>36</v>
      </c>
      <c r="AB54" s="133" t="s">
        <v>36</v>
      </c>
      <c r="AC54" s="133" t="s">
        <v>36</v>
      </c>
      <c r="AD54" s="133" t="s">
        <v>36</v>
      </c>
      <c r="AE54" s="133" t="s">
        <v>36</v>
      </c>
      <c r="AF54" s="133" t="s">
        <v>36</v>
      </c>
      <c r="AG54" s="133" t="s">
        <v>36</v>
      </c>
      <c r="AH54" s="124" t="s">
        <v>36</v>
      </c>
      <c r="AI54" s="87"/>
      <c r="AJ54" s="87"/>
      <c r="AK54" s="87"/>
      <c r="AL54" s="87"/>
      <c r="AM54" s="87"/>
      <c r="AN54" s="87"/>
      <c r="AO54" s="87"/>
      <c r="AP54" s="87"/>
      <c r="AQ54" s="87"/>
      <c r="AR54" s="87"/>
      <c r="AS54" s="87"/>
      <c r="AT54" s="87"/>
      <c r="AU54" s="87"/>
      <c r="AV54" s="87"/>
      <c r="AW54" s="87"/>
      <c r="AX54" s="87"/>
      <c r="AY54" s="87"/>
      <c r="AZ54" s="421"/>
      <c r="BA54" s="886"/>
      <c r="BB54" s="641" t="s">
        <v>100</v>
      </c>
      <c r="BC54" s="120" t="s">
        <v>36</v>
      </c>
      <c r="BD54" s="116" t="s">
        <v>36</v>
      </c>
      <c r="BE54" s="116" t="s">
        <v>36</v>
      </c>
      <c r="BF54" s="116" t="s">
        <v>36</v>
      </c>
      <c r="BG54" s="111" t="s">
        <v>36</v>
      </c>
      <c r="BH54" s="120" t="s">
        <v>36</v>
      </c>
      <c r="BI54" s="116" t="s">
        <v>36</v>
      </c>
      <c r="BJ54" s="116" t="s">
        <v>36</v>
      </c>
      <c r="BK54" s="116" t="s">
        <v>36</v>
      </c>
      <c r="BL54" s="111" t="s">
        <v>36</v>
      </c>
      <c r="BM54" s="120" t="s">
        <v>36</v>
      </c>
      <c r="BN54" s="116" t="s">
        <v>36</v>
      </c>
      <c r="BO54" s="116" t="s">
        <v>36</v>
      </c>
      <c r="BP54" s="116" t="s">
        <v>36</v>
      </c>
      <c r="BQ54" s="111" t="s">
        <v>36</v>
      </c>
      <c r="BR54" s="120" t="s">
        <v>36</v>
      </c>
      <c r="BS54" s="116" t="s">
        <v>36</v>
      </c>
      <c r="BT54" s="116" t="s">
        <v>36</v>
      </c>
      <c r="BU54" s="116" t="s">
        <v>36</v>
      </c>
      <c r="BV54" s="116" t="s">
        <v>36</v>
      </c>
      <c r="BW54" s="116" t="s">
        <v>36</v>
      </c>
      <c r="BX54" s="116" t="s">
        <v>36</v>
      </c>
      <c r="BY54" s="105" t="s">
        <v>36</v>
      </c>
      <c r="BZ54" s="105" t="s">
        <v>36</v>
      </c>
      <c r="CA54" s="105" t="s">
        <v>36</v>
      </c>
      <c r="CB54" s="105" t="s">
        <v>36</v>
      </c>
      <c r="CC54" s="105" t="s">
        <v>36</v>
      </c>
      <c r="CD54" s="105" t="s">
        <v>36</v>
      </c>
      <c r="CE54" s="105" t="s">
        <v>36</v>
      </c>
      <c r="CF54" s="105" t="s">
        <v>36</v>
      </c>
      <c r="CG54" s="105" t="s">
        <v>36</v>
      </c>
      <c r="CH54" s="105" t="s">
        <v>36</v>
      </c>
      <c r="CI54" s="85"/>
      <c r="CJ54" s="85"/>
      <c r="CK54" s="85"/>
      <c r="CL54" s="85"/>
      <c r="CM54" s="85"/>
      <c r="CN54" s="85"/>
      <c r="CO54" s="85"/>
      <c r="CP54" s="85"/>
      <c r="CQ54" s="85"/>
      <c r="CR54" s="85"/>
      <c r="CS54" s="85"/>
      <c r="CT54" s="85"/>
      <c r="CU54" s="85"/>
      <c r="CV54" s="85"/>
      <c r="CW54" s="85"/>
      <c r="CX54" s="85"/>
      <c r="CY54" s="85"/>
      <c r="CZ54" s="85"/>
    </row>
    <row r="55" s="384" customFormat="true" ht="15" customHeight="true" x14ac:dyDescent="0.2">
      <c r="A55" s="864"/>
      <c r="B55" s="455" t="s">
        <v>68</v>
      </c>
      <c r="C55" s="135" t="s">
        <v>36</v>
      </c>
      <c r="D55" s="132" t="s">
        <v>36</v>
      </c>
      <c r="E55" s="132" t="s">
        <v>36</v>
      </c>
      <c r="F55" s="132" t="s">
        <v>36</v>
      </c>
      <c r="G55" s="129" t="s">
        <v>36</v>
      </c>
      <c r="H55" s="126" t="s">
        <v>36</v>
      </c>
      <c r="I55" s="132" t="s">
        <v>36</v>
      </c>
      <c r="J55" s="132" t="s">
        <v>36</v>
      </c>
      <c r="K55" s="132" t="s">
        <v>36</v>
      </c>
      <c r="L55" s="123" t="s">
        <v>36</v>
      </c>
      <c r="M55" s="135" t="s">
        <v>36</v>
      </c>
      <c r="N55" s="132" t="s">
        <v>36</v>
      </c>
      <c r="O55" s="132" t="s">
        <v>36</v>
      </c>
      <c r="P55" s="132" t="s">
        <v>36</v>
      </c>
      <c r="Q55" s="129" t="s">
        <v>36</v>
      </c>
      <c r="R55" s="92" t="s">
        <v>36</v>
      </c>
      <c r="S55" s="91" t="s">
        <v>36</v>
      </c>
      <c r="T55" s="91" t="s">
        <v>36</v>
      </c>
      <c r="U55" s="91" t="s">
        <v>36</v>
      </c>
      <c r="V55" s="91" t="s">
        <v>36</v>
      </c>
      <c r="W55" s="91" t="s">
        <v>36</v>
      </c>
      <c r="X55" s="91" t="s">
        <v>36</v>
      </c>
      <c r="Y55" s="91" t="s">
        <v>36</v>
      </c>
      <c r="Z55" s="91" t="s">
        <v>36</v>
      </c>
      <c r="AA55" s="91" t="s">
        <v>36</v>
      </c>
      <c r="AB55" s="91" t="s">
        <v>36</v>
      </c>
      <c r="AC55" s="91" t="s">
        <v>36</v>
      </c>
      <c r="AD55" s="91" t="s">
        <v>36</v>
      </c>
      <c r="AE55" s="91" t="s">
        <v>36</v>
      </c>
      <c r="AF55" s="91" t="s">
        <v>36</v>
      </c>
      <c r="AG55" s="91" t="s">
        <v>36</v>
      </c>
      <c r="AH55" s="88" t="s">
        <v>36</v>
      </c>
      <c r="AI55" s="87"/>
      <c r="AJ55" s="87"/>
      <c r="AK55" s="87"/>
      <c r="AL55" s="87"/>
      <c r="AM55" s="87"/>
      <c r="AN55" s="87"/>
      <c r="AO55" s="87"/>
      <c r="AP55" s="87"/>
      <c r="AQ55" s="87"/>
      <c r="AR55" s="87"/>
      <c r="AS55" s="87"/>
      <c r="AT55" s="87"/>
      <c r="AU55" s="87"/>
      <c r="AV55" s="87"/>
      <c r="AW55" s="87"/>
      <c r="AX55" s="87"/>
      <c r="AY55" s="87"/>
      <c r="AZ55" s="421"/>
      <c r="BA55" s="887"/>
      <c r="BB55" s="643" t="s">
        <v>68</v>
      </c>
      <c r="BC55" s="118" t="s">
        <v>36</v>
      </c>
      <c r="BD55" s="114" t="s">
        <v>36</v>
      </c>
      <c r="BE55" s="114" t="s">
        <v>36</v>
      </c>
      <c r="BF55" s="114" t="s">
        <v>36</v>
      </c>
      <c r="BG55" s="109" t="s">
        <v>36</v>
      </c>
      <c r="BH55" s="118" t="s">
        <v>36</v>
      </c>
      <c r="BI55" s="114" t="s">
        <v>36</v>
      </c>
      <c r="BJ55" s="114" t="s">
        <v>36</v>
      </c>
      <c r="BK55" s="114" t="s">
        <v>36</v>
      </c>
      <c r="BL55" s="109" t="s">
        <v>36</v>
      </c>
      <c r="BM55" s="118" t="s">
        <v>36</v>
      </c>
      <c r="BN55" s="114" t="s">
        <v>36</v>
      </c>
      <c r="BO55" s="114" t="s">
        <v>36</v>
      </c>
      <c r="BP55" s="114" t="s">
        <v>36</v>
      </c>
      <c r="BQ55" s="109" t="s">
        <v>36</v>
      </c>
      <c r="BR55" s="90" t="s">
        <v>36</v>
      </c>
      <c r="BS55" s="89" t="s">
        <v>36</v>
      </c>
      <c r="BT55" s="89" t="s">
        <v>36</v>
      </c>
      <c r="BU55" s="89" t="s">
        <v>36</v>
      </c>
      <c r="BV55" s="89" t="s">
        <v>36</v>
      </c>
      <c r="BW55" s="89" t="s">
        <v>36</v>
      </c>
      <c r="BX55" s="89" t="s">
        <v>36</v>
      </c>
      <c r="BY55" s="89" t="s">
        <v>36</v>
      </c>
      <c r="BZ55" s="107" t="s">
        <v>36</v>
      </c>
      <c r="CA55" s="107" t="s">
        <v>36</v>
      </c>
      <c r="CB55" s="107" t="s">
        <v>36</v>
      </c>
      <c r="CC55" s="107" t="s">
        <v>36</v>
      </c>
      <c r="CD55" s="107" t="s">
        <v>36</v>
      </c>
      <c r="CE55" s="107" t="s">
        <v>36</v>
      </c>
      <c r="CF55" s="107" t="s">
        <v>36</v>
      </c>
      <c r="CG55" s="107" t="s">
        <v>36</v>
      </c>
      <c r="CH55" s="107" t="s">
        <v>36</v>
      </c>
      <c r="CI55" s="85"/>
      <c r="CJ55" s="85"/>
      <c r="CK55" s="85"/>
      <c r="CL55" s="85"/>
      <c r="CM55" s="85"/>
      <c r="CN55" s="85"/>
      <c r="CO55" s="85"/>
      <c r="CP55" s="85"/>
      <c r="CQ55" s="85"/>
      <c r="CR55" s="85"/>
      <c r="CS55" s="85"/>
      <c r="CT55" s="85"/>
      <c r="CU55" s="85"/>
      <c r="CV55" s="85"/>
      <c r="CW55" s="85"/>
      <c r="CX55" s="85"/>
      <c r="CY55" s="85"/>
      <c r="CZ55" s="85"/>
    </row>
    <row r="56" s="759" customFormat="true" ht="15" customHeight="true" x14ac:dyDescent="0.2">
      <c r="A56" s="386"/>
      <c r="B56" s="451"/>
      <c r="C56" s="882" t="s">
        <v>115</v>
      </c>
      <c r="D56" s="883"/>
      <c r="E56" s="883"/>
      <c r="F56" s="883"/>
      <c r="G56" s="884"/>
      <c r="H56" s="856" t="s">
        <v>39</v>
      </c>
      <c r="I56" s="857"/>
      <c r="J56" s="857"/>
      <c r="K56" s="857"/>
      <c r="L56" s="858"/>
      <c r="M56" s="885" t="s">
        <v>38</v>
      </c>
      <c r="N56" s="857"/>
      <c r="O56" s="857"/>
      <c r="P56" s="857"/>
      <c r="Q56" s="858"/>
      <c r="R56" s="97" t="s">
        <v>143</v>
      </c>
      <c r="S56" s="502"/>
      <c r="T56" s="502"/>
      <c r="U56" s="502"/>
      <c r="V56" s="502"/>
      <c r="W56" s="502"/>
      <c r="X56" s="502"/>
      <c r="Y56" s="502"/>
      <c r="Z56" s="502"/>
      <c r="AA56" s="502"/>
      <c r="AB56" s="502"/>
      <c r="AC56" s="502"/>
      <c r="AD56" s="502"/>
      <c r="AE56" s="502"/>
      <c r="AF56" s="502"/>
      <c r="AG56" s="502"/>
      <c r="AH56" s="502"/>
      <c r="AI56" s="513"/>
      <c r="AJ56" s="513"/>
      <c r="AK56" s="513"/>
      <c r="AL56" s="513"/>
      <c r="AM56" s="513"/>
      <c r="AN56" s="513"/>
      <c r="AO56" s="513"/>
      <c r="AP56" s="513"/>
      <c r="AQ56" s="513"/>
      <c r="AR56" s="513"/>
      <c r="AS56" s="513"/>
      <c r="AT56" s="513"/>
      <c r="AU56" s="513"/>
      <c r="AV56" s="513"/>
      <c r="AW56" s="513"/>
      <c r="AX56" s="513"/>
      <c r="AY56" s="513"/>
      <c r="AZ56" s="757"/>
      <c r="BA56" s="423" t="s">
        <v>131</v>
      </c>
      <c r="BB56" s="369" t="s">
        <v>96</v>
      </c>
      <c r="BC56" s="885" t="s">
        <v>115</v>
      </c>
      <c r="BD56" s="857"/>
      <c r="BE56" s="857"/>
      <c r="BF56" s="857"/>
      <c r="BG56" s="890"/>
      <c r="BH56" s="885" t="s">
        <v>39</v>
      </c>
      <c r="BI56" s="857"/>
      <c r="BJ56" s="857"/>
      <c r="BK56" s="857"/>
      <c r="BL56" s="890"/>
      <c r="BM56" s="885" t="s">
        <v>38</v>
      </c>
      <c r="BN56" s="857"/>
      <c r="BO56" s="857"/>
      <c r="BP56" s="857"/>
      <c r="BQ56" s="858"/>
      <c r="BR56" s="96" t="s">
        <v>143</v>
      </c>
      <c r="BS56" s="502"/>
      <c r="BT56" s="502"/>
      <c r="BU56" s="502"/>
      <c r="BV56" s="502"/>
      <c r="BW56" s="502"/>
      <c r="BX56" s="502"/>
      <c r="BY56" s="502"/>
      <c r="BZ56" s="421"/>
      <c r="CA56" s="421"/>
      <c r="CB56" s="421"/>
      <c r="CC56" s="421"/>
      <c r="CD56" s="421"/>
      <c r="CE56" s="421"/>
      <c r="CF56" s="421"/>
      <c r="CG56" s="421"/>
      <c r="CH56" s="421"/>
      <c r="CI56" s="421"/>
      <c r="CJ56" s="421"/>
      <c r="CK56" s="421"/>
      <c r="CL56" s="421"/>
      <c r="CM56" s="421"/>
      <c r="CN56" s="421"/>
      <c r="CO56" s="421"/>
      <c r="CP56" s="421"/>
      <c r="CQ56" s="421"/>
      <c r="CR56" s="421"/>
      <c r="CS56" s="421"/>
      <c r="CT56" s="421"/>
      <c r="CU56" s="421"/>
      <c r="CV56" s="421"/>
      <c r="CW56" s="421"/>
      <c r="CX56" s="421"/>
      <c r="CY56" s="421"/>
      <c r="CZ56" s="421"/>
    </row>
    <row r="57" s="759" customFormat="true" ht="24" x14ac:dyDescent="0.2">
      <c r="A57" s="409" t="s">
        <v>69</v>
      </c>
      <c r="B57" s="451"/>
      <c r="C57" s="493" t="s">
        <v>0</v>
      </c>
      <c r="D57" s="632" t="s">
        <v>1</v>
      </c>
      <c r="E57" s="632" t="s">
        <v>2</v>
      </c>
      <c r="F57" s="632" t="s">
        <v>3</v>
      </c>
      <c r="G57" s="633" t="s">
        <v>4</v>
      </c>
      <c r="H57" s="456" t="s">
        <v>0</v>
      </c>
      <c r="I57" s="636" t="s">
        <v>1</v>
      </c>
      <c r="J57" s="636" t="s">
        <v>2</v>
      </c>
      <c r="K57" s="636" t="s">
        <v>3</v>
      </c>
      <c r="L57" s="637" t="s">
        <v>4</v>
      </c>
      <c r="M57" s="457" t="s">
        <v>0</v>
      </c>
      <c r="N57" s="636" t="s">
        <v>1</v>
      </c>
      <c r="O57" s="636" t="s">
        <v>2</v>
      </c>
      <c r="P57" s="636" t="s">
        <v>3</v>
      </c>
      <c r="Q57" s="630" t="s">
        <v>4</v>
      </c>
      <c r="R57" s="456" t="s">
        <v>157</v>
      </c>
      <c r="S57" s="636" t="s">
        <v>158</v>
      </c>
      <c r="T57" s="636" t="s">
        <v>159</v>
      </c>
      <c r="U57" s="636" t="s">
        <v>160</v>
      </c>
      <c r="V57" s="636" t="s">
        <v>161</v>
      </c>
      <c r="W57" s="636" t="s">
        <v>162</v>
      </c>
      <c r="X57" s="636" t="s">
        <v>163</v>
      </c>
      <c r="Y57" s="636" t="s">
        <v>164</v>
      </c>
      <c r="Z57" s="636" t="s">
        <v>165</v>
      </c>
      <c r="AA57" s="636" t="s">
        <v>166</v>
      </c>
      <c r="AB57" s="636" t="s">
        <v>167</v>
      </c>
      <c r="AC57" s="636" t="s">
        <v>168</v>
      </c>
      <c r="AD57" s="636" t="s">
        <v>169</v>
      </c>
      <c r="AE57" s="636" t="s">
        <v>170</v>
      </c>
      <c r="AF57" s="636" t="s">
        <v>171</v>
      </c>
      <c r="AG57" s="636" t="s">
        <v>172</v>
      </c>
      <c r="AH57" s="637" t="s">
        <v>173</v>
      </c>
      <c r="AI57" s="513"/>
      <c r="AJ57" s="513"/>
      <c r="AK57" s="513"/>
      <c r="AL57" s="513"/>
      <c r="AM57" s="513"/>
      <c r="AN57" s="513"/>
      <c r="AO57" s="513"/>
      <c r="AP57" s="513"/>
      <c r="AQ57" s="513"/>
      <c r="AR57" s="513"/>
      <c r="AS57" s="513"/>
      <c r="AT57" s="513"/>
      <c r="AU57" s="513"/>
      <c r="AV57" s="513"/>
      <c r="AW57" s="513"/>
      <c r="AX57" s="513"/>
      <c r="AY57" s="513"/>
      <c r="AZ57" s="757"/>
      <c r="BA57" s="409" t="s">
        <v>120</v>
      </c>
      <c r="BB57" s="408"/>
      <c r="BC57" s="532" t="s">
        <v>0</v>
      </c>
      <c r="BD57" s="604" t="s">
        <v>1</v>
      </c>
      <c r="BE57" s="604" t="s">
        <v>2</v>
      </c>
      <c r="BF57" s="604" t="s">
        <v>3</v>
      </c>
      <c r="BG57" s="533" t="s">
        <v>4</v>
      </c>
      <c r="BH57" s="532" t="s">
        <v>0</v>
      </c>
      <c r="BI57" s="604" t="s">
        <v>1</v>
      </c>
      <c r="BJ57" s="604" t="s">
        <v>2</v>
      </c>
      <c r="BK57" s="604" t="s">
        <v>3</v>
      </c>
      <c r="BL57" s="533" t="s">
        <v>4</v>
      </c>
      <c r="BM57" s="532" t="s">
        <v>0</v>
      </c>
      <c r="BN57" s="604" t="s">
        <v>1</v>
      </c>
      <c r="BO57" s="604" t="s">
        <v>2</v>
      </c>
      <c r="BP57" s="604" t="s">
        <v>3</v>
      </c>
      <c r="BQ57" s="533" t="s">
        <v>4</v>
      </c>
      <c r="BR57" s="532" t="s">
        <v>157</v>
      </c>
      <c r="BS57" s="604" t="s">
        <v>158</v>
      </c>
      <c r="BT57" s="604" t="s">
        <v>159</v>
      </c>
      <c r="BU57" s="604" t="s">
        <v>160</v>
      </c>
      <c r="BV57" s="604" t="s">
        <v>161</v>
      </c>
      <c r="BW57" s="604" t="s">
        <v>162</v>
      </c>
      <c r="BX57" s="604" t="s">
        <v>163</v>
      </c>
      <c r="BY57" s="605" t="s">
        <v>164</v>
      </c>
      <c r="BZ57" s="605" t="s">
        <v>165</v>
      </c>
      <c r="CA57" s="605" t="s">
        <v>166</v>
      </c>
      <c r="CB57" s="605" t="s">
        <v>167</v>
      </c>
      <c r="CC57" s="605" t="s">
        <v>168</v>
      </c>
      <c r="CD57" s="605" t="s">
        <v>169</v>
      </c>
      <c r="CE57" s="605" t="s">
        <v>170</v>
      </c>
      <c r="CF57" s="605" t="s">
        <v>171</v>
      </c>
      <c r="CG57" s="605" t="s">
        <v>172</v>
      </c>
      <c r="CH57" s="605" t="s">
        <v>173</v>
      </c>
      <c r="CI57" s="763"/>
      <c r="CJ57" s="763"/>
      <c r="CK57" s="763"/>
      <c r="CL57" s="763"/>
      <c r="CM57" s="763"/>
      <c r="CN57" s="763"/>
      <c r="CO57" s="763"/>
      <c r="CP57" s="763"/>
      <c r="CQ57" s="763"/>
      <c r="CR57" s="763"/>
      <c r="CS57" s="763"/>
      <c r="CT57" s="763"/>
      <c r="CU57" s="763"/>
      <c r="CV57" s="763"/>
      <c r="CW57" s="763"/>
      <c r="CX57" s="763"/>
      <c r="CY57" s="763"/>
      <c r="CZ57" s="763"/>
    </row>
    <row r="58" s="759" customFormat="true" ht="15" customHeight="true" x14ac:dyDescent="0.2">
      <c r="A58" s="862" t="s">
        <v>175</v>
      </c>
      <c r="B58" s="453" t="s">
        <v>176</v>
      </c>
      <c r="C58" s="199">
        <v>0</v>
      </c>
      <c r="D58" s="198">
        <v>7.2667473822305595E-2</v>
      </c>
      <c r="E58" s="198">
        <v>4.436873073451205E-2</v>
      </c>
      <c r="F58" s="198">
        <v>0.12332733563152774</v>
      </c>
      <c r="G58" s="197">
        <v>3.6525805925448691</v>
      </c>
      <c r="H58" s="196">
        <v>0</v>
      </c>
      <c r="I58" s="198">
        <v>0</v>
      </c>
      <c r="J58" s="198">
        <v>0.30476783068067453</v>
      </c>
      <c r="K58" s="198">
        <v>1.6925919802295388</v>
      </c>
      <c r="L58" s="195">
        <v>7.2887759526415854</v>
      </c>
      <c r="M58" s="199">
        <v>0</v>
      </c>
      <c r="N58" s="198">
        <v>0.12156235723322122</v>
      </c>
      <c r="O58" s="198">
        <v>0</v>
      </c>
      <c r="P58" s="198">
        <v>7.4524064823685343E-2</v>
      </c>
      <c r="Q58" s="197">
        <v>2.8458127263473153E-2</v>
      </c>
      <c r="R58" s="196">
        <v>0.87372495152187801</v>
      </c>
      <c r="S58" s="198">
        <v>2.972183311851365</v>
      </c>
      <c r="T58" s="198">
        <v>0.13927035854705852</v>
      </c>
      <c r="U58" s="198">
        <v>0</v>
      </c>
      <c r="V58" s="198">
        <v>0</v>
      </c>
      <c r="W58" s="198">
        <v>0</v>
      </c>
      <c r="X58" s="198">
        <v>0</v>
      </c>
      <c r="Y58" s="198">
        <v>0.51662103958071393</v>
      </c>
      <c r="Z58" s="198">
        <v>7.2420124371623734E-2</v>
      </c>
      <c r="AA58" s="198">
        <v>0</v>
      </c>
      <c r="AB58" s="198">
        <v>2.7909173834446777</v>
      </c>
      <c r="AC58" s="198">
        <v>0</v>
      </c>
      <c r="AD58" s="198">
        <v>0.24134421078414642</v>
      </c>
      <c r="AE58" s="198">
        <v>0.34565702502956119</v>
      </c>
      <c r="AF58" s="198">
        <v>0</v>
      </c>
      <c r="AG58" s="198">
        <v>0</v>
      </c>
      <c r="AH58" s="195">
        <v>0</v>
      </c>
      <c r="AI58" s="513"/>
      <c r="AJ58" s="513"/>
      <c r="AK58" s="513"/>
      <c r="AL58" s="513"/>
      <c r="AM58" s="513"/>
      <c r="AN58" s="513"/>
      <c r="AO58" s="513"/>
      <c r="AP58" s="513"/>
      <c r="AQ58" s="513"/>
      <c r="AR58" s="513"/>
      <c r="AS58" s="513"/>
      <c r="AT58" s="513"/>
      <c r="AU58" s="513"/>
      <c r="AV58" s="513"/>
      <c r="AW58" s="513"/>
      <c r="AX58" s="513"/>
      <c r="AY58" s="513"/>
      <c r="AZ58" s="757"/>
      <c r="BA58" s="640"/>
      <c r="BB58" s="642"/>
      <c r="BC58" s="521"/>
      <c r="BD58" s="506"/>
      <c r="BE58" s="506"/>
      <c r="BF58" s="506"/>
      <c r="BG58" s="522"/>
      <c r="BH58" s="521"/>
      <c r="BI58" s="506"/>
      <c r="BJ58" s="506"/>
      <c r="BK58" s="506"/>
      <c r="BL58" s="522"/>
      <c r="BM58" s="521"/>
      <c r="BN58" s="506"/>
      <c r="BO58" s="506"/>
      <c r="BP58" s="506"/>
      <c r="BQ58" s="522"/>
      <c r="BR58" s="521"/>
      <c r="BS58" s="506"/>
      <c r="BT58" s="506"/>
      <c r="BU58" s="506"/>
      <c r="BV58" s="506"/>
      <c r="BW58" s="506"/>
      <c r="BX58" s="506"/>
      <c r="BY58" s="507"/>
      <c r="BZ58" s="507"/>
      <c r="CA58" s="507"/>
      <c r="CB58" s="507"/>
      <c r="CC58" s="507"/>
      <c r="CD58" s="507"/>
      <c r="CE58" s="507"/>
      <c r="CF58" s="507"/>
      <c r="CG58" s="507"/>
      <c r="CH58" s="507"/>
      <c r="CI58" s="84"/>
      <c r="CJ58" s="84"/>
      <c r="CK58" s="84"/>
      <c r="CL58" s="84"/>
      <c r="CM58" s="84"/>
      <c r="CN58" s="84"/>
      <c r="CO58" s="84"/>
      <c r="CP58" s="84"/>
      <c r="CQ58" s="84"/>
      <c r="CR58" s="84"/>
      <c r="CS58" s="84"/>
      <c r="CT58" s="84"/>
      <c r="CU58" s="84"/>
      <c r="CV58" s="84"/>
      <c r="CW58" s="84"/>
      <c r="CX58" s="84"/>
      <c r="CY58" s="84"/>
      <c r="CZ58" s="84"/>
    </row>
    <row r="59" s="759" customFormat="true" ht="15" customHeight="true" x14ac:dyDescent="0.2">
      <c r="A59" s="863"/>
      <c r="B59" s="454" t="s">
        <v>177</v>
      </c>
      <c r="C59" s="194">
        <v>0.32148052486454576</v>
      </c>
      <c r="D59" s="193">
        <v>0.31094148494720708</v>
      </c>
      <c r="E59" s="193">
        <v>0.27681022286822915</v>
      </c>
      <c r="F59" s="193">
        <v>1.4394183474567852</v>
      </c>
      <c r="G59" s="192">
        <v>10.917062341686616</v>
      </c>
      <c r="H59" s="191">
        <v>0.91137285823769065</v>
      </c>
      <c r="I59" s="193">
        <v>1.482697883811696</v>
      </c>
      <c r="J59" s="193">
        <v>2.8262039067268199</v>
      </c>
      <c r="K59" s="193">
        <v>7.2107188851029207</v>
      </c>
      <c r="L59" s="190">
        <v>19.037880207711947</v>
      </c>
      <c r="M59" s="194">
        <v>3.9367089080378032E-2</v>
      </c>
      <c r="N59" s="193">
        <v>1.9582930449792882E-2</v>
      </c>
      <c r="O59" s="193">
        <v>0.39503504896710301</v>
      </c>
      <c r="P59" s="193">
        <v>0.11630053679894303</v>
      </c>
      <c r="Q59" s="192">
        <v>0.31951240414407484</v>
      </c>
      <c r="R59" s="191">
        <v>1.892483941934654</v>
      </c>
      <c r="S59" s="193">
        <v>10.121176142663858</v>
      </c>
      <c r="T59" s="193">
        <v>0</v>
      </c>
      <c r="U59" s="193">
        <v>1.5224265797086289</v>
      </c>
      <c r="V59" s="193">
        <v>0.31412135813279435</v>
      </c>
      <c r="W59" s="193">
        <v>0.11506393837557714</v>
      </c>
      <c r="X59" s="193">
        <v>0.27317031548546461</v>
      </c>
      <c r="Y59" s="193">
        <v>2.8240411085735202</v>
      </c>
      <c r="Z59" s="193">
        <v>0.41555950681198534</v>
      </c>
      <c r="AA59" s="193">
        <v>0</v>
      </c>
      <c r="AB59" s="193">
        <v>2.2044142722360127</v>
      </c>
      <c r="AC59" s="193">
        <v>1.1323760601151809</v>
      </c>
      <c r="AD59" s="193">
        <v>0.87522288534120796</v>
      </c>
      <c r="AE59" s="193">
        <v>2.3567471614126401</v>
      </c>
      <c r="AF59" s="193">
        <v>0.3762795996929113</v>
      </c>
      <c r="AG59" s="193">
        <v>0.21494172955381902</v>
      </c>
      <c r="AH59" s="190">
        <v>0</v>
      </c>
      <c r="AI59" s="513"/>
      <c r="AJ59" s="513"/>
      <c r="AK59" s="513"/>
      <c r="AL59" s="513"/>
      <c r="AM59" s="513"/>
      <c r="AN59" s="513"/>
      <c r="AO59" s="513"/>
      <c r="AP59" s="513"/>
      <c r="AQ59" s="513"/>
      <c r="AR59" s="513"/>
      <c r="AS59" s="513"/>
      <c r="AT59" s="513"/>
      <c r="AU59" s="513"/>
      <c r="AV59" s="513"/>
      <c r="AW59" s="513"/>
      <c r="AX59" s="513"/>
      <c r="AY59" s="513"/>
      <c r="AZ59" s="757"/>
      <c r="BA59" s="762"/>
      <c r="BB59" s="641"/>
      <c r="BC59" s="524"/>
      <c r="BD59" s="510"/>
      <c r="BE59" s="510"/>
      <c r="BF59" s="510"/>
      <c r="BG59" s="528"/>
      <c r="BH59" s="524"/>
      <c r="BI59" s="510"/>
      <c r="BJ59" s="510"/>
      <c r="BK59" s="510"/>
      <c r="BL59" s="528"/>
      <c r="BM59" s="524"/>
      <c r="BN59" s="510"/>
      <c r="BO59" s="510"/>
      <c r="BP59" s="510"/>
      <c r="BQ59" s="528"/>
      <c r="BR59" s="524"/>
      <c r="BS59" s="510"/>
      <c r="BT59" s="510"/>
      <c r="BU59" s="510"/>
      <c r="BV59" s="510"/>
      <c r="BW59" s="510"/>
      <c r="BX59" s="510"/>
      <c r="BY59" s="511"/>
      <c r="BZ59" s="511"/>
      <c r="CA59" s="511"/>
      <c r="CB59" s="511"/>
      <c r="CC59" s="511"/>
      <c r="CD59" s="511"/>
      <c r="CE59" s="511"/>
      <c r="CF59" s="511"/>
      <c r="CG59" s="511"/>
      <c r="CH59" s="511"/>
      <c r="CI59" s="84"/>
      <c r="CJ59" s="84"/>
      <c r="CK59" s="84"/>
      <c r="CL59" s="84"/>
      <c r="CM59" s="84"/>
      <c r="CN59" s="84"/>
      <c r="CO59" s="84"/>
      <c r="CP59" s="84"/>
      <c r="CQ59" s="84"/>
      <c r="CR59" s="84"/>
      <c r="CS59" s="84"/>
      <c r="CT59" s="84"/>
      <c r="CU59" s="84"/>
      <c r="CV59" s="84"/>
      <c r="CW59" s="84"/>
      <c r="CX59" s="84"/>
      <c r="CY59" s="84"/>
      <c r="CZ59" s="84"/>
    </row>
    <row r="60" s="759" customFormat="true" ht="15" customHeight="true" x14ac:dyDescent="0.2">
      <c r="A60" s="863"/>
      <c r="B60" s="454" t="s">
        <v>178</v>
      </c>
      <c r="C60" s="194">
        <v>6.6825374372007138</v>
      </c>
      <c r="D60" s="193">
        <v>6.9552486375718345</v>
      </c>
      <c r="E60" s="193">
        <v>14.162791109237597</v>
      </c>
      <c r="F60" s="193">
        <v>31.050910800114622</v>
      </c>
      <c r="G60" s="192">
        <v>44.023497265321708</v>
      </c>
      <c r="H60" s="191">
        <v>27.595703215310309</v>
      </c>
      <c r="I60" s="193">
        <v>42.182117244574755</v>
      </c>
      <c r="J60" s="193">
        <v>48.230956404784223</v>
      </c>
      <c r="K60" s="193">
        <v>53.903378069812867</v>
      </c>
      <c r="L60" s="190">
        <v>47.857271213717112</v>
      </c>
      <c r="M60" s="194">
        <v>3.3297722902540414</v>
      </c>
      <c r="N60" s="193">
        <v>4.9749841216021151</v>
      </c>
      <c r="O60" s="193">
        <v>5.2216892498032008</v>
      </c>
      <c r="P60" s="193">
        <v>4.8380726552604063</v>
      </c>
      <c r="Q60" s="192">
        <v>5.0618534914661204</v>
      </c>
      <c r="R60" s="191">
        <v>21.902658778451361</v>
      </c>
      <c r="S60" s="193">
        <v>68.015905392279791</v>
      </c>
      <c r="T60" s="193">
        <v>0.28811139270651287</v>
      </c>
      <c r="U60" s="193">
        <v>0.3100211745064933</v>
      </c>
      <c r="V60" s="193">
        <v>0.2249639953253208</v>
      </c>
      <c r="W60" s="193">
        <v>5.1712314354923352</v>
      </c>
      <c r="X60" s="193">
        <v>2.0069793874906887</v>
      </c>
      <c r="Y60" s="193">
        <v>25.278430732768985</v>
      </c>
      <c r="Z60" s="193">
        <v>0.80027748545999089</v>
      </c>
      <c r="AA60" s="193">
        <v>2.7036015867201164</v>
      </c>
      <c r="AB60" s="193">
        <v>12.917608180790429</v>
      </c>
      <c r="AC60" s="193">
        <v>10.402252577153277</v>
      </c>
      <c r="AD60" s="193">
        <v>8.3313818486740612</v>
      </c>
      <c r="AE60" s="193">
        <v>17.695989105632137</v>
      </c>
      <c r="AF60" s="193">
        <v>16.231164207999125</v>
      </c>
      <c r="AG60" s="193">
        <v>1.6071024901885611</v>
      </c>
      <c r="AH60" s="190">
        <v>0.42107603062526588</v>
      </c>
      <c r="AI60" s="513"/>
      <c r="AJ60" s="513"/>
      <c r="AK60" s="513"/>
      <c r="AL60" s="513"/>
      <c r="AM60" s="513"/>
      <c r="AN60" s="513"/>
      <c r="AO60" s="513"/>
      <c r="AP60" s="513"/>
      <c r="AQ60" s="513"/>
      <c r="AR60" s="513"/>
      <c r="AS60" s="513"/>
      <c r="AT60" s="513"/>
      <c r="AU60" s="513"/>
      <c r="AV60" s="513"/>
      <c r="AW60" s="513"/>
      <c r="AX60" s="513"/>
      <c r="AY60" s="513"/>
      <c r="AZ60" s="757"/>
      <c r="BA60" s="762"/>
      <c r="BB60" s="641"/>
      <c r="BC60" s="524"/>
      <c r="BD60" s="510"/>
      <c r="BE60" s="510"/>
      <c r="BF60" s="510"/>
      <c r="BG60" s="528"/>
      <c r="BH60" s="524"/>
      <c r="BI60" s="510"/>
      <c r="BJ60" s="510"/>
      <c r="BK60" s="510"/>
      <c r="BL60" s="528"/>
      <c r="BM60" s="524"/>
      <c r="BN60" s="510"/>
      <c r="BO60" s="510"/>
      <c r="BP60" s="510"/>
      <c r="BQ60" s="528"/>
      <c r="BR60" s="524"/>
      <c r="BS60" s="510"/>
      <c r="BT60" s="510"/>
      <c r="BU60" s="510"/>
      <c r="BV60" s="510"/>
      <c r="BW60" s="510"/>
      <c r="BX60" s="510"/>
      <c r="BY60" s="511"/>
      <c r="BZ60" s="511"/>
      <c r="CA60" s="511"/>
      <c r="CB60" s="511"/>
      <c r="CC60" s="511"/>
      <c r="CD60" s="511"/>
      <c r="CE60" s="511"/>
      <c r="CF60" s="511"/>
      <c r="CG60" s="511"/>
      <c r="CH60" s="511"/>
      <c r="CI60" s="84"/>
      <c r="CJ60" s="84"/>
      <c r="CK60" s="84"/>
      <c r="CL60" s="84"/>
      <c r="CM60" s="84"/>
      <c r="CN60" s="84"/>
      <c r="CO60" s="84"/>
      <c r="CP60" s="84"/>
      <c r="CQ60" s="84"/>
      <c r="CR60" s="84"/>
      <c r="CS60" s="84"/>
      <c r="CT60" s="84"/>
      <c r="CU60" s="84"/>
      <c r="CV60" s="84"/>
      <c r="CW60" s="84"/>
      <c r="CX60" s="84"/>
      <c r="CY60" s="84"/>
      <c r="CZ60" s="84"/>
    </row>
    <row r="61" s="759" customFormat="true" ht="15" customHeight="true" x14ac:dyDescent="0.2">
      <c r="A61" s="863"/>
      <c r="B61" s="454" t="s">
        <v>179</v>
      </c>
      <c r="C61" s="194">
        <v>26.546893574221002</v>
      </c>
      <c r="D61" s="193">
        <v>25.428020105675774</v>
      </c>
      <c r="E61" s="193">
        <v>22.524198728087839</v>
      </c>
      <c r="F61" s="193">
        <v>15.312216626551562</v>
      </c>
      <c r="G61" s="192">
        <v>10.929794188756862</v>
      </c>
      <c r="H61" s="191">
        <v>13.16533351959251</v>
      </c>
      <c r="I61" s="193">
        <v>7.1715560504523292</v>
      </c>
      <c r="J61" s="193">
        <v>5.3916476972994039</v>
      </c>
      <c r="K61" s="193">
        <v>6.9488709537621958</v>
      </c>
      <c r="L61" s="190">
        <v>4.2978295719402135</v>
      </c>
      <c r="M61" s="194">
        <v>27.951866906606487</v>
      </c>
      <c r="N61" s="193">
        <v>29.335324356583499</v>
      </c>
      <c r="O61" s="193">
        <v>25.649381379020998</v>
      </c>
      <c r="P61" s="193">
        <v>27.675814427262583</v>
      </c>
      <c r="Q61" s="192">
        <v>33.47984284795227</v>
      </c>
      <c r="R61" s="191">
        <v>37.0835545768931</v>
      </c>
      <c r="S61" s="193">
        <v>0.29282814311125338</v>
      </c>
      <c r="T61" s="193">
        <v>1.7563106265014981</v>
      </c>
      <c r="U61" s="193">
        <v>28.856080753998505</v>
      </c>
      <c r="V61" s="193">
        <v>0.45034228294037965</v>
      </c>
      <c r="W61" s="193">
        <v>14.914365159550789</v>
      </c>
      <c r="X61" s="193">
        <v>50.629285195131743</v>
      </c>
      <c r="Y61" s="193">
        <v>6.2268362899118186</v>
      </c>
      <c r="Z61" s="193">
        <v>0.19193781047169869</v>
      </c>
      <c r="AA61" s="193">
        <v>56.640287355937517</v>
      </c>
      <c r="AB61" s="193">
        <v>22.377585839008905</v>
      </c>
      <c r="AC61" s="193">
        <v>23.186456731647645</v>
      </c>
      <c r="AD61" s="193">
        <v>4.0333302758121423</v>
      </c>
      <c r="AE61" s="193">
        <v>49.424986119644196</v>
      </c>
      <c r="AF61" s="193">
        <v>46.84643852846812</v>
      </c>
      <c r="AG61" s="193">
        <v>13.833965181178828</v>
      </c>
      <c r="AH61" s="190">
        <v>15.802710097525377</v>
      </c>
      <c r="AI61" s="513"/>
      <c r="AJ61" s="513"/>
      <c r="AK61" s="513"/>
      <c r="AL61" s="513"/>
      <c r="AM61" s="513"/>
      <c r="AN61" s="513"/>
      <c r="AO61" s="513"/>
      <c r="AP61" s="513"/>
      <c r="AQ61" s="513"/>
      <c r="AR61" s="513"/>
      <c r="AS61" s="513"/>
      <c r="AT61" s="513"/>
      <c r="AU61" s="513"/>
      <c r="AV61" s="513"/>
      <c r="AW61" s="513"/>
      <c r="AX61" s="513"/>
      <c r="AY61" s="513"/>
      <c r="AZ61" s="757"/>
      <c r="BA61" s="762"/>
      <c r="BB61" s="641"/>
      <c r="BC61" s="524"/>
      <c r="BD61" s="510"/>
      <c r="BE61" s="510"/>
      <c r="BF61" s="510"/>
      <c r="BG61" s="528"/>
      <c r="BH61" s="524"/>
      <c r="BI61" s="510"/>
      <c r="BJ61" s="510"/>
      <c r="BK61" s="510"/>
      <c r="BL61" s="528"/>
      <c r="BM61" s="524"/>
      <c r="BN61" s="510"/>
      <c r="BO61" s="510"/>
      <c r="BP61" s="510"/>
      <c r="BQ61" s="528"/>
      <c r="BR61" s="524"/>
      <c r="BS61" s="510"/>
      <c r="BT61" s="510"/>
      <c r="BU61" s="510"/>
      <c r="BV61" s="510"/>
      <c r="BW61" s="510"/>
      <c r="BX61" s="510"/>
      <c r="BY61" s="511"/>
      <c r="BZ61" s="511"/>
      <c r="CA61" s="511"/>
      <c r="CB61" s="511"/>
      <c r="CC61" s="511"/>
      <c r="CD61" s="511"/>
      <c r="CE61" s="511"/>
      <c r="CF61" s="511"/>
      <c r="CG61" s="511"/>
      <c r="CH61" s="511"/>
      <c r="CI61" s="84"/>
      <c r="CJ61" s="84"/>
      <c r="CK61" s="84"/>
      <c r="CL61" s="84"/>
      <c r="CM61" s="84"/>
      <c r="CN61" s="84"/>
      <c r="CO61" s="84"/>
      <c r="CP61" s="84"/>
      <c r="CQ61" s="84"/>
      <c r="CR61" s="84"/>
      <c r="CS61" s="84"/>
      <c r="CT61" s="84"/>
      <c r="CU61" s="84"/>
      <c r="CV61" s="84"/>
      <c r="CW61" s="84"/>
      <c r="CX61" s="84"/>
      <c r="CY61" s="84"/>
      <c r="CZ61" s="84"/>
    </row>
    <row r="62" s="759" customFormat="true" ht="15" customHeight="true" x14ac:dyDescent="0.2">
      <c r="A62" s="863"/>
      <c r="B62" s="454" t="s">
        <v>180</v>
      </c>
      <c r="C62" s="194">
        <v>10.105458196439637</v>
      </c>
      <c r="D62" s="193">
        <v>9.9585187536672493</v>
      </c>
      <c r="E62" s="193">
        <v>11.528409792304792</v>
      </c>
      <c r="F62" s="193">
        <v>20.862950257764844</v>
      </c>
      <c r="G62" s="192">
        <v>16.864095006227874</v>
      </c>
      <c r="H62" s="191">
        <v>24.836755831402574</v>
      </c>
      <c r="I62" s="193">
        <v>28.603804554549388</v>
      </c>
      <c r="J62" s="193">
        <v>26.289334797102281</v>
      </c>
      <c r="K62" s="193">
        <v>21.373213183882324</v>
      </c>
      <c r="L62" s="190">
        <v>15.385010207335764</v>
      </c>
      <c r="M62" s="194">
        <v>7.8516702178787368</v>
      </c>
      <c r="N62" s="193">
        <v>7.8314904358470772</v>
      </c>
      <c r="O62" s="193">
        <v>8.0938787748373766</v>
      </c>
      <c r="P62" s="193">
        <v>5.5596505852629452</v>
      </c>
      <c r="Q62" s="192">
        <v>7.9181512137520587</v>
      </c>
      <c r="R62" s="191">
        <v>6.09760289508319</v>
      </c>
      <c r="S62" s="193">
        <v>16.618945810009709</v>
      </c>
      <c r="T62" s="193">
        <v>5.7197900083363811</v>
      </c>
      <c r="U62" s="193">
        <v>17.085169482695584</v>
      </c>
      <c r="V62" s="193">
        <v>67.297560187142608</v>
      </c>
      <c r="W62" s="193">
        <v>26.243875894935918</v>
      </c>
      <c r="X62" s="193">
        <v>8.4823456272439479</v>
      </c>
      <c r="Y62" s="193">
        <v>2.7388519102561397</v>
      </c>
      <c r="Z62" s="193">
        <v>18.00099965944738</v>
      </c>
      <c r="AA62" s="193">
        <v>7.4563211750488589</v>
      </c>
      <c r="AB62" s="193">
        <v>7.2844872758523458</v>
      </c>
      <c r="AC62" s="193">
        <v>26.276288234879452</v>
      </c>
      <c r="AD62" s="193">
        <v>17.104710146311184</v>
      </c>
      <c r="AE62" s="193">
        <v>9.1572185222926379</v>
      </c>
      <c r="AF62" s="193">
        <v>6.9088451732794747</v>
      </c>
      <c r="AG62" s="193">
        <v>23.878057818361654</v>
      </c>
      <c r="AH62" s="190">
        <v>26.041767746983531</v>
      </c>
      <c r="AI62" s="513"/>
      <c r="AJ62" s="513"/>
      <c r="AK62" s="513"/>
      <c r="AL62" s="513"/>
      <c r="AM62" s="513"/>
      <c r="AN62" s="513"/>
      <c r="AO62" s="513"/>
      <c r="AP62" s="513"/>
      <c r="AQ62" s="513"/>
      <c r="AR62" s="513"/>
      <c r="AS62" s="513"/>
      <c r="AT62" s="513"/>
      <c r="AU62" s="513"/>
      <c r="AV62" s="513"/>
      <c r="AW62" s="513"/>
      <c r="AX62" s="513"/>
      <c r="AY62" s="513"/>
      <c r="AZ62" s="757"/>
      <c r="BA62" s="762"/>
      <c r="BB62" s="641"/>
      <c r="BC62" s="524"/>
      <c r="BD62" s="510"/>
      <c r="BE62" s="510"/>
      <c r="BF62" s="510"/>
      <c r="BG62" s="528"/>
      <c r="BH62" s="524"/>
      <c r="BI62" s="510"/>
      <c r="BJ62" s="510"/>
      <c r="BK62" s="510"/>
      <c r="BL62" s="528"/>
      <c r="BM62" s="524"/>
      <c r="BN62" s="510"/>
      <c r="BO62" s="510"/>
      <c r="BP62" s="510"/>
      <c r="BQ62" s="528"/>
      <c r="BR62" s="524"/>
      <c r="BS62" s="510"/>
      <c r="BT62" s="510"/>
      <c r="BU62" s="510"/>
      <c r="BV62" s="510"/>
      <c r="BW62" s="510"/>
      <c r="BX62" s="510"/>
      <c r="BY62" s="511"/>
      <c r="BZ62" s="511"/>
      <c r="CA62" s="511"/>
      <c r="CB62" s="511"/>
      <c r="CC62" s="511"/>
      <c r="CD62" s="511"/>
      <c r="CE62" s="511"/>
      <c r="CF62" s="511"/>
      <c r="CG62" s="511"/>
      <c r="CH62" s="511"/>
      <c r="CI62" s="84"/>
      <c r="CJ62" s="84"/>
      <c r="CK62" s="84"/>
      <c r="CL62" s="84"/>
      <c r="CM62" s="84"/>
      <c r="CN62" s="84"/>
      <c r="CO62" s="84"/>
      <c r="CP62" s="84"/>
      <c r="CQ62" s="84"/>
      <c r="CR62" s="84"/>
      <c r="CS62" s="84"/>
      <c r="CT62" s="84"/>
      <c r="CU62" s="84"/>
      <c r="CV62" s="84"/>
      <c r="CW62" s="84"/>
      <c r="CX62" s="84"/>
      <c r="CY62" s="84"/>
      <c r="CZ62" s="84"/>
    </row>
    <row r="63" s="759" customFormat="true" ht="15" customHeight="true" x14ac:dyDescent="0.2">
      <c r="A63" s="863"/>
      <c r="B63" s="454" t="s">
        <v>181</v>
      </c>
      <c r="C63" s="194">
        <v>12.134616897860452</v>
      </c>
      <c r="D63" s="193">
        <v>14.910327600915958</v>
      </c>
      <c r="E63" s="193">
        <v>13.286268890033293</v>
      </c>
      <c r="F63" s="193">
        <v>9.3557147636219895</v>
      </c>
      <c r="G63" s="192">
        <v>3.9331182475473381</v>
      </c>
      <c r="H63" s="191">
        <v>9.888180709659304</v>
      </c>
      <c r="I63" s="193">
        <v>7.4276541055702516</v>
      </c>
      <c r="J63" s="193">
        <v>4.4089362501769198</v>
      </c>
      <c r="K63" s="193">
        <v>2.2287741106711416</v>
      </c>
      <c r="L63" s="190">
        <v>2.2761250937652062</v>
      </c>
      <c r="M63" s="194">
        <v>10.774126428084102</v>
      </c>
      <c r="N63" s="193">
        <v>14.287965093489699</v>
      </c>
      <c r="O63" s="193">
        <v>16.26496904521704</v>
      </c>
      <c r="P63" s="193">
        <v>15.626156706301785</v>
      </c>
      <c r="Q63" s="192">
        <v>15.255840948474129</v>
      </c>
      <c r="R63" s="191">
        <v>0.57591481950728374</v>
      </c>
      <c r="S63" s="193">
        <v>0.17072043019099872</v>
      </c>
      <c r="T63" s="193">
        <v>27.236764903736656</v>
      </c>
      <c r="U63" s="193">
        <v>14.447728043093585</v>
      </c>
      <c r="V63" s="193">
        <v>2.4725415670810857</v>
      </c>
      <c r="W63" s="193">
        <v>10.927229945764351</v>
      </c>
      <c r="X63" s="193">
        <v>7.2428223266138829</v>
      </c>
      <c r="Y63" s="193">
        <v>22.521555040458129</v>
      </c>
      <c r="Z63" s="193">
        <v>31.908199448425446</v>
      </c>
      <c r="AA63" s="193">
        <v>1.0803758613486356</v>
      </c>
      <c r="AB63" s="193">
        <v>17.939451125993966</v>
      </c>
      <c r="AC63" s="193">
        <v>6.6513949591184982</v>
      </c>
      <c r="AD63" s="193">
        <v>14.428459551625473</v>
      </c>
      <c r="AE63" s="193">
        <v>5.2022701019355955</v>
      </c>
      <c r="AF63" s="193">
        <v>4.20894288242458</v>
      </c>
      <c r="AG63" s="193">
        <v>16.261354155724941</v>
      </c>
      <c r="AH63" s="190">
        <v>0.58995140425989145</v>
      </c>
      <c r="AI63" s="513"/>
      <c r="AJ63" s="513"/>
      <c r="AK63" s="513"/>
      <c r="AL63" s="513"/>
      <c r="AM63" s="513"/>
      <c r="AN63" s="513"/>
      <c r="AO63" s="513"/>
      <c r="AP63" s="513"/>
      <c r="AQ63" s="513"/>
      <c r="AR63" s="513"/>
      <c r="AS63" s="513"/>
      <c r="AT63" s="513"/>
      <c r="AU63" s="513"/>
      <c r="AV63" s="513"/>
      <c r="AW63" s="513"/>
      <c r="AX63" s="513"/>
      <c r="AY63" s="513"/>
      <c r="AZ63" s="757"/>
      <c r="BA63" s="762"/>
      <c r="BB63" s="641"/>
      <c r="BC63" s="524"/>
      <c r="BD63" s="510"/>
      <c r="BE63" s="510"/>
      <c r="BF63" s="510"/>
      <c r="BG63" s="528"/>
      <c r="BH63" s="524"/>
      <c r="BI63" s="510"/>
      <c r="BJ63" s="510"/>
      <c r="BK63" s="510"/>
      <c r="BL63" s="528"/>
      <c r="BM63" s="524"/>
      <c r="BN63" s="510"/>
      <c r="BO63" s="510"/>
      <c r="BP63" s="510"/>
      <c r="BQ63" s="528"/>
      <c r="BR63" s="524"/>
      <c r="BS63" s="510"/>
      <c r="BT63" s="510"/>
      <c r="BU63" s="510"/>
      <c r="BV63" s="510"/>
      <c r="BW63" s="510"/>
      <c r="BX63" s="510"/>
      <c r="BY63" s="511"/>
      <c r="BZ63" s="511"/>
      <c r="CA63" s="511"/>
      <c r="CB63" s="511"/>
      <c r="CC63" s="511"/>
      <c r="CD63" s="511"/>
      <c r="CE63" s="511"/>
      <c r="CF63" s="511"/>
      <c r="CG63" s="511"/>
      <c r="CH63" s="511"/>
      <c r="CI63" s="84"/>
      <c r="CJ63" s="84"/>
      <c r="CK63" s="84"/>
      <c r="CL63" s="84"/>
      <c r="CM63" s="84"/>
      <c r="CN63" s="84"/>
      <c r="CO63" s="84"/>
      <c r="CP63" s="84"/>
      <c r="CQ63" s="84"/>
      <c r="CR63" s="84"/>
      <c r="CS63" s="84"/>
      <c r="CT63" s="84"/>
      <c r="CU63" s="84"/>
      <c r="CV63" s="84"/>
      <c r="CW63" s="84"/>
      <c r="CX63" s="84"/>
      <c r="CY63" s="84"/>
      <c r="CZ63" s="84"/>
    </row>
    <row r="64" s="759" customFormat="true" ht="15" customHeight="true" x14ac:dyDescent="0.2">
      <c r="A64" s="863"/>
      <c r="B64" s="454" t="s">
        <v>182</v>
      </c>
      <c r="C64" s="194">
        <v>0.16248390299205528</v>
      </c>
      <c r="D64" s="193">
        <v>6.6649631252035171E-2</v>
      </c>
      <c r="E64" s="193">
        <v>0.1737425894538201</v>
      </c>
      <c r="F64" s="193">
        <v>0</v>
      </c>
      <c r="G64" s="192">
        <v>2.9738573656246856E-2</v>
      </c>
      <c r="H64" s="191">
        <v>5.3594514373759942E-2</v>
      </c>
      <c r="I64" s="193">
        <v>0</v>
      </c>
      <c r="J64" s="193">
        <v>0</v>
      </c>
      <c r="K64" s="193">
        <v>0</v>
      </c>
      <c r="L64" s="190">
        <v>7.3423079833257188E-2</v>
      </c>
      <c r="M64" s="194">
        <v>0.27441652934146676</v>
      </c>
      <c r="N64" s="193">
        <v>9.3231221182406884E-2</v>
      </c>
      <c r="O64" s="193">
        <v>0</v>
      </c>
      <c r="P64" s="193">
        <v>0.27368611456177372</v>
      </c>
      <c r="Q64" s="192">
        <v>0</v>
      </c>
      <c r="R64" s="191">
        <v>0</v>
      </c>
      <c r="S64" s="193">
        <v>0</v>
      </c>
      <c r="T64" s="193">
        <v>0</v>
      </c>
      <c r="U64" s="193">
        <v>0.15636902877745978</v>
      </c>
      <c r="V64" s="193">
        <v>0</v>
      </c>
      <c r="W64" s="193">
        <v>0</v>
      </c>
      <c r="X64" s="193">
        <v>0</v>
      </c>
      <c r="Y64" s="193">
        <v>0</v>
      </c>
      <c r="Z64" s="193">
        <v>0</v>
      </c>
      <c r="AA64" s="193">
        <v>0.27143249746136877</v>
      </c>
      <c r="AB64" s="193">
        <v>0</v>
      </c>
      <c r="AC64" s="193">
        <v>0</v>
      </c>
      <c r="AD64" s="193">
        <v>0</v>
      </c>
      <c r="AE64" s="193">
        <v>0.6613083456681923</v>
      </c>
      <c r="AF64" s="193">
        <v>0.2226703711575479</v>
      </c>
      <c r="AG64" s="193">
        <v>0</v>
      </c>
      <c r="AH64" s="190">
        <v>0</v>
      </c>
      <c r="AI64" s="513"/>
      <c r="AJ64" s="513"/>
      <c r="AK64" s="513"/>
      <c r="AL64" s="513"/>
      <c r="AM64" s="513"/>
      <c r="AN64" s="513"/>
      <c r="AO64" s="513"/>
      <c r="AP64" s="513"/>
      <c r="AQ64" s="513"/>
      <c r="AR64" s="513"/>
      <c r="AS64" s="513"/>
      <c r="AT64" s="513"/>
      <c r="AU64" s="513"/>
      <c r="AV64" s="513"/>
      <c r="AW64" s="513"/>
      <c r="AX64" s="513"/>
      <c r="AY64" s="513"/>
      <c r="AZ64" s="757"/>
      <c r="BA64" s="762"/>
      <c r="BB64" s="641"/>
      <c r="BC64" s="524"/>
      <c r="BD64" s="510"/>
      <c r="BE64" s="510"/>
      <c r="BF64" s="510"/>
      <c r="BG64" s="528"/>
      <c r="BH64" s="524"/>
      <c r="BI64" s="510"/>
      <c r="BJ64" s="510"/>
      <c r="BK64" s="510"/>
      <c r="BL64" s="528"/>
      <c r="BM64" s="524"/>
      <c r="BN64" s="510"/>
      <c r="BO64" s="510"/>
      <c r="BP64" s="510"/>
      <c r="BQ64" s="528"/>
      <c r="BR64" s="524"/>
      <c r="BS64" s="510"/>
      <c r="BT64" s="510"/>
      <c r="BU64" s="510"/>
      <c r="BV64" s="510"/>
      <c r="BW64" s="510"/>
      <c r="BX64" s="510"/>
      <c r="BY64" s="511"/>
      <c r="BZ64" s="511"/>
      <c r="CA64" s="511"/>
      <c r="CB64" s="511"/>
      <c r="CC64" s="511"/>
      <c r="CD64" s="511"/>
      <c r="CE64" s="511"/>
      <c r="CF64" s="511"/>
      <c r="CG64" s="511"/>
      <c r="CH64" s="511"/>
      <c r="CI64" s="84"/>
      <c r="CJ64" s="84"/>
      <c r="CK64" s="84"/>
      <c r="CL64" s="84"/>
      <c r="CM64" s="84"/>
      <c r="CN64" s="84"/>
      <c r="CO64" s="84"/>
      <c r="CP64" s="84"/>
      <c r="CQ64" s="84"/>
      <c r="CR64" s="84"/>
      <c r="CS64" s="84"/>
      <c r="CT64" s="84"/>
      <c r="CU64" s="84"/>
      <c r="CV64" s="84"/>
      <c r="CW64" s="84"/>
      <c r="CX64" s="84"/>
      <c r="CY64" s="84"/>
      <c r="CZ64" s="84"/>
    </row>
    <row r="65" s="759" customFormat="true" ht="15" customHeight="true" x14ac:dyDescent="0.2">
      <c r="A65" s="863"/>
      <c r="B65" s="454" t="s">
        <v>183</v>
      </c>
      <c r="C65" s="194">
        <v>0</v>
      </c>
      <c r="D65" s="193">
        <v>0</v>
      </c>
      <c r="E65" s="193">
        <v>0.15232519061179961</v>
      </c>
      <c r="F65" s="193">
        <v>0</v>
      </c>
      <c r="G65" s="192">
        <v>0</v>
      </c>
      <c r="H65" s="191">
        <v>0.30340861742899966</v>
      </c>
      <c r="I65" s="193">
        <v>0</v>
      </c>
      <c r="J65" s="193">
        <v>0</v>
      </c>
      <c r="K65" s="193">
        <v>0</v>
      </c>
      <c r="L65" s="190">
        <v>0</v>
      </c>
      <c r="M65" s="194">
        <v>0</v>
      </c>
      <c r="N65" s="193">
        <v>0</v>
      </c>
      <c r="O65" s="193">
        <v>0</v>
      </c>
      <c r="P65" s="193">
        <v>4.9569211887764142E-2</v>
      </c>
      <c r="Q65" s="192">
        <v>0</v>
      </c>
      <c r="R65" s="191">
        <v>0</v>
      </c>
      <c r="S65" s="193">
        <v>0</v>
      </c>
      <c r="T65" s="193">
        <v>0</v>
      </c>
      <c r="U65" s="193">
        <v>0</v>
      </c>
      <c r="V65" s="193">
        <v>0</v>
      </c>
      <c r="W65" s="193">
        <v>0</v>
      </c>
      <c r="X65" s="193">
        <v>0</v>
      </c>
      <c r="Y65" s="193">
        <v>0</v>
      </c>
      <c r="Z65" s="193">
        <v>0</v>
      </c>
      <c r="AA65" s="193">
        <v>0.19710721187932942</v>
      </c>
      <c r="AB65" s="193">
        <v>0</v>
      </c>
      <c r="AC65" s="193">
        <v>0.24977458736106345</v>
      </c>
      <c r="AD65" s="193">
        <v>0</v>
      </c>
      <c r="AE65" s="193">
        <v>0</v>
      </c>
      <c r="AF65" s="193">
        <v>0</v>
      </c>
      <c r="AG65" s="193">
        <v>0</v>
      </c>
      <c r="AH65" s="190">
        <v>0</v>
      </c>
      <c r="AI65" s="513"/>
      <c r="AJ65" s="513"/>
      <c r="AK65" s="513"/>
      <c r="AL65" s="513"/>
      <c r="AM65" s="513"/>
      <c r="AN65" s="513"/>
      <c r="AO65" s="513"/>
      <c r="AP65" s="513"/>
      <c r="AQ65" s="513"/>
      <c r="AR65" s="513"/>
      <c r="AS65" s="513"/>
      <c r="AT65" s="513"/>
      <c r="AU65" s="513"/>
      <c r="AV65" s="513"/>
      <c r="AW65" s="513"/>
      <c r="AX65" s="513"/>
      <c r="AY65" s="513"/>
      <c r="AZ65" s="757"/>
      <c r="BA65" s="762"/>
      <c r="BB65" s="641"/>
      <c r="BC65" s="524"/>
      <c r="BD65" s="510"/>
      <c r="BE65" s="510"/>
      <c r="BF65" s="510"/>
      <c r="BG65" s="528"/>
      <c r="BH65" s="524"/>
      <c r="BI65" s="510"/>
      <c r="BJ65" s="510"/>
      <c r="BK65" s="510"/>
      <c r="BL65" s="528"/>
      <c r="BM65" s="524"/>
      <c r="BN65" s="510"/>
      <c r="BO65" s="510"/>
      <c r="BP65" s="510"/>
      <c r="BQ65" s="528"/>
      <c r="BR65" s="524"/>
      <c r="BS65" s="510"/>
      <c r="BT65" s="510"/>
      <c r="BU65" s="510"/>
      <c r="BV65" s="510"/>
      <c r="BW65" s="510"/>
      <c r="BX65" s="510"/>
      <c r="BY65" s="511"/>
      <c r="BZ65" s="511"/>
      <c r="CA65" s="511"/>
      <c r="CB65" s="511"/>
      <c r="CC65" s="511"/>
      <c r="CD65" s="511"/>
      <c r="CE65" s="511"/>
      <c r="CF65" s="511"/>
      <c r="CG65" s="511"/>
      <c r="CH65" s="511"/>
      <c r="CI65" s="84"/>
      <c r="CJ65" s="84"/>
      <c r="CK65" s="84"/>
      <c r="CL65" s="84"/>
      <c r="CM65" s="84"/>
      <c r="CN65" s="84"/>
      <c r="CO65" s="84"/>
      <c r="CP65" s="84"/>
      <c r="CQ65" s="84"/>
      <c r="CR65" s="84"/>
      <c r="CS65" s="84"/>
      <c r="CT65" s="84"/>
      <c r="CU65" s="84"/>
      <c r="CV65" s="84"/>
      <c r="CW65" s="84"/>
      <c r="CX65" s="84"/>
      <c r="CY65" s="84"/>
      <c r="CZ65" s="84"/>
    </row>
    <row r="66" s="759" customFormat="true" ht="15" customHeight="true" x14ac:dyDescent="0.2">
      <c r="A66" s="863"/>
      <c r="B66" s="454" t="s">
        <v>184</v>
      </c>
      <c r="C66" s="194">
        <v>11.110507158872929</v>
      </c>
      <c r="D66" s="193">
        <v>9.6615767203146792</v>
      </c>
      <c r="E66" s="193">
        <v>9.6611590035531627</v>
      </c>
      <c r="F66" s="193">
        <v>6.4828896839990842</v>
      </c>
      <c r="G66" s="192">
        <v>4.4387309906039381</v>
      </c>
      <c r="H66" s="191">
        <v>12.548476638109394</v>
      </c>
      <c r="I66" s="193">
        <v>7.3930882018722235</v>
      </c>
      <c r="J66" s="193">
        <v>7.8449246351603179</v>
      </c>
      <c r="K66" s="193">
        <v>5.017801279016596</v>
      </c>
      <c r="L66" s="190">
        <v>2.3848458976310987</v>
      </c>
      <c r="M66" s="194">
        <v>11.423790048380317</v>
      </c>
      <c r="N66" s="193">
        <v>9.1962704361544176</v>
      </c>
      <c r="O66" s="193">
        <v>9.2698135318195636</v>
      </c>
      <c r="P66" s="193">
        <v>9.1475660512480204</v>
      </c>
      <c r="Q66" s="192">
        <v>6.5190599700706802</v>
      </c>
      <c r="R66" s="191">
        <v>19.427879404215993</v>
      </c>
      <c r="S66" s="193">
        <v>1.4044734133788019</v>
      </c>
      <c r="T66" s="193">
        <v>8.1250286660062905</v>
      </c>
      <c r="U66" s="193">
        <v>8.4893998042158518</v>
      </c>
      <c r="V66" s="193">
        <v>15.104441030728605</v>
      </c>
      <c r="W66" s="193">
        <v>8.8392985253786733</v>
      </c>
      <c r="X66" s="193">
        <v>9.6553208459325131</v>
      </c>
      <c r="Y66" s="193">
        <v>4.2991594561080699</v>
      </c>
      <c r="Z66" s="193">
        <v>12.16763422215079</v>
      </c>
      <c r="AA66" s="193">
        <v>11.374220704326143</v>
      </c>
      <c r="AB66" s="193">
        <v>8.7824633843264159</v>
      </c>
      <c r="AC66" s="193">
        <v>12.65165779472362</v>
      </c>
      <c r="AD66" s="193">
        <v>12.250354335248549</v>
      </c>
      <c r="AE66" s="193">
        <v>6.055156945509383</v>
      </c>
      <c r="AF66" s="193">
        <v>8.4446161827410808</v>
      </c>
      <c r="AG66" s="193">
        <v>6.5523585237152169</v>
      </c>
      <c r="AH66" s="190">
        <v>51.077959377728845</v>
      </c>
      <c r="AI66" s="513"/>
      <c r="AJ66" s="513"/>
      <c r="AK66" s="513"/>
      <c r="AL66" s="513"/>
      <c r="AM66" s="513"/>
      <c r="AN66" s="513"/>
      <c r="AO66" s="513"/>
      <c r="AP66" s="513"/>
      <c r="AQ66" s="513"/>
      <c r="AR66" s="513"/>
      <c r="AS66" s="513"/>
      <c r="AT66" s="513"/>
      <c r="AU66" s="513"/>
      <c r="AV66" s="513"/>
      <c r="AW66" s="513"/>
      <c r="AX66" s="513"/>
      <c r="AY66" s="513"/>
      <c r="AZ66" s="757"/>
      <c r="BA66" s="762"/>
      <c r="BB66" s="641"/>
      <c r="BC66" s="524"/>
      <c r="BD66" s="510"/>
      <c r="BE66" s="510"/>
      <c r="BF66" s="510"/>
      <c r="BG66" s="528"/>
      <c r="BH66" s="524"/>
      <c r="BI66" s="510"/>
      <c r="BJ66" s="510"/>
      <c r="BK66" s="510"/>
      <c r="BL66" s="528"/>
      <c r="BM66" s="524"/>
      <c r="BN66" s="510"/>
      <c r="BO66" s="510"/>
      <c r="BP66" s="510"/>
      <c r="BQ66" s="528"/>
      <c r="BR66" s="524"/>
      <c r="BS66" s="510"/>
      <c r="BT66" s="510"/>
      <c r="BU66" s="510"/>
      <c r="BV66" s="510"/>
      <c r="BW66" s="510"/>
      <c r="BX66" s="510"/>
      <c r="BY66" s="511"/>
      <c r="BZ66" s="511"/>
      <c r="CA66" s="511"/>
      <c r="CB66" s="511"/>
      <c r="CC66" s="511"/>
      <c r="CD66" s="511"/>
      <c r="CE66" s="511"/>
      <c r="CF66" s="511"/>
      <c r="CG66" s="511"/>
      <c r="CH66" s="511"/>
      <c r="CI66" s="84"/>
      <c r="CJ66" s="84"/>
      <c r="CK66" s="84"/>
      <c r="CL66" s="84"/>
      <c r="CM66" s="84"/>
      <c r="CN66" s="84"/>
      <c r="CO66" s="84"/>
      <c r="CP66" s="84"/>
      <c r="CQ66" s="84"/>
      <c r="CR66" s="84"/>
      <c r="CS66" s="84"/>
      <c r="CT66" s="84"/>
      <c r="CU66" s="84"/>
      <c r="CV66" s="84"/>
      <c r="CW66" s="84"/>
      <c r="CX66" s="84"/>
      <c r="CY66" s="84"/>
      <c r="CZ66" s="84"/>
    </row>
    <row r="67" s="759" customFormat="true" ht="15" customHeight="true" x14ac:dyDescent="0.2">
      <c r="A67" s="863"/>
      <c r="B67" s="454" t="s">
        <v>185</v>
      </c>
      <c r="C67" s="194">
        <v>22.34222065205244</v>
      </c>
      <c r="D67" s="193">
        <v>21.361761058585149</v>
      </c>
      <c r="E67" s="193">
        <v>16.311453493877142</v>
      </c>
      <c r="F67" s="193">
        <v>7.8833427455262086</v>
      </c>
      <c r="G67" s="192">
        <v>3.2011656946008431</v>
      </c>
      <c r="H67" s="191">
        <v>8.1388261229793919</v>
      </c>
      <c r="I67" s="193">
        <v>2.6735113214789616</v>
      </c>
      <c r="J67" s="193">
        <v>2.3967138665901637</v>
      </c>
      <c r="K67" s="193">
        <v>1.3978878630496221</v>
      </c>
      <c r="L67" s="190">
        <v>0.61242660005106064</v>
      </c>
      <c r="M67" s="194">
        <v>24.777042226393409</v>
      </c>
      <c r="N67" s="193">
        <v>23.178550562236865</v>
      </c>
      <c r="O67" s="193">
        <v>22.99880462712466</v>
      </c>
      <c r="P67" s="193">
        <v>21.18299420194159</v>
      </c>
      <c r="Q67" s="192">
        <v>16.953657545384644</v>
      </c>
      <c r="R67" s="191">
        <v>7.4047906840000453</v>
      </c>
      <c r="S67" s="193">
        <v>0</v>
      </c>
      <c r="T67" s="193">
        <v>43.783461113314267</v>
      </c>
      <c r="U67" s="193">
        <v>12.11760176652253</v>
      </c>
      <c r="V67" s="193">
        <v>5.494244692134755</v>
      </c>
      <c r="W67" s="193">
        <v>27.018757949866671</v>
      </c>
      <c r="X67" s="193">
        <v>13.832281443530745</v>
      </c>
      <c r="Y67" s="193">
        <v>10.125004864896228</v>
      </c>
      <c r="Z67" s="193">
        <v>28.864419360461486</v>
      </c>
      <c r="AA67" s="193">
        <v>16.729778246265198</v>
      </c>
      <c r="AB67" s="193">
        <v>20.100405733457769</v>
      </c>
      <c r="AC67" s="193">
        <v>10.03676724687559</v>
      </c>
      <c r="AD67" s="193">
        <v>37.88226498773993</v>
      </c>
      <c r="AE67" s="193">
        <v>3.311406101533878</v>
      </c>
      <c r="AF67" s="193">
        <v>8.7860562096839558</v>
      </c>
      <c r="AG67" s="193">
        <v>21.37592445868496</v>
      </c>
      <c r="AH67" s="190">
        <v>3.3254411902781813</v>
      </c>
      <c r="AI67" s="513"/>
      <c r="AJ67" s="513"/>
      <c r="AK67" s="513"/>
      <c r="AL67" s="513"/>
      <c r="AM67" s="513"/>
      <c r="AN67" s="513"/>
      <c r="AO67" s="513"/>
      <c r="AP67" s="513"/>
      <c r="AQ67" s="513"/>
      <c r="AR67" s="513"/>
      <c r="AS67" s="513"/>
      <c r="AT67" s="513"/>
      <c r="AU67" s="513"/>
      <c r="AV67" s="513"/>
      <c r="AW67" s="513"/>
      <c r="AX67" s="513"/>
      <c r="AY67" s="513"/>
      <c r="AZ67" s="757"/>
      <c r="BA67" s="762"/>
      <c r="BB67" s="641"/>
      <c r="BC67" s="524"/>
      <c r="BD67" s="510"/>
      <c r="BE67" s="510"/>
      <c r="BF67" s="510"/>
      <c r="BG67" s="528"/>
      <c r="BH67" s="524"/>
      <c r="BI67" s="510"/>
      <c r="BJ67" s="510"/>
      <c r="BK67" s="510"/>
      <c r="BL67" s="528"/>
      <c r="BM67" s="524"/>
      <c r="BN67" s="510"/>
      <c r="BO67" s="510"/>
      <c r="BP67" s="510"/>
      <c r="BQ67" s="528"/>
      <c r="BR67" s="524"/>
      <c r="BS67" s="510"/>
      <c r="BT67" s="510"/>
      <c r="BU67" s="510"/>
      <c r="BV67" s="510"/>
      <c r="BW67" s="510"/>
      <c r="BX67" s="510"/>
      <c r="BY67" s="511"/>
      <c r="BZ67" s="511"/>
      <c r="CA67" s="511"/>
      <c r="CB67" s="511"/>
      <c r="CC67" s="511"/>
      <c r="CD67" s="511"/>
      <c r="CE67" s="511"/>
      <c r="CF67" s="511"/>
      <c r="CG67" s="511"/>
      <c r="CH67" s="511"/>
      <c r="CI67" s="84"/>
      <c r="CJ67" s="84"/>
      <c r="CK67" s="84"/>
      <c r="CL67" s="84"/>
      <c r="CM67" s="84"/>
      <c r="CN67" s="84"/>
      <c r="CO67" s="84"/>
      <c r="CP67" s="84"/>
      <c r="CQ67" s="84"/>
      <c r="CR67" s="84"/>
      <c r="CS67" s="84"/>
      <c r="CT67" s="84"/>
      <c r="CU67" s="84"/>
      <c r="CV67" s="84"/>
      <c r="CW67" s="84"/>
      <c r="CX67" s="84"/>
      <c r="CY67" s="84"/>
      <c r="CZ67" s="84"/>
    </row>
    <row r="68" s="759" customFormat="true" ht="15" customHeight="true" x14ac:dyDescent="0.2">
      <c r="A68" s="863"/>
      <c r="B68" s="454" t="s">
        <v>186</v>
      </c>
      <c r="C68" s="194">
        <v>10.099391357031454</v>
      </c>
      <c r="D68" s="193">
        <v>10.807093033643774</v>
      </c>
      <c r="E68" s="193">
        <v>11.397316139183109</v>
      </c>
      <c r="F68" s="193">
        <v>7.3054842945127403</v>
      </c>
      <c r="G68" s="192">
        <v>1.4599526265742948</v>
      </c>
      <c r="H68" s="191">
        <v>2.0143200447113716</v>
      </c>
      <c r="I68" s="193">
        <v>2.625420869511971</v>
      </c>
      <c r="J68" s="193">
        <v>2.1935582731878998</v>
      </c>
      <c r="K68" s="193">
        <v>0</v>
      </c>
      <c r="L68" s="190">
        <v>0.21644350966453116</v>
      </c>
      <c r="M68" s="194">
        <v>13.168578241673758</v>
      </c>
      <c r="N68" s="193">
        <v>10.337263723901886</v>
      </c>
      <c r="O68" s="193">
        <v>11.64928394658417</v>
      </c>
      <c r="P68" s="193">
        <v>15.018691132322804</v>
      </c>
      <c r="Q68" s="192">
        <v>14.022549499525731</v>
      </c>
      <c r="R68" s="191">
        <v>4.3971746655326012</v>
      </c>
      <c r="S68" s="193">
        <v>0.11879444253736635</v>
      </c>
      <c r="T68" s="193">
        <v>11.08124504731793</v>
      </c>
      <c r="U68" s="193">
        <v>16.637893263570362</v>
      </c>
      <c r="V68" s="193">
        <v>8.6417848865144578</v>
      </c>
      <c r="W68" s="193">
        <v>6.5872609596541079</v>
      </c>
      <c r="X68" s="193">
        <v>7.5650329012154502</v>
      </c>
      <c r="Y68" s="193">
        <v>25.260229801408428</v>
      </c>
      <c r="Z68" s="193">
        <v>7.1646790823477451</v>
      </c>
      <c r="AA68" s="193">
        <v>2.4707568553199515</v>
      </c>
      <c r="AB68" s="193">
        <v>5.3371338014794452</v>
      </c>
      <c r="AC68" s="193">
        <v>9.0176593385726456</v>
      </c>
      <c r="AD68" s="193">
        <v>4.3615851429606067</v>
      </c>
      <c r="AE68" s="193">
        <v>5.5155783475822</v>
      </c>
      <c r="AF68" s="193">
        <v>7.667139710436925</v>
      </c>
      <c r="AG68" s="193">
        <v>16.007388753765831</v>
      </c>
      <c r="AH68" s="190">
        <v>1.8059819932923313</v>
      </c>
      <c r="AI68" s="513"/>
      <c r="AJ68" s="513"/>
      <c r="AK68" s="513"/>
      <c r="AL68" s="513"/>
      <c r="AM68" s="513"/>
      <c r="AN68" s="513"/>
      <c r="AO68" s="513"/>
      <c r="AP68" s="513"/>
      <c r="AQ68" s="513"/>
      <c r="AR68" s="513"/>
      <c r="AS68" s="513"/>
      <c r="AT68" s="513"/>
      <c r="AU68" s="513"/>
      <c r="AV68" s="513"/>
      <c r="AW68" s="513"/>
      <c r="AX68" s="513"/>
      <c r="AY68" s="513"/>
      <c r="AZ68" s="757"/>
      <c r="BA68" s="762"/>
      <c r="BB68" s="641"/>
      <c r="BC68" s="524"/>
      <c r="BD68" s="510"/>
      <c r="BE68" s="510"/>
      <c r="BF68" s="510"/>
      <c r="BG68" s="528"/>
      <c r="BH68" s="524"/>
      <c r="BI68" s="510"/>
      <c r="BJ68" s="510"/>
      <c r="BK68" s="510"/>
      <c r="BL68" s="528"/>
      <c r="BM68" s="524"/>
      <c r="BN68" s="510"/>
      <c r="BO68" s="510"/>
      <c r="BP68" s="510"/>
      <c r="BQ68" s="528"/>
      <c r="BR68" s="524"/>
      <c r="BS68" s="510"/>
      <c r="BT68" s="510"/>
      <c r="BU68" s="510"/>
      <c r="BV68" s="510"/>
      <c r="BW68" s="510"/>
      <c r="BX68" s="510"/>
      <c r="BY68" s="511"/>
      <c r="BZ68" s="511"/>
      <c r="CA68" s="511"/>
      <c r="CB68" s="511"/>
      <c r="CC68" s="511"/>
      <c r="CD68" s="511"/>
      <c r="CE68" s="511"/>
      <c r="CF68" s="511"/>
      <c r="CG68" s="511"/>
      <c r="CH68" s="511"/>
      <c r="CI68" s="84"/>
      <c r="CJ68" s="84"/>
      <c r="CK68" s="84"/>
      <c r="CL68" s="84"/>
      <c r="CM68" s="84"/>
      <c r="CN68" s="84"/>
      <c r="CO68" s="84"/>
      <c r="CP68" s="84"/>
      <c r="CQ68" s="84"/>
      <c r="CR68" s="84"/>
      <c r="CS68" s="84"/>
      <c r="CT68" s="84"/>
      <c r="CU68" s="84"/>
      <c r="CV68" s="84"/>
      <c r="CW68" s="84"/>
      <c r="CX68" s="84"/>
      <c r="CY68" s="84"/>
      <c r="CZ68" s="84"/>
    </row>
    <row r="69" s="759" customFormat="true" ht="15" customHeight="true" x14ac:dyDescent="0.2">
      <c r="A69" s="863"/>
      <c r="B69" s="454" t="s">
        <v>187</v>
      </c>
      <c r="C69" s="194">
        <v>0.15215025117052819</v>
      </c>
      <c r="D69" s="193">
        <v>0.11034287337733928</v>
      </c>
      <c r="E69" s="193">
        <v>0.17594399424111729</v>
      </c>
      <c r="F69" s="193">
        <v>7.3846117735807376E-2</v>
      </c>
      <c r="G69" s="192">
        <v>0.22274095587942705</v>
      </c>
      <c r="H69" s="191">
        <v>0.47122894454552749</v>
      </c>
      <c r="I69" s="193">
        <v>0.15998661768516145</v>
      </c>
      <c r="J69" s="193">
        <v>5.5275873459206155E-2</v>
      </c>
      <c r="K69" s="193">
        <v>4.1693939061533999E-2</v>
      </c>
      <c r="L69" s="190">
        <v>0.15616839289412143</v>
      </c>
      <c r="M69" s="194">
        <v>0.1417472521132182</v>
      </c>
      <c r="N69" s="193">
        <v>0.10844228501385125</v>
      </c>
      <c r="O69" s="193">
        <v>0.10500756634102312</v>
      </c>
      <c r="P69" s="193">
        <v>6.1113842968200785E-2</v>
      </c>
      <c r="Q69" s="192">
        <v>0.21730185166236896</v>
      </c>
      <c r="R69" s="191">
        <v>0</v>
      </c>
      <c r="S69" s="193">
        <v>0</v>
      </c>
      <c r="T69" s="193">
        <v>1.6796689261752045</v>
      </c>
      <c r="U69" s="193">
        <v>0.23639138722623435</v>
      </c>
      <c r="V69" s="193">
        <v>0</v>
      </c>
      <c r="W69" s="193">
        <v>0</v>
      </c>
      <c r="X69" s="193">
        <v>0</v>
      </c>
      <c r="Y69" s="193">
        <v>0</v>
      </c>
      <c r="Z69" s="193">
        <v>0</v>
      </c>
      <c r="AA69" s="193">
        <v>0.86031249242623109</v>
      </c>
      <c r="AB69" s="193">
        <v>0</v>
      </c>
      <c r="AC69" s="193">
        <v>0</v>
      </c>
      <c r="AD69" s="193">
        <v>0</v>
      </c>
      <c r="AE69" s="193">
        <v>0</v>
      </c>
      <c r="AF69" s="193">
        <v>0</v>
      </c>
      <c r="AG69" s="193">
        <v>0.11987245912692973</v>
      </c>
      <c r="AH69" s="190">
        <v>0.71363822683923261</v>
      </c>
      <c r="AI69" s="513"/>
      <c r="AJ69" s="513"/>
      <c r="AK69" s="513"/>
      <c r="AL69" s="513"/>
      <c r="AM69" s="513"/>
      <c r="AN69" s="513"/>
      <c r="AO69" s="513"/>
      <c r="AP69" s="513"/>
      <c r="AQ69" s="513"/>
      <c r="AR69" s="513"/>
      <c r="AS69" s="513"/>
      <c r="AT69" s="513"/>
      <c r="AU69" s="513"/>
      <c r="AV69" s="513"/>
      <c r="AW69" s="513"/>
      <c r="AX69" s="513"/>
      <c r="AY69" s="513"/>
      <c r="AZ69" s="757"/>
      <c r="BA69" s="762"/>
      <c r="BB69" s="641"/>
      <c r="BC69" s="524"/>
      <c r="BD69" s="510"/>
      <c r="BE69" s="510"/>
      <c r="BF69" s="510"/>
      <c r="BG69" s="528"/>
      <c r="BH69" s="524"/>
      <c r="BI69" s="510"/>
      <c r="BJ69" s="510"/>
      <c r="BK69" s="510"/>
      <c r="BL69" s="528"/>
      <c r="BM69" s="524"/>
      <c r="BN69" s="510"/>
      <c r="BO69" s="510"/>
      <c r="BP69" s="510"/>
      <c r="BQ69" s="528"/>
      <c r="BR69" s="524"/>
      <c r="BS69" s="510"/>
      <c r="BT69" s="510"/>
      <c r="BU69" s="510"/>
      <c r="BV69" s="510"/>
      <c r="BW69" s="510"/>
      <c r="BX69" s="510"/>
      <c r="BY69" s="511"/>
      <c r="BZ69" s="511"/>
      <c r="CA69" s="511"/>
      <c r="CB69" s="511"/>
      <c r="CC69" s="511"/>
      <c r="CD69" s="511"/>
      <c r="CE69" s="511"/>
      <c r="CF69" s="511"/>
      <c r="CG69" s="511"/>
      <c r="CH69" s="511"/>
      <c r="CI69" s="84"/>
      <c r="CJ69" s="84"/>
      <c r="CK69" s="84"/>
      <c r="CL69" s="84"/>
      <c r="CM69" s="84"/>
      <c r="CN69" s="84"/>
      <c r="CO69" s="84"/>
      <c r="CP69" s="84"/>
      <c r="CQ69" s="84"/>
      <c r="CR69" s="84"/>
      <c r="CS69" s="84"/>
      <c r="CT69" s="84"/>
      <c r="CU69" s="84"/>
      <c r="CV69" s="84"/>
      <c r="CW69" s="84"/>
      <c r="CX69" s="84"/>
      <c r="CY69" s="84"/>
      <c r="CZ69" s="84"/>
    </row>
    <row r="70" s="759" customFormat="true" ht="15" customHeight="true" x14ac:dyDescent="0.2">
      <c r="A70" s="863"/>
      <c r="B70" s="454" t="s">
        <v>188</v>
      </c>
      <c r="C70" s="194">
        <v>8.4627944516327797E-2</v>
      </c>
      <c r="D70" s="193">
        <v>0.19681260213570057</v>
      </c>
      <c r="E70" s="193">
        <v>0.1234958091527382</v>
      </c>
      <c r="F70" s="193">
        <v>6.1905321267912358E-2</v>
      </c>
      <c r="G70" s="192">
        <v>0.24523268093190764</v>
      </c>
      <c r="H70" s="191">
        <v>5.4679801183731287E-2</v>
      </c>
      <c r="I70" s="193">
        <v>0.24125216623754531</v>
      </c>
      <c r="J70" s="193">
        <v>5.7680464832094575E-2</v>
      </c>
      <c r="K70" s="193">
        <v>0.1850697354112526</v>
      </c>
      <c r="L70" s="190">
        <v>0.21062823549167983</v>
      </c>
      <c r="M70" s="194">
        <v>3.0962492844032213E-2</v>
      </c>
      <c r="N70" s="193">
        <v>0.20825428771124566</v>
      </c>
      <c r="O70" s="193">
        <v>0.2062805736505583</v>
      </c>
      <c r="P70" s="193">
        <v>9.7117174168978332E-2</v>
      </c>
      <c r="Q70" s="192">
        <v>0.14314451834856007</v>
      </c>
      <c r="R70" s="191">
        <v>0.34421528285989422</v>
      </c>
      <c r="S70" s="193">
        <v>0.21643152727468112</v>
      </c>
      <c r="T70" s="193">
        <v>0.1903489573581979</v>
      </c>
      <c r="U70" s="193">
        <v>0</v>
      </c>
      <c r="V70" s="193">
        <v>0</v>
      </c>
      <c r="W70" s="193">
        <v>0</v>
      </c>
      <c r="X70" s="193">
        <v>0.11994559363149412</v>
      </c>
      <c r="Y70" s="193">
        <v>7.7074222064151626E-2</v>
      </c>
      <c r="Z70" s="193">
        <v>0</v>
      </c>
      <c r="AA70" s="193">
        <v>9.7277773712835289E-2</v>
      </c>
      <c r="AB70" s="193">
        <v>0</v>
      </c>
      <c r="AC70" s="193">
        <v>0.339341064243046</v>
      </c>
      <c r="AD70" s="193">
        <v>0.49134661550269998</v>
      </c>
      <c r="AE70" s="193">
        <v>0</v>
      </c>
      <c r="AF70" s="193">
        <v>0</v>
      </c>
      <c r="AG70" s="193">
        <v>0.14903442969926323</v>
      </c>
      <c r="AH70" s="190">
        <v>0</v>
      </c>
      <c r="AI70" s="513"/>
      <c r="AJ70" s="513"/>
      <c r="AK70" s="513"/>
      <c r="AL70" s="513"/>
      <c r="AM70" s="513"/>
      <c r="AN70" s="513"/>
      <c r="AO70" s="513"/>
      <c r="AP70" s="513"/>
      <c r="AQ70" s="513"/>
      <c r="AR70" s="513"/>
      <c r="AS70" s="513"/>
      <c r="AT70" s="513"/>
      <c r="AU70" s="513"/>
      <c r="AV70" s="513"/>
      <c r="AW70" s="513"/>
      <c r="AX70" s="513"/>
      <c r="AY70" s="513"/>
      <c r="AZ70" s="757"/>
      <c r="BA70" s="762"/>
      <c r="BB70" s="641"/>
      <c r="BC70" s="524"/>
      <c r="BD70" s="510"/>
      <c r="BE70" s="510"/>
      <c r="BF70" s="510"/>
      <c r="BG70" s="528"/>
      <c r="BH70" s="524"/>
      <c r="BI70" s="510"/>
      <c r="BJ70" s="510"/>
      <c r="BK70" s="510"/>
      <c r="BL70" s="528"/>
      <c r="BM70" s="524"/>
      <c r="BN70" s="510"/>
      <c r="BO70" s="510"/>
      <c r="BP70" s="510"/>
      <c r="BQ70" s="528"/>
      <c r="BR70" s="524"/>
      <c r="BS70" s="510"/>
      <c r="BT70" s="510"/>
      <c r="BU70" s="510"/>
      <c r="BV70" s="510"/>
      <c r="BW70" s="510"/>
      <c r="BX70" s="510"/>
      <c r="BY70" s="511"/>
      <c r="BZ70" s="511"/>
      <c r="CA70" s="511"/>
      <c r="CB70" s="511"/>
      <c r="CC70" s="511"/>
      <c r="CD70" s="511"/>
      <c r="CE70" s="511"/>
      <c r="CF70" s="511"/>
      <c r="CG70" s="511"/>
      <c r="CH70" s="511"/>
      <c r="CI70" s="84"/>
      <c r="CJ70" s="84"/>
      <c r="CK70" s="84"/>
      <c r="CL70" s="84"/>
      <c r="CM70" s="84"/>
      <c r="CN70" s="84"/>
      <c r="CO70" s="84"/>
      <c r="CP70" s="84"/>
      <c r="CQ70" s="84"/>
      <c r="CR70" s="84"/>
      <c r="CS70" s="84"/>
      <c r="CT70" s="84"/>
      <c r="CU70" s="84"/>
      <c r="CV70" s="84"/>
      <c r="CW70" s="84"/>
      <c r="CX70" s="84"/>
      <c r="CY70" s="84"/>
      <c r="CZ70" s="84"/>
    </row>
    <row r="71" s="759" customFormat="true" ht="15" customHeight="true" x14ac:dyDescent="0.2">
      <c r="A71" s="863"/>
      <c r="B71" s="454" t="s">
        <v>189</v>
      </c>
      <c r="C71" s="194">
        <v>0.23823737403551301</v>
      </c>
      <c r="D71" s="193">
        <v>0.16004002409099194</v>
      </c>
      <c r="E71" s="193">
        <v>9.3295543646774823E-2</v>
      </c>
      <c r="F71" s="193">
        <v>2.6249677226359625E-2</v>
      </c>
      <c r="G71" s="192">
        <v>8.2290835668074644E-2</v>
      </c>
      <c r="H71" s="191">
        <v>1.8119182465437169E-2</v>
      </c>
      <c r="I71" s="193">
        <v>3.8910984255721176E-2</v>
      </c>
      <c r="J71" s="193">
        <v>0</v>
      </c>
      <c r="K71" s="193">
        <v>0</v>
      </c>
      <c r="L71" s="190">
        <v>0.20317203732241901</v>
      </c>
      <c r="M71" s="194">
        <v>0.20390482249573486</v>
      </c>
      <c r="N71" s="193">
        <v>0.30707818859392516</v>
      </c>
      <c r="O71" s="193">
        <v>0.14585625663430629</v>
      </c>
      <c r="P71" s="193">
        <v>0.13022710900413503</v>
      </c>
      <c r="Q71" s="192">
        <v>4.4098449283281139E-2</v>
      </c>
      <c r="R71" s="191">
        <v>0</v>
      </c>
      <c r="S71" s="193">
        <v>6.8541386702171636E-2</v>
      </c>
      <c r="T71" s="193">
        <v>0</v>
      </c>
      <c r="U71" s="193">
        <v>0</v>
      </c>
      <c r="V71" s="193">
        <v>0</v>
      </c>
      <c r="W71" s="193">
        <v>0.11768013525094169</v>
      </c>
      <c r="X71" s="193">
        <v>8.0064176750334212E-2</v>
      </c>
      <c r="Y71" s="193">
        <v>0</v>
      </c>
      <c r="Z71" s="193">
        <v>0.41387330005185508</v>
      </c>
      <c r="AA71" s="193">
        <v>0.11852823955382154</v>
      </c>
      <c r="AB71" s="193">
        <v>0.26553300341003699</v>
      </c>
      <c r="AC71" s="193">
        <v>5.6031405309983566E-2</v>
      </c>
      <c r="AD71" s="193">
        <v>0</v>
      </c>
      <c r="AE71" s="193">
        <v>0.27368222375957596</v>
      </c>
      <c r="AF71" s="193">
        <v>0.30784713411627818</v>
      </c>
      <c r="AG71" s="193">
        <v>0</v>
      </c>
      <c r="AH71" s="190">
        <v>0.22147393246734806</v>
      </c>
      <c r="AI71" s="513"/>
      <c r="AJ71" s="513"/>
      <c r="AK71" s="513"/>
      <c r="AL71" s="513"/>
      <c r="AM71" s="513"/>
      <c r="AN71" s="513"/>
      <c r="AO71" s="513"/>
      <c r="AP71" s="513"/>
      <c r="AQ71" s="513"/>
      <c r="AR71" s="513"/>
      <c r="AS71" s="513"/>
      <c r="AT71" s="513"/>
      <c r="AU71" s="513"/>
      <c r="AV71" s="513"/>
      <c r="AW71" s="513"/>
      <c r="AX71" s="513"/>
      <c r="AY71" s="513"/>
      <c r="AZ71" s="757"/>
      <c r="BA71" s="762"/>
      <c r="BB71" s="641"/>
      <c r="BC71" s="524"/>
      <c r="BD71" s="510"/>
      <c r="BE71" s="510"/>
      <c r="BF71" s="510"/>
      <c r="BG71" s="528"/>
      <c r="BH71" s="524"/>
      <c r="BI71" s="510"/>
      <c r="BJ71" s="510"/>
      <c r="BK71" s="510"/>
      <c r="BL71" s="528"/>
      <c r="BM71" s="524"/>
      <c r="BN71" s="510"/>
      <c r="BO71" s="510"/>
      <c r="BP71" s="510"/>
      <c r="BQ71" s="528"/>
      <c r="BR71" s="524"/>
      <c r="BS71" s="510"/>
      <c r="BT71" s="510"/>
      <c r="BU71" s="510"/>
      <c r="BV71" s="510"/>
      <c r="BW71" s="510"/>
      <c r="BX71" s="510"/>
      <c r="BY71" s="511"/>
      <c r="BZ71" s="511"/>
      <c r="CA71" s="511"/>
      <c r="CB71" s="511"/>
      <c r="CC71" s="511"/>
      <c r="CD71" s="511"/>
      <c r="CE71" s="511"/>
      <c r="CF71" s="511"/>
      <c r="CG71" s="511"/>
      <c r="CH71" s="511"/>
      <c r="CI71" s="84"/>
      <c r="CJ71" s="84"/>
      <c r="CK71" s="84"/>
      <c r="CL71" s="84"/>
      <c r="CM71" s="84"/>
      <c r="CN71" s="84"/>
      <c r="CO71" s="84"/>
      <c r="CP71" s="84"/>
      <c r="CQ71" s="84"/>
      <c r="CR71" s="84"/>
      <c r="CS71" s="84"/>
      <c r="CT71" s="84"/>
      <c r="CU71" s="84"/>
      <c r="CV71" s="84"/>
      <c r="CW71" s="84"/>
      <c r="CX71" s="84"/>
      <c r="CY71" s="84"/>
      <c r="CZ71" s="84"/>
    </row>
    <row r="72" s="759" customFormat="true" ht="15" customHeight="true" x14ac:dyDescent="0.2">
      <c r="A72" s="863"/>
      <c r="B72" s="454" t="s">
        <v>190</v>
      </c>
      <c r="C72" s="194">
        <v>1.9394728742401716E-2</v>
      </c>
      <c r="D72" s="193">
        <v>0</v>
      </c>
      <c r="E72" s="193">
        <v>8.8420763014070508E-2</v>
      </c>
      <c r="F72" s="193">
        <v>2.1744028590557511E-2</v>
      </c>
      <c r="G72" s="192">
        <v>0</v>
      </c>
      <c r="H72" s="191">
        <v>0</v>
      </c>
      <c r="I72" s="193">
        <v>0</v>
      </c>
      <c r="J72" s="193">
        <v>0</v>
      </c>
      <c r="K72" s="193">
        <v>0</v>
      </c>
      <c r="L72" s="190">
        <v>0</v>
      </c>
      <c r="M72" s="194">
        <v>3.2755454854314414E-2</v>
      </c>
      <c r="N72" s="193">
        <v>0</v>
      </c>
      <c r="O72" s="193">
        <v>0</v>
      </c>
      <c r="P72" s="193">
        <v>0.14851618618638354</v>
      </c>
      <c r="Q72" s="192">
        <v>3.6529132672611354E-2</v>
      </c>
      <c r="R72" s="191">
        <v>0</v>
      </c>
      <c r="S72" s="193">
        <v>0</v>
      </c>
      <c r="T72" s="193">
        <v>0</v>
      </c>
      <c r="U72" s="193">
        <v>0.14091871568476966</v>
      </c>
      <c r="V72" s="193">
        <v>0</v>
      </c>
      <c r="W72" s="193">
        <v>6.5236055730635942E-2</v>
      </c>
      <c r="X72" s="193">
        <v>0.11275218697372992</v>
      </c>
      <c r="Y72" s="193">
        <v>0.13219553397381753</v>
      </c>
      <c r="Z72" s="193">
        <v>0</v>
      </c>
      <c r="AA72" s="193">
        <v>0</v>
      </c>
      <c r="AB72" s="193">
        <v>0</v>
      </c>
      <c r="AC72" s="193">
        <v>0</v>
      </c>
      <c r="AD72" s="193">
        <v>0</v>
      </c>
      <c r="AE72" s="193">
        <v>0</v>
      </c>
      <c r="AF72" s="193">
        <v>0</v>
      </c>
      <c r="AG72" s="193">
        <v>0</v>
      </c>
      <c r="AH72" s="190">
        <v>0</v>
      </c>
      <c r="AI72" s="513"/>
      <c r="AJ72" s="513"/>
      <c r="AK72" s="513"/>
      <c r="AL72" s="513"/>
      <c r="AM72" s="513"/>
      <c r="AN72" s="513"/>
      <c r="AO72" s="513"/>
      <c r="AP72" s="513"/>
      <c r="AQ72" s="513"/>
      <c r="AR72" s="513"/>
      <c r="AS72" s="513"/>
      <c r="AT72" s="513"/>
      <c r="AU72" s="513"/>
      <c r="AV72" s="513"/>
      <c r="AW72" s="513"/>
      <c r="AX72" s="513"/>
      <c r="AY72" s="513"/>
      <c r="AZ72" s="757"/>
      <c r="BA72" s="762"/>
      <c r="BB72" s="641"/>
      <c r="BC72" s="524"/>
      <c r="BD72" s="510"/>
      <c r="BE72" s="510"/>
      <c r="BF72" s="510"/>
      <c r="BG72" s="528"/>
      <c r="BH72" s="524"/>
      <c r="BI72" s="510"/>
      <c r="BJ72" s="510"/>
      <c r="BK72" s="510"/>
      <c r="BL72" s="528"/>
      <c r="BM72" s="524"/>
      <c r="BN72" s="510"/>
      <c r="BO72" s="510"/>
      <c r="BP72" s="510"/>
      <c r="BQ72" s="528"/>
      <c r="BR72" s="524"/>
      <c r="BS72" s="510"/>
      <c r="BT72" s="510"/>
      <c r="BU72" s="510"/>
      <c r="BV72" s="510"/>
      <c r="BW72" s="510"/>
      <c r="BX72" s="510"/>
      <c r="BY72" s="511"/>
      <c r="BZ72" s="511"/>
      <c r="CA72" s="511"/>
      <c r="CB72" s="511"/>
      <c r="CC72" s="511"/>
      <c r="CD72" s="511"/>
      <c r="CE72" s="511"/>
      <c r="CF72" s="511"/>
      <c r="CG72" s="511"/>
      <c r="CH72" s="511"/>
      <c r="CI72" s="84"/>
      <c r="CJ72" s="84"/>
      <c r="CK72" s="84"/>
      <c r="CL72" s="84"/>
      <c r="CM72" s="84"/>
      <c r="CN72" s="84"/>
      <c r="CO72" s="84"/>
      <c r="CP72" s="84"/>
      <c r="CQ72" s="84"/>
      <c r="CR72" s="84"/>
      <c r="CS72" s="84"/>
      <c r="CT72" s="84"/>
      <c r="CU72" s="84"/>
      <c r="CV72" s="84"/>
      <c r="CW72" s="84"/>
      <c r="CX72" s="84"/>
      <c r="CY72" s="84"/>
      <c r="CZ72" s="84"/>
    </row>
    <row r="73" s="759" customFormat="true" ht="15" customHeight="true" x14ac:dyDescent="0.2">
      <c r="A73" s="219"/>
      <c r="B73" s="213"/>
      <c r="C73" s="194"/>
      <c r="D73" s="193"/>
      <c r="E73" s="193"/>
      <c r="F73" s="193"/>
      <c r="G73" s="192"/>
      <c r="H73" s="191"/>
      <c r="I73" s="193"/>
      <c r="J73" s="193"/>
      <c r="K73" s="193"/>
      <c r="L73" s="190"/>
      <c r="M73" s="194"/>
      <c r="N73" s="193"/>
      <c r="O73" s="193"/>
      <c r="P73" s="193"/>
      <c r="Q73" s="192"/>
      <c r="R73" s="191"/>
      <c r="S73" s="193"/>
      <c r="T73" s="193"/>
      <c r="U73" s="193"/>
      <c r="V73" s="193"/>
      <c r="W73" s="193"/>
      <c r="X73" s="193"/>
      <c r="Y73" s="193"/>
      <c r="Z73" s="193"/>
      <c r="AA73" s="193"/>
      <c r="AB73" s="193"/>
      <c r="AC73" s="193"/>
      <c r="AD73" s="193"/>
      <c r="AE73" s="193"/>
      <c r="AF73" s="193"/>
      <c r="AG73" s="193"/>
      <c r="AH73" s="190"/>
      <c r="AI73" s="513"/>
      <c r="AJ73" s="513"/>
      <c r="AK73" s="513"/>
      <c r="AL73" s="513"/>
      <c r="AM73" s="513"/>
      <c r="AN73" s="513"/>
      <c r="AO73" s="513"/>
      <c r="AP73" s="513"/>
      <c r="AQ73" s="513"/>
      <c r="AR73" s="513"/>
      <c r="AS73" s="513"/>
      <c r="AT73" s="513"/>
      <c r="AU73" s="513"/>
      <c r="AV73" s="513"/>
      <c r="AW73" s="513"/>
      <c r="AX73" s="513"/>
      <c r="AY73" s="513"/>
      <c r="AZ73" s="757"/>
      <c r="BA73" s="762"/>
      <c r="BB73" s="641"/>
      <c r="BC73" s="524"/>
      <c r="BD73" s="510"/>
      <c r="BE73" s="510"/>
      <c r="BF73" s="510"/>
      <c r="BG73" s="528"/>
      <c r="BH73" s="524"/>
      <c r="BI73" s="510"/>
      <c r="BJ73" s="510"/>
      <c r="BK73" s="510"/>
      <c r="BL73" s="528"/>
      <c r="BM73" s="524"/>
      <c r="BN73" s="510"/>
      <c r="BO73" s="510"/>
      <c r="BP73" s="510"/>
      <c r="BQ73" s="528"/>
      <c r="BR73" s="524"/>
      <c r="BS73" s="510"/>
      <c r="BT73" s="510"/>
      <c r="BU73" s="510"/>
      <c r="BV73" s="510"/>
      <c r="BW73" s="510"/>
      <c r="BX73" s="510"/>
      <c r="BY73" s="511"/>
      <c r="BZ73" s="511"/>
      <c r="CA73" s="511"/>
      <c r="CB73" s="511"/>
      <c r="CC73" s="511"/>
      <c r="CD73" s="511"/>
      <c r="CE73" s="511"/>
      <c r="CF73" s="511"/>
      <c r="CG73" s="511"/>
      <c r="CH73" s="511"/>
      <c r="CI73" s="84"/>
      <c r="CJ73" s="84"/>
      <c r="CK73" s="84"/>
      <c r="CL73" s="84"/>
      <c r="CM73" s="84"/>
      <c r="CN73" s="84"/>
      <c r="CO73" s="84"/>
      <c r="CP73" s="84"/>
      <c r="CQ73" s="84"/>
      <c r="CR73" s="84"/>
      <c r="CS73" s="84"/>
      <c r="CT73" s="84"/>
      <c r="CU73" s="84"/>
      <c r="CV73" s="84"/>
      <c r="CW73" s="84"/>
      <c r="CX73" s="84"/>
      <c r="CY73" s="84"/>
      <c r="CZ73" s="84"/>
    </row>
    <row r="74" s="759" customFormat="true" ht="15" customHeight="true" x14ac:dyDescent="0.2">
      <c r="A74" s="219"/>
      <c r="B74" s="213"/>
      <c r="C74" s="194"/>
      <c r="D74" s="193"/>
      <c r="E74" s="193"/>
      <c r="F74" s="193"/>
      <c r="G74" s="192"/>
      <c r="H74" s="191"/>
      <c r="I74" s="193"/>
      <c r="J74" s="193"/>
      <c r="K74" s="193"/>
      <c r="L74" s="190"/>
      <c r="M74" s="194"/>
      <c r="N74" s="193"/>
      <c r="O74" s="193"/>
      <c r="P74" s="193"/>
      <c r="Q74" s="192"/>
      <c r="R74" s="191"/>
      <c r="S74" s="193"/>
      <c r="T74" s="193"/>
      <c r="U74" s="193"/>
      <c r="V74" s="193"/>
      <c r="W74" s="193"/>
      <c r="X74" s="193"/>
      <c r="Y74" s="193"/>
      <c r="Z74" s="193"/>
      <c r="AA74" s="193"/>
      <c r="AB74" s="193"/>
      <c r="AC74" s="193"/>
      <c r="AD74" s="193"/>
      <c r="AE74" s="193"/>
      <c r="AF74" s="193"/>
      <c r="AG74" s="193"/>
      <c r="AH74" s="190"/>
      <c r="AI74" s="513"/>
      <c r="AJ74" s="513"/>
      <c r="AK74" s="513"/>
      <c r="AL74" s="513"/>
      <c r="AM74" s="513"/>
      <c r="AN74" s="513"/>
      <c r="AO74" s="513"/>
      <c r="AP74" s="513"/>
      <c r="AQ74" s="513"/>
      <c r="AR74" s="513"/>
      <c r="AS74" s="513"/>
      <c r="AT74" s="513"/>
      <c r="AU74" s="513"/>
      <c r="AV74" s="513"/>
      <c r="AW74" s="513"/>
      <c r="AX74" s="513"/>
      <c r="AY74" s="513"/>
      <c r="AZ74" s="757"/>
      <c r="BA74" s="762"/>
      <c r="BB74" s="641"/>
      <c r="BC74" s="524"/>
      <c r="BD74" s="510"/>
      <c r="BE74" s="510"/>
      <c r="BF74" s="510"/>
      <c r="BG74" s="528"/>
      <c r="BH74" s="524"/>
      <c r="BI74" s="510"/>
      <c r="BJ74" s="510"/>
      <c r="BK74" s="510"/>
      <c r="BL74" s="528"/>
      <c r="BM74" s="524"/>
      <c r="BN74" s="510"/>
      <c r="BO74" s="510"/>
      <c r="BP74" s="510"/>
      <c r="BQ74" s="528"/>
      <c r="BR74" s="524"/>
      <c r="BS74" s="510"/>
      <c r="BT74" s="510"/>
      <c r="BU74" s="510"/>
      <c r="BV74" s="510"/>
      <c r="BW74" s="510"/>
      <c r="BX74" s="510"/>
      <c r="BY74" s="511"/>
      <c r="BZ74" s="511"/>
      <c r="CA74" s="511"/>
      <c r="CB74" s="511"/>
      <c r="CC74" s="511"/>
      <c r="CD74" s="511"/>
      <c r="CE74" s="511"/>
      <c r="CF74" s="511"/>
      <c r="CG74" s="511"/>
      <c r="CH74" s="511"/>
      <c r="CI74" s="84"/>
      <c r="CJ74" s="84"/>
      <c r="CK74" s="84"/>
      <c r="CL74" s="84"/>
      <c r="CM74" s="84"/>
      <c r="CN74" s="84"/>
      <c r="CO74" s="84"/>
      <c r="CP74" s="84"/>
      <c r="CQ74" s="84"/>
      <c r="CR74" s="84"/>
      <c r="CS74" s="84"/>
      <c r="CT74" s="84"/>
      <c r="CU74" s="84"/>
      <c r="CV74" s="84"/>
      <c r="CW74" s="84"/>
      <c r="CX74" s="84"/>
      <c r="CY74" s="84"/>
      <c r="CZ74" s="84"/>
    </row>
    <row r="75" s="759" customFormat="true" ht="15" customHeight="true" x14ac:dyDescent="0.2">
      <c r="A75" s="219"/>
      <c r="B75" s="213"/>
      <c r="C75" s="194"/>
      <c r="D75" s="193"/>
      <c r="E75" s="193"/>
      <c r="F75" s="193"/>
      <c r="G75" s="192"/>
      <c r="H75" s="191"/>
      <c r="I75" s="193"/>
      <c r="J75" s="193"/>
      <c r="K75" s="193"/>
      <c r="L75" s="190"/>
      <c r="M75" s="194"/>
      <c r="N75" s="193"/>
      <c r="O75" s="193"/>
      <c r="P75" s="193"/>
      <c r="Q75" s="192"/>
      <c r="R75" s="191"/>
      <c r="S75" s="193"/>
      <c r="T75" s="193"/>
      <c r="U75" s="193"/>
      <c r="V75" s="193"/>
      <c r="W75" s="193"/>
      <c r="X75" s="193"/>
      <c r="Y75" s="193"/>
      <c r="Z75" s="193"/>
      <c r="AA75" s="193"/>
      <c r="AB75" s="193"/>
      <c r="AC75" s="193"/>
      <c r="AD75" s="193"/>
      <c r="AE75" s="193"/>
      <c r="AF75" s="193"/>
      <c r="AG75" s="193"/>
      <c r="AH75" s="190"/>
      <c r="AI75" s="513"/>
      <c r="AJ75" s="513"/>
      <c r="AK75" s="513"/>
      <c r="AL75" s="513"/>
      <c r="AM75" s="513"/>
      <c r="AN75" s="513"/>
      <c r="AO75" s="513"/>
      <c r="AP75" s="513"/>
      <c r="AQ75" s="513"/>
      <c r="AR75" s="513"/>
      <c r="AS75" s="513"/>
      <c r="AT75" s="513"/>
      <c r="AU75" s="513"/>
      <c r="AV75" s="513"/>
      <c r="AW75" s="513"/>
      <c r="AX75" s="513"/>
      <c r="AY75" s="513"/>
      <c r="AZ75" s="757"/>
      <c r="BA75" s="762"/>
      <c r="BB75" s="641"/>
      <c r="BC75" s="524"/>
      <c r="BD75" s="510"/>
      <c r="BE75" s="510"/>
      <c r="BF75" s="510"/>
      <c r="BG75" s="528"/>
      <c r="BH75" s="524"/>
      <c r="BI75" s="510"/>
      <c r="BJ75" s="510"/>
      <c r="BK75" s="510"/>
      <c r="BL75" s="528"/>
      <c r="BM75" s="524"/>
      <c r="BN75" s="510"/>
      <c r="BO75" s="510"/>
      <c r="BP75" s="510"/>
      <c r="BQ75" s="528"/>
      <c r="BR75" s="524"/>
      <c r="BS75" s="510"/>
      <c r="BT75" s="510"/>
      <c r="BU75" s="510"/>
      <c r="BV75" s="510"/>
      <c r="BW75" s="510"/>
      <c r="BX75" s="510"/>
      <c r="BY75" s="511"/>
      <c r="BZ75" s="511"/>
      <c r="CA75" s="511"/>
      <c r="CB75" s="511"/>
      <c r="CC75" s="511"/>
      <c r="CD75" s="511"/>
      <c r="CE75" s="511"/>
      <c r="CF75" s="511"/>
      <c r="CG75" s="511"/>
      <c r="CH75" s="511"/>
      <c r="CI75" s="84"/>
      <c r="CJ75" s="84"/>
      <c r="CK75" s="84"/>
      <c r="CL75" s="84"/>
      <c r="CM75" s="84"/>
      <c r="CN75" s="84"/>
      <c r="CO75" s="84"/>
      <c r="CP75" s="84"/>
      <c r="CQ75" s="84"/>
      <c r="CR75" s="84"/>
      <c r="CS75" s="84"/>
      <c r="CT75" s="84"/>
      <c r="CU75" s="84"/>
      <c r="CV75" s="84"/>
      <c r="CW75" s="84"/>
      <c r="CX75" s="84"/>
      <c r="CY75" s="84"/>
      <c r="CZ75" s="84"/>
    </row>
    <row r="76" s="759" customFormat="true" ht="15" customHeight="true" x14ac:dyDescent="0.2">
      <c r="A76" s="219"/>
      <c r="B76" s="213"/>
      <c r="C76" s="194"/>
      <c r="D76" s="193"/>
      <c r="E76" s="193"/>
      <c r="F76" s="193"/>
      <c r="G76" s="192"/>
      <c r="H76" s="191"/>
      <c r="I76" s="193"/>
      <c r="J76" s="193"/>
      <c r="K76" s="193"/>
      <c r="L76" s="190"/>
      <c r="M76" s="194"/>
      <c r="N76" s="193"/>
      <c r="O76" s="193"/>
      <c r="P76" s="193"/>
      <c r="Q76" s="192"/>
      <c r="R76" s="191"/>
      <c r="S76" s="193"/>
      <c r="T76" s="193"/>
      <c r="U76" s="193"/>
      <c r="V76" s="193"/>
      <c r="W76" s="193"/>
      <c r="X76" s="193"/>
      <c r="Y76" s="193"/>
      <c r="Z76" s="193"/>
      <c r="AA76" s="193"/>
      <c r="AB76" s="193"/>
      <c r="AC76" s="193"/>
      <c r="AD76" s="193"/>
      <c r="AE76" s="193"/>
      <c r="AF76" s="193"/>
      <c r="AG76" s="193"/>
      <c r="AH76" s="190"/>
      <c r="AI76" s="513"/>
      <c r="AJ76" s="513"/>
      <c r="AK76" s="513"/>
      <c r="AL76" s="513"/>
      <c r="AM76" s="513"/>
      <c r="AN76" s="513"/>
      <c r="AO76" s="513"/>
      <c r="AP76" s="513"/>
      <c r="AQ76" s="513"/>
      <c r="AR76" s="513"/>
      <c r="AS76" s="513"/>
      <c r="AT76" s="513"/>
      <c r="AU76" s="513"/>
      <c r="AV76" s="513"/>
      <c r="AW76" s="513"/>
      <c r="AX76" s="513"/>
      <c r="AY76" s="513"/>
      <c r="AZ76" s="757"/>
      <c r="BA76" s="762"/>
      <c r="BB76" s="641"/>
      <c r="BC76" s="524"/>
      <c r="BD76" s="510"/>
      <c r="BE76" s="510"/>
      <c r="BF76" s="510"/>
      <c r="BG76" s="528"/>
      <c r="BH76" s="524"/>
      <c r="BI76" s="510"/>
      <c r="BJ76" s="510"/>
      <c r="BK76" s="510"/>
      <c r="BL76" s="528"/>
      <c r="BM76" s="524"/>
      <c r="BN76" s="510"/>
      <c r="BO76" s="510"/>
      <c r="BP76" s="510"/>
      <c r="BQ76" s="528"/>
      <c r="BR76" s="524"/>
      <c r="BS76" s="510"/>
      <c r="BT76" s="510"/>
      <c r="BU76" s="510"/>
      <c r="BV76" s="510"/>
      <c r="BW76" s="510"/>
      <c r="BX76" s="510"/>
      <c r="BY76" s="511"/>
      <c r="BZ76" s="511"/>
      <c r="CA76" s="511"/>
      <c r="CB76" s="511"/>
      <c r="CC76" s="511"/>
      <c r="CD76" s="511"/>
      <c r="CE76" s="511"/>
      <c r="CF76" s="511"/>
      <c r="CG76" s="511"/>
      <c r="CH76" s="511"/>
      <c r="CI76" s="84"/>
      <c r="CJ76" s="84"/>
      <c r="CK76" s="84"/>
      <c r="CL76" s="84"/>
      <c r="CM76" s="84"/>
      <c r="CN76" s="84"/>
      <c r="CO76" s="84"/>
      <c r="CP76" s="84"/>
      <c r="CQ76" s="84"/>
      <c r="CR76" s="84"/>
      <c r="CS76" s="84"/>
      <c r="CT76" s="84"/>
      <c r="CU76" s="84"/>
      <c r="CV76" s="84"/>
      <c r="CW76" s="84"/>
      <c r="CX76" s="84"/>
      <c r="CY76" s="84"/>
      <c r="CZ76" s="84"/>
    </row>
    <row r="77" s="759" customFormat="true" ht="15" customHeight="true" x14ac:dyDescent="0.2">
      <c r="A77" s="219"/>
      <c r="B77" s="213"/>
      <c r="C77" s="194"/>
      <c r="D77" s="193"/>
      <c r="E77" s="193"/>
      <c r="F77" s="193"/>
      <c r="G77" s="192"/>
      <c r="H77" s="191"/>
      <c r="I77" s="193"/>
      <c r="J77" s="193"/>
      <c r="K77" s="193"/>
      <c r="L77" s="190"/>
      <c r="M77" s="194"/>
      <c r="N77" s="193"/>
      <c r="O77" s="193"/>
      <c r="P77" s="193"/>
      <c r="Q77" s="192"/>
      <c r="R77" s="191"/>
      <c r="S77" s="193"/>
      <c r="T77" s="193"/>
      <c r="U77" s="193"/>
      <c r="V77" s="193"/>
      <c r="W77" s="193"/>
      <c r="X77" s="193"/>
      <c r="Y77" s="193"/>
      <c r="Z77" s="193"/>
      <c r="AA77" s="193"/>
      <c r="AB77" s="193"/>
      <c r="AC77" s="193"/>
      <c r="AD77" s="193"/>
      <c r="AE77" s="193"/>
      <c r="AF77" s="193"/>
      <c r="AG77" s="193"/>
      <c r="AH77" s="190"/>
      <c r="AI77" s="513"/>
      <c r="AJ77" s="513"/>
      <c r="AK77" s="513"/>
      <c r="AL77" s="513"/>
      <c r="AM77" s="513"/>
      <c r="AN77" s="513"/>
      <c r="AO77" s="513"/>
      <c r="AP77" s="513"/>
      <c r="AQ77" s="513"/>
      <c r="AR77" s="513"/>
      <c r="AS77" s="513"/>
      <c r="AT77" s="513"/>
      <c r="AU77" s="513"/>
      <c r="AV77" s="513"/>
      <c r="AW77" s="513"/>
      <c r="AX77" s="513"/>
      <c r="AY77" s="513"/>
      <c r="AZ77" s="757"/>
      <c r="BA77" s="762"/>
      <c r="BB77" s="641"/>
      <c r="BC77" s="524"/>
      <c r="BD77" s="510"/>
      <c r="BE77" s="510"/>
      <c r="BF77" s="510"/>
      <c r="BG77" s="528"/>
      <c r="BH77" s="524"/>
      <c r="BI77" s="510"/>
      <c r="BJ77" s="510"/>
      <c r="BK77" s="510"/>
      <c r="BL77" s="528"/>
      <c r="BM77" s="524"/>
      <c r="BN77" s="510"/>
      <c r="BO77" s="510"/>
      <c r="BP77" s="510"/>
      <c r="BQ77" s="528"/>
      <c r="BR77" s="524"/>
      <c r="BS77" s="510"/>
      <c r="BT77" s="510"/>
      <c r="BU77" s="510"/>
      <c r="BV77" s="510"/>
      <c r="BW77" s="510"/>
      <c r="BX77" s="510"/>
      <c r="BY77" s="511"/>
      <c r="BZ77" s="511"/>
      <c r="CA77" s="511"/>
      <c r="CB77" s="511"/>
      <c r="CC77" s="511"/>
      <c r="CD77" s="511"/>
      <c r="CE77" s="511"/>
      <c r="CF77" s="511"/>
      <c r="CG77" s="511"/>
      <c r="CH77" s="511"/>
      <c r="CI77" s="84"/>
      <c r="CJ77" s="84"/>
      <c r="CK77" s="84"/>
      <c r="CL77" s="84"/>
      <c r="CM77" s="84"/>
      <c r="CN77" s="84"/>
      <c r="CO77" s="84"/>
      <c r="CP77" s="84"/>
      <c r="CQ77" s="84"/>
      <c r="CR77" s="84"/>
      <c r="CS77" s="84"/>
      <c r="CT77" s="84"/>
      <c r="CU77" s="84"/>
      <c r="CV77" s="84"/>
      <c r="CW77" s="84"/>
      <c r="CX77" s="84"/>
      <c r="CY77" s="84"/>
      <c r="CZ77" s="84"/>
    </row>
    <row r="78" s="759" customFormat="true" ht="15" customHeight="true" x14ac:dyDescent="0.2">
      <c r="A78" s="219"/>
      <c r="B78" s="213"/>
      <c r="C78" s="194"/>
      <c r="D78" s="193"/>
      <c r="E78" s="193"/>
      <c r="F78" s="193"/>
      <c r="G78" s="192"/>
      <c r="H78" s="191"/>
      <c r="I78" s="193"/>
      <c r="J78" s="193"/>
      <c r="K78" s="193"/>
      <c r="L78" s="190"/>
      <c r="M78" s="194"/>
      <c r="N78" s="193"/>
      <c r="O78" s="193"/>
      <c r="P78" s="193"/>
      <c r="Q78" s="192"/>
      <c r="R78" s="191"/>
      <c r="S78" s="193"/>
      <c r="T78" s="193"/>
      <c r="U78" s="193"/>
      <c r="V78" s="193"/>
      <c r="W78" s="193"/>
      <c r="X78" s="193"/>
      <c r="Y78" s="193"/>
      <c r="Z78" s="193"/>
      <c r="AA78" s="193"/>
      <c r="AB78" s="193"/>
      <c r="AC78" s="193"/>
      <c r="AD78" s="193"/>
      <c r="AE78" s="193"/>
      <c r="AF78" s="193"/>
      <c r="AG78" s="193"/>
      <c r="AH78" s="190"/>
      <c r="AI78" s="513"/>
      <c r="AJ78" s="513"/>
      <c r="AK78" s="513"/>
      <c r="AL78" s="513"/>
      <c r="AM78" s="513"/>
      <c r="AN78" s="513"/>
      <c r="AO78" s="513"/>
      <c r="AP78" s="513"/>
      <c r="AQ78" s="513"/>
      <c r="AR78" s="513"/>
      <c r="AS78" s="513"/>
      <c r="AT78" s="513"/>
      <c r="AU78" s="513"/>
      <c r="AV78" s="513"/>
      <c r="AW78" s="513"/>
      <c r="AX78" s="513"/>
      <c r="AY78" s="513"/>
      <c r="AZ78" s="757"/>
      <c r="BA78" s="762"/>
      <c r="BB78" s="641"/>
      <c r="BC78" s="524"/>
      <c r="BD78" s="510"/>
      <c r="BE78" s="510"/>
      <c r="BF78" s="510"/>
      <c r="BG78" s="528"/>
      <c r="BH78" s="524"/>
      <c r="BI78" s="510"/>
      <c r="BJ78" s="510"/>
      <c r="BK78" s="510"/>
      <c r="BL78" s="528"/>
      <c r="BM78" s="524"/>
      <c r="BN78" s="510"/>
      <c r="BO78" s="510"/>
      <c r="BP78" s="510"/>
      <c r="BQ78" s="528"/>
      <c r="BR78" s="524"/>
      <c r="BS78" s="510"/>
      <c r="BT78" s="510"/>
      <c r="BU78" s="510"/>
      <c r="BV78" s="510"/>
      <c r="BW78" s="510"/>
      <c r="BX78" s="510"/>
      <c r="BY78" s="511"/>
      <c r="BZ78" s="511"/>
      <c r="CA78" s="511"/>
      <c r="CB78" s="511"/>
      <c r="CC78" s="511"/>
      <c r="CD78" s="511"/>
      <c r="CE78" s="511"/>
      <c r="CF78" s="511"/>
      <c r="CG78" s="511"/>
      <c r="CH78" s="511"/>
      <c r="CI78" s="84"/>
      <c r="CJ78" s="84"/>
      <c r="CK78" s="84"/>
      <c r="CL78" s="84"/>
      <c r="CM78" s="84"/>
      <c r="CN78" s="84"/>
      <c r="CO78" s="84"/>
      <c r="CP78" s="84"/>
      <c r="CQ78" s="84"/>
      <c r="CR78" s="84"/>
      <c r="CS78" s="84"/>
      <c r="CT78" s="84"/>
      <c r="CU78" s="84"/>
      <c r="CV78" s="84"/>
      <c r="CW78" s="84"/>
      <c r="CX78" s="84"/>
      <c r="CY78" s="84"/>
      <c r="CZ78" s="84"/>
    </row>
    <row r="79" s="759" customFormat="true" ht="15" customHeight="true" x14ac:dyDescent="0.2">
      <c r="A79" s="219"/>
      <c r="B79" s="213"/>
      <c r="C79" s="194"/>
      <c r="D79" s="193"/>
      <c r="E79" s="193"/>
      <c r="F79" s="193"/>
      <c r="G79" s="192"/>
      <c r="H79" s="191"/>
      <c r="I79" s="193"/>
      <c r="J79" s="193"/>
      <c r="K79" s="193"/>
      <c r="L79" s="190"/>
      <c r="M79" s="194"/>
      <c r="N79" s="193"/>
      <c r="O79" s="193"/>
      <c r="P79" s="193"/>
      <c r="Q79" s="192"/>
      <c r="R79" s="191"/>
      <c r="S79" s="193"/>
      <c r="T79" s="193"/>
      <c r="U79" s="193"/>
      <c r="V79" s="193"/>
      <c r="W79" s="193"/>
      <c r="X79" s="193"/>
      <c r="Y79" s="193"/>
      <c r="Z79" s="193"/>
      <c r="AA79" s="193"/>
      <c r="AB79" s="193"/>
      <c r="AC79" s="193"/>
      <c r="AD79" s="193"/>
      <c r="AE79" s="193"/>
      <c r="AF79" s="193"/>
      <c r="AG79" s="193"/>
      <c r="AH79" s="190"/>
      <c r="AI79" s="513"/>
      <c r="AJ79" s="513"/>
      <c r="AK79" s="513"/>
      <c r="AL79" s="513"/>
      <c r="AM79" s="513"/>
      <c r="AN79" s="513"/>
      <c r="AO79" s="513"/>
      <c r="AP79" s="513"/>
      <c r="AQ79" s="513"/>
      <c r="AR79" s="513"/>
      <c r="AS79" s="513"/>
      <c r="AT79" s="513"/>
      <c r="AU79" s="513"/>
      <c r="AV79" s="513"/>
      <c r="AW79" s="513"/>
      <c r="AX79" s="513"/>
      <c r="AY79" s="513"/>
      <c r="AZ79" s="757"/>
      <c r="BA79" s="762"/>
      <c r="BB79" s="641"/>
      <c r="BC79" s="524"/>
      <c r="BD79" s="510"/>
      <c r="BE79" s="510"/>
      <c r="BF79" s="510"/>
      <c r="BG79" s="528"/>
      <c r="BH79" s="524"/>
      <c r="BI79" s="510"/>
      <c r="BJ79" s="510"/>
      <c r="BK79" s="510"/>
      <c r="BL79" s="528"/>
      <c r="BM79" s="524"/>
      <c r="BN79" s="510"/>
      <c r="BO79" s="510"/>
      <c r="BP79" s="510"/>
      <c r="BQ79" s="528"/>
      <c r="BR79" s="524"/>
      <c r="BS79" s="510"/>
      <c r="BT79" s="510"/>
      <c r="BU79" s="510"/>
      <c r="BV79" s="510"/>
      <c r="BW79" s="510"/>
      <c r="BX79" s="510"/>
      <c r="BY79" s="511"/>
      <c r="BZ79" s="511"/>
      <c r="CA79" s="511"/>
      <c r="CB79" s="511"/>
      <c r="CC79" s="511"/>
      <c r="CD79" s="511"/>
      <c r="CE79" s="511"/>
      <c r="CF79" s="511"/>
      <c r="CG79" s="511"/>
      <c r="CH79" s="511"/>
      <c r="CI79" s="84"/>
      <c r="CJ79" s="84"/>
      <c r="CK79" s="84"/>
      <c r="CL79" s="84"/>
      <c r="CM79" s="84"/>
      <c r="CN79" s="84"/>
      <c r="CO79" s="84"/>
      <c r="CP79" s="84"/>
      <c r="CQ79" s="84"/>
      <c r="CR79" s="84"/>
      <c r="CS79" s="84"/>
      <c r="CT79" s="84"/>
      <c r="CU79" s="84"/>
      <c r="CV79" s="84"/>
      <c r="CW79" s="84"/>
      <c r="CX79" s="84"/>
      <c r="CY79" s="84"/>
      <c r="CZ79" s="84"/>
    </row>
    <row r="80" s="759" customFormat="true" ht="15" customHeight="true" x14ac:dyDescent="0.2">
      <c r="A80" s="219"/>
      <c r="B80" s="213"/>
      <c r="C80" s="194"/>
      <c r="D80" s="193"/>
      <c r="E80" s="193"/>
      <c r="F80" s="193"/>
      <c r="G80" s="192"/>
      <c r="H80" s="191"/>
      <c r="I80" s="193"/>
      <c r="J80" s="193"/>
      <c r="K80" s="193"/>
      <c r="L80" s="190"/>
      <c r="M80" s="194"/>
      <c r="N80" s="193"/>
      <c r="O80" s="193"/>
      <c r="P80" s="193"/>
      <c r="Q80" s="192"/>
      <c r="R80" s="191"/>
      <c r="S80" s="193"/>
      <c r="T80" s="193"/>
      <c r="U80" s="193"/>
      <c r="V80" s="193"/>
      <c r="W80" s="193"/>
      <c r="X80" s="193"/>
      <c r="Y80" s="193"/>
      <c r="Z80" s="193"/>
      <c r="AA80" s="193"/>
      <c r="AB80" s="193"/>
      <c r="AC80" s="193"/>
      <c r="AD80" s="193"/>
      <c r="AE80" s="193"/>
      <c r="AF80" s="193"/>
      <c r="AG80" s="193"/>
      <c r="AH80" s="190"/>
      <c r="AI80" s="513"/>
      <c r="AJ80" s="513"/>
      <c r="AK80" s="513"/>
      <c r="AL80" s="513"/>
      <c r="AM80" s="513"/>
      <c r="AN80" s="513"/>
      <c r="AO80" s="513"/>
      <c r="AP80" s="513"/>
      <c r="AQ80" s="513"/>
      <c r="AR80" s="513"/>
      <c r="AS80" s="513"/>
      <c r="AT80" s="513"/>
      <c r="AU80" s="513"/>
      <c r="AV80" s="513"/>
      <c r="AW80" s="513"/>
      <c r="AX80" s="513"/>
      <c r="AY80" s="513"/>
      <c r="AZ80" s="757"/>
      <c r="BA80" s="762"/>
      <c r="BB80" s="641"/>
      <c r="BC80" s="524"/>
      <c r="BD80" s="510"/>
      <c r="BE80" s="510"/>
      <c r="BF80" s="510"/>
      <c r="BG80" s="528"/>
      <c r="BH80" s="524"/>
      <c r="BI80" s="510"/>
      <c r="BJ80" s="510"/>
      <c r="BK80" s="510"/>
      <c r="BL80" s="528"/>
      <c r="BM80" s="524"/>
      <c r="BN80" s="510"/>
      <c r="BO80" s="510"/>
      <c r="BP80" s="510"/>
      <c r="BQ80" s="528"/>
      <c r="BR80" s="524"/>
      <c r="BS80" s="510"/>
      <c r="BT80" s="510"/>
      <c r="BU80" s="510"/>
      <c r="BV80" s="510"/>
      <c r="BW80" s="510"/>
      <c r="BX80" s="510"/>
      <c r="BY80" s="511"/>
      <c r="BZ80" s="511"/>
      <c r="CA80" s="511"/>
      <c r="CB80" s="511"/>
      <c r="CC80" s="511"/>
      <c r="CD80" s="511"/>
      <c r="CE80" s="511"/>
      <c r="CF80" s="511"/>
      <c r="CG80" s="511"/>
      <c r="CH80" s="511"/>
      <c r="CI80" s="84"/>
      <c r="CJ80" s="84"/>
      <c r="CK80" s="84"/>
      <c r="CL80" s="84"/>
      <c r="CM80" s="84"/>
      <c r="CN80" s="84"/>
      <c r="CO80" s="84"/>
      <c r="CP80" s="84"/>
      <c r="CQ80" s="84"/>
      <c r="CR80" s="84"/>
      <c r="CS80" s="84"/>
      <c r="CT80" s="84"/>
      <c r="CU80" s="84"/>
      <c r="CV80" s="84"/>
      <c r="CW80" s="84"/>
      <c r="CX80" s="84"/>
      <c r="CY80" s="84"/>
      <c r="CZ80" s="84"/>
    </row>
    <row r="81" s="759" customFormat="true" ht="15" customHeight="true" x14ac:dyDescent="0.2">
      <c r="A81" s="219"/>
      <c r="B81" s="213"/>
      <c r="C81" s="194"/>
      <c r="D81" s="193"/>
      <c r="E81" s="193"/>
      <c r="F81" s="193"/>
      <c r="G81" s="192"/>
      <c r="H81" s="191"/>
      <c r="I81" s="193"/>
      <c r="J81" s="193"/>
      <c r="K81" s="193"/>
      <c r="L81" s="190"/>
      <c r="M81" s="194"/>
      <c r="N81" s="193"/>
      <c r="O81" s="193"/>
      <c r="P81" s="193"/>
      <c r="Q81" s="192"/>
      <c r="R81" s="191"/>
      <c r="S81" s="193"/>
      <c r="T81" s="193"/>
      <c r="U81" s="193"/>
      <c r="V81" s="193"/>
      <c r="W81" s="193"/>
      <c r="X81" s="193"/>
      <c r="Y81" s="193"/>
      <c r="Z81" s="193"/>
      <c r="AA81" s="193"/>
      <c r="AB81" s="193"/>
      <c r="AC81" s="193"/>
      <c r="AD81" s="193"/>
      <c r="AE81" s="193"/>
      <c r="AF81" s="193"/>
      <c r="AG81" s="193"/>
      <c r="AH81" s="190"/>
      <c r="AI81" s="513"/>
      <c r="AJ81" s="513"/>
      <c r="AK81" s="513"/>
      <c r="AL81" s="513"/>
      <c r="AM81" s="513"/>
      <c r="AN81" s="513"/>
      <c r="AO81" s="513"/>
      <c r="AP81" s="513"/>
      <c r="AQ81" s="513"/>
      <c r="AR81" s="513"/>
      <c r="AS81" s="513"/>
      <c r="AT81" s="513"/>
      <c r="AU81" s="513"/>
      <c r="AV81" s="513"/>
      <c r="AW81" s="513"/>
      <c r="AX81" s="513"/>
      <c r="AY81" s="513"/>
      <c r="AZ81" s="757"/>
      <c r="BA81" s="762"/>
      <c r="BB81" s="641"/>
      <c r="BC81" s="524"/>
      <c r="BD81" s="510"/>
      <c r="BE81" s="510"/>
      <c r="BF81" s="510"/>
      <c r="BG81" s="528"/>
      <c r="BH81" s="524"/>
      <c r="BI81" s="510"/>
      <c r="BJ81" s="510"/>
      <c r="BK81" s="510"/>
      <c r="BL81" s="528"/>
      <c r="BM81" s="524"/>
      <c r="BN81" s="510"/>
      <c r="BO81" s="510"/>
      <c r="BP81" s="510"/>
      <c r="BQ81" s="528"/>
      <c r="BR81" s="524"/>
      <c r="BS81" s="510"/>
      <c r="BT81" s="510"/>
      <c r="BU81" s="510"/>
      <c r="BV81" s="510"/>
      <c r="BW81" s="510"/>
      <c r="BX81" s="510"/>
      <c r="BY81" s="511"/>
      <c r="BZ81" s="511"/>
      <c r="CA81" s="511"/>
      <c r="CB81" s="511"/>
      <c r="CC81" s="511"/>
      <c r="CD81" s="511"/>
      <c r="CE81" s="511"/>
      <c r="CF81" s="511"/>
      <c r="CG81" s="511"/>
      <c r="CH81" s="511"/>
      <c r="CI81" s="84"/>
      <c r="CJ81" s="84"/>
      <c r="CK81" s="84"/>
      <c r="CL81" s="84"/>
      <c r="CM81" s="84"/>
      <c r="CN81" s="84"/>
      <c r="CO81" s="84"/>
      <c r="CP81" s="84"/>
      <c r="CQ81" s="84"/>
      <c r="CR81" s="84"/>
      <c r="CS81" s="84"/>
      <c r="CT81" s="84"/>
      <c r="CU81" s="84"/>
      <c r="CV81" s="84"/>
      <c r="CW81" s="84"/>
      <c r="CX81" s="84"/>
      <c r="CY81" s="84"/>
      <c r="CZ81" s="84"/>
    </row>
    <row r="82" s="759" customFormat="true" ht="15" customHeight="true" x14ac:dyDescent="0.2">
      <c r="A82" s="219"/>
      <c r="B82" s="213"/>
      <c r="C82" s="194"/>
      <c r="D82" s="193"/>
      <c r="E82" s="193"/>
      <c r="F82" s="193"/>
      <c r="G82" s="192"/>
      <c r="H82" s="191"/>
      <c r="I82" s="193"/>
      <c r="J82" s="193"/>
      <c r="K82" s="193"/>
      <c r="L82" s="190"/>
      <c r="M82" s="194"/>
      <c r="N82" s="193"/>
      <c r="O82" s="193"/>
      <c r="P82" s="193"/>
      <c r="Q82" s="192"/>
      <c r="R82" s="191"/>
      <c r="S82" s="193"/>
      <c r="T82" s="193"/>
      <c r="U82" s="193"/>
      <c r="V82" s="193"/>
      <c r="W82" s="193"/>
      <c r="X82" s="193"/>
      <c r="Y82" s="193"/>
      <c r="Z82" s="193"/>
      <c r="AA82" s="193"/>
      <c r="AB82" s="193"/>
      <c r="AC82" s="193"/>
      <c r="AD82" s="193"/>
      <c r="AE82" s="193"/>
      <c r="AF82" s="193"/>
      <c r="AG82" s="193"/>
      <c r="AH82" s="190"/>
      <c r="AI82" s="513"/>
      <c r="AJ82" s="513"/>
      <c r="AK82" s="513"/>
      <c r="AL82" s="513"/>
      <c r="AM82" s="513"/>
      <c r="AN82" s="513"/>
      <c r="AO82" s="513"/>
      <c r="AP82" s="513"/>
      <c r="AQ82" s="513"/>
      <c r="AR82" s="513"/>
      <c r="AS82" s="513"/>
      <c r="AT82" s="513"/>
      <c r="AU82" s="513"/>
      <c r="AV82" s="513"/>
      <c r="AW82" s="513"/>
      <c r="AX82" s="513"/>
      <c r="AY82" s="513"/>
      <c r="AZ82" s="757"/>
      <c r="BA82" s="762"/>
      <c r="BB82" s="641"/>
      <c r="BC82" s="524"/>
      <c r="BD82" s="510"/>
      <c r="BE82" s="510"/>
      <c r="BF82" s="510"/>
      <c r="BG82" s="528"/>
      <c r="BH82" s="524"/>
      <c r="BI82" s="510"/>
      <c r="BJ82" s="510"/>
      <c r="BK82" s="510"/>
      <c r="BL82" s="528"/>
      <c r="BM82" s="524"/>
      <c r="BN82" s="510"/>
      <c r="BO82" s="510"/>
      <c r="BP82" s="510"/>
      <c r="BQ82" s="528"/>
      <c r="BR82" s="524"/>
      <c r="BS82" s="510"/>
      <c r="BT82" s="510"/>
      <c r="BU82" s="510"/>
      <c r="BV82" s="510"/>
      <c r="BW82" s="510"/>
      <c r="BX82" s="510"/>
      <c r="BY82" s="511"/>
      <c r="BZ82" s="511"/>
      <c r="CA82" s="511"/>
      <c r="CB82" s="511"/>
      <c r="CC82" s="511"/>
      <c r="CD82" s="511"/>
      <c r="CE82" s="511"/>
      <c r="CF82" s="511"/>
      <c r="CG82" s="511"/>
      <c r="CH82" s="511"/>
      <c r="CI82" s="84"/>
      <c r="CJ82" s="84"/>
      <c r="CK82" s="84"/>
      <c r="CL82" s="84"/>
      <c r="CM82" s="84"/>
      <c r="CN82" s="84"/>
      <c r="CO82" s="84"/>
      <c r="CP82" s="84"/>
      <c r="CQ82" s="84"/>
      <c r="CR82" s="84"/>
      <c r="CS82" s="84"/>
      <c r="CT82" s="84"/>
      <c r="CU82" s="84"/>
      <c r="CV82" s="84"/>
      <c r="CW82" s="84"/>
      <c r="CX82" s="84"/>
      <c r="CY82" s="84"/>
      <c r="CZ82" s="84"/>
    </row>
    <row r="83" s="759" customFormat="true" ht="15" customHeight="true" x14ac:dyDescent="0.2">
      <c r="A83" s="219"/>
      <c r="B83" s="213"/>
      <c r="C83" s="194"/>
      <c r="D83" s="193"/>
      <c r="E83" s="193"/>
      <c r="F83" s="193"/>
      <c r="G83" s="192"/>
      <c r="H83" s="191"/>
      <c r="I83" s="193"/>
      <c r="J83" s="193"/>
      <c r="K83" s="193"/>
      <c r="L83" s="190"/>
      <c r="M83" s="194"/>
      <c r="N83" s="193"/>
      <c r="O83" s="193"/>
      <c r="P83" s="193"/>
      <c r="Q83" s="192"/>
      <c r="R83" s="191"/>
      <c r="S83" s="193"/>
      <c r="T83" s="193"/>
      <c r="U83" s="193"/>
      <c r="V83" s="193"/>
      <c r="W83" s="193"/>
      <c r="X83" s="193"/>
      <c r="Y83" s="193"/>
      <c r="Z83" s="193"/>
      <c r="AA83" s="193"/>
      <c r="AB83" s="193"/>
      <c r="AC83" s="193"/>
      <c r="AD83" s="193"/>
      <c r="AE83" s="193"/>
      <c r="AF83" s="193"/>
      <c r="AG83" s="193"/>
      <c r="AH83" s="190"/>
      <c r="AI83" s="513"/>
      <c r="AJ83" s="513"/>
      <c r="AK83" s="513"/>
      <c r="AL83" s="513"/>
      <c r="AM83" s="513"/>
      <c r="AN83" s="513"/>
      <c r="AO83" s="513"/>
      <c r="AP83" s="513"/>
      <c r="AQ83" s="513"/>
      <c r="AR83" s="513"/>
      <c r="AS83" s="513"/>
      <c r="AT83" s="513"/>
      <c r="AU83" s="513"/>
      <c r="AV83" s="513"/>
      <c r="AW83" s="513"/>
      <c r="AX83" s="513"/>
      <c r="AY83" s="513"/>
      <c r="AZ83" s="757"/>
      <c r="BA83" s="762"/>
      <c r="BB83" s="641"/>
      <c r="BC83" s="524"/>
      <c r="BD83" s="510"/>
      <c r="BE83" s="510"/>
      <c r="BF83" s="510"/>
      <c r="BG83" s="528"/>
      <c r="BH83" s="524"/>
      <c r="BI83" s="510"/>
      <c r="BJ83" s="510"/>
      <c r="BK83" s="510"/>
      <c r="BL83" s="528"/>
      <c r="BM83" s="524"/>
      <c r="BN83" s="510"/>
      <c r="BO83" s="510"/>
      <c r="BP83" s="510"/>
      <c r="BQ83" s="528"/>
      <c r="BR83" s="524"/>
      <c r="BS83" s="510"/>
      <c r="BT83" s="510"/>
      <c r="BU83" s="510"/>
      <c r="BV83" s="510"/>
      <c r="BW83" s="510"/>
      <c r="BX83" s="510"/>
      <c r="BY83" s="511"/>
      <c r="BZ83" s="511"/>
      <c r="CA83" s="511"/>
      <c r="CB83" s="511"/>
      <c r="CC83" s="511"/>
      <c r="CD83" s="511"/>
      <c r="CE83" s="511"/>
      <c r="CF83" s="511"/>
      <c r="CG83" s="511"/>
      <c r="CH83" s="511"/>
      <c r="CI83" s="84"/>
      <c r="CJ83" s="84"/>
      <c r="CK83" s="84"/>
      <c r="CL83" s="84"/>
      <c r="CM83" s="84"/>
      <c r="CN83" s="84"/>
      <c r="CO83" s="84"/>
      <c r="CP83" s="84"/>
      <c r="CQ83" s="84"/>
      <c r="CR83" s="84"/>
      <c r="CS83" s="84"/>
      <c r="CT83" s="84"/>
      <c r="CU83" s="84"/>
      <c r="CV83" s="84"/>
      <c r="CW83" s="84"/>
      <c r="CX83" s="84"/>
      <c r="CY83" s="84"/>
      <c r="CZ83" s="84"/>
    </row>
    <row r="84" s="759" customFormat="true" ht="15" customHeight="true" x14ac:dyDescent="0.2">
      <c r="A84" s="219"/>
      <c r="B84" s="213"/>
      <c r="C84" s="194"/>
      <c r="D84" s="193"/>
      <c r="E84" s="193"/>
      <c r="F84" s="193"/>
      <c r="G84" s="192"/>
      <c r="H84" s="191"/>
      <c r="I84" s="193"/>
      <c r="J84" s="193"/>
      <c r="K84" s="193"/>
      <c r="L84" s="190"/>
      <c r="M84" s="194"/>
      <c r="N84" s="193"/>
      <c r="O84" s="193"/>
      <c r="P84" s="193"/>
      <c r="Q84" s="192"/>
      <c r="R84" s="191"/>
      <c r="S84" s="193"/>
      <c r="T84" s="193"/>
      <c r="U84" s="193"/>
      <c r="V84" s="193"/>
      <c r="W84" s="193"/>
      <c r="X84" s="193"/>
      <c r="Y84" s="193"/>
      <c r="Z84" s="193"/>
      <c r="AA84" s="193"/>
      <c r="AB84" s="193"/>
      <c r="AC84" s="193"/>
      <c r="AD84" s="193"/>
      <c r="AE84" s="193"/>
      <c r="AF84" s="193"/>
      <c r="AG84" s="193"/>
      <c r="AH84" s="190"/>
      <c r="AI84" s="513"/>
      <c r="AJ84" s="513"/>
      <c r="AK84" s="513"/>
      <c r="AL84" s="513"/>
      <c r="AM84" s="513"/>
      <c r="AN84" s="513"/>
      <c r="AO84" s="513"/>
      <c r="AP84" s="513"/>
      <c r="AQ84" s="513"/>
      <c r="AR84" s="513"/>
      <c r="AS84" s="513"/>
      <c r="AT84" s="513"/>
      <c r="AU84" s="513"/>
      <c r="AV84" s="513"/>
      <c r="AW84" s="513"/>
      <c r="AX84" s="513"/>
      <c r="AY84" s="513"/>
      <c r="AZ84" s="757"/>
      <c r="BA84" s="762"/>
      <c r="BB84" s="641"/>
      <c r="BC84" s="524"/>
      <c r="BD84" s="510"/>
      <c r="BE84" s="510"/>
      <c r="BF84" s="510"/>
      <c r="BG84" s="528"/>
      <c r="BH84" s="524"/>
      <c r="BI84" s="510"/>
      <c r="BJ84" s="510"/>
      <c r="BK84" s="510"/>
      <c r="BL84" s="528"/>
      <c r="BM84" s="524"/>
      <c r="BN84" s="510"/>
      <c r="BO84" s="510"/>
      <c r="BP84" s="510"/>
      <c r="BQ84" s="528"/>
      <c r="BR84" s="524"/>
      <c r="BS84" s="510"/>
      <c r="BT84" s="510"/>
      <c r="BU84" s="510"/>
      <c r="BV84" s="510"/>
      <c r="BW84" s="510"/>
      <c r="BX84" s="510"/>
      <c r="BY84" s="511"/>
      <c r="BZ84" s="511"/>
      <c r="CA84" s="511"/>
      <c r="CB84" s="511"/>
      <c r="CC84" s="511"/>
      <c r="CD84" s="511"/>
      <c r="CE84" s="511"/>
      <c r="CF84" s="511"/>
      <c r="CG84" s="511"/>
      <c r="CH84" s="511"/>
      <c r="CI84" s="84"/>
      <c r="CJ84" s="84"/>
      <c r="CK84" s="84"/>
      <c r="CL84" s="84"/>
      <c r="CM84" s="84"/>
      <c r="CN84" s="84"/>
      <c r="CO84" s="84"/>
      <c r="CP84" s="84"/>
      <c r="CQ84" s="84"/>
      <c r="CR84" s="84"/>
      <c r="CS84" s="84"/>
      <c r="CT84" s="84"/>
      <c r="CU84" s="84"/>
      <c r="CV84" s="84"/>
      <c r="CW84" s="84"/>
      <c r="CX84" s="84"/>
      <c r="CY84" s="84"/>
      <c r="CZ84" s="84"/>
    </row>
    <row r="85" s="759" customFormat="true" ht="15" customHeight="true" x14ac:dyDescent="0.2">
      <c r="A85" s="219"/>
      <c r="B85" s="213"/>
      <c r="C85" s="194"/>
      <c r="D85" s="193"/>
      <c r="E85" s="193"/>
      <c r="F85" s="193"/>
      <c r="G85" s="192"/>
      <c r="H85" s="191"/>
      <c r="I85" s="193"/>
      <c r="J85" s="193"/>
      <c r="K85" s="193"/>
      <c r="L85" s="190"/>
      <c r="M85" s="194"/>
      <c r="N85" s="193"/>
      <c r="O85" s="193"/>
      <c r="P85" s="193"/>
      <c r="Q85" s="192"/>
      <c r="R85" s="191"/>
      <c r="S85" s="193"/>
      <c r="T85" s="193"/>
      <c r="U85" s="193"/>
      <c r="V85" s="193"/>
      <c r="W85" s="193"/>
      <c r="X85" s="193"/>
      <c r="Y85" s="193"/>
      <c r="Z85" s="193"/>
      <c r="AA85" s="193"/>
      <c r="AB85" s="193"/>
      <c r="AC85" s="193"/>
      <c r="AD85" s="193"/>
      <c r="AE85" s="193"/>
      <c r="AF85" s="193"/>
      <c r="AG85" s="193"/>
      <c r="AH85" s="190"/>
      <c r="AI85" s="513"/>
      <c r="AJ85" s="513"/>
      <c r="AK85" s="513"/>
      <c r="AL85" s="513"/>
      <c r="AM85" s="513"/>
      <c r="AN85" s="513"/>
      <c r="AO85" s="513"/>
      <c r="AP85" s="513"/>
      <c r="AQ85" s="513"/>
      <c r="AR85" s="513"/>
      <c r="AS85" s="513"/>
      <c r="AT85" s="513"/>
      <c r="AU85" s="513"/>
      <c r="AV85" s="513"/>
      <c r="AW85" s="513"/>
      <c r="AX85" s="513"/>
      <c r="AY85" s="513"/>
      <c r="AZ85" s="757"/>
      <c r="BA85" s="762"/>
      <c r="BB85" s="641"/>
      <c r="BC85" s="524"/>
      <c r="BD85" s="510"/>
      <c r="BE85" s="510"/>
      <c r="BF85" s="510"/>
      <c r="BG85" s="528"/>
      <c r="BH85" s="524"/>
      <c r="BI85" s="510"/>
      <c r="BJ85" s="510"/>
      <c r="BK85" s="510"/>
      <c r="BL85" s="528"/>
      <c r="BM85" s="524"/>
      <c r="BN85" s="510"/>
      <c r="BO85" s="510"/>
      <c r="BP85" s="510"/>
      <c r="BQ85" s="528"/>
      <c r="BR85" s="524"/>
      <c r="BS85" s="510"/>
      <c r="BT85" s="510"/>
      <c r="BU85" s="510"/>
      <c r="BV85" s="510"/>
      <c r="BW85" s="510"/>
      <c r="BX85" s="510"/>
      <c r="BY85" s="511"/>
      <c r="BZ85" s="511"/>
      <c r="CA85" s="511"/>
      <c r="CB85" s="511"/>
      <c r="CC85" s="511"/>
      <c r="CD85" s="511"/>
      <c r="CE85" s="511"/>
      <c r="CF85" s="511"/>
      <c r="CG85" s="511"/>
      <c r="CH85" s="511"/>
      <c r="CI85" s="84"/>
      <c r="CJ85" s="84"/>
      <c r="CK85" s="84"/>
      <c r="CL85" s="84"/>
      <c r="CM85" s="84"/>
      <c r="CN85" s="84"/>
      <c r="CO85" s="84"/>
      <c r="CP85" s="84"/>
      <c r="CQ85" s="84"/>
      <c r="CR85" s="84"/>
      <c r="CS85" s="84"/>
      <c r="CT85" s="84"/>
      <c r="CU85" s="84"/>
      <c r="CV85" s="84"/>
      <c r="CW85" s="84"/>
      <c r="CX85" s="84"/>
      <c r="CY85" s="84"/>
      <c r="CZ85" s="84"/>
    </row>
    <row r="86" s="759" customFormat="true" ht="15" customHeight="true" x14ac:dyDescent="0.2">
      <c r="A86" s="219"/>
      <c r="B86" s="213"/>
      <c r="C86" s="194"/>
      <c r="D86" s="193"/>
      <c r="E86" s="193"/>
      <c r="F86" s="193"/>
      <c r="G86" s="192"/>
      <c r="H86" s="191"/>
      <c r="I86" s="193"/>
      <c r="J86" s="193"/>
      <c r="K86" s="193"/>
      <c r="L86" s="190"/>
      <c r="M86" s="194"/>
      <c r="N86" s="193"/>
      <c r="O86" s="193"/>
      <c r="P86" s="193"/>
      <c r="Q86" s="192"/>
      <c r="R86" s="191"/>
      <c r="S86" s="193"/>
      <c r="T86" s="193"/>
      <c r="U86" s="193"/>
      <c r="V86" s="193"/>
      <c r="W86" s="193"/>
      <c r="X86" s="193"/>
      <c r="Y86" s="193"/>
      <c r="Z86" s="193"/>
      <c r="AA86" s="193"/>
      <c r="AB86" s="193"/>
      <c r="AC86" s="193"/>
      <c r="AD86" s="193"/>
      <c r="AE86" s="193"/>
      <c r="AF86" s="193"/>
      <c r="AG86" s="193"/>
      <c r="AH86" s="190"/>
      <c r="AI86" s="513"/>
      <c r="AJ86" s="513"/>
      <c r="AK86" s="513"/>
      <c r="AL86" s="513"/>
      <c r="AM86" s="513"/>
      <c r="AN86" s="513"/>
      <c r="AO86" s="513"/>
      <c r="AP86" s="513"/>
      <c r="AQ86" s="513"/>
      <c r="AR86" s="513"/>
      <c r="AS86" s="513"/>
      <c r="AT86" s="513"/>
      <c r="AU86" s="513"/>
      <c r="AV86" s="513"/>
      <c r="AW86" s="513"/>
      <c r="AX86" s="513"/>
      <c r="AY86" s="513"/>
      <c r="AZ86" s="757"/>
      <c r="BA86" s="762"/>
      <c r="BB86" s="641"/>
      <c r="BC86" s="524"/>
      <c r="BD86" s="510"/>
      <c r="BE86" s="510"/>
      <c r="BF86" s="510"/>
      <c r="BG86" s="528"/>
      <c r="BH86" s="524"/>
      <c r="BI86" s="510"/>
      <c r="BJ86" s="510"/>
      <c r="BK86" s="510"/>
      <c r="BL86" s="528"/>
      <c r="BM86" s="524"/>
      <c r="BN86" s="510"/>
      <c r="BO86" s="510"/>
      <c r="BP86" s="510"/>
      <c r="BQ86" s="528"/>
      <c r="BR86" s="524"/>
      <c r="BS86" s="510"/>
      <c r="BT86" s="510"/>
      <c r="BU86" s="510"/>
      <c r="BV86" s="510"/>
      <c r="BW86" s="510"/>
      <c r="BX86" s="510"/>
      <c r="BY86" s="511"/>
      <c r="BZ86" s="511"/>
      <c r="CA86" s="511"/>
      <c r="CB86" s="511"/>
      <c r="CC86" s="511"/>
      <c r="CD86" s="511"/>
      <c r="CE86" s="511"/>
      <c r="CF86" s="511"/>
      <c r="CG86" s="511"/>
      <c r="CH86" s="511"/>
      <c r="CI86" s="84"/>
      <c r="CJ86" s="84"/>
      <c r="CK86" s="84"/>
      <c r="CL86" s="84"/>
      <c r="CM86" s="84"/>
      <c r="CN86" s="84"/>
      <c r="CO86" s="84"/>
      <c r="CP86" s="84"/>
      <c r="CQ86" s="84"/>
      <c r="CR86" s="84"/>
      <c r="CS86" s="84"/>
      <c r="CT86" s="84"/>
      <c r="CU86" s="84"/>
      <c r="CV86" s="84"/>
      <c r="CW86" s="84"/>
      <c r="CX86" s="84"/>
      <c r="CY86" s="84"/>
      <c r="CZ86" s="84"/>
    </row>
    <row r="87" s="759" customFormat="true" ht="15" customHeight="true" x14ac:dyDescent="0.2">
      <c r="A87" s="219"/>
      <c r="B87" s="213"/>
      <c r="C87" s="194"/>
      <c r="D87" s="193"/>
      <c r="E87" s="193"/>
      <c r="F87" s="193"/>
      <c r="G87" s="192"/>
      <c r="H87" s="191"/>
      <c r="I87" s="193"/>
      <c r="J87" s="193"/>
      <c r="K87" s="193"/>
      <c r="L87" s="190"/>
      <c r="M87" s="194"/>
      <c r="N87" s="193"/>
      <c r="O87" s="193"/>
      <c r="P87" s="193"/>
      <c r="Q87" s="192"/>
      <c r="R87" s="191"/>
      <c r="S87" s="193"/>
      <c r="T87" s="193"/>
      <c r="U87" s="193"/>
      <c r="V87" s="193"/>
      <c r="W87" s="193"/>
      <c r="X87" s="193"/>
      <c r="Y87" s="193"/>
      <c r="Z87" s="193"/>
      <c r="AA87" s="193"/>
      <c r="AB87" s="193"/>
      <c r="AC87" s="193"/>
      <c r="AD87" s="193"/>
      <c r="AE87" s="193"/>
      <c r="AF87" s="193"/>
      <c r="AG87" s="193"/>
      <c r="AH87" s="190"/>
      <c r="AI87" s="513"/>
      <c r="AJ87" s="513"/>
      <c r="AK87" s="513"/>
      <c r="AL87" s="513"/>
      <c r="AM87" s="513"/>
      <c r="AN87" s="513"/>
      <c r="AO87" s="513"/>
      <c r="AP87" s="513"/>
      <c r="AQ87" s="513"/>
      <c r="AR87" s="513"/>
      <c r="AS87" s="513"/>
      <c r="AT87" s="513"/>
      <c r="AU87" s="513"/>
      <c r="AV87" s="513"/>
      <c r="AW87" s="513"/>
      <c r="AX87" s="513"/>
      <c r="AY87" s="513"/>
      <c r="AZ87" s="757"/>
      <c r="BA87" s="762"/>
      <c r="BB87" s="641"/>
      <c r="BC87" s="524"/>
      <c r="BD87" s="510"/>
      <c r="BE87" s="510"/>
      <c r="BF87" s="510"/>
      <c r="BG87" s="528"/>
      <c r="BH87" s="524"/>
      <c r="BI87" s="510"/>
      <c r="BJ87" s="510"/>
      <c r="BK87" s="510"/>
      <c r="BL87" s="528"/>
      <c r="BM87" s="524"/>
      <c r="BN87" s="510"/>
      <c r="BO87" s="510"/>
      <c r="BP87" s="510"/>
      <c r="BQ87" s="528"/>
      <c r="BR87" s="524"/>
      <c r="BS87" s="510"/>
      <c r="BT87" s="510"/>
      <c r="BU87" s="510"/>
      <c r="BV87" s="510"/>
      <c r="BW87" s="510"/>
      <c r="BX87" s="510"/>
      <c r="BY87" s="511"/>
      <c r="BZ87" s="511"/>
      <c r="CA87" s="511"/>
      <c r="CB87" s="511"/>
      <c r="CC87" s="511"/>
      <c r="CD87" s="511"/>
      <c r="CE87" s="511"/>
      <c r="CF87" s="511"/>
      <c r="CG87" s="511"/>
      <c r="CH87" s="511"/>
      <c r="CI87" s="84"/>
      <c r="CJ87" s="84"/>
      <c r="CK87" s="84"/>
      <c r="CL87" s="84"/>
      <c r="CM87" s="84"/>
      <c r="CN87" s="84"/>
      <c r="CO87" s="84"/>
      <c r="CP87" s="84"/>
      <c r="CQ87" s="84"/>
      <c r="CR87" s="84"/>
      <c r="CS87" s="84"/>
      <c r="CT87" s="84"/>
      <c r="CU87" s="84"/>
      <c r="CV87" s="84"/>
      <c r="CW87" s="84"/>
      <c r="CX87" s="84"/>
      <c r="CY87" s="84"/>
      <c r="CZ87" s="84"/>
    </row>
    <row r="88" s="603" customFormat="true" ht="15" customHeight="true" x14ac:dyDescent="0.2">
      <c r="A88" s="219"/>
      <c r="B88" s="213"/>
      <c r="C88" s="182"/>
      <c r="D88" s="181"/>
      <c r="E88" s="181"/>
      <c r="F88" s="181"/>
      <c r="G88" s="180"/>
      <c r="H88" s="179"/>
      <c r="I88" s="181"/>
      <c r="J88" s="181"/>
      <c r="K88" s="181"/>
      <c r="L88" s="178"/>
      <c r="M88" s="182"/>
      <c r="N88" s="181"/>
      <c r="O88" s="181"/>
      <c r="P88" s="181"/>
      <c r="Q88" s="180"/>
      <c r="R88" s="179"/>
      <c r="S88" s="181"/>
      <c r="T88" s="181"/>
      <c r="U88" s="181"/>
      <c r="V88" s="181"/>
      <c r="W88" s="181"/>
      <c r="X88" s="181"/>
      <c r="Y88" s="181"/>
      <c r="Z88" s="181"/>
      <c r="AA88" s="181"/>
      <c r="AB88" s="181"/>
      <c r="AC88" s="177"/>
      <c r="AD88" s="177"/>
      <c r="AE88" s="177"/>
      <c r="AF88" s="177"/>
      <c r="AG88" s="177"/>
      <c r="AH88" s="173"/>
      <c r="AI88" s="743"/>
      <c r="AJ88" s="743"/>
      <c r="AK88" s="743"/>
      <c r="AL88" s="743"/>
      <c r="AM88" s="743"/>
      <c r="AN88" s="743"/>
      <c r="AO88" s="743"/>
      <c r="AP88" s="743"/>
      <c r="AQ88" s="743"/>
      <c r="AR88" s="743"/>
      <c r="AS88" s="743"/>
      <c r="AT88" s="743"/>
      <c r="AU88" s="743"/>
      <c r="AV88" s="743"/>
      <c r="AW88" s="743"/>
      <c r="AX88" s="743"/>
      <c r="AY88" s="743"/>
      <c r="AZ88" s="422"/>
      <c r="BA88" s="762"/>
      <c r="BB88" s="641"/>
      <c r="BC88" s="524"/>
      <c r="BD88" s="510"/>
      <c r="BE88" s="510"/>
      <c r="BF88" s="510"/>
      <c r="BG88" s="528"/>
      <c r="BH88" s="524"/>
      <c r="BI88" s="510"/>
      <c r="BJ88" s="510"/>
      <c r="BK88" s="510"/>
      <c r="BL88" s="528"/>
      <c r="BM88" s="524"/>
      <c r="BN88" s="510"/>
      <c r="BO88" s="510"/>
      <c r="BP88" s="510"/>
      <c r="BQ88" s="528"/>
      <c r="BR88" s="524"/>
      <c r="BS88" s="510"/>
      <c r="BT88" s="510"/>
      <c r="BU88" s="510"/>
      <c r="BV88" s="510"/>
      <c r="BW88" s="510"/>
      <c r="BX88" s="510"/>
      <c r="BY88" s="511"/>
      <c r="BZ88" s="511"/>
      <c r="CA88" s="511"/>
      <c r="CB88" s="511"/>
      <c r="CC88" s="511"/>
      <c r="CD88" s="511"/>
      <c r="CE88" s="511"/>
      <c r="CF88" s="511"/>
      <c r="CG88" s="511"/>
      <c r="CH88" s="511"/>
      <c r="CI88" s="84"/>
      <c r="CJ88" s="84"/>
      <c r="CK88" s="84"/>
      <c r="CL88" s="84"/>
      <c r="CM88" s="84"/>
      <c r="CN88" s="84"/>
      <c r="CO88" s="84"/>
      <c r="CP88" s="84"/>
      <c r="CQ88" s="84"/>
      <c r="CR88" s="84"/>
      <c r="CS88" s="84"/>
      <c r="CT88" s="84"/>
      <c r="CU88" s="84"/>
      <c r="CV88" s="84"/>
      <c r="CW88" s="84"/>
      <c r="CX88" s="84"/>
      <c r="CY88" s="84"/>
      <c r="CZ88" s="84"/>
    </row>
    <row r="89" s="603" customFormat="true" ht="15" customHeight="true" x14ac:dyDescent="0.2">
      <c r="A89" s="219"/>
      <c r="B89" s="213"/>
      <c r="C89" s="182"/>
      <c r="D89" s="181"/>
      <c r="E89" s="181"/>
      <c r="F89" s="181"/>
      <c r="G89" s="180"/>
      <c r="H89" s="179"/>
      <c r="I89" s="181"/>
      <c r="J89" s="181"/>
      <c r="K89" s="181"/>
      <c r="L89" s="178"/>
      <c r="M89" s="182"/>
      <c r="N89" s="181"/>
      <c r="O89" s="181"/>
      <c r="P89" s="181"/>
      <c r="Q89" s="180"/>
      <c r="R89" s="179"/>
      <c r="S89" s="181"/>
      <c r="T89" s="181"/>
      <c r="U89" s="181"/>
      <c r="V89" s="181"/>
      <c r="W89" s="181"/>
      <c r="X89" s="181"/>
      <c r="Y89" s="181"/>
      <c r="Z89" s="181"/>
      <c r="AA89" s="181"/>
      <c r="AB89" s="181"/>
      <c r="AC89" s="177"/>
      <c r="AD89" s="177"/>
      <c r="AE89" s="177"/>
      <c r="AF89" s="177"/>
      <c r="AG89" s="177"/>
      <c r="AH89" s="173"/>
      <c r="AI89" s="743"/>
      <c r="AJ89" s="743"/>
      <c r="AK89" s="743"/>
      <c r="AL89" s="743"/>
      <c r="AM89" s="743"/>
      <c r="AN89" s="743"/>
      <c r="AO89" s="743"/>
      <c r="AP89" s="743"/>
      <c r="AQ89" s="743"/>
      <c r="AR89" s="743"/>
      <c r="AS89" s="743"/>
      <c r="AT89" s="743"/>
      <c r="AU89" s="743"/>
      <c r="AV89" s="743"/>
      <c r="AW89" s="743"/>
      <c r="AX89" s="743"/>
      <c r="AY89" s="743"/>
      <c r="AZ89" s="422"/>
      <c r="BA89" s="762"/>
      <c r="BB89" s="641"/>
      <c r="BC89" s="524"/>
      <c r="BD89" s="510"/>
      <c r="BE89" s="510"/>
      <c r="BF89" s="510"/>
      <c r="BG89" s="528"/>
      <c r="BH89" s="524"/>
      <c r="BI89" s="510"/>
      <c r="BJ89" s="510"/>
      <c r="BK89" s="510"/>
      <c r="BL89" s="528"/>
      <c r="BM89" s="524"/>
      <c r="BN89" s="510"/>
      <c r="BO89" s="510"/>
      <c r="BP89" s="510"/>
      <c r="BQ89" s="528"/>
      <c r="BR89" s="524"/>
      <c r="BS89" s="510"/>
      <c r="BT89" s="510"/>
      <c r="BU89" s="510"/>
      <c r="BV89" s="510"/>
      <c r="BW89" s="510"/>
      <c r="BX89" s="510"/>
      <c r="BY89" s="511"/>
      <c r="BZ89" s="511"/>
      <c r="CA89" s="511"/>
      <c r="CB89" s="511"/>
      <c r="CC89" s="511"/>
      <c r="CD89" s="511"/>
      <c r="CE89" s="511"/>
      <c r="CF89" s="511"/>
      <c r="CG89" s="511"/>
      <c r="CH89" s="511"/>
      <c r="CI89" s="84"/>
      <c r="CJ89" s="84"/>
      <c r="CK89" s="84"/>
      <c r="CL89" s="84"/>
      <c r="CM89" s="84"/>
      <c r="CN89" s="84"/>
      <c r="CO89" s="84"/>
      <c r="CP89" s="84"/>
      <c r="CQ89" s="84"/>
      <c r="CR89" s="84"/>
      <c r="CS89" s="84"/>
      <c r="CT89" s="84"/>
      <c r="CU89" s="84"/>
      <c r="CV89" s="84"/>
      <c r="CW89" s="84"/>
      <c r="CX89" s="84"/>
      <c r="CY89" s="84"/>
      <c r="CZ89" s="84"/>
    </row>
    <row r="90" s="603" customFormat="true" ht="15" customHeight="true" x14ac:dyDescent="0.2">
      <c r="A90" s="219"/>
      <c r="B90" s="213"/>
      <c r="C90" s="182"/>
      <c r="D90" s="181"/>
      <c r="E90" s="181"/>
      <c r="F90" s="181"/>
      <c r="G90" s="180"/>
      <c r="H90" s="179"/>
      <c r="I90" s="181"/>
      <c r="J90" s="181"/>
      <c r="K90" s="181"/>
      <c r="L90" s="178"/>
      <c r="M90" s="182"/>
      <c r="N90" s="181"/>
      <c r="O90" s="181"/>
      <c r="P90" s="181"/>
      <c r="Q90" s="180"/>
      <c r="R90" s="179"/>
      <c r="S90" s="181"/>
      <c r="T90" s="181"/>
      <c r="U90" s="181"/>
      <c r="V90" s="181"/>
      <c r="W90" s="181"/>
      <c r="X90" s="181"/>
      <c r="Y90" s="181"/>
      <c r="Z90" s="181"/>
      <c r="AA90" s="181"/>
      <c r="AB90" s="181"/>
      <c r="AC90" s="177"/>
      <c r="AD90" s="177"/>
      <c r="AE90" s="177"/>
      <c r="AF90" s="177"/>
      <c r="AG90" s="177"/>
      <c r="AH90" s="173"/>
      <c r="AI90" s="743"/>
      <c r="AJ90" s="743"/>
      <c r="AK90" s="743"/>
      <c r="AL90" s="743"/>
      <c r="AM90" s="743"/>
      <c r="AN90" s="743"/>
      <c r="AO90" s="743"/>
      <c r="AP90" s="743"/>
      <c r="AQ90" s="743"/>
      <c r="AR90" s="743"/>
      <c r="AS90" s="743"/>
      <c r="AT90" s="743"/>
      <c r="AU90" s="743"/>
      <c r="AV90" s="743"/>
      <c r="AW90" s="743"/>
      <c r="AX90" s="743"/>
      <c r="AY90" s="743"/>
      <c r="AZ90" s="422"/>
      <c r="BA90" s="762"/>
      <c r="BB90" s="641"/>
      <c r="BC90" s="524"/>
      <c r="BD90" s="510"/>
      <c r="BE90" s="510"/>
      <c r="BF90" s="510"/>
      <c r="BG90" s="528"/>
      <c r="BH90" s="524"/>
      <c r="BI90" s="510"/>
      <c r="BJ90" s="510"/>
      <c r="BK90" s="510"/>
      <c r="BL90" s="528"/>
      <c r="BM90" s="524"/>
      <c r="BN90" s="510"/>
      <c r="BO90" s="510"/>
      <c r="BP90" s="510"/>
      <c r="BQ90" s="528"/>
      <c r="BR90" s="524"/>
      <c r="BS90" s="510"/>
      <c r="BT90" s="510"/>
      <c r="BU90" s="510"/>
      <c r="BV90" s="510"/>
      <c r="BW90" s="510"/>
      <c r="BX90" s="510"/>
      <c r="BY90" s="511"/>
      <c r="BZ90" s="511"/>
      <c r="CA90" s="511"/>
      <c r="CB90" s="511"/>
      <c r="CC90" s="511"/>
      <c r="CD90" s="511"/>
      <c r="CE90" s="511"/>
      <c r="CF90" s="511"/>
      <c r="CG90" s="511"/>
      <c r="CH90" s="511"/>
      <c r="CI90" s="84"/>
      <c r="CJ90" s="84"/>
      <c r="CK90" s="84"/>
      <c r="CL90" s="84"/>
      <c r="CM90" s="84"/>
      <c r="CN90" s="84"/>
      <c r="CO90" s="84"/>
      <c r="CP90" s="84"/>
      <c r="CQ90" s="84"/>
      <c r="CR90" s="84"/>
      <c r="CS90" s="84"/>
      <c r="CT90" s="84"/>
      <c r="CU90" s="84"/>
      <c r="CV90" s="84"/>
      <c r="CW90" s="84"/>
      <c r="CX90" s="84"/>
      <c r="CY90" s="84"/>
      <c r="CZ90" s="84"/>
    </row>
    <row r="91" s="603" customFormat="true" ht="15" customHeight="true" x14ac:dyDescent="0.2">
      <c r="A91" s="241"/>
      <c r="B91" s="212"/>
      <c r="C91" s="175"/>
      <c r="D91" s="177"/>
      <c r="E91" s="177"/>
      <c r="F91" s="177"/>
      <c r="G91" s="176"/>
      <c r="H91" s="174"/>
      <c r="I91" s="177"/>
      <c r="J91" s="177"/>
      <c r="K91" s="177"/>
      <c r="L91" s="173"/>
      <c r="M91" s="175"/>
      <c r="N91" s="177"/>
      <c r="O91" s="177"/>
      <c r="P91" s="177"/>
      <c r="Q91" s="176"/>
      <c r="R91" s="174"/>
      <c r="S91" s="177"/>
      <c r="T91" s="177"/>
      <c r="U91" s="177"/>
      <c r="V91" s="177"/>
      <c r="W91" s="177"/>
      <c r="X91" s="177"/>
      <c r="Y91" s="177"/>
      <c r="Z91" s="177"/>
      <c r="AA91" s="177"/>
      <c r="AB91" s="177"/>
      <c r="AC91" s="177"/>
      <c r="AD91" s="177"/>
      <c r="AE91" s="177"/>
      <c r="AF91" s="177"/>
      <c r="AG91" s="177"/>
      <c r="AH91" s="173"/>
      <c r="AI91" s="743"/>
      <c r="AJ91" s="743"/>
      <c r="AK91" s="743"/>
      <c r="AL91" s="743"/>
      <c r="AM91" s="743"/>
      <c r="AN91" s="743"/>
      <c r="AO91" s="743"/>
      <c r="AP91" s="743"/>
      <c r="AQ91" s="743"/>
      <c r="AR91" s="743"/>
      <c r="AS91" s="743"/>
      <c r="AT91" s="743"/>
      <c r="AU91" s="743"/>
      <c r="AV91" s="743"/>
      <c r="AW91" s="743"/>
      <c r="AX91" s="743"/>
      <c r="AY91" s="743"/>
      <c r="AZ91" s="422"/>
      <c r="BA91" s="762"/>
      <c r="BB91" s="641"/>
      <c r="BC91" s="524"/>
      <c r="BD91" s="510"/>
      <c r="BE91" s="510"/>
      <c r="BF91" s="510"/>
      <c r="BG91" s="528"/>
      <c r="BH91" s="524"/>
      <c r="BI91" s="510"/>
      <c r="BJ91" s="510"/>
      <c r="BK91" s="510"/>
      <c r="BL91" s="528"/>
      <c r="BM91" s="524"/>
      <c r="BN91" s="510"/>
      <c r="BO91" s="510"/>
      <c r="BP91" s="510"/>
      <c r="BQ91" s="528"/>
      <c r="BR91" s="524"/>
      <c r="BS91" s="510"/>
      <c r="BT91" s="510"/>
      <c r="BU91" s="510"/>
      <c r="BV91" s="510"/>
      <c r="BW91" s="510"/>
      <c r="BX91" s="510"/>
      <c r="BY91" s="511"/>
      <c r="BZ91" s="511"/>
      <c r="CA91" s="511"/>
      <c r="CB91" s="511"/>
      <c r="CC91" s="511"/>
      <c r="CD91" s="511"/>
      <c r="CE91" s="511"/>
      <c r="CF91" s="511"/>
      <c r="CG91" s="511"/>
      <c r="CH91" s="511"/>
      <c r="CI91" s="84"/>
      <c r="CJ91" s="84"/>
      <c r="CK91" s="84"/>
      <c r="CL91" s="84"/>
      <c r="CM91" s="84"/>
      <c r="CN91" s="84"/>
      <c r="CO91" s="84"/>
      <c r="CP91" s="84"/>
      <c r="CQ91" s="84"/>
      <c r="CR91" s="84"/>
      <c r="CS91" s="84"/>
      <c r="CT91" s="84"/>
      <c r="CU91" s="84"/>
      <c r="CV91" s="84"/>
      <c r="CW91" s="84"/>
      <c r="CX91" s="84"/>
      <c r="CY91" s="84"/>
      <c r="CZ91" s="84"/>
    </row>
    <row r="92" s="603" customFormat="true" ht="15" customHeight="true" x14ac:dyDescent="0.2">
      <c r="A92" s="241"/>
      <c r="B92" s="212"/>
      <c r="C92" s="175"/>
      <c r="D92" s="177"/>
      <c r="E92" s="177"/>
      <c r="F92" s="177"/>
      <c r="G92" s="176"/>
      <c r="H92" s="174"/>
      <c r="I92" s="177"/>
      <c r="J92" s="177"/>
      <c r="K92" s="177"/>
      <c r="L92" s="173"/>
      <c r="M92" s="175"/>
      <c r="N92" s="177"/>
      <c r="O92" s="177"/>
      <c r="P92" s="177"/>
      <c r="Q92" s="176"/>
      <c r="R92" s="174"/>
      <c r="S92" s="177"/>
      <c r="T92" s="177"/>
      <c r="U92" s="177"/>
      <c r="V92" s="177"/>
      <c r="W92" s="177"/>
      <c r="X92" s="177"/>
      <c r="Y92" s="177"/>
      <c r="Z92" s="177"/>
      <c r="AA92" s="177"/>
      <c r="AB92" s="177"/>
      <c r="AC92" s="177"/>
      <c r="AD92" s="177"/>
      <c r="AE92" s="177"/>
      <c r="AF92" s="177"/>
      <c r="AG92" s="177"/>
      <c r="AH92" s="173"/>
      <c r="AI92" s="743"/>
      <c r="AJ92" s="743"/>
      <c r="AK92" s="743"/>
      <c r="AL92" s="743"/>
      <c r="AM92" s="743"/>
      <c r="AN92" s="743"/>
      <c r="AO92" s="743"/>
      <c r="AP92" s="743"/>
      <c r="AQ92" s="743"/>
      <c r="AR92" s="743"/>
      <c r="AS92" s="743"/>
      <c r="AT92" s="743"/>
      <c r="AU92" s="743"/>
      <c r="AV92" s="743"/>
      <c r="AW92" s="743"/>
      <c r="AX92" s="743"/>
      <c r="AY92" s="743"/>
      <c r="AZ92" s="422"/>
      <c r="BA92" s="762"/>
      <c r="BB92" s="641"/>
      <c r="BC92" s="524"/>
      <c r="BD92" s="510"/>
      <c r="BE92" s="510"/>
      <c r="BF92" s="510"/>
      <c r="BG92" s="528"/>
      <c r="BH92" s="524"/>
      <c r="BI92" s="510"/>
      <c r="BJ92" s="510"/>
      <c r="BK92" s="510"/>
      <c r="BL92" s="528"/>
      <c r="BM92" s="524"/>
      <c r="BN92" s="510"/>
      <c r="BO92" s="510"/>
      <c r="BP92" s="510"/>
      <c r="BQ92" s="528"/>
      <c r="BR92" s="524"/>
      <c r="BS92" s="510"/>
      <c r="BT92" s="510"/>
      <c r="BU92" s="510"/>
      <c r="BV92" s="510"/>
      <c r="BW92" s="510"/>
      <c r="BX92" s="510"/>
      <c r="BY92" s="511"/>
      <c r="BZ92" s="511"/>
      <c r="CA92" s="511"/>
      <c r="CB92" s="511"/>
      <c r="CC92" s="511"/>
      <c r="CD92" s="511"/>
      <c r="CE92" s="511"/>
      <c r="CF92" s="511"/>
      <c r="CG92" s="511"/>
      <c r="CH92" s="511"/>
      <c r="CI92" s="84"/>
      <c r="CJ92" s="84"/>
      <c r="CK92" s="84"/>
      <c r="CL92" s="84"/>
      <c r="CM92" s="84"/>
      <c r="CN92" s="84"/>
      <c r="CO92" s="84"/>
      <c r="CP92" s="84"/>
      <c r="CQ92" s="84"/>
      <c r="CR92" s="84"/>
      <c r="CS92" s="84"/>
      <c r="CT92" s="84"/>
      <c r="CU92" s="84"/>
      <c r="CV92" s="84"/>
      <c r="CW92" s="84"/>
      <c r="CX92" s="84"/>
      <c r="CY92" s="84"/>
      <c r="CZ92" s="84"/>
    </row>
    <row r="93" s="603" customFormat="true" ht="15" customHeight="true" x14ac:dyDescent="0.2">
      <c r="A93" s="218"/>
      <c r="B93" s="211"/>
      <c r="C93" s="234"/>
      <c r="D93" s="233"/>
      <c r="E93" s="233"/>
      <c r="F93" s="233"/>
      <c r="G93" s="222"/>
      <c r="H93" s="224"/>
      <c r="I93" s="233"/>
      <c r="J93" s="233"/>
      <c r="K93" s="233"/>
      <c r="L93" s="228"/>
      <c r="M93" s="234"/>
      <c r="N93" s="233"/>
      <c r="O93" s="233"/>
      <c r="P93" s="233"/>
      <c r="Q93" s="222"/>
      <c r="R93" s="224"/>
      <c r="S93" s="233"/>
      <c r="T93" s="233"/>
      <c r="U93" s="233"/>
      <c r="V93" s="233"/>
      <c r="W93" s="233"/>
      <c r="X93" s="233"/>
      <c r="Y93" s="233"/>
      <c r="Z93" s="233"/>
      <c r="AA93" s="233"/>
      <c r="AB93" s="233"/>
      <c r="AC93" s="177"/>
      <c r="AD93" s="177"/>
      <c r="AE93" s="177"/>
      <c r="AF93" s="177"/>
      <c r="AG93" s="177"/>
      <c r="AH93" s="173"/>
      <c r="AI93" s="743"/>
      <c r="AJ93" s="743"/>
      <c r="AK93" s="743"/>
      <c r="AL93" s="743"/>
      <c r="AM93" s="743"/>
      <c r="AN93" s="743"/>
      <c r="AO93" s="743"/>
      <c r="AP93" s="743"/>
      <c r="AQ93" s="743"/>
      <c r="AR93" s="743"/>
      <c r="AS93" s="743"/>
      <c r="AT93" s="743"/>
      <c r="AU93" s="743"/>
      <c r="AV93" s="743"/>
      <c r="AW93" s="743"/>
      <c r="AX93" s="743"/>
      <c r="AY93" s="743"/>
      <c r="AZ93" s="422"/>
      <c r="BA93" s="762"/>
      <c r="BB93" s="641"/>
      <c r="BC93" s="524"/>
      <c r="BD93" s="510"/>
      <c r="BE93" s="510"/>
      <c r="BF93" s="510"/>
      <c r="BG93" s="528"/>
      <c r="BH93" s="524"/>
      <c r="BI93" s="510"/>
      <c r="BJ93" s="510"/>
      <c r="BK93" s="510"/>
      <c r="BL93" s="528"/>
      <c r="BM93" s="524"/>
      <c r="BN93" s="510"/>
      <c r="BO93" s="510"/>
      <c r="BP93" s="510"/>
      <c r="BQ93" s="528"/>
      <c r="BR93" s="524"/>
      <c r="BS93" s="510"/>
      <c r="BT93" s="510"/>
      <c r="BU93" s="510"/>
      <c r="BV93" s="510"/>
      <c r="BW93" s="510"/>
      <c r="BX93" s="510"/>
      <c r="BY93" s="511"/>
      <c r="BZ93" s="511"/>
      <c r="CA93" s="511"/>
      <c r="CB93" s="511"/>
      <c r="CC93" s="511"/>
      <c r="CD93" s="511"/>
      <c r="CE93" s="511"/>
      <c r="CF93" s="511"/>
      <c r="CG93" s="511"/>
      <c r="CH93" s="511"/>
      <c r="CI93" s="84"/>
      <c r="CJ93" s="84"/>
      <c r="CK93" s="84"/>
      <c r="CL93" s="84"/>
      <c r="CM93" s="84"/>
      <c r="CN93" s="84"/>
      <c r="CO93" s="84"/>
      <c r="CP93" s="84"/>
      <c r="CQ93" s="84"/>
      <c r="CR93" s="84"/>
      <c r="CS93" s="84"/>
      <c r="CT93" s="84"/>
      <c r="CU93" s="84"/>
      <c r="CV93" s="84"/>
      <c r="CW93" s="84"/>
      <c r="CX93" s="84"/>
      <c r="CY93" s="84"/>
      <c r="CZ93" s="84"/>
    </row>
    <row r="94" s="603" customFormat="true" ht="15" customHeight="true" x14ac:dyDescent="0.2">
      <c r="A94" s="138"/>
      <c r="B94" s="211"/>
      <c r="C94" s="234"/>
      <c r="D94" s="232"/>
      <c r="E94" s="232"/>
      <c r="F94" s="232"/>
      <c r="G94" s="221"/>
      <c r="H94" s="224"/>
      <c r="I94" s="232"/>
      <c r="J94" s="232"/>
      <c r="K94" s="232"/>
      <c r="L94" s="227"/>
      <c r="M94" s="234"/>
      <c r="N94" s="232"/>
      <c r="O94" s="232"/>
      <c r="P94" s="232"/>
      <c r="Q94" s="221"/>
      <c r="R94" s="224"/>
      <c r="S94" s="232"/>
      <c r="T94" s="232"/>
      <c r="U94" s="232"/>
      <c r="V94" s="232"/>
      <c r="W94" s="232"/>
      <c r="X94" s="232"/>
      <c r="Y94" s="232"/>
      <c r="Z94" s="232"/>
      <c r="AA94" s="232"/>
      <c r="AB94" s="232"/>
      <c r="AC94" s="177"/>
      <c r="AD94" s="177"/>
      <c r="AE94" s="177"/>
      <c r="AF94" s="177"/>
      <c r="AG94" s="177"/>
      <c r="AH94" s="173"/>
      <c r="AI94" s="743"/>
      <c r="AJ94" s="743"/>
      <c r="AK94" s="743"/>
      <c r="AL94" s="743"/>
      <c r="AM94" s="743"/>
      <c r="AN94" s="743"/>
      <c r="AO94" s="743"/>
      <c r="AP94" s="743"/>
      <c r="AQ94" s="743"/>
      <c r="AR94" s="743"/>
      <c r="AS94" s="743"/>
      <c r="AT94" s="743"/>
      <c r="AU94" s="743"/>
      <c r="AV94" s="743"/>
      <c r="AW94" s="743"/>
      <c r="AX94" s="743"/>
      <c r="AY94" s="743"/>
      <c r="AZ94" s="422"/>
      <c r="BA94" s="762"/>
      <c r="BB94" s="641"/>
      <c r="BC94" s="524"/>
      <c r="BD94" s="510"/>
      <c r="BE94" s="510"/>
      <c r="BF94" s="510"/>
      <c r="BG94" s="528"/>
      <c r="BH94" s="524"/>
      <c r="BI94" s="510"/>
      <c r="BJ94" s="510"/>
      <c r="BK94" s="510"/>
      <c r="BL94" s="528"/>
      <c r="BM94" s="524"/>
      <c r="BN94" s="510"/>
      <c r="BO94" s="510"/>
      <c r="BP94" s="510"/>
      <c r="BQ94" s="528"/>
      <c r="BR94" s="524"/>
      <c r="BS94" s="510"/>
      <c r="BT94" s="510"/>
      <c r="BU94" s="510"/>
      <c r="BV94" s="510"/>
      <c r="BW94" s="510"/>
      <c r="BX94" s="510"/>
      <c r="BY94" s="511"/>
      <c r="BZ94" s="511"/>
      <c r="CA94" s="511"/>
      <c r="CB94" s="511"/>
      <c r="CC94" s="511"/>
      <c r="CD94" s="511"/>
      <c r="CE94" s="511"/>
      <c r="CF94" s="511"/>
      <c r="CG94" s="511"/>
      <c r="CH94" s="511"/>
      <c r="CI94" s="84"/>
      <c r="CJ94" s="84"/>
      <c r="CK94" s="84"/>
      <c r="CL94" s="84"/>
      <c r="CM94" s="84"/>
      <c r="CN94" s="84"/>
      <c r="CO94" s="84"/>
      <c r="CP94" s="84"/>
      <c r="CQ94" s="84"/>
      <c r="CR94" s="84"/>
      <c r="CS94" s="84"/>
      <c r="CT94" s="84"/>
      <c r="CU94" s="84"/>
      <c r="CV94" s="84"/>
      <c r="CW94" s="84"/>
      <c r="CX94" s="84"/>
      <c r="CY94" s="84"/>
      <c r="CZ94" s="84"/>
    </row>
    <row r="95" s="603" customFormat="true" ht="15" customHeight="true" x14ac:dyDescent="0.2">
      <c r="A95" s="218"/>
      <c r="B95" s="210"/>
      <c r="C95" s="172"/>
      <c r="D95" s="171"/>
      <c r="E95" s="171"/>
      <c r="F95" s="171"/>
      <c r="G95" s="170"/>
      <c r="H95" s="169"/>
      <c r="I95" s="171"/>
      <c r="J95" s="171"/>
      <c r="K95" s="171"/>
      <c r="L95" s="168"/>
      <c r="M95" s="172"/>
      <c r="N95" s="171"/>
      <c r="O95" s="171"/>
      <c r="P95" s="171"/>
      <c r="Q95" s="170"/>
      <c r="R95" s="169"/>
      <c r="S95" s="171"/>
      <c r="T95" s="171"/>
      <c r="U95" s="171"/>
      <c r="V95" s="171"/>
      <c r="W95" s="171"/>
      <c r="X95" s="171"/>
      <c r="Y95" s="171"/>
      <c r="Z95" s="171"/>
      <c r="AA95" s="171"/>
      <c r="AB95" s="171"/>
      <c r="AC95" s="177"/>
      <c r="AD95" s="177"/>
      <c r="AE95" s="177"/>
      <c r="AF95" s="177"/>
      <c r="AG95" s="177"/>
      <c r="AH95" s="173"/>
      <c r="AI95" s="743"/>
      <c r="AJ95" s="743"/>
      <c r="AK95" s="743"/>
      <c r="AL95" s="743"/>
      <c r="AM95" s="743"/>
      <c r="AN95" s="743"/>
      <c r="AO95" s="743"/>
      <c r="AP95" s="743"/>
      <c r="AQ95" s="743"/>
      <c r="AR95" s="743"/>
      <c r="AS95" s="743"/>
      <c r="AT95" s="743"/>
      <c r="AU95" s="743"/>
      <c r="AV95" s="743"/>
      <c r="AW95" s="743"/>
      <c r="AX95" s="743"/>
      <c r="AY95" s="743"/>
      <c r="AZ95" s="422"/>
      <c r="BA95" s="762"/>
      <c r="BB95" s="641"/>
      <c r="BC95" s="524"/>
      <c r="BD95" s="510"/>
      <c r="BE95" s="510"/>
      <c r="BF95" s="510"/>
      <c r="BG95" s="528"/>
      <c r="BH95" s="524"/>
      <c r="BI95" s="510"/>
      <c r="BJ95" s="510"/>
      <c r="BK95" s="510"/>
      <c r="BL95" s="528"/>
      <c r="BM95" s="524"/>
      <c r="BN95" s="510"/>
      <c r="BO95" s="510"/>
      <c r="BP95" s="510"/>
      <c r="BQ95" s="528"/>
      <c r="BR95" s="524"/>
      <c r="BS95" s="510"/>
      <c r="BT95" s="510"/>
      <c r="BU95" s="510"/>
      <c r="BV95" s="510"/>
      <c r="BW95" s="510"/>
      <c r="BX95" s="510"/>
      <c r="BY95" s="511"/>
      <c r="BZ95" s="511"/>
      <c r="CA95" s="511"/>
      <c r="CB95" s="511"/>
      <c r="CC95" s="511"/>
      <c r="CD95" s="511"/>
      <c r="CE95" s="511"/>
      <c r="CF95" s="511"/>
      <c r="CG95" s="511"/>
      <c r="CH95" s="511"/>
      <c r="CI95" s="84"/>
      <c r="CJ95" s="84"/>
      <c r="CK95" s="84"/>
      <c r="CL95" s="84"/>
      <c r="CM95" s="84"/>
      <c r="CN95" s="84"/>
      <c r="CO95" s="84"/>
      <c r="CP95" s="84"/>
      <c r="CQ95" s="84"/>
      <c r="CR95" s="84"/>
      <c r="CS95" s="84"/>
      <c r="CT95" s="84"/>
      <c r="CU95" s="84"/>
      <c r="CV95" s="84"/>
      <c r="CW95" s="84"/>
      <c r="CX95" s="84"/>
      <c r="CY95" s="84"/>
      <c r="CZ95" s="84"/>
    </row>
    <row r="96" s="385" customFormat="true" ht="15" customHeight="true" x14ac:dyDescent="0.2">
      <c r="A96" s="138"/>
      <c r="B96" s="210"/>
      <c r="C96" s="172"/>
      <c r="D96" s="171"/>
      <c r="E96" s="171"/>
      <c r="F96" s="171"/>
      <c r="G96" s="170"/>
      <c r="H96" s="169"/>
      <c r="I96" s="171"/>
      <c r="J96" s="171"/>
      <c r="K96" s="171"/>
      <c r="L96" s="168"/>
      <c r="M96" s="172"/>
      <c r="N96" s="171"/>
      <c r="O96" s="171"/>
      <c r="P96" s="171"/>
      <c r="Q96" s="170"/>
      <c r="R96" s="169"/>
      <c r="S96" s="171"/>
      <c r="T96" s="171"/>
      <c r="U96" s="171"/>
      <c r="V96" s="171"/>
      <c r="W96" s="171"/>
      <c r="X96" s="171"/>
      <c r="Y96" s="171"/>
      <c r="Z96" s="171"/>
      <c r="AA96" s="171"/>
      <c r="AB96" s="171"/>
      <c r="AC96" s="177"/>
      <c r="AD96" s="177"/>
      <c r="AE96" s="177"/>
      <c r="AF96" s="177"/>
      <c r="AG96" s="177"/>
      <c r="AH96" s="173"/>
      <c r="AI96" s="743"/>
      <c r="AJ96" s="743"/>
      <c r="AK96" s="743"/>
      <c r="AL96" s="743"/>
      <c r="AM96" s="743"/>
      <c r="AN96" s="743"/>
      <c r="AO96" s="743"/>
      <c r="AP96" s="743"/>
      <c r="AQ96" s="743"/>
      <c r="AR96" s="743"/>
      <c r="AS96" s="743"/>
      <c r="AT96" s="743"/>
      <c r="AU96" s="743"/>
      <c r="AV96" s="743"/>
      <c r="AW96" s="743"/>
      <c r="AX96" s="743"/>
      <c r="AY96" s="743"/>
      <c r="AZ96" s="422"/>
      <c r="BA96" s="762"/>
      <c r="BB96" s="641"/>
      <c r="BC96" s="524"/>
      <c r="BD96" s="510"/>
      <c r="BE96" s="510"/>
      <c r="BF96" s="510"/>
      <c r="BG96" s="528"/>
      <c r="BH96" s="524"/>
      <c r="BI96" s="510"/>
      <c r="BJ96" s="510"/>
      <c r="BK96" s="510"/>
      <c r="BL96" s="528"/>
      <c r="BM96" s="524"/>
      <c r="BN96" s="510"/>
      <c r="BO96" s="510"/>
      <c r="BP96" s="510"/>
      <c r="BQ96" s="528"/>
      <c r="BR96" s="524"/>
      <c r="BS96" s="510"/>
      <c r="BT96" s="510"/>
      <c r="BU96" s="510"/>
      <c r="BV96" s="510"/>
      <c r="BW96" s="510"/>
      <c r="BX96" s="510"/>
      <c r="BY96" s="511"/>
      <c r="BZ96" s="511"/>
      <c r="CA96" s="511"/>
      <c r="CB96" s="511"/>
      <c r="CC96" s="511"/>
      <c r="CD96" s="511"/>
      <c r="CE96" s="511"/>
      <c r="CF96" s="511"/>
      <c r="CG96" s="511"/>
      <c r="CH96" s="511"/>
      <c r="CI96" s="84"/>
      <c r="CJ96" s="84"/>
      <c r="CK96" s="84"/>
      <c r="CL96" s="84"/>
      <c r="CM96" s="84"/>
      <c r="CN96" s="84"/>
      <c r="CO96" s="84"/>
      <c r="CP96" s="84"/>
      <c r="CQ96" s="84"/>
      <c r="CR96" s="84"/>
      <c r="CS96" s="84"/>
      <c r="CT96" s="84"/>
      <c r="CU96" s="84"/>
      <c r="CV96" s="84"/>
      <c r="CW96" s="84"/>
      <c r="CX96" s="84"/>
      <c r="CY96" s="84"/>
      <c r="CZ96" s="84"/>
    </row>
    <row r="97" s="385" customFormat="true" ht="15" customHeight="true" x14ac:dyDescent="0.2">
      <c r="A97" s="218"/>
      <c r="B97" s="210"/>
      <c r="C97" s="172"/>
      <c r="D97" s="171"/>
      <c r="E97" s="171"/>
      <c r="F97" s="171"/>
      <c r="G97" s="170"/>
      <c r="H97" s="169"/>
      <c r="I97" s="171"/>
      <c r="J97" s="171"/>
      <c r="K97" s="171"/>
      <c r="L97" s="168"/>
      <c r="M97" s="172"/>
      <c r="N97" s="171"/>
      <c r="O97" s="171"/>
      <c r="P97" s="171"/>
      <c r="Q97" s="170"/>
      <c r="R97" s="169"/>
      <c r="S97" s="171"/>
      <c r="T97" s="171"/>
      <c r="U97" s="171"/>
      <c r="V97" s="171"/>
      <c r="W97" s="171"/>
      <c r="X97" s="171"/>
      <c r="Y97" s="171"/>
      <c r="Z97" s="171"/>
      <c r="AA97" s="171"/>
      <c r="AB97" s="171"/>
      <c r="AC97" s="177"/>
      <c r="AD97" s="177"/>
      <c r="AE97" s="177"/>
      <c r="AF97" s="177"/>
      <c r="AG97" s="177"/>
      <c r="AH97" s="173"/>
      <c r="AI97" s="743"/>
      <c r="AJ97" s="743"/>
      <c r="AK97" s="743"/>
      <c r="AL97" s="743"/>
      <c r="AM97" s="743"/>
      <c r="AN97" s="743"/>
      <c r="AO97" s="743"/>
      <c r="AP97" s="743"/>
      <c r="AQ97" s="743"/>
      <c r="AR97" s="743"/>
      <c r="AS97" s="743"/>
      <c r="AT97" s="743"/>
      <c r="AU97" s="743"/>
      <c r="AV97" s="743"/>
      <c r="AW97" s="743"/>
      <c r="AX97" s="743"/>
      <c r="AY97" s="743"/>
      <c r="AZ97" s="422"/>
      <c r="BA97" s="762"/>
      <c r="BB97" s="641"/>
      <c r="BC97" s="524"/>
      <c r="BD97" s="510"/>
      <c r="BE97" s="510"/>
      <c r="BF97" s="510"/>
      <c r="BG97" s="528"/>
      <c r="BH97" s="524"/>
      <c r="BI97" s="510"/>
      <c r="BJ97" s="510"/>
      <c r="BK97" s="510"/>
      <c r="BL97" s="528"/>
      <c r="BM97" s="524"/>
      <c r="BN97" s="510"/>
      <c r="BO97" s="510"/>
      <c r="BP97" s="510"/>
      <c r="BQ97" s="528"/>
      <c r="BR97" s="524"/>
      <c r="BS97" s="510"/>
      <c r="BT97" s="510"/>
      <c r="BU97" s="510"/>
      <c r="BV97" s="510"/>
      <c r="BW97" s="510"/>
      <c r="BX97" s="510"/>
      <c r="BY97" s="511"/>
      <c r="BZ97" s="511"/>
      <c r="CA97" s="511"/>
      <c r="CB97" s="511"/>
      <c r="CC97" s="511"/>
      <c r="CD97" s="511"/>
      <c r="CE97" s="511"/>
      <c r="CF97" s="511"/>
      <c r="CG97" s="511"/>
      <c r="CH97" s="511"/>
      <c r="CI97" s="84"/>
      <c r="CJ97" s="84"/>
      <c r="CK97" s="84"/>
      <c r="CL97" s="84"/>
      <c r="CM97" s="84"/>
      <c r="CN97" s="84"/>
      <c r="CO97" s="84"/>
      <c r="CP97" s="84"/>
      <c r="CQ97" s="84"/>
      <c r="CR97" s="84"/>
      <c r="CS97" s="84"/>
      <c r="CT97" s="84"/>
      <c r="CU97" s="84"/>
      <c r="CV97" s="84"/>
      <c r="CW97" s="84"/>
      <c r="CX97" s="84"/>
      <c r="CY97" s="84"/>
      <c r="CZ97" s="84"/>
    </row>
    <row r="98" s="385" customFormat="true" ht="15" customHeight="true" x14ac:dyDescent="0.2">
      <c r="A98" s="138"/>
      <c r="B98" s="210"/>
      <c r="C98" s="172"/>
      <c r="D98" s="171"/>
      <c r="E98" s="171"/>
      <c r="F98" s="171"/>
      <c r="G98" s="170"/>
      <c r="H98" s="169"/>
      <c r="I98" s="171"/>
      <c r="J98" s="171"/>
      <c r="K98" s="171"/>
      <c r="L98" s="168"/>
      <c r="M98" s="172"/>
      <c r="N98" s="171"/>
      <c r="O98" s="171"/>
      <c r="P98" s="171"/>
      <c r="Q98" s="170"/>
      <c r="R98" s="169"/>
      <c r="S98" s="171"/>
      <c r="T98" s="171"/>
      <c r="U98" s="171"/>
      <c r="V98" s="171"/>
      <c r="W98" s="171"/>
      <c r="X98" s="171"/>
      <c r="Y98" s="171"/>
      <c r="Z98" s="171"/>
      <c r="AA98" s="171"/>
      <c r="AB98" s="171"/>
      <c r="AC98" s="177"/>
      <c r="AD98" s="177"/>
      <c r="AE98" s="177"/>
      <c r="AF98" s="177"/>
      <c r="AG98" s="177"/>
      <c r="AH98" s="173"/>
      <c r="AI98" s="743"/>
      <c r="AJ98" s="743"/>
      <c r="AK98" s="743"/>
      <c r="AL98" s="743"/>
      <c r="AM98" s="743"/>
      <c r="AN98" s="743"/>
      <c r="AO98" s="743"/>
      <c r="AP98" s="743"/>
      <c r="AQ98" s="743"/>
      <c r="AR98" s="743"/>
      <c r="AS98" s="743"/>
      <c r="AT98" s="743"/>
      <c r="AU98" s="743"/>
      <c r="AV98" s="743"/>
      <c r="AW98" s="743"/>
      <c r="AX98" s="743"/>
      <c r="AY98" s="743"/>
      <c r="AZ98" s="422"/>
      <c r="BA98" s="762"/>
      <c r="BB98" s="641"/>
      <c r="BC98" s="524"/>
      <c r="BD98" s="510"/>
      <c r="BE98" s="510"/>
      <c r="BF98" s="510"/>
      <c r="BG98" s="528"/>
      <c r="BH98" s="524"/>
      <c r="BI98" s="510"/>
      <c r="BJ98" s="510"/>
      <c r="BK98" s="510"/>
      <c r="BL98" s="528"/>
      <c r="BM98" s="524"/>
      <c r="BN98" s="510"/>
      <c r="BO98" s="510"/>
      <c r="BP98" s="510"/>
      <c r="BQ98" s="528"/>
      <c r="BR98" s="524"/>
      <c r="BS98" s="510"/>
      <c r="BT98" s="510"/>
      <c r="BU98" s="510"/>
      <c r="BV98" s="510"/>
      <c r="BW98" s="510"/>
      <c r="BX98" s="510"/>
      <c r="BY98" s="511"/>
      <c r="BZ98" s="511"/>
      <c r="CA98" s="511"/>
      <c r="CB98" s="511"/>
      <c r="CC98" s="511"/>
      <c r="CD98" s="511"/>
      <c r="CE98" s="511"/>
      <c r="CF98" s="511"/>
      <c r="CG98" s="511"/>
      <c r="CH98" s="511"/>
      <c r="CI98" s="84"/>
      <c r="CJ98" s="84"/>
      <c r="CK98" s="84"/>
      <c r="CL98" s="84"/>
      <c r="CM98" s="84"/>
      <c r="CN98" s="84"/>
      <c r="CO98" s="84"/>
      <c r="CP98" s="84"/>
      <c r="CQ98" s="84"/>
      <c r="CR98" s="84"/>
      <c r="CS98" s="84"/>
      <c r="CT98" s="84"/>
      <c r="CU98" s="84"/>
      <c r="CV98" s="84"/>
      <c r="CW98" s="84"/>
      <c r="CX98" s="84"/>
      <c r="CY98" s="84"/>
      <c r="CZ98" s="84"/>
    </row>
    <row r="99" s="385" customFormat="true" ht="15" customHeight="true" x14ac:dyDescent="0.2">
      <c r="A99" s="138"/>
      <c r="B99" s="210"/>
      <c r="C99" s="172"/>
      <c r="D99" s="171"/>
      <c r="E99" s="171"/>
      <c r="F99" s="171"/>
      <c r="G99" s="170"/>
      <c r="H99" s="169"/>
      <c r="I99" s="171"/>
      <c r="J99" s="171"/>
      <c r="K99" s="171"/>
      <c r="L99" s="168"/>
      <c r="M99" s="172"/>
      <c r="N99" s="171"/>
      <c r="O99" s="171"/>
      <c r="P99" s="171"/>
      <c r="Q99" s="170"/>
      <c r="R99" s="169"/>
      <c r="S99" s="171"/>
      <c r="T99" s="171"/>
      <c r="U99" s="171"/>
      <c r="V99" s="171"/>
      <c r="W99" s="171"/>
      <c r="X99" s="171"/>
      <c r="Y99" s="171"/>
      <c r="Z99" s="171"/>
      <c r="AA99" s="171"/>
      <c r="AB99" s="171"/>
      <c r="AC99" s="177"/>
      <c r="AD99" s="177"/>
      <c r="AE99" s="177"/>
      <c r="AF99" s="177"/>
      <c r="AG99" s="177"/>
      <c r="AH99" s="173"/>
      <c r="AI99" s="743"/>
      <c r="AJ99" s="743"/>
      <c r="AK99" s="743"/>
      <c r="AL99" s="743"/>
      <c r="AM99" s="743"/>
      <c r="AN99" s="743"/>
      <c r="AO99" s="743"/>
      <c r="AP99" s="743"/>
      <c r="AQ99" s="743"/>
      <c r="AR99" s="743"/>
      <c r="AS99" s="743"/>
      <c r="AT99" s="743"/>
      <c r="AU99" s="743"/>
      <c r="AV99" s="743"/>
      <c r="AW99" s="743"/>
      <c r="AX99" s="743"/>
      <c r="AY99" s="743"/>
      <c r="AZ99" s="422"/>
      <c r="BA99" s="762"/>
      <c r="BB99" s="641"/>
      <c r="BC99" s="524"/>
      <c r="BD99" s="510"/>
      <c r="BE99" s="510"/>
      <c r="BF99" s="510"/>
      <c r="BG99" s="528"/>
      <c r="BH99" s="524"/>
      <c r="BI99" s="510"/>
      <c r="BJ99" s="510"/>
      <c r="BK99" s="510"/>
      <c r="BL99" s="528"/>
      <c r="BM99" s="524"/>
      <c r="BN99" s="510"/>
      <c r="BO99" s="510"/>
      <c r="BP99" s="510"/>
      <c r="BQ99" s="528"/>
      <c r="BR99" s="524"/>
      <c r="BS99" s="510"/>
      <c r="BT99" s="510"/>
      <c r="BU99" s="510"/>
      <c r="BV99" s="510"/>
      <c r="BW99" s="510"/>
      <c r="BX99" s="510"/>
      <c r="BY99" s="511"/>
      <c r="BZ99" s="511"/>
      <c r="CA99" s="511"/>
      <c r="CB99" s="511"/>
      <c r="CC99" s="511"/>
      <c r="CD99" s="511"/>
      <c r="CE99" s="511"/>
      <c r="CF99" s="511"/>
      <c r="CG99" s="511"/>
      <c r="CH99" s="511"/>
      <c r="CI99" s="84"/>
      <c r="CJ99" s="84"/>
      <c r="CK99" s="84"/>
      <c r="CL99" s="84"/>
      <c r="CM99" s="84"/>
      <c r="CN99" s="84"/>
      <c r="CO99" s="84"/>
      <c r="CP99" s="84"/>
      <c r="CQ99" s="84"/>
      <c r="CR99" s="84"/>
      <c r="CS99" s="84"/>
      <c r="CT99" s="84"/>
      <c r="CU99" s="84"/>
      <c r="CV99" s="84"/>
      <c r="CW99" s="84"/>
      <c r="CX99" s="84"/>
      <c r="CY99" s="84"/>
      <c r="CZ99" s="84"/>
    </row>
    <row r="100" s="385" customFormat="true" ht="15" customHeight="true" x14ac:dyDescent="0.2">
      <c r="A100" s="138"/>
      <c r="B100" s="210"/>
      <c r="C100" s="172"/>
      <c r="D100" s="171"/>
      <c r="E100" s="171"/>
      <c r="F100" s="171"/>
      <c r="G100" s="170"/>
      <c r="H100" s="169"/>
      <c r="I100" s="171"/>
      <c r="J100" s="171"/>
      <c r="K100" s="171"/>
      <c r="L100" s="168"/>
      <c r="M100" s="172"/>
      <c r="N100" s="171"/>
      <c r="O100" s="171"/>
      <c r="P100" s="171"/>
      <c r="Q100" s="170"/>
      <c r="R100" s="169"/>
      <c r="S100" s="171"/>
      <c r="T100" s="171"/>
      <c r="U100" s="171"/>
      <c r="V100" s="171"/>
      <c r="W100" s="171"/>
      <c r="X100" s="171"/>
      <c r="Y100" s="171"/>
      <c r="Z100" s="171"/>
      <c r="AA100" s="171"/>
      <c r="AB100" s="171"/>
      <c r="AC100" s="177"/>
      <c r="AD100" s="177"/>
      <c r="AE100" s="177"/>
      <c r="AF100" s="177"/>
      <c r="AG100" s="177"/>
      <c r="AH100" s="173"/>
      <c r="AI100" s="743"/>
      <c r="AJ100" s="743"/>
      <c r="AK100" s="743"/>
      <c r="AL100" s="743"/>
      <c r="AM100" s="743"/>
      <c r="AN100" s="743"/>
      <c r="AO100" s="743"/>
      <c r="AP100" s="743"/>
      <c r="AQ100" s="743"/>
      <c r="AR100" s="743"/>
      <c r="AS100" s="743"/>
      <c r="AT100" s="743"/>
      <c r="AU100" s="743"/>
      <c r="AV100" s="743"/>
      <c r="AW100" s="743"/>
      <c r="AX100" s="743"/>
      <c r="AY100" s="743"/>
      <c r="AZ100" s="422"/>
      <c r="BA100" s="762"/>
      <c r="BB100" s="641"/>
      <c r="BC100" s="524"/>
      <c r="BD100" s="510"/>
      <c r="BE100" s="510"/>
      <c r="BF100" s="510"/>
      <c r="BG100" s="528"/>
      <c r="BH100" s="524"/>
      <c r="BI100" s="510"/>
      <c r="BJ100" s="510"/>
      <c r="BK100" s="510"/>
      <c r="BL100" s="528"/>
      <c r="BM100" s="524"/>
      <c r="BN100" s="510"/>
      <c r="BO100" s="510"/>
      <c r="BP100" s="510"/>
      <c r="BQ100" s="528"/>
      <c r="BR100" s="524"/>
      <c r="BS100" s="510"/>
      <c r="BT100" s="510"/>
      <c r="BU100" s="510"/>
      <c r="BV100" s="510"/>
      <c r="BW100" s="510"/>
      <c r="BX100" s="510"/>
      <c r="BY100" s="511"/>
      <c r="BZ100" s="511"/>
      <c r="CA100" s="511"/>
      <c r="CB100" s="511"/>
      <c r="CC100" s="511"/>
      <c r="CD100" s="511"/>
      <c r="CE100" s="511"/>
      <c r="CF100" s="511"/>
      <c r="CG100" s="511"/>
      <c r="CH100" s="511"/>
      <c r="CI100" s="84"/>
      <c r="CJ100" s="84"/>
      <c r="CK100" s="84"/>
      <c r="CL100" s="84"/>
      <c r="CM100" s="84"/>
      <c r="CN100" s="84"/>
      <c r="CO100" s="84"/>
      <c r="CP100" s="84"/>
      <c r="CQ100" s="84"/>
      <c r="CR100" s="84"/>
      <c r="CS100" s="84"/>
      <c r="CT100" s="84"/>
      <c r="CU100" s="84"/>
      <c r="CV100" s="84"/>
      <c r="CW100" s="84"/>
      <c r="CX100" s="84"/>
      <c r="CY100" s="84"/>
      <c r="CZ100" s="84"/>
    </row>
    <row r="101" s="385" customFormat="true" ht="15" customHeight="true" x14ac:dyDescent="0.2">
      <c r="A101" s="218"/>
      <c r="B101" s="210"/>
      <c r="C101" s="172"/>
      <c r="D101" s="171"/>
      <c r="E101" s="171"/>
      <c r="F101" s="171"/>
      <c r="G101" s="170"/>
      <c r="H101" s="169"/>
      <c r="I101" s="171"/>
      <c r="J101" s="171"/>
      <c r="K101" s="171"/>
      <c r="L101" s="168"/>
      <c r="M101" s="172"/>
      <c r="N101" s="171"/>
      <c r="O101" s="171"/>
      <c r="P101" s="171"/>
      <c r="Q101" s="170"/>
      <c r="R101" s="169"/>
      <c r="S101" s="171"/>
      <c r="T101" s="171"/>
      <c r="U101" s="171"/>
      <c r="V101" s="171"/>
      <c r="W101" s="171"/>
      <c r="X101" s="171"/>
      <c r="Y101" s="171"/>
      <c r="Z101" s="171"/>
      <c r="AA101" s="171"/>
      <c r="AB101" s="171"/>
      <c r="AC101" s="177"/>
      <c r="AD101" s="177"/>
      <c r="AE101" s="177"/>
      <c r="AF101" s="177"/>
      <c r="AG101" s="177"/>
      <c r="AH101" s="173"/>
      <c r="AI101" s="743"/>
      <c r="AJ101" s="743"/>
      <c r="AK101" s="743"/>
      <c r="AL101" s="743"/>
      <c r="AM101" s="743"/>
      <c r="AN101" s="743"/>
      <c r="AO101" s="743"/>
      <c r="AP101" s="743"/>
      <c r="AQ101" s="743"/>
      <c r="AR101" s="743"/>
      <c r="AS101" s="743"/>
      <c r="AT101" s="743"/>
      <c r="AU101" s="743"/>
      <c r="AV101" s="743"/>
      <c r="AW101" s="743"/>
      <c r="AX101" s="743"/>
      <c r="AY101" s="743"/>
      <c r="AZ101" s="422"/>
      <c r="BA101" s="762"/>
      <c r="BB101" s="641"/>
      <c r="BC101" s="524"/>
      <c r="BD101" s="510"/>
      <c r="BE101" s="510"/>
      <c r="BF101" s="510"/>
      <c r="BG101" s="528"/>
      <c r="BH101" s="524"/>
      <c r="BI101" s="510"/>
      <c r="BJ101" s="510"/>
      <c r="BK101" s="510"/>
      <c r="BL101" s="528"/>
      <c r="BM101" s="524"/>
      <c r="BN101" s="510"/>
      <c r="BO101" s="510"/>
      <c r="BP101" s="510"/>
      <c r="BQ101" s="528"/>
      <c r="BR101" s="524"/>
      <c r="BS101" s="510"/>
      <c r="BT101" s="510"/>
      <c r="BU101" s="510"/>
      <c r="BV101" s="510"/>
      <c r="BW101" s="510"/>
      <c r="BX101" s="510"/>
      <c r="BY101" s="511"/>
      <c r="BZ101" s="511"/>
      <c r="CA101" s="511"/>
      <c r="CB101" s="511"/>
      <c r="CC101" s="511"/>
      <c r="CD101" s="511"/>
      <c r="CE101" s="511"/>
      <c r="CF101" s="511"/>
      <c r="CG101" s="511"/>
      <c r="CH101" s="511"/>
      <c r="CI101" s="84"/>
      <c r="CJ101" s="84"/>
      <c r="CK101" s="84"/>
      <c r="CL101" s="84"/>
      <c r="CM101" s="84"/>
      <c r="CN101" s="84"/>
      <c r="CO101" s="84"/>
      <c r="CP101" s="84"/>
      <c r="CQ101" s="84"/>
      <c r="CR101" s="84"/>
      <c r="CS101" s="84"/>
      <c r="CT101" s="84"/>
      <c r="CU101" s="84"/>
      <c r="CV101" s="84"/>
      <c r="CW101" s="84"/>
      <c r="CX101" s="84"/>
      <c r="CY101" s="84"/>
      <c r="CZ101" s="84"/>
    </row>
    <row r="102" s="385" customFormat="true" ht="15" customHeight="true" x14ac:dyDescent="0.2">
      <c r="A102" s="138"/>
      <c r="B102" s="210"/>
      <c r="C102" s="172"/>
      <c r="D102" s="171"/>
      <c r="E102" s="171"/>
      <c r="F102" s="171"/>
      <c r="G102" s="170"/>
      <c r="H102" s="169"/>
      <c r="I102" s="171"/>
      <c r="J102" s="171"/>
      <c r="K102" s="171"/>
      <c r="L102" s="168"/>
      <c r="M102" s="172"/>
      <c r="N102" s="171"/>
      <c r="O102" s="171"/>
      <c r="P102" s="171"/>
      <c r="Q102" s="170"/>
      <c r="R102" s="169"/>
      <c r="S102" s="171"/>
      <c r="T102" s="171"/>
      <c r="U102" s="171"/>
      <c r="V102" s="171"/>
      <c r="W102" s="171"/>
      <c r="X102" s="171"/>
      <c r="Y102" s="171"/>
      <c r="Z102" s="171"/>
      <c r="AA102" s="171"/>
      <c r="AB102" s="171"/>
      <c r="AC102" s="177"/>
      <c r="AD102" s="177"/>
      <c r="AE102" s="177"/>
      <c r="AF102" s="177"/>
      <c r="AG102" s="177"/>
      <c r="AH102" s="173"/>
      <c r="AI102" s="743"/>
      <c r="AJ102" s="743"/>
      <c r="AK102" s="743"/>
      <c r="AL102" s="743"/>
      <c r="AM102" s="743"/>
      <c r="AN102" s="743"/>
      <c r="AO102" s="743"/>
      <c r="AP102" s="743"/>
      <c r="AQ102" s="743"/>
      <c r="AR102" s="743"/>
      <c r="AS102" s="743"/>
      <c r="AT102" s="743"/>
      <c r="AU102" s="743"/>
      <c r="AV102" s="743"/>
      <c r="AW102" s="743"/>
      <c r="AX102" s="743"/>
      <c r="AY102" s="743"/>
      <c r="AZ102" s="422"/>
      <c r="BA102" s="762"/>
      <c r="BB102" s="641"/>
      <c r="BC102" s="524"/>
      <c r="BD102" s="510"/>
      <c r="BE102" s="510"/>
      <c r="BF102" s="510"/>
      <c r="BG102" s="528"/>
      <c r="BH102" s="524"/>
      <c r="BI102" s="510"/>
      <c r="BJ102" s="510"/>
      <c r="BK102" s="510"/>
      <c r="BL102" s="528"/>
      <c r="BM102" s="524"/>
      <c r="BN102" s="510"/>
      <c r="BO102" s="510"/>
      <c r="BP102" s="510"/>
      <c r="BQ102" s="528"/>
      <c r="BR102" s="524"/>
      <c r="BS102" s="510"/>
      <c r="BT102" s="510"/>
      <c r="BU102" s="510"/>
      <c r="BV102" s="510"/>
      <c r="BW102" s="510"/>
      <c r="BX102" s="510"/>
      <c r="BY102" s="511"/>
      <c r="BZ102" s="511"/>
      <c r="CA102" s="511"/>
      <c r="CB102" s="511"/>
      <c r="CC102" s="511"/>
      <c r="CD102" s="511"/>
      <c r="CE102" s="511"/>
      <c r="CF102" s="511"/>
      <c r="CG102" s="511"/>
      <c r="CH102" s="511"/>
      <c r="CI102" s="84"/>
      <c r="CJ102" s="84"/>
      <c r="CK102" s="84"/>
      <c r="CL102" s="84"/>
      <c r="CM102" s="84"/>
      <c r="CN102" s="84"/>
      <c r="CO102" s="84"/>
      <c r="CP102" s="84"/>
      <c r="CQ102" s="84"/>
      <c r="CR102" s="84"/>
      <c r="CS102" s="84"/>
      <c r="CT102" s="84"/>
      <c r="CU102" s="84"/>
      <c r="CV102" s="84"/>
      <c r="CW102" s="84"/>
      <c r="CX102" s="84"/>
      <c r="CY102" s="84"/>
      <c r="CZ102" s="84"/>
    </row>
    <row r="103" s="385" customFormat="true" ht="15" customHeight="true" x14ac:dyDescent="0.2">
      <c r="A103" s="138"/>
      <c r="B103" s="210"/>
      <c r="C103" s="172"/>
      <c r="D103" s="171"/>
      <c r="E103" s="171"/>
      <c r="F103" s="171"/>
      <c r="G103" s="170"/>
      <c r="H103" s="169"/>
      <c r="I103" s="171"/>
      <c r="J103" s="171"/>
      <c r="K103" s="171"/>
      <c r="L103" s="168"/>
      <c r="M103" s="172"/>
      <c r="N103" s="171"/>
      <c r="O103" s="171"/>
      <c r="P103" s="171"/>
      <c r="Q103" s="170"/>
      <c r="R103" s="169"/>
      <c r="S103" s="171"/>
      <c r="T103" s="171"/>
      <c r="U103" s="171"/>
      <c r="V103" s="171"/>
      <c r="W103" s="171"/>
      <c r="X103" s="171"/>
      <c r="Y103" s="171"/>
      <c r="Z103" s="171"/>
      <c r="AA103" s="171"/>
      <c r="AB103" s="171"/>
      <c r="AC103" s="177"/>
      <c r="AD103" s="177"/>
      <c r="AE103" s="177"/>
      <c r="AF103" s="177"/>
      <c r="AG103" s="177"/>
      <c r="AH103" s="173"/>
      <c r="AI103" s="743"/>
      <c r="AJ103" s="743"/>
      <c r="AK103" s="743"/>
      <c r="AL103" s="743"/>
      <c r="AM103" s="743"/>
      <c r="AN103" s="743"/>
      <c r="AO103" s="743"/>
      <c r="AP103" s="743"/>
      <c r="AQ103" s="743"/>
      <c r="AR103" s="743"/>
      <c r="AS103" s="743"/>
      <c r="AT103" s="743"/>
      <c r="AU103" s="743"/>
      <c r="AV103" s="743"/>
      <c r="AW103" s="743"/>
      <c r="AX103" s="743"/>
      <c r="AY103" s="743"/>
      <c r="AZ103" s="422"/>
      <c r="BA103" s="762"/>
      <c r="BB103" s="641"/>
      <c r="BC103" s="524"/>
      <c r="BD103" s="510"/>
      <c r="BE103" s="510"/>
      <c r="BF103" s="510"/>
      <c r="BG103" s="528"/>
      <c r="BH103" s="524"/>
      <c r="BI103" s="510"/>
      <c r="BJ103" s="510"/>
      <c r="BK103" s="510"/>
      <c r="BL103" s="528"/>
      <c r="BM103" s="524"/>
      <c r="BN103" s="510"/>
      <c r="BO103" s="510"/>
      <c r="BP103" s="510"/>
      <c r="BQ103" s="528"/>
      <c r="BR103" s="524"/>
      <c r="BS103" s="510"/>
      <c r="BT103" s="510"/>
      <c r="BU103" s="510"/>
      <c r="BV103" s="510"/>
      <c r="BW103" s="510"/>
      <c r="BX103" s="510"/>
      <c r="BY103" s="511"/>
      <c r="BZ103" s="511"/>
      <c r="CA103" s="511"/>
      <c r="CB103" s="511"/>
      <c r="CC103" s="511"/>
      <c r="CD103" s="511"/>
      <c r="CE103" s="511"/>
      <c r="CF103" s="511"/>
      <c r="CG103" s="511"/>
      <c r="CH103" s="511"/>
      <c r="CI103" s="84"/>
      <c r="CJ103" s="84"/>
      <c r="CK103" s="84"/>
      <c r="CL103" s="84"/>
      <c r="CM103" s="84"/>
      <c r="CN103" s="84"/>
      <c r="CO103" s="84"/>
      <c r="CP103" s="84"/>
      <c r="CQ103" s="84"/>
      <c r="CR103" s="84"/>
      <c r="CS103" s="84"/>
      <c r="CT103" s="84"/>
      <c r="CU103" s="84"/>
      <c r="CV103" s="84"/>
      <c r="CW103" s="84"/>
      <c r="CX103" s="84"/>
      <c r="CY103" s="84"/>
      <c r="CZ103" s="84"/>
    </row>
    <row r="104" s="385" customFormat="true" ht="15" customHeight="true" x14ac:dyDescent="0.2">
      <c r="A104" s="138"/>
      <c r="B104" s="210"/>
      <c r="C104" s="172"/>
      <c r="D104" s="171"/>
      <c r="E104" s="171"/>
      <c r="F104" s="171"/>
      <c r="G104" s="170"/>
      <c r="H104" s="169"/>
      <c r="I104" s="171"/>
      <c r="J104" s="171"/>
      <c r="K104" s="171"/>
      <c r="L104" s="168"/>
      <c r="M104" s="172"/>
      <c r="N104" s="171"/>
      <c r="O104" s="171"/>
      <c r="P104" s="171"/>
      <c r="Q104" s="170"/>
      <c r="R104" s="169"/>
      <c r="S104" s="171"/>
      <c r="T104" s="171"/>
      <c r="U104" s="171"/>
      <c r="V104" s="171"/>
      <c r="W104" s="171"/>
      <c r="X104" s="171"/>
      <c r="Y104" s="171"/>
      <c r="Z104" s="171"/>
      <c r="AA104" s="171"/>
      <c r="AB104" s="171"/>
      <c r="AC104" s="177"/>
      <c r="AD104" s="177"/>
      <c r="AE104" s="177"/>
      <c r="AF104" s="177"/>
      <c r="AG104" s="177"/>
      <c r="AH104" s="173"/>
      <c r="AI104" s="743"/>
      <c r="AJ104" s="743"/>
      <c r="AK104" s="743"/>
      <c r="AL104" s="743"/>
      <c r="AM104" s="743"/>
      <c r="AN104" s="743"/>
      <c r="AO104" s="743"/>
      <c r="AP104" s="743"/>
      <c r="AQ104" s="743"/>
      <c r="AR104" s="743"/>
      <c r="AS104" s="743"/>
      <c r="AT104" s="743"/>
      <c r="AU104" s="743"/>
      <c r="AV104" s="743"/>
      <c r="AW104" s="743"/>
      <c r="AX104" s="743"/>
      <c r="AY104" s="743"/>
      <c r="AZ104" s="422"/>
      <c r="BA104" s="762"/>
      <c r="BB104" s="641"/>
      <c r="BC104" s="524"/>
      <c r="BD104" s="510"/>
      <c r="BE104" s="510"/>
      <c r="BF104" s="510"/>
      <c r="BG104" s="528"/>
      <c r="BH104" s="524"/>
      <c r="BI104" s="510"/>
      <c r="BJ104" s="510"/>
      <c r="BK104" s="510"/>
      <c r="BL104" s="528"/>
      <c r="BM104" s="524"/>
      <c r="BN104" s="510"/>
      <c r="BO104" s="510"/>
      <c r="BP104" s="510"/>
      <c r="BQ104" s="528"/>
      <c r="BR104" s="524"/>
      <c r="BS104" s="510"/>
      <c r="BT104" s="510"/>
      <c r="BU104" s="510"/>
      <c r="BV104" s="510"/>
      <c r="BW104" s="510"/>
      <c r="BX104" s="510"/>
      <c r="BY104" s="511"/>
      <c r="BZ104" s="511"/>
      <c r="CA104" s="511"/>
      <c r="CB104" s="511"/>
      <c r="CC104" s="511"/>
      <c r="CD104" s="511"/>
      <c r="CE104" s="511"/>
      <c r="CF104" s="511"/>
      <c r="CG104" s="511"/>
      <c r="CH104" s="511"/>
      <c r="CI104" s="84"/>
      <c r="CJ104" s="84"/>
      <c r="CK104" s="84"/>
      <c r="CL104" s="84"/>
      <c r="CM104" s="84"/>
      <c r="CN104" s="84"/>
      <c r="CO104" s="84"/>
      <c r="CP104" s="84"/>
      <c r="CQ104" s="84"/>
      <c r="CR104" s="84"/>
      <c r="CS104" s="84"/>
      <c r="CT104" s="84"/>
      <c r="CU104" s="84"/>
      <c r="CV104" s="84"/>
      <c r="CW104" s="84"/>
      <c r="CX104" s="84"/>
      <c r="CY104" s="84"/>
      <c r="CZ104" s="84"/>
    </row>
    <row r="105" s="385" customFormat="true" ht="15" customHeight="true" x14ac:dyDescent="0.2">
      <c r="A105" s="214"/>
      <c r="B105" s="209"/>
      <c r="C105" s="167"/>
      <c r="D105" s="166"/>
      <c r="E105" s="166"/>
      <c r="F105" s="166"/>
      <c r="G105" s="165"/>
      <c r="H105" s="164"/>
      <c r="I105" s="166"/>
      <c r="J105" s="166"/>
      <c r="K105" s="166"/>
      <c r="L105" s="163"/>
      <c r="M105" s="167"/>
      <c r="N105" s="166"/>
      <c r="O105" s="166"/>
      <c r="P105" s="166"/>
      <c r="Q105" s="165"/>
      <c r="R105" s="164"/>
      <c r="S105" s="166"/>
      <c r="T105" s="166"/>
      <c r="U105" s="166"/>
      <c r="V105" s="166"/>
      <c r="W105" s="166"/>
      <c r="X105" s="166"/>
      <c r="Y105" s="166"/>
      <c r="Z105" s="166"/>
      <c r="AA105" s="166"/>
      <c r="AB105" s="166"/>
      <c r="AC105" s="162"/>
      <c r="AD105" s="162"/>
      <c r="AE105" s="162"/>
      <c r="AF105" s="162"/>
      <c r="AG105" s="162"/>
      <c r="AH105" s="146"/>
      <c r="AI105" s="743"/>
      <c r="AJ105" s="743"/>
      <c r="AK105" s="743"/>
      <c r="AL105" s="743"/>
      <c r="AM105" s="743"/>
      <c r="AN105" s="743"/>
      <c r="AO105" s="743"/>
      <c r="AP105" s="743"/>
      <c r="AQ105" s="743"/>
      <c r="AR105" s="743"/>
      <c r="AS105" s="743"/>
      <c r="AT105" s="743"/>
      <c r="AU105" s="743"/>
      <c r="AV105" s="743"/>
      <c r="AW105" s="743"/>
      <c r="AX105" s="743"/>
      <c r="AY105" s="743"/>
      <c r="AZ105" s="422"/>
      <c r="BA105" s="762"/>
      <c r="BB105" s="641"/>
      <c r="BC105" s="527"/>
      <c r="BD105" s="526"/>
      <c r="BE105" s="526"/>
      <c r="BF105" s="526"/>
      <c r="BG105" s="530"/>
      <c r="BH105" s="527"/>
      <c r="BI105" s="526"/>
      <c r="BJ105" s="526"/>
      <c r="BK105" s="526"/>
      <c r="BL105" s="530"/>
      <c r="BM105" s="527"/>
      <c r="BN105" s="526"/>
      <c r="BO105" s="526"/>
      <c r="BP105" s="526"/>
      <c r="BQ105" s="530"/>
      <c r="BR105" s="527"/>
      <c r="BS105" s="526"/>
      <c r="BT105" s="526"/>
      <c r="BU105" s="526"/>
      <c r="BV105" s="526"/>
      <c r="BW105" s="526"/>
      <c r="BX105" s="526"/>
      <c r="BY105" s="529"/>
      <c r="BZ105" s="529"/>
      <c r="CA105" s="529"/>
      <c r="CB105" s="529"/>
      <c r="CC105" s="529"/>
      <c r="CD105" s="529"/>
      <c r="CE105" s="529"/>
      <c r="CF105" s="529"/>
      <c r="CG105" s="529"/>
      <c r="CH105" s="529"/>
      <c r="CI105" s="84"/>
      <c r="CJ105" s="84"/>
      <c r="CK105" s="84"/>
      <c r="CL105" s="84"/>
      <c r="CM105" s="84"/>
      <c r="CN105" s="84"/>
      <c r="CO105" s="84"/>
      <c r="CP105" s="84"/>
      <c r="CQ105" s="84"/>
      <c r="CR105" s="84"/>
      <c r="CS105" s="84"/>
      <c r="CT105" s="84"/>
      <c r="CU105" s="84"/>
      <c r="CV105" s="84"/>
      <c r="CW105" s="84"/>
      <c r="CX105" s="84"/>
      <c r="CY105" s="84"/>
      <c r="CZ105" s="84"/>
    </row>
    <row r="106" s="385" customFormat="true" ht="250.15" customHeight="true" x14ac:dyDescent="0.2">
      <c r="A106" s="586"/>
      <c r="B106" s="248"/>
      <c r="C106" s="247"/>
      <c r="D106" s="247"/>
      <c r="E106" s="247"/>
      <c r="F106" s="247"/>
      <c r="G106" s="247"/>
      <c r="H106" s="247"/>
      <c r="I106" s="247"/>
      <c r="J106" s="247"/>
      <c r="K106" s="247"/>
      <c r="L106" s="247"/>
      <c r="M106" s="247"/>
      <c r="N106" s="247"/>
      <c r="O106" s="247"/>
      <c r="P106" s="247"/>
      <c r="Q106" s="247"/>
      <c r="R106" s="247"/>
      <c r="S106" s="247"/>
      <c r="T106" s="247"/>
      <c r="U106" s="247"/>
      <c r="V106" s="247"/>
      <c r="W106" s="247"/>
      <c r="X106" s="247"/>
      <c r="Y106" s="247"/>
      <c r="Z106" s="247"/>
      <c r="AA106" s="247"/>
      <c r="AB106" s="247"/>
      <c r="AI106" s="422"/>
      <c r="AJ106" s="422"/>
      <c r="AK106" s="422"/>
      <c r="AL106" s="422"/>
      <c r="AM106" s="422"/>
      <c r="AN106" s="422"/>
      <c r="AO106" s="422"/>
      <c r="AP106" s="422"/>
      <c r="AQ106" s="422"/>
      <c r="AR106" s="422"/>
      <c r="AS106" s="422"/>
      <c r="AT106" s="422"/>
      <c r="AU106" s="422"/>
      <c r="AV106" s="422"/>
      <c r="AW106" s="422"/>
      <c r="AX106" s="422"/>
      <c r="AY106" s="422"/>
      <c r="AZ106" s="422"/>
      <c r="BA106" s="503"/>
      <c r="BB106" s="504"/>
      <c r="BC106" s="504"/>
      <c r="BD106" s="504"/>
      <c r="BE106" s="504"/>
      <c r="BF106" s="504"/>
      <c r="BG106" s="504"/>
      <c r="BH106" s="504"/>
      <c r="BI106" s="504"/>
      <c r="BJ106" s="504"/>
      <c r="BK106" s="504"/>
      <c r="BL106" s="504"/>
      <c r="BM106" s="504"/>
      <c r="BN106" s="504"/>
      <c r="BO106" s="504"/>
      <c r="BP106" s="504"/>
      <c r="BQ106" s="504"/>
      <c r="BR106" s="504"/>
      <c r="BS106" s="504"/>
      <c r="BT106" s="504"/>
      <c r="BU106" s="504"/>
      <c r="BV106" s="504"/>
      <c r="BW106" s="504"/>
      <c r="BX106" s="504"/>
      <c r="BY106" s="503"/>
      <c r="BZ106" s="503"/>
      <c r="CA106" s="503"/>
      <c r="CB106" s="503"/>
      <c r="CC106" s="503"/>
      <c r="CD106" s="503"/>
      <c r="CE106" s="503"/>
      <c r="CF106" s="503"/>
      <c r="CG106" s="503"/>
      <c r="CH106" s="503"/>
      <c r="CI106" s="421"/>
      <c r="CJ106" s="421"/>
      <c r="CK106" s="421"/>
      <c r="CL106" s="421"/>
      <c r="CM106" s="421"/>
      <c r="CN106" s="421"/>
      <c r="CO106" s="421"/>
      <c r="CP106" s="421"/>
      <c r="CQ106" s="421"/>
      <c r="CR106" s="421"/>
      <c r="CS106" s="421"/>
      <c r="CT106" s="421"/>
      <c r="CU106" s="421"/>
      <c r="CV106" s="421"/>
      <c r="CW106" s="421"/>
      <c r="CX106" s="421"/>
      <c r="CY106" s="421"/>
      <c r="CZ106" s="421"/>
    </row>
    <row r="107" s="365" customFormat="true" ht="18" customHeight="true" x14ac:dyDescent="0.2">
      <c r="A107" s="586"/>
      <c r="B107" s="366"/>
      <c r="C107" s="490"/>
      <c r="D107" s="490"/>
      <c r="E107" s="490"/>
      <c r="F107" s="490"/>
      <c r="G107" s="490"/>
      <c r="H107" s="490"/>
      <c r="I107" s="490"/>
      <c r="J107" s="490"/>
      <c r="K107" s="490"/>
      <c r="L107" s="490"/>
      <c r="M107" s="490"/>
      <c r="N107" s="490"/>
      <c r="O107" s="490"/>
      <c r="P107" s="490"/>
      <c r="Q107" s="490"/>
      <c r="R107" s="490"/>
      <c r="S107" s="490"/>
      <c r="T107" s="490"/>
      <c r="U107" s="490"/>
      <c r="V107" s="490"/>
      <c r="W107" s="490"/>
      <c r="X107" s="490"/>
      <c r="Y107" s="490"/>
      <c r="Z107" s="490"/>
      <c r="AA107" s="490"/>
      <c r="AB107" s="490"/>
      <c r="AI107" s="417"/>
      <c r="AJ107" s="417"/>
      <c r="AK107" s="417"/>
      <c r="AL107" s="417"/>
      <c r="AM107" s="417"/>
      <c r="AN107" s="417"/>
      <c r="AO107" s="417"/>
      <c r="AP107" s="417"/>
      <c r="AQ107" s="417"/>
      <c r="AR107" s="417"/>
      <c r="AS107" s="417"/>
      <c r="AT107" s="417"/>
      <c r="AU107" s="417"/>
      <c r="AV107" s="417"/>
      <c r="AW107" s="417"/>
      <c r="AX107" s="417"/>
      <c r="AY107" s="417"/>
      <c r="AZ107" s="417"/>
      <c r="BB107" s="388"/>
      <c r="BZ107" s="417"/>
      <c r="CA107" s="417"/>
      <c r="CB107" s="417"/>
      <c r="CC107" s="417"/>
      <c r="CD107" s="417"/>
      <c r="CE107" s="417"/>
      <c r="CF107" s="417"/>
      <c r="CG107" s="417"/>
      <c r="CH107" s="417"/>
      <c r="CI107" s="417"/>
      <c r="CJ107" s="417"/>
      <c r="CK107" s="417"/>
      <c r="CL107" s="417"/>
      <c r="CM107" s="417"/>
      <c r="CN107" s="417"/>
      <c r="CO107" s="417"/>
      <c r="CP107" s="417"/>
      <c r="CQ107" s="417"/>
      <c r="CR107" s="417"/>
      <c r="CS107" s="417"/>
      <c r="CT107" s="417"/>
      <c r="CU107" s="417"/>
      <c r="CV107" s="417"/>
      <c r="CW107" s="417"/>
      <c r="CX107" s="417"/>
      <c r="CY107" s="417"/>
      <c r="CZ107" s="417"/>
    </row>
    <row r="108" s="365" customFormat="true" ht="22.5" customHeight="true" x14ac:dyDescent="0.35">
      <c r="A108" s="865" t="str">
        <f>A1026</f>
        <v>Central African Republic</v>
      </c>
      <c r="B108" s="866"/>
      <c r="C108" s="367"/>
      <c r="D108" s="367"/>
      <c r="E108" s="367"/>
      <c r="F108" s="367"/>
      <c r="G108" s="367"/>
      <c r="H108" s="367"/>
      <c r="I108" s="367"/>
      <c r="J108" s="367"/>
      <c r="K108" s="367"/>
      <c r="L108" s="367"/>
      <c r="M108" s="367"/>
      <c r="N108" s="367"/>
      <c r="O108" s="367"/>
      <c r="P108" s="367"/>
      <c r="Q108" s="367"/>
      <c r="R108" s="367"/>
      <c r="S108" s="367"/>
      <c r="T108" s="367"/>
      <c r="U108" s="367"/>
      <c r="AI108" s="417"/>
      <c r="AJ108" s="417"/>
      <c r="AK108" s="417"/>
      <c r="AL108" s="417"/>
      <c r="AM108" s="417"/>
      <c r="AN108" s="417"/>
      <c r="AO108" s="417"/>
      <c r="AP108" s="417"/>
      <c r="AQ108" s="417"/>
      <c r="AR108" s="417"/>
      <c r="AS108" s="417"/>
      <c r="AT108" s="417"/>
      <c r="AU108" s="417"/>
      <c r="AV108" s="417"/>
      <c r="AW108" s="417"/>
      <c r="AX108" s="417"/>
      <c r="AY108" s="417"/>
      <c r="AZ108" s="417"/>
      <c r="BB108" s="388"/>
      <c r="BZ108" s="417"/>
      <c r="CA108" s="417"/>
      <c r="CB108" s="417"/>
      <c r="CC108" s="417"/>
      <c r="CD108" s="417"/>
      <c r="CE108" s="417"/>
      <c r="CF108" s="417"/>
      <c r="CG108" s="417"/>
      <c r="CH108" s="417"/>
      <c r="CI108" s="417"/>
      <c r="CJ108" s="417"/>
      <c r="CK108" s="417"/>
      <c r="CL108" s="417"/>
      <c r="CM108" s="417"/>
      <c r="CN108" s="417"/>
      <c r="CO108" s="417"/>
      <c r="CP108" s="417"/>
      <c r="CQ108" s="417"/>
      <c r="CR108" s="417"/>
      <c r="CS108" s="417"/>
      <c r="CT108" s="417"/>
      <c r="CU108" s="417"/>
      <c r="CV108" s="417"/>
      <c r="CW108" s="417"/>
      <c r="CX108" s="417"/>
      <c r="CY108" s="417"/>
      <c r="CZ108" s="417"/>
    </row>
    <row r="109" s="365" customFormat="true" ht="22.5" customHeight="true" x14ac:dyDescent="0.35">
      <c r="A109" s="392" t="str">
        <f>A1034</f>
        <v>2000</v>
      </c>
      <c r="B109" s="393"/>
      <c r="C109" s="367"/>
      <c r="D109" s="367"/>
      <c r="E109" s="367"/>
      <c r="F109" s="367"/>
      <c r="G109" s="367"/>
      <c r="H109" s="367"/>
      <c r="I109" s="367"/>
      <c r="J109" s="367"/>
      <c r="K109" s="367"/>
      <c r="L109" s="367"/>
      <c r="M109" s="367"/>
      <c r="N109" s="367"/>
      <c r="O109" s="367"/>
      <c r="P109" s="367"/>
      <c r="Q109" s="367"/>
      <c r="R109" s="367"/>
      <c r="S109" s="367"/>
      <c r="T109" s="367"/>
      <c r="U109" s="367"/>
      <c r="AI109" s="417"/>
      <c r="AJ109" s="417"/>
      <c r="AK109" s="417"/>
      <c r="AL109" s="417"/>
      <c r="AM109" s="417"/>
      <c r="AN109" s="417"/>
      <c r="AO109" s="417"/>
      <c r="AP109" s="417"/>
      <c r="AQ109" s="417"/>
      <c r="AR109" s="417"/>
      <c r="AS109" s="417"/>
      <c r="AT109" s="417"/>
      <c r="AU109" s="417"/>
      <c r="AV109" s="417"/>
      <c r="AW109" s="417"/>
      <c r="AX109" s="417"/>
      <c r="AY109" s="417"/>
      <c r="AZ109" s="417"/>
      <c r="BB109" s="388"/>
      <c r="BZ109" s="417"/>
      <c r="CA109" s="417"/>
      <c r="CB109" s="417"/>
      <c r="CC109" s="417"/>
      <c r="CD109" s="417"/>
      <c r="CE109" s="417"/>
      <c r="CF109" s="417"/>
      <c r="CG109" s="417"/>
      <c r="CH109" s="417"/>
      <c r="CI109" s="417"/>
      <c r="CJ109" s="417"/>
      <c r="CK109" s="417"/>
      <c r="CL109" s="417"/>
      <c r="CM109" s="417"/>
      <c r="CN109" s="417"/>
      <c r="CO109" s="417"/>
      <c r="CP109" s="417"/>
      <c r="CQ109" s="417"/>
      <c r="CR109" s="417"/>
      <c r="CS109" s="417"/>
      <c r="CT109" s="417"/>
      <c r="CU109" s="417"/>
      <c r="CV109" s="417"/>
      <c r="CW109" s="417"/>
      <c r="CX109" s="417"/>
      <c r="CY109" s="417"/>
      <c r="CZ109" s="417"/>
    </row>
    <row r="110" s="365" customFormat="true" ht="22.5" customHeight="true" x14ac:dyDescent="0.35">
      <c r="A110" s="394" t="s">
        <v>99</v>
      </c>
      <c r="B110" s="395"/>
      <c r="C110" s="367"/>
      <c r="D110" s="367"/>
      <c r="E110" s="367"/>
      <c r="F110" s="367"/>
      <c r="G110" s="367"/>
      <c r="H110" s="367"/>
      <c r="I110" s="367"/>
      <c r="J110" s="367"/>
      <c r="K110" s="367"/>
      <c r="L110" s="367"/>
      <c r="M110" s="367"/>
      <c r="N110" s="367"/>
      <c r="O110" s="367"/>
      <c r="P110" s="367"/>
      <c r="Q110" s="367"/>
      <c r="R110" s="367"/>
      <c r="S110" s="367"/>
      <c r="T110" s="367"/>
      <c r="U110" s="367"/>
      <c r="AI110" s="417"/>
      <c r="AJ110" s="417"/>
      <c r="AK110" s="417"/>
      <c r="AL110" s="417"/>
      <c r="AM110" s="417"/>
      <c r="AN110" s="417"/>
      <c r="AO110" s="417"/>
      <c r="AP110" s="417"/>
      <c r="AQ110" s="417"/>
      <c r="AR110" s="417"/>
      <c r="AS110" s="417"/>
      <c r="AT110" s="417"/>
      <c r="AU110" s="417"/>
      <c r="AV110" s="417"/>
      <c r="AW110" s="417"/>
      <c r="AX110" s="417"/>
      <c r="AY110" s="417"/>
      <c r="AZ110" s="417"/>
      <c r="BB110" s="388"/>
      <c r="BZ110" s="417"/>
      <c r="CA110" s="417"/>
      <c r="CB110" s="417"/>
      <c r="CC110" s="417"/>
      <c r="CD110" s="417"/>
      <c r="CE110" s="417"/>
      <c r="CF110" s="417"/>
      <c r="CG110" s="417"/>
      <c r="CH110" s="417"/>
      <c r="CI110" s="417"/>
      <c r="CJ110" s="417"/>
      <c r="CK110" s="417"/>
      <c r="CL110" s="417"/>
      <c r="CM110" s="417"/>
      <c r="CN110" s="417"/>
      <c r="CO110" s="417"/>
      <c r="CP110" s="417"/>
      <c r="CQ110" s="417"/>
      <c r="CR110" s="417"/>
      <c r="CS110" s="417"/>
      <c r="CT110" s="417"/>
      <c r="CU110" s="417"/>
      <c r="CV110" s="417"/>
      <c r="CW110" s="417"/>
      <c r="CX110" s="417"/>
      <c r="CY110" s="417"/>
      <c r="CZ110" s="417"/>
    </row>
    <row r="111" s="365" customFormat="true" ht="20.1" customHeight="true" x14ac:dyDescent="0.35">
      <c r="A111" s="396" t="s">
        <v>97</v>
      </c>
      <c r="B111" s="393"/>
      <c r="C111" s="367"/>
      <c r="D111" s="367"/>
      <c r="E111" s="367"/>
      <c r="F111" s="367"/>
      <c r="G111" s="367"/>
      <c r="H111" s="367"/>
      <c r="I111" s="367"/>
      <c r="J111" s="367"/>
      <c r="K111" s="367"/>
      <c r="L111" s="367"/>
      <c r="M111" s="367"/>
      <c r="N111" s="367"/>
      <c r="O111" s="367"/>
      <c r="P111" s="367"/>
      <c r="Q111" s="367"/>
      <c r="R111" s="367"/>
      <c r="S111" s="367"/>
      <c r="T111" s="367"/>
      <c r="U111" s="367"/>
      <c r="AI111" s="417"/>
      <c r="AJ111" s="417"/>
      <c r="AK111" s="417"/>
      <c r="AL111" s="417"/>
      <c r="AM111" s="417"/>
      <c r="AN111" s="417"/>
      <c r="AO111" s="417"/>
      <c r="AP111" s="417"/>
      <c r="AQ111" s="417"/>
      <c r="AR111" s="417"/>
      <c r="AS111" s="417"/>
      <c r="AT111" s="417"/>
      <c r="AU111" s="417"/>
      <c r="AV111" s="417"/>
      <c r="AW111" s="417"/>
      <c r="AX111" s="417"/>
      <c r="AY111" s="417"/>
      <c r="AZ111" s="417"/>
      <c r="BB111" s="388"/>
      <c r="BZ111" s="417"/>
      <c r="CA111" s="417"/>
      <c r="CB111" s="417"/>
      <c r="CC111" s="417"/>
      <c r="CD111" s="417"/>
      <c r="CE111" s="417"/>
      <c r="CF111" s="417"/>
      <c r="CG111" s="417"/>
      <c r="CH111" s="417"/>
      <c r="CI111" s="417"/>
      <c r="CJ111" s="417"/>
      <c r="CK111" s="417"/>
      <c r="CL111" s="417"/>
      <c r="CM111" s="417"/>
      <c r="CN111" s="417"/>
      <c r="CO111" s="417"/>
      <c r="CP111" s="417"/>
      <c r="CQ111" s="417"/>
      <c r="CR111" s="417"/>
      <c r="CS111" s="417"/>
      <c r="CT111" s="417"/>
      <c r="CU111" s="417"/>
      <c r="CV111" s="417"/>
      <c r="CW111" s="417"/>
      <c r="CX111" s="417"/>
      <c r="CY111" s="417"/>
      <c r="CZ111" s="417"/>
    </row>
    <row r="112" s="365" customFormat="true" ht="15" customHeight="true" x14ac:dyDescent="0.2">
      <c r="A112" s="638" t="s">
        <v>98</v>
      </c>
      <c r="B112" s="430"/>
      <c r="C112" s="367"/>
      <c r="D112" s="367"/>
      <c r="E112" s="367"/>
      <c r="F112" s="367"/>
      <c r="G112" s="367"/>
      <c r="H112" s="367"/>
      <c r="I112" s="367"/>
      <c r="J112" s="367"/>
      <c r="K112" s="367"/>
      <c r="L112" s="367"/>
      <c r="M112" s="367"/>
      <c r="N112" s="367"/>
      <c r="O112" s="367"/>
      <c r="P112" s="367"/>
      <c r="Q112" s="367"/>
      <c r="R112" s="367"/>
      <c r="S112" s="367"/>
      <c r="T112" s="367"/>
      <c r="U112" s="367"/>
      <c r="AI112" s="417"/>
      <c r="AJ112" s="417"/>
      <c r="AK112" s="417"/>
      <c r="AL112" s="417"/>
      <c r="AM112" s="417"/>
      <c r="AN112" s="417"/>
      <c r="AO112" s="417"/>
      <c r="AP112" s="417"/>
      <c r="AQ112" s="417"/>
      <c r="AR112" s="417"/>
      <c r="AS112" s="417"/>
      <c r="AT112" s="417"/>
      <c r="AU112" s="417"/>
      <c r="AV112" s="417"/>
      <c r="AW112" s="417"/>
      <c r="AX112" s="417"/>
      <c r="AY112" s="417"/>
      <c r="AZ112" s="417"/>
      <c r="BB112" s="388"/>
      <c r="BZ112" s="417"/>
      <c r="CA112" s="417"/>
      <c r="CB112" s="417"/>
      <c r="CC112" s="417"/>
      <c r="CD112" s="417"/>
      <c r="CE112" s="417"/>
      <c r="CF112" s="417"/>
      <c r="CG112" s="417"/>
      <c r="CH112" s="417"/>
      <c r="CI112" s="417"/>
      <c r="CJ112" s="417"/>
      <c r="CK112" s="417"/>
      <c r="CL112" s="417"/>
      <c r="CM112" s="417"/>
      <c r="CN112" s="417"/>
      <c r="CO112" s="417"/>
      <c r="CP112" s="417"/>
      <c r="CQ112" s="417"/>
      <c r="CR112" s="417"/>
      <c r="CS112" s="417"/>
      <c r="CT112" s="417"/>
      <c r="CU112" s="417"/>
      <c r="CV112" s="417"/>
      <c r="CW112" s="417"/>
      <c r="CX112" s="417"/>
      <c r="CY112" s="417"/>
      <c r="CZ112" s="417"/>
    </row>
    <row r="113" s="365" customFormat="true" ht="15" customHeight="true" x14ac:dyDescent="0.2">
      <c r="A113" s="406" t="s">
        <v>41</v>
      </c>
      <c r="B113" s="405"/>
      <c r="C113" s="367"/>
      <c r="D113" s="367"/>
      <c r="E113" s="367"/>
      <c r="F113" s="367"/>
      <c r="G113" s="367"/>
      <c r="H113" s="367"/>
      <c r="I113" s="367"/>
      <c r="J113" s="367"/>
      <c r="K113" s="367"/>
      <c r="L113" s="367"/>
      <c r="M113" s="367"/>
      <c r="N113" s="367"/>
      <c r="O113" s="367"/>
      <c r="P113" s="367"/>
      <c r="Q113" s="367"/>
      <c r="R113" s="367"/>
      <c r="S113" s="367"/>
      <c r="T113" s="367"/>
      <c r="U113" s="367"/>
      <c r="AI113" s="417"/>
      <c r="AJ113" s="417"/>
      <c r="AK113" s="417"/>
      <c r="AL113" s="417"/>
      <c r="AM113" s="417"/>
      <c r="AN113" s="417"/>
      <c r="AO113" s="417"/>
      <c r="AP113" s="417"/>
      <c r="AQ113" s="417"/>
      <c r="AR113" s="417"/>
      <c r="AS113" s="417"/>
      <c r="AT113" s="417"/>
      <c r="AU113" s="417"/>
      <c r="AV113" s="417"/>
      <c r="AW113" s="417"/>
      <c r="AX113" s="417"/>
      <c r="AY113" s="417"/>
      <c r="AZ113" s="417"/>
      <c r="BB113" s="388"/>
      <c r="BZ113" s="417"/>
      <c r="CA113" s="417"/>
      <c r="CB113" s="417"/>
      <c r="CC113" s="417"/>
      <c r="CD113" s="417"/>
      <c r="CE113" s="417"/>
      <c r="CF113" s="417"/>
      <c r="CG113" s="417"/>
      <c r="CH113" s="417"/>
      <c r="CI113" s="417"/>
      <c r="CJ113" s="417"/>
      <c r="CK113" s="417"/>
      <c r="CL113" s="417"/>
      <c r="CM113" s="417"/>
      <c r="CN113" s="417"/>
      <c r="CO113" s="417"/>
      <c r="CP113" s="417"/>
      <c r="CQ113" s="417"/>
      <c r="CR113" s="417"/>
      <c r="CS113" s="417"/>
      <c r="CT113" s="417"/>
      <c r="CU113" s="417"/>
      <c r="CV113" s="417"/>
      <c r="CW113" s="417"/>
      <c r="CX113" s="417"/>
      <c r="CY113" s="417"/>
      <c r="CZ113" s="417"/>
    </row>
    <row r="114" s="365" customFormat="true" ht="15" customHeight="true" x14ac:dyDescent="0.2">
      <c r="A114" s="404" t="s">
        <v>40</v>
      </c>
      <c r="B114" s="405"/>
      <c r="C114" s="367"/>
      <c r="D114" s="367"/>
      <c r="E114" s="367"/>
      <c r="F114" s="367"/>
      <c r="G114" s="367"/>
      <c r="H114" s="367"/>
      <c r="I114" s="367"/>
      <c r="J114" s="367"/>
      <c r="K114" s="367"/>
      <c r="L114" s="367"/>
      <c r="M114" s="367"/>
      <c r="N114" s="367"/>
      <c r="O114" s="367"/>
      <c r="P114" s="367"/>
      <c r="Q114" s="367"/>
      <c r="R114" s="367"/>
      <c r="S114" s="367"/>
      <c r="T114" s="367"/>
      <c r="U114" s="367"/>
      <c r="AI114" s="417"/>
      <c r="AJ114" s="417"/>
      <c r="AK114" s="417"/>
      <c r="AL114" s="417"/>
      <c r="AM114" s="417"/>
      <c r="AN114" s="417"/>
      <c r="AO114" s="417"/>
      <c r="AP114" s="417"/>
      <c r="AQ114" s="417"/>
      <c r="AR114" s="417"/>
      <c r="AS114" s="417"/>
      <c r="AT114" s="417"/>
      <c r="AU114" s="417"/>
      <c r="AV114" s="417"/>
      <c r="AW114" s="417"/>
      <c r="AX114" s="417"/>
      <c r="AY114" s="417"/>
      <c r="AZ114" s="417"/>
      <c r="BB114" s="388"/>
      <c r="BZ114" s="417"/>
      <c r="CA114" s="417"/>
      <c r="CB114" s="417"/>
      <c r="CC114" s="417"/>
      <c r="CD114" s="417"/>
      <c r="CE114" s="417"/>
      <c r="CF114" s="417"/>
      <c r="CG114" s="417"/>
      <c r="CH114" s="417"/>
      <c r="CI114" s="417"/>
      <c r="CJ114" s="417"/>
      <c r="CK114" s="417"/>
      <c r="CL114" s="417"/>
      <c r="CM114" s="417"/>
      <c r="CN114" s="417"/>
      <c r="CO114" s="417"/>
      <c r="CP114" s="417"/>
      <c r="CQ114" s="417"/>
      <c r="CR114" s="417"/>
      <c r="CS114" s="417"/>
      <c r="CT114" s="417"/>
      <c r="CU114" s="417"/>
      <c r="CV114" s="417"/>
      <c r="CW114" s="417"/>
      <c r="CX114" s="417"/>
      <c r="CY114" s="417"/>
      <c r="CZ114" s="417"/>
    </row>
    <row r="115" s="365" customFormat="true" ht="15" customHeight="true" x14ac:dyDescent="0.2">
      <c r="A115" s="404" t="s">
        <v>136</v>
      </c>
      <c r="B115" s="429" t="str">
        <f>A1025</f>
        <v>MICS00</v>
      </c>
      <c r="C115" s="367"/>
      <c r="D115" s="367"/>
      <c r="E115" s="367"/>
      <c r="F115" s="367"/>
      <c r="G115" s="367"/>
      <c r="H115" s="367"/>
      <c r="I115" s="367"/>
      <c r="J115" s="367"/>
      <c r="K115" s="367"/>
      <c r="L115" s="367"/>
      <c r="M115" s="367"/>
      <c r="N115" s="367"/>
      <c r="O115" s="367"/>
      <c r="P115" s="367"/>
      <c r="Q115" s="367"/>
      <c r="R115" s="367"/>
      <c r="S115" s="367"/>
      <c r="T115" s="367"/>
      <c r="U115" s="367"/>
      <c r="AI115" s="417"/>
      <c r="AJ115" s="417"/>
      <c r="AK115" s="417"/>
      <c r="AL115" s="417"/>
      <c r="AM115" s="417"/>
      <c r="AN115" s="417"/>
      <c r="AO115" s="417"/>
      <c r="AP115" s="417"/>
      <c r="AQ115" s="417"/>
      <c r="AR115" s="417"/>
      <c r="AS115" s="417"/>
      <c r="AT115" s="417"/>
      <c r="AU115" s="417"/>
      <c r="AV115" s="417"/>
      <c r="AW115" s="417"/>
      <c r="AX115" s="417"/>
      <c r="AY115" s="417"/>
      <c r="AZ115" s="417"/>
      <c r="BB115" s="388"/>
      <c r="BZ115" s="417"/>
      <c r="CA115" s="417"/>
      <c r="CB115" s="417"/>
      <c r="CC115" s="417"/>
      <c r="CD115" s="417"/>
      <c r="CE115" s="417"/>
      <c r="CF115" s="417"/>
      <c r="CG115" s="417"/>
      <c r="CH115" s="417"/>
      <c r="CI115" s="417"/>
      <c r="CJ115" s="417"/>
      <c r="CK115" s="417"/>
      <c r="CL115" s="417"/>
      <c r="CM115" s="417"/>
      <c r="CN115" s="417"/>
      <c r="CO115" s="417"/>
      <c r="CP115" s="417"/>
      <c r="CQ115" s="417"/>
      <c r="CR115" s="417"/>
      <c r="CS115" s="417"/>
      <c r="CT115" s="417"/>
      <c r="CU115" s="417"/>
      <c r="CV115" s="417"/>
      <c r="CW115" s="417"/>
      <c r="CX115" s="417"/>
      <c r="CY115" s="417"/>
      <c r="CZ115" s="417"/>
    </row>
    <row r="116" s="365" customFormat="true" ht="15" customHeight="true" x14ac:dyDescent="0.2">
      <c r="A116" s="254" t="str">
        <f>B1030</f>
        <v>Ratio of Improved latrines based on:</v>
      </c>
      <c r="B116" s="253" t="s">
        <v>140</v>
      </c>
      <c r="C116" s="367"/>
      <c r="D116" s="367"/>
      <c r="E116" s="367"/>
      <c r="F116" s="367"/>
      <c r="G116" s="367"/>
      <c r="H116" s="367"/>
      <c r="I116" s="367"/>
      <c r="J116" s="367"/>
      <c r="K116" s="367"/>
      <c r="L116" s="367"/>
      <c r="M116" s="367"/>
      <c r="N116" s="367"/>
      <c r="O116" s="367"/>
      <c r="P116" s="367"/>
      <c r="Q116" s="367"/>
      <c r="R116" s="367"/>
      <c r="S116" s="367"/>
      <c r="T116" s="367"/>
      <c r="U116" s="367"/>
      <c r="AI116" s="417"/>
      <c r="AJ116" s="417"/>
      <c r="AK116" s="417"/>
      <c r="AL116" s="417"/>
      <c r="AM116" s="417"/>
      <c r="AN116" s="417"/>
      <c r="AO116" s="417"/>
      <c r="AP116" s="417"/>
      <c r="AQ116" s="417"/>
      <c r="AR116" s="417"/>
      <c r="AS116" s="417"/>
      <c r="AT116" s="417"/>
      <c r="AU116" s="417"/>
      <c r="AV116" s="417"/>
      <c r="AW116" s="417"/>
      <c r="AX116" s="417"/>
      <c r="AY116" s="417"/>
      <c r="AZ116" s="417"/>
      <c r="BB116" s="388"/>
      <c r="BZ116" s="417"/>
      <c r="CA116" s="417"/>
      <c r="CB116" s="417"/>
      <c r="CC116" s="417"/>
      <c r="CD116" s="417"/>
      <c r="CE116" s="417"/>
      <c r="CF116" s="417"/>
      <c r="CG116" s="417"/>
      <c r="CH116" s="417"/>
      <c r="CI116" s="417"/>
      <c r="CJ116" s="417"/>
      <c r="CK116" s="417"/>
      <c r="CL116" s="417"/>
      <c r="CM116" s="417"/>
      <c r="CN116" s="417"/>
      <c r="CO116" s="417"/>
      <c r="CP116" s="417"/>
      <c r="CQ116" s="417"/>
      <c r="CR116" s="417"/>
      <c r="CS116" s="417"/>
      <c r="CT116" s="417"/>
      <c r="CU116" s="417"/>
      <c r="CV116" s="417"/>
      <c r="CW116" s="417"/>
      <c r="CX116" s="417"/>
      <c r="CY116" s="417"/>
      <c r="CZ116" s="417"/>
    </row>
    <row r="117" s="365" customFormat="true" ht="15" customHeight="true" x14ac:dyDescent="0.2">
      <c r="A117" s="254" t="str">
        <f>B1029</f>
        <v>Ratio of Shared improved based on:</v>
      </c>
      <c r="B117" s="252" t="s">
        <v>35</v>
      </c>
      <c r="C117" s="367"/>
      <c r="D117" s="367"/>
      <c r="E117" s="367"/>
      <c r="F117" s="367"/>
      <c r="G117" s="367"/>
      <c r="H117" s="367"/>
      <c r="I117" s="367"/>
      <c r="J117" s="367"/>
      <c r="K117" s="367"/>
      <c r="L117" s="367"/>
      <c r="M117" s="367"/>
      <c r="N117" s="367"/>
      <c r="O117" s="367"/>
      <c r="P117" s="367"/>
      <c r="Q117" s="367"/>
      <c r="R117" s="367"/>
      <c r="S117" s="367"/>
      <c r="T117" s="367"/>
      <c r="U117" s="367"/>
      <c r="AI117" s="417"/>
      <c r="AJ117" s="417"/>
      <c r="AK117" s="417"/>
      <c r="AL117" s="417"/>
      <c r="AM117" s="417"/>
      <c r="AN117" s="417"/>
      <c r="AO117" s="417"/>
      <c r="AP117" s="417"/>
      <c r="AQ117" s="417"/>
      <c r="AR117" s="417"/>
      <c r="AS117" s="417"/>
      <c r="AT117" s="417"/>
      <c r="AU117" s="417"/>
      <c r="AV117" s="417"/>
      <c r="AW117" s="417"/>
      <c r="AX117" s="417"/>
      <c r="AY117" s="417"/>
      <c r="AZ117" s="417"/>
      <c r="BB117" s="388"/>
      <c r="BZ117" s="417"/>
      <c r="CA117" s="417"/>
      <c r="CB117" s="417"/>
      <c r="CC117" s="417"/>
      <c r="CD117" s="417"/>
      <c r="CE117" s="417"/>
      <c r="CF117" s="417"/>
      <c r="CG117" s="417"/>
      <c r="CH117" s="417"/>
      <c r="CI117" s="417"/>
      <c r="CJ117" s="417"/>
      <c r="CK117" s="417"/>
      <c r="CL117" s="417"/>
      <c r="CM117" s="417"/>
      <c r="CN117" s="417"/>
      <c r="CO117" s="417"/>
      <c r="CP117" s="417"/>
      <c r="CQ117" s="417"/>
      <c r="CR117" s="417"/>
      <c r="CS117" s="417"/>
      <c r="CT117" s="417"/>
      <c r="CU117" s="417"/>
      <c r="CV117" s="417"/>
      <c r="CW117" s="417"/>
      <c r="CX117" s="417"/>
      <c r="CY117" s="417"/>
      <c r="CZ117" s="417"/>
    </row>
    <row r="118" s="365" customFormat="true" ht="21" customHeight="true" x14ac:dyDescent="0.2">
      <c r="A118" s="251"/>
      <c r="B118" s="253"/>
      <c r="C118" s="367"/>
      <c r="D118" s="367"/>
      <c r="E118" s="367"/>
      <c r="F118" s="367"/>
      <c r="G118" s="367"/>
      <c r="H118" s="367"/>
      <c r="I118" s="367"/>
      <c r="J118" s="367"/>
      <c r="K118" s="367"/>
      <c r="L118" s="367"/>
      <c r="M118" s="367"/>
      <c r="N118" s="367"/>
      <c r="O118" s="367"/>
      <c r="P118" s="367"/>
      <c r="Q118" s="367"/>
      <c r="R118" s="367"/>
      <c r="S118" s="367"/>
      <c r="T118" s="367"/>
      <c r="U118" s="367"/>
      <c r="AI118" s="417"/>
      <c r="AJ118" s="417"/>
      <c r="AK118" s="417"/>
      <c r="AL118" s="417"/>
      <c r="AM118" s="417"/>
      <c r="AN118" s="417"/>
      <c r="AO118" s="417"/>
      <c r="AP118" s="417"/>
      <c r="AQ118" s="417"/>
      <c r="AR118" s="417"/>
      <c r="AS118" s="417"/>
      <c r="AT118" s="417"/>
      <c r="AU118" s="417"/>
      <c r="AV118" s="417"/>
      <c r="AW118" s="417"/>
      <c r="AX118" s="417"/>
      <c r="AY118" s="417"/>
      <c r="AZ118" s="417"/>
      <c r="BB118" s="388"/>
      <c r="BZ118" s="417"/>
      <c r="CA118" s="417"/>
      <c r="CB118" s="417"/>
      <c r="CC118" s="417"/>
      <c r="CD118" s="417"/>
      <c r="CE118" s="417"/>
      <c r="CF118" s="417"/>
      <c r="CG118" s="417"/>
      <c r="CH118" s="417"/>
      <c r="CI118" s="417"/>
      <c r="CJ118" s="417"/>
      <c r="CK118" s="417"/>
      <c r="CL118" s="417"/>
      <c r="CM118" s="417"/>
      <c r="CN118" s="417"/>
      <c r="CO118" s="417"/>
      <c r="CP118" s="417"/>
      <c r="CQ118" s="417"/>
      <c r="CR118" s="417"/>
      <c r="CS118" s="417"/>
      <c r="CT118" s="417"/>
      <c r="CU118" s="417"/>
      <c r="CV118" s="417"/>
      <c r="CW118" s="417"/>
      <c r="CX118" s="417"/>
      <c r="CY118" s="417"/>
      <c r="CZ118" s="417"/>
    </row>
    <row r="119" s="365" customFormat="true" ht="15" customHeight="true" x14ac:dyDescent="0.2">
      <c r="A119" s="250"/>
      <c r="B119" s="249"/>
      <c r="C119" s="367"/>
      <c r="D119" s="367"/>
      <c r="E119" s="367"/>
      <c r="F119" s="367"/>
      <c r="G119" s="367"/>
      <c r="H119" s="367"/>
      <c r="I119" s="367"/>
      <c r="J119" s="367"/>
      <c r="K119" s="367"/>
      <c r="L119" s="367"/>
      <c r="M119" s="367"/>
      <c r="N119" s="367"/>
      <c r="O119" s="367"/>
      <c r="P119" s="367"/>
      <c r="Q119" s="367"/>
      <c r="R119" s="367"/>
      <c r="S119" s="367"/>
      <c r="T119" s="367"/>
      <c r="U119" s="367"/>
      <c r="AI119" s="417"/>
      <c r="AJ119" s="417"/>
      <c r="AK119" s="417"/>
      <c r="AL119" s="417"/>
      <c r="AM119" s="417"/>
      <c r="AN119" s="417"/>
      <c r="AO119" s="417"/>
      <c r="AP119" s="417"/>
      <c r="AQ119" s="417"/>
      <c r="AR119" s="417"/>
      <c r="AS119" s="417"/>
      <c r="AT119" s="417"/>
      <c r="AU119" s="417"/>
      <c r="AV119" s="417"/>
      <c r="AW119" s="417"/>
      <c r="AX119" s="417"/>
      <c r="AY119" s="417"/>
      <c r="AZ119" s="417"/>
      <c r="BB119" s="388"/>
      <c r="BZ119" s="417"/>
      <c r="CA119" s="417"/>
      <c r="CB119" s="417"/>
      <c r="CC119" s="417"/>
      <c r="CD119" s="417"/>
      <c r="CE119" s="417"/>
      <c r="CF119" s="417"/>
      <c r="CG119" s="417"/>
      <c r="CH119" s="417"/>
      <c r="CI119" s="417"/>
      <c r="CJ119" s="417"/>
      <c r="CK119" s="417"/>
      <c r="CL119" s="417"/>
      <c r="CM119" s="417"/>
      <c r="CN119" s="417"/>
      <c r="CO119" s="417"/>
      <c r="CP119" s="417"/>
      <c r="CQ119" s="417"/>
      <c r="CR119" s="417"/>
      <c r="CS119" s="417"/>
      <c r="CT119" s="417"/>
      <c r="CU119" s="417"/>
      <c r="CV119" s="417"/>
      <c r="CW119" s="417"/>
      <c r="CX119" s="417"/>
      <c r="CY119" s="417"/>
      <c r="CZ119" s="417"/>
    </row>
    <row r="120" s="759" customFormat="true" ht="15" customHeight="true" x14ac:dyDescent="0.2">
      <c r="A120" s="370" t="s">
        <v>99</v>
      </c>
      <c r="B120" s="413"/>
      <c r="C120" s="867" t="s">
        <v>115</v>
      </c>
      <c r="D120" s="868"/>
      <c r="E120" s="868"/>
      <c r="F120" s="868"/>
      <c r="G120" s="869"/>
      <c r="H120" s="856" t="s">
        <v>39</v>
      </c>
      <c r="I120" s="857"/>
      <c r="J120" s="857"/>
      <c r="K120" s="857"/>
      <c r="L120" s="858"/>
      <c r="M120" s="859" t="s">
        <v>38</v>
      </c>
      <c r="N120" s="860"/>
      <c r="O120" s="860"/>
      <c r="P120" s="860"/>
      <c r="Q120" s="861"/>
      <c r="R120" s="97" t="s">
        <v>143</v>
      </c>
      <c r="S120" s="502"/>
      <c r="T120" s="502"/>
      <c r="U120" s="502"/>
      <c r="V120" s="502"/>
      <c r="W120" s="502"/>
      <c r="X120" s="502"/>
      <c r="Y120" s="502"/>
      <c r="Z120" s="502"/>
      <c r="AA120" s="502"/>
      <c r="AB120" s="502"/>
      <c r="AC120" s="502"/>
      <c r="AD120" s="502"/>
      <c r="AE120" s="502"/>
      <c r="AF120" s="502"/>
      <c r="AG120" s="502"/>
      <c r="AH120" s="502"/>
      <c r="AI120" s="513"/>
      <c r="AJ120" s="513"/>
      <c r="AK120" s="513"/>
      <c r="AL120" s="513"/>
      <c r="AM120" s="513"/>
      <c r="AN120" s="513"/>
      <c r="AO120" s="513"/>
      <c r="AP120" s="513"/>
      <c r="AQ120" s="513"/>
      <c r="AR120" s="513"/>
      <c r="AS120" s="513"/>
      <c r="AT120" s="513"/>
      <c r="AU120" s="513"/>
      <c r="AV120" s="513"/>
      <c r="AW120" s="513"/>
      <c r="AX120" s="513"/>
      <c r="AY120" s="513"/>
      <c r="AZ120" s="757"/>
      <c r="BA120" s="423" t="s">
        <v>131</v>
      </c>
      <c r="BB120" s="370" t="s">
        <v>99</v>
      </c>
      <c r="BC120" s="859" t="s">
        <v>115</v>
      </c>
      <c r="BD120" s="860"/>
      <c r="BE120" s="860"/>
      <c r="BF120" s="860"/>
      <c r="BG120" s="889"/>
      <c r="BH120" s="859" t="s">
        <v>39</v>
      </c>
      <c r="BI120" s="860"/>
      <c r="BJ120" s="860"/>
      <c r="BK120" s="860"/>
      <c r="BL120" s="889"/>
      <c r="BM120" s="859" t="s">
        <v>38</v>
      </c>
      <c r="BN120" s="860"/>
      <c r="BO120" s="860"/>
      <c r="BP120" s="860"/>
      <c r="BQ120" s="861"/>
      <c r="BR120" s="96" t="s">
        <v>143</v>
      </c>
      <c r="BS120" s="502"/>
      <c r="BT120" s="502"/>
      <c r="BU120" s="502"/>
      <c r="BV120" s="502"/>
      <c r="BW120" s="502"/>
      <c r="BX120" s="502"/>
      <c r="BY120" s="502"/>
      <c r="BZ120" s="516"/>
      <c r="CA120" s="516"/>
      <c r="CB120" s="516"/>
      <c r="CC120" s="516"/>
      <c r="CD120" s="516"/>
      <c r="CE120" s="516"/>
      <c r="CF120" s="516"/>
      <c r="CG120" s="516"/>
      <c r="CH120" s="516"/>
      <c r="CI120" s="421"/>
      <c r="CJ120" s="421"/>
      <c r="CK120" s="421"/>
      <c r="CL120" s="421"/>
      <c r="CM120" s="421"/>
      <c r="CN120" s="421"/>
      <c r="CO120" s="421"/>
      <c r="CP120" s="421"/>
      <c r="CQ120" s="421"/>
      <c r="CR120" s="421"/>
      <c r="CS120" s="421"/>
      <c r="CT120" s="421"/>
      <c r="CU120" s="421"/>
      <c r="CV120" s="421"/>
      <c r="CW120" s="421"/>
      <c r="CX120" s="421"/>
      <c r="CY120" s="421"/>
      <c r="CZ120" s="421"/>
    </row>
    <row r="121" s="759" customFormat="true" ht="24" x14ac:dyDescent="0.2">
      <c r="A121" s="409" t="s">
        <v>87</v>
      </c>
      <c r="B121" s="451"/>
      <c r="C121" s="493" t="s">
        <v>0</v>
      </c>
      <c r="D121" s="632" t="s">
        <v>1</v>
      </c>
      <c r="E121" s="632" t="s">
        <v>2</v>
      </c>
      <c r="F121" s="632" t="s">
        <v>3</v>
      </c>
      <c r="G121" s="633" t="s">
        <v>4</v>
      </c>
      <c r="H121" s="456" t="s">
        <v>0</v>
      </c>
      <c r="I121" s="636" t="s">
        <v>1</v>
      </c>
      <c r="J121" s="636" t="s">
        <v>2</v>
      </c>
      <c r="K121" s="636" t="s">
        <v>3</v>
      </c>
      <c r="L121" s="637" t="s">
        <v>4</v>
      </c>
      <c r="M121" s="457" t="s">
        <v>0</v>
      </c>
      <c r="N121" s="636" t="s">
        <v>1</v>
      </c>
      <c r="O121" s="636" t="s">
        <v>2</v>
      </c>
      <c r="P121" s="636" t="s">
        <v>3</v>
      </c>
      <c r="Q121" s="630" t="s">
        <v>4</v>
      </c>
      <c r="R121" s="456" t="s">
        <v>157</v>
      </c>
      <c r="S121" s="636" t="s">
        <v>158</v>
      </c>
      <c r="T121" s="636" t="s">
        <v>159</v>
      </c>
      <c r="U121" s="636" t="s">
        <v>160</v>
      </c>
      <c r="V121" s="636" t="s">
        <v>161</v>
      </c>
      <c r="W121" s="636" t="s">
        <v>162</v>
      </c>
      <c r="X121" s="636" t="s">
        <v>163</v>
      </c>
      <c r="Y121" s="636" t="s">
        <v>164</v>
      </c>
      <c r="Z121" s="636" t="s">
        <v>165</v>
      </c>
      <c r="AA121" s="636" t="s">
        <v>166</v>
      </c>
      <c r="AB121" s="636" t="s">
        <v>167</v>
      </c>
      <c r="AC121" s="636" t="s">
        <v>168</v>
      </c>
      <c r="AD121" s="636" t="s">
        <v>169</v>
      </c>
      <c r="AE121" s="636" t="s">
        <v>170</v>
      </c>
      <c r="AF121" s="636" t="s">
        <v>171</v>
      </c>
      <c r="AG121" s="636" t="s">
        <v>172</v>
      </c>
      <c r="AH121" s="637" t="s">
        <v>173</v>
      </c>
      <c r="AI121" s="513"/>
      <c r="AJ121" s="513"/>
      <c r="AK121" s="513"/>
      <c r="AL121" s="513"/>
      <c r="AM121" s="513"/>
      <c r="AN121" s="513"/>
      <c r="AO121" s="513"/>
      <c r="AP121" s="513"/>
      <c r="AQ121" s="513"/>
      <c r="AR121" s="513"/>
      <c r="AS121" s="513"/>
      <c r="AT121" s="513"/>
      <c r="AU121" s="513"/>
      <c r="AV121" s="513"/>
      <c r="AW121" s="513"/>
      <c r="AX121" s="513"/>
      <c r="AY121" s="513"/>
      <c r="AZ121" s="757"/>
      <c r="BA121" s="409" t="s">
        <v>117</v>
      </c>
      <c r="BB121" s="408"/>
      <c r="BC121" s="532" t="s">
        <v>0</v>
      </c>
      <c r="BD121" s="604" t="s">
        <v>1</v>
      </c>
      <c r="BE121" s="604" t="s">
        <v>2</v>
      </c>
      <c r="BF121" s="604" t="s">
        <v>3</v>
      </c>
      <c r="BG121" s="533" t="s">
        <v>4</v>
      </c>
      <c r="BH121" s="532" t="s">
        <v>0</v>
      </c>
      <c r="BI121" s="604" t="s">
        <v>1</v>
      </c>
      <c r="BJ121" s="604" t="s">
        <v>2</v>
      </c>
      <c r="BK121" s="604" t="s">
        <v>3</v>
      </c>
      <c r="BL121" s="533" t="s">
        <v>4</v>
      </c>
      <c r="BM121" s="532" t="s">
        <v>0</v>
      </c>
      <c r="BN121" s="604" t="s">
        <v>1</v>
      </c>
      <c r="BO121" s="604" t="s">
        <v>2</v>
      </c>
      <c r="BP121" s="604" t="s">
        <v>3</v>
      </c>
      <c r="BQ121" s="533" t="s">
        <v>4</v>
      </c>
      <c r="BR121" s="532" t="s">
        <v>157</v>
      </c>
      <c r="BS121" s="604" t="s">
        <v>158</v>
      </c>
      <c r="BT121" s="604" t="s">
        <v>159</v>
      </c>
      <c r="BU121" s="604" t="s">
        <v>160</v>
      </c>
      <c r="BV121" s="604" t="s">
        <v>161</v>
      </c>
      <c r="BW121" s="604" t="s">
        <v>162</v>
      </c>
      <c r="BX121" s="604" t="s">
        <v>163</v>
      </c>
      <c r="BY121" s="605" t="s">
        <v>164</v>
      </c>
      <c r="BZ121" s="605" t="s">
        <v>165</v>
      </c>
      <c r="CA121" s="605" t="s">
        <v>166</v>
      </c>
      <c r="CB121" s="605" t="s">
        <v>167</v>
      </c>
      <c r="CC121" s="605" t="s">
        <v>168</v>
      </c>
      <c r="CD121" s="605" t="s">
        <v>169</v>
      </c>
      <c r="CE121" s="605" t="s">
        <v>170</v>
      </c>
      <c r="CF121" s="605" t="s">
        <v>171</v>
      </c>
      <c r="CG121" s="605" t="s">
        <v>172</v>
      </c>
      <c r="CH121" s="605" t="s">
        <v>173</v>
      </c>
      <c r="CI121" s="763"/>
      <c r="CJ121" s="763"/>
      <c r="CK121" s="763"/>
      <c r="CL121" s="763"/>
      <c r="CM121" s="763"/>
      <c r="CN121" s="763"/>
      <c r="CO121" s="763"/>
      <c r="CP121" s="763"/>
      <c r="CQ121" s="763"/>
      <c r="CR121" s="763"/>
      <c r="CS121" s="763"/>
      <c r="CT121" s="763"/>
      <c r="CU121" s="763"/>
      <c r="CV121" s="763"/>
      <c r="CW121" s="763"/>
      <c r="CX121" s="763"/>
      <c r="CY121" s="763"/>
      <c r="CZ121" s="763"/>
    </row>
    <row r="122" s="759" customFormat="true" ht="15" customHeight="true" x14ac:dyDescent="0.2">
      <c r="A122" s="862" t="s">
        <v>18</v>
      </c>
      <c r="B122" s="453" t="s">
        <v>14</v>
      </c>
      <c r="C122" s="199">
        <f>C153+C154+C155+(C156+C161)*MICS10!C130/100</f>
        <v>1.1122201153203197</v>
      </c>
      <c r="D122" s="198">
        <f>D153+D154+D155+(D156+D161)*MICS10!D130/100</f>
        <v>3.6594343581102469</v>
      </c>
      <c r="E122" s="198">
        <f>E153+E154+E155+(E156+E161)*MICS10!E130/100</f>
        <v>15.007954980589794</v>
      </c>
      <c r="F122" s="198">
        <f>F153+F154+F155+(F156+F161)*MICS10!F130/100</f>
        <v>59.106647128589564</v>
      </c>
      <c r="G122" s="197">
        <f>G153+G154+G155+(G156+G161)*MICS10!G130/100</f>
        <v>87.938042500015627</v>
      </c>
      <c r="H122" s="196">
        <f>H153+H154+H155+(H156+H161)*MICS10!H130/100</f>
        <v>13.698679747827754</v>
      </c>
      <c r="I122" s="198">
        <f>I153+I154+I155+(I156+I161)*MICS10!I130/100</f>
        <v>67.400688795669183</v>
      </c>
      <c r="J122" s="198">
        <f>J153+J154+J155+(J156+J161)*MICS10!J130/100</f>
        <v>83.073086748184991</v>
      </c>
      <c r="K122" s="198">
        <f>K153+K154+K155+(K156+K161)*MICS10!K130/100</f>
        <v>88.395559757193979</v>
      </c>
      <c r="L122" s="195">
        <f>L153+L154+L155+(L156+L161)*MICS10!L130/100</f>
        <v>93.295754168952826</v>
      </c>
      <c r="M122" s="199">
        <f>M153+M154+M155+(M156+M161)*MICS10!M130/100</f>
        <v>0.60200707362562045</v>
      </c>
      <c r="N122" s="198">
        <f>N153+N154+N155+(N156+N161)*MICS10!N130/100</f>
        <v>1.4935493346525441</v>
      </c>
      <c r="O122" s="198">
        <f>O153+O154+O155+(O156+O161)*MICS10!O130/100</f>
        <v>3.3184296391524697</v>
      </c>
      <c r="P122" s="198">
        <f>P153+P154+P155+(P156+P161)*MICS10!P130/100</f>
        <v>9.4468985673427657</v>
      </c>
      <c r="Q122" s="197">
        <f>Q153+Q154+Q155+(Q156+Q161)*MICS10!Q130/100</f>
        <v>40.322261593837531</v>
      </c>
      <c r="R122" s="196">
        <f>R153+R154+R155+(R156+R161)*MICS10!R130/100</f>
        <v>20.394673777838161</v>
      </c>
      <c r="S122" s="198">
        <f>S153+S154+S155+(S156+S161)*MICS10!S130/100</f>
        <v>89.628304021033273</v>
      </c>
      <c r="T122" s="198">
        <f>T153+T154+T155+(T156+T161)*MICS10!T130/100</f>
        <v>7.353356288345247</v>
      </c>
      <c r="U122" s="198">
        <f>U153+U154+U155+(U156+U161)*MICS10!U130/100</f>
        <v>5.5617484168113798</v>
      </c>
      <c r="V122" s="198">
        <f>V153+V154+V155+(V156+V161)*MICS10!V130/100</f>
        <v>20.748271720370823</v>
      </c>
      <c r="W122" s="198">
        <f>W153+W154+W155+(W156+W161)*MICS10!W130/100</f>
        <v>13.464096940127948</v>
      </c>
      <c r="X122" s="198">
        <f>X153+X154+X155+(X156+X161)*MICS10!X130/100</f>
        <v>24.298013254110717</v>
      </c>
      <c r="Y122" s="198">
        <f>Y153+Y154+Y155+(Y156+Y161)*MICS10!Y130/100</f>
        <v>28.531275752058136</v>
      </c>
      <c r="Z122" s="198">
        <f>Z153+Z154+Z155+(Z156+Z161)*MICS10!Z130/100</f>
        <v>11.181297568527455</v>
      </c>
      <c r="AA122" s="198">
        <f>AA153+AA154+AA155+(AA156+AA161)*MICS10!AA130/100</f>
        <v>12.272539545227254</v>
      </c>
      <c r="AB122" s="198">
        <f>AB153+AB154+AB155+(AB156+AB161)*MICS10!AB130/100</f>
        <v>22.03661195396862</v>
      </c>
      <c r="AC122" s="198">
        <f>AC153+AC154+AC155+(AC156+AC161)*MICS10!AC130/100</f>
        <v>40.858744148967247</v>
      </c>
      <c r="AD122" s="198">
        <f>AD153+AD154+AD155+(AD156+AD161)*MICS10!AD130/100</f>
        <v>12.544836147171523</v>
      </c>
      <c r="AE122" s="198">
        <f>AE153+AE154+AE155+(AE156+AE161)*MICS10!AE130/100</f>
        <v>11.59182568566265</v>
      </c>
      <c r="AF122" s="198">
        <f>AF153+AF154+AF155+(AF156+AF161)*MICS10!AF130/100</f>
        <v>17.624768795478364</v>
      </c>
      <c r="AG122" s="198">
        <f>AG153+AG154+AG155+(AG156+AG161)*MICS10!AG130/100</f>
        <v>23.299618327755258</v>
      </c>
      <c r="AH122" s="195">
        <f>AH153+AH154+AH155+(AH156+AH161)*MICS10!AH130/100</f>
        <v>1.4519933737248678</v>
      </c>
      <c r="AI122" s="513"/>
      <c r="AJ122" s="513"/>
      <c r="AK122" s="513"/>
      <c r="AL122" s="513"/>
      <c r="AM122" s="513"/>
      <c r="AN122" s="513"/>
      <c r="AO122" s="513"/>
      <c r="AP122" s="513"/>
      <c r="AQ122" s="513"/>
      <c r="AR122" s="513"/>
      <c r="AS122" s="513"/>
      <c r="AT122" s="513"/>
      <c r="AU122" s="513"/>
      <c r="AV122" s="513"/>
      <c r="AW122" s="513"/>
      <c r="AX122" s="513"/>
      <c r="AY122" s="513"/>
      <c r="AZ122" s="757"/>
      <c r="BA122" s="888" t="s">
        <v>18</v>
      </c>
      <c r="BB122" s="642" t="s">
        <v>14</v>
      </c>
      <c r="BC122" s="121" t="s">
        <v>36</v>
      </c>
      <c r="BD122" s="117" t="s">
        <v>36</v>
      </c>
      <c r="BE122" s="117" t="s">
        <v>36</v>
      </c>
      <c r="BF122" s="117" t="s">
        <v>36</v>
      </c>
      <c r="BG122" s="112" t="s">
        <v>36</v>
      </c>
      <c r="BH122" s="121" t="s">
        <v>36</v>
      </c>
      <c r="BI122" s="117" t="s">
        <v>36</v>
      </c>
      <c r="BJ122" s="117" t="s">
        <v>36</v>
      </c>
      <c r="BK122" s="117" t="s">
        <v>36</v>
      </c>
      <c r="BL122" s="112" t="s">
        <v>36</v>
      </c>
      <c r="BM122" s="121" t="s">
        <v>36</v>
      </c>
      <c r="BN122" s="117" t="s">
        <v>36</v>
      </c>
      <c r="BO122" s="117" t="s">
        <v>36</v>
      </c>
      <c r="BP122" s="117" t="s">
        <v>36</v>
      </c>
      <c r="BQ122" s="112" t="s">
        <v>36</v>
      </c>
      <c r="BR122" s="121" t="s">
        <v>36</v>
      </c>
      <c r="BS122" s="117" t="s">
        <v>36</v>
      </c>
      <c r="BT122" s="117" t="s">
        <v>36</v>
      </c>
      <c r="BU122" s="117" t="s">
        <v>36</v>
      </c>
      <c r="BV122" s="117" t="s">
        <v>36</v>
      </c>
      <c r="BW122" s="117" t="s">
        <v>36</v>
      </c>
      <c r="BX122" s="117" t="s">
        <v>36</v>
      </c>
      <c r="BY122" s="106" t="s">
        <v>36</v>
      </c>
      <c r="BZ122" s="106" t="s">
        <v>36</v>
      </c>
      <c r="CA122" s="106" t="s">
        <v>36</v>
      </c>
      <c r="CB122" s="106" t="s">
        <v>36</v>
      </c>
      <c r="CC122" s="106" t="s">
        <v>36</v>
      </c>
      <c r="CD122" s="106" t="s">
        <v>36</v>
      </c>
      <c r="CE122" s="106" t="s">
        <v>36</v>
      </c>
      <c r="CF122" s="106" t="s">
        <v>36</v>
      </c>
      <c r="CG122" s="106" t="s">
        <v>36</v>
      </c>
      <c r="CH122" s="106" t="s">
        <v>36</v>
      </c>
      <c r="CI122" s="85"/>
      <c r="CJ122" s="85"/>
      <c r="CK122" s="85"/>
      <c r="CL122" s="85"/>
      <c r="CM122" s="85"/>
      <c r="CN122" s="85"/>
      <c r="CO122" s="85"/>
      <c r="CP122" s="85"/>
      <c r="CQ122" s="85"/>
      <c r="CR122" s="85"/>
      <c r="CS122" s="85"/>
      <c r="CT122" s="85"/>
      <c r="CU122" s="85"/>
      <c r="CV122" s="85"/>
      <c r="CW122" s="85"/>
      <c r="CX122" s="85"/>
      <c r="CY122" s="85"/>
      <c r="CZ122" s="85"/>
    </row>
    <row r="123" s="759" customFormat="true" ht="15" customHeight="true" x14ac:dyDescent="0.2">
      <c r="A123" s="863"/>
      <c r="B123" s="454" t="s">
        <v>52</v>
      </c>
      <c r="C123" s="194">
        <f>100-C122</f>
        <v>98.887779884679674</v>
      </c>
      <c r="D123" s="193">
        <f t="shared" ref="D123:AH123" si="3">100-D122</f>
        <v>96.340565641889754</v>
      </c>
      <c r="E123" s="193">
        <f t="shared" si="3"/>
        <v>84.992045019410199</v>
      </c>
      <c r="F123" s="193">
        <f t="shared" si="3"/>
        <v>40.893352871410436</v>
      </c>
      <c r="G123" s="192">
        <f t="shared" si="3"/>
        <v>12.061957499984373</v>
      </c>
      <c r="H123" s="191">
        <f t="shared" si="3"/>
        <v>86.301320252172246</v>
      </c>
      <c r="I123" s="193">
        <f t="shared" si="3"/>
        <v>32.599311204330817</v>
      </c>
      <c r="J123" s="193">
        <f t="shared" si="3"/>
        <v>16.926913251815009</v>
      </c>
      <c r="K123" s="193">
        <f t="shared" si="3"/>
        <v>11.604440242806021</v>
      </c>
      <c r="L123" s="190">
        <f t="shared" si="3"/>
        <v>6.7042458310471744</v>
      </c>
      <c r="M123" s="194">
        <f t="shared" si="3"/>
        <v>99.397992926374386</v>
      </c>
      <c r="N123" s="193">
        <f t="shared" si="3"/>
        <v>98.506450665347458</v>
      </c>
      <c r="O123" s="193">
        <f t="shared" si="3"/>
        <v>96.68157036084753</v>
      </c>
      <c r="P123" s="193">
        <f t="shared" si="3"/>
        <v>90.553101432657229</v>
      </c>
      <c r="Q123" s="192">
        <f t="shared" si="3"/>
        <v>59.677738406162469</v>
      </c>
      <c r="R123" s="191">
        <f t="shared" si="3"/>
        <v>79.605326222161835</v>
      </c>
      <c r="S123" s="193">
        <f t="shared" si="3"/>
        <v>10.371695978966727</v>
      </c>
      <c r="T123" s="193">
        <f t="shared" si="3"/>
        <v>92.646643711654747</v>
      </c>
      <c r="U123" s="193">
        <f t="shared" si="3"/>
        <v>94.438251583188617</v>
      </c>
      <c r="V123" s="193">
        <f t="shared" si="3"/>
        <v>79.251728279629177</v>
      </c>
      <c r="W123" s="193">
        <f t="shared" si="3"/>
        <v>86.535903059872055</v>
      </c>
      <c r="X123" s="193">
        <f t="shared" si="3"/>
        <v>75.701986745889286</v>
      </c>
      <c r="Y123" s="193">
        <f t="shared" si="3"/>
        <v>71.468724247941864</v>
      </c>
      <c r="Z123" s="193">
        <f t="shared" si="3"/>
        <v>88.818702431472545</v>
      </c>
      <c r="AA123" s="193">
        <f t="shared" si="3"/>
        <v>87.727460454772739</v>
      </c>
      <c r="AB123" s="193">
        <f t="shared" si="3"/>
        <v>77.963388046031383</v>
      </c>
      <c r="AC123" s="193">
        <f t="shared" si="3"/>
        <v>59.141255851032753</v>
      </c>
      <c r="AD123" s="193">
        <f t="shared" si="3"/>
        <v>87.455163852828477</v>
      </c>
      <c r="AE123" s="193">
        <f t="shared" si="3"/>
        <v>88.408174314337344</v>
      </c>
      <c r="AF123" s="193">
        <f t="shared" si="3"/>
        <v>82.37523120452164</v>
      </c>
      <c r="AG123" s="193">
        <f t="shared" si="3"/>
        <v>76.700381672244745</v>
      </c>
      <c r="AH123" s="190">
        <f t="shared" si="3"/>
        <v>98.548006626275139</v>
      </c>
      <c r="AI123" s="513"/>
      <c r="AJ123" s="513"/>
      <c r="AK123" s="513"/>
      <c r="AL123" s="513"/>
      <c r="AM123" s="513"/>
      <c r="AN123" s="513"/>
      <c r="AO123" s="513"/>
      <c r="AP123" s="513"/>
      <c r="AQ123" s="513"/>
      <c r="AR123" s="513"/>
      <c r="AS123" s="513"/>
      <c r="AT123" s="513"/>
      <c r="AU123" s="513"/>
      <c r="AV123" s="513"/>
      <c r="AW123" s="513"/>
      <c r="AX123" s="513"/>
      <c r="AY123" s="513"/>
      <c r="AZ123" s="757"/>
      <c r="BA123" s="886"/>
      <c r="BB123" s="641" t="s">
        <v>52</v>
      </c>
      <c r="BC123" s="120" t="s">
        <v>36</v>
      </c>
      <c r="BD123" s="116" t="s">
        <v>36</v>
      </c>
      <c r="BE123" s="116" t="s">
        <v>36</v>
      </c>
      <c r="BF123" s="116" t="s">
        <v>36</v>
      </c>
      <c r="BG123" s="111" t="s">
        <v>36</v>
      </c>
      <c r="BH123" s="120" t="s">
        <v>36</v>
      </c>
      <c r="BI123" s="116" t="s">
        <v>36</v>
      </c>
      <c r="BJ123" s="116" t="s">
        <v>36</v>
      </c>
      <c r="BK123" s="116" t="s">
        <v>36</v>
      </c>
      <c r="BL123" s="111" t="s">
        <v>36</v>
      </c>
      <c r="BM123" s="120" t="s">
        <v>36</v>
      </c>
      <c r="BN123" s="116" t="s">
        <v>36</v>
      </c>
      <c r="BO123" s="116" t="s">
        <v>36</v>
      </c>
      <c r="BP123" s="116" t="s">
        <v>36</v>
      </c>
      <c r="BQ123" s="111" t="s">
        <v>36</v>
      </c>
      <c r="BR123" s="120" t="s">
        <v>36</v>
      </c>
      <c r="BS123" s="116" t="s">
        <v>36</v>
      </c>
      <c r="BT123" s="116" t="s">
        <v>36</v>
      </c>
      <c r="BU123" s="116" t="s">
        <v>36</v>
      </c>
      <c r="BV123" s="116" t="s">
        <v>36</v>
      </c>
      <c r="BW123" s="116" t="s">
        <v>36</v>
      </c>
      <c r="BX123" s="116" t="s">
        <v>36</v>
      </c>
      <c r="BY123" s="105" t="s">
        <v>36</v>
      </c>
      <c r="BZ123" s="105" t="s">
        <v>36</v>
      </c>
      <c r="CA123" s="105" t="s">
        <v>36</v>
      </c>
      <c r="CB123" s="105" t="s">
        <v>36</v>
      </c>
      <c r="CC123" s="105" t="s">
        <v>36</v>
      </c>
      <c r="CD123" s="105" t="s">
        <v>36</v>
      </c>
      <c r="CE123" s="105" t="s">
        <v>36</v>
      </c>
      <c r="CF123" s="105" t="s">
        <v>36</v>
      </c>
      <c r="CG123" s="105" t="s">
        <v>36</v>
      </c>
      <c r="CH123" s="105" t="s">
        <v>36</v>
      </c>
      <c r="CI123" s="85"/>
      <c r="CJ123" s="85"/>
      <c r="CK123" s="85"/>
      <c r="CL123" s="85"/>
      <c r="CM123" s="85"/>
      <c r="CN123" s="85"/>
      <c r="CO123" s="85"/>
      <c r="CP123" s="85"/>
      <c r="CQ123" s="85"/>
      <c r="CR123" s="85"/>
      <c r="CS123" s="85"/>
      <c r="CT123" s="85"/>
      <c r="CU123" s="85"/>
      <c r="CV123" s="85"/>
      <c r="CW123" s="85"/>
      <c r="CX123" s="85"/>
      <c r="CY123" s="85"/>
      <c r="CZ123" s="85"/>
    </row>
    <row r="124" s="759" customFormat="true" ht="15" customHeight="true" x14ac:dyDescent="0.2">
      <c r="A124" s="863" t="s">
        <v>51</v>
      </c>
      <c r="B124" s="454" t="s">
        <v>15</v>
      </c>
      <c r="C124" s="194" t="e">
        <f>C122*#REF!/100</f>
        <v>#REF!</v>
      </c>
      <c r="D124" s="193" t="e">
        <f>D122*#REF!/100</f>
        <v>#REF!</v>
      </c>
      <c r="E124" s="193" t="e">
        <f>E122*#REF!/100</f>
        <v>#REF!</v>
      </c>
      <c r="F124" s="193" t="e">
        <f>F122*#REF!/100</f>
        <v>#REF!</v>
      </c>
      <c r="G124" s="192" t="e">
        <f>G122*#REF!/100</f>
        <v>#REF!</v>
      </c>
      <c r="H124" s="191" t="e">
        <f>H122*#REF!/100</f>
        <v>#REF!</v>
      </c>
      <c r="I124" s="193" t="e">
        <f>I122*#REF!/100</f>
        <v>#REF!</v>
      </c>
      <c r="J124" s="193" t="e">
        <f>J122*#REF!/100</f>
        <v>#REF!</v>
      </c>
      <c r="K124" s="193" t="e">
        <f>K122*#REF!/100</f>
        <v>#REF!</v>
      </c>
      <c r="L124" s="190" t="e">
        <f>L122*#REF!/100</f>
        <v>#REF!</v>
      </c>
      <c r="M124" s="194" t="e">
        <f>M122*#REF!/100</f>
        <v>#REF!</v>
      </c>
      <c r="N124" s="193" t="e">
        <f>N122*#REF!/100</f>
        <v>#REF!</v>
      </c>
      <c r="O124" s="193" t="e">
        <f>O122*#REF!/100</f>
        <v>#REF!</v>
      </c>
      <c r="P124" s="193" t="e">
        <f>P122*#REF!/100</f>
        <v>#REF!</v>
      </c>
      <c r="Q124" s="192" t="e">
        <f>Q122*#REF!/100</f>
        <v>#REF!</v>
      </c>
      <c r="R124" s="191" t="e">
        <f>R122*#REF!/100</f>
        <v>#REF!</v>
      </c>
      <c r="S124" s="193" t="e">
        <f>S122*#REF!/100</f>
        <v>#REF!</v>
      </c>
      <c r="T124" s="193" t="e">
        <f>T122*#REF!/100</f>
        <v>#REF!</v>
      </c>
      <c r="U124" s="193" t="e">
        <f>U122*#REF!/100</f>
        <v>#REF!</v>
      </c>
      <c r="V124" s="193" t="e">
        <f>V122*#REF!/100</f>
        <v>#REF!</v>
      </c>
      <c r="W124" s="193" t="e">
        <f>W122*#REF!/100</f>
        <v>#REF!</v>
      </c>
      <c r="X124" s="193" t="e">
        <f>X122*#REF!/100</f>
        <v>#REF!</v>
      </c>
      <c r="Y124" s="193" t="e">
        <f>Y122*#REF!/100</f>
        <v>#REF!</v>
      </c>
      <c r="Z124" s="193" t="e">
        <f>Z122*#REF!/100</f>
        <v>#REF!</v>
      </c>
      <c r="AA124" s="193" t="e">
        <f>AA122*#REF!/100</f>
        <v>#REF!</v>
      </c>
      <c r="AB124" s="193" t="e">
        <f>AB122*#REF!/100</f>
        <v>#REF!</v>
      </c>
      <c r="AC124" s="193" t="e">
        <f>AC122*#REF!/100</f>
        <v>#REF!</v>
      </c>
      <c r="AD124" s="193" t="e">
        <f>AD122*#REF!/100</f>
        <v>#REF!</v>
      </c>
      <c r="AE124" s="193" t="e">
        <f>AE122*#REF!/100</f>
        <v>#REF!</v>
      </c>
      <c r="AF124" s="193" t="e">
        <f>AF122*#REF!/100</f>
        <v>#REF!</v>
      </c>
      <c r="AG124" s="193" t="e">
        <f>AG122*#REF!/100</f>
        <v>#REF!</v>
      </c>
      <c r="AH124" s="190">
        <f>AH122*MICS10!AH129/100</f>
        <v>1.4519933737248678</v>
      </c>
      <c r="AI124" s="513"/>
      <c r="AJ124" s="513"/>
      <c r="AK124" s="513"/>
      <c r="AL124" s="513"/>
      <c r="AM124" s="513"/>
      <c r="AN124" s="513"/>
      <c r="AO124" s="513"/>
      <c r="AP124" s="513"/>
      <c r="AQ124" s="513"/>
      <c r="AR124" s="513"/>
      <c r="AS124" s="513"/>
      <c r="AT124" s="513"/>
      <c r="AU124" s="513"/>
      <c r="AV124" s="513"/>
      <c r="AW124" s="513"/>
      <c r="AX124" s="513"/>
      <c r="AY124" s="513"/>
      <c r="AZ124" s="757"/>
      <c r="BA124" s="886" t="s">
        <v>51</v>
      </c>
      <c r="BB124" s="641" t="s">
        <v>15</v>
      </c>
      <c r="BC124" s="120" t="s">
        <v>36</v>
      </c>
      <c r="BD124" s="116" t="s">
        <v>36</v>
      </c>
      <c r="BE124" s="116" t="s">
        <v>36</v>
      </c>
      <c r="BF124" s="116" t="s">
        <v>36</v>
      </c>
      <c r="BG124" s="111" t="s">
        <v>36</v>
      </c>
      <c r="BH124" s="120" t="s">
        <v>36</v>
      </c>
      <c r="BI124" s="116" t="s">
        <v>36</v>
      </c>
      <c r="BJ124" s="116" t="s">
        <v>36</v>
      </c>
      <c r="BK124" s="116" t="s">
        <v>36</v>
      </c>
      <c r="BL124" s="111" t="s">
        <v>36</v>
      </c>
      <c r="BM124" s="120" t="s">
        <v>36</v>
      </c>
      <c r="BN124" s="116" t="s">
        <v>36</v>
      </c>
      <c r="BO124" s="116" t="s">
        <v>36</v>
      </c>
      <c r="BP124" s="116" t="s">
        <v>36</v>
      </c>
      <c r="BQ124" s="111" t="s">
        <v>36</v>
      </c>
      <c r="BR124" s="120" t="s">
        <v>36</v>
      </c>
      <c r="BS124" s="116" t="s">
        <v>36</v>
      </c>
      <c r="BT124" s="116" t="s">
        <v>36</v>
      </c>
      <c r="BU124" s="116" t="s">
        <v>36</v>
      </c>
      <c r="BV124" s="116" t="s">
        <v>36</v>
      </c>
      <c r="BW124" s="116" t="s">
        <v>36</v>
      </c>
      <c r="BX124" s="116" t="s">
        <v>36</v>
      </c>
      <c r="BY124" s="105" t="s">
        <v>36</v>
      </c>
      <c r="BZ124" s="105" t="s">
        <v>36</v>
      </c>
      <c r="CA124" s="105" t="s">
        <v>36</v>
      </c>
      <c r="CB124" s="105" t="s">
        <v>36</v>
      </c>
      <c r="CC124" s="105" t="s">
        <v>36</v>
      </c>
      <c r="CD124" s="105" t="s">
        <v>36</v>
      </c>
      <c r="CE124" s="105" t="s">
        <v>36</v>
      </c>
      <c r="CF124" s="105" t="s">
        <v>36</v>
      </c>
      <c r="CG124" s="105" t="s">
        <v>36</v>
      </c>
      <c r="CH124" s="105" t="s">
        <v>36</v>
      </c>
      <c r="CI124" s="85"/>
      <c r="CJ124" s="85"/>
      <c r="CK124" s="85"/>
      <c r="CL124" s="85"/>
      <c r="CM124" s="85"/>
      <c r="CN124" s="85"/>
      <c r="CO124" s="85"/>
      <c r="CP124" s="85"/>
      <c r="CQ124" s="85"/>
      <c r="CR124" s="85"/>
      <c r="CS124" s="85"/>
      <c r="CT124" s="85"/>
      <c r="CU124" s="85"/>
      <c r="CV124" s="85"/>
      <c r="CW124" s="85"/>
      <c r="CX124" s="85"/>
      <c r="CY124" s="85"/>
      <c r="CZ124" s="85"/>
    </row>
    <row r="125" s="759" customFormat="true" ht="15" customHeight="true" x14ac:dyDescent="0.2">
      <c r="A125" s="863"/>
      <c r="B125" s="454" t="s">
        <v>16</v>
      </c>
      <c r="C125" s="194" t="e">
        <f>C122*#REF!/100</f>
        <v>#REF!</v>
      </c>
      <c r="D125" s="193" t="e">
        <f>D122*#REF!/100</f>
        <v>#REF!</v>
      </c>
      <c r="E125" s="193" t="e">
        <f>E122*#REF!/100</f>
        <v>#REF!</v>
      </c>
      <c r="F125" s="193" t="e">
        <f>F122*#REF!/100</f>
        <v>#REF!</v>
      </c>
      <c r="G125" s="192" t="e">
        <f>G122*#REF!/100</f>
        <v>#REF!</v>
      </c>
      <c r="H125" s="191" t="e">
        <f>H122*#REF!/100</f>
        <v>#REF!</v>
      </c>
      <c r="I125" s="193" t="e">
        <f>I122*#REF!/100</f>
        <v>#REF!</v>
      </c>
      <c r="J125" s="193" t="e">
        <f>J122*#REF!/100</f>
        <v>#REF!</v>
      </c>
      <c r="K125" s="193" t="e">
        <f>K122*#REF!/100</f>
        <v>#REF!</v>
      </c>
      <c r="L125" s="190" t="e">
        <f>L122*#REF!/100</f>
        <v>#REF!</v>
      </c>
      <c r="M125" s="194" t="e">
        <f>M122*#REF!/100</f>
        <v>#REF!</v>
      </c>
      <c r="N125" s="193" t="e">
        <f>N122*#REF!/100</f>
        <v>#REF!</v>
      </c>
      <c r="O125" s="193" t="e">
        <f>O122*#REF!/100</f>
        <v>#REF!</v>
      </c>
      <c r="P125" s="193" t="e">
        <f>P122*#REF!/100</f>
        <v>#REF!</v>
      </c>
      <c r="Q125" s="192" t="e">
        <f>Q122*#REF!/100</f>
        <v>#REF!</v>
      </c>
      <c r="R125" s="191" t="e">
        <f>R122*#REF!/100</f>
        <v>#REF!</v>
      </c>
      <c r="S125" s="193" t="e">
        <f>S122*#REF!/100</f>
        <v>#REF!</v>
      </c>
      <c r="T125" s="193" t="e">
        <f>T122*#REF!/100</f>
        <v>#REF!</v>
      </c>
      <c r="U125" s="193" t="e">
        <f>U122*#REF!/100</f>
        <v>#REF!</v>
      </c>
      <c r="V125" s="193" t="e">
        <f>V122*#REF!/100</f>
        <v>#REF!</v>
      </c>
      <c r="W125" s="193" t="e">
        <f>W122*#REF!/100</f>
        <v>#REF!</v>
      </c>
      <c r="X125" s="193" t="e">
        <f>X122*#REF!/100</f>
        <v>#REF!</v>
      </c>
      <c r="Y125" s="193" t="e">
        <f>Y122*#REF!/100</f>
        <v>#REF!</v>
      </c>
      <c r="Z125" s="193" t="e">
        <f>Z122*#REF!/100</f>
        <v>#REF!</v>
      </c>
      <c r="AA125" s="193" t="e">
        <f>AA122*#REF!/100</f>
        <v>#REF!</v>
      </c>
      <c r="AB125" s="193" t="e">
        <f>AB122*#REF!/100</f>
        <v>#REF!</v>
      </c>
      <c r="AC125" s="193" t="e">
        <f>AC122*#REF!/100</f>
        <v>#REF!</v>
      </c>
      <c r="AD125" s="193" t="e">
        <f>AD122*#REF!/100</f>
        <v>#REF!</v>
      </c>
      <c r="AE125" s="193" t="e">
        <f>AE122*#REF!/100</f>
        <v>#REF!</v>
      </c>
      <c r="AF125" s="193" t="e">
        <f>AF122*#REF!/100</f>
        <v>#REF!</v>
      </c>
      <c r="AG125" s="193" t="e">
        <f>AG122*#REF!/100</f>
        <v>#REF!</v>
      </c>
      <c r="AH125" s="190">
        <f>AH122*MICS10!AH128/100</f>
        <v>0</v>
      </c>
      <c r="AI125" s="513"/>
      <c r="AJ125" s="513"/>
      <c r="AK125" s="513"/>
      <c r="AL125" s="513"/>
      <c r="AM125" s="513"/>
      <c r="AN125" s="513"/>
      <c r="AO125" s="513"/>
      <c r="AP125" s="513"/>
      <c r="AQ125" s="513"/>
      <c r="AR125" s="513"/>
      <c r="AS125" s="513"/>
      <c r="AT125" s="513"/>
      <c r="AU125" s="513"/>
      <c r="AV125" s="513"/>
      <c r="AW125" s="513"/>
      <c r="AX125" s="513"/>
      <c r="AY125" s="513"/>
      <c r="AZ125" s="757"/>
      <c r="BA125" s="886"/>
      <c r="BB125" s="641" t="s">
        <v>16</v>
      </c>
      <c r="BC125" s="120" t="s">
        <v>36</v>
      </c>
      <c r="BD125" s="116" t="s">
        <v>36</v>
      </c>
      <c r="BE125" s="116" t="s">
        <v>36</v>
      </c>
      <c r="BF125" s="116" t="s">
        <v>36</v>
      </c>
      <c r="BG125" s="111" t="s">
        <v>36</v>
      </c>
      <c r="BH125" s="120" t="s">
        <v>36</v>
      </c>
      <c r="BI125" s="116" t="s">
        <v>36</v>
      </c>
      <c r="BJ125" s="116" t="s">
        <v>36</v>
      </c>
      <c r="BK125" s="116" t="s">
        <v>36</v>
      </c>
      <c r="BL125" s="111" t="s">
        <v>36</v>
      </c>
      <c r="BM125" s="120" t="s">
        <v>36</v>
      </c>
      <c r="BN125" s="116" t="s">
        <v>36</v>
      </c>
      <c r="BO125" s="116" t="s">
        <v>36</v>
      </c>
      <c r="BP125" s="116" t="s">
        <v>36</v>
      </c>
      <c r="BQ125" s="111" t="s">
        <v>36</v>
      </c>
      <c r="BR125" s="120" t="s">
        <v>36</v>
      </c>
      <c r="BS125" s="116" t="s">
        <v>36</v>
      </c>
      <c r="BT125" s="116" t="s">
        <v>36</v>
      </c>
      <c r="BU125" s="116" t="s">
        <v>36</v>
      </c>
      <c r="BV125" s="116" t="s">
        <v>36</v>
      </c>
      <c r="BW125" s="116" t="s">
        <v>36</v>
      </c>
      <c r="BX125" s="116" t="s">
        <v>36</v>
      </c>
      <c r="BY125" s="105" t="s">
        <v>36</v>
      </c>
      <c r="BZ125" s="105" t="s">
        <v>36</v>
      </c>
      <c r="CA125" s="105" t="s">
        <v>36</v>
      </c>
      <c r="CB125" s="105" t="s">
        <v>36</v>
      </c>
      <c r="CC125" s="105" t="s">
        <v>36</v>
      </c>
      <c r="CD125" s="105" t="s">
        <v>36</v>
      </c>
      <c r="CE125" s="105" t="s">
        <v>36</v>
      </c>
      <c r="CF125" s="105" t="s">
        <v>36</v>
      </c>
      <c r="CG125" s="105" t="s">
        <v>36</v>
      </c>
      <c r="CH125" s="105" t="s">
        <v>36</v>
      </c>
      <c r="CI125" s="85"/>
      <c r="CJ125" s="85"/>
      <c r="CK125" s="85"/>
      <c r="CL125" s="85"/>
      <c r="CM125" s="85"/>
      <c r="CN125" s="85"/>
      <c r="CO125" s="85"/>
      <c r="CP125" s="85"/>
      <c r="CQ125" s="85"/>
      <c r="CR125" s="85"/>
      <c r="CS125" s="85"/>
      <c r="CT125" s="85"/>
      <c r="CU125" s="85"/>
      <c r="CV125" s="85"/>
      <c r="CW125" s="85"/>
      <c r="CX125" s="85"/>
      <c r="CY125" s="85"/>
      <c r="CZ125" s="85"/>
    </row>
    <row r="126" s="759" customFormat="true" ht="15" customHeight="true" x14ac:dyDescent="0.2">
      <c r="A126" s="863"/>
      <c r="B126" s="454" t="s">
        <v>22</v>
      </c>
      <c r="C126" s="194" t="e">
        <f>100-C124-C125-C127</f>
        <v>#REF!</v>
      </c>
      <c r="D126" s="193" t="e">
        <f t="shared" ref="D126:AH126" si="4">100-D124-D125-D127</f>
        <v>#REF!</v>
      </c>
      <c r="E126" s="193" t="e">
        <f t="shared" si="4"/>
        <v>#REF!</v>
      </c>
      <c r="F126" s="193" t="e">
        <f t="shared" si="4"/>
        <v>#REF!</v>
      </c>
      <c r="G126" s="192" t="e">
        <f t="shared" si="4"/>
        <v>#REF!</v>
      </c>
      <c r="H126" s="191" t="e">
        <f t="shared" si="4"/>
        <v>#REF!</v>
      </c>
      <c r="I126" s="193" t="e">
        <f t="shared" si="4"/>
        <v>#REF!</v>
      </c>
      <c r="J126" s="193" t="e">
        <f t="shared" si="4"/>
        <v>#REF!</v>
      </c>
      <c r="K126" s="193" t="e">
        <f t="shared" si="4"/>
        <v>#REF!</v>
      </c>
      <c r="L126" s="190" t="e">
        <f t="shared" si="4"/>
        <v>#REF!</v>
      </c>
      <c r="M126" s="194" t="e">
        <f t="shared" si="4"/>
        <v>#REF!</v>
      </c>
      <c r="N126" s="193" t="e">
        <f t="shared" si="4"/>
        <v>#REF!</v>
      </c>
      <c r="O126" s="193" t="e">
        <f t="shared" si="4"/>
        <v>#REF!</v>
      </c>
      <c r="P126" s="193" t="e">
        <f t="shared" si="4"/>
        <v>#REF!</v>
      </c>
      <c r="Q126" s="192" t="e">
        <f t="shared" si="4"/>
        <v>#REF!</v>
      </c>
      <c r="R126" s="191" t="e">
        <f t="shared" si="4"/>
        <v>#REF!</v>
      </c>
      <c r="S126" s="193" t="e">
        <f t="shared" si="4"/>
        <v>#REF!</v>
      </c>
      <c r="T126" s="193" t="e">
        <f t="shared" si="4"/>
        <v>#REF!</v>
      </c>
      <c r="U126" s="193" t="e">
        <f t="shared" si="4"/>
        <v>#REF!</v>
      </c>
      <c r="V126" s="193" t="e">
        <f t="shared" si="4"/>
        <v>#REF!</v>
      </c>
      <c r="W126" s="193" t="e">
        <f t="shared" si="4"/>
        <v>#REF!</v>
      </c>
      <c r="X126" s="193" t="e">
        <f t="shared" si="4"/>
        <v>#REF!</v>
      </c>
      <c r="Y126" s="193" t="e">
        <f t="shared" si="4"/>
        <v>#REF!</v>
      </c>
      <c r="Z126" s="193" t="e">
        <f t="shared" si="4"/>
        <v>#REF!</v>
      </c>
      <c r="AA126" s="193" t="e">
        <f t="shared" si="4"/>
        <v>#REF!</v>
      </c>
      <c r="AB126" s="193" t="e">
        <f t="shared" si="4"/>
        <v>#REF!</v>
      </c>
      <c r="AC126" s="193" t="e">
        <f t="shared" si="4"/>
        <v>#REF!</v>
      </c>
      <c r="AD126" s="193" t="e">
        <f t="shared" si="4"/>
        <v>#REF!</v>
      </c>
      <c r="AE126" s="193" t="e">
        <f t="shared" si="4"/>
        <v>#REF!</v>
      </c>
      <c r="AF126" s="193" t="e">
        <f t="shared" si="4"/>
        <v>#REF!</v>
      </c>
      <c r="AG126" s="193" t="e">
        <f t="shared" si="4"/>
        <v>#REF!</v>
      </c>
      <c r="AH126" s="190">
        <f t="shared" si="4"/>
        <v>54.550790555924372</v>
      </c>
      <c r="AI126" s="513"/>
      <c r="AJ126" s="513"/>
      <c r="AK126" s="513"/>
      <c r="AL126" s="513"/>
      <c r="AM126" s="513"/>
      <c r="AN126" s="513"/>
      <c r="AO126" s="513"/>
      <c r="AP126" s="513"/>
      <c r="AQ126" s="513"/>
      <c r="AR126" s="513"/>
      <c r="AS126" s="513"/>
      <c r="AT126" s="513"/>
      <c r="AU126" s="513"/>
      <c r="AV126" s="513"/>
      <c r="AW126" s="513"/>
      <c r="AX126" s="513"/>
      <c r="AY126" s="513"/>
      <c r="AZ126" s="757"/>
      <c r="BA126" s="886"/>
      <c r="BB126" s="641" t="s">
        <v>22</v>
      </c>
      <c r="BC126" s="120" t="s">
        <v>36</v>
      </c>
      <c r="BD126" s="116" t="s">
        <v>36</v>
      </c>
      <c r="BE126" s="116" t="s">
        <v>36</v>
      </c>
      <c r="BF126" s="116" t="s">
        <v>36</v>
      </c>
      <c r="BG126" s="111" t="s">
        <v>36</v>
      </c>
      <c r="BH126" s="120" t="s">
        <v>36</v>
      </c>
      <c r="BI126" s="116" t="s">
        <v>36</v>
      </c>
      <c r="BJ126" s="116" t="s">
        <v>36</v>
      </c>
      <c r="BK126" s="116" t="s">
        <v>36</v>
      </c>
      <c r="BL126" s="111" t="s">
        <v>36</v>
      </c>
      <c r="BM126" s="120" t="s">
        <v>36</v>
      </c>
      <c r="BN126" s="116" t="s">
        <v>36</v>
      </c>
      <c r="BO126" s="116" t="s">
        <v>36</v>
      </c>
      <c r="BP126" s="116" t="s">
        <v>36</v>
      </c>
      <c r="BQ126" s="111" t="s">
        <v>36</v>
      </c>
      <c r="BR126" s="120" t="s">
        <v>36</v>
      </c>
      <c r="BS126" s="116" t="s">
        <v>36</v>
      </c>
      <c r="BT126" s="116" t="s">
        <v>36</v>
      </c>
      <c r="BU126" s="116" t="s">
        <v>36</v>
      </c>
      <c r="BV126" s="116" t="s">
        <v>36</v>
      </c>
      <c r="BW126" s="116" t="s">
        <v>36</v>
      </c>
      <c r="BX126" s="116" t="s">
        <v>36</v>
      </c>
      <c r="BY126" s="105" t="s">
        <v>36</v>
      </c>
      <c r="BZ126" s="105" t="s">
        <v>36</v>
      </c>
      <c r="CA126" s="105" t="s">
        <v>36</v>
      </c>
      <c r="CB126" s="105" t="s">
        <v>36</v>
      </c>
      <c r="CC126" s="105" t="s">
        <v>36</v>
      </c>
      <c r="CD126" s="105" t="s">
        <v>36</v>
      </c>
      <c r="CE126" s="105" t="s">
        <v>36</v>
      </c>
      <c r="CF126" s="105" t="s">
        <v>36</v>
      </c>
      <c r="CG126" s="105" t="s">
        <v>36</v>
      </c>
      <c r="CH126" s="105" t="s">
        <v>36</v>
      </c>
      <c r="CI126" s="85"/>
      <c r="CJ126" s="85"/>
      <c r="CK126" s="85"/>
      <c r="CL126" s="85"/>
      <c r="CM126" s="85"/>
      <c r="CN126" s="85"/>
      <c r="CO126" s="85"/>
      <c r="CP126" s="85"/>
      <c r="CQ126" s="85"/>
      <c r="CR126" s="85"/>
      <c r="CS126" s="85"/>
      <c r="CT126" s="85"/>
      <c r="CU126" s="85"/>
      <c r="CV126" s="85"/>
      <c r="CW126" s="85"/>
      <c r="CX126" s="85"/>
      <c r="CY126" s="85"/>
      <c r="CZ126" s="85"/>
    </row>
    <row r="127" s="759" customFormat="true" ht="15" customHeight="true" x14ac:dyDescent="0.2">
      <c r="A127" s="863"/>
      <c r="B127" s="454" t="s">
        <v>19</v>
      </c>
      <c r="C127" s="194">
        <f>C160</f>
        <v>51.015901972003043</v>
      </c>
      <c r="D127" s="193">
        <f t="shared" ref="D127:AH127" si="5">D160</f>
        <v>34.559031482155838</v>
      </c>
      <c r="E127" s="193">
        <f t="shared" si="5"/>
        <v>19.726829545443277</v>
      </c>
      <c r="F127" s="193">
        <f t="shared" si="5"/>
        <v>7.313303357836852</v>
      </c>
      <c r="G127" s="192">
        <f t="shared" si="5"/>
        <v>1.4413221650492647</v>
      </c>
      <c r="H127" s="191">
        <f t="shared" si="5"/>
        <v>13.317130559884808</v>
      </c>
      <c r="I127" s="193">
        <f t="shared" si="5"/>
        <v>2.8267888112675172</v>
      </c>
      <c r="J127" s="193">
        <f t="shared" si="5"/>
        <v>1.9349213994106842</v>
      </c>
      <c r="K127" s="193">
        <f t="shared" si="5"/>
        <v>1.0974877563992951</v>
      </c>
      <c r="L127" s="190">
        <f t="shared" si="5"/>
        <v>3.0140012438472398E-2</v>
      </c>
      <c r="M127" s="194">
        <f t="shared" si="5"/>
        <v>61.096340000328198</v>
      </c>
      <c r="N127" s="193">
        <f t="shared" si="5"/>
        <v>45.414529624040668</v>
      </c>
      <c r="O127" s="193">
        <f t="shared" si="5"/>
        <v>32.778509381477249</v>
      </c>
      <c r="P127" s="193">
        <f t="shared" si="5"/>
        <v>25.900156576161393</v>
      </c>
      <c r="Q127" s="192">
        <f t="shared" si="5"/>
        <v>13.462867139711054</v>
      </c>
      <c r="R127" s="191">
        <f t="shared" si="5"/>
        <v>23.305036102600209</v>
      </c>
      <c r="S127" s="193">
        <f t="shared" si="5"/>
        <v>1.0986583620745143</v>
      </c>
      <c r="T127" s="193">
        <f t="shared" si="5"/>
        <v>27.154095584452104</v>
      </c>
      <c r="U127" s="193">
        <f t="shared" si="5"/>
        <v>17.353656881535485</v>
      </c>
      <c r="V127" s="193">
        <f t="shared" si="5"/>
        <v>15.626068595911487</v>
      </c>
      <c r="W127" s="193">
        <f t="shared" si="5"/>
        <v>32.573906649207665</v>
      </c>
      <c r="X127" s="193">
        <f t="shared" si="5"/>
        <v>13.122858823811596</v>
      </c>
      <c r="Y127" s="193">
        <f t="shared" si="5"/>
        <v>11.94333556831929</v>
      </c>
      <c r="Z127" s="193">
        <f t="shared" si="5"/>
        <v>16.05468903434511</v>
      </c>
      <c r="AA127" s="193">
        <f t="shared" si="5"/>
        <v>20.999417263191827</v>
      </c>
      <c r="AB127" s="193">
        <f t="shared" si="5"/>
        <v>21.886091452263862</v>
      </c>
      <c r="AC127" s="193">
        <f t="shared" si="5"/>
        <v>17.077363056688093</v>
      </c>
      <c r="AD127" s="193">
        <f t="shared" si="5"/>
        <v>44.81716436086689</v>
      </c>
      <c r="AE127" s="193">
        <f t="shared" si="5"/>
        <v>53.611579556433227</v>
      </c>
      <c r="AF127" s="193">
        <f t="shared" si="5"/>
        <v>43.570196250802113</v>
      </c>
      <c r="AG127" s="193">
        <f t="shared" si="5"/>
        <v>11.393209648881122</v>
      </c>
      <c r="AH127" s="190">
        <f t="shared" si="5"/>
        <v>43.997216070350767</v>
      </c>
      <c r="AI127" s="513"/>
      <c r="AJ127" s="513"/>
      <c r="AK127" s="513"/>
      <c r="AL127" s="513"/>
      <c r="AM127" s="513"/>
      <c r="AN127" s="513"/>
      <c r="AO127" s="513"/>
      <c r="AP127" s="513"/>
      <c r="AQ127" s="513"/>
      <c r="AR127" s="513"/>
      <c r="AS127" s="513"/>
      <c r="AT127" s="513"/>
      <c r="AU127" s="513"/>
      <c r="AV127" s="513"/>
      <c r="AW127" s="513"/>
      <c r="AX127" s="513"/>
      <c r="AY127" s="513"/>
      <c r="AZ127" s="757"/>
      <c r="BA127" s="886"/>
      <c r="BB127" s="641" t="s">
        <v>19</v>
      </c>
      <c r="BC127" s="120" t="s">
        <v>36</v>
      </c>
      <c r="BD127" s="116" t="s">
        <v>36</v>
      </c>
      <c r="BE127" s="116" t="s">
        <v>36</v>
      </c>
      <c r="BF127" s="116" t="s">
        <v>36</v>
      </c>
      <c r="BG127" s="111" t="s">
        <v>36</v>
      </c>
      <c r="BH127" s="120" t="s">
        <v>36</v>
      </c>
      <c r="BI127" s="116" t="s">
        <v>36</v>
      </c>
      <c r="BJ127" s="116" t="s">
        <v>36</v>
      </c>
      <c r="BK127" s="116" t="s">
        <v>36</v>
      </c>
      <c r="BL127" s="111" t="s">
        <v>36</v>
      </c>
      <c r="BM127" s="120" t="s">
        <v>36</v>
      </c>
      <c r="BN127" s="116" t="s">
        <v>36</v>
      </c>
      <c r="BO127" s="116" t="s">
        <v>36</v>
      </c>
      <c r="BP127" s="116" t="s">
        <v>36</v>
      </c>
      <c r="BQ127" s="111" t="s">
        <v>36</v>
      </c>
      <c r="BR127" s="120" t="s">
        <v>36</v>
      </c>
      <c r="BS127" s="116" t="s">
        <v>36</v>
      </c>
      <c r="BT127" s="116" t="s">
        <v>36</v>
      </c>
      <c r="BU127" s="116" t="s">
        <v>36</v>
      </c>
      <c r="BV127" s="116" t="s">
        <v>36</v>
      </c>
      <c r="BW127" s="116" t="s">
        <v>36</v>
      </c>
      <c r="BX127" s="116" t="s">
        <v>36</v>
      </c>
      <c r="BY127" s="105" t="s">
        <v>36</v>
      </c>
      <c r="BZ127" s="105" t="s">
        <v>36</v>
      </c>
      <c r="CA127" s="105" t="s">
        <v>36</v>
      </c>
      <c r="CB127" s="105" t="s">
        <v>36</v>
      </c>
      <c r="CC127" s="105" t="s">
        <v>36</v>
      </c>
      <c r="CD127" s="105" t="s">
        <v>36</v>
      </c>
      <c r="CE127" s="105" t="s">
        <v>36</v>
      </c>
      <c r="CF127" s="105" t="s">
        <v>36</v>
      </c>
      <c r="CG127" s="105" t="s">
        <v>36</v>
      </c>
      <c r="CH127" s="105" t="s">
        <v>36</v>
      </c>
      <c r="CI127" s="85"/>
      <c r="CJ127" s="85"/>
      <c r="CK127" s="85"/>
      <c r="CL127" s="85"/>
      <c r="CM127" s="85"/>
      <c r="CN127" s="85"/>
      <c r="CO127" s="85"/>
      <c r="CP127" s="85"/>
      <c r="CQ127" s="85"/>
      <c r="CR127" s="85"/>
      <c r="CS127" s="85"/>
      <c r="CT127" s="85"/>
      <c r="CU127" s="85"/>
      <c r="CV127" s="85"/>
      <c r="CW127" s="85"/>
      <c r="CX127" s="85"/>
      <c r="CY127" s="85"/>
      <c r="CZ127" s="85"/>
    </row>
    <row r="128" s="759" customFormat="true" ht="15" customHeight="true" x14ac:dyDescent="0.2">
      <c r="A128" s="863" t="s">
        <v>191</v>
      </c>
      <c r="B128" s="454" t="s">
        <v>50</v>
      </c>
      <c r="C128" s="136" t="s">
        <v>36</v>
      </c>
      <c r="D128" s="133" t="s">
        <v>36</v>
      </c>
      <c r="E128" s="133" t="s">
        <v>36</v>
      </c>
      <c r="F128" s="133" t="s">
        <v>36</v>
      </c>
      <c r="G128" s="130" t="s">
        <v>36</v>
      </c>
      <c r="H128" s="127" t="s">
        <v>36</v>
      </c>
      <c r="I128" s="133" t="s">
        <v>36</v>
      </c>
      <c r="J128" s="133" t="s">
        <v>36</v>
      </c>
      <c r="K128" s="133" t="s">
        <v>36</v>
      </c>
      <c r="L128" s="124" t="s">
        <v>36</v>
      </c>
      <c r="M128" s="136" t="s">
        <v>36</v>
      </c>
      <c r="N128" s="133" t="s">
        <v>36</v>
      </c>
      <c r="O128" s="133" t="s">
        <v>36</v>
      </c>
      <c r="P128" s="133" t="s">
        <v>36</v>
      </c>
      <c r="Q128" s="130" t="s">
        <v>36</v>
      </c>
      <c r="R128" s="127" t="s">
        <v>36</v>
      </c>
      <c r="S128" s="133" t="s">
        <v>36</v>
      </c>
      <c r="T128" s="133" t="s">
        <v>36</v>
      </c>
      <c r="U128" s="133" t="s">
        <v>36</v>
      </c>
      <c r="V128" s="133" t="s">
        <v>36</v>
      </c>
      <c r="W128" s="133" t="s">
        <v>36</v>
      </c>
      <c r="X128" s="133" t="s">
        <v>36</v>
      </c>
      <c r="Y128" s="133" t="s">
        <v>36</v>
      </c>
      <c r="Z128" s="133" t="s">
        <v>36</v>
      </c>
      <c r="AA128" s="133" t="s">
        <v>36</v>
      </c>
      <c r="AB128" s="133" t="s">
        <v>36</v>
      </c>
      <c r="AC128" s="133" t="s">
        <v>36</v>
      </c>
      <c r="AD128" s="133" t="s">
        <v>36</v>
      </c>
      <c r="AE128" s="133" t="s">
        <v>36</v>
      </c>
      <c r="AF128" s="133" t="s">
        <v>36</v>
      </c>
      <c r="AG128" s="133" t="s">
        <v>36</v>
      </c>
      <c r="AH128" s="124" t="s">
        <v>36</v>
      </c>
      <c r="AI128" s="513"/>
      <c r="AJ128" s="513"/>
      <c r="AK128" s="513"/>
      <c r="AL128" s="513"/>
      <c r="AM128" s="513"/>
      <c r="AN128" s="513"/>
      <c r="AO128" s="513"/>
      <c r="AP128" s="513"/>
      <c r="AQ128" s="513"/>
      <c r="AR128" s="513"/>
      <c r="AS128" s="513"/>
      <c r="AT128" s="513"/>
      <c r="AU128" s="513"/>
      <c r="AV128" s="513"/>
      <c r="AW128" s="513"/>
      <c r="AX128" s="513"/>
      <c r="AY128" s="513"/>
      <c r="AZ128" s="757"/>
      <c r="BA128" s="886" t="s">
        <v>109</v>
      </c>
      <c r="BB128" s="641" t="s">
        <v>50</v>
      </c>
      <c r="BC128" s="120" t="s">
        <v>36</v>
      </c>
      <c r="BD128" s="116" t="s">
        <v>36</v>
      </c>
      <c r="BE128" s="116" t="s">
        <v>36</v>
      </c>
      <c r="BF128" s="116" t="s">
        <v>36</v>
      </c>
      <c r="BG128" s="111" t="s">
        <v>36</v>
      </c>
      <c r="BH128" s="120" t="s">
        <v>36</v>
      </c>
      <c r="BI128" s="116" t="s">
        <v>36</v>
      </c>
      <c r="BJ128" s="116" t="s">
        <v>36</v>
      </c>
      <c r="BK128" s="116" t="s">
        <v>36</v>
      </c>
      <c r="BL128" s="111" t="s">
        <v>36</v>
      </c>
      <c r="BM128" s="120" t="s">
        <v>36</v>
      </c>
      <c r="BN128" s="116" t="s">
        <v>36</v>
      </c>
      <c r="BO128" s="116" t="s">
        <v>36</v>
      </c>
      <c r="BP128" s="116" t="s">
        <v>36</v>
      </c>
      <c r="BQ128" s="111" t="s">
        <v>36</v>
      </c>
      <c r="BR128" s="120" t="s">
        <v>36</v>
      </c>
      <c r="BS128" s="116" t="s">
        <v>36</v>
      </c>
      <c r="BT128" s="116" t="s">
        <v>36</v>
      </c>
      <c r="BU128" s="116" t="s">
        <v>36</v>
      </c>
      <c r="BV128" s="116" t="s">
        <v>36</v>
      </c>
      <c r="BW128" s="116" t="s">
        <v>36</v>
      </c>
      <c r="BX128" s="116" t="s">
        <v>36</v>
      </c>
      <c r="BY128" s="105" t="s">
        <v>36</v>
      </c>
      <c r="BZ128" s="105" t="s">
        <v>36</v>
      </c>
      <c r="CA128" s="105" t="s">
        <v>36</v>
      </c>
      <c r="CB128" s="105" t="s">
        <v>36</v>
      </c>
      <c r="CC128" s="105" t="s">
        <v>36</v>
      </c>
      <c r="CD128" s="105" t="s">
        <v>36</v>
      </c>
      <c r="CE128" s="105" t="s">
        <v>36</v>
      </c>
      <c r="CF128" s="105" t="s">
        <v>36</v>
      </c>
      <c r="CG128" s="105" t="s">
        <v>36</v>
      </c>
      <c r="CH128" s="105" t="s">
        <v>36</v>
      </c>
      <c r="CI128" s="85"/>
      <c r="CJ128" s="85"/>
      <c r="CK128" s="85"/>
      <c r="CL128" s="85"/>
      <c r="CM128" s="85"/>
      <c r="CN128" s="85"/>
      <c r="CO128" s="85"/>
      <c r="CP128" s="85"/>
      <c r="CQ128" s="85"/>
      <c r="CR128" s="85"/>
      <c r="CS128" s="85"/>
      <c r="CT128" s="85"/>
      <c r="CU128" s="85"/>
      <c r="CV128" s="85"/>
      <c r="CW128" s="85"/>
      <c r="CX128" s="85"/>
      <c r="CY128" s="85"/>
      <c r="CZ128" s="85"/>
    </row>
    <row r="129" s="759" customFormat="true" ht="15" customHeight="true" x14ac:dyDescent="0.2">
      <c r="A129" s="864"/>
      <c r="B129" s="455" t="s">
        <v>49</v>
      </c>
      <c r="C129" s="135" t="s">
        <v>36</v>
      </c>
      <c r="D129" s="132" t="s">
        <v>36</v>
      </c>
      <c r="E129" s="132" t="s">
        <v>36</v>
      </c>
      <c r="F129" s="132" t="s">
        <v>36</v>
      </c>
      <c r="G129" s="129" t="s">
        <v>36</v>
      </c>
      <c r="H129" s="126" t="s">
        <v>36</v>
      </c>
      <c r="I129" s="132" t="s">
        <v>36</v>
      </c>
      <c r="J129" s="132" t="s">
        <v>36</v>
      </c>
      <c r="K129" s="132" t="s">
        <v>36</v>
      </c>
      <c r="L129" s="123" t="s">
        <v>36</v>
      </c>
      <c r="M129" s="135" t="s">
        <v>36</v>
      </c>
      <c r="N129" s="132" t="s">
        <v>36</v>
      </c>
      <c r="O129" s="132" t="s">
        <v>36</v>
      </c>
      <c r="P129" s="132" t="s">
        <v>36</v>
      </c>
      <c r="Q129" s="129" t="s">
        <v>36</v>
      </c>
      <c r="R129" s="126" t="s">
        <v>36</v>
      </c>
      <c r="S129" s="132" t="s">
        <v>36</v>
      </c>
      <c r="T129" s="132" t="s">
        <v>36</v>
      </c>
      <c r="U129" s="132" t="s">
        <v>36</v>
      </c>
      <c r="V129" s="132" t="s">
        <v>36</v>
      </c>
      <c r="W129" s="132" t="s">
        <v>36</v>
      </c>
      <c r="X129" s="132" t="s">
        <v>36</v>
      </c>
      <c r="Y129" s="132" t="s">
        <v>36</v>
      </c>
      <c r="Z129" s="132" t="s">
        <v>36</v>
      </c>
      <c r="AA129" s="132" t="s">
        <v>36</v>
      </c>
      <c r="AB129" s="132" t="s">
        <v>36</v>
      </c>
      <c r="AC129" s="132" t="s">
        <v>36</v>
      </c>
      <c r="AD129" s="132" t="s">
        <v>36</v>
      </c>
      <c r="AE129" s="132" t="s">
        <v>36</v>
      </c>
      <c r="AF129" s="132" t="s">
        <v>36</v>
      </c>
      <c r="AG129" s="132" t="s">
        <v>36</v>
      </c>
      <c r="AH129" s="123" t="s">
        <v>36</v>
      </c>
      <c r="AI129" s="513"/>
      <c r="AJ129" s="513"/>
      <c r="AK129" s="513"/>
      <c r="AL129" s="513"/>
      <c r="AM129" s="513"/>
      <c r="AN129" s="513"/>
      <c r="AO129" s="513"/>
      <c r="AP129" s="513"/>
      <c r="AQ129" s="513"/>
      <c r="AR129" s="513"/>
      <c r="AS129" s="513"/>
      <c r="AT129" s="513"/>
      <c r="AU129" s="513"/>
      <c r="AV129" s="513"/>
      <c r="AW129" s="513"/>
      <c r="AX129" s="513"/>
      <c r="AY129" s="513"/>
      <c r="AZ129" s="757"/>
      <c r="BA129" s="887"/>
      <c r="BB129" s="643" t="s">
        <v>49</v>
      </c>
      <c r="BC129" s="119" t="s">
        <v>36</v>
      </c>
      <c r="BD129" s="115" t="s">
        <v>36</v>
      </c>
      <c r="BE129" s="115" t="s">
        <v>36</v>
      </c>
      <c r="BF129" s="115" t="s">
        <v>36</v>
      </c>
      <c r="BG129" s="110" t="s">
        <v>36</v>
      </c>
      <c r="BH129" s="119" t="s">
        <v>36</v>
      </c>
      <c r="BI129" s="115" t="s">
        <v>36</v>
      </c>
      <c r="BJ129" s="115" t="s">
        <v>36</v>
      </c>
      <c r="BK129" s="115" t="s">
        <v>36</v>
      </c>
      <c r="BL129" s="110" t="s">
        <v>36</v>
      </c>
      <c r="BM129" s="119" t="s">
        <v>36</v>
      </c>
      <c r="BN129" s="115" t="s">
        <v>36</v>
      </c>
      <c r="BO129" s="115" t="s">
        <v>36</v>
      </c>
      <c r="BP129" s="115" t="s">
        <v>36</v>
      </c>
      <c r="BQ129" s="110" t="s">
        <v>36</v>
      </c>
      <c r="BR129" s="119" t="s">
        <v>36</v>
      </c>
      <c r="BS129" s="115" t="s">
        <v>36</v>
      </c>
      <c r="BT129" s="115" t="s">
        <v>36</v>
      </c>
      <c r="BU129" s="115" t="s">
        <v>36</v>
      </c>
      <c r="BV129" s="115" t="s">
        <v>36</v>
      </c>
      <c r="BW129" s="115" t="s">
        <v>36</v>
      </c>
      <c r="BX129" s="115" t="s">
        <v>36</v>
      </c>
      <c r="BY129" s="104" t="s">
        <v>36</v>
      </c>
      <c r="BZ129" s="104" t="s">
        <v>36</v>
      </c>
      <c r="CA129" s="104" t="s">
        <v>36</v>
      </c>
      <c r="CB129" s="104" t="s">
        <v>36</v>
      </c>
      <c r="CC129" s="104" t="s">
        <v>36</v>
      </c>
      <c r="CD129" s="104" t="s">
        <v>36</v>
      </c>
      <c r="CE129" s="104" t="s">
        <v>36</v>
      </c>
      <c r="CF129" s="104" t="s">
        <v>36</v>
      </c>
      <c r="CG129" s="104" t="s">
        <v>36</v>
      </c>
      <c r="CH129" s="104" t="s">
        <v>36</v>
      </c>
      <c r="CI129" s="85"/>
      <c r="CJ129" s="85"/>
      <c r="CK129" s="85"/>
      <c r="CL129" s="85"/>
      <c r="CM129" s="85"/>
      <c r="CN129" s="85"/>
      <c r="CO129" s="85"/>
      <c r="CP129" s="85"/>
      <c r="CQ129" s="85"/>
      <c r="CR129" s="85"/>
      <c r="CS129" s="85"/>
      <c r="CT129" s="85"/>
      <c r="CU129" s="85"/>
      <c r="CV129" s="85"/>
      <c r="CW129" s="85"/>
      <c r="CX129" s="85"/>
      <c r="CY129" s="85"/>
      <c r="CZ129" s="85"/>
    </row>
    <row r="130" s="385" customFormat="true" ht="15" hidden="true" customHeight="true" x14ac:dyDescent="0.2">
      <c r="A130" s="879" t="s">
        <v>48</v>
      </c>
      <c r="B130" s="452" t="s">
        <v>43</v>
      </c>
      <c r="C130" s="458"/>
      <c r="D130" s="459"/>
      <c r="E130" s="459"/>
      <c r="F130" s="459"/>
      <c r="G130" s="460"/>
      <c r="H130" s="461"/>
      <c r="I130" s="459"/>
      <c r="J130" s="459"/>
      <c r="K130" s="459"/>
      <c r="L130" s="462"/>
      <c r="M130" s="458"/>
      <c r="N130" s="459"/>
      <c r="O130" s="459"/>
      <c r="P130" s="459"/>
      <c r="Q130" s="460"/>
      <c r="R130" s="461"/>
      <c r="S130" s="459"/>
      <c r="T130" s="459"/>
      <c r="U130" s="459"/>
      <c r="V130" s="459"/>
      <c r="W130" s="459"/>
      <c r="X130" s="459"/>
      <c r="Y130" s="459"/>
      <c r="Z130" s="459"/>
      <c r="AA130" s="459"/>
      <c r="AB130" s="462"/>
      <c r="AC130" s="462"/>
      <c r="AD130" s="462"/>
      <c r="AE130" s="462"/>
      <c r="AF130" s="462"/>
      <c r="AG130" s="462"/>
      <c r="AH130" s="462"/>
      <c r="AI130" s="743"/>
      <c r="AJ130" s="743"/>
      <c r="AK130" s="743"/>
      <c r="AL130" s="743"/>
      <c r="AM130" s="743"/>
      <c r="AN130" s="743"/>
      <c r="AO130" s="743"/>
      <c r="AP130" s="743"/>
      <c r="AQ130" s="743"/>
      <c r="AR130" s="743"/>
      <c r="AS130" s="743"/>
      <c r="AT130" s="743"/>
      <c r="AU130" s="743"/>
      <c r="AV130" s="743"/>
      <c r="AW130" s="743"/>
      <c r="AX130" s="743"/>
      <c r="AY130" s="743"/>
      <c r="AZ130" s="422"/>
      <c r="BB130" s="387"/>
      <c r="BZ130" s="422"/>
      <c r="CA130" s="422"/>
      <c r="CB130" s="422"/>
      <c r="CC130" s="422"/>
      <c r="CD130" s="422"/>
      <c r="CE130" s="422"/>
      <c r="CF130" s="422"/>
      <c r="CG130" s="422"/>
      <c r="CH130" s="422"/>
      <c r="CI130" s="422"/>
      <c r="CJ130" s="422"/>
      <c r="CK130" s="422"/>
      <c r="CL130" s="422"/>
      <c r="CM130" s="422"/>
      <c r="CN130" s="422"/>
      <c r="CO130" s="422"/>
      <c r="CP130" s="422"/>
      <c r="CQ130" s="422"/>
      <c r="CR130" s="422"/>
      <c r="CS130" s="422"/>
      <c r="CT130" s="422"/>
      <c r="CU130" s="422"/>
      <c r="CV130" s="422"/>
      <c r="CW130" s="422"/>
      <c r="CX130" s="422"/>
      <c r="CY130" s="422"/>
      <c r="CZ130" s="422"/>
    </row>
    <row r="131" s="385" customFormat="true" ht="15" hidden="true" customHeight="true" x14ac:dyDescent="0.2">
      <c r="A131" s="880"/>
      <c r="B131" s="449" t="s">
        <v>47</v>
      </c>
      <c r="C131" s="463"/>
      <c r="D131" s="464"/>
      <c r="E131" s="464"/>
      <c r="F131" s="464"/>
      <c r="G131" s="465"/>
      <c r="H131" s="466"/>
      <c r="I131" s="464"/>
      <c r="J131" s="464"/>
      <c r="K131" s="464"/>
      <c r="L131" s="467"/>
      <c r="M131" s="463"/>
      <c r="N131" s="464"/>
      <c r="O131" s="464"/>
      <c r="P131" s="464"/>
      <c r="Q131" s="465"/>
      <c r="R131" s="466"/>
      <c r="S131" s="464"/>
      <c r="T131" s="464"/>
      <c r="U131" s="464"/>
      <c r="V131" s="464"/>
      <c r="W131" s="464"/>
      <c r="X131" s="464"/>
      <c r="Y131" s="464"/>
      <c r="Z131" s="464"/>
      <c r="AA131" s="464"/>
      <c r="AB131" s="467"/>
      <c r="AC131" s="467"/>
      <c r="AD131" s="467"/>
      <c r="AE131" s="467"/>
      <c r="AF131" s="467"/>
      <c r="AG131" s="467"/>
      <c r="AH131" s="467"/>
      <c r="AI131" s="743"/>
      <c r="AJ131" s="743"/>
      <c r="AK131" s="743"/>
      <c r="AL131" s="743"/>
      <c r="AM131" s="743"/>
      <c r="AN131" s="743"/>
      <c r="AO131" s="743"/>
      <c r="AP131" s="743"/>
      <c r="AQ131" s="743"/>
      <c r="AR131" s="743"/>
      <c r="AS131" s="743"/>
      <c r="AT131" s="743"/>
      <c r="AU131" s="743"/>
      <c r="AV131" s="743"/>
      <c r="AW131" s="743"/>
      <c r="AX131" s="743"/>
      <c r="AY131" s="743"/>
      <c r="AZ131" s="422"/>
      <c r="BB131" s="387"/>
      <c r="BZ131" s="422"/>
      <c r="CA131" s="422"/>
      <c r="CB131" s="422"/>
      <c r="CC131" s="422"/>
      <c r="CD131" s="422"/>
      <c r="CE131" s="422"/>
      <c r="CF131" s="422"/>
      <c r="CG131" s="422"/>
      <c r="CH131" s="422"/>
      <c r="CI131" s="422"/>
      <c r="CJ131" s="422"/>
      <c r="CK131" s="422"/>
      <c r="CL131" s="422"/>
      <c r="CM131" s="422"/>
      <c r="CN131" s="422"/>
      <c r="CO131" s="422"/>
      <c r="CP131" s="422"/>
      <c r="CQ131" s="422"/>
      <c r="CR131" s="422"/>
      <c r="CS131" s="422"/>
      <c r="CT131" s="422"/>
      <c r="CU131" s="422"/>
      <c r="CV131" s="422"/>
      <c r="CW131" s="422"/>
      <c r="CX131" s="422"/>
      <c r="CY131" s="422"/>
      <c r="CZ131" s="422"/>
    </row>
    <row r="132" s="385" customFormat="true" ht="15" hidden="true" customHeight="true" x14ac:dyDescent="0.2">
      <c r="A132" s="881"/>
      <c r="B132" s="450" t="s">
        <v>47</v>
      </c>
      <c r="C132" s="468"/>
      <c r="D132" s="469"/>
      <c r="E132" s="469"/>
      <c r="F132" s="469"/>
      <c r="G132" s="470"/>
      <c r="H132" s="471"/>
      <c r="I132" s="469"/>
      <c r="J132" s="469"/>
      <c r="K132" s="469"/>
      <c r="L132" s="472"/>
      <c r="M132" s="468"/>
      <c r="N132" s="469"/>
      <c r="O132" s="469"/>
      <c r="P132" s="469"/>
      <c r="Q132" s="470"/>
      <c r="R132" s="95"/>
      <c r="S132" s="94"/>
      <c r="T132" s="94"/>
      <c r="U132" s="94"/>
      <c r="V132" s="94"/>
      <c r="W132" s="94"/>
      <c r="X132" s="94"/>
      <c r="Y132" s="94"/>
      <c r="Z132" s="94"/>
      <c r="AA132" s="94"/>
      <c r="AB132" s="93"/>
      <c r="AC132" s="93"/>
      <c r="AD132" s="93"/>
      <c r="AE132" s="93"/>
      <c r="AF132" s="93"/>
      <c r="AG132" s="93"/>
      <c r="AH132" s="93"/>
      <c r="AI132" s="743"/>
      <c r="AJ132" s="743"/>
      <c r="AK132" s="743"/>
      <c r="AL132" s="743"/>
      <c r="AM132" s="743"/>
      <c r="AN132" s="743"/>
      <c r="AO132" s="743"/>
      <c r="AP132" s="743"/>
      <c r="AQ132" s="743"/>
      <c r="AR132" s="743"/>
      <c r="AS132" s="743"/>
      <c r="AT132" s="743"/>
      <c r="AU132" s="743"/>
      <c r="AV132" s="743"/>
      <c r="AW132" s="743"/>
      <c r="AX132" s="743"/>
      <c r="AY132" s="743"/>
      <c r="AZ132" s="422"/>
      <c r="BB132" s="387"/>
      <c r="BZ132" s="422"/>
      <c r="CA132" s="422"/>
      <c r="CB132" s="422"/>
      <c r="CC132" s="422"/>
      <c r="CD132" s="422"/>
      <c r="CE132" s="422"/>
      <c r="CF132" s="422"/>
      <c r="CG132" s="422"/>
      <c r="CH132" s="422"/>
      <c r="CI132" s="422"/>
      <c r="CJ132" s="422"/>
      <c r="CK132" s="422"/>
      <c r="CL132" s="422"/>
      <c r="CM132" s="422"/>
      <c r="CN132" s="422"/>
      <c r="CO132" s="422"/>
      <c r="CP132" s="422"/>
      <c r="CQ132" s="422"/>
      <c r="CR132" s="422"/>
      <c r="CS132" s="422"/>
      <c r="CT132" s="422"/>
      <c r="CU132" s="422"/>
      <c r="CV132" s="422"/>
      <c r="CW132" s="422"/>
      <c r="CX132" s="422"/>
      <c r="CY132" s="422"/>
      <c r="CZ132" s="422"/>
    </row>
    <row r="133" s="759" customFormat="true" ht="15" customHeight="true" x14ac:dyDescent="0.2">
      <c r="A133" s="384"/>
      <c r="B133" s="451"/>
      <c r="C133" s="882" t="s">
        <v>115</v>
      </c>
      <c r="D133" s="883"/>
      <c r="E133" s="883"/>
      <c r="F133" s="883"/>
      <c r="G133" s="884"/>
      <c r="H133" s="856" t="s">
        <v>39</v>
      </c>
      <c r="I133" s="857"/>
      <c r="J133" s="857"/>
      <c r="K133" s="857"/>
      <c r="L133" s="858"/>
      <c r="M133" s="885" t="s">
        <v>38</v>
      </c>
      <c r="N133" s="857"/>
      <c r="O133" s="857"/>
      <c r="P133" s="857"/>
      <c r="Q133" s="858"/>
      <c r="R133" s="97" t="s">
        <v>143</v>
      </c>
      <c r="S133" s="502"/>
      <c r="T133" s="502"/>
      <c r="U133" s="502"/>
      <c r="V133" s="502"/>
      <c r="W133" s="502"/>
      <c r="X133" s="502"/>
      <c r="Y133" s="502"/>
      <c r="Z133" s="502"/>
      <c r="AA133" s="502"/>
      <c r="AB133" s="502"/>
      <c r="AC133" s="502"/>
      <c r="AD133" s="502"/>
      <c r="AE133" s="502"/>
      <c r="AF133" s="502"/>
      <c r="AG133" s="502"/>
      <c r="AH133" s="502"/>
      <c r="AI133" s="513"/>
      <c r="AJ133" s="513"/>
      <c r="AK133" s="513"/>
      <c r="AL133" s="513"/>
      <c r="AM133" s="513"/>
      <c r="AN133" s="513"/>
      <c r="AO133" s="513"/>
      <c r="AP133" s="513"/>
      <c r="AQ133" s="513"/>
      <c r="AR133" s="513"/>
      <c r="AS133" s="513"/>
      <c r="AT133" s="513"/>
      <c r="AU133" s="513"/>
      <c r="AV133" s="513"/>
      <c r="AW133" s="513"/>
      <c r="AX133" s="513"/>
      <c r="AY133" s="513"/>
      <c r="AZ133" s="757"/>
      <c r="BA133" s="423" t="s">
        <v>131</v>
      </c>
      <c r="BB133" s="370" t="s">
        <v>99</v>
      </c>
      <c r="BC133" s="859" t="s">
        <v>115</v>
      </c>
      <c r="BD133" s="860"/>
      <c r="BE133" s="860"/>
      <c r="BF133" s="860"/>
      <c r="BG133" s="889"/>
      <c r="BH133" s="859" t="s">
        <v>39</v>
      </c>
      <c r="BI133" s="860"/>
      <c r="BJ133" s="860"/>
      <c r="BK133" s="860"/>
      <c r="BL133" s="889"/>
      <c r="BM133" s="859" t="s">
        <v>38</v>
      </c>
      <c r="BN133" s="860"/>
      <c r="BO133" s="860"/>
      <c r="BP133" s="860"/>
      <c r="BQ133" s="861"/>
      <c r="BR133" s="96" t="s">
        <v>143</v>
      </c>
      <c r="BS133" s="502"/>
      <c r="BT133" s="502"/>
      <c r="BU133" s="502"/>
      <c r="BV133" s="502"/>
      <c r="BW133" s="502"/>
      <c r="BX133" s="502"/>
      <c r="BY133" s="502"/>
      <c r="BZ133" s="516"/>
      <c r="CA133" s="516"/>
      <c r="CB133" s="516"/>
      <c r="CC133" s="516"/>
      <c r="CD133" s="516"/>
      <c r="CE133" s="516"/>
      <c r="CF133" s="516"/>
      <c r="CG133" s="516"/>
      <c r="CH133" s="516"/>
      <c r="CI133" s="421"/>
      <c r="CJ133" s="421"/>
      <c r="CK133" s="421"/>
      <c r="CL133" s="421"/>
      <c r="CM133" s="421"/>
      <c r="CN133" s="421"/>
      <c r="CO133" s="421"/>
      <c r="CP133" s="421"/>
      <c r="CQ133" s="421"/>
      <c r="CR133" s="421"/>
      <c r="CS133" s="421"/>
      <c r="CT133" s="421"/>
      <c r="CU133" s="421"/>
      <c r="CV133" s="421"/>
      <c r="CW133" s="421"/>
      <c r="CX133" s="421"/>
      <c r="CY133" s="421"/>
      <c r="CZ133" s="421"/>
    </row>
    <row r="134" s="759" customFormat="true" ht="24" x14ac:dyDescent="0.2">
      <c r="A134" s="409" t="s">
        <v>69</v>
      </c>
      <c r="B134" s="451"/>
      <c r="C134" s="493" t="s">
        <v>0</v>
      </c>
      <c r="D134" s="632" t="s">
        <v>1</v>
      </c>
      <c r="E134" s="632" t="s">
        <v>2</v>
      </c>
      <c r="F134" s="632" t="s">
        <v>3</v>
      </c>
      <c r="G134" s="633" t="s">
        <v>4</v>
      </c>
      <c r="H134" s="456" t="s">
        <v>0</v>
      </c>
      <c r="I134" s="636" t="s">
        <v>1</v>
      </c>
      <c r="J134" s="636" t="s">
        <v>2</v>
      </c>
      <c r="K134" s="636" t="s">
        <v>3</v>
      </c>
      <c r="L134" s="637" t="s">
        <v>4</v>
      </c>
      <c r="M134" s="457" t="s">
        <v>0</v>
      </c>
      <c r="N134" s="636" t="s">
        <v>1</v>
      </c>
      <c r="O134" s="636" t="s">
        <v>2</v>
      </c>
      <c r="P134" s="636" t="s">
        <v>3</v>
      </c>
      <c r="Q134" s="630" t="s">
        <v>4</v>
      </c>
      <c r="R134" s="456" t="s">
        <v>157</v>
      </c>
      <c r="S134" s="636" t="s">
        <v>158</v>
      </c>
      <c r="T134" s="636" t="s">
        <v>159</v>
      </c>
      <c r="U134" s="636" t="s">
        <v>160</v>
      </c>
      <c r="V134" s="636" t="s">
        <v>161</v>
      </c>
      <c r="W134" s="636" t="s">
        <v>162</v>
      </c>
      <c r="X134" s="636" t="s">
        <v>163</v>
      </c>
      <c r="Y134" s="636" t="s">
        <v>164</v>
      </c>
      <c r="Z134" s="636" t="s">
        <v>165</v>
      </c>
      <c r="AA134" s="636" t="s">
        <v>166</v>
      </c>
      <c r="AB134" s="636" t="s">
        <v>167</v>
      </c>
      <c r="AC134" s="636" t="s">
        <v>168</v>
      </c>
      <c r="AD134" s="636" t="s">
        <v>169</v>
      </c>
      <c r="AE134" s="636" t="s">
        <v>170</v>
      </c>
      <c r="AF134" s="636" t="s">
        <v>171</v>
      </c>
      <c r="AG134" s="636" t="s">
        <v>172</v>
      </c>
      <c r="AH134" s="637" t="s">
        <v>173</v>
      </c>
      <c r="AI134" s="513"/>
      <c r="AJ134" s="513"/>
      <c r="AK134" s="513"/>
      <c r="AL134" s="513"/>
      <c r="AM134" s="513"/>
      <c r="AN134" s="513"/>
      <c r="AO134" s="513"/>
      <c r="AP134" s="513"/>
      <c r="AQ134" s="513"/>
      <c r="AR134" s="513"/>
      <c r="AS134" s="513"/>
      <c r="AT134" s="513"/>
      <c r="AU134" s="513"/>
      <c r="AV134" s="513"/>
      <c r="AW134" s="513"/>
      <c r="AX134" s="513"/>
      <c r="AY134" s="513"/>
      <c r="AZ134" s="757"/>
      <c r="BA134" s="409" t="s">
        <v>117</v>
      </c>
      <c r="BB134" s="408"/>
      <c r="BC134" s="532" t="s">
        <v>0</v>
      </c>
      <c r="BD134" s="604" t="s">
        <v>1</v>
      </c>
      <c r="BE134" s="604" t="s">
        <v>2</v>
      </c>
      <c r="BF134" s="604" t="s">
        <v>3</v>
      </c>
      <c r="BG134" s="533" t="s">
        <v>4</v>
      </c>
      <c r="BH134" s="532" t="s">
        <v>0</v>
      </c>
      <c r="BI134" s="604" t="s">
        <v>1</v>
      </c>
      <c r="BJ134" s="604" t="s">
        <v>2</v>
      </c>
      <c r="BK134" s="604" t="s">
        <v>3</v>
      </c>
      <c r="BL134" s="533" t="s">
        <v>4</v>
      </c>
      <c r="BM134" s="532" t="s">
        <v>0</v>
      </c>
      <c r="BN134" s="604" t="s">
        <v>1</v>
      </c>
      <c r="BO134" s="604" t="s">
        <v>2</v>
      </c>
      <c r="BP134" s="604" t="s">
        <v>3</v>
      </c>
      <c r="BQ134" s="533" t="s">
        <v>4</v>
      </c>
      <c r="BR134" s="532" t="s">
        <v>157</v>
      </c>
      <c r="BS134" s="604" t="s">
        <v>158</v>
      </c>
      <c r="BT134" s="604" t="s">
        <v>159</v>
      </c>
      <c r="BU134" s="604" t="s">
        <v>160</v>
      </c>
      <c r="BV134" s="604" t="s">
        <v>161</v>
      </c>
      <c r="BW134" s="604" t="s">
        <v>162</v>
      </c>
      <c r="BX134" s="604" t="s">
        <v>163</v>
      </c>
      <c r="BY134" s="605" t="s">
        <v>164</v>
      </c>
      <c r="BZ134" s="605" t="s">
        <v>165</v>
      </c>
      <c r="CA134" s="605" t="s">
        <v>166</v>
      </c>
      <c r="CB134" s="605" t="s">
        <v>167</v>
      </c>
      <c r="CC134" s="605" t="s">
        <v>168</v>
      </c>
      <c r="CD134" s="605" t="s">
        <v>169</v>
      </c>
      <c r="CE134" s="605" t="s">
        <v>170</v>
      </c>
      <c r="CF134" s="605" t="s">
        <v>171</v>
      </c>
      <c r="CG134" s="605" t="s">
        <v>172</v>
      </c>
      <c r="CH134" s="605" t="s">
        <v>173</v>
      </c>
      <c r="CI134" s="763"/>
      <c r="CJ134" s="763"/>
      <c r="CK134" s="763"/>
      <c r="CL134" s="763"/>
      <c r="CM134" s="763"/>
      <c r="CN134" s="763"/>
      <c r="CO134" s="763"/>
      <c r="CP134" s="763"/>
      <c r="CQ134" s="763"/>
      <c r="CR134" s="763"/>
      <c r="CS134" s="763"/>
      <c r="CT134" s="763"/>
      <c r="CU134" s="763"/>
      <c r="CV134" s="763"/>
      <c r="CW134" s="763"/>
      <c r="CX134" s="763"/>
      <c r="CY134" s="763"/>
      <c r="CZ134" s="763"/>
    </row>
    <row r="135" s="759" customFormat="true" ht="15" customHeight="true" x14ac:dyDescent="0.2">
      <c r="A135" s="862" t="s">
        <v>46</v>
      </c>
      <c r="B135" s="453" t="s">
        <v>45</v>
      </c>
      <c r="C135" s="134" t="s">
        <v>36</v>
      </c>
      <c r="D135" s="131" t="s">
        <v>36</v>
      </c>
      <c r="E135" s="131" t="s">
        <v>36</v>
      </c>
      <c r="F135" s="131" t="s">
        <v>36</v>
      </c>
      <c r="G135" s="128" t="s">
        <v>36</v>
      </c>
      <c r="H135" s="125" t="s">
        <v>36</v>
      </c>
      <c r="I135" s="131" t="s">
        <v>36</v>
      </c>
      <c r="J135" s="131" t="s">
        <v>36</v>
      </c>
      <c r="K135" s="131" t="s">
        <v>36</v>
      </c>
      <c r="L135" s="122" t="s">
        <v>36</v>
      </c>
      <c r="M135" s="134" t="s">
        <v>36</v>
      </c>
      <c r="N135" s="131" t="s">
        <v>36</v>
      </c>
      <c r="O135" s="131" t="s">
        <v>36</v>
      </c>
      <c r="P135" s="131" t="s">
        <v>36</v>
      </c>
      <c r="Q135" s="128" t="s">
        <v>36</v>
      </c>
      <c r="R135" s="125" t="s">
        <v>36</v>
      </c>
      <c r="S135" s="131" t="s">
        <v>36</v>
      </c>
      <c r="T135" s="131" t="s">
        <v>36</v>
      </c>
      <c r="U135" s="131" t="s">
        <v>36</v>
      </c>
      <c r="V135" s="131" t="s">
        <v>36</v>
      </c>
      <c r="W135" s="131" t="s">
        <v>36</v>
      </c>
      <c r="X135" s="131" t="s">
        <v>36</v>
      </c>
      <c r="Y135" s="131" t="s">
        <v>36</v>
      </c>
      <c r="Z135" s="131" t="s">
        <v>36</v>
      </c>
      <c r="AA135" s="131" t="s">
        <v>36</v>
      </c>
      <c r="AB135" s="131" t="s">
        <v>36</v>
      </c>
      <c r="AC135" s="131" t="s">
        <v>36</v>
      </c>
      <c r="AD135" s="131" t="s">
        <v>36</v>
      </c>
      <c r="AE135" s="131" t="s">
        <v>36</v>
      </c>
      <c r="AF135" s="131" t="s">
        <v>36</v>
      </c>
      <c r="AG135" s="131" t="s">
        <v>36</v>
      </c>
      <c r="AH135" s="122" t="s">
        <v>36</v>
      </c>
      <c r="AI135" s="513"/>
      <c r="AJ135" s="513"/>
      <c r="AK135" s="513"/>
      <c r="AL135" s="513"/>
      <c r="AM135" s="513"/>
      <c r="AN135" s="513"/>
      <c r="AO135" s="513"/>
      <c r="AP135" s="513"/>
      <c r="AQ135" s="513"/>
      <c r="AR135" s="513"/>
      <c r="AS135" s="513"/>
      <c r="AT135" s="513"/>
      <c r="AU135" s="513"/>
      <c r="AV135" s="513"/>
      <c r="AW135" s="513"/>
      <c r="AX135" s="513"/>
      <c r="AY135" s="513"/>
      <c r="AZ135" s="757"/>
      <c r="BA135" s="888" t="s">
        <v>46</v>
      </c>
      <c r="BB135" s="642" t="s">
        <v>45</v>
      </c>
      <c r="BC135" s="121" t="s">
        <v>36</v>
      </c>
      <c r="BD135" s="117" t="s">
        <v>36</v>
      </c>
      <c r="BE135" s="117" t="s">
        <v>36</v>
      </c>
      <c r="BF135" s="117" t="s">
        <v>36</v>
      </c>
      <c r="BG135" s="112" t="s">
        <v>36</v>
      </c>
      <c r="BH135" s="121" t="s">
        <v>36</v>
      </c>
      <c r="BI135" s="117" t="s">
        <v>36</v>
      </c>
      <c r="BJ135" s="117" t="s">
        <v>36</v>
      </c>
      <c r="BK135" s="117" t="s">
        <v>36</v>
      </c>
      <c r="BL135" s="112" t="s">
        <v>36</v>
      </c>
      <c r="BM135" s="121" t="s">
        <v>36</v>
      </c>
      <c r="BN135" s="117" t="s">
        <v>36</v>
      </c>
      <c r="BO135" s="117" t="s">
        <v>36</v>
      </c>
      <c r="BP135" s="117" t="s">
        <v>36</v>
      </c>
      <c r="BQ135" s="112" t="s">
        <v>36</v>
      </c>
      <c r="BR135" s="121" t="s">
        <v>36</v>
      </c>
      <c r="BS135" s="117" t="s">
        <v>36</v>
      </c>
      <c r="BT135" s="117" t="s">
        <v>36</v>
      </c>
      <c r="BU135" s="117" t="s">
        <v>36</v>
      </c>
      <c r="BV135" s="117" t="s">
        <v>36</v>
      </c>
      <c r="BW135" s="117" t="s">
        <v>36</v>
      </c>
      <c r="BX135" s="117" t="s">
        <v>36</v>
      </c>
      <c r="BY135" s="106" t="s">
        <v>36</v>
      </c>
      <c r="BZ135" s="106" t="s">
        <v>36</v>
      </c>
      <c r="CA135" s="106" t="s">
        <v>36</v>
      </c>
      <c r="CB135" s="106" t="s">
        <v>36</v>
      </c>
      <c r="CC135" s="106" t="s">
        <v>36</v>
      </c>
      <c r="CD135" s="106" t="s">
        <v>36</v>
      </c>
      <c r="CE135" s="106" t="s">
        <v>36</v>
      </c>
      <c r="CF135" s="106" t="s">
        <v>36</v>
      </c>
      <c r="CG135" s="106" t="s">
        <v>36</v>
      </c>
      <c r="CH135" s="106" t="s">
        <v>36</v>
      </c>
      <c r="CI135" s="85"/>
      <c r="CJ135" s="85"/>
      <c r="CK135" s="85"/>
      <c r="CL135" s="85"/>
      <c r="CM135" s="85"/>
      <c r="CN135" s="85"/>
      <c r="CO135" s="85"/>
      <c r="CP135" s="85"/>
      <c r="CQ135" s="85"/>
      <c r="CR135" s="85"/>
      <c r="CS135" s="85"/>
      <c r="CT135" s="85"/>
      <c r="CU135" s="85"/>
      <c r="CV135" s="85"/>
      <c r="CW135" s="85"/>
      <c r="CX135" s="85"/>
      <c r="CY135" s="85"/>
      <c r="CZ135" s="85"/>
    </row>
    <row r="136" s="759" customFormat="true" ht="15" customHeight="true" x14ac:dyDescent="0.2">
      <c r="A136" s="863"/>
      <c r="B136" s="454" t="s">
        <v>44</v>
      </c>
      <c r="C136" s="136" t="s">
        <v>36</v>
      </c>
      <c r="D136" s="133" t="s">
        <v>36</v>
      </c>
      <c r="E136" s="133" t="s">
        <v>36</v>
      </c>
      <c r="F136" s="133" t="s">
        <v>36</v>
      </c>
      <c r="G136" s="130" t="s">
        <v>36</v>
      </c>
      <c r="H136" s="127" t="s">
        <v>36</v>
      </c>
      <c r="I136" s="133" t="s">
        <v>36</v>
      </c>
      <c r="J136" s="133" t="s">
        <v>36</v>
      </c>
      <c r="K136" s="133" t="s">
        <v>36</v>
      </c>
      <c r="L136" s="124" t="s">
        <v>36</v>
      </c>
      <c r="M136" s="136" t="s">
        <v>36</v>
      </c>
      <c r="N136" s="133" t="s">
        <v>36</v>
      </c>
      <c r="O136" s="133" t="s">
        <v>36</v>
      </c>
      <c r="P136" s="133" t="s">
        <v>36</v>
      </c>
      <c r="Q136" s="130" t="s">
        <v>36</v>
      </c>
      <c r="R136" s="127" t="s">
        <v>36</v>
      </c>
      <c r="S136" s="133" t="s">
        <v>36</v>
      </c>
      <c r="T136" s="133" t="s">
        <v>36</v>
      </c>
      <c r="U136" s="133" t="s">
        <v>36</v>
      </c>
      <c r="V136" s="133" t="s">
        <v>36</v>
      </c>
      <c r="W136" s="133" t="s">
        <v>36</v>
      </c>
      <c r="X136" s="133" t="s">
        <v>36</v>
      </c>
      <c r="Y136" s="133" t="s">
        <v>36</v>
      </c>
      <c r="Z136" s="133" t="s">
        <v>36</v>
      </c>
      <c r="AA136" s="133" t="s">
        <v>36</v>
      </c>
      <c r="AB136" s="133" t="s">
        <v>36</v>
      </c>
      <c r="AC136" s="133" t="s">
        <v>36</v>
      </c>
      <c r="AD136" s="133" t="s">
        <v>36</v>
      </c>
      <c r="AE136" s="133" t="s">
        <v>36</v>
      </c>
      <c r="AF136" s="133" t="s">
        <v>36</v>
      </c>
      <c r="AG136" s="133" t="s">
        <v>36</v>
      </c>
      <c r="AH136" s="124" t="s">
        <v>36</v>
      </c>
      <c r="AI136" s="513"/>
      <c r="AJ136" s="513"/>
      <c r="AK136" s="513"/>
      <c r="AL136" s="513"/>
      <c r="AM136" s="513"/>
      <c r="AN136" s="513"/>
      <c r="AO136" s="513"/>
      <c r="AP136" s="513"/>
      <c r="AQ136" s="513"/>
      <c r="AR136" s="513"/>
      <c r="AS136" s="513"/>
      <c r="AT136" s="513"/>
      <c r="AU136" s="513"/>
      <c r="AV136" s="513"/>
      <c r="AW136" s="513"/>
      <c r="AX136" s="513"/>
      <c r="AY136" s="513"/>
      <c r="AZ136" s="757"/>
      <c r="BA136" s="886"/>
      <c r="BB136" s="641" t="s">
        <v>44</v>
      </c>
      <c r="BC136" s="120" t="s">
        <v>36</v>
      </c>
      <c r="BD136" s="116" t="s">
        <v>36</v>
      </c>
      <c r="BE136" s="116" t="s">
        <v>36</v>
      </c>
      <c r="BF136" s="116" t="s">
        <v>36</v>
      </c>
      <c r="BG136" s="111" t="s">
        <v>36</v>
      </c>
      <c r="BH136" s="120" t="s">
        <v>36</v>
      </c>
      <c r="BI136" s="116" t="s">
        <v>36</v>
      </c>
      <c r="BJ136" s="116" t="s">
        <v>36</v>
      </c>
      <c r="BK136" s="116" t="s">
        <v>36</v>
      </c>
      <c r="BL136" s="111" t="s">
        <v>36</v>
      </c>
      <c r="BM136" s="120" t="s">
        <v>36</v>
      </c>
      <c r="BN136" s="116" t="s">
        <v>36</v>
      </c>
      <c r="BO136" s="116" t="s">
        <v>36</v>
      </c>
      <c r="BP136" s="116" t="s">
        <v>36</v>
      </c>
      <c r="BQ136" s="111" t="s">
        <v>36</v>
      </c>
      <c r="BR136" s="120" t="s">
        <v>36</v>
      </c>
      <c r="BS136" s="116" t="s">
        <v>36</v>
      </c>
      <c r="BT136" s="116" t="s">
        <v>36</v>
      </c>
      <c r="BU136" s="116" t="s">
        <v>36</v>
      </c>
      <c r="BV136" s="116" t="s">
        <v>36</v>
      </c>
      <c r="BW136" s="116" t="s">
        <v>36</v>
      </c>
      <c r="BX136" s="116" t="s">
        <v>36</v>
      </c>
      <c r="BY136" s="105" t="s">
        <v>36</v>
      </c>
      <c r="BZ136" s="105" t="s">
        <v>36</v>
      </c>
      <c r="CA136" s="105" t="s">
        <v>36</v>
      </c>
      <c r="CB136" s="105" t="s">
        <v>36</v>
      </c>
      <c r="CC136" s="105" t="s">
        <v>36</v>
      </c>
      <c r="CD136" s="105" t="s">
        <v>36</v>
      </c>
      <c r="CE136" s="105" t="s">
        <v>36</v>
      </c>
      <c r="CF136" s="105" t="s">
        <v>36</v>
      </c>
      <c r="CG136" s="105" t="s">
        <v>36</v>
      </c>
      <c r="CH136" s="105" t="s">
        <v>36</v>
      </c>
      <c r="CI136" s="85"/>
      <c r="CJ136" s="85"/>
      <c r="CK136" s="85"/>
      <c r="CL136" s="85"/>
      <c r="CM136" s="85"/>
      <c r="CN136" s="85"/>
      <c r="CO136" s="85"/>
      <c r="CP136" s="85"/>
      <c r="CQ136" s="85"/>
      <c r="CR136" s="85"/>
      <c r="CS136" s="85"/>
      <c r="CT136" s="85"/>
      <c r="CU136" s="85"/>
      <c r="CV136" s="85"/>
      <c r="CW136" s="85"/>
      <c r="CX136" s="85"/>
      <c r="CY136" s="85"/>
      <c r="CZ136" s="85"/>
    </row>
    <row r="137" s="759" customFormat="true" ht="15" customHeight="true" x14ac:dyDescent="0.2">
      <c r="A137" s="863"/>
      <c r="B137" s="454" t="s">
        <v>43</v>
      </c>
      <c r="C137" s="136" t="s">
        <v>36</v>
      </c>
      <c r="D137" s="133" t="s">
        <v>36</v>
      </c>
      <c r="E137" s="133" t="s">
        <v>36</v>
      </c>
      <c r="F137" s="133" t="s">
        <v>36</v>
      </c>
      <c r="G137" s="130" t="s">
        <v>36</v>
      </c>
      <c r="H137" s="127" t="s">
        <v>36</v>
      </c>
      <c r="I137" s="133" t="s">
        <v>36</v>
      </c>
      <c r="J137" s="133" t="s">
        <v>36</v>
      </c>
      <c r="K137" s="133" t="s">
        <v>36</v>
      </c>
      <c r="L137" s="124" t="s">
        <v>36</v>
      </c>
      <c r="M137" s="136" t="s">
        <v>36</v>
      </c>
      <c r="N137" s="133" t="s">
        <v>36</v>
      </c>
      <c r="O137" s="133" t="s">
        <v>36</v>
      </c>
      <c r="P137" s="133" t="s">
        <v>36</v>
      </c>
      <c r="Q137" s="130" t="s">
        <v>36</v>
      </c>
      <c r="R137" s="127" t="s">
        <v>36</v>
      </c>
      <c r="S137" s="133" t="s">
        <v>36</v>
      </c>
      <c r="T137" s="133" t="s">
        <v>36</v>
      </c>
      <c r="U137" s="133" t="s">
        <v>36</v>
      </c>
      <c r="V137" s="133" t="s">
        <v>36</v>
      </c>
      <c r="W137" s="133" t="s">
        <v>36</v>
      </c>
      <c r="X137" s="133" t="s">
        <v>36</v>
      </c>
      <c r="Y137" s="133" t="s">
        <v>36</v>
      </c>
      <c r="Z137" s="133" t="s">
        <v>36</v>
      </c>
      <c r="AA137" s="133" t="s">
        <v>36</v>
      </c>
      <c r="AB137" s="133" t="s">
        <v>36</v>
      </c>
      <c r="AC137" s="133" t="s">
        <v>36</v>
      </c>
      <c r="AD137" s="133" t="s">
        <v>36</v>
      </c>
      <c r="AE137" s="133" t="s">
        <v>36</v>
      </c>
      <c r="AF137" s="133" t="s">
        <v>36</v>
      </c>
      <c r="AG137" s="133" t="s">
        <v>36</v>
      </c>
      <c r="AH137" s="124" t="s">
        <v>36</v>
      </c>
      <c r="AI137" s="513"/>
      <c r="AJ137" s="513"/>
      <c r="AK137" s="513"/>
      <c r="AL137" s="513"/>
      <c r="AM137" s="513"/>
      <c r="AN137" s="513"/>
      <c r="AO137" s="513"/>
      <c r="AP137" s="513"/>
      <c r="AQ137" s="513"/>
      <c r="AR137" s="513"/>
      <c r="AS137" s="513"/>
      <c r="AT137" s="513"/>
      <c r="AU137" s="513"/>
      <c r="AV137" s="513"/>
      <c r="AW137" s="513"/>
      <c r="AX137" s="513"/>
      <c r="AY137" s="513"/>
      <c r="AZ137" s="757"/>
      <c r="BA137" s="886"/>
      <c r="BB137" s="641" t="s">
        <v>43</v>
      </c>
      <c r="BC137" s="120" t="s">
        <v>36</v>
      </c>
      <c r="BD137" s="116" t="s">
        <v>36</v>
      </c>
      <c r="BE137" s="116" t="s">
        <v>36</v>
      </c>
      <c r="BF137" s="116" t="s">
        <v>36</v>
      </c>
      <c r="BG137" s="111" t="s">
        <v>36</v>
      </c>
      <c r="BH137" s="120" t="s">
        <v>36</v>
      </c>
      <c r="BI137" s="116" t="s">
        <v>36</v>
      </c>
      <c r="BJ137" s="116" t="s">
        <v>36</v>
      </c>
      <c r="BK137" s="116" t="s">
        <v>36</v>
      </c>
      <c r="BL137" s="111" t="s">
        <v>36</v>
      </c>
      <c r="BM137" s="120" t="s">
        <v>36</v>
      </c>
      <c r="BN137" s="116" t="s">
        <v>36</v>
      </c>
      <c r="BO137" s="116" t="s">
        <v>36</v>
      </c>
      <c r="BP137" s="116" t="s">
        <v>36</v>
      </c>
      <c r="BQ137" s="111" t="s">
        <v>36</v>
      </c>
      <c r="BR137" s="120" t="s">
        <v>36</v>
      </c>
      <c r="BS137" s="116" t="s">
        <v>36</v>
      </c>
      <c r="BT137" s="116" t="s">
        <v>36</v>
      </c>
      <c r="BU137" s="116" t="s">
        <v>36</v>
      </c>
      <c r="BV137" s="116" t="s">
        <v>36</v>
      </c>
      <c r="BW137" s="116" t="s">
        <v>36</v>
      </c>
      <c r="BX137" s="116" t="s">
        <v>36</v>
      </c>
      <c r="BY137" s="105" t="s">
        <v>36</v>
      </c>
      <c r="BZ137" s="105" t="s">
        <v>36</v>
      </c>
      <c r="CA137" s="105" t="s">
        <v>36</v>
      </c>
      <c r="CB137" s="105" t="s">
        <v>36</v>
      </c>
      <c r="CC137" s="105" t="s">
        <v>36</v>
      </c>
      <c r="CD137" s="105" t="s">
        <v>36</v>
      </c>
      <c r="CE137" s="105" t="s">
        <v>36</v>
      </c>
      <c r="CF137" s="105" t="s">
        <v>36</v>
      </c>
      <c r="CG137" s="105" t="s">
        <v>36</v>
      </c>
      <c r="CH137" s="105" t="s">
        <v>36</v>
      </c>
      <c r="CI137" s="85"/>
      <c r="CJ137" s="85"/>
      <c r="CK137" s="85"/>
      <c r="CL137" s="85"/>
      <c r="CM137" s="85"/>
      <c r="CN137" s="85"/>
      <c r="CO137" s="85"/>
      <c r="CP137" s="85"/>
      <c r="CQ137" s="85"/>
      <c r="CR137" s="85"/>
      <c r="CS137" s="85"/>
      <c r="CT137" s="85"/>
      <c r="CU137" s="85"/>
      <c r="CV137" s="85"/>
      <c r="CW137" s="85"/>
      <c r="CX137" s="85"/>
      <c r="CY137" s="85"/>
      <c r="CZ137" s="85"/>
    </row>
    <row r="138" s="759" customFormat="true" ht="15" customHeight="true" x14ac:dyDescent="0.2">
      <c r="A138" s="863"/>
      <c r="B138" s="454" t="s">
        <v>42</v>
      </c>
      <c r="C138" s="136" t="s">
        <v>36</v>
      </c>
      <c r="D138" s="133" t="s">
        <v>36</v>
      </c>
      <c r="E138" s="133" t="s">
        <v>36</v>
      </c>
      <c r="F138" s="133" t="s">
        <v>36</v>
      </c>
      <c r="G138" s="130" t="s">
        <v>36</v>
      </c>
      <c r="H138" s="127" t="s">
        <v>36</v>
      </c>
      <c r="I138" s="133" t="s">
        <v>36</v>
      </c>
      <c r="J138" s="133" t="s">
        <v>36</v>
      </c>
      <c r="K138" s="133" t="s">
        <v>36</v>
      </c>
      <c r="L138" s="124" t="s">
        <v>36</v>
      </c>
      <c r="M138" s="136" t="s">
        <v>36</v>
      </c>
      <c r="N138" s="133" t="s">
        <v>36</v>
      </c>
      <c r="O138" s="133" t="s">
        <v>36</v>
      </c>
      <c r="P138" s="133" t="s">
        <v>36</v>
      </c>
      <c r="Q138" s="130" t="s">
        <v>36</v>
      </c>
      <c r="R138" s="127" t="s">
        <v>36</v>
      </c>
      <c r="S138" s="133" t="s">
        <v>36</v>
      </c>
      <c r="T138" s="133" t="s">
        <v>36</v>
      </c>
      <c r="U138" s="133" t="s">
        <v>36</v>
      </c>
      <c r="V138" s="133" t="s">
        <v>36</v>
      </c>
      <c r="W138" s="133" t="s">
        <v>36</v>
      </c>
      <c r="X138" s="133" t="s">
        <v>36</v>
      </c>
      <c r="Y138" s="133" t="s">
        <v>36</v>
      </c>
      <c r="Z138" s="133" t="s">
        <v>36</v>
      </c>
      <c r="AA138" s="133" t="s">
        <v>36</v>
      </c>
      <c r="AB138" s="133" t="s">
        <v>36</v>
      </c>
      <c r="AC138" s="133" t="s">
        <v>36</v>
      </c>
      <c r="AD138" s="133" t="s">
        <v>36</v>
      </c>
      <c r="AE138" s="133" t="s">
        <v>36</v>
      </c>
      <c r="AF138" s="133" t="s">
        <v>36</v>
      </c>
      <c r="AG138" s="133" t="s">
        <v>36</v>
      </c>
      <c r="AH138" s="124" t="s">
        <v>36</v>
      </c>
      <c r="AI138" s="513"/>
      <c r="AJ138" s="513"/>
      <c r="AK138" s="513"/>
      <c r="AL138" s="513"/>
      <c r="AM138" s="513"/>
      <c r="AN138" s="513"/>
      <c r="AO138" s="513"/>
      <c r="AP138" s="513"/>
      <c r="AQ138" s="513"/>
      <c r="AR138" s="513"/>
      <c r="AS138" s="513"/>
      <c r="AT138" s="513"/>
      <c r="AU138" s="513"/>
      <c r="AV138" s="513"/>
      <c r="AW138" s="513"/>
      <c r="AX138" s="513"/>
      <c r="AY138" s="513"/>
      <c r="AZ138" s="757"/>
      <c r="BA138" s="886"/>
      <c r="BB138" s="641" t="s">
        <v>42</v>
      </c>
      <c r="BC138" s="120" t="s">
        <v>36</v>
      </c>
      <c r="BD138" s="116" t="s">
        <v>36</v>
      </c>
      <c r="BE138" s="116" t="s">
        <v>36</v>
      </c>
      <c r="BF138" s="116" t="s">
        <v>36</v>
      </c>
      <c r="BG138" s="111" t="s">
        <v>36</v>
      </c>
      <c r="BH138" s="120" t="s">
        <v>36</v>
      </c>
      <c r="BI138" s="116" t="s">
        <v>36</v>
      </c>
      <c r="BJ138" s="116" t="s">
        <v>36</v>
      </c>
      <c r="BK138" s="116" t="s">
        <v>36</v>
      </c>
      <c r="BL138" s="111" t="s">
        <v>36</v>
      </c>
      <c r="BM138" s="120" t="s">
        <v>36</v>
      </c>
      <c r="BN138" s="116" t="s">
        <v>36</v>
      </c>
      <c r="BO138" s="116" t="s">
        <v>36</v>
      </c>
      <c r="BP138" s="116" t="s">
        <v>36</v>
      </c>
      <c r="BQ138" s="111" t="s">
        <v>36</v>
      </c>
      <c r="BR138" s="120" t="s">
        <v>36</v>
      </c>
      <c r="BS138" s="116" t="s">
        <v>36</v>
      </c>
      <c r="BT138" s="116" t="s">
        <v>36</v>
      </c>
      <c r="BU138" s="116" t="s">
        <v>36</v>
      </c>
      <c r="BV138" s="116" t="s">
        <v>36</v>
      </c>
      <c r="BW138" s="116" t="s">
        <v>36</v>
      </c>
      <c r="BX138" s="116" t="s">
        <v>36</v>
      </c>
      <c r="BY138" s="105" t="s">
        <v>36</v>
      </c>
      <c r="BZ138" s="105" t="s">
        <v>36</v>
      </c>
      <c r="CA138" s="105" t="s">
        <v>36</v>
      </c>
      <c r="CB138" s="105" t="s">
        <v>36</v>
      </c>
      <c r="CC138" s="105" t="s">
        <v>36</v>
      </c>
      <c r="CD138" s="105" t="s">
        <v>36</v>
      </c>
      <c r="CE138" s="105" t="s">
        <v>36</v>
      </c>
      <c r="CF138" s="105" t="s">
        <v>36</v>
      </c>
      <c r="CG138" s="105" t="s">
        <v>36</v>
      </c>
      <c r="CH138" s="105" t="s">
        <v>36</v>
      </c>
      <c r="CI138" s="85"/>
      <c r="CJ138" s="85"/>
      <c r="CK138" s="85"/>
      <c r="CL138" s="85"/>
      <c r="CM138" s="85"/>
      <c r="CN138" s="85"/>
      <c r="CO138" s="85"/>
      <c r="CP138" s="85"/>
      <c r="CQ138" s="85"/>
      <c r="CR138" s="85"/>
      <c r="CS138" s="85"/>
      <c r="CT138" s="85"/>
      <c r="CU138" s="85"/>
      <c r="CV138" s="85"/>
      <c r="CW138" s="85"/>
      <c r="CX138" s="85"/>
      <c r="CY138" s="85"/>
      <c r="CZ138" s="85"/>
    </row>
    <row r="139" s="759" customFormat="true" ht="15" customHeight="true" x14ac:dyDescent="0.2">
      <c r="A139" s="863"/>
      <c r="B139" s="454" t="s">
        <v>19</v>
      </c>
      <c r="C139" s="136" t="s">
        <v>36</v>
      </c>
      <c r="D139" s="133" t="s">
        <v>36</v>
      </c>
      <c r="E139" s="133" t="s">
        <v>36</v>
      </c>
      <c r="F139" s="133" t="s">
        <v>36</v>
      </c>
      <c r="G139" s="130" t="s">
        <v>36</v>
      </c>
      <c r="H139" s="127" t="s">
        <v>36</v>
      </c>
      <c r="I139" s="133" t="s">
        <v>36</v>
      </c>
      <c r="J139" s="133" t="s">
        <v>36</v>
      </c>
      <c r="K139" s="133" t="s">
        <v>36</v>
      </c>
      <c r="L139" s="124" t="s">
        <v>36</v>
      </c>
      <c r="M139" s="136" t="s">
        <v>36</v>
      </c>
      <c r="N139" s="133" t="s">
        <v>36</v>
      </c>
      <c r="O139" s="133" t="s">
        <v>36</v>
      </c>
      <c r="P139" s="133" t="s">
        <v>36</v>
      </c>
      <c r="Q139" s="130" t="s">
        <v>36</v>
      </c>
      <c r="R139" s="127" t="s">
        <v>36</v>
      </c>
      <c r="S139" s="133" t="s">
        <v>36</v>
      </c>
      <c r="T139" s="133" t="s">
        <v>36</v>
      </c>
      <c r="U139" s="133" t="s">
        <v>36</v>
      </c>
      <c r="V139" s="133" t="s">
        <v>36</v>
      </c>
      <c r="W139" s="133" t="s">
        <v>36</v>
      </c>
      <c r="X139" s="133" t="s">
        <v>36</v>
      </c>
      <c r="Y139" s="133" t="s">
        <v>36</v>
      </c>
      <c r="Z139" s="133" t="s">
        <v>36</v>
      </c>
      <c r="AA139" s="133" t="s">
        <v>36</v>
      </c>
      <c r="AB139" s="133" t="s">
        <v>36</v>
      </c>
      <c r="AC139" s="133" t="s">
        <v>36</v>
      </c>
      <c r="AD139" s="133" t="s">
        <v>36</v>
      </c>
      <c r="AE139" s="133" t="s">
        <v>36</v>
      </c>
      <c r="AF139" s="133" t="s">
        <v>36</v>
      </c>
      <c r="AG139" s="133" t="s">
        <v>36</v>
      </c>
      <c r="AH139" s="124" t="s">
        <v>36</v>
      </c>
      <c r="AI139" s="513"/>
      <c r="AJ139" s="513"/>
      <c r="AK139" s="513"/>
      <c r="AL139" s="513"/>
      <c r="AM139" s="513"/>
      <c r="AN139" s="513"/>
      <c r="AO139" s="513"/>
      <c r="AP139" s="513"/>
      <c r="AQ139" s="513"/>
      <c r="AR139" s="513"/>
      <c r="AS139" s="513"/>
      <c r="AT139" s="513"/>
      <c r="AU139" s="513"/>
      <c r="AV139" s="513"/>
      <c r="AW139" s="513"/>
      <c r="AX139" s="513"/>
      <c r="AY139" s="513"/>
      <c r="AZ139" s="757"/>
      <c r="BA139" s="886"/>
      <c r="BB139" s="641" t="s">
        <v>19</v>
      </c>
      <c r="BC139" s="120" t="s">
        <v>36</v>
      </c>
      <c r="BD139" s="116" t="s">
        <v>36</v>
      </c>
      <c r="BE139" s="116" t="s">
        <v>36</v>
      </c>
      <c r="BF139" s="116" t="s">
        <v>36</v>
      </c>
      <c r="BG139" s="111" t="s">
        <v>36</v>
      </c>
      <c r="BH139" s="120" t="s">
        <v>36</v>
      </c>
      <c r="BI139" s="116" t="s">
        <v>36</v>
      </c>
      <c r="BJ139" s="116" t="s">
        <v>36</v>
      </c>
      <c r="BK139" s="116" t="s">
        <v>36</v>
      </c>
      <c r="BL139" s="111" t="s">
        <v>36</v>
      </c>
      <c r="BM139" s="120" t="s">
        <v>36</v>
      </c>
      <c r="BN139" s="116" t="s">
        <v>36</v>
      </c>
      <c r="BO139" s="116" t="s">
        <v>36</v>
      </c>
      <c r="BP139" s="116" t="s">
        <v>36</v>
      </c>
      <c r="BQ139" s="111" t="s">
        <v>36</v>
      </c>
      <c r="BR139" s="120" t="s">
        <v>36</v>
      </c>
      <c r="BS139" s="116" t="s">
        <v>36</v>
      </c>
      <c r="BT139" s="116" t="s">
        <v>36</v>
      </c>
      <c r="BU139" s="116" t="s">
        <v>36</v>
      </c>
      <c r="BV139" s="116" t="s">
        <v>36</v>
      </c>
      <c r="BW139" s="116" t="s">
        <v>36</v>
      </c>
      <c r="BX139" s="116" t="s">
        <v>36</v>
      </c>
      <c r="BY139" s="105" t="s">
        <v>36</v>
      </c>
      <c r="BZ139" s="105" t="s">
        <v>36</v>
      </c>
      <c r="CA139" s="105" t="s">
        <v>36</v>
      </c>
      <c r="CB139" s="105" t="s">
        <v>36</v>
      </c>
      <c r="CC139" s="105" t="s">
        <v>36</v>
      </c>
      <c r="CD139" s="105" t="s">
        <v>36</v>
      </c>
      <c r="CE139" s="105" t="s">
        <v>36</v>
      </c>
      <c r="CF139" s="105" t="s">
        <v>36</v>
      </c>
      <c r="CG139" s="105" t="s">
        <v>36</v>
      </c>
      <c r="CH139" s="105" t="s">
        <v>36</v>
      </c>
      <c r="CI139" s="85"/>
      <c r="CJ139" s="85"/>
      <c r="CK139" s="85"/>
      <c r="CL139" s="85"/>
      <c r="CM139" s="85"/>
      <c r="CN139" s="85"/>
      <c r="CO139" s="85"/>
      <c r="CP139" s="85"/>
      <c r="CQ139" s="85"/>
      <c r="CR139" s="85"/>
      <c r="CS139" s="85"/>
      <c r="CT139" s="85"/>
      <c r="CU139" s="85"/>
      <c r="CV139" s="85"/>
      <c r="CW139" s="85"/>
      <c r="CX139" s="85"/>
      <c r="CY139" s="85"/>
      <c r="CZ139" s="85"/>
    </row>
    <row r="140" s="384" customFormat="true" ht="15" customHeight="true" x14ac:dyDescent="0.2">
      <c r="A140" s="863" t="s">
        <v>107</v>
      </c>
      <c r="B140" s="454" t="s">
        <v>64</v>
      </c>
      <c r="C140" s="136" t="s">
        <v>36</v>
      </c>
      <c r="D140" s="133" t="s">
        <v>36</v>
      </c>
      <c r="E140" s="133" t="s">
        <v>36</v>
      </c>
      <c r="F140" s="133" t="s">
        <v>36</v>
      </c>
      <c r="G140" s="130" t="s">
        <v>36</v>
      </c>
      <c r="H140" s="127" t="s">
        <v>36</v>
      </c>
      <c r="I140" s="133" t="s">
        <v>36</v>
      </c>
      <c r="J140" s="133" t="s">
        <v>36</v>
      </c>
      <c r="K140" s="133" t="s">
        <v>36</v>
      </c>
      <c r="L140" s="124" t="s">
        <v>36</v>
      </c>
      <c r="M140" s="136" t="s">
        <v>36</v>
      </c>
      <c r="N140" s="133" t="s">
        <v>36</v>
      </c>
      <c r="O140" s="133" t="s">
        <v>36</v>
      </c>
      <c r="P140" s="133" t="s">
        <v>36</v>
      </c>
      <c r="Q140" s="130" t="s">
        <v>36</v>
      </c>
      <c r="R140" s="127" t="s">
        <v>36</v>
      </c>
      <c r="S140" s="133" t="s">
        <v>36</v>
      </c>
      <c r="T140" s="133" t="s">
        <v>36</v>
      </c>
      <c r="U140" s="133" t="s">
        <v>36</v>
      </c>
      <c r="V140" s="133" t="s">
        <v>36</v>
      </c>
      <c r="W140" s="133" t="s">
        <v>36</v>
      </c>
      <c r="X140" s="133" t="s">
        <v>36</v>
      </c>
      <c r="Y140" s="133" t="s">
        <v>36</v>
      </c>
      <c r="Z140" s="133" t="s">
        <v>36</v>
      </c>
      <c r="AA140" s="133" t="s">
        <v>36</v>
      </c>
      <c r="AB140" s="133" t="s">
        <v>36</v>
      </c>
      <c r="AC140" s="133" t="s">
        <v>36</v>
      </c>
      <c r="AD140" s="133" t="s">
        <v>36</v>
      </c>
      <c r="AE140" s="133" t="s">
        <v>36</v>
      </c>
      <c r="AF140" s="133" t="s">
        <v>36</v>
      </c>
      <c r="AG140" s="133" t="s">
        <v>36</v>
      </c>
      <c r="AH140" s="124" t="s">
        <v>36</v>
      </c>
      <c r="AI140" s="87"/>
      <c r="AJ140" s="87"/>
      <c r="AK140" s="87"/>
      <c r="AL140" s="87"/>
      <c r="AM140" s="87"/>
      <c r="AN140" s="87"/>
      <c r="AO140" s="87"/>
      <c r="AP140" s="87"/>
      <c r="AQ140" s="87"/>
      <c r="AR140" s="87"/>
      <c r="AS140" s="87"/>
      <c r="AT140" s="87"/>
      <c r="AU140" s="87"/>
      <c r="AV140" s="87"/>
      <c r="AW140" s="87"/>
      <c r="AX140" s="87"/>
      <c r="AY140" s="87"/>
      <c r="AZ140" s="421"/>
      <c r="BA140" s="886" t="s">
        <v>107</v>
      </c>
      <c r="BB140" s="641" t="s">
        <v>64</v>
      </c>
      <c r="BC140" s="120" t="s">
        <v>36</v>
      </c>
      <c r="BD140" s="116" t="s">
        <v>36</v>
      </c>
      <c r="BE140" s="116" t="s">
        <v>36</v>
      </c>
      <c r="BF140" s="116" t="s">
        <v>36</v>
      </c>
      <c r="BG140" s="111" t="s">
        <v>36</v>
      </c>
      <c r="BH140" s="120" t="s">
        <v>36</v>
      </c>
      <c r="BI140" s="116" t="s">
        <v>36</v>
      </c>
      <c r="BJ140" s="116" t="s">
        <v>36</v>
      </c>
      <c r="BK140" s="116" t="s">
        <v>36</v>
      </c>
      <c r="BL140" s="111" t="s">
        <v>36</v>
      </c>
      <c r="BM140" s="120" t="s">
        <v>36</v>
      </c>
      <c r="BN140" s="116" t="s">
        <v>36</v>
      </c>
      <c r="BO140" s="116" t="s">
        <v>36</v>
      </c>
      <c r="BP140" s="116" t="s">
        <v>36</v>
      </c>
      <c r="BQ140" s="111" t="s">
        <v>36</v>
      </c>
      <c r="BR140" s="120" t="s">
        <v>36</v>
      </c>
      <c r="BS140" s="116" t="s">
        <v>36</v>
      </c>
      <c r="BT140" s="116" t="s">
        <v>36</v>
      </c>
      <c r="BU140" s="116" t="s">
        <v>36</v>
      </c>
      <c r="BV140" s="116" t="s">
        <v>36</v>
      </c>
      <c r="BW140" s="116" t="s">
        <v>36</v>
      </c>
      <c r="BX140" s="116" t="s">
        <v>36</v>
      </c>
      <c r="BY140" s="105" t="s">
        <v>36</v>
      </c>
      <c r="BZ140" s="105" t="s">
        <v>36</v>
      </c>
      <c r="CA140" s="105" t="s">
        <v>36</v>
      </c>
      <c r="CB140" s="105" t="s">
        <v>36</v>
      </c>
      <c r="CC140" s="105" t="s">
        <v>36</v>
      </c>
      <c r="CD140" s="105" t="s">
        <v>36</v>
      </c>
      <c r="CE140" s="105" t="s">
        <v>36</v>
      </c>
      <c r="CF140" s="105" t="s">
        <v>36</v>
      </c>
      <c r="CG140" s="105" t="s">
        <v>36</v>
      </c>
      <c r="CH140" s="105" t="s">
        <v>36</v>
      </c>
      <c r="CI140" s="85"/>
      <c r="CJ140" s="85"/>
      <c r="CK140" s="85"/>
      <c r="CL140" s="85"/>
      <c r="CM140" s="85"/>
      <c r="CN140" s="85"/>
      <c r="CO140" s="85"/>
      <c r="CP140" s="85"/>
      <c r="CQ140" s="85"/>
      <c r="CR140" s="85"/>
      <c r="CS140" s="85"/>
      <c r="CT140" s="85"/>
      <c r="CU140" s="85"/>
      <c r="CV140" s="85"/>
      <c r="CW140" s="85"/>
      <c r="CX140" s="85"/>
      <c r="CY140" s="85"/>
      <c r="CZ140" s="85"/>
    </row>
    <row r="141" s="384" customFormat="true" ht="15" customHeight="true" x14ac:dyDescent="0.2">
      <c r="A141" s="863"/>
      <c r="B141" s="454" t="s">
        <v>65</v>
      </c>
      <c r="C141" s="136" t="s">
        <v>36</v>
      </c>
      <c r="D141" s="133" t="s">
        <v>36</v>
      </c>
      <c r="E141" s="133" t="s">
        <v>36</v>
      </c>
      <c r="F141" s="133" t="s">
        <v>36</v>
      </c>
      <c r="G141" s="130" t="s">
        <v>36</v>
      </c>
      <c r="H141" s="127" t="s">
        <v>36</v>
      </c>
      <c r="I141" s="133" t="s">
        <v>36</v>
      </c>
      <c r="J141" s="133" t="s">
        <v>36</v>
      </c>
      <c r="K141" s="133" t="s">
        <v>36</v>
      </c>
      <c r="L141" s="124" t="s">
        <v>36</v>
      </c>
      <c r="M141" s="136" t="s">
        <v>36</v>
      </c>
      <c r="N141" s="133" t="s">
        <v>36</v>
      </c>
      <c r="O141" s="133" t="s">
        <v>36</v>
      </c>
      <c r="P141" s="133" t="s">
        <v>36</v>
      </c>
      <c r="Q141" s="130" t="s">
        <v>36</v>
      </c>
      <c r="R141" s="127" t="s">
        <v>36</v>
      </c>
      <c r="S141" s="133" t="s">
        <v>36</v>
      </c>
      <c r="T141" s="133" t="s">
        <v>36</v>
      </c>
      <c r="U141" s="133" t="s">
        <v>36</v>
      </c>
      <c r="V141" s="133" t="s">
        <v>36</v>
      </c>
      <c r="W141" s="133" t="s">
        <v>36</v>
      </c>
      <c r="X141" s="133" t="s">
        <v>36</v>
      </c>
      <c r="Y141" s="133" t="s">
        <v>36</v>
      </c>
      <c r="Z141" s="133" t="s">
        <v>36</v>
      </c>
      <c r="AA141" s="133" t="s">
        <v>36</v>
      </c>
      <c r="AB141" s="133" t="s">
        <v>36</v>
      </c>
      <c r="AC141" s="133" t="s">
        <v>36</v>
      </c>
      <c r="AD141" s="133" t="s">
        <v>36</v>
      </c>
      <c r="AE141" s="133" t="s">
        <v>36</v>
      </c>
      <c r="AF141" s="133" t="s">
        <v>36</v>
      </c>
      <c r="AG141" s="133" t="s">
        <v>36</v>
      </c>
      <c r="AH141" s="124" t="s">
        <v>36</v>
      </c>
      <c r="AI141" s="87"/>
      <c r="AJ141" s="87"/>
      <c r="AK141" s="87"/>
      <c r="AL141" s="87"/>
      <c r="AM141" s="87"/>
      <c r="AN141" s="87"/>
      <c r="AO141" s="87"/>
      <c r="AP141" s="87"/>
      <c r="AQ141" s="87"/>
      <c r="AR141" s="87"/>
      <c r="AS141" s="87"/>
      <c r="AT141" s="87"/>
      <c r="AU141" s="87"/>
      <c r="AV141" s="87"/>
      <c r="AW141" s="87"/>
      <c r="AX141" s="87"/>
      <c r="AY141" s="87"/>
      <c r="AZ141" s="421"/>
      <c r="BA141" s="886"/>
      <c r="BB141" s="641" t="s">
        <v>65</v>
      </c>
      <c r="BC141" s="120" t="s">
        <v>36</v>
      </c>
      <c r="BD141" s="116" t="s">
        <v>36</v>
      </c>
      <c r="BE141" s="116" t="s">
        <v>36</v>
      </c>
      <c r="BF141" s="116" t="s">
        <v>36</v>
      </c>
      <c r="BG141" s="111" t="s">
        <v>36</v>
      </c>
      <c r="BH141" s="120" t="s">
        <v>36</v>
      </c>
      <c r="BI141" s="116" t="s">
        <v>36</v>
      </c>
      <c r="BJ141" s="116" t="s">
        <v>36</v>
      </c>
      <c r="BK141" s="116" t="s">
        <v>36</v>
      </c>
      <c r="BL141" s="111" t="s">
        <v>36</v>
      </c>
      <c r="BM141" s="120" t="s">
        <v>36</v>
      </c>
      <c r="BN141" s="116" t="s">
        <v>36</v>
      </c>
      <c r="BO141" s="116" t="s">
        <v>36</v>
      </c>
      <c r="BP141" s="116" t="s">
        <v>36</v>
      </c>
      <c r="BQ141" s="111" t="s">
        <v>36</v>
      </c>
      <c r="BR141" s="120" t="s">
        <v>36</v>
      </c>
      <c r="BS141" s="116" t="s">
        <v>36</v>
      </c>
      <c r="BT141" s="116" t="s">
        <v>36</v>
      </c>
      <c r="BU141" s="116" t="s">
        <v>36</v>
      </c>
      <c r="BV141" s="116" t="s">
        <v>36</v>
      </c>
      <c r="BW141" s="116" t="s">
        <v>36</v>
      </c>
      <c r="BX141" s="116" t="s">
        <v>36</v>
      </c>
      <c r="BY141" s="105" t="s">
        <v>36</v>
      </c>
      <c r="BZ141" s="105" t="s">
        <v>36</v>
      </c>
      <c r="CA141" s="105" t="s">
        <v>36</v>
      </c>
      <c r="CB141" s="105" t="s">
        <v>36</v>
      </c>
      <c r="CC141" s="105" t="s">
        <v>36</v>
      </c>
      <c r="CD141" s="105" t="s">
        <v>36</v>
      </c>
      <c r="CE141" s="105" t="s">
        <v>36</v>
      </c>
      <c r="CF141" s="105" t="s">
        <v>36</v>
      </c>
      <c r="CG141" s="105" t="s">
        <v>36</v>
      </c>
      <c r="CH141" s="105" t="s">
        <v>36</v>
      </c>
      <c r="CI141" s="85"/>
      <c r="CJ141" s="85"/>
      <c r="CK141" s="85"/>
      <c r="CL141" s="85"/>
      <c r="CM141" s="85"/>
      <c r="CN141" s="85"/>
      <c r="CO141" s="85"/>
      <c r="CP141" s="85"/>
      <c r="CQ141" s="85"/>
      <c r="CR141" s="85"/>
      <c r="CS141" s="85"/>
      <c r="CT141" s="85"/>
      <c r="CU141" s="85"/>
      <c r="CV141" s="85"/>
      <c r="CW141" s="85"/>
      <c r="CX141" s="85"/>
      <c r="CY141" s="85"/>
      <c r="CZ141" s="85"/>
    </row>
    <row r="142" s="384" customFormat="true" ht="15" customHeight="true" x14ac:dyDescent="0.2">
      <c r="A142" s="863"/>
      <c r="B142" s="454" t="s">
        <v>66</v>
      </c>
      <c r="C142" s="136" t="s">
        <v>36</v>
      </c>
      <c r="D142" s="133" t="s">
        <v>36</v>
      </c>
      <c r="E142" s="133" t="s">
        <v>36</v>
      </c>
      <c r="F142" s="133" t="s">
        <v>36</v>
      </c>
      <c r="G142" s="130" t="s">
        <v>36</v>
      </c>
      <c r="H142" s="127" t="s">
        <v>36</v>
      </c>
      <c r="I142" s="133" t="s">
        <v>36</v>
      </c>
      <c r="J142" s="133" t="s">
        <v>36</v>
      </c>
      <c r="K142" s="133" t="s">
        <v>36</v>
      </c>
      <c r="L142" s="124" t="s">
        <v>36</v>
      </c>
      <c r="M142" s="136" t="s">
        <v>36</v>
      </c>
      <c r="N142" s="133" t="s">
        <v>36</v>
      </c>
      <c r="O142" s="133" t="s">
        <v>36</v>
      </c>
      <c r="P142" s="133" t="s">
        <v>36</v>
      </c>
      <c r="Q142" s="130" t="s">
        <v>36</v>
      </c>
      <c r="R142" s="127" t="s">
        <v>36</v>
      </c>
      <c r="S142" s="133" t="s">
        <v>36</v>
      </c>
      <c r="T142" s="133" t="s">
        <v>36</v>
      </c>
      <c r="U142" s="133" t="s">
        <v>36</v>
      </c>
      <c r="V142" s="133" t="s">
        <v>36</v>
      </c>
      <c r="W142" s="133" t="s">
        <v>36</v>
      </c>
      <c r="X142" s="133" t="s">
        <v>36</v>
      </c>
      <c r="Y142" s="133" t="s">
        <v>36</v>
      </c>
      <c r="Z142" s="133" t="s">
        <v>36</v>
      </c>
      <c r="AA142" s="133" t="s">
        <v>36</v>
      </c>
      <c r="AB142" s="133" t="s">
        <v>36</v>
      </c>
      <c r="AC142" s="133" t="s">
        <v>36</v>
      </c>
      <c r="AD142" s="133" t="s">
        <v>36</v>
      </c>
      <c r="AE142" s="133" t="s">
        <v>36</v>
      </c>
      <c r="AF142" s="133" t="s">
        <v>36</v>
      </c>
      <c r="AG142" s="133" t="s">
        <v>36</v>
      </c>
      <c r="AH142" s="124" t="s">
        <v>36</v>
      </c>
      <c r="AI142" s="87"/>
      <c r="AJ142" s="87"/>
      <c r="AK142" s="87"/>
      <c r="AL142" s="87"/>
      <c r="AM142" s="87"/>
      <c r="AN142" s="87"/>
      <c r="AO142" s="87"/>
      <c r="AP142" s="87"/>
      <c r="AQ142" s="87"/>
      <c r="AR142" s="87"/>
      <c r="AS142" s="87"/>
      <c r="AT142" s="87"/>
      <c r="AU142" s="87"/>
      <c r="AV142" s="87"/>
      <c r="AW142" s="87"/>
      <c r="AX142" s="87"/>
      <c r="AY142" s="87"/>
      <c r="AZ142" s="421"/>
      <c r="BA142" s="886"/>
      <c r="BB142" s="641" t="s">
        <v>66</v>
      </c>
      <c r="BC142" s="120" t="s">
        <v>36</v>
      </c>
      <c r="BD142" s="116" t="s">
        <v>36</v>
      </c>
      <c r="BE142" s="116" t="s">
        <v>36</v>
      </c>
      <c r="BF142" s="116" t="s">
        <v>36</v>
      </c>
      <c r="BG142" s="111" t="s">
        <v>36</v>
      </c>
      <c r="BH142" s="120" t="s">
        <v>36</v>
      </c>
      <c r="BI142" s="116" t="s">
        <v>36</v>
      </c>
      <c r="BJ142" s="116" t="s">
        <v>36</v>
      </c>
      <c r="BK142" s="116" t="s">
        <v>36</v>
      </c>
      <c r="BL142" s="111" t="s">
        <v>36</v>
      </c>
      <c r="BM142" s="120" t="s">
        <v>36</v>
      </c>
      <c r="BN142" s="116" t="s">
        <v>36</v>
      </c>
      <c r="BO142" s="116" t="s">
        <v>36</v>
      </c>
      <c r="BP142" s="116" t="s">
        <v>36</v>
      </c>
      <c r="BQ142" s="111" t="s">
        <v>36</v>
      </c>
      <c r="BR142" s="120" t="s">
        <v>36</v>
      </c>
      <c r="BS142" s="116" t="s">
        <v>36</v>
      </c>
      <c r="BT142" s="116" t="s">
        <v>36</v>
      </c>
      <c r="BU142" s="116" t="s">
        <v>36</v>
      </c>
      <c r="BV142" s="116" t="s">
        <v>36</v>
      </c>
      <c r="BW142" s="116" t="s">
        <v>36</v>
      </c>
      <c r="BX142" s="116" t="s">
        <v>36</v>
      </c>
      <c r="BY142" s="105" t="s">
        <v>36</v>
      </c>
      <c r="BZ142" s="105" t="s">
        <v>36</v>
      </c>
      <c r="CA142" s="105" t="s">
        <v>36</v>
      </c>
      <c r="CB142" s="105" t="s">
        <v>36</v>
      </c>
      <c r="CC142" s="105" t="s">
        <v>36</v>
      </c>
      <c r="CD142" s="105" t="s">
        <v>36</v>
      </c>
      <c r="CE142" s="105" t="s">
        <v>36</v>
      </c>
      <c r="CF142" s="105" t="s">
        <v>36</v>
      </c>
      <c r="CG142" s="105" t="s">
        <v>36</v>
      </c>
      <c r="CH142" s="105" t="s">
        <v>36</v>
      </c>
      <c r="CI142" s="85"/>
      <c r="CJ142" s="85"/>
      <c r="CK142" s="85"/>
      <c r="CL142" s="85"/>
      <c r="CM142" s="85"/>
      <c r="CN142" s="85"/>
      <c r="CO142" s="85"/>
      <c r="CP142" s="85"/>
      <c r="CQ142" s="85"/>
      <c r="CR142" s="85"/>
      <c r="CS142" s="85"/>
      <c r="CT142" s="85"/>
      <c r="CU142" s="85"/>
      <c r="CV142" s="85"/>
      <c r="CW142" s="85"/>
      <c r="CX142" s="85"/>
      <c r="CY142" s="85"/>
      <c r="CZ142" s="85"/>
    </row>
    <row r="143" s="384" customFormat="true" ht="15" customHeight="true" x14ac:dyDescent="0.2">
      <c r="A143" s="863"/>
      <c r="B143" s="454" t="s">
        <v>67</v>
      </c>
      <c r="C143" s="136" t="s">
        <v>36</v>
      </c>
      <c r="D143" s="133" t="s">
        <v>36</v>
      </c>
      <c r="E143" s="133" t="s">
        <v>36</v>
      </c>
      <c r="F143" s="133" t="s">
        <v>36</v>
      </c>
      <c r="G143" s="130" t="s">
        <v>36</v>
      </c>
      <c r="H143" s="127" t="s">
        <v>36</v>
      </c>
      <c r="I143" s="133" t="s">
        <v>36</v>
      </c>
      <c r="J143" s="133" t="s">
        <v>36</v>
      </c>
      <c r="K143" s="133" t="s">
        <v>36</v>
      </c>
      <c r="L143" s="124" t="s">
        <v>36</v>
      </c>
      <c r="M143" s="136" t="s">
        <v>36</v>
      </c>
      <c r="N143" s="133" t="s">
        <v>36</v>
      </c>
      <c r="O143" s="133" t="s">
        <v>36</v>
      </c>
      <c r="P143" s="133" t="s">
        <v>36</v>
      </c>
      <c r="Q143" s="130" t="s">
        <v>36</v>
      </c>
      <c r="R143" s="127" t="s">
        <v>36</v>
      </c>
      <c r="S143" s="133" t="s">
        <v>36</v>
      </c>
      <c r="T143" s="133" t="s">
        <v>36</v>
      </c>
      <c r="U143" s="133" t="s">
        <v>36</v>
      </c>
      <c r="V143" s="133" t="s">
        <v>36</v>
      </c>
      <c r="W143" s="133" t="s">
        <v>36</v>
      </c>
      <c r="X143" s="133" t="s">
        <v>36</v>
      </c>
      <c r="Y143" s="133" t="s">
        <v>36</v>
      </c>
      <c r="Z143" s="133" t="s">
        <v>36</v>
      </c>
      <c r="AA143" s="133" t="s">
        <v>36</v>
      </c>
      <c r="AB143" s="133" t="s">
        <v>36</v>
      </c>
      <c r="AC143" s="133" t="s">
        <v>36</v>
      </c>
      <c r="AD143" s="133" t="s">
        <v>36</v>
      </c>
      <c r="AE143" s="133" t="s">
        <v>36</v>
      </c>
      <c r="AF143" s="133" t="s">
        <v>36</v>
      </c>
      <c r="AG143" s="133" t="s">
        <v>36</v>
      </c>
      <c r="AH143" s="124" t="s">
        <v>36</v>
      </c>
      <c r="AI143" s="87"/>
      <c r="AJ143" s="87"/>
      <c r="AK143" s="87"/>
      <c r="AL143" s="87"/>
      <c r="AM143" s="87"/>
      <c r="AN143" s="87"/>
      <c r="AO143" s="87"/>
      <c r="AP143" s="87"/>
      <c r="AQ143" s="87"/>
      <c r="AR143" s="87"/>
      <c r="AS143" s="87"/>
      <c r="AT143" s="87"/>
      <c r="AU143" s="87"/>
      <c r="AV143" s="87"/>
      <c r="AW143" s="87"/>
      <c r="AX143" s="87"/>
      <c r="AY143" s="87"/>
      <c r="AZ143" s="421"/>
      <c r="BA143" s="886"/>
      <c r="BB143" s="641" t="s">
        <v>67</v>
      </c>
      <c r="BC143" s="120" t="s">
        <v>36</v>
      </c>
      <c r="BD143" s="116" t="s">
        <v>36</v>
      </c>
      <c r="BE143" s="116" t="s">
        <v>36</v>
      </c>
      <c r="BF143" s="116" t="s">
        <v>36</v>
      </c>
      <c r="BG143" s="111" t="s">
        <v>36</v>
      </c>
      <c r="BH143" s="120" t="s">
        <v>36</v>
      </c>
      <c r="BI143" s="116" t="s">
        <v>36</v>
      </c>
      <c r="BJ143" s="116" t="s">
        <v>36</v>
      </c>
      <c r="BK143" s="116" t="s">
        <v>36</v>
      </c>
      <c r="BL143" s="111" t="s">
        <v>36</v>
      </c>
      <c r="BM143" s="120" t="s">
        <v>36</v>
      </c>
      <c r="BN143" s="116" t="s">
        <v>36</v>
      </c>
      <c r="BO143" s="116" t="s">
        <v>36</v>
      </c>
      <c r="BP143" s="116" t="s">
        <v>36</v>
      </c>
      <c r="BQ143" s="111" t="s">
        <v>36</v>
      </c>
      <c r="BR143" s="120" t="s">
        <v>36</v>
      </c>
      <c r="BS143" s="116" t="s">
        <v>36</v>
      </c>
      <c r="BT143" s="116" t="s">
        <v>36</v>
      </c>
      <c r="BU143" s="116" t="s">
        <v>36</v>
      </c>
      <c r="BV143" s="116" t="s">
        <v>36</v>
      </c>
      <c r="BW143" s="116" t="s">
        <v>36</v>
      </c>
      <c r="BX143" s="116" t="s">
        <v>36</v>
      </c>
      <c r="BY143" s="105" t="s">
        <v>36</v>
      </c>
      <c r="BZ143" s="105" t="s">
        <v>36</v>
      </c>
      <c r="CA143" s="105" t="s">
        <v>36</v>
      </c>
      <c r="CB143" s="105" t="s">
        <v>36</v>
      </c>
      <c r="CC143" s="105" t="s">
        <v>36</v>
      </c>
      <c r="CD143" s="105" t="s">
        <v>36</v>
      </c>
      <c r="CE143" s="105" t="s">
        <v>36</v>
      </c>
      <c r="CF143" s="105" t="s">
        <v>36</v>
      </c>
      <c r="CG143" s="105" t="s">
        <v>36</v>
      </c>
      <c r="CH143" s="105" t="s">
        <v>36</v>
      </c>
      <c r="CI143" s="85"/>
      <c r="CJ143" s="85"/>
      <c r="CK143" s="85"/>
      <c r="CL143" s="85"/>
      <c r="CM143" s="85"/>
      <c r="CN143" s="85"/>
      <c r="CO143" s="85"/>
      <c r="CP143" s="85"/>
      <c r="CQ143" s="85"/>
      <c r="CR143" s="85"/>
      <c r="CS143" s="85"/>
      <c r="CT143" s="85"/>
      <c r="CU143" s="85"/>
      <c r="CV143" s="85"/>
      <c r="CW143" s="85"/>
      <c r="CX143" s="85"/>
      <c r="CY143" s="85"/>
      <c r="CZ143" s="85"/>
    </row>
    <row r="144" s="384" customFormat="true" ht="15" customHeight="true" x14ac:dyDescent="0.2">
      <c r="A144" s="863" t="s">
        <v>108</v>
      </c>
      <c r="B144" s="454" t="s">
        <v>64</v>
      </c>
      <c r="C144" s="136" t="s">
        <v>36</v>
      </c>
      <c r="D144" s="133" t="s">
        <v>36</v>
      </c>
      <c r="E144" s="133" t="s">
        <v>36</v>
      </c>
      <c r="F144" s="133" t="s">
        <v>36</v>
      </c>
      <c r="G144" s="130" t="s">
        <v>36</v>
      </c>
      <c r="H144" s="127" t="s">
        <v>36</v>
      </c>
      <c r="I144" s="133" t="s">
        <v>36</v>
      </c>
      <c r="J144" s="133" t="s">
        <v>36</v>
      </c>
      <c r="K144" s="133" t="s">
        <v>36</v>
      </c>
      <c r="L144" s="124" t="s">
        <v>36</v>
      </c>
      <c r="M144" s="136" t="s">
        <v>36</v>
      </c>
      <c r="N144" s="133" t="s">
        <v>36</v>
      </c>
      <c r="O144" s="133" t="s">
        <v>36</v>
      </c>
      <c r="P144" s="133" t="s">
        <v>36</v>
      </c>
      <c r="Q144" s="130" t="s">
        <v>36</v>
      </c>
      <c r="R144" s="127" t="s">
        <v>36</v>
      </c>
      <c r="S144" s="133" t="s">
        <v>36</v>
      </c>
      <c r="T144" s="133" t="s">
        <v>36</v>
      </c>
      <c r="U144" s="133" t="s">
        <v>36</v>
      </c>
      <c r="V144" s="133" t="s">
        <v>36</v>
      </c>
      <c r="W144" s="133" t="s">
        <v>36</v>
      </c>
      <c r="X144" s="133" t="s">
        <v>36</v>
      </c>
      <c r="Y144" s="133" t="s">
        <v>36</v>
      </c>
      <c r="Z144" s="133" t="s">
        <v>36</v>
      </c>
      <c r="AA144" s="133" t="s">
        <v>36</v>
      </c>
      <c r="AB144" s="133" t="s">
        <v>36</v>
      </c>
      <c r="AC144" s="133" t="s">
        <v>36</v>
      </c>
      <c r="AD144" s="133" t="s">
        <v>36</v>
      </c>
      <c r="AE144" s="133" t="s">
        <v>36</v>
      </c>
      <c r="AF144" s="133" t="s">
        <v>36</v>
      </c>
      <c r="AG144" s="133" t="s">
        <v>36</v>
      </c>
      <c r="AH144" s="124" t="s">
        <v>36</v>
      </c>
      <c r="AI144" s="87"/>
      <c r="AJ144" s="87"/>
      <c r="AK144" s="87"/>
      <c r="AL144" s="87"/>
      <c r="AM144" s="87"/>
      <c r="AN144" s="87"/>
      <c r="AO144" s="87"/>
      <c r="AP144" s="87"/>
      <c r="AQ144" s="87"/>
      <c r="AR144" s="87"/>
      <c r="AS144" s="87"/>
      <c r="AT144" s="87"/>
      <c r="AU144" s="87"/>
      <c r="AV144" s="87"/>
      <c r="AW144" s="87"/>
      <c r="AX144" s="87"/>
      <c r="AY144" s="87"/>
      <c r="AZ144" s="421"/>
      <c r="BA144" s="886" t="s">
        <v>108</v>
      </c>
      <c r="BB144" s="641" t="s">
        <v>64</v>
      </c>
      <c r="BC144" s="120" t="s">
        <v>36</v>
      </c>
      <c r="BD144" s="116" t="s">
        <v>36</v>
      </c>
      <c r="BE144" s="116" t="s">
        <v>36</v>
      </c>
      <c r="BF144" s="116" t="s">
        <v>36</v>
      </c>
      <c r="BG144" s="111" t="s">
        <v>36</v>
      </c>
      <c r="BH144" s="120" t="s">
        <v>36</v>
      </c>
      <c r="BI144" s="116" t="s">
        <v>36</v>
      </c>
      <c r="BJ144" s="116" t="s">
        <v>36</v>
      </c>
      <c r="BK144" s="116" t="s">
        <v>36</v>
      </c>
      <c r="BL144" s="111" t="s">
        <v>36</v>
      </c>
      <c r="BM144" s="120" t="s">
        <v>36</v>
      </c>
      <c r="BN144" s="116" t="s">
        <v>36</v>
      </c>
      <c r="BO144" s="116" t="s">
        <v>36</v>
      </c>
      <c r="BP144" s="116" t="s">
        <v>36</v>
      </c>
      <c r="BQ144" s="111" t="s">
        <v>36</v>
      </c>
      <c r="BR144" s="120" t="s">
        <v>36</v>
      </c>
      <c r="BS144" s="116" t="s">
        <v>36</v>
      </c>
      <c r="BT144" s="116" t="s">
        <v>36</v>
      </c>
      <c r="BU144" s="116" t="s">
        <v>36</v>
      </c>
      <c r="BV144" s="116" t="s">
        <v>36</v>
      </c>
      <c r="BW144" s="116" t="s">
        <v>36</v>
      </c>
      <c r="BX144" s="116" t="s">
        <v>36</v>
      </c>
      <c r="BY144" s="105" t="s">
        <v>36</v>
      </c>
      <c r="BZ144" s="105" t="s">
        <v>36</v>
      </c>
      <c r="CA144" s="105" t="s">
        <v>36</v>
      </c>
      <c r="CB144" s="105" t="s">
        <v>36</v>
      </c>
      <c r="CC144" s="105" t="s">
        <v>36</v>
      </c>
      <c r="CD144" s="105" t="s">
        <v>36</v>
      </c>
      <c r="CE144" s="105" t="s">
        <v>36</v>
      </c>
      <c r="CF144" s="105" t="s">
        <v>36</v>
      </c>
      <c r="CG144" s="105" t="s">
        <v>36</v>
      </c>
      <c r="CH144" s="105" t="s">
        <v>36</v>
      </c>
      <c r="CI144" s="85"/>
      <c r="CJ144" s="85"/>
      <c r="CK144" s="85"/>
      <c r="CL144" s="85"/>
      <c r="CM144" s="85"/>
      <c r="CN144" s="85"/>
      <c r="CO144" s="85"/>
      <c r="CP144" s="85"/>
      <c r="CQ144" s="85"/>
      <c r="CR144" s="85"/>
      <c r="CS144" s="85"/>
      <c r="CT144" s="85"/>
      <c r="CU144" s="85"/>
      <c r="CV144" s="85"/>
      <c r="CW144" s="85"/>
      <c r="CX144" s="85"/>
      <c r="CY144" s="85"/>
      <c r="CZ144" s="85"/>
    </row>
    <row r="145" s="384" customFormat="true" ht="15" customHeight="true" x14ac:dyDescent="0.2">
      <c r="A145" s="863"/>
      <c r="B145" s="454" t="s">
        <v>65</v>
      </c>
      <c r="C145" s="136" t="s">
        <v>36</v>
      </c>
      <c r="D145" s="133" t="s">
        <v>36</v>
      </c>
      <c r="E145" s="133" t="s">
        <v>36</v>
      </c>
      <c r="F145" s="133" t="s">
        <v>36</v>
      </c>
      <c r="G145" s="130" t="s">
        <v>36</v>
      </c>
      <c r="H145" s="127" t="s">
        <v>36</v>
      </c>
      <c r="I145" s="133" t="s">
        <v>36</v>
      </c>
      <c r="J145" s="133" t="s">
        <v>36</v>
      </c>
      <c r="K145" s="133" t="s">
        <v>36</v>
      </c>
      <c r="L145" s="124" t="s">
        <v>36</v>
      </c>
      <c r="M145" s="136" t="s">
        <v>36</v>
      </c>
      <c r="N145" s="133" t="s">
        <v>36</v>
      </c>
      <c r="O145" s="133" t="s">
        <v>36</v>
      </c>
      <c r="P145" s="133" t="s">
        <v>36</v>
      </c>
      <c r="Q145" s="130" t="s">
        <v>36</v>
      </c>
      <c r="R145" s="127" t="s">
        <v>36</v>
      </c>
      <c r="S145" s="133" t="s">
        <v>36</v>
      </c>
      <c r="T145" s="133" t="s">
        <v>36</v>
      </c>
      <c r="U145" s="133" t="s">
        <v>36</v>
      </c>
      <c r="V145" s="133" t="s">
        <v>36</v>
      </c>
      <c r="W145" s="133" t="s">
        <v>36</v>
      </c>
      <c r="X145" s="133" t="s">
        <v>36</v>
      </c>
      <c r="Y145" s="133" t="s">
        <v>36</v>
      </c>
      <c r="Z145" s="133" t="s">
        <v>36</v>
      </c>
      <c r="AA145" s="133" t="s">
        <v>36</v>
      </c>
      <c r="AB145" s="133" t="s">
        <v>36</v>
      </c>
      <c r="AC145" s="133" t="s">
        <v>36</v>
      </c>
      <c r="AD145" s="133" t="s">
        <v>36</v>
      </c>
      <c r="AE145" s="133" t="s">
        <v>36</v>
      </c>
      <c r="AF145" s="133" t="s">
        <v>36</v>
      </c>
      <c r="AG145" s="133" t="s">
        <v>36</v>
      </c>
      <c r="AH145" s="124" t="s">
        <v>36</v>
      </c>
      <c r="AI145" s="87"/>
      <c r="AJ145" s="87"/>
      <c r="AK145" s="87"/>
      <c r="AL145" s="87"/>
      <c r="AM145" s="87"/>
      <c r="AN145" s="87"/>
      <c r="AO145" s="87"/>
      <c r="AP145" s="87"/>
      <c r="AQ145" s="87"/>
      <c r="AR145" s="87"/>
      <c r="AS145" s="87"/>
      <c r="AT145" s="87"/>
      <c r="AU145" s="87"/>
      <c r="AV145" s="87"/>
      <c r="AW145" s="87"/>
      <c r="AX145" s="87"/>
      <c r="AY145" s="87"/>
      <c r="AZ145" s="421"/>
      <c r="BA145" s="886"/>
      <c r="BB145" s="641" t="s">
        <v>65</v>
      </c>
      <c r="BC145" s="120" t="s">
        <v>36</v>
      </c>
      <c r="BD145" s="116" t="s">
        <v>36</v>
      </c>
      <c r="BE145" s="116" t="s">
        <v>36</v>
      </c>
      <c r="BF145" s="116" t="s">
        <v>36</v>
      </c>
      <c r="BG145" s="111" t="s">
        <v>36</v>
      </c>
      <c r="BH145" s="120" t="s">
        <v>36</v>
      </c>
      <c r="BI145" s="116" t="s">
        <v>36</v>
      </c>
      <c r="BJ145" s="116" t="s">
        <v>36</v>
      </c>
      <c r="BK145" s="116" t="s">
        <v>36</v>
      </c>
      <c r="BL145" s="111" t="s">
        <v>36</v>
      </c>
      <c r="BM145" s="120" t="s">
        <v>36</v>
      </c>
      <c r="BN145" s="116" t="s">
        <v>36</v>
      </c>
      <c r="BO145" s="116" t="s">
        <v>36</v>
      </c>
      <c r="BP145" s="116" t="s">
        <v>36</v>
      </c>
      <c r="BQ145" s="111" t="s">
        <v>36</v>
      </c>
      <c r="BR145" s="120" t="s">
        <v>36</v>
      </c>
      <c r="BS145" s="116" t="s">
        <v>36</v>
      </c>
      <c r="BT145" s="116" t="s">
        <v>36</v>
      </c>
      <c r="BU145" s="116" t="s">
        <v>36</v>
      </c>
      <c r="BV145" s="116" t="s">
        <v>36</v>
      </c>
      <c r="BW145" s="116" t="s">
        <v>36</v>
      </c>
      <c r="BX145" s="116" t="s">
        <v>36</v>
      </c>
      <c r="BY145" s="105" t="s">
        <v>36</v>
      </c>
      <c r="BZ145" s="105" t="s">
        <v>36</v>
      </c>
      <c r="CA145" s="105" t="s">
        <v>36</v>
      </c>
      <c r="CB145" s="105" t="s">
        <v>36</v>
      </c>
      <c r="CC145" s="105" t="s">
        <v>36</v>
      </c>
      <c r="CD145" s="105" t="s">
        <v>36</v>
      </c>
      <c r="CE145" s="105" t="s">
        <v>36</v>
      </c>
      <c r="CF145" s="105" t="s">
        <v>36</v>
      </c>
      <c r="CG145" s="105" t="s">
        <v>36</v>
      </c>
      <c r="CH145" s="105" t="s">
        <v>36</v>
      </c>
      <c r="CI145" s="85"/>
      <c r="CJ145" s="85"/>
      <c r="CK145" s="85"/>
      <c r="CL145" s="85"/>
      <c r="CM145" s="85"/>
      <c r="CN145" s="85"/>
      <c r="CO145" s="85"/>
      <c r="CP145" s="85"/>
      <c r="CQ145" s="85"/>
      <c r="CR145" s="85"/>
      <c r="CS145" s="85"/>
      <c r="CT145" s="85"/>
      <c r="CU145" s="85"/>
      <c r="CV145" s="85"/>
      <c r="CW145" s="85"/>
      <c r="CX145" s="85"/>
      <c r="CY145" s="85"/>
      <c r="CZ145" s="85"/>
    </row>
    <row r="146" s="384" customFormat="true" ht="15" customHeight="true" x14ac:dyDescent="0.2">
      <c r="A146" s="863"/>
      <c r="B146" s="454" t="s">
        <v>66</v>
      </c>
      <c r="C146" s="136" t="s">
        <v>36</v>
      </c>
      <c r="D146" s="133" t="s">
        <v>36</v>
      </c>
      <c r="E146" s="133" t="s">
        <v>36</v>
      </c>
      <c r="F146" s="133" t="s">
        <v>36</v>
      </c>
      <c r="G146" s="130" t="s">
        <v>36</v>
      </c>
      <c r="H146" s="127" t="s">
        <v>36</v>
      </c>
      <c r="I146" s="133" t="s">
        <v>36</v>
      </c>
      <c r="J146" s="133" t="s">
        <v>36</v>
      </c>
      <c r="K146" s="133" t="s">
        <v>36</v>
      </c>
      <c r="L146" s="124" t="s">
        <v>36</v>
      </c>
      <c r="M146" s="136" t="s">
        <v>36</v>
      </c>
      <c r="N146" s="133" t="s">
        <v>36</v>
      </c>
      <c r="O146" s="133" t="s">
        <v>36</v>
      </c>
      <c r="P146" s="133" t="s">
        <v>36</v>
      </c>
      <c r="Q146" s="130" t="s">
        <v>36</v>
      </c>
      <c r="R146" s="127" t="s">
        <v>36</v>
      </c>
      <c r="S146" s="133" t="s">
        <v>36</v>
      </c>
      <c r="T146" s="133" t="s">
        <v>36</v>
      </c>
      <c r="U146" s="133" t="s">
        <v>36</v>
      </c>
      <c r="V146" s="133" t="s">
        <v>36</v>
      </c>
      <c r="W146" s="133" t="s">
        <v>36</v>
      </c>
      <c r="X146" s="133" t="s">
        <v>36</v>
      </c>
      <c r="Y146" s="133" t="s">
        <v>36</v>
      </c>
      <c r="Z146" s="133" t="s">
        <v>36</v>
      </c>
      <c r="AA146" s="133" t="s">
        <v>36</v>
      </c>
      <c r="AB146" s="133" t="s">
        <v>36</v>
      </c>
      <c r="AC146" s="133" t="s">
        <v>36</v>
      </c>
      <c r="AD146" s="133" t="s">
        <v>36</v>
      </c>
      <c r="AE146" s="133" t="s">
        <v>36</v>
      </c>
      <c r="AF146" s="133" t="s">
        <v>36</v>
      </c>
      <c r="AG146" s="133" t="s">
        <v>36</v>
      </c>
      <c r="AH146" s="124" t="s">
        <v>36</v>
      </c>
      <c r="AI146" s="87"/>
      <c r="AJ146" s="87"/>
      <c r="AK146" s="87"/>
      <c r="AL146" s="87"/>
      <c r="AM146" s="87"/>
      <c r="AN146" s="87"/>
      <c r="AO146" s="87"/>
      <c r="AP146" s="87"/>
      <c r="AQ146" s="87"/>
      <c r="AR146" s="87"/>
      <c r="AS146" s="87"/>
      <c r="AT146" s="87"/>
      <c r="AU146" s="87"/>
      <c r="AV146" s="87"/>
      <c r="AW146" s="87"/>
      <c r="AX146" s="87"/>
      <c r="AY146" s="87"/>
      <c r="AZ146" s="421"/>
      <c r="BA146" s="886"/>
      <c r="BB146" s="641" t="s">
        <v>66</v>
      </c>
      <c r="BC146" s="120" t="s">
        <v>36</v>
      </c>
      <c r="BD146" s="116" t="s">
        <v>36</v>
      </c>
      <c r="BE146" s="116" t="s">
        <v>36</v>
      </c>
      <c r="BF146" s="116" t="s">
        <v>36</v>
      </c>
      <c r="BG146" s="111" t="s">
        <v>36</v>
      </c>
      <c r="BH146" s="120" t="s">
        <v>36</v>
      </c>
      <c r="BI146" s="116" t="s">
        <v>36</v>
      </c>
      <c r="BJ146" s="116" t="s">
        <v>36</v>
      </c>
      <c r="BK146" s="116" t="s">
        <v>36</v>
      </c>
      <c r="BL146" s="111" t="s">
        <v>36</v>
      </c>
      <c r="BM146" s="120" t="s">
        <v>36</v>
      </c>
      <c r="BN146" s="116" t="s">
        <v>36</v>
      </c>
      <c r="BO146" s="116" t="s">
        <v>36</v>
      </c>
      <c r="BP146" s="116" t="s">
        <v>36</v>
      </c>
      <c r="BQ146" s="111" t="s">
        <v>36</v>
      </c>
      <c r="BR146" s="120" t="s">
        <v>36</v>
      </c>
      <c r="BS146" s="116" t="s">
        <v>36</v>
      </c>
      <c r="BT146" s="116" t="s">
        <v>36</v>
      </c>
      <c r="BU146" s="116" t="s">
        <v>36</v>
      </c>
      <c r="BV146" s="116" t="s">
        <v>36</v>
      </c>
      <c r="BW146" s="116" t="s">
        <v>36</v>
      </c>
      <c r="BX146" s="116" t="s">
        <v>36</v>
      </c>
      <c r="BY146" s="105" t="s">
        <v>36</v>
      </c>
      <c r="BZ146" s="105" t="s">
        <v>36</v>
      </c>
      <c r="CA146" s="105" t="s">
        <v>36</v>
      </c>
      <c r="CB146" s="105" t="s">
        <v>36</v>
      </c>
      <c r="CC146" s="105" t="s">
        <v>36</v>
      </c>
      <c r="CD146" s="105" t="s">
        <v>36</v>
      </c>
      <c r="CE146" s="105" t="s">
        <v>36</v>
      </c>
      <c r="CF146" s="105" t="s">
        <v>36</v>
      </c>
      <c r="CG146" s="105" t="s">
        <v>36</v>
      </c>
      <c r="CH146" s="105" t="s">
        <v>36</v>
      </c>
      <c r="CI146" s="85"/>
      <c r="CJ146" s="85"/>
      <c r="CK146" s="85"/>
      <c r="CL146" s="85"/>
      <c r="CM146" s="85"/>
      <c r="CN146" s="85"/>
      <c r="CO146" s="85"/>
      <c r="CP146" s="85"/>
      <c r="CQ146" s="85"/>
      <c r="CR146" s="85"/>
      <c r="CS146" s="85"/>
      <c r="CT146" s="85"/>
      <c r="CU146" s="85"/>
      <c r="CV146" s="85"/>
      <c r="CW146" s="85"/>
      <c r="CX146" s="85"/>
      <c r="CY146" s="85"/>
      <c r="CZ146" s="85"/>
    </row>
    <row r="147" s="384" customFormat="true" ht="15" customHeight="true" x14ac:dyDescent="0.2">
      <c r="A147" s="863"/>
      <c r="B147" s="454" t="s">
        <v>67</v>
      </c>
      <c r="C147" s="136" t="s">
        <v>36</v>
      </c>
      <c r="D147" s="133" t="s">
        <v>36</v>
      </c>
      <c r="E147" s="133" t="s">
        <v>36</v>
      </c>
      <c r="F147" s="133" t="s">
        <v>36</v>
      </c>
      <c r="G147" s="130" t="s">
        <v>36</v>
      </c>
      <c r="H147" s="127" t="s">
        <v>36</v>
      </c>
      <c r="I147" s="133" t="s">
        <v>36</v>
      </c>
      <c r="J147" s="133" t="s">
        <v>36</v>
      </c>
      <c r="K147" s="133" t="s">
        <v>36</v>
      </c>
      <c r="L147" s="124" t="s">
        <v>36</v>
      </c>
      <c r="M147" s="136" t="s">
        <v>36</v>
      </c>
      <c r="N147" s="133" t="s">
        <v>36</v>
      </c>
      <c r="O147" s="133" t="s">
        <v>36</v>
      </c>
      <c r="P147" s="133" t="s">
        <v>36</v>
      </c>
      <c r="Q147" s="130" t="s">
        <v>36</v>
      </c>
      <c r="R147" s="127" t="s">
        <v>36</v>
      </c>
      <c r="S147" s="133" t="s">
        <v>36</v>
      </c>
      <c r="T147" s="133" t="s">
        <v>36</v>
      </c>
      <c r="U147" s="133" t="s">
        <v>36</v>
      </c>
      <c r="V147" s="133" t="s">
        <v>36</v>
      </c>
      <c r="W147" s="133" t="s">
        <v>36</v>
      </c>
      <c r="X147" s="133" t="s">
        <v>36</v>
      </c>
      <c r="Y147" s="133" t="s">
        <v>36</v>
      </c>
      <c r="Z147" s="133" t="s">
        <v>36</v>
      </c>
      <c r="AA147" s="133" t="s">
        <v>36</v>
      </c>
      <c r="AB147" s="133" t="s">
        <v>36</v>
      </c>
      <c r="AC147" s="133" t="s">
        <v>36</v>
      </c>
      <c r="AD147" s="133" t="s">
        <v>36</v>
      </c>
      <c r="AE147" s="133" t="s">
        <v>36</v>
      </c>
      <c r="AF147" s="133" t="s">
        <v>36</v>
      </c>
      <c r="AG147" s="133" t="s">
        <v>36</v>
      </c>
      <c r="AH147" s="124" t="s">
        <v>36</v>
      </c>
      <c r="AI147" s="87"/>
      <c r="AJ147" s="87"/>
      <c r="AK147" s="87"/>
      <c r="AL147" s="87"/>
      <c r="AM147" s="87"/>
      <c r="AN147" s="87"/>
      <c r="AO147" s="87"/>
      <c r="AP147" s="87"/>
      <c r="AQ147" s="87"/>
      <c r="AR147" s="87"/>
      <c r="AS147" s="87"/>
      <c r="AT147" s="87"/>
      <c r="AU147" s="87"/>
      <c r="AV147" s="87"/>
      <c r="AW147" s="87"/>
      <c r="AX147" s="87"/>
      <c r="AY147" s="87"/>
      <c r="AZ147" s="421"/>
      <c r="BA147" s="886"/>
      <c r="BB147" s="641" t="s">
        <v>67</v>
      </c>
      <c r="BC147" s="120" t="s">
        <v>36</v>
      </c>
      <c r="BD147" s="116" t="s">
        <v>36</v>
      </c>
      <c r="BE147" s="116" t="s">
        <v>36</v>
      </c>
      <c r="BF147" s="116" t="s">
        <v>36</v>
      </c>
      <c r="BG147" s="111" t="s">
        <v>36</v>
      </c>
      <c r="BH147" s="120" t="s">
        <v>36</v>
      </c>
      <c r="BI147" s="116" t="s">
        <v>36</v>
      </c>
      <c r="BJ147" s="116" t="s">
        <v>36</v>
      </c>
      <c r="BK147" s="116" t="s">
        <v>36</v>
      </c>
      <c r="BL147" s="111" t="s">
        <v>36</v>
      </c>
      <c r="BM147" s="120" t="s">
        <v>36</v>
      </c>
      <c r="BN147" s="116" t="s">
        <v>36</v>
      </c>
      <c r="BO147" s="116" t="s">
        <v>36</v>
      </c>
      <c r="BP147" s="116" t="s">
        <v>36</v>
      </c>
      <c r="BQ147" s="111" t="s">
        <v>36</v>
      </c>
      <c r="BR147" s="120" t="s">
        <v>36</v>
      </c>
      <c r="BS147" s="116" t="s">
        <v>36</v>
      </c>
      <c r="BT147" s="116" t="s">
        <v>36</v>
      </c>
      <c r="BU147" s="116" t="s">
        <v>36</v>
      </c>
      <c r="BV147" s="116" t="s">
        <v>36</v>
      </c>
      <c r="BW147" s="116" t="s">
        <v>36</v>
      </c>
      <c r="BX147" s="116" t="s">
        <v>36</v>
      </c>
      <c r="BY147" s="105" t="s">
        <v>36</v>
      </c>
      <c r="BZ147" s="105" t="s">
        <v>36</v>
      </c>
      <c r="CA147" s="105" t="s">
        <v>36</v>
      </c>
      <c r="CB147" s="105" t="s">
        <v>36</v>
      </c>
      <c r="CC147" s="105" t="s">
        <v>36</v>
      </c>
      <c r="CD147" s="105" t="s">
        <v>36</v>
      </c>
      <c r="CE147" s="105" t="s">
        <v>36</v>
      </c>
      <c r="CF147" s="105" t="s">
        <v>36</v>
      </c>
      <c r="CG147" s="105" t="s">
        <v>36</v>
      </c>
      <c r="CH147" s="105" t="s">
        <v>36</v>
      </c>
      <c r="CI147" s="85"/>
      <c r="CJ147" s="85"/>
      <c r="CK147" s="85"/>
      <c r="CL147" s="85"/>
      <c r="CM147" s="85"/>
      <c r="CN147" s="85"/>
      <c r="CO147" s="85"/>
      <c r="CP147" s="85"/>
      <c r="CQ147" s="85"/>
      <c r="CR147" s="85"/>
      <c r="CS147" s="85"/>
      <c r="CT147" s="85"/>
      <c r="CU147" s="85"/>
      <c r="CV147" s="85"/>
      <c r="CW147" s="85"/>
      <c r="CX147" s="85"/>
      <c r="CY147" s="85"/>
      <c r="CZ147" s="85"/>
    </row>
    <row r="148" s="384" customFormat="true" ht="15" customHeight="true" x14ac:dyDescent="0.2">
      <c r="A148" s="863" t="s">
        <v>109</v>
      </c>
      <c r="B148" s="454" t="s">
        <v>50</v>
      </c>
      <c r="C148" s="136" t="s">
        <v>36</v>
      </c>
      <c r="D148" s="133" t="s">
        <v>36</v>
      </c>
      <c r="E148" s="133" t="s">
        <v>36</v>
      </c>
      <c r="F148" s="133" t="s">
        <v>36</v>
      </c>
      <c r="G148" s="130" t="s">
        <v>36</v>
      </c>
      <c r="H148" s="127" t="s">
        <v>36</v>
      </c>
      <c r="I148" s="133" t="s">
        <v>36</v>
      </c>
      <c r="J148" s="133" t="s">
        <v>36</v>
      </c>
      <c r="K148" s="133" t="s">
        <v>36</v>
      </c>
      <c r="L148" s="124" t="s">
        <v>36</v>
      </c>
      <c r="M148" s="136" t="s">
        <v>36</v>
      </c>
      <c r="N148" s="133" t="s">
        <v>36</v>
      </c>
      <c r="O148" s="133" t="s">
        <v>36</v>
      </c>
      <c r="P148" s="133" t="s">
        <v>36</v>
      </c>
      <c r="Q148" s="130" t="s">
        <v>36</v>
      </c>
      <c r="R148" s="127" t="s">
        <v>36</v>
      </c>
      <c r="S148" s="133" t="s">
        <v>36</v>
      </c>
      <c r="T148" s="133" t="s">
        <v>36</v>
      </c>
      <c r="U148" s="133" t="s">
        <v>36</v>
      </c>
      <c r="V148" s="133" t="s">
        <v>36</v>
      </c>
      <c r="W148" s="133" t="s">
        <v>36</v>
      </c>
      <c r="X148" s="133" t="s">
        <v>36</v>
      </c>
      <c r="Y148" s="133" t="s">
        <v>36</v>
      </c>
      <c r="Z148" s="133" t="s">
        <v>36</v>
      </c>
      <c r="AA148" s="133" t="s">
        <v>36</v>
      </c>
      <c r="AB148" s="133" t="s">
        <v>36</v>
      </c>
      <c r="AC148" s="133" t="s">
        <v>36</v>
      </c>
      <c r="AD148" s="133" t="s">
        <v>36</v>
      </c>
      <c r="AE148" s="133" t="s">
        <v>36</v>
      </c>
      <c r="AF148" s="133" t="s">
        <v>36</v>
      </c>
      <c r="AG148" s="133" t="s">
        <v>36</v>
      </c>
      <c r="AH148" s="124" t="s">
        <v>36</v>
      </c>
      <c r="AI148" s="87"/>
      <c r="AJ148" s="87"/>
      <c r="AK148" s="87"/>
      <c r="AL148" s="87"/>
      <c r="AM148" s="87"/>
      <c r="AN148" s="87"/>
      <c r="AO148" s="87"/>
      <c r="AP148" s="87"/>
      <c r="AQ148" s="87"/>
      <c r="AR148" s="87"/>
      <c r="AS148" s="87"/>
      <c r="AT148" s="87"/>
      <c r="AU148" s="87"/>
      <c r="AV148" s="87"/>
      <c r="AW148" s="87"/>
      <c r="AX148" s="87"/>
      <c r="AY148" s="87"/>
      <c r="AZ148" s="421"/>
      <c r="BA148" s="886" t="s">
        <v>109</v>
      </c>
      <c r="BB148" s="641" t="s">
        <v>50</v>
      </c>
      <c r="BC148" s="120" t="s">
        <v>36</v>
      </c>
      <c r="BD148" s="116" t="s">
        <v>36</v>
      </c>
      <c r="BE148" s="116" t="s">
        <v>36</v>
      </c>
      <c r="BF148" s="116" t="s">
        <v>36</v>
      </c>
      <c r="BG148" s="111" t="s">
        <v>36</v>
      </c>
      <c r="BH148" s="120" t="s">
        <v>36</v>
      </c>
      <c r="BI148" s="116" t="s">
        <v>36</v>
      </c>
      <c r="BJ148" s="116" t="s">
        <v>36</v>
      </c>
      <c r="BK148" s="116" t="s">
        <v>36</v>
      </c>
      <c r="BL148" s="111" t="s">
        <v>36</v>
      </c>
      <c r="BM148" s="120" t="s">
        <v>36</v>
      </c>
      <c r="BN148" s="116" t="s">
        <v>36</v>
      </c>
      <c r="BO148" s="116" t="s">
        <v>36</v>
      </c>
      <c r="BP148" s="116" t="s">
        <v>36</v>
      </c>
      <c r="BQ148" s="111" t="s">
        <v>36</v>
      </c>
      <c r="BR148" s="120" t="s">
        <v>36</v>
      </c>
      <c r="BS148" s="116" t="s">
        <v>36</v>
      </c>
      <c r="BT148" s="116" t="s">
        <v>36</v>
      </c>
      <c r="BU148" s="116" t="s">
        <v>36</v>
      </c>
      <c r="BV148" s="116" t="s">
        <v>36</v>
      </c>
      <c r="BW148" s="116" t="s">
        <v>36</v>
      </c>
      <c r="BX148" s="116" t="s">
        <v>36</v>
      </c>
      <c r="BY148" s="105" t="s">
        <v>36</v>
      </c>
      <c r="BZ148" s="105" t="s">
        <v>36</v>
      </c>
      <c r="CA148" s="105" t="s">
        <v>36</v>
      </c>
      <c r="CB148" s="105" t="s">
        <v>36</v>
      </c>
      <c r="CC148" s="105" t="s">
        <v>36</v>
      </c>
      <c r="CD148" s="105" t="s">
        <v>36</v>
      </c>
      <c r="CE148" s="105" t="s">
        <v>36</v>
      </c>
      <c r="CF148" s="105" t="s">
        <v>36</v>
      </c>
      <c r="CG148" s="105" t="s">
        <v>36</v>
      </c>
      <c r="CH148" s="105" t="s">
        <v>36</v>
      </c>
      <c r="CI148" s="85"/>
      <c r="CJ148" s="85"/>
      <c r="CK148" s="85"/>
      <c r="CL148" s="85"/>
      <c r="CM148" s="85"/>
      <c r="CN148" s="85"/>
      <c r="CO148" s="85"/>
      <c r="CP148" s="85"/>
      <c r="CQ148" s="85"/>
      <c r="CR148" s="85"/>
      <c r="CS148" s="85"/>
      <c r="CT148" s="85"/>
      <c r="CU148" s="85"/>
      <c r="CV148" s="85"/>
      <c r="CW148" s="85"/>
      <c r="CX148" s="85"/>
      <c r="CY148" s="85"/>
      <c r="CZ148" s="85"/>
    </row>
    <row r="149" s="384" customFormat="true" ht="15" customHeight="true" x14ac:dyDescent="0.2">
      <c r="A149" s="863"/>
      <c r="B149" s="454" t="s">
        <v>49</v>
      </c>
      <c r="C149" s="136" t="s">
        <v>36</v>
      </c>
      <c r="D149" s="133" t="s">
        <v>36</v>
      </c>
      <c r="E149" s="133" t="s">
        <v>36</v>
      </c>
      <c r="F149" s="133" t="s">
        <v>36</v>
      </c>
      <c r="G149" s="130" t="s">
        <v>36</v>
      </c>
      <c r="H149" s="127" t="s">
        <v>36</v>
      </c>
      <c r="I149" s="133" t="s">
        <v>36</v>
      </c>
      <c r="J149" s="133" t="s">
        <v>36</v>
      </c>
      <c r="K149" s="133" t="s">
        <v>36</v>
      </c>
      <c r="L149" s="124" t="s">
        <v>36</v>
      </c>
      <c r="M149" s="136" t="s">
        <v>36</v>
      </c>
      <c r="N149" s="133" t="s">
        <v>36</v>
      </c>
      <c r="O149" s="133" t="s">
        <v>36</v>
      </c>
      <c r="P149" s="133" t="s">
        <v>36</v>
      </c>
      <c r="Q149" s="130" t="s">
        <v>36</v>
      </c>
      <c r="R149" s="127" t="s">
        <v>36</v>
      </c>
      <c r="S149" s="133" t="s">
        <v>36</v>
      </c>
      <c r="T149" s="133" t="s">
        <v>36</v>
      </c>
      <c r="U149" s="133" t="s">
        <v>36</v>
      </c>
      <c r="V149" s="133" t="s">
        <v>36</v>
      </c>
      <c r="W149" s="133" t="s">
        <v>36</v>
      </c>
      <c r="X149" s="133" t="s">
        <v>36</v>
      </c>
      <c r="Y149" s="133" t="s">
        <v>36</v>
      </c>
      <c r="Z149" s="133" t="s">
        <v>36</v>
      </c>
      <c r="AA149" s="133" t="s">
        <v>36</v>
      </c>
      <c r="AB149" s="133" t="s">
        <v>36</v>
      </c>
      <c r="AC149" s="133" t="s">
        <v>36</v>
      </c>
      <c r="AD149" s="133" t="s">
        <v>36</v>
      </c>
      <c r="AE149" s="133" t="s">
        <v>36</v>
      </c>
      <c r="AF149" s="133" t="s">
        <v>36</v>
      </c>
      <c r="AG149" s="133" t="s">
        <v>36</v>
      </c>
      <c r="AH149" s="124" t="s">
        <v>36</v>
      </c>
      <c r="AI149" s="87"/>
      <c r="AJ149" s="87"/>
      <c r="AK149" s="87"/>
      <c r="AL149" s="87"/>
      <c r="AM149" s="87"/>
      <c r="AN149" s="87"/>
      <c r="AO149" s="87"/>
      <c r="AP149" s="87"/>
      <c r="AQ149" s="87"/>
      <c r="AR149" s="87"/>
      <c r="AS149" s="87"/>
      <c r="AT149" s="87"/>
      <c r="AU149" s="87"/>
      <c r="AV149" s="87"/>
      <c r="AW149" s="87"/>
      <c r="AX149" s="87"/>
      <c r="AY149" s="87"/>
      <c r="AZ149" s="421"/>
      <c r="BA149" s="886"/>
      <c r="BB149" s="641" t="s">
        <v>49</v>
      </c>
      <c r="BC149" s="120" t="s">
        <v>36</v>
      </c>
      <c r="BD149" s="116" t="s">
        <v>36</v>
      </c>
      <c r="BE149" s="116" t="s">
        <v>36</v>
      </c>
      <c r="BF149" s="116" t="s">
        <v>36</v>
      </c>
      <c r="BG149" s="111" t="s">
        <v>36</v>
      </c>
      <c r="BH149" s="120" t="s">
        <v>36</v>
      </c>
      <c r="BI149" s="116" t="s">
        <v>36</v>
      </c>
      <c r="BJ149" s="116" t="s">
        <v>36</v>
      </c>
      <c r="BK149" s="116" t="s">
        <v>36</v>
      </c>
      <c r="BL149" s="111" t="s">
        <v>36</v>
      </c>
      <c r="BM149" s="120" t="s">
        <v>36</v>
      </c>
      <c r="BN149" s="116" t="s">
        <v>36</v>
      </c>
      <c r="BO149" s="116" t="s">
        <v>36</v>
      </c>
      <c r="BP149" s="116" t="s">
        <v>36</v>
      </c>
      <c r="BQ149" s="111" t="s">
        <v>36</v>
      </c>
      <c r="BR149" s="120" t="s">
        <v>36</v>
      </c>
      <c r="BS149" s="116" t="s">
        <v>36</v>
      </c>
      <c r="BT149" s="116" t="s">
        <v>36</v>
      </c>
      <c r="BU149" s="116" t="s">
        <v>36</v>
      </c>
      <c r="BV149" s="116" t="s">
        <v>36</v>
      </c>
      <c r="BW149" s="116" t="s">
        <v>36</v>
      </c>
      <c r="BX149" s="116" t="s">
        <v>36</v>
      </c>
      <c r="BY149" s="105" t="s">
        <v>36</v>
      </c>
      <c r="BZ149" s="105" t="s">
        <v>36</v>
      </c>
      <c r="CA149" s="105" t="s">
        <v>36</v>
      </c>
      <c r="CB149" s="105" t="s">
        <v>36</v>
      </c>
      <c r="CC149" s="105" t="s">
        <v>36</v>
      </c>
      <c r="CD149" s="105" t="s">
        <v>36</v>
      </c>
      <c r="CE149" s="105" t="s">
        <v>36</v>
      </c>
      <c r="CF149" s="105" t="s">
        <v>36</v>
      </c>
      <c r="CG149" s="105" t="s">
        <v>36</v>
      </c>
      <c r="CH149" s="105" t="s">
        <v>36</v>
      </c>
      <c r="CI149" s="85"/>
      <c r="CJ149" s="85"/>
      <c r="CK149" s="85"/>
      <c r="CL149" s="85"/>
      <c r="CM149" s="85"/>
      <c r="CN149" s="85"/>
      <c r="CO149" s="85"/>
      <c r="CP149" s="85"/>
      <c r="CQ149" s="85"/>
      <c r="CR149" s="85"/>
      <c r="CS149" s="85"/>
      <c r="CT149" s="85"/>
      <c r="CU149" s="85"/>
      <c r="CV149" s="85"/>
      <c r="CW149" s="85"/>
      <c r="CX149" s="85"/>
      <c r="CY149" s="85"/>
      <c r="CZ149" s="85"/>
    </row>
    <row r="150" s="384" customFormat="true" ht="15" customHeight="true" x14ac:dyDescent="0.2">
      <c r="A150" s="863"/>
      <c r="B150" s="454" t="s">
        <v>111</v>
      </c>
      <c r="C150" s="136" t="s">
        <v>36</v>
      </c>
      <c r="D150" s="133" t="s">
        <v>36</v>
      </c>
      <c r="E150" s="133" t="s">
        <v>36</v>
      </c>
      <c r="F150" s="133" t="s">
        <v>36</v>
      </c>
      <c r="G150" s="130" t="s">
        <v>36</v>
      </c>
      <c r="H150" s="127" t="s">
        <v>36</v>
      </c>
      <c r="I150" s="133" t="s">
        <v>36</v>
      </c>
      <c r="J150" s="133" t="s">
        <v>36</v>
      </c>
      <c r="K150" s="133" t="s">
        <v>36</v>
      </c>
      <c r="L150" s="124" t="s">
        <v>36</v>
      </c>
      <c r="M150" s="136" t="s">
        <v>36</v>
      </c>
      <c r="N150" s="133" t="s">
        <v>36</v>
      </c>
      <c r="O150" s="133" t="s">
        <v>36</v>
      </c>
      <c r="P150" s="133" t="s">
        <v>36</v>
      </c>
      <c r="Q150" s="130" t="s">
        <v>36</v>
      </c>
      <c r="R150" s="127" t="s">
        <v>36</v>
      </c>
      <c r="S150" s="133" t="s">
        <v>36</v>
      </c>
      <c r="T150" s="133" t="s">
        <v>36</v>
      </c>
      <c r="U150" s="133" t="s">
        <v>36</v>
      </c>
      <c r="V150" s="133" t="s">
        <v>36</v>
      </c>
      <c r="W150" s="133" t="s">
        <v>36</v>
      </c>
      <c r="X150" s="133" t="s">
        <v>36</v>
      </c>
      <c r="Y150" s="133" t="s">
        <v>36</v>
      </c>
      <c r="Z150" s="133" t="s">
        <v>36</v>
      </c>
      <c r="AA150" s="133" t="s">
        <v>36</v>
      </c>
      <c r="AB150" s="133" t="s">
        <v>36</v>
      </c>
      <c r="AC150" s="133" t="s">
        <v>36</v>
      </c>
      <c r="AD150" s="133" t="s">
        <v>36</v>
      </c>
      <c r="AE150" s="133" t="s">
        <v>36</v>
      </c>
      <c r="AF150" s="133" t="s">
        <v>36</v>
      </c>
      <c r="AG150" s="133" t="s">
        <v>36</v>
      </c>
      <c r="AH150" s="124" t="s">
        <v>36</v>
      </c>
      <c r="AI150" s="87"/>
      <c r="AJ150" s="87"/>
      <c r="AK150" s="87"/>
      <c r="AL150" s="87"/>
      <c r="AM150" s="87"/>
      <c r="AN150" s="87"/>
      <c r="AO150" s="87"/>
      <c r="AP150" s="87"/>
      <c r="AQ150" s="87"/>
      <c r="AR150" s="87"/>
      <c r="AS150" s="87"/>
      <c r="AT150" s="87"/>
      <c r="AU150" s="87"/>
      <c r="AV150" s="87"/>
      <c r="AW150" s="87"/>
      <c r="AX150" s="87"/>
      <c r="AY150" s="87"/>
      <c r="AZ150" s="421"/>
      <c r="BA150" s="886"/>
      <c r="BB150" s="641" t="s">
        <v>111</v>
      </c>
      <c r="BC150" s="120" t="s">
        <v>36</v>
      </c>
      <c r="BD150" s="116" t="s">
        <v>36</v>
      </c>
      <c r="BE150" s="116" t="s">
        <v>36</v>
      </c>
      <c r="BF150" s="116" t="s">
        <v>36</v>
      </c>
      <c r="BG150" s="111" t="s">
        <v>36</v>
      </c>
      <c r="BH150" s="120" t="s">
        <v>36</v>
      </c>
      <c r="BI150" s="116" t="s">
        <v>36</v>
      </c>
      <c r="BJ150" s="116" t="s">
        <v>36</v>
      </c>
      <c r="BK150" s="116" t="s">
        <v>36</v>
      </c>
      <c r="BL150" s="111" t="s">
        <v>36</v>
      </c>
      <c r="BM150" s="120" t="s">
        <v>36</v>
      </c>
      <c r="BN150" s="116" t="s">
        <v>36</v>
      </c>
      <c r="BO150" s="116" t="s">
        <v>36</v>
      </c>
      <c r="BP150" s="116" t="s">
        <v>36</v>
      </c>
      <c r="BQ150" s="111" t="s">
        <v>36</v>
      </c>
      <c r="BR150" s="120" t="s">
        <v>36</v>
      </c>
      <c r="BS150" s="116" t="s">
        <v>36</v>
      </c>
      <c r="BT150" s="116" t="s">
        <v>36</v>
      </c>
      <c r="BU150" s="116" t="s">
        <v>36</v>
      </c>
      <c r="BV150" s="116" t="s">
        <v>36</v>
      </c>
      <c r="BW150" s="116" t="s">
        <v>36</v>
      </c>
      <c r="BX150" s="116" t="s">
        <v>36</v>
      </c>
      <c r="BY150" s="105" t="s">
        <v>36</v>
      </c>
      <c r="BZ150" s="105" t="s">
        <v>36</v>
      </c>
      <c r="CA150" s="105" t="s">
        <v>36</v>
      </c>
      <c r="CB150" s="105" t="s">
        <v>36</v>
      </c>
      <c r="CC150" s="105" t="s">
        <v>36</v>
      </c>
      <c r="CD150" s="105" t="s">
        <v>36</v>
      </c>
      <c r="CE150" s="105" t="s">
        <v>36</v>
      </c>
      <c r="CF150" s="105" t="s">
        <v>36</v>
      </c>
      <c r="CG150" s="105" t="s">
        <v>36</v>
      </c>
      <c r="CH150" s="105" t="s">
        <v>36</v>
      </c>
      <c r="CI150" s="85"/>
      <c r="CJ150" s="85"/>
      <c r="CK150" s="85"/>
      <c r="CL150" s="85"/>
      <c r="CM150" s="85"/>
      <c r="CN150" s="85"/>
      <c r="CO150" s="85"/>
      <c r="CP150" s="85"/>
      <c r="CQ150" s="85"/>
      <c r="CR150" s="85"/>
      <c r="CS150" s="85"/>
      <c r="CT150" s="85"/>
      <c r="CU150" s="85"/>
      <c r="CV150" s="85"/>
      <c r="CW150" s="85"/>
      <c r="CX150" s="85"/>
      <c r="CY150" s="85"/>
      <c r="CZ150" s="85"/>
    </row>
    <row r="151" s="384" customFormat="true" ht="15" customHeight="true" x14ac:dyDescent="0.2">
      <c r="A151" s="863" t="s">
        <v>110</v>
      </c>
      <c r="B151" s="454" t="s">
        <v>50</v>
      </c>
      <c r="C151" s="136" t="s">
        <v>36</v>
      </c>
      <c r="D151" s="133" t="s">
        <v>36</v>
      </c>
      <c r="E151" s="133" t="s">
        <v>36</v>
      </c>
      <c r="F151" s="133" t="s">
        <v>36</v>
      </c>
      <c r="G151" s="130" t="s">
        <v>36</v>
      </c>
      <c r="H151" s="127" t="s">
        <v>36</v>
      </c>
      <c r="I151" s="133" t="s">
        <v>36</v>
      </c>
      <c r="J151" s="133" t="s">
        <v>36</v>
      </c>
      <c r="K151" s="133" t="s">
        <v>36</v>
      </c>
      <c r="L151" s="124" t="s">
        <v>36</v>
      </c>
      <c r="M151" s="136" t="s">
        <v>36</v>
      </c>
      <c r="N151" s="133" t="s">
        <v>36</v>
      </c>
      <c r="O151" s="133" t="s">
        <v>36</v>
      </c>
      <c r="P151" s="133" t="s">
        <v>36</v>
      </c>
      <c r="Q151" s="130" t="s">
        <v>36</v>
      </c>
      <c r="R151" s="127" t="s">
        <v>36</v>
      </c>
      <c r="S151" s="133" t="s">
        <v>36</v>
      </c>
      <c r="T151" s="133" t="s">
        <v>36</v>
      </c>
      <c r="U151" s="133" t="s">
        <v>36</v>
      </c>
      <c r="V151" s="133" t="s">
        <v>36</v>
      </c>
      <c r="W151" s="133" t="s">
        <v>36</v>
      </c>
      <c r="X151" s="133" t="s">
        <v>36</v>
      </c>
      <c r="Y151" s="133" t="s">
        <v>36</v>
      </c>
      <c r="Z151" s="133" t="s">
        <v>36</v>
      </c>
      <c r="AA151" s="133" t="s">
        <v>36</v>
      </c>
      <c r="AB151" s="133" t="s">
        <v>36</v>
      </c>
      <c r="AC151" s="133" t="s">
        <v>36</v>
      </c>
      <c r="AD151" s="133" t="s">
        <v>36</v>
      </c>
      <c r="AE151" s="133" t="s">
        <v>36</v>
      </c>
      <c r="AF151" s="133" t="s">
        <v>36</v>
      </c>
      <c r="AG151" s="133" t="s">
        <v>36</v>
      </c>
      <c r="AH151" s="124" t="s">
        <v>36</v>
      </c>
      <c r="AI151" s="87"/>
      <c r="AJ151" s="87"/>
      <c r="AK151" s="87"/>
      <c r="AL151" s="87"/>
      <c r="AM151" s="87"/>
      <c r="AN151" s="87"/>
      <c r="AO151" s="87"/>
      <c r="AP151" s="87"/>
      <c r="AQ151" s="87"/>
      <c r="AR151" s="87"/>
      <c r="AS151" s="87"/>
      <c r="AT151" s="87"/>
      <c r="AU151" s="87"/>
      <c r="AV151" s="87"/>
      <c r="AW151" s="87"/>
      <c r="AX151" s="87"/>
      <c r="AY151" s="87"/>
      <c r="AZ151" s="421"/>
      <c r="BA151" s="886" t="s">
        <v>110</v>
      </c>
      <c r="BB151" s="641" t="s">
        <v>50</v>
      </c>
      <c r="BC151" s="120" t="s">
        <v>36</v>
      </c>
      <c r="BD151" s="116" t="s">
        <v>36</v>
      </c>
      <c r="BE151" s="116" t="s">
        <v>36</v>
      </c>
      <c r="BF151" s="116" t="s">
        <v>36</v>
      </c>
      <c r="BG151" s="111" t="s">
        <v>36</v>
      </c>
      <c r="BH151" s="120" t="s">
        <v>36</v>
      </c>
      <c r="BI151" s="116" t="s">
        <v>36</v>
      </c>
      <c r="BJ151" s="116" t="s">
        <v>36</v>
      </c>
      <c r="BK151" s="116" t="s">
        <v>36</v>
      </c>
      <c r="BL151" s="111" t="s">
        <v>36</v>
      </c>
      <c r="BM151" s="120" t="s">
        <v>36</v>
      </c>
      <c r="BN151" s="116" t="s">
        <v>36</v>
      </c>
      <c r="BO151" s="116" t="s">
        <v>36</v>
      </c>
      <c r="BP151" s="116" t="s">
        <v>36</v>
      </c>
      <c r="BQ151" s="111" t="s">
        <v>36</v>
      </c>
      <c r="BR151" s="120" t="s">
        <v>36</v>
      </c>
      <c r="BS151" s="116" t="s">
        <v>36</v>
      </c>
      <c r="BT151" s="116" t="s">
        <v>36</v>
      </c>
      <c r="BU151" s="116" t="s">
        <v>36</v>
      </c>
      <c r="BV151" s="116" t="s">
        <v>36</v>
      </c>
      <c r="BW151" s="116" t="s">
        <v>36</v>
      </c>
      <c r="BX151" s="116" t="s">
        <v>36</v>
      </c>
      <c r="BY151" s="105" t="s">
        <v>36</v>
      </c>
      <c r="BZ151" s="105" t="s">
        <v>36</v>
      </c>
      <c r="CA151" s="105" t="s">
        <v>36</v>
      </c>
      <c r="CB151" s="105" t="s">
        <v>36</v>
      </c>
      <c r="CC151" s="105" t="s">
        <v>36</v>
      </c>
      <c r="CD151" s="105" t="s">
        <v>36</v>
      </c>
      <c r="CE151" s="105" t="s">
        <v>36</v>
      </c>
      <c r="CF151" s="105" t="s">
        <v>36</v>
      </c>
      <c r="CG151" s="105" t="s">
        <v>36</v>
      </c>
      <c r="CH151" s="105" t="s">
        <v>36</v>
      </c>
      <c r="CI151" s="85"/>
      <c r="CJ151" s="85"/>
      <c r="CK151" s="85"/>
      <c r="CL151" s="85"/>
      <c r="CM151" s="85"/>
      <c r="CN151" s="85"/>
      <c r="CO151" s="85"/>
      <c r="CP151" s="85"/>
      <c r="CQ151" s="85"/>
      <c r="CR151" s="85"/>
      <c r="CS151" s="85"/>
      <c r="CT151" s="85"/>
      <c r="CU151" s="85"/>
      <c r="CV151" s="85"/>
      <c r="CW151" s="85"/>
      <c r="CX151" s="85"/>
      <c r="CY151" s="85"/>
      <c r="CZ151" s="85"/>
    </row>
    <row r="152" s="384" customFormat="true" ht="15" customHeight="true" x14ac:dyDescent="0.2">
      <c r="A152" s="863"/>
      <c r="B152" s="454" t="s">
        <v>49</v>
      </c>
      <c r="C152" s="136" t="s">
        <v>36</v>
      </c>
      <c r="D152" s="133" t="s">
        <v>36</v>
      </c>
      <c r="E152" s="133" t="s">
        <v>36</v>
      </c>
      <c r="F152" s="133" t="s">
        <v>36</v>
      </c>
      <c r="G152" s="130" t="s">
        <v>36</v>
      </c>
      <c r="H152" s="127" t="s">
        <v>36</v>
      </c>
      <c r="I152" s="133" t="s">
        <v>36</v>
      </c>
      <c r="J152" s="133" t="s">
        <v>36</v>
      </c>
      <c r="K152" s="133" t="s">
        <v>36</v>
      </c>
      <c r="L152" s="124" t="s">
        <v>36</v>
      </c>
      <c r="M152" s="136" t="s">
        <v>36</v>
      </c>
      <c r="N152" s="133" t="s">
        <v>36</v>
      </c>
      <c r="O152" s="133" t="s">
        <v>36</v>
      </c>
      <c r="P152" s="133" t="s">
        <v>36</v>
      </c>
      <c r="Q152" s="130" t="s">
        <v>36</v>
      </c>
      <c r="R152" s="127" t="s">
        <v>36</v>
      </c>
      <c r="S152" s="133" t="s">
        <v>36</v>
      </c>
      <c r="T152" s="133" t="s">
        <v>36</v>
      </c>
      <c r="U152" s="133" t="s">
        <v>36</v>
      </c>
      <c r="V152" s="133" t="s">
        <v>36</v>
      </c>
      <c r="W152" s="133" t="s">
        <v>36</v>
      </c>
      <c r="X152" s="133" t="s">
        <v>36</v>
      </c>
      <c r="Y152" s="133" t="s">
        <v>36</v>
      </c>
      <c r="Z152" s="133" t="s">
        <v>36</v>
      </c>
      <c r="AA152" s="133" t="s">
        <v>36</v>
      </c>
      <c r="AB152" s="133" t="s">
        <v>36</v>
      </c>
      <c r="AC152" s="133" t="s">
        <v>36</v>
      </c>
      <c r="AD152" s="133" t="s">
        <v>36</v>
      </c>
      <c r="AE152" s="133" t="s">
        <v>36</v>
      </c>
      <c r="AF152" s="133" t="s">
        <v>36</v>
      </c>
      <c r="AG152" s="133" t="s">
        <v>36</v>
      </c>
      <c r="AH152" s="124" t="s">
        <v>36</v>
      </c>
      <c r="AI152" s="87"/>
      <c r="AJ152" s="87"/>
      <c r="AK152" s="87"/>
      <c r="AL152" s="87"/>
      <c r="AM152" s="87"/>
      <c r="AN152" s="87"/>
      <c r="AO152" s="87"/>
      <c r="AP152" s="87"/>
      <c r="AQ152" s="87"/>
      <c r="AR152" s="87"/>
      <c r="AS152" s="87"/>
      <c r="AT152" s="87"/>
      <c r="AU152" s="87"/>
      <c r="AV152" s="87"/>
      <c r="AW152" s="87"/>
      <c r="AX152" s="87"/>
      <c r="AY152" s="87"/>
      <c r="AZ152" s="421"/>
      <c r="BA152" s="886"/>
      <c r="BB152" s="641" t="s">
        <v>49</v>
      </c>
      <c r="BC152" s="120" t="s">
        <v>36</v>
      </c>
      <c r="BD152" s="116" t="s">
        <v>36</v>
      </c>
      <c r="BE152" s="116" t="s">
        <v>36</v>
      </c>
      <c r="BF152" s="116" t="s">
        <v>36</v>
      </c>
      <c r="BG152" s="111" t="s">
        <v>36</v>
      </c>
      <c r="BH152" s="120" t="s">
        <v>36</v>
      </c>
      <c r="BI152" s="116" t="s">
        <v>36</v>
      </c>
      <c r="BJ152" s="116" t="s">
        <v>36</v>
      </c>
      <c r="BK152" s="116" t="s">
        <v>36</v>
      </c>
      <c r="BL152" s="111" t="s">
        <v>36</v>
      </c>
      <c r="BM152" s="120" t="s">
        <v>36</v>
      </c>
      <c r="BN152" s="116" t="s">
        <v>36</v>
      </c>
      <c r="BO152" s="116" t="s">
        <v>36</v>
      </c>
      <c r="BP152" s="116" t="s">
        <v>36</v>
      </c>
      <c r="BQ152" s="111" t="s">
        <v>36</v>
      </c>
      <c r="BR152" s="120" t="s">
        <v>36</v>
      </c>
      <c r="BS152" s="116" t="s">
        <v>36</v>
      </c>
      <c r="BT152" s="116" t="s">
        <v>36</v>
      </c>
      <c r="BU152" s="116" t="s">
        <v>36</v>
      </c>
      <c r="BV152" s="116" t="s">
        <v>36</v>
      </c>
      <c r="BW152" s="116" t="s">
        <v>36</v>
      </c>
      <c r="BX152" s="116" t="s">
        <v>36</v>
      </c>
      <c r="BY152" s="105" t="s">
        <v>36</v>
      </c>
      <c r="BZ152" s="105" t="s">
        <v>36</v>
      </c>
      <c r="CA152" s="105" t="s">
        <v>36</v>
      </c>
      <c r="CB152" s="105" t="s">
        <v>36</v>
      </c>
      <c r="CC152" s="105" t="s">
        <v>36</v>
      </c>
      <c r="CD152" s="105" t="s">
        <v>36</v>
      </c>
      <c r="CE152" s="105" t="s">
        <v>36</v>
      </c>
      <c r="CF152" s="105" t="s">
        <v>36</v>
      </c>
      <c r="CG152" s="105" t="s">
        <v>36</v>
      </c>
      <c r="CH152" s="105" t="s">
        <v>36</v>
      </c>
      <c r="CI152" s="85"/>
      <c r="CJ152" s="85"/>
      <c r="CK152" s="85"/>
      <c r="CL152" s="85"/>
      <c r="CM152" s="85"/>
      <c r="CN152" s="85"/>
      <c r="CO152" s="85"/>
      <c r="CP152" s="85"/>
      <c r="CQ152" s="85"/>
      <c r="CR152" s="85"/>
      <c r="CS152" s="85"/>
      <c r="CT152" s="85"/>
      <c r="CU152" s="85"/>
      <c r="CV152" s="85"/>
      <c r="CW152" s="85"/>
      <c r="CX152" s="85"/>
      <c r="CY152" s="85"/>
      <c r="CZ152" s="85"/>
    </row>
    <row r="153" s="759" customFormat="true" ht="15" customHeight="true" x14ac:dyDescent="0.2">
      <c r="A153" s="863" t="s">
        <v>192</v>
      </c>
      <c r="B153" s="454" t="s">
        <v>193</v>
      </c>
      <c r="C153" s="194">
        <v>5.7535571384305359E-2</v>
      </c>
      <c r="D153" s="193">
        <v>4.8231403956530229E-2</v>
      </c>
      <c r="E153" s="193">
        <v>7.7083792510400428E-2</v>
      </c>
      <c r="F153" s="193">
        <v>0.28857949143953532</v>
      </c>
      <c r="G153" s="192">
        <v>3.8098641645706843</v>
      </c>
      <c r="H153" s="191">
        <v>0.10421984357096563</v>
      </c>
      <c r="I153" s="193">
        <v>2.5048440539569745E-2</v>
      </c>
      <c r="J153" s="193">
        <v>9.9904535328319749E-2</v>
      </c>
      <c r="K153" s="193">
        <v>0.86653885695293087</v>
      </c>
      <c r="L153" s="190">
        <v>8.3754554934288006</v>
      </c>
      <c r="M153" s="194">
        <v>5.9739356285190323E-2</v>
      </c>
      <c r="N153" s="193">
        <v>3.990124035894705E-2</v>
      </c>
      <c r="O153" s="193">
        <v>4.0802859937911787E-2</v>
      </c>
      <c r="P153" s="193">
        <v>4.1447887997232861E-2</v>
      </c>
      <c r="Q153" s="192">
        <v>0.56798006046428562</v>
      </c>
      <c r="R153" s="191">
        <v>0.43026910357486781</v>
      </c>
      <c r="S153" s="193">
        <v>3.3686988130307709</v>
      </c>
      <c r="T153" s="193">
        <v>0.11448131875199027</v>
      </c>
      <c r="U153" s="193">
        <v>0</v>
      </c>
      <c r="V153" s="193">
        <v>0.35420949900141313</v>
      </c>
      <c r="W153" s="193">
        <v>0.61979394458926218</v>
      </c>
      <c r="X153" s="193">
        <v>0.27007620625040624</v>
      </c>
      <c r="Y153" s="193">
        <v>0.92326752519178801</v>
      </c>
      <c r="Z153" s="193">
        <v>0.15330510831139435</v>
      </c>
      <c r="AA153" s="193">
        <v>0.13340945753464212</v>
      </c>
      <c r="AB153" s="193">
        <v>0.33081877890227596</v>
      </c>
      <c r="AC153" s="193">
        <v>0.10648403929801493</v>
      </c>
      <c r="AD153" s="193">
        <v>0.1557418468779932</v>
      </c>
      <c r="AE153" s="193">
        <v>0.34565702502956119</v>
      </c>
      <c r="AF153" s="193">
        <v>0.33757216227533643</v>
      </c>
      <c r="AG153" s="193">
        <v>0.41927057660200212</v>
      </c>
      <c r="AH153" s="190">
        <v>0</v>
      </c>
      <c r="AI153" s="513"/>
      <c r="AJ153" s="513"/>
      <c r="AK153" s="513"/>
      <c r="AL153" s="513"/>
      <c r="AM153" s="513"/>
      <c r="AN153" s="513"/>
      <c r="AO153" s="513"/>
      <c r="AP153" s="513"/>
      <c r="AQ153" s="513"/>
      <c r="AR153" s="513"/>
      <c r="AS153" s="513"/>
      <c r="AT153" s="513"/>
      <c r="AU153" s="513"/>
      <c r="AV153" s="513"/>
      <c r="AW153" s="513"/>
      <c r="AX153" s="513"/>
      <c r="AY153" s="513"/>
      <c r="AZ153" s="757"/>
      <c r="BA153" s="888" t="s">
        <v>192</v>
      </c>
      <c r="BB153" s="642" t="s">
        <v>193</v>
      </c>
      <c r="BC153" s="523">
        <v>10.664159059524536</v>
      </c>
      <c r="BD153" s="508">
        <v>8.9003039598464966</v>
      </c>
      <c r="BE153" s="508">
        <v>14.25649893283844</v>
      </c>
      <c r="BF153" s="508">
        <v>53.375988066196442</v>
      </c>
      <c r="BG153" s="525">
        <v>704.81192238628864</v>
      </c>
      <c r="BH153" s="523">
        <v>7.8022311329841614</v>
      </c>
      <c r="BI153" s="508">
        <v>1.876755952835083</v>
      </c>
      <c r="BJ153" s="508">
        <v>7.4774909019470215</v>
      </c>
      <c r="BK153" s="508">
        <v>64.731880128383636</v>
      </c>
      <c r="BL153" s="525">
        <v>627.56645633280277</v>
      </c>
      <c r="BM153" s="523">
        <v>6.5561789274215698</v>
      </c>
      <c r="BN153" s="508">
        <v>4.4015159606933594</v>
      </c>
      <c r="BO153" s="508">
        <v>4.4987879991531372</v>
      </c>
      <c r="BP153" s="508">
        <v>4.5638639330863953</v>
      </c>
      <c r="BQ153" s="525">
        <v>62.533711135387421</v>
      </c>
      <c r="BR153" s="523">
        <v>3.6122249811887741</v>
      </c>
      <c r="BS153" s="508">
        <v>532.45030438899994</v>
      </c>
      <c r="BT153" s="508">
        <v>6.7453229427337646</v>
      </c>
      <c r="BU153" s="508">
        <v>0</v>
      </c>
      <c r="BV153" s="508">
        <v>5.815278023481369</v>
      </c>
      <c r="BW153" s="508">
        <v>17.050380647182465</v>
      </c>
      <c r="BX153" s="508">
        <v>15.74575799703598</v>
      </c>
      <c r="BY153" s="509">
        <v>96.390889644622803</v>
      </c>
      <c r="BZ153" s="509">
        <v>6.6326150298118591</v>
      </c>
      <c r="CA153" s="509">
        <v>3.6942510008811951</v>
      </c>
      <c r="CB153" s="509">
        <v>16.235651671886444</v>
      </c>
      <c r="CC153" s="509">
        <v>9.6835048198699951</v>
      </c>
      <c r="CD153" s="509">
        <v>9.9893298745155334</v>
      </c>
      <c r="CE153" s="509">
        <v>25.302726030349731</v>
      </c>
      <c r="CF153" s="509">
        <v>33.545564651489258</v>
      </c>
      <c r="CG153" s="509">
        <v>9.1150707006454468</v>
      </c>
      <c r="CH153" s="509">
        <v>0</v>
      </c>
      <c r="CI153" s="84"/>
      <c r="CJ153" s="84"/>
      <c r="CK153" s="84"/>
      <c r="CL153" s="84"/>
      <c r="CM153" s="84"/>
      <c r="CN153" s="84"/>
      <c r="CO153" s="84"/>
      <c r="CP153" s="84"/>
      <c r="CQ153" s="84"/>
      <c r="CR153" s="84"/>
      <c r="CS153" s="84"/>
      <c r="CT153" s="84"/>
      <c r="CU153" s="84"/>
      <c r="CV153" s="84"/>
      <c r="CW153" s="84"/>
      <c r="CX153" s="84"/>
      <c r="CY153" s="84"/>
      <c r="CZ153" s="84"/>
    </row>
    <row r="154" s="759" customFormat="true" ht="15" customHeight="true" x14ac:dyDescent="0.2">
      <c r="A154" s="863"/>
      <c r="B154" s="454" t="s">
        <v>194</v>
      </c>
      <c r="C154" s="194">
        <v>7.8513938068987835E-2</v>
      </c>
      <c r="D154" s="193">
        <v>5.3021284774879829E-2</v>
      </c>
      <c r="E154" s="193">
        <v>0.16843624011024655</v>
      </c>
      <c r="F154" s="193">
        <v>0.15660272075041615</v>
      </c>
      <c r="G154" s="192">
        <v>1.0954115093140404</v>
      </c>
      <c r="H154" s="191">
        <v>0.19504473710290907</v>
      </c>
      <c r="I154" s="193">
        <v>0.21853880504427639</v>
      </c>
      <c r="J154" s="193">
        <v>0.11508905874544986</v>
      </c>
      <c r="K154" s="193">
        <v>0.31823490838116686</v>
      </c>
      <c r="L154" s="190">
        <v>2.2632475331668371</v>
      </c>
      <c r="M154" s="194">
        <v>0.11348133022960365</v>
      </c>
      <c r="N154" s="193">
        <v>8.7096996086509726E-2</v>
      </c>
      <c r="O154" s="193">
        <v>1.6160227568155869E-2</v>
      </c>
      <c r="P154" s="193">
        <v>9.8169840719828358E-2</v>
      </c>
      <c r="Q154" s="192">
        <v>0.177136743103429</v>
      </c>
      <c r="R154" s="191">
        <v>0</v>
      </c>
      <c r="S154" s="193">
        <v>1.3500488584759871</v>
      </c>
      <c r="T154" s="193">
        <v>0.11869071813965064</v>
      </c>
      <c r="U154" s="193">
        <v>0</v>
      </c>
      <c r="V154" s="193">
        <v>0.57951531401079648</v>
      </c>
      <c r="W154" s="193">
        <v>0.25248743312645316</v>
      </c>
      <c r="X154" s="193">
        <v>0</v>
      </c>
      <c r="Y154" s="193">
        <v>0</v>
      </c>
      <c r="Z154" s="193">
        <v>0.26674223435568223</v>
      </c>
      <c r="AA154" s="193">
        <v>0</v>
      </c>
      <c r="AB154" s="193">
        <v>8.6721284512978281E-2</v>
      </c>
      <c r="AC154" s="193">
        <v>0.31961417510051782</v>
      </c>
      <c r="AD154" s="193">
        <v>0</v>
      </c>
      <c r="AE154" s="193">
        <v>0</v>
      </c>
      <c r="AF154" s="193">
        <v>0</v>
      </c>
      <c r="AG154" s="193">
        <v>0.2483907161654387</v>
      </c>
      <c r="AH154" s="190">
        <v>0</v>
      </c>
      <c r="AI154" s="513"/>
      <c r="AJ154" s="513"/>
      <c r="AK154" s="513"/>
      <c r="AL154" s="513"/>
      <c r="AM154" s="513"/>
      <c r="AN154" s="513"/>
      <c r="AO154" s="513"/>
      <c r="AP154" s="513"/>
      <c r="AQ154" s="513"/>
      <c r="AR154" s="513"/>
      <c r="AS154" s="513"/>
      <c r="AT154" s="513"/>
      <c r="AU154" s="513"/>
      <c r="AV154" s="513"/>
      <c r="AW154" s="513"/>
      <c r="AX154" s="513"/>
      <c r="AY154" s="513"/>
      <c r="AZ154" s="757"/>
      <c r="BA154" s="886"/>
      <c r="BB154" s="641" t="s">
        <v>194</v>
      </c>
      <c r="BC154" s="524">
        <v>14.552477777004242</v>
      </c>
      <c r="BD154" s="510">
        <v>9.7841968536376953</v>
      </c>
      <c r="BE154" s="510">
        <v>31.151958137750626</v>
      </c>
      <c r="BF154" s="510">
        <v>28.965415775775909</v>
      </c>
      <c r="BG154" s="528">
        <v>202.64740639925003</v>
      </c>
      <c r="BH154" s="524">
        <v>14.601673424243927</v>
      </c>
      <c r="BI154" s="510">
        <v>16.374033451080322</v>
      </c>
      <c r="BJ154" s="510">
        <v>8.613997220993042</v>
      </c>
      <c r="BK154" s="510">
        <v>23.772671908140182</v>
      </c>
      <c r="BL154" s="528">
        <v>169.58340179920197</v>
      </c>
      <c r="BM154" s="524">
        <v>12.454166769981384</v>
      </c>
      <c r="BN154" s="510">
        <v>9.607691764831543</v>
      </c>
      <c r="BO154" s="510">
        <v>1.7817730903625488</v>
      </c>
      <c r="BP154" s="510">
        <v>10.809568762779236</v>
      </c>
      <c r="BQ154" s="528">
        <v>19.502476751804352</v>
      </c>
      <c r="BR154" s="524">
        <v>0</v>
      </c>
      <c r="BS154" s="510">
        <v>213.38622581958771</v>
      </c>
      <c r="BT154" s="510">
        <v>6.9933438301086426</v>
      </c>
      <c r="BU154" s="510">
        <v>0</v>
      </c>
      <c r="BV154" s="510">
        <v>9.5142639577388763</v>
      </c>
      <c r="BW154" s="510">
        <v>6.9458678662776947</v>
      </c>
      <c r="BX154" s="510">
        <v>0</v>
      </c>
      <c r="BY154" s="511">
        <v>0</v>
      </c>
      <c r="BZ154" s="511">
        <v>11.540375739336014</v>
      </c>
      <c r="CA154" s="511">
        <v>0</v>
      </c>
      <c r="CB154" s="511">
        <v>4.2560358047485352</v>
      </c>
      <c r="CC154" s="511">
        <v>29.065251708030701</v>
      </c>
      <c r="CD154" s="511">
        <v>0</v>
      </c>
      <c r="CE154" s="511">
        <v>0</v>
      </c>
      <c r="CF154" s="511">
        <v>0</v>
      </c>
      <c r="CG154" s="511">
        <v>5.400090217590332</v>
      </c>
      <c r="CH154" s="511">
        <v>0</v>
      </c>
      <c r="CI154" s="84"/>
      <c r="CJ154" s="84"/>
      <c r="CK154" s="84"/>
      <c r="CL154" s="84"/>
      <c r="CM154" s="84"/>
      <c r="CN154" s="84"/>
      <c r="CO154" s="84"/>
      <c r="CP154" s="84"/>
      <c r="CQ154" s="84"/>
      <c r="CR154" s="84"/>
      <c r="CS154" s="84"/>
      <c r="CT154" s="84"/>
      <c r="CU154" s="84"/>
      <c r="CV154" s="84"/>
      <c r="CW154" s="84"/>
      <c r="CX154" s="84"/>
      <c r="CY154" s="84"/>
      <c r="CZ154" s="84"/>
    </row>
    <row r="155" s="759" customFormat="true" ht="15" customHeight="true" x14ac:dyDescent="0.2">
      <c r="A155" s="863"/>
      <c r="B155" s="454" t="s">
        <v>195</v>
      </c>
      <c r="C155" s="194">
        <v>5.033857984310397E-2</v>
      </c>
      <c r="D155" s="193">
        <v>0.199684269709831</v>
      </c>
      <c r="E155" s="193">
        <v>1.0353257221137779E-2</v>
      </c>
      <c r="F155" s="193">
        <v>0.26746692221139851</v>
      </c>
      <c r="G155" s="192">
        <v>1.2656349776535105</v>
      </c>
      <c r="H155" s="191">
        <v>0</v>
      </c>
      <c r="I155" s="193">
        <v>0.11381811978450586</v>
      </c>
      <c r="J155" s="193">
        <v>2.1856213122479078E-2</v>
      </c>
      <c r="K155" s="193">
        <v>1.1094858688945226</v>
      </c>
      <c r="L155" s="190">
        <v>1.5835903488527174</v>
      </c>
      <c r="M155" s="194">
        <v>1.9680865365938511E-2</v>
      </c>
      <c r="N155" s="193">
        <v>0.18533776701459534</v>
      </c>
      <c r="O155" s="193">
        <v>0.2138106853282544</v>
      </c>
      <c r="P155" s="193">
        <v>1.7389877950333157E-2</v>
      </c>
      <c r="Q155" s="192">
        <v>0.65312316426648354</v>
      </c>
      <c r="R155" s="191">
        <v>0</v>
      </c>
      <c r="S155" s="193">
        <v>1.0124469818629562</v>
      </c>
      <c r="T155" s="193">
        <v>0.18700219906592858</v>
      </c>
      <c r="U155" s="193">
        <v>0.28745856645860224</v>
      </c>
      <c r="V155" s="193">
        <v>0.63412789610576359</v>
      </c>
      <c r="W155" s="193">
        <v>1.8155495608237906</v>
      </c>
      <c r="X155" s="193">
        <v>0</v>
      </c>
      <c r="Y155" s="193">
        <v>0</v>
      </c>
      <c r="Z155" s="193">
        <v>0.25522115245946814</v>
      </c>
      <c r="AA155" s="193">
        <v>2.1972423615313395E-2</v>
      </c>
      <c r="AB155" s="193">
        <v>0</v>
      </c>
      <c r="AC155" s="193">
        <v>0</v>
      </c>
      <c r="AD155" s="193">
        <v>0.40446402355459565</v>
      </c>
      <c r="AE155" s="193">
        <v>0</v>
      </c>
      <c r="AF155" s="193">
        <v>0.45676392872873323</v>
      </c>
      <c r="AG155" s="193">
        <v>0</v>
      </c>
      <c r="AH155" s="190">
        <v>1.2896229767920597</v>
      </c>
      <c r="AI155" s="513"/>
      <c r="AJ155" s="513"/>
      <c r="AK155" s="513"/>
      <c r="AL155" s="513"/>
      <c r="AM155" s="513"/>
      <c r="AN155" s="513"/>
      <c r="AO155" s="513"/>
      <c r="AP155" s="513"/>
      <c r="AQ155" s="513"/>
      <c r="AR155" s="513"/>
      <c r="AS155" s="513"/>
      <c r="AT155" s="513"/>
      <c r="AU155" s="513"/>
      <c r="AV155" s="513"/>
      <c r="AW155" s="513"/>
      <c r="AX155" s="513"/>
      <c r="AY155" s="513"/>
      <c r="AZ155" s="757"/>
      <c r="BA155" s="886"/>
      <c r="BB155" s="641" t="s">
        <v>195</v>
      </c>
      <c r="BC155" s="524">
        <v>9.3302040696144104</v>
      </c>
      <c r="BD155" s="510">
        <v>36.848413079977036</v>
      </c>
      <c r="BE155" s="510">
        <v>1.9148149788379669</v>
      </c>
      <c r="BF155" s="510">
        <v>49.47098346054554</v>
      </c>
      <c r="BG155" s="528">
        <v>234.13816952705383</v>
      </c>
      <c r="BH155" s="524">
        <v>0</v>
      </c>
      <c r="BI155" s="510">
        <v>8.527829647064209</v>
      </c>
      <c r="BJ155" s="510">
        <v>1.6358580142259598</v>
      </c>
      <c r="BK155" s="510">
        <v>82.88042214512825</v>
      </c>
      <c r="BL155" s="528">
        <v>118.65721026062965</v>
      </c>
      <c r="BM155" s="524">
        <v>2.1599040031433105</v>
      </c>
      <c r="BN155" s="510">
        <v>20.444656163454056</v>
      </c>
      <c r="BO155" s="510">
        <v>23.57405698299408</v>
      </c>
      <c r="BP155" s="510">
        <v>1.9148149788379669</v>
      </c>
      <c r="BQ155" s="528">
        <v>71.9078329205513</v>
      </c>
      <c r="BR155" s="524">
        <v>0</v>
      </c>
      <c r="BS155" s="510">
        <v>160.02549755573273</v>
      </c>
      <c r="BT155" s="510">
        <v>11.018306195735931</v>
      </c>
      <c r="BU155" s="510">
        <v>3.6721372008323669</v>
      </c>
      <c r="BV155" s="510">
        <v>10.410872742533684</v>
      </c>
      <c r="BW155" s="510">
        <v>49.945326775312424</v>
      </c>
      <c r="BX155" s="510">
        <v>0</v>
      </c>
      <c r="BY155" s="511">
        <v>0</v>
      </c>
      <c r="BZ155" s="511">
        <v>11.041925936937332</v>
      </c>
      <c r="CA155" s="511">
        <v>0.60843998193740845</v>
      </c>
      <c r="CB155" s="511">
        <v>0</v>
      </c>
      <c r="CC155" s="511">
        <v>0</v>
      </c>
      <c r="CD155" s="511">
        <v>25.942446649074554</v>
      </c>
      <c r="CE155" s="511">
        <v>0</v>
      </c>
      <c r="CF155" s="511">
        <v>45.390010237693787</v>
      </c>
      <c r="CG155" s="511">
        <v>0</v>
      </c>
      <c r="CH155" s="511">
        <v>13.647621840238571</v>
      </c>
      <c r="CI155" s="84"/>
      <c r="CJ155" s="84"/>
      <c r="CK155" s="84"/>
      <c r="CL155" s="84"/>
      <c r="CM155" s="84"/>
      <c r="CN155" s="84"/>
      <c r="CO155" s="84"/>
      <c r="CP155" s="84"/>
      <c r="CQ155" s="84"/>
      <c r="CR155" s="84"/>
      <c r="CS155" s="84"/>
      <c r="CT155" s="84"/>
      <c r="CU155" s="84"/>
      <c r="CV155" s="84"/>
      <c r="CW155" s="84"/>
      <c r="CX155" s="84"/>
      <c r="CY155" s="84"/>
      <c r="CZ155" s="84"/>
    </row>
    <row r="156" s="759" customFormat="true" ht="15" customHeight="true" x14ac:dyDescent="0.2">
      <c r="A156" s="863"/>
      <c r="B156" s="454" t="s">
        <v>196</v>
      </c>
      <c r="C156" s="194">
        <v>4.4783208731484034</v>
      </c>
      <c r="D156" s="193">
        <v>11.873891839396602</v>
      </c>
      <c r="E156" s="193">
        <v>22.282025065681125</v>
      </c>
      <c r="F156" s="193">
        <v>32.025265529147148</v>
      </c>
      <c r="G156" s="192">
        <v>49.774650383333494</v>
      </c>
      <c r="H156" s="191">
        <v>20.704437134962351</v>
      </c>
      <c r="I156" s="193">
        <v>38.68116585709965</v>
      </c>
      <c r="J156" s="193">
        <v>38.123629654927136</v>
      </c>
      <c r="K156" s="193">
        <v>46.043155890948206</v>
      </c>
      <c r="L156" s="190">
        <v>63.166299772528042</v>
      </c>
      <c r="M156" s="194">
        <v>2.6202159118020774</v>
      </c>
      <c r="N156" s="193">
        <v>5.4175942266720343</v>
      </c>
      <c r="O156" s="193">
        <v>12.12259775082377</v>
      </c>
      <c r="P156" s="193">
        <v>19.12525213060302</v>
      </c>
      <c r="Q156" s="192">
        <v>22.452564140755022</v>
      </c>
      <c r="R156" s="191">
        <v>23.367595335324395</v>
      </c>
      <c r="S156" s="193">
        <v>49.739143174043392</v>
      </c>
      <c r="T156" s="193">
        <v>8.7923677933245425</v>
      </c>
      <c r="U156" s="193">
        <v>19.589407680227136</v>
      </c>
      <c r="V156" s="193">
        <v>36.12578115835538</v>
      </c>
      <c r="W156" s="193">
        <v>16.79934757820385</v>
      </c>
      <c r="X156" s="193">
        <v>12.918342992608705</v>
      </c>
      <c r="Y156" s="193">
        <v>51.540757864224396</v>
      </c>
      <c r="Z156" s="193">
        <v>13.573846505199485</v>
      </c>
      <c r="AA156" s="193">
        <v>14.042826711364823</v>
      </c>
      <c r="AB156" s="193">
        <v>9.1547023124980864</v>
      </c>
      <c r="AC156" s="193">
        <v>24.247169286705223</v>
      </c>
      <c r="AD156" s="193">
        <v>12.821816574460692</v>
      </c>
      <c r="AE156" s="193">
        <v>4.4951363384215455</v>
      </c>
      <c r="AF156" s="193">
        <v>4.5740146720484445</v>
      </c>
      <c r="AG156" s="193">
        <v>37.784967401840305</v>
      </c>
      <c r="AH156" s="190">
        <v>18.938115959104536</v>
      </c>
      <c r="AI156" s="513"/>
      <c r="AJ156" s="513"/>
      <c r="AK156" s="513"/>
      <c r="AL156" s="513"/>
      <c r="AM156" s="513"/>
      <c r="AN156" s="513"/>
      <c r="AO156" s="513"/>
      <c r="AP156" s="513"/>
      <c r="AQ156" s="513"/>
      <c r="AR156" s="513"/>
      <c r="AS156" s="513"/>
      <c r="AT156" s="513"/>
      <c r="AU156" s="513"/>
      <c r="AV156" s="513"/>
      <c r="AW156" s="513"/>
      <c r="AX156" s="513"/>
      <c r="AY156" s="513"/>
      <c r="AZ156" s="757"/>
      <c r="BA156" s="886"/>
      <c r="BB156" s="641" t="s">
        <v>196</v>
      </c>
      <c r="BC156" s="524">
        <v>830.05217401683331</v>
      </c>
      <c r="BD156" s="510">
        <v>2191.1293864101171</v>
      </c>
      <c r="BE156" s="510">
        <v>4121.0176124572754</v>
      </c>
      <c r="BF156" s="510">
        <v>5923.4292158931494</v>
      </c>
      <c r="BG156" s="528">
        <v>9208.1411586850882</v>
      </c>
      <c r="BH156" s="524">
        <v>1550.0004458874464</v>
      </c>
      <c r="BI156" s="510">
        <v>2898.1887383460999</v>
      </c>
      <c r="BJ156" s="510">
        <v>2853.4149421453476</v>
      </c>
      <c r="BK156" s="510">
        <v>3439.4995953738689</v>
      </c>
      <c r="BL156" s="528">
        <v>4733.0023947954178</v>
      </c>
      <c r="BM156" s="524">
        <v>287.55924761295319</v>
      </c>
      <c r="BN156" s="510">
        <v>597.61619545519352</v>
      </c>
      <c r="BO156" s="510">
        <v>1336.5974189788103</v>
      </c>
      <c r="BP156" s="510">
        <v>2105.8985783755779</v>
      </c>
      <c r="BQ156" s="528">
        <v>2471.9919904917479</v>
      </c>
      <c r="BR156" s="524">
        <v>196.17725493013859</v>
      </c>
      <c r="BS156" s="510">
        <v>7861.6769835948944</v>
      </c>
      <c r="BT156" s="510">
        <v>518.05273422598839</v>
      </c>
      <c r="BU156" s="510">
        <v>250.24473464488983</v>
      </c>
      <c r="BV156" s="510">
        <v>593.09945623576641</v>
      </c>
      <c r="BW156" s="510">
        <v>462.1459653377533</v>
      </c>
      <c r="BX156" s="510">
        <v>753.15447187423706</v>
      </c>
      <c r="BY156" s="511">
        <v>5380.9533725976944</v>
      </c>
      <c r="BZ156" s="511">
        <v>587.26091605424881</v>
      </c>
      <c r="CA156" s="511">
        <v>388.86093679070473</v>
      </c>
      <c r="CB156" s="511">
        <v>449.28694313764572</v>
      </c>
      <c r="CC156" s="511">
        <v>2205.0025731921196</v>
      </c>
      <c r="CD156" s="511">
        <v>822.39525163173676</v>
      </c>
      <c r="CE156" s="511">
        <v>329.05219626426697</v>
      </c>
      <c r="CF156" s="511">
        <v>454.53364360332489</v>
      </c>
      <c r="CG156" s="511">
        <v>821.4567596912384</v>
      </c>
      <c r="CH156" s="511">
        <v>200.41535365581512</v>
      </c>
      <c r="CI156" s="84"/>
      <c r="CJ156" s="84"/>
      <c r="CK156" s="84"/>
      <c r="CL156" s="84"/>
      <c r="CM156" s="84"/>
      <c r="CN156" s="84"/>
      <c r="CO156" s="84"/>
      <c r="CP156" s="84"/>
      <c r="CQ156" s="84"/>
      <c r="CR156" s="84"/>
      <c r="CS156" s="84"/>
      <c r="CT156" s="84"/>
      <c r="CU156" s="84"/>
      <c r="CV156" s="84"/>
      <c r="CW156" s="84"/>
      <c r="CX156" s="84"/>
      <c r="CY156" s="84"/>
      <c r="CZ156" s="84"/>
    </row>
    <row r="157" s="759" customFormat="true" ht="15" customHeight="true" x14ac:dyDescent="0.2">
      <c r="A157" s="863"/>
      <c r="B157" s="454" t="s">
        <v>197</v>
      </c>
      <c r="C157" s="194">
        <v>12.094293409787351</v>
      </c>
      <c r="D157" s="193">
        <v>15.05784209575301</v>
      </c>
      <c r="E157" s="193">
        <v>12.853670847469258</v>
      </c>
      <c r="F157" s="193">
        <v>9.6955330262518231</v>
      </c>
      <c r="G157" s="192">
        <v>7.3184235378231666</v>
      </c>
      <c r="H157" s="191">
        <v>9.1158110454525119</v>
      </c>
      <c r="I157" s="193">
        <v>6.5542334699717735</v>
      </c>
      <c r="J157" s="193">
        <v>10.102166314633784</v>
      </c>
      <c r="K157" s="193">
        <v>8.9513101160374031</v>
      </c>
      <c r="L157" s="190">
        <v>3.9931145390502474</v>
      </c>
      <c r="M157" s="194">
        <v>12.070243045752949</v>
      </c>
      <c r="N157" s="193">
        <v>13.493074473111594</v>
      </c>
      <c r="O157" s="193">
        <v>17.268368986004955</v>
      </c>
      <c r="P157" s="193">
        <v>15.248618328905803</v>
      </c>
      <c r="Q157" s="192">
        <v>11.364330223700888</v>
      </c>
      <c r="R157" s="191">
        <v>16.629574297018319</v>
      </c>
      <c r="S157" s="193">
        <v>7.2467167283209966</v>
      </c>
      <c r="T157" s="193">
        <v>15.055705749247682</v>
      </c>
      <c r="U157" s="193">
        <v>15.463925204780574</v>
      </c>
      <c r="V157" s="193">
        <v>17.771859266138073</v>
      </c>
      <c r="W157" s="193">
        <v>13.743621246003892</v>
      </c>
      <c r="X157" s="193">
        <v>11.691905836317341</v>
      </c>
      <c r="Y157" s="193">
        <v>11.371373615403815</v>
      </c>
      <c r="Z157" s="193">
        <v>26.089439394081062</v>
      </c>
      <c r="AA157" s="193">
        <v>26.811859928336386</v>
      </c>
      <c r="AB157" s="193">
        <v>7.2006951597709072</v>
      </c>
      <c r="AC157" s="193">
        <v>16.280708693846595</v>
      </c>
      <c r="AD157" s="193">
        <v>5.5172264047684862</v>
      </c>
      <c r="AE157" s="193">
        <v>9.7859002483011235</v>
      </c>
      <c r="AF157" s="193">
        <v>4.3236484022544461</v>
      </c>
      <c r="AG157" s="193">
        <v>15.658775349232245</v>
      </c>
      <c r="AH157" s="190">
        <v>8.5997600758253387</v>
      </c>
      <c r="AI157" s="513"/>
      <c r="AJ157" s="513"/>
      <c r="AK157" s="513"/>
      <c r="AL157" s="513"/>
      <c r="AM157" s="513"/>
      <c r="AN157" s="513"/>
      <c r="AO157" s="513"/>
      <c r="AP157" s="513"/>
      <c r="AQ157" s="513"/>
      <c r="AR157" s="513"/>
      <c r="AS157" s="513"/>
      <c r="AT157" s="513"/>
      <c r="AU157" s="513"/>
      <c r="AV157" s="513"/>
      <c r="AW157" s="513"/>
      <c r="AX157" s="513"/>
      <c r="AY157" s="513"/>
      <c r="AZ157" s="757"/>
      <c r="BA157" s="886"/>
      <c r="BB157" s="641" t="s">
        <v>197</v>
      </c>
      <c r="BC157" s="524">
        <v>2241.6648610830307</v>
      </c>
      <c r="BD157" s="510">
        <v>2778.6744866967201</v>
      </c>
      <c r="BE157" s="510">
        <v>2377.2616623044014</v>
      </c>
      <c r="BF157" s="510">
        <v>1793.296718776226</v>
      </c>
      <c r="BG157" s="528">
        <v>1353.8834823817015</v>
      </c>
      <c r="BH157" s="524">
        <v>682.43879768252373</v>
      </c>
      <c r="BI157" s="510">
        <v>491.07634711265564</v>
      </c>
      <c r="BJ157" s="510">
        <v>756.11038537323475</v>
      </c>
      <c r="BK157" s="510">
        <v>668.67761182785034</v>
      </c>
      <c r="BL157" s="528">
        <v>299.20100978016853</v>
      </c>
      <c r="BM157" s="524">
        <v>1324.6656480133533</v>
      </c>
      <c r="BN157" s="510">
        <v>1488.4244729727507</v>
      </c>
      <c r="BO157" s="510">
        <v>1903.9530875384808</v>
      </c>
      <c r="BP157" s="510">
        <v>1679.0389711856842</v>
      </c>
      <c r="BQ157" s="528">
        <v>1251.1948797553778</v>
      </c>
      <c r="BR157" s="524">
        <v>139.6097539961338</v>
      </c>
      <c r="BS157" s="510">
        <v>1145.4026441574097</v>
      </c>
      <c r="BT157" s="510">
        <v>887.09318268299103</v>
      </c>
      <c r="BU157" s="510">
        <v>197.54379114508629</v>
      </c>
      <c r="BV157" s="510">
        <v>291.77168573439121</v>
      </c>
      <c r="BW157" s="510">
        <v>378.08367726206779</v>
      </c>
      <c r="BX157" s="510">
        <v>681.65175443887711</v>
      </c>
      <c r="BY157" s="511">
        <v>1187.1930825710297</v>
      </c>
      <c r="BZ157" s="511">
        <v>1128.737390100956</v>
      </c>
      <c r="CA157" s="511">
        <v>742.44916519522667</v>
      </c>
      <c r="CB157" s="511">
        <v>353.38978880643845</v>
      </c>
      <c r="CC157" s="511">
        <v>1480.5441467761993</v>
      </c>
      <c r="CD157" s="511">
        <v>353.87659549713135</v>
      </c>
      <c r="CE157" s="511">
        <v>716.34578502178192</v>
      </c>
      <c r="CF157" s="511">
        <v>429.65399169921875</v>
      </c>
      <c r="CG157" s="511">
        <v>340.42657023668289</v>
      </c>
      <c r="CH157" s="511">
        <v>91.00820592045784</v>
      </c>
      <c r="CI157" s="84"/>
      <c r="CJ157" s="84"/>
      <c r="CK157" s="84"/>
      <c r="CL157" s="84"/>
      <c r="CM157" s="84"/>
      <c r="CN157" s="84"/>
      <c r="CO157" s="84"/>
      <c r="CP157" s="84"/>
      <c r="CQ157" s="84"/>
      <c r="CR157" s="84"/>
      <c r="CS157" s="84"/>
      <c r="CT157" s="84"/>
      <c r="CU157" s="84"/>
      <c r="CV157" s="84"/>
      <c r="CW157" s="84"/>
      <c r="CX157" s="84"/>
      <c r="CY157" s="84"/>
      <c r="CZ157" s="84"/>
    </row>
    <row r="158" s="759" customFormat="true" ht="15" customHeight="true" x14ac:dyDescent="0.2">
      <c r="A158" s="863"/>
      <c r="B158" s="454" t="s">
        <v>198</v>
      </c>
      <c r="C158" s="194">
        <v>0.19842570891501038</v>
      </c>
      <c r="D158" s="193">
        <v>0.15652066037242046</v>
      </c>
      <c r="E158" s="193">
        <v>0</v>
      </c>
      <c r="F158" s="193">
        <v>6.892753092148339E-2</v>
      </c>
      <c r="G158" s="192">
        <v>8.8426381971862186E-3</v>
      </c>
      <c r="H158" s="191">
        <v>0.18204517045739979</v>
      </c>
      <c r="I158" s="193">
        <v>0</v>
      </c>
      <c r="J158" s="193">
        <v>0</v>
      </c>
      <c r="K158" s="193">
        <v>2.1898553401712394E-2</v>
      </c>
      <c r="L158" s="190">
        <v>0</v>
      </c>
      <c r="M158" s="194">
        <v>0.20563772440374822</v>
      </c>
      <c r="N158" s="193">
        <v>0.22337064678309851</v>
      </c>
      <c r="O158" s="193">
        <v>4.3759088688628656E-2</v>
      </c>
      <c r="P158" s="193">
        <v>0</v>
      </c>
      <c r="Q158" s="192">
        <v>0.1157956038983405</v>
      </c>
      <c r="R158" s="191">
        <v>0.28975640767141808</v>
      </c>
      <c r="S158" s="193">
        <v>0</v>
      </c>
      <c r="T158" s="193">
        <v>0</v>
      </c>
      <c r="U158" s="193">
        <v>0</v>
      </c>
      <c r="V158" s="193">
        <v>9.9640368924190967E-2</v>
      </c>
      <c r="W158" s="193">
        <v>6.3991843810460483E-2</v>
      </c>
      <c r="X158" s="193">
        <v>0.27205644658889172</v>
      </c>
      <c r="Y158" s="193">
        <v>0</v>
      </c>
      <c r="Z158" s="193">
        <v>0</v>
      </c>
      <c r="AA158" s="193">
        <v>0.17423420213926011</v>
      </c>
      <c r="AB158" s="193">
        <v>9.1715459764742477E-2</v>
      </c>
      <c r="AC158" s="193">
        <v>0.14986475241663808</v>
      </c>
      <c r="AD158" s="193">
        <v>0</v>
      </c>
      <c r="AE158" s="193">
        <v>0.48361713243157978</v>
      </c>
      <c r="AF158" s="193">
        <v>0</v>
      </c>
      <c r="AG158" s="193">
        <v>0</v>
      </c>
      <c r="AH158" s="190">
        <v>0</v>
      </c>
      <c r="AI158" s="513"/>
      <c r="AJ158" s="513"/>
      <c r="AK158" s="513"/>
      <c r="AL158" s="513"/>
      <c r="AM158" s="513"/>
      <c r="AN158" s="513"/>
      <c r="AO158" s="513"/>
      <c r="AP158" s="513"/>
      <c r="AQ158" s="513"/>
      <c r="AR158" s="513"/>
      <c r="AS158" s="513"/>
      <c r="AT158" s="513"/>
      <c r="AU158" s="513"/>
      <c r="AV158" s="513"/>
      <c r="AW158" s="513"/>
      <c r="AX158" s="513"/>
      <c r="AY158" s="513"/>
      <c r="AZ158" s="757"/>
      <c r="BA158" s="886"/>
      <c r="BB158" s="641" t="s">
        <v>198</v>
      </c>
      <c r="BC158" s="524">
        <v>36.778001338243484</v>
      </c>
      <c r="BD158" s="510">
        <v>28.883286386728287</v>
      </c>
      <c r="BE158" s="510">
        <v>0</v>
      </c>
      <c r="BF158" s="510">
        <v>12.748913824558258</v>
      </c>
      <c r="BG158" s="528">
        <v>1.6358580142259598</v>
      </c>
      <c r="BH158" s="524">
        <v>13.62848424911499</v>
      </c>
      <c r="BI158" s="510">
        <v>0</v>
      </c>
      <c r="BJ158" s="510">
        <v>0</v>
      </c>
      <c r="BK158" s="510">
        <v>1.6358580142259598</v>
      </c>
      <c r="BL158" s="528">
        <v>0</v>
      </c>
      <c r="BM158" s="524">
        <v>22.567998707294464</v>
      </c>
      <c r="BN158" s="510">
        <v>24.640072792768478</v>
      </c>
      <c r="BO158" s="510">
        <v>4.8247319757938385</v>
      </c>
      <c r="BP158" s="510">
        <v>0</v>
      </c>
      <c r="BQ158" s="528">
        <v>12.748913824558258</v>
      </c>
      <c r="BR158" s="524">
        <v>2.4325830638408661</v>
      </c>
      <c r="BS158" s="510">
        <v>0</v>
      </c>
      <c r="BT158" s="510">
        <v>0</v>
      </c>
      <c r="BU158" s="510">
        <v>0</v>
      </c>
      <c r="BV158" s="510">
        <v>1.6358580142259598</v>
      </c>
      <c r="BW158" s="510">
        <v>1.7604000568389893</v>
      </c>
      <c r="BX158" s="510">
        <v>15.861208319664001</v>
      </c>
      <c r="BY158" s="511">
        <v>0</v>
      </c>
      <c r="BZ158" s="511">
        <v>0</v>
      </c>
      <c r="CA158" s="511">
        <v>4.8247319757938385</v>
      </c>
      <c r="CB158" s="511">
        <v>4.5011358261108398</v>
      </c>
      <c r="CC158" s="511">
        <v>13.62848424911499</v>
      </c>
      <c r="CD158" s="511">
        <v>0</v>
      </c>
      <c r="CE158" s="511">
        <v>35.401658058166504</v>
      </c>
      <c r="CF158" s="511">
        <v>0</v>
      </c>
      <c r="CG158" s="511">
        <v>0</v>
      </c>
      <c r="CH158" s="511">
        <v>0</v>
      </c>
      <c r="CI158" s="84"/>
      <c r="CJ158" s="84"/>
      <c r="CK158" s="84"/>
      <c r="CL158" s="84"/>
      <c r="CM158" s="84"/>
      <c r="CN158" s="84"/>
      <c r="CO158" s="84"/>
      <c r="CP158" s="84"/>
      <c r="CQ158" s="84"/>
      <c r="CR158" s="84"/>
      <c r="CS158" s="84"/>
      <c r="CT158" s="84"/>
      <c r="CU158" s="84"/>
      <c r="CV158" s="84"/>
      <c r="CW158" s="84"/>
      <c r="CX158" s="84"/>
      <c r="CY158" s="84"/>
      <c r="CZ158" s="84"/>
    </row>
    <row r="159" s="759" customFormat="true" ht="15" customHeight="true" x14ac:dyDescent="0.2">
      <c r="A159" s="863"/>
      <c r="B159" s="454" t="s">
        <v>199</v>
      </c>
      <c r="C159" s="194">
        <v>1.0204553031358186</v>
      </c>
      <c r="D159" s="193">
        <v>0.89438409392346341</v>
      </c>
      <c r="E159" s="193">
        <v>0.61459559922467066</v>
      </c>
      <c r="F159" s="193">
        <v>0.33025061315883852</v>
      </c>
      <c r="G159" s="192">
        <v>0.4255773363055359</v>
      </c>
      <c r="H159" s="191">
        <v>0.86533052774802788</v>
      </c>
      <c r="I159" s="193">
        <v>0.30846747128957941</v>
      </c>
      <c r="J159" s="193">
        <v>0.26339815845787568</v>
      </c>
      <c r="K159" s="193">
        <v>0.25824501055796273</v>
      </c>
      <c r="L159" s="190">
        <v>0.79326893861563874</v>
      </c>
      <c r="M159" s="194">
        <v>1.0591249550317301</v>
      </c>
      <c r="N159" s="193">
        <v>1.0998173665505759</v>
      </c>
      <c r="O159" s="193">
        <v>0.54668550195151822</v>
      </c>
      <c r="P159" s="193">
        <v>0.89652678613653236</v>
      </c>
      <c r="Q159" s="192">
        <v>0.22505985242253376</v>
      </c>
      <c r="R159" s="191">
        <v>0.64874332446858363</v>
      </c>
      <c r="S159" s="193">
        <v>0.37510759353398226</v>
      </c>
      <c r="T159" s="193">
        <v>0.3321307030017509</v>
      </c>
      <c r="U159" s="193">
        <v>2.0086206267739755</v>
      </c>
      <c r="V159" s="193">
        <v>0</v>
      </c>
      <c r="W159" s="193">
        <v>0.8801321274313666</v>
      </c>
      <c r="X159" s="193">
        <v>1.2784543000906157</v>
      </c>
      <c r="Y159" s="193">
        <v>0.10680272216760509</v>
      </c>
      <c r="Z159" s="193">
        <v>1.2468703570715285</v>
      </c>
      <c r="AA159" s="193">
        <v>0.12801363915205918</v>
      </c>
      <c r="AB159" s="193">
        <v>0.49079445217796913</v>
      </c>
      <c r="AC159" s="193">
        <v>1.0431825343800345</v>
      </c>
      <c r="AD159" s="193">
        <v>0.24129023417648704</v>
      </c>
      <c r="AE159" s="193">
        <v>0.67485683524767182</v>
      </c>
      <c r="AF159" s="193">
        <v>1.4740964292509813</v>
      </c>
      <c r="AG159" s="193">
        <v>0</v>
      </c>
      <c r="AH159" s="190">
        <v>0</v>
      </c>
      <c r="AI159" s="513"/>
      <c r="AJ159" s="513"/>
      <c r="AK159" s="513"/>
      <c r="AL159" s="513"/>
      <c r="AM159" s="513"/>
      <c r="AN159" s="513"/>
      <c r="AO159" s="513"/>
      <c r="AP159" s="513"/>
      <c r="AQ159" s="513"/>
      <c r="AR159" s="513"/>
      <c r="AS159" s="513"/>
      <c r="AT159" s="513"/>
      <c r="AU159" s="513"/>
      <c r="AV159" s="513"/>
      <c r="AW159" s="513"/>
      <c r="AX159" s="513"/>
      <c r="AY159" s="513"/>
      <c r="AZ159" s="757"/>
      <c r="BA159" s="886"/>
      <c r="BB159" s="641" t="s">
        <v>199</v>
      </c>
      <c r="BC159" s="524">
        <v>189.14034229516983</v>
      </c>
      <c r="BD159" s="510">
        <v>165.04371923208237</v>
      </c>
      <c r="BE159" s="510">
        <v>113.66827213764191</v>
      </c>
      <c r="BF159" s="510">
        <v>61.083525717258453</v>
      </c>
      <c r="BG159" s="528">
        <v>78.730360865592957</v>
      </c>
      <c r="BH159" s="524">
        <v>64.781413525342941</v>
      </c>
      <c r="BI159" s="510">
        <v>23.111944317817688</v>
      </c>
      <c r="BJ159" s="510">
        <v>19.714393615722656</v>
      </c>
      <c r="BK159" s="510">
        <v>19.291327714920044</v>
      </c>
      <c r="BL159" s="528">
        <v>59.439033150672913</v>
      </c>
      <c r="BM159" s="524">
        <v>116.23514452576637</v>
      </c>
      <c r="BN159" s="510">
        <v>121.32113310694695</v>
      </c>
      <c r="BO159" s="510">
        <v>60.275730162858963</v>
      </c>
      <c r="BP159" s="510">
        <v>98.717364430427551</v>
      </c>
      <c r="BQ159" s="528">
        <v>24.77873569726944</v>
      </c>
      <c r="BR159" s="524">
        <v>5.4463748931884766</v>
      </c>
      <c r="BS159" s="510">
        <v>59.288812518119812</v>
      </c>
      <c r="BT159" s="510">
        <v>19.569383680820465</v>
      </c>
      <c r="BU159" s="510">
        <v>25.659108430147171</v>
      </c>
      <c r="BV159" s="510">
        <v>0</v>
      </c>
      <c r="BW159" s="510">
        <v>24.212220728397369</v>
      </c>
      <c r="BX159" s="510">
        <v>74.535377621650696</v>
      </c>
      <c r="BY159" s="511">
        <v>11.150407791137695</v>
      </c>
      <c r="BZ159" s="511">
        <v>53.944784760475159</v>
      </c>
      <c r="CA159" s="511">
        <v>3.5448350012302399</v>
      </c>
      <c r="CB159" s="511">
        <v>24.086806058883667</v>
      </c>
      <c r="CC159" s="511">
        <v>94.865513801574707</v>
      </c>
      <c r="CD159" s="511">
        <v>15.47642970085144</v>
      </c>
      <c r="CE159" s="511">
        <v>49.400753855705261</v>
      </c>
      <c r="CF159" s="511">
        <v>146.48541140556335</v>
      </c>
      <c r="CG159" s="511">
        <v>0</v>
      </c>
      <c r="CH159" s="511">
        <v>0</v>
      </c>
      <c r="CI159" s="84"/>
      <c r="CJ159" s="84"/>
      <c r="CK159" s="84"/>
      <c r="CL159" s="84"/>
      <c r="CM159" s="84"/>
      <c r="CN159" s="84"/>
      <c r="CO159" s="84"/>
      <c r="CP159" s="84"/>
      <c r="CQ159" s="84"/>
      <c r="CR159" s="84"/>
      <c r="CS159" s="84"/>
      <c r="CT159" s="84"/>
      <c r="CU159" s="84"/>
      <c r="CV159" s="84"/>
      <c r="CW159" s="84"/>
      <c r="CX159" s="84"/>
      <c r="CY159" s="84"/>
      <c r="CZ159" s="84"/>
    </row>
    <row r="160" s="759" customFormat="true" ht="15" customHeight="true" x14ac:dyDescent="0.2">
      <c r="A160" s="863"/>
      <c r="B160" s="454" t="s">
        <v>200</v>
      </c>
      <c r="C160" s="194">
        <v>51.015901972003043</v>
      </c>
      <c r="D160" s="193">
        <v>34.559031482155838</v>
      </c>
      <c r="E160" s="193">
        <v>19.726829545443277</v>
      </c>
      <c r="F160" s="193">
        <v>7.313303357836852</v>
      </c>
      <c r="G160" s="192">
        <v>1.4413221650492647</v>
      </c>
      <c r="H160" s="191">
        <v>13.317130559884808</v>
      </c>
      <c r="I160" s="193">
        <v>2.8267888112675172</v>
      </c>
      <c r="J160" s="193">
        <v>1.9349213994106842</v>
      </c>
      <c r="K160" s="193">
        <v>1.0974877563992951</v>
      </c>
      <c r="L160" s="190">
        <v>3.0140012438472398E-2</v>
      </c>
      <c r="M160" s="194">
        <v>61.096340000328198</v>
      </c>
      <c r="N160" s="193">
        <v>45.414529624040668</v>
      </c>
      <c r="O160" s="193">
        <v>32.778509381477249</v>
      </c>
      <c r="P160" s="193">
        <v>25.900156576161393</v>
      </c>
      <c r="Q160" s="192">
        <v>13.462867139711054</v>
      </c>
      <c r="R160" s="191">
        <v>23.305036102600209</v>
      </c>
      <c r="S160" s="193">
        <v>1.0986583620745143</v>
      </c>
      <c r="T160" s="193">
        <v>27.154095584452104</v>
      </c>
      <c r="U160" s="193">
        <v>17.353656881535485</v>
      </c>
      <c r="V160" s="193">
        <v>15.626068595911487</v>
      </c>
      <c r="W160" s="193">
        <v>32.573906649207665</v>
      </c>
      <c r="X160" s="193">
        <v>13.122858823811596</v>
      </c>
      <c r="Y160" s="193">
        <v>11.94333556831929</v>
      </c>
      <c r="Z160" s="193">
        <v>16.05468903434511</v>
      </c>
      <c r="AA160" s="193">
        <v>20.999417263191827</v>
      </c>
      <c r="AB160" s="193">
        <v>21.886091452263862</v>
      </c>
      <c r="AC160" s="193">
        <v>17.077363056688093</v>
      </c>
      <c r="AD160" s="193">
        <v>44.81716436086689</v>
      </c>
      <c r="AE160" s="193">
        <v>53.611579556433227</v>
      </c>
      <c r="AF160" s="193">
        <v>43.570196250802113</v>
      </c>
      <c r="AG160" s="193">
        <v>11.393209648881122</v>
      </c>
      <c r="AH160" s="190">
        <v>43.997216070350767</v>
      </c>
      <c r="AI160" s="513"/>
      <c r="AJ160" s="513"/>
      <c r="AK160" s="513"/>
      <c r="AL160" s="513"/>
      <c r="AM160" s="513"/>
      <c r="AN160" s="513"/>
      <c r="AO160" s="513"/>
      <c r="AP160" s="513"/>
      <c r="AQ160" s="513"/>
      <c r="AR160" s="513"/>
      <c r="AS160" s="513"/>
      <c r="AT160" s="513"/>
      <c r="AU160" s="513"/>
      <c r="AV160" s="513"/>
      <c r="AW160" s="513"/>
      <c r="AX160" s="513"/>
      <c r="AY160" s="513"/>
      <c r="AZ160" s="757"/>
      <c r="BA160" s="886"/>
      <c r="BB160" s="641" t="s">
        <v>200</v>
      </c>
      <c r="BC160" s="524">
        <v>9455.7450305074453</v>
      </c>
      <c r="BD160" s="510">
        <v>6377.294864282012</v>
      </c>
      <c r="BE160" s="510">
        <v>3648.4391232430935</v>
      </c>
      <c r="BF160" s="510">
        <v>1352.676833704114</v>
      </c>
      <c r="BG160" s="528">
        <v>266.63970211148262</v>
      </c>
      <c r="BH160" s="524">
        <v>996.96302638947964</v>
      </c>
      <c r="BI160" s="510">
        <v>211.79732608795166</v>
      </c>
      <c r="BJ160" s="510">
        <v>144.82182528078556</v>
      </c>
      <c r="BK160" s="510">
        <v>81.984143376350403</v>
      </c>
      <c r="BL160" s="528">
        <v>2.2583680152893066</v>
      </c>
      <c r="BM160" s="524">
        <v>6705.1029967665672</v>
      </c>
      <c r="BN160" s="510">
        <v>5009.6883001476526</v>
      </c>
      <c r="BO160" s="510">
        <v>3614.0497224926949</v>
      </c>
      <c r="BP160" s="510">
        <v>2851.8893524110317</v>
      </c>
      <c r="BQ160" s="528">
        <v>1482.2404928803444</v>
      </c>
      <c r="BR160" s="524">
        <v>195.65205332636833</v>
      </c>
      <c r="BS160" s="510">
        <v>173.65190887451172</v>
      </c>
      <c r="BT160" s="510">
        <v>1599.9391510486603</v>
      </c>
      <c r="BU160" s="510">
        <v>221.68415361642838</v>
      </c>
      <c r="BV160" s="510">
        <v>256.54290343821049</v>
      </c>
      <c r="BW160" s="510">
        <v>896.10024812817574</v>
      </c>
      <c r="BX160" s="510">
        <v>765.0779834985733</v>
      </c>
      <c r="BY160" s="511">
        <v>1246.9070007801056</v>
      </c>
      <c r="BZ160" s="511">
        <v>694.59245657920837</v>
      </c>
      <c r="CA160" s="511">
        <v>581.49639220535755</v>
      </c>
      <c r="CB160" s="511">
        <v>1074.1075777411461</v>
      </c>
      <c r="CC160" s="511">
        <v>1552.9907445311546</v>
      </c>
      <c r="CD160" s="511">
        <v>2874.586681842804</v>
      </c>
      <c r="CE160" s="511">
        <v>3924.4656157493591</v>
      </c>
      <c r="CF160" s="511">
        <v>4329.7019083499908</v>
      </c>
      <c r="CG160" s="511">
        <v>247.69186595082283</v>
      </c>
      <c r="CH160" s="511">
        <v>465.60690818727016</v>
      </c>
      <c r="CI160" s="84"/>
      <c r="CJ160" s="84"/>
      <c r="CK160" s="84"/>
      <c r="CL160" s="84"/>
      <c r="CM160" s="84"/>
      <c r="CN160" s="84"/>
      <c r="CO160" s="84"/>
      <c r="CP160" s="84"/>
      <c r="CQ160" s="84"/>
      <c r="CR160" s="84"/>
      <c r="CS160" s="84"/>
      <c r="CT160" s="84"/>
      <c r="CU160" s="84"/>
      <c r="CV160" s="84"/>
      <c r="CW160" s="84"/>
      <c r="CX160" s="84"/>
      <c r="CY160" s="84"/>
      <c r="CZ160" s="84"/>
    </row>
    <row r="161" s="759" customFormat="true" ht="15" customHeight="true" x14ac:dyDescent="0.2">
      <c r="A161" s="864"/>
      <c r="B161" s="455" t="s">
        <v>201</v>
      </c>
      <c r="C161" s="194">
        <v>31.006214643713982</v>
      </c>
      <c r="D161" s="193">
        <v>37.15739286995742</v>
      </c>
      <c r="E161" s="193">
        <v>44.267005652339883</v>
      </c>
      <c r="F161" s="193">
        <v>49.854070808282501</v>
      </c>
      <c r="G161" s="192">
        <v>34.860273287753117</v>
      </c>
      <c r="H161" s="191">
        <v>55.515980980821034</v>
      </c>
      <c r="I161" s="193">
        <v>51.271939025003121</v>
      </c>
      <c r="J161" s="193">
        <v>49.339034665374271</v>
      </c>
      <c r="K161" s="193">
        <v>41.3336430384268</v>
      </c>
      <c r="L161" s="190">
        <v>19.79488336191924</v>
      </c>
      <c r="M161" s="194">
        <v>22.755536810800564</v>
      </c>
      <c r="N161" s="193">
        <v>34.03927765938198</v>
      </c>
      <c r="O161" s="193">
        <v>36.969305518219556</v>
      </c>
      <c r="P161" s="193">
        <v>38.672438571525859</v>
      </c>
      <c r="Q161" s="192">
        <v>50.98114307167797</v>
      </c>
      <c r="R161" s="191">
        <v>35.329025429342209</v>
      </c>
      <c r="S161" s="193">
        <v>35.809179488657399</v>
      </c>
      <c r="T161" s="193">
        <v>48.245525934016349</v>
      </c>
      <c r="U161" s="193">
        <v>45.296931040224223</v>
      </c>
      <c r="V161" s="193">
        <v>28.808797901552889</v>
      </c>
      <c r="W161" s="193">
        <v>33.251169616803253</v>
      </c>
      <c r="X161" s="193">
        <v>60.446305394332441</v>
      </c>
      <c r="Y161" s="193">
        <v>24.114462704693103</v>
      </c>
      <c r="Z161" s="193">
        <v>42.359886214176271</v>
      </c>
      <c r="AA161" s="193">
        <v>37.688266374665687</v>
      </c>
      <c r="AB161" s="193">
        <v>60.758461100109187</v>
      </c>
      <c r="AC161" s="193">
        <v>40.775613461564888</v>
      </c>
      <c r="AD161" s="193">
        <v>36.042296555294854</v>
      </c>
      <c r="AE161" s="193">
        <v>30.603252864135293</v>
      </c>
      <c r="AF161" s="193">
        <v>45.26370815463995</v>
      </c>
      <c r="AG161" s="193">
        <v>34.495386307278892</v>
      </c>
      <c r="AH161" s="190">
        <v>27.175284917927296</v>
      </c>
      <c r="AI161" s="513"/>
      <c r="AJ161" s="513"/>
      <c r="AK161" s="513"/>
      <c r="AL161" s="513"/>
      <c r="AM161" s="513"/>
      <c r="AN161" s="513"/>
      <c r="AO161" s="513"/>
      <c r="AP161" s="513"/>
      <c r="AQ161" s="513"/>
      <c r="AR161" s="513"/>
      <c r="AS161" s="513"/>
      <c r="AT161" s="513"/>
      <c r="AU161" s="513"/>
      <c r="AV161" s="513"/>
      <c r="AW161" s="513"/>
      <c r="AX161" s="513"/>
      <c r="AY161" s="513"/>
      <c r="AZ161" s="757"/>
      <c r="BA161" s="886"/>
      <c r="BB161" s="641" t="s">
        <v>201</v>
      </c>
      <c r="BC161" s="524">
        <v>5746.9700367748737</v>
      </c>
      <c r="BD161" s="510">
        <v>6856.7792717814445</v>
      </c>
      <c r="BE161" s="510">
        <v>8187.0974207371473</v>
      </c>
      <c r="BF161" s="510">
        <v>9221.0651395916939</v>
      </c>
      <c r="BG161" s="528">
        <v>6449.0320834368467</v>
      </c>
      <c r="BH161" s="524">
        <v>4156.1040618121624</v>
      </c>
      <c r="BI161" s="510">
        <v>3841.5531947612762</v>
      </c>
      <c r="BJ161" s="510">
        <v>3692.8471926599741</v>
      </c>
      <c r="BK161" s="510">
        <v>3087.6912269592285</v>
      </c>
      <c r="BL161" s="528">
        <v>1483.2154280692339</v>
      </c>
      <c r="BM161" s="524">
        <v>2497.3381067067385</v>
      </c>
      <c r="BN161" s="510">
        <v>3754.8813661038876</v>
      </c>
      <c r="BO161" s="510">
        <v>4076.1130042225122</v>
      </c>
      <c r="BP161" s="510">
        <v>4258.2567201703787</v>
      </c>
      <c r="BQ161" s="528">
        <v>5612.9436508566141</v>
      </c>
      <c r="BR161" s="524">
        <v>296.59668137133121</v>
      </c>
      <c r="BS161" s="510">
        <v>5659.9326852560043</v>
      </c>
      <c r="BT161" s="510">
        <v>2842.6616369783878</v>
      </c>
      <c r="BU161" s="510">
        <v>578.64529001712799</v>
      </c>
      <c r="BV161" s="510">
        <v>472.97198350727558</v>
      </c>
      <c r="BW161" s="510">
        <v>914.7315876185894</v>
      </c>
      <c r="BX161" s="510">
        <v>3524.0901439189911</v>
      </c>
      <c r="BY161" s="511">
        <v>2517.5958755016327</v>
      </c>
      <c r="BZ161" s="511">
        <v>1832.6644236445427</v>
      </c>
      <c r="CA161" s="511">
        <v>1043.6285279095173</v>
      </c>
      <c r="CB161" s="511">
        <v>2981.8537321686745</v>
      </c>
      <c r="CC161" s="511">
        <v>3708.0754269957542</v>
      </c>
      <c r="CD161" s="511">
        <v>2311.7639667391777</v>
      </c>
      <c r="CE161" s="511">
        <v>2240.2140468358994</v>
      </c>
      <c r="CF161" s="511">
        <v>4497.9912977218628</v>
      </c>
      <c r="CG161" s="511">
        <v>749.94025954604149</v>
      </c>
      <c r="CH161" s="511">
        <v>287.58638659119606</v>
      </c>
      <c r="CI161" s="84"/>
      <c r="CJ161" s="84"/>
      <c r="CK161" s="84"/>
      <c r="CL161" s="84"/>
      <c r="CM161" s="84"/>
      <c r="CN161" s="84"/>
      <c r="CO161" s="84"/>
      <c r="CP161" s="84"/>
      <c r="CQ161" s="84"/>
      <c r="CR161" s="84"/>
      <c r="CS161" s="84"/>
      <c r="CT161" s="84"/>
      <c r="CU161" s="84"/>
      <c r="CV161" s="84"/>
      <c r="CW161" s="84"/>
      <c r="CX161" s="84"/>
      <c r="CY161" s="84"/>
      <c r="CZ161" s="84"/>
    </row>
    <row r="162" s="759" customFormat="true" ht="15" customHeight="true" x14ac:dyDescent="0.2">
      <c r="A162" s="140"/>
      <c r="B162" s="208"/>
      <c r="C162" s="160"/>
      <c r="D162" s="233"/>
      <c r="E162" s="233"/>
      <c r="F162" s="233"/>
      <c r="G162" s="222"/>
      <c r="H162" s="159"/>
      <c r="I162" s="233"/>
      <c r="J162" s="233"/>
      <c r="K162" s="233"/>
      <c r="L162" s="228"/>
      <c r="M162" s="160"/>
      <c r="N162" s="233"/>
      <c r="O162" s="233"/>
      <c r="P162" s="233"/>
      <c r="Q162" s="222"/>
      <c r="R162" s="159"/>
      <c r="S162" s="233"/>
      <c r="T162" s="233"/>
      <c r="U162" s="233"/>
      <c r="V162" s="233"/>
      <c r="W162" s="233"/>
      <c r="X162" s="233"/>
      <c r="Y162" s="233"/>
      <c r="Z162" s="233"/>
      <c r="AA162" s="233"/>
      <c r="AB162" s="233"/>
      <c r="AC162" s="233"/>
      <c r="AD162" s="233"/>
      <c r="AE162" s="233"/>
      <c r="AF162" s="233"/>
      <c r="AG162" s="233"/>
      <c r="AH162" s="228"/>
      <c r="AI162" s="513"/>
      <c r="AJ162" s="513"/>
      <c r="AK162" s="513"/>
      <c r="AL162" s="513"/>
      <c r="AM162" s="513"/>
      <c r="AN162" s="513"/>
      <c r="AO162" s="513"/>
      <c r="AP162" s="513"/>
      <c r="AQ162" s="513"/>
      <c r="AR162" s="513"/>
      <c r="AS162" s="513"/>
      <c r="AT162" s="513"/>
      <c r="AU162" s="513"/>
      <c r="AV162" s="513"/>
      <c r="AW162" s="513"/>
      <c r="AX162" s="513"/>
      <c r="AY162" s="513"/>
      <c r="AZ162" s="757"/>
      <c r="BA162" s="887"/>
      <c r="BB162" s="643" t="s">
        <v>202</v>
      </c>
      <c r="BC162" s="524">
        <v>18534.89728692174</v>
      </c>
      <c r="BD162" s="510">
        <v>18453.337928682566</v>
      </c>
      <c r="BE162" s="510">
        <v>18494.807362928987</v>
      </c>
      <c r="BF162" s="510">
        <v>18496.112734809518</v>
      </c>
      <c r="BG162" s="528">
        <v>18499.66014380753</v>
      </c>
      <c r="BH162" s="524">
        <v>7486.3201341032982</v>
      </c>
      <c r="BI162" s="510">
        <v>7492.5061696767807</v>
      </c>
      <c r="BJ162" s="510">
        <v>7484.6360852122307</v>
      </c>
      <c r="BK162" s="510">
        <v>7470.1647374480963</v>
      </c>
      <c r="BL162" s="528">
        <v>7492.9233022034168</v>
      </c>
      <c r="BM162" s="524">
        <v>10974.639392033219</v>
      </c>
      <c r="BN162" s="510">
        <v>11031.025404468179</v>
      </c>
      <c r="BO162" s="510">
        <v>11025.668313443661</v>
      </c>
      <c r="BP162" s="510">
        <v>11011.089234247804</v>
      </c>
      <c r="BQ162" s="528">
        <v>11009.842684313655</v>
      </c>
      <c r="BR162" s="524">
        <v>839.52692656219006</v>
      </c>
      <c r="BS162" s="510">
        <v>15805.81506216526</v>
      </c>
      <c r="BT162" s="510">
        <v>5892.0730615854263</v>
      </c>
      <c r="BU162" s="510">
        <v>1277.449215054512</v>
      </c>
      <c r="BV162" s="510">
        <v>1641.7623016536236</v>
      </c>
      <c r="BW162" s="510">
        <v>2750.9756744205952</v>
      </c>
      <c r="BX162" s="510">
        <v>5830.1166976690292</v>
      </c>
      <c r="BY162" s="511">
        <v>10440.190628886223</v>
      </c>
      <c r="BZ162" s="511">
        <v>4326.4148878455162</v>
      </c>
      <c r="CA162" s="511">
        <v>2769.1072800606489</v>
      </c>
      <c r="CB162" s="511">
        <v>4907.7176712155342</v>
      </c>
      <c r="CC162" s="511">
        <v>9093.8556460738182</v>
      </c>
      <c r="CD162" s="511">
        <v>6414.0307019352913</v>
      </c>
      <c r="CE162" s="511">
        <v>7320.1827818155289</v>
      </c>
      <c r="CF162" s="511">
        <v>9937.3018276691437</v>
      </c>
      <c r="CG162" s="511">
        <v>2174.0306163430214</v>
      </c>
      <c r="CH162" s="511">
        <v>1058.2644761949778</v>
      </c>
      <c r="CI162" s="84"/>
      <c r="CJ162" s="84"/>
      <c r="CK162" s="84"/>
      <c r="CL162" s="84"/>
      <c r="CM162" s="84"/>
      <c r="CN162" s="84"/>
      <c r="CO162" s="84"/>
      <c r="CP162" s="84"/>
      <c r="CQ162" s="84"/>
      <c r="CR162" s="84"/>
      <c r="CS162" s="84"/>
      <c r="CT162" s="84"/>
      <c r="CU162" s="84"/>
      <c r="CV162" s="84"/>
      <c r="CW162" s="84"/>
      <c r="CX162" s="84"/>
      <c r="CY162" s="84"/>
      <c r="CZ162" s="84"/>
    </row>
    <row r="163" s="759" customFormat="true" ht="15" customHeight="true" x14ac:dyDescent="0.2">
      <c r="A163" s="217"/>
      <c r="B163" s="137"/>
      <c r="C163" s="231"/>
      <c r="D163" s="230"/>
      <c r="E163" s="230"/>
      <c r="F163" s="230"/>
      <c r="G163" s="220"/>
      <c r="H163" s="223"/>
      <c r="I163" s="230"/>
      <c r="J163" s="230"/>
      <c r="K163" s="230"/>
      <c r="L163" s="226"/>
      <c r="M163" s="231"/>
      <c r="N163" s="230"/>
      <c r="O163" s="230"/>
      <c r="P163" s="230"/>
      <c r="Q163" s="220"/>
      <c r="R163" s="223"/>
      <c r="S163" s="230"/>
      <c r="T163" s="230"/>
      <c r="U163" s="230"/>
      <c r="V163" s="230"/>
      <c r="W163" s="230"/>
      <c r="X163" s="230"/>
      <c r="Y163" s="230"/>
      <c r="Z163" s="230"/>
      <c r="AA163" s="230"/>
      <c r="AB163" s="230"/>
      <c r="AC163" s="230"/>
      <c r="AD163" s="230"/>
      <c r="AE163" s="230"/>
      <c r="AF163" s="230"/>
      <c r="AG163" s="230"/>
      <c r="AH163" s="226"/>
      <c r="AI163" s="513"/>
      <c r="AJ163" s="513"/>
      <c r="AK163" s="513"/>
      <c r="AL163" s="513"/>
      <c r="AM163" s="513"/>
      <c r="AN163" s="513"/>
      <c r="AO163" s="513"/>
      <c r="AP163" s="513"/>
      <c r="AQ163" s="513"/>
      <c r="AR163" s="513"/>
      <c r="AS163" s="513"/>
      <c r="AT163" s="513"/>
      <c r="AU163" s="513"/>
      <c r="AV163" s="513"/>
      <c r="AW163" s="513"/>
      <c r="AX163" s="513"/>
      <c r="AY163" s="513"/>
      <c r="AZ163" s="757"/>
      <c r="BA163" s="762"/>
      <c r="BB163" s="641"/>
      <c r="BC163" s="524"/>
      <c r="BD163" s="510"/>
      <c r="BE163" s="510"/>
      <c r="BF163" s="510"/>
      <c r="BG163" s="528"/>
      <c r="BH163" s="524"/>
      <c r="BI163" s="510"/>
      <c r="BJ163" s="510"/>
      <c r="BK163" s="510"/>
      <c r="BL163" s="528"/>
      <c r="BM163" s="524"/>
      <c r="BN163" s="510"/>
      <c r="BO163" s="510"/>
      <c r="BP163" s="510"/>
      <c r="BQ163" s="528"/>
      <c r="BR163" s="524"/>
      <c r="BS163" s="510"/>
      <c r="BT163" s="510"/>
      <c r="BU163" s="510"/>
      <c r="BV163" s="510"/>
      <c r="BW163" s="510"/>
      <c r="BX163" s="510"/>
      <c r="BY163" s="511"/>
      <c r="BZ163" s="511"/>
      <c r="CA163" s="511"/>
      <c r="CB163" s="511"/>
      <c r="CC163" s="511"/>
      <c r="CD163" s="511"/>
      <c r="CE163" s="511"/>
      <c r="CF163" s="511"/>
      <c r="CG163" s="511"/>
      <c r="CH163" s="511"/>
      <c r="CI163" s="84"/>
      <c r="CJ163" s="84"/>
      <c r="CK163" s="84"/>
      <c r="CL163" s="84"/>
      <c r="CM163" s="84"/>
      <c r="CN163" s="84"/>
      <c r="CO163" s="84"/>
      <c r="CP163" s="84"/>
      <c r="CQ163" s="84"/>
      <c r="CR163" s="84"/>
      <c r="CS163" s="84"/>
      <c r="CT163" s="84"/>
      <c r="CU163" s="84"/>
      <c r="CV163" s="84"/>
      <c r="CW163" s="84"/>
      <c r="CX163" s="84"/>
      <c r="CY163" s="84"/>
      <c r="CZ163" s="84"/>
    </row>
    <row r="164" s="759" customFormat="true" ht="15" customHeight="true" x14ac:dyDescent="0.2">
      <c r="A164" s="217"/>
      <c r="B164" s="137"/>
      <c r="C164" s="231"/>
      <c r="D164" s="230"/>
      <c r="E164" s="230"/>
      <c r="F164" s="230"/>
      <c r="G164" s="220"/>
      <c r="H164" s="223"/>
      <c r="I164" s="230"/>
      <c r="J164" s="230"/>
      <c r="K164" s="230"/>
      <c r="L164" s="226"/>
      <c r="M164" s="231"/>
      <c r="N164" s="230"/>
      <c r="O164" s="230"/>
      <c r="P164" s="230"/>
      <c r="Q164" s="220"/>
      <c r="R164" s="223"/>
      <c r="S164" s="230"/>
      <c r="T164" s="230"/>
      <c r="U164" s="230"/>
      <c r="V164" s="230"/>
      <c r="W164" s="230"/>
      <c r="X164" s="230"/>
      <c r="Y164" s="230"/>
      <c r="Z164" s="230"/>
      <c r="AA164" s="230"/>
      <c r="AB164" s="230"/>
      <c r="AC164" s="230"/>
      <c r="AD164" s="230"/>
      <c r="AE164" s="230"/>
      <c r="AF164" s="230"/>
      <c r="AG164" s="230"/>
      <c r="AH164" s="226"/>
      <c r="AI164" s="513"/>
      <c r="AJ164" s="513"/>
      <c r="AK164" s="513"/>
      <c r="AL164" s="513"/>
      <c r="AM164" s="513"/>
      <c r="AN164" s="513"/>
      <c r="AO164" s="513"/>
      <c r="AP164" s="513"/>
      <c r="AQ164" s="513"/>
      <c r="AR164" s="513"/>
      <c r="AS164" s="513"/>
      <c r="AT164" s="513"/>
      <c r="AU164" s="513"/>
      <c r="AV164" s="513"/>
      <c r="AW164" s="513"/>
      <c r="AX164" s="513"/>
      <c r="AY164" s="513"/>
      <c r="AZ164" s="757"/>
      <c r="BA164" s="762"/>
      <c r="BB164" s="641"/>
      <c r="BC164" s="524"/>
      <c r="BD164" s="510"/>
      <c r="BE164" s="510"/>
      <c r="BF164" s="510"/>
      <c r="BG164" s="528"/>
      <c r="BH164" s="524"/>
      <c r="BI164" s="510"/>
      <c r="BJ164" s="510"/>
      <c r="BK164" s="510"/>
      <c r="BL164" s="528"/>
      <c r="BM164" s="524"/>
      <c r="BN164" s="510"/>
      <c r="BO164" s="510"/>
      <c r="BP164" s="510"/>
      <c r="BQ164" s="528"/>
      <c r="BR164" s="524"/>
      <c r="BS164" s="510"/>
      <c r="BT164" s="510"/>
      <c r="BU164" s="510"/>
      <c r="BV164" s="510"/>
      <c r="BW164" s="510"/>
      <c r="BX164" s="510"/>
      <c r="BY164" s="511"/>
      <c r="BZ164" s="511"/>
      <c r="CA164" s="511"/>
      <c r="CB164" s="511"/>
      <c r="CC164" s="511"/>
      <c r="CD164" s="511"/>
      <c r="CE164" s="511"/>
      <c r="CF164" s="511"/>
      <c r="CG164" s="511"/>
      <c r="CH164" s="511"/>
      <c r="CI164" s="84"/>
      <c r="CJ164" s="84"/>
      <c r="CK164" s="84"/>
      <c r="CL164" s="84"/>
      <c r="CM164" s="84"/>
      <c r="CN164" s="84"/>
      <c r="CO164" s="84"/>
      <c r="CP164" s="84"/>
      <c r="CQ164" s="84"/>
      <c r="CR164" s="84"/>
      <c r="CS164" s="84"/>
      <c r="CT164" s="84"/>
      <c r="CU164" s="84"/>
      <c r="CV164" s="84"/>
      <c r="CW164" s="84"/>
      <c r="CX164" s="84"/>
      <c r="CY164" s="84"/>
      <c r="CZ164" s="84"/>
    </row>
    <row r="165" s="759" customFormat="true" ht="15" customHeight="true" x14ac:dyDescent="0.2">
      <c r="A165" s="635"/>
      <c r="B165" s="454"/>
      <c r="C165" s="182"/>
      <c r="D165" s="181"/>
      <c r="E165" s="181"/>
      <c r="F165" s="181"/>
      <c r="G165" s="180"/>
      <c r="H165" s="179"/>
      <c r="I165" s="181"/>
      <c r="J165" s="181"/>
      <c r="K165" s="181"/>
      <c r="L165" s="178"/>
      <c r="M165" s="182"/>
      <c r="N165" s="181"/>
      <c r="O165" s="181"/>
      <c r="P165" s="181"/>
      <c r="Q165" s="180"/>
      <c r="R165" s="179"/>
      <c r="S165" s="181"/>
      <c r="T165" s="181"/>
      <c r="U165" s="181"/>
      <c r="V165" s="181"/>
      <c r="W165" s="181"/>
      <c r="X165" s="181"/>
      <c r="Y165" s="181"/>
      <c r="Z165" s="181"/>
      <c r="AA165" s="181"/>
      <c r="AB165" s="181"/>
      <c r="AC165" s="181"/>
      <c r="AD165" s="181"/>
      <c r="AE165" s="181"/>
      <c r="AF165" s="181"/>
      <c r="AG165" s="181"/>
      <c r="AH165" s="178"/>
      <c r="AI165" s="513"/>
      <c r="AJ165" s="513"/>
      <c r="AK165" s="513"/>
      <c r="AL165" s="513"/>
      <c r="AM165" s="513"/>
      <c r="AN165" s="513"/>
      <c r="AO165" s="513"/>
      <c r="AP165" s="513"/>
      <c r="AQ165" s="513"/>
      <c r="AR165" s="513"/>
      <c r="AS165" s="513"/>
      <c r="AT165" s="513"/>
      <c r="AU165" s="513"/>
      <c r="AV165" s="513"/>
      <c r="AW165" s="513"/>
      <c r="AX165" s="513"/>
      <c r="AY165" s="513"/>
      <c r="AZ165" s="757"/>
      <c r="BA165" s="762"/>
      <c r="BB165" s="641"/>
      <c r="BC165" s="524"/>
      <c r="BD165" s="510"/>
      <c r="BE165" s="510"/>
      <c r="BF165" s="510"/>
      <c r="BG165" s="528"/>
      <c r="BH165" s="524"/>
      <c r="BI165" s="510"/>
      <c r="BJ165" s="510"/>
      <c r="BK165" s="510"/>
      <c r="BL165" s="528"/>
      <c r="BM165" s="524"/>
      <c r="BN165" s="510"/>
      <c r="BO165" s="510"/>
      <c r="BP165" s="510"/>
      <c r="BQ165" s="528"/>
      <c r="BR165" s="524"/>
      <c r="BS165" s="510"/>
      <c r="BT165" s="510"/>
      <c r="BU165" s="510"/>
      <c r="BV165" s="510"/>
      <c r="BW165" s="510"/>
      <c r="BX165" s="510"/>
      <c r="BY165" s="511"/>
      <c r="BZ165" s="511"/>
      <c r="CA165" s="511"/>
      <c r="CB165" s="511"/>
      <c r="CC165" s="511"/>
      <c r="CD165" s="511"/>
      <c r="CE165" s="511"/>
      <c r="CF165" s="511"/>
      <c r="CG165" s="511"/>
      <c r="CH165" s="511"/>
      <c r="CI165" s="84"/>
      <c r="CJ165" s="84"/>
      <c r="CK165" s="84"/>
      <c r="CL165" s="84"/>
      <c r="CM165" s="84"/>
      <c r="CN165" s="84"/>
      <c r="CO165" s="84"/>
      <c r="CP165" s="84"/>
      <c r="CQ165" s="84"/>
      <c r="CR165" s="84"/>
      <c r="CS165" s="84"/>
      <c r="CT165" s="84"/>
      <c r="CU165" s="84"/>
      <c r="CV165" s="84"/>
      <c r="CW165" s="84"/>
      <c r="CX165" s="84"/>
      <c r="CY165" s="84"/>
      <c r="CZ165" s="84"/>
    </row>
    <row r="166" s="759" customFormat="true" ht="15" customHeight="true" x14ac:dyDescent="0.2">
      <c r="A166" s="635"/>
      <c r="B166" s="454"/>
      <c r="C166" s="182"/>
      <c r="D166" s="181"/>
      <c r="E166" s="181"/>
      <c r="F166" s="181"/>
      <c r="G166" s="180"/>
      <c r="H166" s="179"/>
      <c r="I166" s="181"/>
      <c r="J166" s="181"/>
      <c r="K166" s="181"/>
      <c r="L166" s="178"/>
      <c r="M166" s="182"/>
      <c r="N166" s="181"/>
      <c r="O166" s="181"/>
      <c r="P166" s="181"/>
      <c r="Q166" s="180"/>
      <c r="R166" s="179"/>
      <c r="S166" s="181"/>
      <c r="T166" s="181"/>
      <c r="U166" s="181"/>
      <c r="V166" s="181"/>
      <c r="W166" s="181"/>
      <c r="X166" s="181"/>
      <c r="Y166" s="181"/>
      <c r="Z166" s="181"/>
      <c r="AA166" s="181"/>
      <c r="AB166" s="181"/>
      <c r="AC166" s="181"/>
      <c r="AD166" s="181"/>
      <c r="AE166" s="181"/>
      <c r="AF166" s="181"/>
      <c r="AG166" s="181"/>
      <c r="AH166" s="178"/>
      <c r="AI166" s="513"/>
      <c r="AJ166" s="513"/>
      <c r="AK166" s="513"/>
      <c r="AL166" s="513"/>
      <c r="AM166" s="513"/>
      <c r="AN166" s="513"/>
      <c r="AO166" s="513"/>
      <c r="AP166" s="513"/>
      <c r="AQ166" s="513"/>
      <c r="AR166" s="513"/>
      <c r="AS166" s="513"/>
      <c r="AT166" s="513"/>
      <c r="AU166" s="513"/>
      <c r="AV166" s="513"/>
      <c r="AW166" s="513"/>
      <c r="AX166" s="513"/>
      <c r="AY166" s="513"/>
      <c r="AZ166" s="757"/>
      <c r="BA166" s="762"/>
      <c r="BB166" s="641"/>
      <c r="BC166" s="524"/>
      <c r="BD166" s="510"/>
      <c r="BE166" s="510"/>
      <c r="BF166" s="510"/>
      <c r="BG166" s="528"/>
      <c r="BH166" s="524"/>
      <c r="BI166" s="510"/>
      <c r="BJ166" s="510"/>
      <c r="BK166" s="510"/>
      <c r="BL166" s="528"/>
      <c r="BM166" s="524"/>
      <c r="BN166" s="510"/>
      <c r="BO166" s="510"/>
      <c r="BP166" s="510"/>
      <c r="BQ166" s="528"/>
      <c r="BR166" s="524"/>
      <c r="BS166" s="510"/>
      <c r="BT166" s="510"/>
      <c r="BU166" s="510"/>
      <c r="BV166" s="510"/>
      <c r="BW166" s="510"/>
      <c r="BX166" s="510"/>
      <c r="BY166" s="511"/>
      <c r="BZ166" s="511"/>
      <c r="CA166" s="511"/>
      <c r="CB166" s="511"/>
      <c r="CC166" s="511"/>
      <c r="CD166" s="511"/>
      <c r="CE166" s="511"/>
      <c r="CF166" s="511"/>
      <c r="CG166" s="511"/>
      <c r="CH166" s="511"/>
      <c r="CI166" s="84"/>
      <c r="CJ166" s="84"/>
      <c r="CK166" s="84"/>
      <c r="CL166" s="84"/>
      <c r="CM166" s="84"/>
      <c r="CN166" s="84"/>
      <c r="CO166" s="84"/>
      <c r="CP166" s="84"/>
      <c r="CQ166" s="84"/>
      <c r="CR166" s="84"/>
      <c r="CS166" s="84"/>
      <c r="CT166" s="84"/>
      <c r="CU166" s="84"/>
      <c r="CV166" s="84"/>
      <c r="CW166" s="84"/>
      <c r="CX166" s="84"/>
      <c r="CY166" s="84"/>
      <c r="CZ166" s="84"/>
    </row>
    <row r="167" s="759" customFormat="true" ht="15" customHeight="true" x14ac:dyDescent="0.2">
      <c r="A167" s="635"/>
      <c r="B167" s="454"/>
      <c r="C167" s="182"/>
      <c r="D167" s="181"/>
      <c r="E167" s="181"/>
      <c r="F167" s="181"/>
      <c r="G167" s="180"/>
      <c r="H167" s="179"/>
      <c r="I167" s="181"/>
      <c r="J167" s="181"/>
      <c r="K167" s="181"/>
      <c r="L167" s="178"/>
      <c r="M167" s="182"/>
      <c r="N167" s="181"/>
      <c r="O167" s="181"/>
      <c r="P167" s="181"/>
      <c r="Q167" s="180"/>
      <c r="R167" s="179"/>
      <c r="S167" s="181"/>
      <c r="T167" s="181"/>
      <c r="U167" s="181"/>
      <c r="V167" s="181"/>
      <c r="W167" s="181"/>
      <c r="X167" s="181"/>
      <c r="Y167" s="181"/>
      <c r="Z167" s="181"/>
      <c r="AA167" s="181"/>
      <c r="AB167" s="181"/>
      <c r="AC167" s="181"/>
      <c r="AD167" s="181"/>
      <c r="AE167" s="181"/>
      <c r="AF167" s="181"/>
      <c r="AG167" s="181"/>
      <c r="AH167" s="178"/>
      <c r="AI167" s="513"/>
      <c r="AJ167" s="513"/>
      <c r="AK167" s="513"/>
      <c r="AL167" s="513"/>
      <c r="AM167" s="513"/>
      <c r="AN167" s="513"/>
      <c r="AO167" s="513"/>
      <c r="AP167" s="513"/>
      <c r="AQ167" s="513"/>
      <c r="AR167" s="513"/>
      <c r="AS167" s="513"/>
      <c r="AT167" s="513"/>
      <c r="AU167" s="513"/>
      <c r="AV167" s="513"/>
      <c r="AW167" s="513"/>
      <c r="AX167" s="513"/>
      <c r="AY167" s="513"/>
      <c r="AZ167" s="757"/>
      <c r="BA167" s="762"/>
      <c r="BB167" s="641"/>
      <c r="BC167" s="524"/>
      <c r="BD167" s="510"/>
      <c r="BE167" s="510"/>
      <c r="BF167" s="510"/>
      <c r="BG167" s="528"/>
      <c r="BH167" s="524"/>
      <c r="BI167" s="510"/>
      <c r="BJ167" s="510"/>
      <c r="BK167" s="510"/>
      <c r="BL167" s="528"/>
      <c r="BM167" s="524"/>
      <c r="BN167" s="510"/>
      <c r="BO167" s="510"/>
      <c r="BP167" s="510"/>
      <c r="BQ167" s="528"/>
      <c r="BR167" s="524"/>
      <c r="BS167" s="510"/>
      <c r="BT167" s="510"/>
      <c r="BU167" s="510"/>
      <c r="BV167" s="510"/>
      <c r="BW167" s="510"/>
      <c r="BX167" s="510"/>
      <c r="BY167" s="511"/>
      <c r="BZ167" s="511"/>
      <c r="CA167" s="511"/>
      <c r="CB167" s="511"/>
      <c r="CC167" s="511"/>
      <c r="CD167" s="511"/>
      <c r="CE167" s="511"/>
      <c r="CF167" s="511"/>
      <c r="CG167" s="511"/>
      <c r="CH167" s="511"/>
      <c r="CI167" s="84"/>
      <c r="CJ167" s="84"/>
      <c r="CK167" s="84"/>
      <c r="CL167" s="84"/>
      <c r="CM167" s="84"/>
      <c r="CN167" s="84"/>
      <c r="CO167" s="84"/>
      <c r="CP167" s="84"/>
      <c r="CQ167" s="84"/>
      <c r="CR167" s="84"/>
      <c r="CS167" s="84"/>
      <c r="CT167" s="84"/>
      <c r="CU167" s="84"/>
      <c r="CV167" s="84"/>
      <c r="CW167" s="84"/>
      <c r="CX167" s="84"/>
      <c r="CY167" s="84"/>
      <c r="CZ167" s="84"/>
    </row>
    <row r="168" s="759" customFormat="true" ht="15" customHeight="true" x14ac:dyDescent="0.2">
      <c r="A168" s="635"/>
      <c r="B168" s="454"/>
      <c r="C168" s="182"/>
      <c r="D168" s="181"/>
      <c r="E168" s="181"/>
      <c r="F168" s="181"/>
      <c r="G168" s="180"/>
      <c r="H168" s="179"/>
      <c r="I168" s="181"/>
      <c r="J168" s="181"/>
      <c r="K168" s="181"/>
      <c r="L168" s="178"/>
      <c r="M168" s="182"/>
      <c r="N168" s="181"/>
      <c r="O168" s="181"/>
      <c r="P168" s="181"/>
      <c r="Q168" s="180"/>
      <c r="R168" s="179"/>
      <c r="S168" s="181"/>
      <c r="T168" s="181"/>
      <c r="U168" s="181"/>
      <c r="V168" s="181"/>
      <c r="W168" s="181"/>
      <c r="X168" s="181"/>
      <c r="Y168" s="181"/>
      <c r="Z168" s="181"/>
      <c r="AA168" s="181"/>
      <c r="AB168" s="181"/>
      <c r="AC168" s="181"/>
      <c r="AD168" s="181"/>
      <c r="AE168" s="181"/>
      <c r="AF168" s="181"/>
      <c r="AG168" s="181"/>
      <c r="AH168" s="178"/>
      <c r="AI168" s="513"/>
      <c r="AJ168" s="513"/>
      <c r="AK168" s="513"/>
      <c r="AL168" s="513"/>
      <c r="AM168" s="513"/>
      <c r="AN168" s="513"/>
      <c r="AO168" s="513"/>
      <c r="AP168" s="513"/>
      <c r="AQ168" s="513"/>
      <c r="AR168" s="513"/>
      <c r="AS168" s="513"/>
      <c r="AT168" s="513"/>
      <c r="AU168" s="513"/>
      <c r="AV168" s="513"/>
      <c r="AW168" s="513"/>
      <c r="AX168" s="513"/>
      <c r="AY168" s="513"/>
      <c r="AZ168" s="757"/>
      <c r="BA168" s="762"/>
      <c r="BB168" s="641"/>
      <c r="BC168" s="524"/>
      <c r="BD168" s="510"/>
      <c r="BE168" s="510"/>
      <c r="BF168" s="510"/>
      <c r="BG168" s="528"/>
      <c r="BH168" s="524"/>
      <c r="BI168" s="510"/>
      <c r="BJ168" s="510"/>
      <c r="BK168" s="510"/>
      <c r="BL168" s="528"/>
      <c r="BM168" s="524"/>
      <c r="BN168" s="510"/>
      <c r="BO168" s="510"/>
      <c r="BP168" s="510"/>
      <c r="BQ168" s="528"/>
      <c r="BR168" s="524"/>
      <c r="BS168" s="510"/>
      <c r="BT168" s="510"/>
      <c r="BU168" s="510"/>
      <c r="BV168" s="510"/>
      <c r="BW168" s="510"/>
      <c r="BX168" s="510"/>
      <c r="BY168" s="511"/>
      <c r="BZ168" s="511"/>
      <c r="CA168" s="511"/>
      <c r="CB168" s="511"/>
      <c r="CC168" s="511"/>
      <c r="CD168" s="511"/>
      <c r="CE168" s="511"/>
      <c r="CF168" s="511"/>
      <c r="CG168" s="511"/>
      <c r="CH168" s="511"/>
      <c r="CI168" s="84"/>
      <c r="CJ168" s="84"/>
      <c r="CK168" s="84"/>
      <c r="CL168" s="84"/>
      <c r="CM168" s="84"/>
      <c r="CN168" s="84"/>
      <c r="CO168" s="84"/>
      <c r="CP168" s="84"/>
      <c r="CQ168" s="84"/>
      <c r="CR168" s="84"/>
      <c r="CS168" s="84"/>
      <c r="CT168" s="84"/>
      <c r="CU168" s="84"/>
      <c r="CV168" s="84"/>
      <c r="CW168" s="84"/>
      <c r="CX168" s="84"/>
      <c r="CY168" s="84"/>
      <c r="CZ168" s="84"/>
    </row>
    <row r="169" s="759" customFormat="true" ht="15" customHeight="true" x14ac:dyDescent="0.2">
      <c r="A169" s="635"/>
      <c r="B169" s="454"/>
      <c r="C169" s="182"/>
      <c r="D169" s="181"/>
      <c r="E169" s="181"/>
      <c r="F169" s="181"/>
      <c r="G169" s="180"/>
      <c r="H169" s="179"/>
      <c r="I169" s="181"/>
      <c r="J169" s="181"/>
      <c r="K169" s="181"/>
      <c r="L169" s="178"/>
      <c r="M169" s="182"/>
      <c r="N169" s="181"/>
      <c r="O169" s="181"/>
      <c r="P169" s="181"/>
      <c r="Q169" s="180"/>
      <c r="R169" s="179"/>
      <c r="S169" s="181"/>
      <c r="T169" s="181"/>
      <c r="U169" s="181"/>
      <c r="V169" s="181"/>
      <c r="W169" s="181"/>
      <c r="X169" s="181"/>
      <c r="Y169" s="181"/>
      <c r="Z169" s="181"/>
      <c r="AA169" s="181"/>
      <c r="AB169" s="181"/>
      <c r="AC169" s="181"/>
      <c r="AD169" s="181"/>
      <c r="AE169" s="181"/>
      <c r="AF169" s="181"/>
      <c r="AG169" s="181"/>
      <c r="AH169" s="178"/>
      <c r="AI169" s="513"/>
      <c r="AJ169" s="513"/>
      <c r="AK169" s="513"/>
      <c r="AL169" s="513"/>
      <c r="AM169" s="513"/>
      <c r="AN169" s="513"/>
      <c r="AO169" s="513"/>
      <c r="AP169" s="513"/>
      <c r="AQ169" s="513"/>
      <c r="AR169" s="513"/>
      <c r="AS169" s="513"/>
      <c r="AT169" s="513"/>
      <c r="AU169" s="513"/>
      <c r="AV169" s="513"/>
      <c r="AW169" s="513"/>
      <c r="AX169" s="513"/>
      <c r="AY169" s="513"/>
      <c r="AZ169" s="757"/>
      <c r="BA169" s="762"/>
      <c r="BB169" s="641"/>
      <c r="BC169" s="524"/>
      <c r="BD169" s="510"/>
      <c r="BE169" s="510"/>
      <c r="BF169" s="510"/>
      <c r="BG169" s="528"/>
      <c r="BH169" s="524"/>
      <c r="BI169" s="510"/>
      <c r="BJ169" s="510"/>
      <c r="BK169" s="510"/>
      <c r="BL169" s="528"/>
      <c r="BM169" s="524"/>
      <c r="BN169" s="510"/>
      <c r="BO169" s="510"/>
      <c r="BP169" s="510"/>
      <c r="BQ169" s="528"/>
      <c r="BR169" s="524"/>
      <c r="BS169" s="510"/>
      <c r="BT169" s="510"/>
      <c r="BU169" s="510"/>
      <c r="BV169" s="510"/>
      <c r="BW169" s="510"/>
      <c r="BX169" s="510"/>
      <c r="BY169" s="511"/>
      <c r="BZ169" s="511"/>
      <c r="CA169" s="511"/>
      <c r="CB169" s="511"/>
      <c r="CC169" s="511"/>
      <c r="CD169" s="511"/>
      <c r="CE169" s="511"/>
      <c r="CF169" s="511"/>
      <c r="CG169" s="511"/>
      <c r="CH169" s="511"/>
      <c r="CI169" s="84"/>
      <c r="CJ169" s="84"/>
      <c r="CK169" s="84"/>
      <c r="CL169" s="84"/>
      <c r="CM169" s="84"/>
      <c r="CN169" s="84"/>
      <c r="CO169" s="84"/>
      <c r="CP169" s="84"/>
      <c r="CQ169" s="84"/>
      <c r="CR169" s="84"/>
      <c r="CS169" s="84"/>
      <c r="CT169" s="84"/>
      <c r="CU169" s="84"/>
      <c r="CV169" s="84"/>
      <c r="CW169" s="84"/>
      <c r="CX169" s="84"/>
      <c r="CY169" s="84"/>
      <c r="CZ169" s="84"/>
    </row>
    <row r="170" s="759" customFormat="true" ht="15" customHeight="true" x14ac:dyDescent="0.2">
      <c r="A170" s="635"/>
      <c r="B170" s="454"/>
      <c r="C170" s="182"/>
      <c r="D170" s="181"/>
      <c r="E170" s="181"/>
      <c r="F170" s="181"/>
      <c r="G170" s="180"/>
      <c r="H170" s="179"/>
      <c r="I170" s="181"/>
      <c r="J170" s="181"/>
      <c r="K170" s="181"/>
      <c r="L170" s="178"/>
      <c r="M170" s="182"/>
      <c r="N170" s="181"/>
      <c r="O170" s="181"/>
      <c r="P170" s="181"/>
      <c r="Q170" s="180"/>
      <c r="R170" s="179"/>
      <c r="S170" s="181"/>
      <c r="T170" s="181"/>
      <c r="U170" s="181"/>
      <c r="V170" s="181"/>
      <c r="W170" s="181"/>
      <c r="X170" s="181"/>
      <c r="Y170" s="181"/>
      <c r="Z170" s="181"/>
      <c r="AA170" s="181"/>
      <c r="AB170" s="181"/>
      <c r="AC170" s="181"/>
      <c r="AD170" s="181"/>
      <c r="AE170" s="181"/>
      <c r="AF170" s="181"/>
      <c r="AG170" s="181"/>
      <c r="AH170" s="178"/>
      <c r="AI170" s="513"/>
      <c r="AJ170" s="513"/>
      <c r="AK170" s="513"/>
      <c r="AL170" s="513"/>
      <c r="AM170" s="513"/>
      <c r="AN170" s="513"/>
      <c r="AO170" s="513"/>
      <c r="AP170" s="513"/>
      <c r="AQ170" s="513"/>
      <c r="AR170" s="513"/>
      <c r="AS170" s="513"/>
      <c r="AT170" s="513"/>
      <c r="AU170" s="513"/>
      <c r="AV170" s="513"/>
      <c r="AW170" s="513"/>
      <c r="AX170" s="513"/>
      <c r="AY170" s="513"/>
      <c r="AZ170" s="757"/>
      <c r="BA170" s="762"/>
      <c r="BB170" s="641"/>
      <c r="BC170" s="524"/>
      <c r="BD170" s="510"/>
      <c r="BE170" s="510"/>
      <c r="BF170" s="510"/>
      <c r="BG170" s="528"/>
      <c r="BH170" s="524"/>
      <c r="BI170" s="510"/>
      <c r="BJ170" s="510"/>
      <c r="BK170" s="510"/>
      <c r="BL170" s="528"/>
      <c r="BM170" s="524"/>
      <c r="BN170" s="510"/>
      <c r="BO170" s="510"/>
      <c r="BP170" s="510"/>
      <c r="BQ170" s="528"/>
      <c r="BR170" s="524"/>
      <c r="BS170" s="510"/>
      <c r="BT170" s="510"/>
      <c r="BU170" s="510"/>
      <c r="BV170" s="510"/>
      <c r="BW170" s="510"/>
      <c r="BX170" s="510"/>
      <c r="BY170" s="511"/>
      <c r="BZ170" s="511"/>
      <c r="CA170" s="511"/>
      <c r="CB170" s="511"/>
      <c r="CC170" s="511"/>
      <c r="CD170" s="511"/>
      <c r="CE170" s="511"/>
      <c r="CF170" s="511"/>
      <c r="CG170" s="511"/>
      <c r="CH170" s="511"/>
      <c r="CI170" s="84"/>
      <c r="CJ170" s="84"/>
      <c r="CK170" s="84"/>
      <c r="CL170" s="84"/>
      <c r="CM170" s="84"/>
      <c r="CN170" s="84"/>
      <c r="CO170" s="84"/>
      <c r="CP170" s="84"/>
      <c r="CQ170" s="84"/>
      <c r="CR170" s="84"/>
      <c r="CS170" s="84"/>
      <c r="CT170" s="84"/>
      <c r="CU170" s="84"/>
      <c r="CV170" s="84"/>
      <c r="CW170" s="84"/>
      <c r="CX170" s="84"/>
      <c r="CY170" s="84"/>
      <c r="CZ170" s="84"/>
    </row>
    <row r="171" s="759" customFormat="true" ht="15" customHeight="true" x14ac:dyDescent="0.2">
      <c r="A171" s="635"/>
      <c r="B171" s="454"/>
      <c r="C171" s="182"/>
      <c r="D171" s="181"/>
      <c r="E171" s="181"/>
      <c r="F171" s="181"/>
      <c r="G171" s="180"/>
      <c r="H171" s="179"/>
      <c r="I171" s="181"/>
      <c r="J171" s="181"/>
      <c r="K171" s="181"/>
      <c r="L171" s="178"/>
      <c r="M171" s="182"/>
      <c r="N171" s="181"/>
      <c r="O171" s="181"/>
      <c r="P171" s="181"/>
      <c r="Q171" s="180"/>
      <c r="R171" s="179"/>
      <c r="S171" s="181"/>
      <c r="T171" s="181"/>
      <c r="U171" s="181"/>
      <c r="V171" s="181"/>
      <c r="W171" s="181"/>
      <c r="X171" s="181"/>
      <c r="Y171" s="181"/>
      <c r="Z171" s="181"/>
      <c r="AA171" s="181"/>
      <c r="AB171" s="181"/>
      <c r="AC171" s="181"/>
      <c r="AD171" s="181"/>
      <c r="AE171" s="181"/>
      <c r="AF171" s="181"/>
      <c r="AG171" s="181"/>
      <c r="AH171" s="178"/>
      <c r="AI171" s="513"/>
      <c r="AJ171" s="513"/>
      <c r="AK171" s="513"/>
      <c r="AL171" s="513"/>
      <c r="AM171" s="513"/>
      <c r="AN171" s="513"/>
      <c r="AO171" s="513"/>
      <c r="AP171" s="513"/>
      <c r="AQ171" s="513"/>
      <c r="AR171" s="513"/>
      <c r="AS171" s="513"/>
      <c r="AT171" s="513"/>
      <c r="AU171" s="513"/>
      <c r="AV171" s="513"/>
      <c r="AW171" s="513"/>
      <c r="AX171" s="513"/>
      <c r="AY171" s="513"/>
      <c r="AZ171" s="757"/>
      <c r="BA171" s="762"/>
      <c r="BB171" s="641"/>
      <c r="BC171" s="524"/>
      <c r="BD171" s="510"/>
      <c r="BE171" s="510"/>
      <c r="BF171" s="510"/>
      <c r="BG171" s="528"/>
      <c r="BH171" s="524"/>
      <c r="BI171" s="510"/>
      <c r="BJ171" s="510"/>
      <c r="BK171" s="510"/>
      <c r="BL171" s="528"/>
      <c r="BM171" s="524"/>
      <c r="BN171" s="510"/>
      <c r="BO171" s="510"/>
      <c r="BP171" s="510"/>
      <c r="BQ171" s="528"/>
      <c r="BR171" s="524"/>
      <c r="BS171" s="510"/>
      <c r="BT171" s="510"/>
      <c r="BU171" s="510"/>
      <c r="BV171" s="510"/>
      <c r="BW171" s="510"/>
      <c r="BX171" s="510"/>
      <c r="BY171" s="511"/>
      <c r="BZ171" s="511"/>
      <c r="CA171" s="511"/>
      <c r="CB171" s="511"/>
      <c r="CC171" s="511"/>
      <c r="CD171" s="511"/>
      <c r="CE171" s="511"/>
      <c r="CF171" s="511"/>
      <c r="CG171" s="511"/>
      <c r="CH171" s="511"/>
      <c r="CI171" s="84"/>
      <c r="CJ171" s="84"/>
      <c r="CK171" s="84"/>
      <c r="CL171" s="84"/>
      <c r="CM171" s="84"/>
      <c r="CN171" s="84"/>
      <c r="CO171" s="84"/>
      <c r="CP171" s="84"/>
      <c r="CQ171" s="84"/>
      <c r="CR171" s="84"/>
      <c r="CS171" s="84"/>
      <c r="CT171" s="84"/>
      <c r="CU171" s="84"/>
      <c r="CV171" s="84"/>
      <c r="CW171" s="84"/>
      <c r="CX171" s="84"/>
      <c r="CY171" s="84"/>
      <c r="CZ171" s="84"/>
    </row>
    <row r="172" s="759" customFormat="true" ht="15" customHeight="true" x14ac:dyDescent="0.2">
      <c r="A172" s="635"/>
      <c r="B172" s="454"/>
      <c r="C172" s="182"/>
      <c r="D172" s="181"/>
      <c r="E172" s="181"/>
      <c r="F172" s="181"/>
      <c r="G172" s="180"/>
      <c r="H172" s="179"/>
      <c r="I172" s="181"/>
      <c r="J172" s="181"/>
      <c r="K172" s="181"/>
      <c r="L172" s="178"/>
      <c r="M172" s="182"/>
      <c r="N172" s="181"/>
      <c r="O172" s="181"/>
      <c r="P172" s="181"/>
      <c r="Q172" s="180"/>
      <c r="R172" s="179"/>
      <c r="S172" s="181"/>
      <c r="T172" s="181"/>
      <c r="U172" s="181"/>
      <c r="V172" s="181"/>
      <c r="W172" s="181"/>
      <c r="X172" s="181"/>
      <c r="Y172" s="181"/>
      <c r="Z172" s="181"/>
      <c r="AA172" s="181"/>
      <c r="AB172" s="181"/>
      <c r="AC172" s="181"/>
      <c r="AD172" s="181"/>
      <c r="AE172" s="181"/>
      <c r="AF172" s="181"/>
      <c r="AG172" s="181"/>
      <c r="AH172" s="178"/>
      <c r="AI172" s="513"/>
      <c r="AJ172" s="513"/>
      <c r="AK172" s="513"/>
      <c r="AL172" s="513"/>
      <c r="AM172" s="513"/>
      <c r="AN172" s="513"/>
      <c r="AO172" s="513"/>
      <c r="AP172" s="513"/>
      <c r="AQ172" s="513"/>
      <c r="AR172" s="513"/>
      <c r="AS172" s="513"/>
      <c r="AT172" s="513"/>
      <c r="AU172" s="513"/>
      <c r="AV172" s="513"/>
      <c r="AW172" s="513"/>
      <c r="AX172" s="513"/>
      <c r="AY172" s="513"/>
      <c r="AZ172" s="757"/>
      <c r="BA172" s="762"/>
      <c r="BB172" s="641"/>
      <c r="BC172" s="524"/>
      <c r="BD172" s="510"/>
      <c r="BE172" s="510"/>
      <c r="BF172" s="510"/>
      <c r="BG172" s="528"/>
      <c r="BH172" s="524"/>
      <c r="BI172" s="510"/>
      <c r="BJ172" s="510"/>
      <c r="BK172" s="510"/>
      <c r="BL172" s="528"/>
      <c r="BM172" s="524"/>
      <c r="BN172" s="510"/>
      <c r="BO172" s="510"/>
      <c r="BP172" s="510"/>
      <c r="BQ172" s="528"/>
      <c r="BR172" s="524"/>
      <c r="BS172" s="510"/>
      <c r="BT172" s="510"/>
      <c r="BU172" s="510"/>
      <c r="BV172" s="510"/>
      <c r="BW172" s="510"/>
      <c r="BX172" s="510"/>
      <c r="BY172" s="511"/>
      <c r="BZ172" s="511"/>
      <c r="CA172" s="511"/>
      <c r="CB172" s="511"/>
      <c r="CC172" s="511"/>
      <c r="CD172" s="511"/>
      <c r="CE172" s="511"/>
      <c r="CF172" s="511"/>
      <c r="CG172" s="511"/>
      <c r="CH172" s="511"/>
      <c r="CI172" s="84"/>
      <c r="CJ172" s="84"/>
      <c r="CK172" s="84"/>
      <c r="CL172" s="84"/>
      <c r="CM172" s="84"/>
      <c r="CN172" s="84"/>
      <c r="CO172" s="84"/>
      <c r="CP172" s="84"/>
      <c r="CQ172" s="84"/>
      <c r="CR172" s="84"/>
      <c r="CS172" s="84"/>
      <c r="CT172" s="84"/>
      <c r="CU172" s="84"/>
      <c r="CV172" s="84"/>
      <c r="CW172" s="84"/>
      <c r="CX172" s="84"/>
      <c r="CY172" s="84"/>
      <c r="CZ172" s="84"/>
    </row>
    <row r="173" s="759" customFormat="true" ht="15" customHeight="true" x14ac:dyDescent="0.2">
      <c r="A173" s="635"/>
      <c r="B173" s="454"/>
      <c r="C173" s="182"/>
      <c r="D173" s="181"/>
      <c r="E173" s="181"/>
      <c r="F173" s="181"/>
      <c r="G173" s="180"/>
      <c r="H173" s="179"/>
      <c r="I173" s="181"/>
      <c r="J173" s="181"/>
      <c r="K173" s="181"/>
      <c r="L173" s="178"/>
      <c r="M173" s="182"/>
      <c r="N173" s="181"/>
      <c r="O173" s="181"/>
      <c r="P173" s="181"/>
      <c r="Q173" s="180"/>
      <c r="R173" s="179"/>
      <c r="S173" s="181"/>
      <c r="T173" s="181"/>
      <c r="U173" s="181"/>
      <c r="V173" s="181"/>
      <c r="W173" s="181"/>
      <c r="X173" s="181"/>
      <c r="Y173" s="181"/>
      <c r="Z173" s="181"/>
      <c r="AA173" s="181"/>
      <c r="AB173" s="181"/>
      <c r="AC173" s="181"/>
      <c r="AD173" s="181"/>
      <c r="AE173" s="181"/>
      <c r="AF173" s="181"/>
      <c r="AG173" s="181"/>
      <c r="AH173" s="178"/>
      <c r="AI173" s="513"/>
      <c r="AJ173" s="513"/>
      <c r="AK173" s="513"/>
      <c r="AL173" s="513"/>
      <c r="AM173" s="513"/>
      <c r="AN173" s="513"/>
      <c r="AO173" s="513"/>
      <c r="AP173" s="513"/>
      <c r="AQ173" s="513"/>
      <c r="AR173" s="513"/>
      <c r="AS173" s="513"/>
      <c r="AT173" s="513"/>
      <c r="AU173" s="513"/>
      <c r="AV173" s="513"/>
      <c r="AW173" s="513"/>
      <c r="AX173" s="513"/>
      <c r="AY173" s="513"/>
      <c r="AZ173" s="757"/>
      <c r="BA173" s="762"/>
      <c r="BB173" s="641"/>
      <c r="BC173" s="524"/>
      <c r="BD173" s="510"/>
      <c r="BE173" s="510"/>
      <c r="BF173" s="510"/>
      <c r="BG173" s="528"/>
      <c r="BH173" s="524"/>
      <c r="BI173" s="510"/>
      <c r="BJ173" s="510"/>
      <c r="BK173" s="510"/>
      <c r="BL173" s="528"/>
      <c r="BM173" s="524"/>
      <c r="BN173" s="510"/>
      <c r="BO173" s="510"/>
      <c r="BP173" s="510"/>
      <c r="BQ173" s="528"/>
      <c r="BR173" s="524"/>
      <c r="BS173" s="510"/>
      <c r="BT173" s="510"/>
      <c r="BU173" s="510"/>
      <c r="BV173" s="510"/>
      <c r="BW173" s="510"/>
      <c r="BX173" s="510"/>
      <c r="BY173" s="511"/>
      <c r="BZ173" s="511"/>
      <c r="CA173" s="511"/>
      <c r="CB173" s="511"/>
      <c r="CC173" s="511"/>
      <c r="CD173" s="511"/>
      <c r="CE173" s="511"/>
      <c r="CF173" s="511"/>
      <c r="CG173" s="511"/>
      <c r="CH173" s="511"/>
      <c r="CI173" s="84"/>
      <c r="CJ173" s="84"/>
      <c r="CK173" s="84"/>
      <c r="CL173" s="84"/>
      <c r="CM173" s="84"/>
      <c r="CN173" s="84"/>
      <c r="CO173" s="84"/>
      <c r="CP173" s="84"/>
      <c r="CQ173" s="84"/>
      <c r="CR173" s="84"/>
      <c r="CS173" s="84"/>
      <c r="CT173" s="84"/>
      <c r="CU173" s="84"/>
      <c r="CV173" s="84"/>
      <c r="CW173" s="84"/>
      <c r="CX173" s="84"/>
      <c r="CY173" s="84"/>
      <c r="CZ173" s="84"/>
    </row>
    <row r="174" s="759" customFormat="true" ht="15" customHeight="true" x14ac:dyDescent="0.2">
      <c r="A174" s="635"/>
      <c r="B174" s="454"/>
      <c r="C174" s="182"/>
      <c r="D174" s="181"/>
      <c r="E174" s="181"/>
      <c r="F174" s="181"/>
      <c r="G174" s="180"/>
      <c r="H174" s="179"/>
      <c r="I174" s="181"/>
      <c r="J174" s="181"/>
      <c r="K174" s="181"/>
      <c r="L174" s="178"/>
      <c r="M174" s="182"/>
      <c r="N174" s="181"/>
      <c r="O174" s="181"/>
      <c r="P174" s="181"/>
      <c r="Q174" s="180"/>
      <c r="R174" s="179"/>
      <c r="S174" s="181"/>
      <c r="T174" s="181"/>
      <c r="U174" s="181"/>
      <c r="V174" s="181"/>
      <c r="W174" s="181"/>
      <c r="X174" s="181"/>
      <c r="Y174" s="181"/>
      <c r="Z174" s="181"/>
      <c r="AA174" s="181"/>
      <c r="AB174" s="181"/>
      <c r="AC174" s="181"/>
      <c r="AD174" s="181"/>
      <c r="AE174" s="181"/>
      <c r="AF174" s="181"/>
      <c r="AG174" s="181"/>
      <c r="AH174" s="178"/>
      <c r="AI174" s="513"/>
      <c r="AJ174" s="513"/>
      <c r="AK174" s="513"/>
      <c r="AL174" s="513"/>
      <c r="AM174" s="513"/>
      <c r="AN174" s="513"/>
      <c r="AO174" s="513"/>
      <c r="AP174" s="513"/>
      <c r="AQ174" s="513"/>
      <c r="AR174" s="513"/>
      <c r="AS174" s="513"/>
      <c r="AT174" s="513"/>
      <c r="AU174" s="513"/>
      <c r="AV174" s="513"/>
      <c r="AW174" s="513"/>
      <c r="AX174" s="513"/>
      <c r="AY174" s="513"/>
      <c r="AZ174" s="757"/>
      <c r="BA174" s="762"/>
      <c r="BB174" s="641"/>
      <c r="BC174" s="524"/>
      <c r="BD174" s="510"/>
      <c r="BE174" s="510"/>
      <c r="BF174" s="510"/>
      <c r="BG174" s="528"/>
      <c r="BH174" s="524"/>
      <c r="BI174" s="510"/>
      <c r="BJ174" s="510"/>
      <c r="BK174" s="510"/>
      <c r="BL174" s="528"/>
      <c r="BM174" s="524"/>
      <c r="BN174" s="510"/>
      <c r="BO174" s="510"/>
      <c r="BP174" s="510"/>
      <c r="BQ174" s="528"/>
      <c r="BR174" s="524"/>
      <c r="BS174" s="510"/>
      <c r="BT174" s="510"/>
      <c r="BU174" s="510"/>
      <c r="BV174" s="510"/>
      <c r="BW174" s="510"/>
      <c r="BX174" s="510"/>
      <c r="BY174" s="511"/>
      <c r="BZ174" s="511"/>
      <c r="CA174" s="511"/>
      <c r="CB174" s="511"/>
      <c r="CC174" s="511"/>
      <c r="CD174" s="511"/>
      <c r="CE174" s="511"/>
      <c r="CF174" s="511"/>
      <c r="CG174" s="511"/>
      <c r="CH174" s="511"/>
      <c r="CI174" s="84"/>
      <c r="CJ174" s="84"/>
      <c r="CK174" s="84"/>
      <c r="CL174" s="84"/>
      <c r="CM174" s="84"/>
      <c r="CN174" s="84"/>
      <c r="CO174" s="84"/>
      <c r="CP174" s="84"/>
      <c r="CQ174" s="84"/>
      <c r="CR174" s="84"/>
      <c r="CS174" s="84"/>
      <c r="CT174" s="84"/>
      <c r="CU174" s="84"/>
      <c r="CV174" s="84"/>
      <c r="CW174" s="84"/>
      <c r="CX174" s="84"/>
      <c r="CY174" s="84"/>
      <c r="CZ174" s="84"/>
    </row>
    <row r="175" s="759" customFormat="true" ht="15" customHeight="true" x14ac:dyDescent="0.2">
      <c r="A175" s="139"/>
      <c r="B175" s="207"/>
      <c r="C175" s="160"/>
      <c r="D175" s="233"/>
      <c r="E175" s="233"/>
      <c r="F175" s="233"/>
      <c r="G175" s="222"/>
      <c r="H175" s="159"/>
      <c r="I175" s="233"/>
      <c r="J175" s="233"/>
      <c r="K175" s="233"/>
      <c r="L175" s="228"/>
      <c r="M175" s="160"/>
      <c r="N175" s="233"/>
      <c r="O175" s="233"/>
      <c r="P175" s="233"/>
      <c r="Q175" s="222"/>
      <c r="R175" s="159"/>
      <c r="S175" s="233"/>
      <c r="T175" s="233"/>
      <c r="U175" s="233"/>
      <c r="V175" s="233"/>
      <c r="W175" s="233"/>
      <c r="X175" s="233"/>
      <c r="Y175" s="233"/>
      <c r="Z175" s="233"/>
      <c r="AA175" s="233"/>
      <c r="AB175" s="233"/>
      <c r="AC175" s="233"/>
      <c r="AD175" s="233"/>
      <c r="AE175" s="233"/>
      <c r="AF175" s="233"/>
      <c r="AG175" s="233"/>
      <c r="AH175" s="228"/>
      <c r="AI175" s="513"/>
      <c r="AJ175" s="513"/>
      <c r="AK175" s="513"/>
      <c r="AL175" s="513"/>
      <c r="AM175" s="513"/>
      <c r="AN175" s="513"/>
      <c r="AO175" s="513"/>
      <c r="AP175" s="513"/>
      <c r="AQ175" s="513"/>
      <c r="AR175" s="513"/>
      <c r="AS175" s="513"/>
      <c r="AT175" s="513"/>
      <c r="AU175" s="513"/>
      <c r="AV175" s="513"/>
      <c r="AW175" s="513"/>
      <c r="AX175" s="513"/>
      <c r="AY175" s="513"/>
      <c r="AZ175" s="757"/>
      <c r="BA175" s="762"/>
      <c r="BB175" s="641"/>
      <c r="BC175" s="524"/>
      <c r="BD175" s="510"/>
      <c r="BE175" s="510"/>
      <c r="BF175" s="510"/>
      <c r="BG175" s="528"/>
      <c r="BH175" s="524"/>
      <c r="BI175" s="510"/>
      <c r="BJ175" s="510"/>
      <c r="BK175" s="510"/>
      <c r="BL175" s="528"/>
      <c r="BM175" s="524"/>
      <c r="BN175" s="510"/>
      <c r="BO175" s="510"/>
      <c r="BP175" s="510"/>
      <c r="BQ175" s="528"/>
      <c r="BR175" s="524"/>
      <c r="BS175" s="510"/>
      <c r="BT175" s="510"/>
      <c r="BU175" s="510"/>
      <c r="BV175" s="510"/>
      <c r="BW175" s="510"/>
      <c r="BX175" s="510"/>
      <c r="BY175" s="511"/>
      <c r="BZ175" s="511"/>
      <c r="CA175" s="511"/>
      <c r="CB175" s="511"/>
      <c r="CC175" s="511"/>
      <c r="CD175" s="511"/>
      <c r="CE175" s="511"/>
      <c r="CF175" s="511"/>
      <c r="CG175" s="511"/>
      <c r="CH175" s="511"/>
      <c r="CI175" s="84"/>
      <c r="CJ175" s="84"/>
      <c r="CK175" s="84"/>
      <c r="CL175" s="84"/>
      <c r="CM175" s="84"/>
      <c r="CN175" s="84"/>
      <c r="CO175" s="84"/>
      <c r="CP175" s="84"/>
      <c r="CQ175" s="84"/>
      <c r="CR175" s="84"/>
      <c r="CS175" s="84"/>
      <c r="CT175" s="84"/>
      <c r="CU175" s="84"/>
      <c r="CV175" s="84"/>
      <c r="CW175" s="84"/>
      <c r="CX175" s="84"/>
      <c r="CY175" s="84"/>
      <c r="CZ175" s="84"/>
    </row>
    <row r="176" s="603" customFormat="true" ht="15" customHeight="true" x14ac:dyDescent="0.2">
      <c r="A176" s="216"/>
      <c r="B176" s="206"/>
      <c r="C176" s="158"/>
      <c r="D176" s="157"/>
      <c r="E176" s="157"/>
      <c r="F176" s="157"/>
      <c r="G176" s="156"/>
      <c r="H176" s="155"/>
      <c r="I176" s="157"/>
      <c r="J176" s="157"/>
      <c r="K176" s="157"/>
      <c r="L176" s="154"/>
      <c r="M176" s="158"/>
      <c r="N176" s="157"/>
      <c r="O176" s="157"/>
      <c r="P176" s="157"/>
      <c r="Q176" s="156"/>
      <c r="R176" s="155"/>
      <c r="S176" s="157"/>
      <c r="T176" s="157"/>
      <c r="U176" s="157"/>
      <c r="V176" s="157"/>
      <c r="W176" s="157"/>
      <c r="X176" s="157"/>
      <c r="Y176" s="157"/>
      <c r="Z176" s="157"/>
      <c r="AA176" s="157"/>
      <c r="AB176" s="157"/>
      <c r="AC176" s="177"/>
      <c r="AD176" s="177"/>
      <c r="AE176" s="177"/>
      <c r="AF176" s="177"/>
      <c r="AG176" s="177"/>
      <c r="AH176" s="173"/>
      <c r="AI176" s="743"/>
      <c r="AJ176" s="743"/>
      <c r="AK176" s="743"/>
      <c r="AL176" s="743"/>
      <c r="AM176" s="743"/>
      <c r="AN176" s="743"/>
      <c r="AO176" s="743"/>
      <c r="AP176" s="743"/>
      <c r="AQ176" s="743"/>
      <c r="AR176" s="743"/>
      <c r="AS176" s="743"/>
      <c r="AT176" s="743"/>
      <c r="AU176" s="743"/>
      <c r="AV176" s="743"/>
      <c r="AW176" s="743"/>
      <c r="AX176" s="743"/>
      <c r="AY176" s="743"/>
      <c r="AZ176" s="422"/>
      <c r="BA176" s="762"/>
      <c r="BB176" s="641"/>
      <c r="BC176" s="524"/>
      <c r="BD176" s="510"/>
      <c r="BE176" s="510"/>
      <c r="BF176" s="510"/>
      <c r="BG176" s="528"/>
      <c r="BH176" s="524"/>
      <c r="BI176" s="510"/>
      <c r="BJ176" s="510"/>
      <c r="BK176" s="510"/>
      <c r="BL176" s="528"/>
      <c r="BM176" s="524"/>
      <c r="BN176" s="510"/>
      <c r="BO176" s="510"/>
      <c r="BP176" s="510"/>
      <c r="BQ176" s="528"/>
      <c r="BR176" s="524"/>
      <c r="BS176" s="510"/>
      <c r="BT176" s="510"/>
      <c r="BU176" s="510"/>
      <c r="BV176" s="510"/>
      <c r="BW176" s="510"/>
      <c r="BX176" s="510"/>
      <c r="BY176" s="511"/>
      <c r="BZ176" s="511"/>
      <c r="CA176" s="511"/>
      <c r="CB176" s="511"/>
      <c r="CC176" s="511"/>
      <c r="CD176" s="511"/>
      <c r="CE176" s="511"/>
      <c r="CF176" s="511"/>
      <c r="CG176" s="511"/>
      <c r="CH176" s="511"/>
      <c r="CI176" s="84"/>
      <c r="CJ176" s="84"/>
      <c r="CK176" s="84"/>
      <c r="CL176" s="84"/>
      <c r="CM176" s="84"/>
      <c r="CN176" s="84"/>
      <c r="CO176" s="84"/>
      <c r="CP176" s="84"/>
      <c r="CQ176" s="84"/>
      <c r="CR176" s="84"/>
      <c r="CS176" s="84"/>
      <c r="CT176" s="84"/>
      <c r="CU176" s="84"/>
      <c r="CV176" s="84"/>
      <c r="CW176" s="84"/>
      <c r="CX176" s="84"/>
      <c r="CY176" s="84"/>
      <c r="CZ176" s="84"/>
    </row>
    <row r="177" s="603" customFormat="true" ht="15" customHeight="true" x14ac:dyDescent="0.2">
      <c r="A177" s="216"/>
      <c r="B177" s="206"/>
      <c r="C177" s="158"/>
      <c r="D177" s="157"/>
      <c r="E177" s="157"/>
      <c r="F177" s="157"/>
      <c r="G177" s="156"/>
      <c r="H177" s="155"/>
      <c r="I177" s="157"/>
      <c r="J177" s="157"/>
      <c r="K177" s="157"/>
      <c r="L177" s="154"/>
      <c r="M177" s="158"/>
      <c r="N177" s="157"/>
      <c r="O177" s="157"/>
      <c r="P177" s="157"/>
      <c r="Q177" s="156"/>
      <c r="R177" s="155"/>
      <c r="S177" s="157"/>
      <c r="T177" s="157"/>
      <c r="U177" s="157"/>
      <c r="V177" s="157"/>
      <c r="W177" s="157"/>
      <c r="X177" s="157"/>
      <c r="Y177" s="157"/>
      <c r="Z177" s="157"/>
      <c r="AA177" s="157"/>
      <c r="AB177" s="157"/>
      <c r="AC177" s="177"/>
      <c r="AD177" s="177"/>
      <c r="AE177" s="177"/>
      <c r="AF177" s="177"/>
      <c r="AG177" s="177"/>
      <c r="AH177" s="173"/>
      <c r="AI177" s="743"/>
      <c r="AJ177" s="743"/>
      <c r="AK177" s="743"/>
      <c r="AL177" s="743"/>
      <c r="AM177" s="743"/>
      <c r="AN177" s="743"/>
      <c r="AO177" s="743"/>
      <c r="AP177" s="743"/>
      <c r="AQ177" s="743"/>
      <c r="AR177" s="743"/>
      <c r="AS177" s="743"/>
      <c r="AT177" s="743"/>
      <c r="AU177" s="743"/>
      <c r="AV177" s="743"/>
      <c r="AW177" s="743"/>
      <c r="AX177" s="743"/>
      <c r="AY177" s="743"/>
      <c r="AZ177" s="422"/>
      <c r="BA177" s="762"/>
      <c r="BB177" s="641"/>
      <c r="BC177" s="524"/>
      <c r="BD177" s="510"/>
      <c r="BE177" s="510"/>
      <c r="BF177" s="510"/>
      <c r="BG177" s="528"/>
      <c r="BH177" s="524"/>
      <c r="BI177" s="510"/>
      <c r="BJ177" s="510"/>
      <c r="BK177" s="510"/>
      <c r="BL177" s="528"/>
      <c r="BM177" s="524"/>
      <c r="BN177" s="510"/>
      <c r="BO177" s="510"/>
      <c r="BP177" s="510"/>
      <c r="BQ177" s="528"/>
      <c r="BR177" s="524"/>
      <c r="BS177" s="510"/>
      <c r="BT177" s="510"/>
      <c r="BU177" s="510"/>
      <c r="BV177" s="510"/>
      <c r="BW177" s="510"/>
      <c r="BX177" s="510"/>
      <c r="BY177" s="511"/>
      <c r="BZ177" s="511"/>
      <c r="CA177" s="511"/>
      <c r="CB177" s="511"/>
      <c r="CC177" s="511"/>
      <c r="CD177" s="511"/>
      <c r="CE177" s="511"/>
      <c r="CF177" s="511"/>
      <c r="CG177" s="511"/>
      <c r="CH177" s="511"/>
      <c r="CI177" s="84"/>
      <c r="CJ177" s="84"/>
      <c r="CK177" s="84"/>
      <c r="CL177" s="84"/>
      <c r="CM177" s="84"/>
      <c r="CN177" s="84"/>
      <c r="CO177" s="84"/>
      <c r="CP177" s="84"/>
      <c r="CQ177" s="84"/>
      <c r="CR177" s="84"/>
      <c r="CS177" s="84"/>
      <c r="CT177" s="84"/>
      <c r="CU177" s="84"/>
      <c r="CV177" s="84"/>
      <c r="CW177" s="84"/>
      <c r="CX177" s="84"/>
      <c r="CY177" s="84"/>
      <c r="CZ177" s="84"/>
    </row>
    <row r="178" s="603" customFormat="true" ht="15" customHeight="true" x14ac:dyDescent="0.2">
      <c r="A178" s="216"/>
      <c r="B178" s="206"/>
      <c r="C178" s="158"/>
      <c r="D178" s="157"/>
      <c r="E178" s="157"/>
      <c r="F178" s="157"/>
      <c r="G178" s="156"/>
      <c r="H178" s="155"/>
      <c r="I178" s="157"/>
      <c r="J178" s="157"/>
      <c r="K178" s="157"/>
      <c r="L178" s="154"/>
      <c r="M178" s="158"/>
      <c r="N178" s="157"/>
      <c r="O178" s="157"/>
      <c r="P178" s="157"/>
      <c r="Q178" s="156"/>
      <c r="R178" s="155"/>
      <c r="S178" s="157"/>
      <c r="T178" s="157"/>
      <c r="U178" s="157"/>
      <c r="V178" s="157"/>
      <c r="W178" s="157"/>
      <c r="X178" s="157"/>
      <c r="Y178" s="157"/>
      <c r="Z178" s="157"/>
      <c r="AA178" s="157"/>
      <c r="AB178" s="157"/>
      <c r="AC178" s="177"/>
      <c r="AD178" s="177"/>
      <c r="AE178" s="177"/>
      <c r="AF178" s="177"/>
      <c r="AG178" s="177"/>
      <c r="AH178" s="173"/>
      <c r="AI178" s="743"/>
      <c r="AJ178" s="743"/>
      <c r="AK178" s="743"/>
      <c r="AL178" s="743"/>
      <c r="AM178" s="743"/>
      <c r="AN178" s="743"/>
      <c r="AO178" s="743"/>
      <c r="AP178" s="743"/>
      <c r="AQ178" s="743"/>
      <c r="AR178" s="743"/>
      <c r="AS178" s="743"/>
      <c r="AT178" s="743"/>
      <c r="AU178" s="743"/>
      <c r="AV178" s="743"/>
      <c r="AW178" s="743"/>
      <c r="AX178" s="743"/>
      <c r="AY178" s="743"/>
      <c r="AZ178" s="422"/>
      <c r="BA178" s="762"/>
      <c r="BB178" s="641"/>
      <c r="BC178" s="524"/>
      <c r="BD178" s="510"/>
      <c r="BE178" s="510"/>
      <c r="BF178" s="510"/>
      <c r="BG178" s="528"/>
      <c r="BH178" s="524"/>
      <c r="BI178" s="510"/>
      <c r="BJ178" s="510"/>
      <c r="BK178" s="510"/>
      <c r="BL178" s="528"/>
      <c r="BM178" s="524"/>
      <c r="BN178" s="510"/>
      <c r="BO178" s="510"/>
      <c r="BP178" s="510"/>
      <c r="BQ178" s="528"/>
      <c r="BR178" s="524"/>
      <c r="BS178" s="510"/>
      <c r="BT178" s="510"/>
      <c r="BU178" s="510"/>
      <c r="BV178" s="510"/>
      <c r="BW178" s="510"/>
      <c r="BX178" s="510"/>
      <c r="BY178" s="511"/>
      <c r="BZ178" s="511"/>
      <c r="CA178" s="511"/>
      <c r="CB178" s="511"/>
      <c r="CC178" s="511"/>
      <c r="CD178" s="511"/>
      <c r="CE178" s="511"/>
      <c r="CF178" s="511"/>
      <c r="CG178" s="511"/>
      <c r="CH178" s="511"/>
      <c r="CI178" s="84"/>
      <c r="CJ178" s="84"/>
      <c r="CK178" s="84"/>
      <c r="CL178" s="84"/>
      <c r="CM178" s="84"/>
      <c r="CN178" s="84"/>
      <c r="CO178" s="84"/>
      <c r="CP178" s="84"/>
      <c r="CQ178" s="84"/>
      <c r="CR178" s="84"/>
      <c r="CS178" s="84"/>
      <c r="CT178" s="84"/>
      <c r="CU178" s="84"/>
      <c r="CV178" s="84"/>
      <c r="CW178" s="84"/>
      <c r="CX178" s="84"/>
      <c r="CY178" s="84"/>
      <c r="CZ178" s="84"/>
    </row>
    <row r="179" s="603" customFormat="true" ht="15" customHeight="true" x14ac:dyDescent="0.2">
      <c r="A179" s="216"/>
      <c r="B179" s="206"/>
      <c r="C179" s="158"/>
      <c r="D179" s="157"/>
      <c r="E179" s="157"/>
      <c r="F179" s="157"/>
      <c r="G179" s="156"/>
      <c r="H179" s="155"/>
      <c r="I179" s="157"/>
      <c r="J179" s="157"/>
      <c r="K179" s="157"/>
      <c r="L179" s="154"/>
      <c r="M179" s="158"/>
      <c r="N179" s="157"/>
      <c r="O179" s="157"/>
      <c r="P179" s="157"/>
      <c r="Q179" s="156"/>
      <c r="R179" s="155"/>
      <c r="S179" s="157"/>
      <c r="T179" s="157"/>
      <c r="U179" s="157"/>
      <c r="V179" s="157"/>
      <c r="W179" s="157"/>
      <c r="X179" s="157"/>
      <c r="Y179" s="157"/>
      <c r="Z179" s="157"/>
      <c r="AA179" s="157"/>
      <c r="AB179" s="157"/>
      <c r="AC179" s="177"/>
      <c r="AD179" s="177"/>
      <c r="AE179" s="177"/>
      <c r="AF179" s="177"/>
      <c r="AG179" s="177"/>
      <c r="AH179" s="173"/>
      <c r="AI179" s="743"/>
      <c r="AJ179" s="743"/>
      <c r="AK179" s="743"/>
      <c r="AL179" s="743"/>
      <c r="AM179" s="743"/>
      <c r="AN179" s="743"/>
      <c r="AO179" s="743"/>
      <c r="AP179" s="743"/>
      <c r="AQ179" s="743"/>
      <c r="AR179" s="743"/>
      <c r="AS179" s="743"/>
      <c r="AT179" s="743"/>
      <c r="AU179" s="743"/>
      <c r="AV179" s="743"/>
      <c r="AW179" s="743"/>
      <c r="AX179" s="743"/>
      <c r="AY179" s="743"/>
      <c r="AZ179" s="422"/>
      <c r="BA179" s="762"/>
      <c r="BB179" s="641"/>
      <c r="BC179" s="524"/>
      <c r="BD179" s="510"/>
      <c r="BE179" s="510"/>
      <c r="BF179" s="510"/>
      <c r="BG179" s="528"/>
      <c r="BH179" s="524"/>
      <c r="BI179" s="510"/>
      <c r="BJ179" s="510"/>
      <c r="BK179" s="510"/>
      <c r="BL179" s="528"/>
      <c r="BM179" s="524"/>
      <c r="BN179" s="510"/>
      <c r="BO179" s="510"/>
      <c r="BP179" s="510"/>
      <c r="BQ179" s="528"/>
      <c r="BR179" s="524"/>
      <c r="BS179" s="510"/>
      <c r="BT179" s="510"/>
      <c r="BU179" s="510"/>
      <c r="BV179" s="510"/>
      <c r="BW179" s="510"/>
      <c r="BX179" s="510"/>
      <c r="BY179" s="511"/>
      <c r="BZ179" s="511"/>
      <c r="CA179" s="511"/>
      <c r="CB179" s="511"/>
      <c r="CC179" s="511"/>
      <c r="CD179" s="511"/>
      <c r="CE179" s="511"/>
      <c r="CF179" s="511"/>
      <c r="CG179" s="511"/>
      <c r="CH179" s="511"/>
      <c r="CI179" s="84"/>
      <c r="CJ179" s="84"/>
      <c r="CK179" s="84"/>
      <c r="CL179" s="84"/>
      <c r="CM179" s="84"/>
      <c r="CN179" s="84"/>
      <c r="CO179" s="84"/>
      <c r="CP179" s="84"/>
      <c r="CQ179" s="84"/>
      <c r="CR179" s="84"/>
      <c r="CS179" s="84"/>
      <c r="CT179" s="84"/>
      <c r="CU179" s="84"/>
      <c r="CV179" s="84"/>
      <c r="CW179" s="84"/>
      <c r="CX179" s="84"/>
      <c r="CY179" s="84"/>
      <c r="CZ179" s="84"/>
    </row>
    <row r="180" s="603" customFormat="true" ht="15" customHeight="true" x14ac:dyDescent="0.2">
      <c r="A180" s="216"/>
      <c r="B180" s="206"/>
      <c r="C180" s="158"/>
      <c r="D180" s="157"/>
      <c r="E180" s="157"/>
      <c r="F180" s="157"/>
      <c r="G180" s="156"/>
      <c r="H180" s="155"/>
      <c r="I180" s="157"/>
      <c r="J180" s="157"/>
      <c r="K180" s="157"/>
      <c r="L180" s="154"/>
      <c r="M180" s="158"/>
      <c r="N180" s="157"/>
      <c r="O180" s="157"/>
      <c r="P180" s="157"/>
      <c r="Q180" s="156"/>
      <c r="R180" s="155"/>
      <c r="S180" s="157"/>
      <c r="T180" s="157"/>
      <c r="U180" s="157"/>
      <c r="V180" s="157"/>
      <c r="W180" s="157"/>
      <c r="X180" s="157"/>
      <c r="Y180" s="157"/>
      <c r="Z180" s="157"/>
      <c r="AA180" s="157"/>
      <c r="AB180" s="157"/>
      <c r="AC180" s="177"/>
      <c r="AD180" s="177"/>
      <c r="AE180" s="177"/>
      <c r="AF180" s="177"/>
      <c r="AG180" s="177"/>
      <c r="AH180" s="173"/>
      <c r="AI180" s="743"/>
      <c r="AJ180" s="743"/>
      <c r="AK180" s="743"/>
      <c r="AL180" s="743"/>
      <c r="AM180" s="743"/>
      <c r="AN180" s="743"/>
      <c r="AO180" s="743"/>
      <c r="AP180" s="743"/>
      <c r="AQ180" s="743"/>
      <c r="AR180" s="743"/>
      <c r="AS180" s="743"/>
      <c r="AT180" s="743"/>
      <c r="AU180" s="743"/>
      <c r="AV180" s="743"/>
      <c r="AW180" s="743"/>
      <c r="AX180" s="743"/>
      <c r="AY180" s="743"/>
      <c r="AZ180" s="422"/>
      <c r="BA180" s="762"/>
      <c r="BB180" s="641"/>
      <c r="BC180" s="524"/>
      <c r="BD180" s="510"/>
      <c r="BE180" s="510"/>
      <c r="BF180" s="510"/>
      <c r="BG180" s="528"/>
      <c r="BH180" s="524"/>
      <c r="BI180" s="510"/>
      <c r="BJ180" s="510"/>
      <c r="BK180" s="510"/>
      <c r="BL180" s="528"/>
      <c r="BM180" s="524"/>
      <c r="BN180" s="510"/>
      <c r="BO180" s="510"/>
      <c r="BP180" s="510"/>
      <c r="BQ180" s="528"/>
      <c r="BR180" s="524"/>
      <c r="BS180" s="510"/>
      <c r="BT180" s="510"/>
      <c r="BU180" s="510"/>
      <c r="BV180" s="510"/>
      <c r="BW180" s="510"/>
      <c r="BX180" s="510"/>
      <c r="BY180" s="511"/>
      <c r="BZ180" s="511"/>
      <c r="CA180" s="511"/>
      <c r="CB180" s="511"/>
      <c r="CC180" s="511"/>
      <c r="CD180" s="511"/>
      <c r="CE180" s="511"/>
      <c r="CF180" s="511"/>
      <c r="CG180" s="511"/>
      <c r="CH180" s="511"/>
      <c r="CI180" s="84"/>
      <c r="CJ180" s="84"/>
      <c r="CK180" s="84"/>
      <c r="CL180" s="84"/>
      <c r="CM180" s="84"/>
      <c r="CN180" s="84"/>
      <c r="CO180" s="84"/>
      <c r="CP180" s="84"/>
      <c r="CQ180" s="84"/>
      <c r="CR180" s="84"/>
      <c r="CS180" s="84"/>
      <c r="CT180" s="84"/>
      <c r="CU180" s="84"/>
      <c r="CV180" s="84"/>
      <c r="CW180" s="84"/>
      <c r="CX180" s="84"/>
      <c r="CY180" s="84"/>
      <c r="CZ180" s="84"/>
    </row>
    <row r="181" s="603" customFormat="true" ht="15" customHeight="true" x14ac:dyDescent="0.2">
      <c r="A181" s="216"/>
      <c r="B181" s="206"/>
      <c r="C181" s="158"/>
      <c r="D181" s="157"/>
      <c r="E181" s="157"/>
      <c r="F181" s="157"/>
      <c r="G181" s="156"/>
      <c r="H181" s="155"/>
      <c r="I181" s="157"/>
      <c r="J181" s="157"/>
      <c r="K181" s="157"/>
      <c r="L181" s="154"/>
      <c r="M181" s="158"/>
      <c r="N181" s="157"/>
      <c r="O181" s="157"/>
      <c r="P181" s="157"/>
      <c r="Q181" s="156"/>
      <c r="R181" s="155"/>
      <c r="S181" s="157"/>
      <c r="T181" s="157"/>
      <c r="U181" s="157"/>
      <c r="V181" s="157"/>
      <c r="W181" s="157"/>
      <c r="X181" s="157"/>
      <c r="Y181" s="157"/>
      <c r="Z181" s="157"/>
      <c r="AA181" s="157"/>
      <c r="AB181" s="157"/>
      <c r="AC181" s="177"/>
      <c r="AD181" s="177"/>
      <c r="AE181" s="177"/>
      <c r="AF181" s="177"/>
      <c r="AG181" s="177"/>
      <c r="AH181" s="173"/>
      <c r="AI181" s="743"/>
      <c r="AJ181" s="743"/>
      <c r="AK181" s="743"/>
      <c r="AL181" s="743"/>
      <c r="AM181" s="743"/>
      <c r="AN181" s="743"/>
      <c r="AO181" s="743"/>
      <c r="AP181" s="743"/>
      <c r="AQ181" s="743"/>
      <c r="AR181" s="743"/>
      <c r="AS181" s="743"/>
      <c r="AT181" s="743"/>
      <c r="AU181" s="743"/>
      <c r="AV181" s="743"/>
      <c r="AW181" s="743"/>
      <c r="AX181" s="743"/>
      <c r="AY181" s="743"/>
      <c r="AZ181" s="422"/>
      <c r="BA181" s="762"/>
      <c r="BB181" s="641"/>
      <c r="BC181" s="524"/>
      <c r="BD181" s="510"/>
      <c r="BE181" s="510"/>
      <c r="BF181" s="510"/>
      <c r="BG181" s="528"/>
      <c r="BH181" s="524"/>
      <c r="BI181" s="510"/>
      <c r="BJ181" s="510"/>
      <c r="BK181" s="510"/>
      <c r="BL181" s="528"/>
      <c r="BM181" s="524"/>
      <c r="BN181" s="510"/>
      <c r="BO181" s="510"/>
      <c r="BP181" s="510"/>
      <c r="BQ181" s="528"/>
      <c r="BR181" s="524"/>
      <c r="BS181" s="510"/>
      <c r="BT181" s="510"/>
      <c r="BU181" s="510"/>
      <c r="BV181" s="510"/>
      <c r="BW181" s="510"/>
      <c r="BX181" s="510"/>
      <c r="BY181" s="511"/>
      <c r="BZ181" s="511"/>
      <c r="CA181" s="511"/>
      <c r="CB181" s="511"/>
      <c r="CC181" s="511"/>
      <c r="CD181" s="511"/>
      <c r="CE181" s="511"/>
      <c r="CF181" s="511"/>
      <c r="CG181" s="511"/>
      <c r="CH181" s="511"/>
      <c r="CI181" s="84"/>
      <c r="CJ181" s="84"/>
      <c r="CK181" s="84"/>
      <c r="CL181" s="84"/>
      <c r="CM181" s="84"/>
      <c r="CN181" s="84"/>
      <c r="CO181" s="84"/>
      <c r="CP181" s="84"/>
      <c r="CQ181" s="84"/>
      <c r="CR181" s="84"/>
      <c r="CS181" s="84"/>
      <c r="CT181" s="84"/>
      <c r="CU181" s="84"/>
      <c r="CV181" s="84"/>
      <c r="CW181" s="84"/>
      <c r="CX181" s="84"/>
      <c r="CY181" s="84"/>
      <c r="CZ181" s="84"/>
    </row>
    <row r="182" s="603" customFormat="true" ht="15" customHeight="true" x14ac:dyDescent="0.2">
      <c r="A182" s="216"/>
      <c r="B182" s="206"/>
      <c r="C182" s="158"/>
      <c r="D182" s="157"/>
      <c r="E182" s="157"/>
      <c r="F182" s="157"/>
      <c r="G182" s="156"/>
      <c r="H182" s="155"/>
      <c r="I182" s="157"/>
      <c r="J182" s="157"/>
      <c r="K182" s="157"/>
      <c r="L182" s="154"/>
      <c r="M182" s="158"/>
      <c r="N182" s="157"/>
      <c r="O182" s="157"/>
      <c r="P182" s="157"/>
      <c r="Q182" s="156"/>
      <c r="R182" s="155"/>
      <c r="S182" s="157"/>
      <c r="T182" s="157"/>
      <c r="U182" s="157"/>
      <c r="V182" s="157"/>
      <c r="W182" s="157"/>
      <c r="X182" s="157"/>
      <c r="Y182" s="157"/>
      <c r="Z182" s="157"/>
      <c r="AA182" s="157"/>
      <c r="AB182" s="157"/>
      <c r="AC182" s="177"/>
      <c r="AD182" s="177"/>
      <c r="AE182" s="177"/>
      <c r="AF182" s="177"/>
      <c r="AG182" s="177"/>
      <c r="AH182" s="173"/>
      <c r="AI182" s="743"/>
      <c r="AJ182" s="743"/>
      <c r="AK182" s="743"/>
      <c r="AL182" s="743"/>
      <c r="AM182" s="743"/>
      <c r="AN182" s="743"/>
      <c r="AO182" s="743"/>
      <c r="AP182" s="743"/>
      <c r="AQ182" s="743"/>
      <c r="AR182" s="743"/>
      <c r="AS182" s="743"/>
      <c r="AT182" s="743"/>
      <c r="AU182" s="743"/>
      <c r="AV182" s="743"/>
      <c r="AW182" s="743"/>
      <c r="AX182" s="743"/>
      <c r="AY182" s="743"/>
      <c r="AZ182" s="422"/>
      <c r="BA182" s="762"/>
      <c r="BB182" s="641"/>
      <c r="BC182" s="524"/>
      <c r="BD182" s="510"/>
      <c r="BE182" s="510"/>
      <c r="BF182" s="510"/>
      <c r="BG182" s="528"/>
      <c r="BH182" s="524"/>
      <c r="BI182" s="510"/>
      <c r="BJ182" s="510"/>
      <c r="BK182" s="510"/>
      <c r="BL182" s="528"/>
      <c r="BM182" s="524"/>
      <c r="BN182" s="510"/>
      <c r="BO182" s="510"/>
      <c r="BP182" s="510"/>
      <c r="BQ182" s="528"/>
      <c r="BR182" s="524"/>
      <c r="BS182" s="510"/>
      <c r="BT182" s="510"/>
      <c r="BU182" s="510"/>
      <c r="BV182" s="510"/>
      <c r="BW182" s="510"/>
      <c r="BX182" s="510"/>
      <c r="BY182" s="511"/>
      <c r="BZ182" s="511"/>
      <c r="CA182" s="511"/>
      <c r="CB182" s="511"/>
      <c r="CC182" s="511"/>
      <c r="CD182" s="511"/>
      <c r="CE182" s="511"/>
      <c r="CF182" s="511"/>
      <c r="CG182" s="511"/>
      <c r="CH182" s="511"/>
      <c r="CI182" s="84"/>
      <c r="CJ182" s="84"/>
      <c r="CK182" s="84"/>
      <c r="CL182" s="84"/>
      <c r="CM182" s="84"/>
      <c r="CN182" s="84"/>
      <c r="CO182" s="84"/>
      <c r="CP182" s="84"/>
      <c r="CQ182" s="84"/>
      <c r="CR182" s="84"/>
      <c r="CS182" s="84"/>
      <c r="CT182" s="84"/>
      <c r="CU182" s="84"/>
      <c r="CV182" s="84"/>
      <c r="CW182" s="84"/>
      <c r="CX182" s="84"/>
      <c r="CY182" s="84"/>
      <c r="CZ182" s="84"/>
    </row>
    <row r="183" s="603" customFormat="true" ht="15" customHeight="true" x14ac:dyDescent="0.2">
      <c r="A183" s="216"/>
      <c r="B183" s="206"/>
      <c r="C183" s="158"/>
      <c r="D183" s="157"/>
      <c r="E183" s="157"/>
      <c r="F183" s="157"/>
      <c r="G183" s="156"/>
      <c r="H183" s="155"/>
      <c r="I183" s="157"/>
      <c r="J183" s="157"/>
      <c r="K183" s="157"/>
      <c r="L183" s="154"/>
      <c r="M183" s="158"/>
      <c r="N183" s="157"/>
      <c r="O183" s="157"/>
      <c r="P183" s="157"/>
      <c r="Q183" s="156"/>
      <c r="R183" s="155"/>
      <c r="S183" s="157"/>
      <c r="T183" s="157"/>
      <c r="U183" s="157"/>
      <c r="V183" s="157"/>
      <c r="W183" s="157"/>
      <c r="X183" s="157"/>
      <c r="Y183" s="157"/>
      <c r="Z183" s="157"/>
      <c r="AA183" s="157"/>
      <c r="AB183" s="157"/>
      <c r="AC183" s="177"/>
      <c r="AD183" s="177"/>
      <c r="AE183" s="177"/>
      <c r="AF183" s="177"/>
      <c r="AG183" s="177"/>
      <c r="AH183" s="173"/>
      <c r="AI183" s="743"/>
      <c r="AJ183" s="743"/>
      <c r="AK183" s="743"/>
      <c r="AL183" s="743"/>
      <c r="AM183" s="743"/>
      <c r="AN183" s="743"/>
      <c r="AO183" s="743"/>
      <c r="AP183" s="743"/>
      <c r="AQ183" s="743"/>
      <c r="AR183" s="743"/>
      <c r="AS183" s="743"/>
      <c r="AT183" s="743"/>
      <c r="AU183" s="743"/>
      <c r="AV183" s="743"/>
      <c r="AW183" s="743"/>
      <c r="AX183" s="743"/>
      <c r="AY183" s="743"/>
      <c r="AZ183" s="422"/>
      <c r="BA183" s="762"/>
      <c r="BB183" s="641"/>
      <c r="BC183" s="524"/>
      <c r="BD183" s="510"/>
      <c r="BE183" s="510"/>
      <c r="BF183" s="510"/>
      <c r="BG183" s="528"/>
      <c r="BH183" s="524"/>
      <c r="BI183" s="510"/>
      <c r="BJ183" s="510"/>
      <c r="BK183" s="510"/>
      <c r="BL183" s="528"/>
      <c r="BM183" s="524"/>
      <c r="BN183" s="510"/>
      <c r="BO183" s="510"/>
      <c r="BP183" s="510"/>
      <c r="BQ183" s="528"/>
      <c r="BR183" s="524"/>
      <c r="BS183" s="510"/>
      <c r="BT183" s="510"/>
      <c r="BU183" s="510"/>
      <c r="BV183" s="510"/>
      <c r="BW183" s="510"/>
      <c r="BX183" s="510"/>
      <c r="BY183" s="511"/>
      <c r="BZ183" s="511"/>
      <c r="CA183" s="511"/>
      <c r="CB183" s="511"/>
      <c r="CC183" s="511"/>
      <c r="CD183" s="511"/>
      <c r="CE183" s="511"/>
      <c r="CF183" s="511"/>
      <c r="CG183" s="511"/>
      <c r="CH183" s="511"/>
      <c r="CI183" s="84"/>
      <c r="CJ183" s="84"/>
      <c r="CK183" s="84"/>
      <c r="CL183" s="84"/>
      <c r="CM183" s="84"/>
      <c r="CN183" s="84"/>
      <c r="CO183" s="84"/>
      <c r="CP183" s="84"/>
      <c r="CQ183" s="84"/>
      <c r="CR183" s="84"/>
      <c r="CS183" s="84"/>
      <c r="CT183" s="84"/>
      <c r="CU183" s="84"/>
      <c r="CV183" s="84"/>
      <c r="CW183" s="84"/>
      <c r="CX183" s="84"/>
      <c r="CY183" s="84"/>
      <c r="CZ183" s="84"/>
    </row>
    <row r="184" s="603" customFormat="true" ht="15" customHeight="true" x14ac:dyDescent="0.2">
      <c r="A184" s="216"/>
      <c r="B184" s="206"/>
      <c r="C184" s="158"/>
      <c r="D184" s="157"/>
      <c r="E184" s="157"/>
      <c r="F184" s="157"/>
      <c r="G184" s="156"/>
      <c r="H184" s="155"/>
      <c r="I184" s="157"/>
      <c r="J184" s="157"/>
      <c r="K184" s="157"/>
      <c r="L184" s="154"/>
      <c r="M184" s="158"/>
      <c r="N184" s="157"/>
      <c r="O184" s="157"/>
      <c r="P184" s="157"/>
      <c r="Q184" s="156"/>
      <c r="R184" s="155"/>
      <c r="S184" s="157"/>
      <c r="T184" s="157"/>
      <c r="U184" s="157"/>
      <c r="V184" s="157"/>
      <c r="W184" s="157"/>
      <c r="X184" s="157"/>
      <c r="Y184" s="157"/>
      <c r="Z184" s="157"/>
      <c r="AA184" s="157"/>
      <c r="AB184" s="157"/>
      <c r="AC184" s="177"/>
      <c r="AD184" s="177"/>
      <c r="AE184" s="177"/>
      <c r="AF184" s="177"/>
      <c r="AG184" s="177"/>
      <c r="AH184" s="173"/>
      <c r="AI184" s="743"/>
      <c r="AJ184" s="743"/>
      <c r="AK184" s="743"/>
      <c r="AL184" s="743"/>
      <c r="AM184" s="743"/>
      <c r="AN184" s="743"/>
      <c r="AO184" s="743"/>
      <c r="AP184" s="743"/>
      <c r="AQ184" s="743"/>
      <c r="AR184" s="743"/>
      <c r="AS184" s="743"/>
      <c r="AT184" s="743"/>
      <c r="AU184" s="743"/>
      <c r="AV184" s="743"/>
      <c r="AW184" s="743"/>
      <c r="AX184" s="743"/>
      <c r="AY184" s="743"/>
      <c r="AZ184" s="422"/>
      <c r="BA184" s="762"/>
      <c r="BB184" s="641"/>
      <c r="BC184" s="524"/>
      <c r="BD184" s="510"/>
      <c r="BE184" s="510"/>
      <c r="BF184" s="510"/>
      <c r="BG184" s="528"/>
      <c r="BH184" s="524"/>
      <c r="BI184" s="510"/>
      <c r="BJ184" s="510"/>
      <c r="BK184" s="510"/>
      <c r="BL184" s="528"/>
      <c r="BM184" s="524"/>
      <c r="BN184" s="510"/>
      <c r="BO184" s="510"/>
      <c r="BP184" s="510"/>
      <c r="BQ184" s="528"/>
      <c r="BR184" s="524"/>
      <c r="BS184" s="510"/>
      <c r="BT184" s="510"/>
      <c r="BU184" s="510"/>
      <c r="BV184" s="510"/>
      <c r="BW184" s="510"/>
      <c r="BX184" s="510"/>
      <c r="BY184" s="511"/>
      <c r="BZ184" s="511"/>
      <c r="CA184" s="511"/>
      <c r="CB184" s="511"/>
      <c r="CC184" s="511"/>
      <c r="CD184" s="511"/>
      <c r="CE184" s="511"/>
      <c r="CF184" s="511"/>
      <c r="CG184" s="511"/>
      <c r="CH184" s="511"/>
      <c r="CI184" s="84"/>
      <c r="CJ184" s="84"/>
      <c r="CK184" s="84"/>
      <c r="CL184" s="84"/>
      <c r="CM184" s="84"/>
      <c r="CN184" s="84"/>
      <c r="CO184" s="84"/>
      <c r="CP184" s="84"/>
      <c r="CQ184" s="84"/>
      <c r="CR184" s="84"/>
      <c r="CS184" s="84"/>
      <c r="CT184" s="84"/>
      <c r="CU184" s="84"/>
      <c r="CV184" s="84"/>
      <c r="CW184" s="84"/>
      <c r="CX184" s="84"/>
      <c r="CY184" s="84"/>
      <c r="CZ184" s="84"/>
    </row>
    <row r="185" s="603" customFormat="true" ht="15" customHeight="true" x14ac:dyDescent="0.2">
      <c r="A185" s="216"/>
      <c r="B185" s="206"/>
      <c r="C185" s="158"/>
      <c r="D185" s="157"/>
      <c r="E185" s="157"/>
      <c r="F185" s="157"/>
      <c r="G185" s="156"/>
      <c r="H185" s="155"/>
      <c r="I185" s="157"/>
      <c r="J185" s="157"/>
      <c r="K185" s="157"/>
      <c r="L185" s="154"/>
      <c r="M185" s="158"/>
      <c r="N185" s="157"/>
      <c r="O185" s="157"/>
      <c r="P185" s="157"/>
      <c r="Q185" s="156"/>
      <c r="R185" s="155"/>
      <c r="S185" s="157"/>
      <c r="T185" s="157"/>
      <c r="U185" s="157"/>
      <c r="V185" s="157"/>
      <c r="W185" s="157"/>
      <c r="X185" s="157"/>
      <c r="Y185" s="157"/>
      <c r="Z185" s="157"/>
      <c r="AA185" s="157"/>
      <c r="AB185" s="157"/>
      <c r="AC185" s="177"/>
      <c r="AD185" s="177"/>
      <c r="AE185" s="177"/>
      <c r="AF185" s="177"/>
      <c r="AG185" s="177"/>
      <c r="AH185" s="173"/>
      <c r="AI185" s="743"/>
      <c r="AJ185" s="743"/>
      <c r="AK185" s="743"/>
      <c r="AL185" s="743"/>
      <c r="AM185" s="743"/>
      <c r="AN185" s="743"/>
      <c r="AO185" s="743"/>
      <c r="AP185" s="743"/>
      <c r="AQ185" s="743"/>
      <c r="AR185" s="743"/>
      <c r="AS185" s="743"/>
      <c r="AT185" s="743"/>
      <c r="AU185" s="743"/>
      <c r="AV185" s="743"/>
      <c r="AW185" s="743"/>
      <c r="AX185" s="743"/>
      <c r="AY185" s="743"/>
      <c r="AZ185" s="422"/>
      <c r="BA185" s="762"/>
      <c r="BB185" s="641"/>
      <c r="BC185" s="524"/>
      <c r="BD185" s="510"/>
      <c r="BE185" s="510"/>
      <c r="BF185" s="510"/>
      <c r="BG185" s="528"/>
      <c r="BH185" s="524"/>
      <c r="BI185" s="510"/>
      <c r="BJ185" s="510"/>
      <c r="BK185" s="510"/>
      <c r="BL185" s="528"/>
      <c r="BM185" s="524"/>
      <c r="BN185" s="510"/>
      <c r="BO185" s="510"/>
      <c r="BP185" s="510"/>
      <c r="BQ185" s="528"/>
      <c r="BR185" s="524"/>
      <c r="BS185" s="510"/>
      <c r="BT185" s="510"/>
      <c r="BU185" s="510"/>
      <c r="BV185" s="510"/>
      <c r="BW185" s="510"/>
      <c r="BX185" s="510"/>
      <c r="BY185" s="511"/>
      <c r="BZ185" s="511"/>
      <c r="CA185" s="511"/>
      <c r="CB185" s="511"/>
      <c r="CC185" s="511"/>
      <c r="CD185" s="511"/>
      <c r="CE185" s="511"/>
      <c r="CF185" s="511"/>
      <c r="CG185" s="511"/>
      <c r="CH185" s="511"/>
      <c r="CI185" s="84"/>
      <c r="CJ185" s="84"/>
      <c r="CK185" s="84"/>
      <c r="CL185" s="84"/>
      <c r="CM185" s="84"/>
      <c r="CN185" s="84"/>
      <c r="CO185" s="84"/>
      <c r="CP185" s="84"/>
      <c r="CQ185" s="84"/>
      <c r="CR185" s="84"/>
      <c r="CS185" s="84"/>
      <c r="CT185" s="84"/>
      <c r="CU185" s="84"/>
      <c r="CV185" s="84"/>
      <c r="CW185" s="84"/>
      <c r="CX185" s="84"/>
      <c r="CY185" s="84"/>
      <c r="CZ185" s="84"/>
    </row>
    <row r="186" s="603" customFormat="true" ht="15" customHeight="true" x14ac:dyDescent="0.2">
      <c r="A186" s="216"/>
      <c r="B186" s="206"/>
      <c r="C186" s="158"/>
      <c r="D186" s="157"/>
      <c r="E186" s="157"/>
      <c r="F186" s="157"/>
      <c r="G186" s="156"/>
      <c r="H186" s="155"/>
      <c r="I186" s="157"/>
      <c r="J186" s="157"/>
      <c r="K186" s="157"/>
      <c r="L186" s="154"/>
      <c r="M186" s="158"/>
      <c r="N186" s="157"/>
      <c r="O186" s="157"/>
      <c r="P186" s="157"/>
      <c r="Q186" s="156"/>
      <c r="R186" s="155"/>
      <c r="S186" s="157"/>
      <c r="T186" s="157"/>
      <c r="U186" s="157"/>
      <c r="V186" s="157"/>
      <c r="W186" s="157"/>
      <c r="X186" s="157"/>
      <c r="Y186" s="157"/>
      <c r="Z186" s="157"/>
      <c r="AA186" s="157"/>
      <c r="AB186" s="157"/>
      <c r="AC186" s="177"/>
      <c r="AD186" s="177"/>
      <c r="AE186" s="177"/>
      <c r="AF186" s="177"/>
      <c r="AG186" s="177"/>
      <c r="AH186" s="173"/>
      <c r="AI186" s="743"/>
      <c r="AJ186" s="743"/>
      <c r="AK186" s="743"/>
      <c r="AL186" s="743"/>
      <c r="AM186" s="743"/>
      <c r="AN186" s="743"/>
      <c r="AO186" s="743"/>
      <c r="AP186" s="743"/>
      <c r="AQ186" s="743"/>
      <c r="AR186" s="743"/>
      <c r="AS186" s="743"/>
      <c r="AT186" s="743"/>
      <c r="AU186" s="743"/>
      <c r="AV186" s="743"/>
      <c r="AW186" s="743"/>
      <c r="AX186" s="743"/>
      <c r="AY186" s="743"/>
      <c r="AZ186" s="422"/>
      <c r="BA186" s="762"/>
      <c r="BB186" s="641"/>
      <c r="BC186" s="524"/>
      <c r="BD186" s="510"/>
      <c r="BE186" s="510"/>
      <c r="BF186" s="510"/>
      <c r="BG186" s="528"/>
      <c r="BH186" s="524"/>
      <c r="BI186" s="510"/>
      <c r="BJ186" s="510"/>
      <c r="BK186" s="510"/>
      <c r="BL186" s="528"/>
      <c r="BM186" s="524"/>
      <c r="BN186" s="510"/>
      <c r="BO186" s="510"/>
      <c r="BP186" s="510"/>
      <c r="BQ186" s="528"/>
      <c r="BR186" s="524"/>
      <c r="BS186" s="510"/>
      <c r="BT186" s="510"/>
      <c r="BU186" s="510"/>
      <c r="BV186" s="510"/>
      <c r="BW186" s="510"/>
      <c r="BX186" s="510"/>
      <c r="BY186" s="511"/>
      <c r="BZ186" s="511"/>
      <c r="CA186" s="511"/>
      <c r="CB186" s="511"/>
      <c r="CC186" s="511"/>
      <c r="CD186" s="511"/>
      <c r="CE186" s="511"/>
      <c r="CF186" s="511"/>
      <c r="CG186" s="511"/>
      <c r="CH186" s="511"/>
      <c r="CI186" s="84"/>
      <c r="CJ186" s="84"/>
      <c r="CK186" s="84"/>
      <c r="CL186" s="84"/>
      <c r="CM186" s="84"/>
      <c r="CN186" s="84"/>
      <c r="CO186" s="84"/>
      <c r="CP186" s="84"/>
      <c r="CQ186" s="84"/>
      <c r="CR186" s="84"/>
      <c r="CS186" s="84"/>
      <c r="CT186" s="84"/>
      <c r="CU186" s="84"/>
      <c r="CV186" s="84"/>
      <c r="CW186" s="84"/>
      <c r="CX186" s="84"/>
      <c r="CY186" s="84"/>
      <c r="CZ186" s="84"/>
    </row>
    <row r="187" s="603" customFormat="true" ht="15" customHeight="true" x14ac:dyDescent="0.2">
      <c r="A187" s="216"/>
      <c r="B187" s="206"/>
      <c r="C187" s="158"/>
      <c r="D187" s="157"/>
      <c r="E187" s="157"/>
      <c r="F187" s="157"/>
      <c r="G187" s="156"/>
      <c r="H187" s="155"/>
      <c r="I187" s="157"/>
      <c r="J187" s="157"/>
      <c r="K187" s="157"/>
      <c r="L187" s="154"/>
      <c r="M187" s="158"/>
      <c r="N187" s="157"/>
      <c r="O187" s="157"/>
      <c r="P187" s="157"/>
      <c r="Q187" s="156"/>
      <c r="R187" s="155"/>
      <c r="S187" s="157"/>
      <c r="T187" s="157"/>
      <c r="U187" s="157"/>
      <c r="V187" s="157"/>
      <c r="W187" s="157"/>
      <c r="X187" s="157"/>
      <c r="Y187" s="157"/>
      <c r="Z187" s="157"/>
      <c r="AA187" s="157"/>
      <c r="AB187" s="157"/>
      <c r="AC187" s="177"/>
      <c r="AD187" s="177"/>
      <c r="AE187" s="177"/>
      <c r="AF187" s="177"/>
      <c r="AG187" s="177"/>
      <c r="AH187" s="173"/>
      <c r="AI187" s="743"/>
      <c r="AJ187" s="743"/>
      <c r="AK187" s="743"/>
      <c r="AL187" s="743"/>
      <c r="AM187" s="743"/>
      <c r="AN187" s="743"/>
      <c r="AO187" s="743"/>
      <c r="AP187" s="743"/>
      <c r="AQ187" s="743"/>
      <c r="AR187" s="743"/>
      <c r="AS187" s="743"/>
      <c r="AT187" s="743"/>
      <c r="AU187" s="743"/>
      <c r="AV187" s="743"/>
      <c r="AW187" s="743"/>
      <c r="AX187" s="743"/>
      <c r="AY187" s="743"/>
      <c r="AZ187" s="422"/>
      <c r="BA187" s="762"/>
      <c r="BB187" s="641"/>
      <c r="BC187" s="524"/>
      <c r="BD187" s="510"/>
      <c r="BE187" s="510"/>
      <c r="BF187" s="510"/>
      <c r="BG187" s="528"/>
      <c r="BH187" s="524"/>
      <c r="BI187" s="510"/>
      <c r="BJ187" s="510"/>
      <c r="BK187" s="510"/>
      <c r="BL187" s="528"/>
      <c r="BM187" s="524"/>
      <c r="BN187" s="510"/>
      <c r="BO187" s="510"/>
      <c r="BP187" s="510"/>
      <c r="BQ187" s="528"/>
      <c r="BR187" s="524"/>
      <c r="BS187" s="510"/>
      <c r="BT187" s="510"/>
      <c r="BU187" s="510"/>
      <c r="BV187" s="510"/>
      <c r="BW187" s="510"/>
      <c r="BX187" s="510"/>
      <c r="BY187" s="511"/>
      <c r="BZ187" s="511"/>
      <c r="CA187" s="511"/>
      <c r="CB187" s="511"/>
      <c r="CC187" s="511"/>
      <c r="CD187" s="511"/>
      <c r="CE187" s="511"/>
      <c r="CF187" s="511"/>
      <c r="CG187" s="511"/>
      <c r="CH187" s="511"/>
      <c r="CI187" s="84"/>
      <c r="CJ187" s="84"/>
      <c r="CK187" s="84"/>
      <c r="CL187" s="84"/>
      <c r="CM187" s="84"/>
      <c r="CN187" s="84"/>
      <c r="CO187" s="84"/>
      <c r="CP187" s="84"/>
      <c r="CQ187" s="84"/>
      <c r="CR187" s="84"/>
      <c r="CS187" s="84"/>
      <c r="CT187" s="84"/>
      <c r="CU187" s="84"/>
      <c r="CV187" s="84"/>
      <c r="CW187" s="84"/>
      <c r="CX187" s="84"/>
      <c r="CY187" s="84"/>
      <c r="CZ187" s="84"/>
    </row>
    <row r="188" s="603" customFormat="true" ht="15" customHeight="true" x14ac:dyDescent="0.2">
      <c r="A188" s="216"/>
      <c r="B188" s="206"/>
      <c r="C188" s="158"/>
      <c r="D188" s="157"/>
      <c r="E188" s="157"/>
      <c r="F188" s="157"/>
      <c r="G188" s="156"/>
      <c r="H188" s="155"/>
      <c r="I188" s="157"/>
      <c r="J188" s="157"/>
      <c r="K188" s="157"/>
      <c r="L188" s="154"/>
      <c r="M188" s="158"/>
      <c r="N188" s="157"/>
      <c r="O188" s="157"/>
      <c r="P188" s="157"/>
      <c r="Q188" s="156"/>
      <c r="R188" s="155"/>
      <c r="S188" s="157"/>
      <c r="T188" s="157"/>
      <c r="U188" s="157"/>
      <c r="V188" s="157"/>
      <c r="W188" s="157"/>
      <c r="X188" s="157"/>
      <c r="Y188" s="157"/>
      <c r="Z188" s="157"/>
      <c r="AA188" s="157"/>
      <c r="AB188" s="157"/>
      <c r="AC188" s="177"/>
      <c r="AD188" s="177"/>
      <c r="AE188" s="177"/>
      <c r="AF188" s="177"/>
      <c r="AG188" s="177"/>
      <c r="AH188" s="173"/>
      <c r="AI188" s="743"/>
      <c r="AJ188" s="743"/>
      <c r="AK188" s="743"/>
      <c r="AL188" s="743"/>
      <c r="AM188" s="743"/>
      <c r="AN188" s="743"/>
      <c r="AO188" s="743"/>
      <c r="AP188" s="743"/>
      <c r="AQ188" s="743"/>
      <c r="AR188" s="743"/>
      <c r="AS188" s="743"/>
      <c r="AT188" s="743"/>
      <c r="AU188" s="743"/>
      <c r="AV188" s="743"/>
      <c r="AW188" s="743"/>
      <c r="AX188" s="743"/>
      <c r="AY188" s="743"/>
      <c r="AZ188" s="422"/>
      <c r="BA188" s="762"/>
      <c r="BB188" s="641"/>
      <c r="BC188" s="524"/>
      <c r="BD188" s="510"/>
      <c r="BE188" s="510"/>
      <c r="BF188" s="510"/>
      <c r="BG188" s="528"/>
      <c r="BH188" s="524"/>
      <c r="BI188" s="510"/>
      <c r="BJ188" s="510"/>
      <c r="BK188" s="510"/>
      <c r="BL188" s="528"/>
      <c r="BM188" s="524"/>
      <c r="BN188" s="510"/>
      <c r="BO188" s="510"/>
      <c r="BP188" s="510"/>
      <c r="BQ188" s="528"/>
      <c r="BR188" s="524"/>
      <c r="BS188" s="510"/>
      <c r="BT188" s="510"/>
      <c r="BU188" s="510"/>
      <c r="BV188" s="510"/>
      <c r="BW188" s="510"/>
      <c r="BX188" s="510"/>
      <c r="BY188" s="511"/>
      <c r="BZ188" s="511"/>
      <c r="CA188" s="511"/>
      <c r="CB188" s="511"/>
      <c r="CC188" s="511"/>
      <c r="CD188" s="511"/>
      <c r="CE188" s="511"/>
      <c r="CF188" s="511"/>
      <c r="CG188" s="511"/>
      <c r="CH188" s="511"/>
      <c r="CI188" s="84"/>
      <c r="CJ188" s="84"/>
      <c r="CK188" s="84"/>
      <c r="CL188" s="84"/>
      <c r="CM188" s="84"/>
      <c r="CN188" s="84"/>
      <c r="CO188" s="84"/>
      <c r="CP188" s="84"/>
      <c r="CQ188" s="84"/>
      <c r="CR188" s="84"/>
      <c r="CS188" s="84"/>
      <c r="CT188" s="84"/>
      <c r="CU188" s="84"/>
      <c r="CV188" s="84"/>
      <c r="CW188" s="84"/>
      <c r="CX188" s="84"/>
      <c r="CY188" s="84"/>
      <c r="CZ188" s="84"/>
    </row>
    <row r="189" s="603" customFormat="true" ht="15" customHeight="true" x14ac:dyDescent="0.2">
      <c r="A189" s="216"/>
      <c r="B189" s="206"/>
      <c r="C189" s="158"/>
      <c r="D189" s="157"/>
      <c r="E189" s="157"/>
      <c r="F189" s="157"/>
      <c r="G189" s="156"/>
      <c r="H189" s="155"/>
      <c r="I189" s="157"/>
      <c r="J189" s="157"/>
      <c r="K189" s="157"/>
      <c r="L189" s="154"/>
      <c r="M189" s="158"/>
      <c r="N189" s="157"/>
      <c r="O189" s="157"/>
      <c r="P189" s="157"/>
      <c r="Q189" s="156"/>
      <c r="R189" s="155"/>
      <c r="S189" s="157"/>
      <c r="T189" s="157"/>
      <c r="U189" s="157"/>
      <c r="V189" s="157"/>
      <c r="W189" s="157"/>
      <c r="X189" s="157"/>
      <c r="Y189" s="157"/>
      <c r="Z189" s="157"/>
      <c r="AA189" s="157"/>
      <c r="AB189" s="157"/>
      <c r="AC189" s="177"/>
      <c r="AD189" s="177"/>
      <c r="AE189" s="177"/>
      <c r="AF189" s="177"/>
      <c r="AG189" s="177"/>
      <c r="AH189" s="173"/>
      <c r="AI189" s="743"/>
      <c r="AJ189" s="743"/>
      <c r="AK189" s="743"/>
      <c r="AL189" s="743"/>
      <c r="AM189" s="743"/>
      <c r="AN189" s="743"/>
      <c r="AO189" s="743"/>
      <c r="AP189" s="743"/>
      <c r="AQ189" s="743"/>
      <c r="AR189" s="743"/>
      <c r="AS189" s="743"/>
      <c r="AT189" s="743"/>
      <c r="AU189" s="743"/>
      <c r="AV189" s="743"/>
      <c r="AW189" s="743"/>
      <c r="AX189" s="743"/>
      <c r="AY189" s="743"/>
      <c r="AZ189" s="422"/>
      <c r="BA189" s="762"/>
      <c r="BB189" s="641"/>
      <c r="BC189" s="524"/>
      <c r="BD189" s="510"/>
      <c r="BE189" s="510"/>
      <c r="BF189" s="510"/>
      <c r="BG189" s="528"/>
      <c r="BH189" s="524"/>
      <c r="BI189" s="510"/>
      <c r="BJ189" s="510"/>
      <c r="BK189" s="510"/>
      <c r="BL189" s="528"/>
      <c r="BM189" s="524"/>
      <c r="BN189" s="510"/>
      <c r="BO189" s="510"/>
      <c r="BP189" s="510"/>
      <c r="BQ189" s="528"/>
      <c r="BR189" s="524"/>
      <c r="BS189" s="510"/>
      <c r="BT189" s="510"/>
      <c r="BU189" s="510"/>
      <c r="BV189" s="510"/>
      <c r="BW189" s="510"/>
      <c r="BX189" s="510"/>
      <c r="BY189" s="511"/>
      <c r="BZ189" s="511"/>
      <c r="CA189" s="511"/>
      <c r="CB189" s="511"/>
      <c r="CC189" s="511"/>
      <c r="CD189" s="511"/>
      <c r="CE189" s="511"/>
      <c r="CF189" s="511"/>
      <c r="CG189" s="511"/>
      <c r="CH189" s="511"/>
      <c r="CI189" s="84"/>
      <c r="CJ189" s="84"/>
      <c r="CK189" s="84"/>
      <c r="CL189" s="84"/>
      <c r="CM189" s="84"/>
      <c r="CN189" s="84"/>
      <c r="CO189" s="84"/>
      <c r="CP189" s="84"/>
      <c r="CQ189" s="84"/>
      <c r="CR189" s="84"/>
      <c r="CS189" s="84"/>
      <c r="CT189" s="84"/>
      <c r="CU189" s="84"/>
      <c r="CV189" s="84"/>
      <c r="CW189" s="84"/>
      <c r="CX189" s="84"/>
      <c r="CY189" s="84"/>
      <c r="CZ189" s="84"/>
    </row>
    <row r="190" s="603" customFormat="true" ht="15" customHeight="true" x14ac:dyDescent="0.2">
      <c r="A190" s="216"/>
      <c r="B190" s="206"/>
      <c r="C190" s="158"/>
      <c r="D190" s="157"/>
      <c r="E190" s="157"/>
      <c r="F190" s="157"/>
      <c r="G190" s="156"/>
      <c r="H190" s="155"/>
      <c r="I190" s="157"/>
      <c r="J190" s="157"/>
      <c r="K190" s="157"/>
      <c r="L190" s="154"/>
      <c r="M190" s="158"/>
      <c r="N190" s="157"/>
      <c r="O190" s="157"/>
      <c r="P190" s="157"/>
      <c r="Q190" s="156"/>
      <c r="R190" s="155"/>
      <c r="S190" s="157"/>
      <c r="T190" s="157"/>
      <c r="U190" s="157"/>
      <c r="V190" s="157"/>
      <c r="W190" s="157"/>
      <c r="X190" s="157"/>
      <c r="Y190" s="157"/>
      <c r="Z190" s="157"/>
      <c r="AA190" s="157"/>
      <c r="AB190" s="157"/>
      <c r="AC190" s="177"/>
      <c r="AD190" s="177"/>
      <c r="AE190" s="177"/>
      <c r="AF190" s="177"/>
      <c r="AG190" s="177"/>
      <c r="AH190" s="173"/>
      <c r="AI190" s="743"/>
      <c r="AJ190" s="743"/>
      <c r="AK190" s="743"/>
      <c r="AL190" s="743"/>
      <c r="AM190" s="743"/>
      <c r="AN190" s="743"/>
      <c r="AO190" s="743"/>
      <c r="AP190" s="743"/>
      <c r="AQ190" s="743"/>
      <c r="AR190" s="743"/>
      <c r="AS190" s="743"/>
      <c r="AT190" s="743"/>
      <c r="AU190" s="743"/>
      <c r="AV190" s="743"/>
      <c r="AW190" s="743"/>
      <c r="AX190" s="743"/>
      <c r="AY190" s="743"/>
      <c r="AZ190" s="422"/>
      <c r="BA190" s="762"/>
      <c r="BB190" s="641"/>
      <c r="BC190" s="524"/>
      <c r="BD190" s="510"/>
      <c r="BE190" s="510"/>
      <c r="BF190" s="510"/>
      <c r="BG190" s="528"/>
      <c r="BH190" s="524"/>
      <c r="BI190" s="510"/>
      <c r="BJ190" s="510"/>
      <c r="BK190" s="510"/>
      <c r="BL190" s="528"/>
      <c r="BM190" s="524"/>
      <c r="BN190" s="510"/>
      <c r="BO190" s="510"/>
      <c r="BP190" s="510"/>
      <c r="BQ190" s="528"/>
      <c r="BR190" s="524"/>
      <c r="BS190" s="510"/>
      <c r="BT190" s="510"/>
      <c r="BU190" s="510"/>
      <c r="BV190" s="510"/>
      <c r="BW190" s="510"/>
      <c r="BX190" s="510"/>
      <c r="BY190" s="511"/>
      <c r="BZ190" s="511"/>
      <c r="CA190" s="511"/>
      <c r="CB190" s="511"/>
      <c r="CC190" s="511"/>
      <c r="CD190" s="511"/>
      <c r="CE190" s="511"/>
      <c r="CF190" s="511"/>
      <c r="CG190" s="511"/>
      <c r="CH190" s="511"/>
      <c r="CI190" s="84"/>
      <c r="CJ190" s="84"/>
      <c r="CK190" s="84"/>
      <c r="CL190" s="84"/>
      <c r="CM190" s="84"/>
      <c r="CN190" s="84"/>
      <c r="CO190" s="84"/>
      <c r="CP190" s="84"/>
      <c r="CQ190" s="84"/>
      <c r="CR190" s="84"/>
      <c r="CS190" s="84"/>
      <c r="CT190" s="84"/>
      <c r="CU190" s="84"/>
      <c r="CV190" s="84"/>
      <c r="CW190" s="84"/>
      <c r="CX190" s="84"/>
      <c r="CY190" s="84"/>
      <c r="CZ190" s="84"/>
    </row>
    <row r="191" s="603" customFormat="true" ht="15" customHeight="true" x14ac:dyDescent="0.2">
      <c r="A191" s="216"/>
      <c r="B191" s="206"/>
      <c r="C191" s="158"/>
      <c r="D191" s="157"/>
      <c r="E191" s="157"/>
      <c r="F191" s="157"/>
      <c r="G191" s="156"/>
      <c r="H191" s="155"/>
      <c r="I191" s="157"/>
      <c r="J191" s="157"/>
      <c r="K191" s="157"/>
      <c r="L191" s="154"/>
      <c r="M191" s="158"/>
      <c r="N191" s="157"/>
      <c r="O191" s="157"/>
      <c r="P191" s="157"/>
      <c r="Q191" s="156"/>
      <c r="R191" s="155"/>
      <c r="S191" s="157"/>
      <c r="T191" s="157"/>
      <c r="U191" s="157"/>
      <c r="V191" s="157"/>
      <c r="W191" s="157"/>
      <c r="X191" s="157"/>
      <c r="Y191" s="157"/>
      <c r="Z191" s="157"/>
      <c r="AA191" s="157"/>
      <c r="AB191" s="157"/>
      <c r="AC191" s="177"/>
      <c r="AD191" s="177"/>
      <c r="AE191" s="177"/>
      <c r="AF191" s="177"/>
      <c r="AG191" s="177"/>
      <c r="AH191" s="173"/>
      <c r="AI191" s="743"/>
      <c r="AJ191" s="743"/>
      <c r="AK191" s="743"/>
      <c r="AL191" s="743"/>
      <c r="AM191" s="743"/>
      <c r="AN191" s="743"/>
      <c r="AO191" s="743"/>
      <c r="AP191" s="743"/>
      <c r="AQ191" s="743"/>
      <c r="AR191" s="743"/>
      <c r="AS191" s="743"/>
      <c r="AT191" s="743"/>
      <c r="AU191" s="743"/>
      <c r="AV191" s="743"/>
      <c r="AW191" s="743"/>
      <c r="AX191" s="743"/>
      <c r="AY191" s="743"/>
      <c r="AZ191" s="422"/>
      <c r="BA191" s="762"/>
      <c r="BB191" s="641"/>
      <c r="BC191" s="524"/>
      <c r="BD191" s="510"/>
      <c r="BE191" s="510"/>
      <c r="BF191" s="510"/>
      <c r="BG191" s="528"/>
      <c r="BH191" s="524"/>
      <c r="BI191" s="510"/>
      <c r="BJ191" s="510"/>
      <c r="BK191" s="510"/>
      <c r="BL191" s="528"/>
      <c r="BM191" s="524"/>
      <c r="BN191" s="510"/>
      <c r="BO191" s="510"/>
      <c r="BP191" s="510"/>
      <c r="BQ191" s="528"/>
      <c r="BR191" s="524"/>
      <c r="BS191" s="510"/>
      <c r="BT191" s="510"/>
      <c r="BU191" s="510"/>
      <c r="BV191" s="510"/>
      <c r="BW191" s="510"/>
      <c r="BX191" s="510"/>
      <c r="BY191" s="511"/>
      <c r="BZ191" s="511"/>
      <c r="CA191" s="511"/>
      <c r="CB191" s="511"/>
      <c r="CC191" s="511"/>
      <c r="CD191" s="511"/>
      <c r="CE191" s="511"/>
      <c r="CF191" s="511"/>
      <c r="CG191" s="511"/>
      <c r="CH191" s="511"/>
      <c r="CI191" s="84"/>
      <c r="CJ191" s="84"/>
      <c r="CK191" s="84"/>
      <c r="CL191" s="84"/>
      <c r="CM191" s="84"/>
      <c r="CN191" s="84"/>
      <c r="CO191" s="84"/>
      <c r="CP191" s="84"/>
      <c r="CQ191" s="84"/>
      <c r="CR191" s="84"/>
      <c r="CS191" s="84"/>
      <c r="CT191" s="84"/>
      <c r="CU191" s="84"/>
      <c r="CV191" s="84"/>
      <c r="CW191" s="84"/>
      <c r="CX191" s="84"/>
      <c r="CY191" s="84"/>
      <c r="CZ191" s="84"/>
    </row>
    <row r="192" s="603" customFormat="true" ht="15" customHeight="true" x14ac:dyDescent="0.2">
      <c r="A192" s="240"/>
      <c r="B192" s="205"/>
      <c r="C192" s="175"/>
      <c r="D192" s="177"/>
      <c r="E192" s="177"/>
      <c r="F192" s="177"/>
      <c r="G192" s="176"/>
      <c r="H192" s="174"/>
      <c r="I192" s="177"/>
      <c r="J192" s="177"/>
      <c r="K192" s="177"/>
      <c r="L192" s="173"/>
      <c r="M192" s="175"/>
      <c r="N192" s="177"/>
      <c r="O192" s="177"/>
      <c r="P192" s="177"/>
      <c r="Q192" s="176"/>
      <c r="R192" s="174"/>
      <c r="S192" s="177"/>
      <c r="T192" s="177"/>
      <c r="U192" s="177"/>
      <c r="V192" s="177"/>
      <c r="W192" s="177"/>
      <c r="X192" s="177"/>
      <c r="Y192" s="177"/>
      <c r="Z192" s="177"/>
      <c r="AA192" s="177"/>
      <c r="AB192" s="177"/>
      <c r="AC192" s="177"/>
      <c r="AD192" s="177"/>
      <c r="AE192" s="177"/>
      <c r="AF192" s="177"/>
      <c r="AG192" s="177"/>
      <c r="AH192" s="173"/>
      <c r="AI192" s="743"/>
      <c r="AJ192" s="743"/>
      <c r="AK192" s="743"/>
      <c r="AL192" s="743"/>
      <c r="AM192" s="743"/>
      <c r="AN192" s="743"/>
      <c r="AO192" s="743"/>
      <c r="AP192" s="743"/>
      <c r="AQ192" s="743"/>
      <c r="AR192" s="743"/>
      <c r="AS192" s="743"/>
      <c r="AT192" s="743"/>
      <c r="AU192" s="743"/>
      <c r="AV192" s="743"/>
      <c r="AW192" s="743"/>
      <c r="AX192" s="743"/>
      <c r="AY192" s="743"/>
      <c r="AZ192" s="422"/>
      <c r="BA192" s="762"/>
      <c r="BB192" s="641"/>
      <c r="BC192" s="524"/>
      <c r="BD192" s="510"/>
      <c r="BE192" s="510"/>
      <c r="BF192" s="510"/>
      <c r="BG192" s="528"/>
      <c r="BH192" s="524"/>
      <c r="BI192" s="510"/>
      <c r="BJ192" s="510"/>
      <c r="BK192" s="510"/>
      <c r="BL192" s="528"/>
      <c r="BM192" s="524"/>
      <c r="BN192" s="510"/>
      <c r="BO192" s="510"/>
      <c r="BP192" s="510"/>
      <c r="BQ192" s="528"/>
      <c r="BR192" s="524"/>
      <c r="BS192" s="510"/>
      <c r="BT192" s="510"/>
      <c r="BU192" s="510"/>
      <c r="BV192" s="510"/>
      <c r="BW192" s="510"/>
      <c r="BX192" s="510"/>
      <c r="BY192" s="511"/>
      <c r="BZ192" s="511"/>
      <c r="CA192" s="511"/>
      <c r="CB192" s="511"/>
      <c r="CC192" s="511"/>
      <c r="CD192" s="511"/>
      <c r="CE192" s="511"/>
      <c r="CF192" s="511"/>
      <c r="CG192" s="511"/>
      <c r="CH192" s="511"/>
      <c r="CI192" s="84"/>
      <c r="CJ192" s="84"/>
      <c r="CK192" s="84"/>
      <c r="CL192" s="84"/>
      <c r="CM192" s="84"/>
      <c r="CN192" s="84"/>
      <c r="CO192" s="84"/>
      <c r="CP192" s="84"/>
      <c r="CQ192" s="84"/>
      <c r="CR192" s="84"/>
      <c r="CS192" s="84"/>
      <c r="CT192" s="84"/>
      <c r="CU192" s="84"/>
      <c r="CV192" s="84"/>
      <c r="CW192" s="84"/>
      <c r="CX192" s="84"/>
      <c r="CY192" s="84"/>
      <c r="CZ192" s="84"/>
    </row>
    <row r="193" s="385" customFormat="true" ht="15" customHeight="true" x14ac:dyDescent="0.2">
      <c r="A193" s="239"/>
      <c r="B193" s="204"/>
      <c r="C193" s="175"/>
      <c r="D193" s="177"/>
      <c r="E193" s="177"/>
      <c r="F193" s="177"/>
      <c r="G193" s="176"/>
      <c r="H193" s="174"/>
      <c r="I193" s="177"/>
      <c r="J193" s="177"/>
      <c r="K193" s="177"/>
      <c r="L193" s="173"/>
      <c r="M193" s="175"/>
      <c r="N193" s="177"/>
      <c r="O193" s="177"/>
      <c r="P193" s="177"/>
      <c r="Q193" s="176"/>
      <c r="R193" s="174"/>
      <c r="S193" s="177"/>
      <c r="T193" s="177"/>
      <c r="U193" s="177"/>
      <c r="V193" s="177"/>
      <c r="W193" s="177"/>
      <c r="X193" s="177"/>
      <c r="Y193" s="177"/>
      <c r="Z193" s="177"/>
      <c r="AA193" s="177"/>
      <c r="AB193" s="177"/>
      <c r="AC193" s="177"/>
      <c r="AD193" s="177"/>
      <c r="AE193" s="177"/>
      <c r="AF193" s="177"/>
      <c r="AG193" s="177"/>
      <c r="AH193" s="173"/>
      <c r="AI193" s="743"/>
      <c r="AJ193" s="743"/>
      <c r="AK193" s="743"/>
      <c r="AL193" s="743"/>
      <c r="AM193" s="743"/>
      <c r="AN193" s="743"/>
      <c r="AO193" s="743"/>
      <c r="AP193" s="743"/>
      <c r="AQ193" s="743"/>
      <c r="AR193" s="743"/>
      <c r="AS193" s="743"/>
      <c r="AT193" s="743"/>
      <c r="AU193" s="743"/>
      <c r="AV193" s="743"/>
      <c r="AW193" s="743"/>
      <c r="AX193" s="743"/>
      <c r="AY193" s="743"/>
      <c r="AZ193" s="422"/>
      <c r="BA193" s="762"/>
      <c r="BB193" s="641"/>
      <c r="BC193" s="524"/>
      <c r="BD193" s="510"/>
      <c r="BE193" s="510"/>
      <c r="BF193" s="510"/>
      <c r="BG193" s="528"/>
      <c r="BH193" s="524"/>
      <c r="BI193" s="510"/>
      <c r="BJ193" s="510"/>
      <c r="BK193" s="510"/>
      <c r="BL193" s="528"/>
      <c r="BM193" s="524"/>
      <c r="BN193" s="510"/>
      <c r="BO193" s="510"/>
      <c r="BP193" s="510"/>
      <c r="BQ193" s="528"/>
      <c r="BR193" s="524"/>
      <c r="BS193" s="510"/>
      <c r="BT193" s="510"/>
      <c r="BU193" s="510"/>
      <c r="BV193" s="510"/>
      <c r="BW193" s="510"/>
      <c r="BX193" s="510"/>
      <c r="BY193" s="511"/>
      <c r="BZ193" s="511"/>
      <c r="CA193" s="511"/>
      <c r="CB193" s="511"/>
      <c r="CC193" s="511"/>
      <c r="CD193" s="511"/>
      <c r="CE193" s="511"/>
      <c r="CF193" s="511"/>
      <c r="CG193" s="511"/>
      <c r="CH193" s="511"/>
      <c r="CI193" s="84"/>
      <c r="CJ193" s="84"/>
      <c r="CK193" s="84"/>
      <c r="CL193" s="84"/>
      <c r="CM193" s="84"/>
      <c r="CN193" s="84"/>
      <c r="CO193" s="84"/>
      <c r="CP193" s="84"/>
      <c r="CQ193" s="84"/>
      <c r="CR193" s="84"/>
      <c r="CS193" s="84"/>
      <c r="CT193" s="84"/>
      <c r="CU193" s="84"/>
      <c r="CV193" s="84"/>
      <c r="CW193" s="84"/>
      <c r="CX193" s="84"/>
      <c r="CY193" s="84"/>
      <c r="CZ193" s="84"/>
    </row>
    <row r="194" s="385" customFormat="true" ht="15" customHeight="true" x14ac:dyDescent="0.2">
      <c r="A194" s="239"/>
      <c r="B194" s="204"/>
      <c r="C194" s="175"/>
      <c r="D194" s="177"/>
      <c r="E194" s="177"/>
      <c r="F194" s="177"/>
      <c r="G194" s="176"/>
      <c r="H194" s="174"/>
      <c r="I194" s="177"/>
      <c r="J194" s="177"/>
      <c r="K194" s="177"/>
      <c r="L194" s="173"/>
      <c r="M194" s="175"/>
      <c r="N194" s="177"/>
      <c r="O194" s="177"/>
      <c r="P194" s="177"/>
      <c r="Q194" s="176"/>
      <c r="R194" s="174"/>
      <c r="S194" s="177"/>
      <c r="T194" s="177"/>
      <c r="U194" s="177"/>
      <c r="V194" s="177"/>
      <c r="W194" s="177"/>
      <c r="X194" s="177"/>
      <c r="Y194" s="177"/>
      <c r="Z194" s="177"/>
      <c r="AA194" s="177"/>
      <c r="AB194" s="177"/>
      <c r="AC194" s="177"/>
      <c r="AD194" s="177"/>
      <c r="AE194" s="177"/>
      <c r="AF194" s="177"/>
      <c r="AG194" s="177"/>
      <c r="AH194" s="173"/>
      <c r="AI194" s="743"/>
      <c r="AJ194" s="743"/>
      <c r="AK194" s="743"/>
      <c r="AL194" s="743"/>
      <c r="AM194" s="743"/>
      <c r="AN194" s="743"/>
      <c r="AO194" s="743"/>
      <c r="AP194" s="743"/>
      <c r="AQ194" s="743"/>
      <c r="AR194" s="743"/>
      <c r="AS194" s="743"/>
      <c r="AT194" s="743"/>
      <c r="AU194" s="743"/>
      <c r="AV194" s="743"/>
      <c r="AW194" s="743"/>
      <c r="AX194" s="743"/>
      <c r="AY194" s="743"/>
      <c r="AZ194" s="422"/>
      <c r="BA194" s="762"/>
      <c r="BB194" s="641"/>
      <c r="BC194" s="524"/>
      <c r="BD194" s="510"/>
      <c r="BE194" s="510"/>
      <c r="BF194" s="510"/>
      <c r="BG194" s="528"/>
      <c r="BH194" s="524"/>
      <c r="BI194" s="510"/>
      <c r="BJ194" s="510"/>
      <c r="BK194" s="510"/>
      <c r="BL194" s="528"/>
      <c r="BM194" s="524"/>
      <c r="BN194" s="510"/>
      <c r="BO194" s="510"/>
      <c r="BP194" s="510"/>
      <c r="BQ194" s="528"/>
      <c r="BR194" s="524"/>
      <c r="BS194" s="510"/>
      <c r="BT194" s="510"/>
      <c r="BU194" s="510"/>
      <c r="BV194" s="510"/>
      <c r="BW194" s="510"/>
      <c r="BX194" s="510"/>
      <c r="BY194" s="511"/>
      <c r="BZ194" s="511"/>
      <c r="CA194" s="511"/>
      <c r="CB194" s="511"/>
      <c r="CC194" s="511"/>
      <c r="CD194" s="511"/>
      <c r="CE194" s="511"/>
      <c r="CF194" s="511"/>
      <c r="CG194" s="511"/>
      <c r="CH194" s="511"/>
      <c r="CI194" s="84"/>
      <c r="CJ194" s="84"/>
      <c r="CK194" s="84"/>
      <c r="CL194" s="84"/>
      <c r="CM194" s="84"/>
      <c r="CN194" s="84"/>
      <c r="CO194" s="84"/>
      <c r="CP194" s="84"/>
      <c r="CQ194" s="84"/>
      <c r="CR194" s="84"/>
      <c r="CS194" s="84"/>
      <c r="CT194" s="84"/>
      <c r="CU194" s="84"/>
      <c r="CV194" s="84"/>
      <c r="CW194" s="84"/>
      <c r="CX194" s="84"/>
      <c r="CY194" s="84"/>
      <c r="CZ194" s="84"/>
    </row>
    <row r="195" s="385" customFormat="true" ht="15" customHeight="true" x14ac:dyDescent="0.2">
      <c r="A195" s="239"/>
      <c r="B195" s="204"/>
      <c r="C195" s="175"/>
      <c r="D195" s="177"/>
      <c r="E195" s="177"/>
      <c r="F195" s="177"/>
      <c r="G195" s="176"/>
      <c r="H195" s="174"/>
      <c r="I195" s="177"/>
      <c r="J195" s="177"/>
      <c r="K195" s="177"/>
      <c r="L195" s="173"/>
      <c r="M195" s="175"/>
      <c r="N195" s="177"/>
      <c r="O195" s="177"/>
      <c r="P195" s="177"/>
      <c r="Q195" s="176"/>
      <c r="R195" s="174"/>
      <c r="S195" s="177"/>
      <c r="T195" s="177"/>
      <c r="U195" s="177"/>
      <c r="V195" s="177"/>
      <c r="W195" s="177"/>
      <c r="X195" s="177"/>
      <c r="Y195" s="177"/>
      <c r="Z195" s="177"/>
      <c r="AA195" s="177"/>
      <c r="AB195" s="177"/>
      <c r="AC195" s="177"/>
      <c r="AD195" s="177"/>
      <c r="AE195" s="177"/>
      <c r="AF195" s="177"/>
      <c r="AG195" s="177"/>
      <c r="AH195" s="173"/>
      <c r="AI195" s="743"/>
      <c r="AJ195" s="743"/>
      <c r="AK195" s="743"/>
      <c r="AL195" s="743"/>
      <c r="AM195" s="743"/>
      <c r="AN195" s="743"/>
      <c r="AO195" s="743"/>
      <c r="AP195" s="743"/>
      <c r="AQ195" s="743"/>
      <c r="AR195" s="743"/>
      <c r="AS195" s="743"/>
      <c r="AT195" s="743"/>
      <c r="AU195" s="743"/>
      <c r="AV195" s="743"/>
      <c r="AW195" s="743"/>
      <c r="AX195" s="743"/>
      <c r="AY195" s="743"/>
      <c r="AZ195" s="422"/>
      <c r="BA195" s="762"/>
      <c r="BB195" s="641"/>
      <c r="BC195" s="524"/>
      <c r="BD195" s="510"/>
      <c r="BE195" s="510"/>
      <c r="BF195" s="510"/>
      <c r="BG195" s="528"/>
      <c r="BH195" s="524"/>
      <c r="BI195" s="510"/>
      <c r="BJ195" s="510"/>
      <c r="BK195" s="510"/>
      <c r="BL195" s="528"/>
      <c r="BM195" s="524"/>
      <c r="BN195" s="510"/>
      <c r="BO195" s="510"/>
      <c r="BP195" s="510"/>
      <c r="BQ195" s="528"/>
      <c r="BR195" s="524"/>
      <c r="BS195" s="510"/>
      <c r="BT195" s="510"/>
      <c r="BU195" s="510"/>
      <c r="BV195" s="510"/>
      <c r="BW195" s="510"/>
      <c r="BX195" s="510"/>
      <c r="BY195" s="511"/>
      <c r="BZ195" s="511"/>
      <c r="CA195" s="511"/>
      <c r="CB195" s="511"/>
      <c r="CC195" s="511"/>
      <c r="CD195" s="511"/>
      <c r="CE195" s="511"/>
      <c r="CF195" s="511"/>
      <c r="CG195" s="511"/>
      <c r="CH195" s="511"/>
      <c r="CI195" s="84"/>
      <c r="CJ195" s="84"/>
      <c r="CK195" s="84"/>
      <c r="CL195" s="84"/>
      <c r="CM195" s="84"/>
      <c r="CN195" s="84"/>
      <c r="CO195" s="84"/>
      <c r="CP195" s="84"/>
      <c r="CQ195" s="84"/>
      <c r="CR195" s="84"/>
      <c r="CS195" s="84"/>
      <c r="CT195" s="84"/>
      <c r="CU195" s="84"/>
      <c r="CV195" s="84"/>
      <c r="CW195" s="84"/>
      <c r="CX195" s="84"/>
      <c r="CY195" s="84"/>
      <c r="CZ195" s="84"/>
    </row>
    <row r="196" s="385" customFormat="true" ht="15" customHeight="true" x14ac:dyDescent="0.2">
      <c r="A196" s="239"/>
      <c r="B196" s="204"/>
      <c r="C196" s="175"/>
      <c r="D196" s="177"/>
      <c r="E196" s="177"/>
      <c r="F196" s="177"/>
      <c r="G196" s="176"/>
      <c r="H196" s="174"/>
      <c r="I196" s="177"/>
      <c r="J196" s="177"/>
      <c r="K196" s="177"/>
      <c r="L196" s="173"/>
      <c r="M196" s="175"/>
      <c r="N196" s="177"/>
      <c r="O196" s="177"/>
      <c r="P196" s="177"/>
      <c r="Q196" s="176"/>
      <c r="R196" s="174"/>
      <c r="S196" s="177"/>
      <c r="T196" s="177"/>
      <c r="U196" s="177"/>
      <c r="V196" s="177"/>
      <c r="W196" s="177"/>
      <c r="X196" s="177"/>
      <c r="Y196" s="177"/>
      <c r="Z196" s="177"/>
      <c r="AA196" s="177"/>
      <c r="AB196" s="177"/>
      <c r="AC196" s="177"/>
      <c r="AD196" s="177"/>
      <c r="AE196" s="177"/>
      <c r="AF196" s="177"/>
      <c r="AG196" s="177"/>
      <c r="AH196" s="173"/>
      <c r="AI196" s="743"/>
      <c r="AJ196" s="743"/>
      <c r="AK196" s="743"/>
      <c r="AL196" s="743"/>
      <c r="AM196" s="743"/>
      <c r="AN196" s="743"/>
      <c r="AO196" s="743"/>
      <c r="AP196" s="743"/>
      <c r="AQ196" s="743"/>
      <c r="AR196" s="743"/>
      <c r="AS196" s="743"/>
      <c r="AT196" s="743"/>
      <c r="AU196" s="743"/>
      <c r="AV196" s="743"/>
      <c r="AW196" s="743"/>
      <c r="AX196" s="743"/>
      <c r="AY196" s="743"/>
      <c r="AZ196" s="422"/>
      <c r="BA196" s="762"/>
      <c r="BB196" s="641"/>
      <c r="BC196" s="524"/>
      <c r="BD196" s="510"/>
      <c r="BE196" s="510"/>
      <c r="BF196" s="510"/>
      <c r="BG196" s="528"/>
      <c r="BH196" s="524"/>
      <c r="BI196" s="510"/>
      <c r="BJ196" s="510"/>
      <c r="BK196" s="510"/>
      <c r="BL196" s="528"/>
      <c r="BM196" s="524"/>
      <c r="BN196" s="510"/>
      <c r="BO196" s="510"/>
      <c r="BP196" s="510"/>
      <c r="BQ196" s="528"/>
      <c r="BR196" s="524"/>
      <c r="BS196" s="510"/>
      <c r="BT196" s="510"/>
      <c r="BU196" s="510"/>
      <c r="BV196" s="510"/>
      <c r="BW196" s="510"/>
      <c r="BX196" s="510"/>
      <c r="BY196" s="511"/>
      <c r="BZ196" s="511"/>
      <c r="CA196" s="511"/>
      <c r="CB196" s="511"/>
      <c r="CC196" s="511"/>
      <c r="CD196" s="511"/>
      <c r="CE196" s="511"/>
      <c r="CF196" s="511"/>
      <c r="CG196" s="511"/>
      <c r="CH196" s="511"/>
      <c r="CI196" s="84"/>
      <c r="CJ196" s="84"/>
      <c r="CK196" s="84"/>
      <c r="CL196" s="84"/>
      <c r="CM196" s="84"/>
      <c r="CN196" s="84"/>
      <c r="CO196" s="84"/>
      <c r="CP196" s="84"/>
      <c r="CQ196" s="84"/>
      <c r="CR196" s="84"/>
      <c r="CS196" s="84"/>
      <c r="CT196" s="84"/>
      <c r="CU196" s="84"/>
      <c r="CV196" s="84"/>
      <c r="CW196" s="84"/>
      <c r="CX196" s="84"/>
      <c r="CY196" s="84"/>
      <c r="CZ196" s="84"/>
    </row>
    <row r="197" s="385" customFormat="true" ht="15" customHeight="true" x14ac:dyDescent="0.2">
      <c r="A197" s="239"/>
      <c r="B197" s="204"/>
      <c r="C197" s="175"/>
      <c r="D197" s="177"/>
      <c r="E197" s="177"/>
      <c r="F197" s="177"/>
      <c r="G197" s="176"/>
      <c r="H197" s="174"/>
      <c r="I197" s="177"/>
      <c r="J197" s="177"/>
      <c r="K197" s="177"/>
      <c r="L197" s="173"/>
      <c r="M197" s="175"/>
      <c r="N197" s="177"/>
      <c r="O197" s="177"/>
      <c r="P197" s="177"/>
      <c r="Q197" s="176"/>
      <c r="R197" s="174"/>
      <c r="S197" s="177"/>
      <c r="T197" s="177"/>
      <c r="U197" s="177"/>
      <c r="V197" s="177"/>
      <c r="W197" s="177"/>
      <c r="X197" s="177"/>
      <c r="Y197" s="177"/>
      <c r="Z197" s="177"/>
      <c r="AA197" s="177"/>
      <c r="AB197" s="177"/>
      <c r="AC197" s="177"/>
      <c r="AD197" s="177"/>
      <c r="AE197" s="177"/>
      <c r="AF197" s="177"/>
      <c r="AG197" s="177"/>
      <c r="AH197" s="173"/>
      <c r="AI197" s="743"/>
      <c r="AJ197" s="743"/>
      <c r="AK197" s="743"/>
      <c r="AL197" s="743"/>
      <c r="AM197" s="743"/>
      <c r="AN197" s="743"/>
      <c r="AO197" s="743"/>
      <c r="AP197" s="743"/>
      <c r="AQ197" s="743"/>
      <c r="AR197" s="743"/>
      <c r="AS197" s="743"/>
      <c r="AT197" s="743"/>
      <c r="AU197" s="743"/>
      <c r="AV197" s="743"/>
      <c r="AW197" s="743"/>
      <c r="AX197" s="743"/>
      <c r="AY197" s="743"/>
      <c r="AZ197" s="422"/>
      <c r="BA197" s="762"/>
      <c r="BB197" s="641"/>
      <c r="BC197" s="524"/>
      <c r="BD197" s="510"/>
      <c r="BE197" s="510"/>
      <c r="BF197" s="510"/>
      <c r="BG197" s="528"/>
      <c r="BH197" s="524"/>
      <c r="BI197" s="510"/>
      <c r="BJ197" s="510"/>
      <c r="BK197" s="510"/>
      <c r="BL197" s="528"/>
      <c r="BM197" s="524"/>
      <c r="BN197" s="510"/>
      <c r="BO197" s="510"/>
      <c r="BP197" s="510"/>
      <c r="BQ197" s="528"/>
      <c r="BR197" s="524"/>
      <c r="BS197" s="510"/>
      <c r="BT197" s="510"/>
      <c r="BU197" s="510"/>
      <c r="BV197" s="510"/>
      <c r="BW197" s="510"/>
      <c r="BX197" s="510"/>
      <c r="BY197" s="511"/>
      <c r="BZ197" s="511"/>
      <c r="CA197" s="511"/>
      <c r="CB197" s="511"/>
      <c r="CC197" s="511"/>
      <c r="CD197" s="511"/>
      <c r="CE197" s="511"/>
      <c r="CF197" s="511"/>
      <c r="CG197" s="511"/>
      <c r="CH197" s="511"/>
      <c r="CI197" s="84"/>
      <c r="CJ197" s="84"/>
      <c r="CK197" s="84"/>
      <c r="CL197" s="84"/>
      <c r="CM197" s="84"/>
      <c r="CN197" s="84"/>
      <c r="CO197" s="84"/>
      <c r="CP197" s="84"/>
      <c r="CQ197" s="84"/>
      <c r="CR197" s="84"/>
      <c r="CS197" s="84"/>
      <c r="CT197" s="84"/>
      <c r="CU197" s="84"/>
      <c r="CV197" s="84"/>
      <c r="CW197" s="84"/>
      <c r="CX197" s="84"/>
      <c r="CY197" s="84"/>
      <c r="CZ197" s="84"/>
    </row>
    <row r="198" s="385" customFormat="true" ht="15" customHeight="true" x14ac:dyDescent="0.2">
      <c r="A198" s="239"/>
      <c r="B198" s="204"/>
      <c r="C198" s="175"/>
      <c r="D198" s="177"/>
      <c r="E198" s="177"/>
      <c r="F198" s="177"/>
      <c r="G198" s="176"/>
      <c r="H198" s="174"/>
      <c r="I198" s="177"/>
      <c r="J198" s="177"/>
      <c r="K198" s="177"/>
      <c r="L198" s="173"/>
      <c r="M198" s="175"/>
      <c r="N198" s="177"/>
      <c r="O198" s="177"/>
      <c r="P198" s="177"/>
      <c r="Q198" s="176"/>
      <c r="R198" s="174"/>
      <c r="S198" s="177"/>
      <c r="T198" s="177"/>
      <c r="U198" s="177"/>
      <c r="V198" s="177"/>
      <c r="W198" s="177"/>
      <c r="X198" s="177"/>
      <c r="Y198" s="177"/>
      <c r="Z198" s="177"/>
      <c r="AA198" s="177"/>
      <c r="AB198" s="177"/>
      <c r="AC198" s="177"/>
      <c r="AD198" s="177"/>
      <c r="AE198" s="177"/>
      <c r="AF198" s="177"/>
      <c r="AG198" s="177"/>
      <c r="AH198" s="173"/>
      <c r="AI198" s="743"/>
      <c r="AJ198" s="743"/>
      <c r="AK198" s="743"/>
      <c r="AL198" s="743"/>
      <c r="AM198" s="743"/>
      <c r="AN198" s="743"/>
      <c r="AO198" s="743"/>
      <c r="AP198" s="743"/>
      <c r="AQ198" s="743"/>
      <c r="AR198" s="743"/>
      <c r="AS198" s="743"/>
      <c r="AT198" s="743"/>
      <c r="AU198" s="743"/>
      <c r="AV198" s="743"/>
      <c r="AW198" s="743"/>
      <c r="AX198" s="743"/>
      <c r="AY198" s="743"/>
      <c r="AZ198" s="422"/>
      <c r="BA198" s="762"/>
      <c r="BB198" s="641"/>
      <c r="BC198" s="524"/>
      <c r="BD198" s="510"/>
      <c r="BE198" s="510"/>
      <c r="BF198" s="510"/>
      <c r="BG198" s="528"/>
      <c r="BH198" s="524"/>
      <c r="BI198" s="510"/>
      <c r="BJ198" s="510"/>
      <c r="BK198" s="510"/>
      <c r="BL198" s="528"/>
      <c r="BM198" s="524"/>
      <c r="BN198" s="510"/>
      <c r="BO198" s="510"/>
      <c r="BP198" s="510"/>
      <c r="BQ198" s="528"/>
      <c r="BR198" s="524"/>
      <c r="BS198" s="510"/>
      <c r="BT198" s="510"/>
      <c r="BU198" s="510"/>
      <c r="BV198" s="510"/>
      <c r="BW198" s="510"/>
      <c r="BX198" s="510"/>
      <c r="BY198" s="511"/>
      <c r="BZ198" s="511"/>
      <c r="CA198" s="511"/>
      <c r="CB198" s="511"/>
      <c r="CC198" s="511"/>
      <c r="CD198" s="511"/>
      <c r="CE198" s="511"/>
      <c r="CF198" s="511"/>
      <c r="CG198" s="511"/>
      <c r="CH198" s="511"/>
      <c r="CI198" s="84"/>
      <c r="CJ198" s="84"/>
      <c r="CK198" s="84"/>
      <c r="CL198" s="84"/>
      <c r="CM198" s="84"/>
      <c r="CN198" s="84"/>
      <c r="CO198" s="84"/>
      <c r="CP198" s="84"/>
      <c r="CQ198" s="84"/>
      <c r="CR198" s="84"/>
      <c r="CS198" s="84"/>
      <c r="CT198" s="84"/>
      <c r="CU198" s="84"/>
      <c r="CV198" s="84"/>
      <c r="CW198" s="84"/>
      <c r="CX198" s="84"/>
      <c r="CY198" s="84"/>
      <c r="CZ198" s="84"/>
    </row>
    <row r="199" s="385" customFormat="true" ht="15" customHeight="true" x14ac:dyDescent="0.2">
      <c r="A199" s="239"/>
      <c r="B199" s="204"/>
      <c r="C199" s="175"/>
      <c r="D199" s="177"/>
      <c r="E199" s="177"/>
      <c r="F199" s="177"/>
      <c r="G199" s="176"/>
      <c r="H199" s="174"/>
      <c r="I199" s="177"/>
      <c r="J199" s="177"/>
      <c r="K199" s="177"/>
      <c r="L199" s="173"/>
      <c r="M199" s="175"/>
      <c r="N199" s="177"/>
      <c r="O199" s="177"/>
      <c r="P199" s="177"/>
      <c r="Q199" s="176"/>
      <c r="R199" s="174"/>
      <c r="S199" s="177"/>
      <c r="T199" s="177"/>
      <c r="U199" s="177"/>
      <c r="V199" s="177"/>
      <c r="W199" s="177"/>
      <c r="X199" s="177"/>
      <c r="Y199" s="177"/>
      <c r="Z199" s="177"/>
      <c r="AA199" s="177"/>
      <c r="AB199" s="177"/>
      <c r="AC199" s="177"/>
      <c r="AD199" s="177"/>
      <c r="AE199" s="177"/>
      <c r="AF199" s="177"/>
      <c r="AG199" s="177"/>
      <c r="AH199" s="173"/>
      <c r="AI199" s="743"/>
      <c r="AJ199" s="743"/>
      <c r="AK199" s="743"/>
      <c r="AL199" s="743"/>
      <c r="AM199" s="743"/>
      <c r="AN199" s="743"/>
      <c r="AO199" s="743"/>
      <c r="AP199" s="743"/>
      <c r="AQ199" s="743"/>
      <c r="AR199" s="743"/>
      <c r="AS199" s="743"/>
      <c r="AT199" s="743"/>
      <c r="AU199" s="743"/>
      <c r="AV199" s="743"/>
      <c r="AW199" s="743"/>
      <c r="AX199" s="743"/>
      <c r="AY199" s="743"/>
      <c r="AZ199" s="422"/>
      <c r="BA199" s="762"/>
      <c r="BB199" s="641"/>
      <c r="BC199" s="524"/>
      <c r="BD199" s="510"/>
      <c r="BE199" s="510"/>
      <c r="BF199" s="510"/>
      <c r="BG199" s="528"/>
      <c r="BH199" s="524"/>
      <c r="BI199" s="510"/>
      <c r="BJ199" s="510"/>
      <c r="BK199" s="510"/>
      <c r="BL199" s="528"/>
      <c r="BM199" s="524"/>
      <c r="BN199" s="510"/>
      <c r="BO199" s="510"/>
      <c r="BP199" s="510"/>
      <c r="BQ199" s="528"/>
      <c r="BR199" s="524"/>
      <c r="BS199" s="510"/>
      <c r="BT199" s="510"/>
      <c r="BU199" s="510"/>
      <c r="BV199" s="510"/>
      <c r="BW199" s="510"/>
      <c r="BX199" s="510"/>
      <c r="BY199" s="511"/>
      <c r="BZ199" s="511"/>
      <c r="CA199" s="511"/>
      <c r="CB199" s="511"/>
      <c r="CC199" s="511"/>
      <c r="CD199" s="511"/>
      <c r="CE199" s="511"/>
      <c r="CF199" s="511"/>
      <c r="CG199" s="511"/>
      <c r="CH199" s="511"/>
      <c r="CI199" s="84"/>
      <c r="CJ199" s="84"/>
      <c r="CK199" s="84"/>
      <c r="CL199" s="84"/>
      <c r="CM199" s="84"/>
      <c r="CN199" s="84"/>
      <c r="CO199" s="84"/>
      <c r="CP199" s="84"/>
      <c r="CQ199" s="84"/>
      <c r="CR199" s="84"/>
      <c r="CS199" s="84"/>
      <c r="CT199" s="84"/>
      <c r="CU199" s="84"/>
      <c r="CV199" s="84"/>
      <c r="CW199" s="84"/>
      <c r="CX199" s="84"/>
      <c r="CY199" s="84"/>
      <c r="CZ199" s="84"/>
    </row>
    <row r="200" s="385" customFormat="true" ht="15" customHeight="true" x14ac:dyDescent="0.2">
      <c r="A200" s="239"/>
      <c r="B200" s="204"/>
      <c r="C200" s="175"/>
      <c r="D200" s="177"/>
      <c r="E200" s="177"/>
      <c r="F200" s="177"/>
      <c r="G200" s="176"/>
      <c r="H200" s="174"/>
      <c r="I200" s="177"/>
      <c r="J200" s="177"/>
      <c r="K200" s="177"/>
      <c r="L200" s="173"/>
      <c r="M200" s="175"/>
      <c r="N200" s="177"/>
      <c r="O200" s="177"/>
      <c r="P200" s="177"/>
      <c r="Q200" s="176"/>
      <c r="R200" s="174"/>
      <c r="S200" s="177"/>
      <c r="T200" s="177"/>
      <c r="U200" s="177"/>
      <c r="V200" s="177"/>
      <c r="W200" s="177"/>
      <c r="X200" s="177"/>
      <c r="Y200" s="177"/>
      <c r="Z200" s="177"/>
      <c r="AA200" s="177"/>
      <c r="AB200" s="177"/>
      <c r="AC200" s="177"/>
      <c r="AD200" s="177"/>
      <c r="AE200" s="177"/>
      <c r="AF200" s="177"/>
      <c r="AG200" s="177"/>
      <c r="AH200" s="173"/>
      <c r="AI200" s="743"/>
      <c r="AJ200" s="743"/>
      <c r="AK200" s="743"/>
      <c r="AL200" s="743"/>
      <c r="AM200" s="743"/>
      <c r="AN200" s="743"/>
      <c r="AO200" s="743"/>
      <c r="AP200" s="743"/>
      <c r="AQ200" s="743"/>
      <c r="AR200" s="743"/>
      <c r="AS200" s="743"/>
      <c r="AT200" s="743"/>
      <c r="AU200" s="743"/>
      <c r="AV200" s="743"/>
      <c r="AW200" s="743"/>
      <c r="AX200" s="743"/>
      <c r="AY200" s="743"/>
      <c r="AZ200" s="422"/>
      <c r="BA200" s="762"/>
      <c r="BB200" s="641"/>
      <c r="BC200" s="524"/>
      <c r="BD200" s="510"/>
      <c r="BE200" s="510"/>
      <c r="BF200" s="510"/>
      <c r="BG200" s="528"/>
      <c r="BH200" s="524"/>
      <c r="BI200" s="510"/>
      <c r="BJ200" s="510"/>
      <c r="BK200" s="510"/>
      <c r="BL200" s="528"/>
      <c r="BM200" s="524"/>
      <c r="BN200" s="510"/>
      <c r="BO200" s="510"/>
      <c r="BP200" s="510"/>
      <c r="BQ200" s="528"/>
      <c r="BR200" s="524"/>
      <c r="BS200" s="510"/>
      <c r="BT200" s="510"/>
      <c r="BU200" s="510"/>
      <c r="BV200" s="510"/>
      <c r="BW200" s="510"/>
      <c r="BX200" s="510"/>
      <c r="BY200" s="511"/>
      <c r="BZ200" s="511"/>
      <c r="CA200" s="511"/>
      <c r="CB200" s="511"/>
      <c r="CC200" s="511"/>
      <c r="CD200" s="511"/>
      <c r="CE200" s="511"/>
      <c r="CF200" s="511"/>
      <c r="CG200" s="511"/>
      <c r="CH200" s="511"/>
      <c r="CI200" s="84"/>
      <c r="CJ200" s="84"/>
      <c r="CK200" s="84"/>
      <c r="CL200" s="84"/>
      <c r="CM200" s="84"/>
      <c r="CN200" s="84"/>
      <c r="CO200" s="84"/>
      <c r="CP200" s="84"/>
      <c r="CQ200" s="84"/>
      <c r="CR200" s="84"/>
      <c r="CS200" s="84"/>
      <c r="CT200" s="84"/>
      <c r="CU200" s="84"/>
      <c r="CV200" s="84"/>
      <c r="CW200" s="84"/>
      <c r="CX200" s="84"/>
      <c r="CY200" s="84"/>
      <c r="CZ200" s="84"/>
    </row>
    <row r="201" s="385" customFormat="true" ht="15" customHeight="true" x14ac:dyDescent="0.2">
      <c r="A201" s="239"/>
      <c r="B201" s="204"/>
      <c r="C201" s="175"/>
      <c r="D201" s="177"/>
      <c r="E201" s="177"/>
      <c r="F201" s="177"/>
      <c r="G201" s="176"/>
      <c r="H201" s="174"/>
      <c r="I201" s="177"/>
      <c r="J201" s="177"/>
      <c r="K201" s="177"/>
      <c r="L201" s="173"/>
      <c r="M201" s="175"/>
      <c r="N201" s="177"/>
      <c r="O201" s="177"/>
      <c r="P201" s="177"/>
      <c r="Q201" s="176"/>
      <c r="R201" s="174"/>
      <c r="S201" s="177"/>
      <c r="T201" s="177"/>
      <c r="U201" s="177"/>
      <c r="V201" s="177"/>
      <c r="W201" s="177"/>
      <c r="X201" s="177"/>
      <c r="Y201" s="177"/>
      <c r="Z201" s="177"/>
      <c r="AA201" s="177"/>
      <c r="AB201" s="177"/>
      <c r="AC201" s="177"/>
      <c r="AD201" s="177"/>
      <c r="AE201" s="177"/>
      <c r="AF201" s="177"/>
      <c r="AG201" s="177"/>
      <c r="AH201" s="173"/>
      <c r="AI201" s="743"/>
      <c r="AJ201" s="743"/>
      <c r="AK201" s="743"/>
      <c r="AL201" s="743"/>
      <c r="AM201" s="743"/>
      <c r="AN201" s="743"/>
      <c r="AO201" s="743"/>
      <c r="AP201" s="743"/>
      <c r="AQ201" s="743"/>
      <c r="AR201" s="743"/>
      <c r="AS201" s="743"/>
      <c r="AT201" s="743"/>
      <c r="AU201" s="743"/>
      <c r="AV201" s="743"/>
      <c r="AW201" s="743"/>
      <c r="AX201" s="743"/>
      <c r="AY201" s="743"/>
      <c r="AZ201" s="422"/>
      <c r="BA201" s="762"/>
      <c r="BB201" s="641"/>
      <c r="BC201" s="524"/>
      <c r="BD201" s="510"/>
      <c r="BE201" s="510"/>
      <c r="BF201" s="510"/>
      <c r="BG201" s="528"/>
      <c r="BH201" s="524"/>
      <c r="BI201" s="510"/>
      <c r="BJ201" s="510"/>
      <c r="BK201" s="510"/>
      <c r="BL201" s="528"/>
      <c r="BM201" s="524"/>
      <c r="BN201" s="510"/>
      <c r="BO201" s="510"/>
      <c r="BP201" s="510"/>
      <c r="BQ201" s="528"/>
      <c r="BR201" s="524"/>
      <c r="BS201" s="510"/>
      <c r="BT201" s="510"/>
      <c r="BU201" s="510"/>
      <c r="BV201" s="510"/>
      <c r="BW201" s="510"/>
      <c r="BX201" s="510"/>
      <c r="BY201" s="511"/>
      <c r="BZ201" s="511"/>
      <c r="CA201" s="511"/>
      <c r="CB201" s="511"/>
      <c r="CC201" s="511"/>
      <c r="CD201" s="511"/>
      <c r="CE201" s="511"/>
      <c r="CF201" s="511"/>
      <c r="CG201" s="511"/>
      <c r="CH201" s="511"/>
      <c r="CI201" s="84"/>
      <c r="CJ201" s="84"/>
      <c r="CK201" s="84"/>
      <c r="CL201" s="84"/>
      <c r="CM201" s="84"/>
      <c r="CN201" s="84"/>
      <c r="CO201" s="84"/>
      <c r="CP201" s="84"/>
      <c r="CQ201" s="84"/>
      <c r="CR201" s="84"/>
      <c r="CS201" s="84"/>
      <c r="CT201" s="84"/>
      <c r="CU201" s="84"/>
      <c r="CV201" s="84"/>
      <c r="CW201" s="84"/>
      <c r="CX201" s="84"/>
      <c r="CY201" s="84"/>
      <c r="CZ201" s="84"/>
    </row>
    <row r="202" s="385" customFormat="true" ht="15" customHeight="true" x14ac:dyDescent="0.2">
      <c r="A202" s="239"/>
      <c r="B202" s="204"/>
      <c r="C202" s="175"/>
      <c r="D202" s="177"/>
      <c r="E202" s="177"/>
      <c r="F202" s="177"/>
      <c r="G202" s="176"/>
      <c r="H202" s="174"/>
      <c r="I202" s="177"/>
      <c r="J202" s="177"/>
      <c r="K202" s="177"/>
      <c r="L202" s="173"/>
      <c r="M202" s="175"/>
      <c r="N202" s="177"/>
      <c r="O202" s="177"/>
      <c r="P202" s="177"/>
      <c r="Q202" s="176"/>
      <c r="R202" s="174"/>
      <c r="S202" s="177"/>
      <c r="T202" s="177"/>
      <c r="U202" s="177"/>
      <c r="V202" s="177"/>
      <c r="W202" s="177"/>
      <c r="X202" s="177"/>
      <c r="Y202" s="177"/>
      <c r="Z202" s="177"/>
      <c r="AA202" s="177"/>
      <c r="AB202" s="177"/>
      <c r="AC202" s="177"/>
      <c r="AD202" s="177"/>
      <c r="AE202" s="177"/>
      <c r="AF202" s="177"/>
      <c r="AG202" s="177"/>
      <c r="AH202" s="173"/>
      <c r="AI202" s="743"/>
      <c r="AJ202" s="743"/>
      <c r="AK202" s="743"/>
      <c r="AL202" s="743"/>
      <c r="AM202" s="743"/>
      <c r="AN202" s="743"/>
      <c r="AO202" s="743"/>
      <c r="AP202" s="743"/>
      <c r="AQ202" s="743"/>
      <c r="AR202" s="743"/>
      <c r="AS202" s="743"/>
      <c r="AT202" s="743"/>
      <c r="AU202" s="743"/>
      <c r="AV202" s="743"/>
      <c r="AW202" s="743"/>
      <c r="AX202" s="743"/>
      <c r="AY202" s="743"/>
      <c r="AZ202" s="422"/>
      <c r="BA202" s="762"/>
      <c r="BB202" s="641"/>
      <c r="BC202" s="524"/>
      <c r="BD202" s="510"/>
      <c r="BE202" s="510"/>
      <c r="BF202" s="510"/>
      <c r="BG202" s="528"/>
      <c r="BH202" s="524"/>
      <c r="BI202" s="510"/>
      <c r="BJ202" s="510"/>
      <c r="BK202" s="510"/>
      <c r="BL202" s="528"/>
      <c r="BM202" s="524"/>
      <c r="BN202" s="510"/>
      <c r="BO202" s="510"/>
      <c r="BP202" s="510"/>
      <c r="BQ202" s="528"/>
      <c r="BR202" s="524"/>
      <c r="BS202" s="510"/>
      <c r="BT202" s="510"/>
      <c r="BU202" s="510"/>
      <c r="BV202" s="510"/>
      <c r="BW202" s="510"/>
      <c r="BX202" s="510"/>
      <c r="BY202" s="511"/>
      <c r="BZ202" s="511"/>
      <c r="CA202" s="511"/>
      <c r="CB202" s="511"/>
      <c r="CC202" s="511"/>
      <c r="CD202" s="511"/>
      <c r="CE202" s="511"/>
      <c r="CF202" s="511"/>
      <c r="CG202" s="511"/>
      <c r="CH202" s="511"/>
      <c r="CI202" s="84"/>
      <c r="CJ202" s="84"/>
      <c r="CK202" s="84"/>
      <c r="CL202" s="84"/>
      <c r="CM202" s="84"/>
      <c r="CN202" s="84"/>
      <c r="CO202" s="84"/>
      <c r="CP202" s="84"/>
      <c r="CQ202" s="84"/>
      <c r="CR202" s="84"/>
      <c r="CS202" s="84"/>
      <c r="CT202" s="84"/>
      <c r="CU202" s="84"/>
      <c r="CV202" s="84"/>
      <c r="CW202" s="84"/>
      <c r="CX202" s="84"/>
      <c r="CY202" s="84"/>
      <c r="CZ202" s="84"/>
    </row>
    <row r="203" s="385" customFormat="true" ht="15" customHeight="true" x14ac:dyDescent="0.2">
      <c r="A203" s="215"/>
      <c r="B203" s="203"/>
      <c r="C203" s="153"/>
      <c r="D203" s="152"/>
      <c r="E203" s="152"/>
      <c r="F203" s="152"/>
      <c r="G203" s="151"/>
      <c r="H203" s="150"/>
      <c r="I203" s="152"/>
      <c r="J203" s="152"/>
      <c r="K203" s="152"/>
      <c r="L203" s="149"/>
      <c r="M203" s="153"/>
      <c r="N203" s="152"/>
      <c r="O203" s="152"/>
      <c r="P203" s="152"/>
      <c r="Q203" s="151"/>
      <c r="R203" s="150"/>
      <c r="S203" s="152"/>
      <c r="T203" s="152"/>
      <c r="U203" s="152"/>
      <c r="V203" s="177"/>
      <c r="W203" s="177"/>
      <c r="X203" s="177"/>
      <c r="Y203" s="177"/>
      <c r="Z203" s="177"/>
      <c r="AA203" s="177"/>
      <c r="AB203" s="177"/>
      <c r="AC203" s="177"/>
      <c r="AD203" s="177"/>
      <c r="AE203" s="177"/>
      <c r="AF203" s="177"/>
      <c r="AG203" s="177"/>
      <c r="AH203" s="173"/>
      <c r="AI203" s="743"/>
      <c r="AJ203" s="743"/>
      <c r="AK203" s="743"/>
      <c r="AL203" s="743"/>
      <c r="AM203" s="743"/>
      <c r="AN203" s="743"/>
      <c r="AO203" s="743"/>
      <c r="AP203" s="743"/>
      <c r="AQ203" s="743"/>
      <c r="AR203" s="743"/>
      <c r="AS203" s="743"/>
      <c r="AT203" s="743"/>
      <c r="AU203" s="743"/>
      <c r="AV203" s="743"/>
      <c r="AW203" s="743"/>
      <c r="AX203" s="743"/>
      <c r="AY203" s="743"/>
      <c r="AZ203" s="422"/>
      <c r="BA203" s="762"/>
      <c r="BB203" s="641"/>
      <c r="BC203" s="524"/>
      <c r="BD203" s="510"/>
      <c r="BE203" s="510"/>
      <c r="BF203" s="510"/>
      <c r="BG203" s="528"/>
      <c r="BH203" s="524"/>
      <c r="BI203" s="510"/>
      <c r="BJ203" s="510"/>
      <c r="BK203" s="510"/>
      <c r="BL203" s="528"/>
      <c r="BM203" s="524"/>
      <c r="BN203" s="510"/>
      <c r="BO203" s="510"/>
      <c r="BP203" s="510"/>
      <c r="BQ203" s="528"/>
      <c r="BR203" s="524"/>
      <c r="BS203" s="510"/>
      <c r="BT203" s="510"/>
      <c r="BU203" s="510"/>
      <c r="BV203" s="510"/>
      <c r="BW203" s="510"/>
      <c r="BX203" s="510"/>
      <c r="BY203" s="511"/>
      <c r="BZ203" s="511"/>
      <c r="CA203" s="511"/>
      <c r="CB203" s="511"/>
      <c r="CC203" s="511"/>
      <c r="CD203" s="511"/>
      <c r="CE203" s="511"/>
      <c r="CF203" s="511"/>
      <c r="CG203" s="511"/>
      <c r="CH203" s="511"/>
      <c r="CI203" s="84"/>
      <c r="CJ203" s="84"/>
      <c r="CK203" s="84"/>
      <c r="CL203" s="84"/>
      <c r="CM203" s="84"/>
      <c r="CN203" s="84"/>
      <c r="CO203" s="84"/>
      <c r="CP203" s="84"/>
      <c r="CQ203" s="84"/>
      <c r="CR203" s="84"/>
      <c r="CS203" s="84"/>
      <c r="CT203" s="84"/>
      <c r="CU203" s="84"/>
      <c r="CV203" s="84"/>
      <c r="CW203" s="84"/>
      <c r="CX203" s="84"/>
      <c r="CY203" s="84"/>
      <c r="CZ203" s="84"/>
    </row>
    <row r="204" s="385" customFormat="true" ht="15" customHeight="true" x14ac:dyDescent="0.2">
      <c r="A204" s="239"/>
      <c r="B204" s="204"/>
      <c r="C204" s="175"/>
      <c r="D204" s="177"/>
      <c r="E204" s="177"/>
      <c r="F204" s="177"/>
      <c r="G204" s="176"/>
      <c r="H204" s="174"/>
      <c r="I204" s="177"/>
      <c r="J204" s="177"/>
      <c r="K204" s="177"/>
      <c r="L204" s="173"/>
      <c r="M204" s="175"/>
      <c r="N204" s="177"/>
      <c r="O204" s="177"/>
      <c r="P204" s="177"/>
      <c r="Q204" s="176"/>
      <c r="R204" s="174"/>
      <c r="S204" s="177"/>
      <c r="T204" s="177"/>
      <c r="U204" s="177"/>
      <c r="V204" s="177"/>
      <c r="W204" s="177"/>
      <c r="X204" s="177"/>
      <c r="Y204" s="177"/>
      <c r="Z204" s="177"/>
      <c r="AA204" s="177"/>
      <c r="AB204" s="177"/>
      <c r="AC204" s="177"/>
      <c r="AD204" s="177"/>
      <c r="AE204" s="177"/>
      <c r="AF204" s="177"/>
      <c r="AG204" s="177"/>
      <c r="AH204" s="173"/>
      <c r="AI204" s="743"/>
      <c r="AJ204" s="743"/>
      <c r="AK204" s="743"/>
      <c r="AL204" s="743"/>
      <c r="AM204" s="743"/>
      <c r="AN204" s="743"/>
      <c r="AO204" s="743"/>
      <c r="AP204" s="743"/>
      <c r="AQ204" s="743"/>
      <c r="AR204" s="743"/>
      <c r="AS204" s="743"/>
      <c r="AT204" s="743"/>
      <c r="AU204" s="743"/>
      <c r="AV204" s="743"/>
      <c r="AW204" s="743"/>
      <c r="AX204" s="743"/>
      <c r="AY204" s="743"/>
      <c r="AZ204" s="422"/>
      <c r="BA204" s="762"/>
      <c r="BB204" s="641"/>
      <c r="BC204" s="524"/>
      <c r="BD204" s="510"/>
      <c r="BE204" s="510"/>
      <c r="BF204" s="510"/>
      <c r="BG204" s="528"/>
      <c r="BH204" s="524"/>
      <c r="BI204" s="510"/>
      <c r="BJ204" s="510"/>
      <c r="BK204" s="510"/>
      <c r="BL204" s="528"/>
      <c r="BM204" s="524"/>
      <c r="BN204" s="510"/>
      <c r="BO204" s="510"/>
      <c r="BP204" s="510"/>
      <c r="BQ204" s="528"/>
      <c r="BR204" s="524"/>
      <c r="BS204" s="510"/>
      <c r="BT204" s="510"/>
      <c r="BU204" s="510"/>
      <c r="BV204" s="510"/>
      <c r="BW204" s="510"/>
      <c r="BX204" s="510"/>
      <c r="BY204" s="511"/>
      <c r="BZ204" s="511"/>
      <c r="CA204" s="511"/>
      <c r="CB204" s="511"/>
      <c r="CC204" s="511"/>
      <c r="CD204" s="511"/>
      <c r="CE204" s="511"/>
      <c r="CF204" s="511"/>
      <c r="CG204" s="511"/>
      <c r="CH204" s="511"/>
      <c r="CI204" s="84"/>
      <c r="CJ204" s="84"/>
      <c r="CK204" s="84"/>
      <c r="CL204" s="84"/>
      <c r="CM204" s="84"/>
      <c r="CN204" s="84"/>
      <c r="CO204" s="84"/>
      <c r="CP204" s="84"/>
      <c r="CQ204" s="84"/>
      <c r="CR204" s="84"/>
      <c r="CS204" s="84"/>
      <c r="CT204" s="84"/>
      <c r="CU204" s="84"/>
      <c r="CV204" s="84"/>
      <c r="CW204" s="84"/>
      <c r="CX204" s="84"/>
      <c r="CY204" s="84"/>
      <c r="CZ204" s="84"/>
    </row>
    <row r="205" s="385" customFormat="true" ht="15" customHeight="true" x14ac:dyDescent="0.2">
      <c r="A205" s="238"/>
      <c r="B205" s="202"/>
      <c r="C205" s="148"/>
      <c r="D205" s="162"/>
      <c r="E205" s="162"/>
      <c r="F205" s="162"/>
      <c r="G205" s="161"/>
      <c r="H205" s="147"/>
      <c r="I205" s="162"/>
      <c r="J205" s="162"/>
      <c r="K205" s="162"/>
      <c r="L205" s="146"/>
      <c r="M205" s="148"/>
      <c r="N205" s="162"/>
      <c r="O205" s="162"/>
      <c r="P205" s="162"/>
      <c r="Q205" s="161"/>
      <c r="R205" s="147"/>
      <c r="S205" s="162"/>
      <c r="T205" s="162"/>
      <c r="U205" s="162"/>
      <c r="V205" s="162"/>
      <c r="W205" s="162"/>
      <c r="X205" s="162"/>
      <c r="Y205" s="162"/>
      <c r="Z205" s="162"/>
      <c r="AA205" s="162"/>
      <c r="AB205" s="162"/>
      <c r="AC205" s="162"/>
      <c r="AD205" s="162"/>
      <c r="AE205" s="162"/>
      <c r="AF205" s="162"/>
      <c r="AG205" s="162"/>
      <c r="AH205" s="146"/>
      <c r="AI205" s="743"/>
      <c r="AJ205" s="743"/>
      <c r="AK205" s="743"/>
      <c r="AL205" s="743"/>
      <c r="AM205" s="743"/>
      <c r="AN205" s="743"/>
      <c r="AO205" s="743"/>
      <c r="AP205" s="743"/>
      <c r="AQ205" s="743"/>
      <c r="AR205" s="743"/>
      <c r="AS205" s="743"/>
      <c r="AT205" s="743"/>
      <c r="AU205" s="743"/>
      <c r="AV205" s="743"/>
      <c r="AW205" s="743"/>
      <c r="AX205" s="743"/>
      <c r="AY205" s="743"/>
      <c r="AZ205" s="422"/>
      <c r="BA205" s="762"/>
      <c r="BB205" s="641"/>
      <c r="BC205" s="527"/>
      <c r="BD205" s="526"/>
      <c r="BE205" s="526"/>
      <c r="BF205" s="526"/>
      <c r="BG205" s="530"/>
      <c r="BH205" s="527"/>
      <c r="BI205" s="526"/>
      <c r="BJ205" s="526"/>
      <c r="BK205" s="526"/>
      <c r="BL205" s="530"/>
      <c r="BM205" s="527"/>
      <c r="BN205" s="526"/>
      <c r="BO205" s="526"/>
      <c r="BP205" s="526"/>
      <c r="BQ205" s="530"/>
      <c r="BR205" s="527"/>
      <c r="BS205" s="526"/>
      <c r="BT205" s="526"/>
      <c r="BU205" s="526"/>
      <c r="BV205" s="526"/>
      <c r="BW205" s="526"/>
      <c r="BX205" s="526"/>
      <c r="BY205" s="529"/>
      <c r="BZ205" s="529"/>
      <c r="CA205" s="529"/>
      <c r="CB205" s="529"/>
      <c r="CC205" s="529"/>
      <c r="CD205" s="529"/>
      <c r="CE205" s="529"/>
      <c r="CF205" s="529"/>
      <c r="CG205" s="529"/>
      <c r="CH205" s="529"/>
      <c r="CI205" s="84"/>
      <c r="CJ205" s="84"/>
      <c r="CK205" s="84"/>
      <c r="CL205" s="84"/>
      <c r="CM205" s="84"/>
      <c r="CN205" s="84"/>
      <c r="CO205" s="84"/>
      <c r="CP205" s="84"/>
      <c r="CQ205" s="84"/>
      <c r="CR205" s="84"/>
      <c r="CS205" s="84"/>
      <c r="CT205" s="84"/>
      <c r="CU205" s="84"/>
      <c r="CV205" s="84"/>
      <c r="CW205" s="84"/>
      <c r="CX205" s="84"/>
      <c r="CY205" s="84"/>
      <c r="CZ205" s="84"/>
    </row>
    <row r="206" s="385" customFormat="true" ht="250.15" customHeight="true" x14ac:dyDescent="0.2">
      <c r="B206" s="387"/>
      <c r="AI206" s="422"/>
      <c r="AJ206" s="422"/>
      <c r="AK206" s="422"/>
      <c r="AL206" s="422"/>
      <c r="AM206" s="422"/>
      <c r="AN206" s="422"/>
      <c r="AO206" s="422"/>
      <c r="AP206" s="422"/>
      <c r="AQ206" s="422"/>
      <c r="AR206" s="422"/>
      <c r="AS206" s="422"/>
      <c r="AT206" s="422"/>
      <c r="AU206" s="422"/>
      <c r="AV206" s="422"/>
      <c r="AW206" s="422"/>
      <c r="AX206" s="422"/>
      <c r="AY206" s="422"/>
      <c r="AZ206" s="422"/>
      <c r="BA206" s="386"/>
      <c r="BB206" s="384"/>
      <c r="BC206" s="384"/>
      <c r="BD206" s="384"/>
      <c r="BE206" s="384"/>
      <c r="BF206" s="384"/>
      <c r="BG206" s="384"/>
      <c r="BH206" s="384"/>
      <c r="BI206" s="384"/>
      <c r="BJ206" s="384"/>
      <c r="BK206" s="384"/>
      <c r="BL206" s="384"/>
      <c r="BM206" s="384"/>
      <c r="BN206" s="384"/>
      <c r="BO206" s="384"/>
      <c r="BP206" s="384"/>
      <c r="BQ206" s="384"/>
      <c r="BR206" s="384"/>
      <c r="BS206" s="384"/>
      <c r="BT206" s="384"/>
      <c r="BU206" s="384"/>
      <c r="BV206" s="384"/>
      <c r="BW206" s="384"/>
      <c r="BX206" s="384"/>
      <c r="BY206" s="386"/>
      <c r="BZ206" s="421"/>
      <c r="CA206" s="421"/>
      <c r="CB206" s="421"/>
      <c r="CC206" s="421"/>
      <c r="CD206" s="421"/>
      <c r="CE206" s="421"/>
      <c r="CF206" s="421"/>
      <c r="CG206" s="421"/>
      <c r="CH206" s="421"/>
      <c r="CI206" s="421"/>
      <c r="CJ206" s="421"/>
      <c r="CK206" s="421"/>
      <c r="CL206" s="421"/>
      <c r="CM206" s="421"/>
      <c r="CN206" s="421"/>
      <c r="CO206" s="421"/>
      <c r="CP206" s="421"/>
      <c r="CQ206" s="421"/>
      <c r="CR206" s="421"/>
      <c r="CS206" s="421"/>
      <c r="CT206" s="421"/>
      <c r="CU206" s="421"/>
      <c r="CV206" s="421"/>
      <c r="CW206" s="421"/>
      <c r="CX206" s="421"/>
      <c r="CY206" s="421"/>
      <c r="CZ206" s="421"/>
    </row>
    <row r="207" s="365" customFormat="true" ht="18" customHeight="true" x14ac:dyDescent="0.2">
      <c r="AI207" s="417"/>
      <c r="AJ207" s="417"/>
      <c r="AK207" s="417"/>
      <c r="AL207" s="417"/>
      <c r="AM207" s="417"/>
      <c r="AN207" s="417"/>
      <c r="AO207" s="417"/>
      <c r="AP207" s="417"/>
      <c r="AQ207" s="417"/>
      <c r="AR207" s="417"/>
      <c r="AS207" s="417"/>
      <c r="AT207" s="417"/>
      <c r="AU207" s="417"/>
      <c r="AV207" s="417"/>
      <c r="AW207" s="417"/>
      <c r="AX207" s="417"/>
      <c r="AY207" s="417"/>
      <c r="AZ207" s="417"/>
      <c r="BB207" s="388"/>
      <c r="BZ207" s="417"/>
      <c r="CA207" s="417"/>
      <c r="CB207" s="417"/>
      <c r="CC207" s="417"/>
      <c r="CD207" s="417"/>
      <c r="CE207" s="417"/>
      <c r="CF207" s="417"/>
      <c r="CG207" s="417"/>
      <c r="CH207" s="417"/>
      <c r="CI207" s="417"/>
      <c r="CJ207" s="417"/>
      <c r="CK207" s="417"/>
      <c r="CL207" s="417"/>
      <c r="CM207" s="417"/>
      <c r="CN207" s="417"/>
      <c r="CO207" s="417"/>
      <c r="CP207" s="417"/>
      <c r="CQ207" s="417"/>
      <c r="CR207" s="417"/>
      <c r="CS207" s="417"/>
      <c r="CT207" s="417"/>
      <c r="CU207" s="417"/>
      <c r="CV207" s="417"/>
      <c r="CW207" s="417"/>
      <c r="CX207" s="417"/>
      <c r="CY207" s="417"/>
      <c r="CZ207" s="417"/>
    </row>
    <row r="208" s="365" customFormat="true" ht="22.5" customHeight="true" x14ac:dyDescent="0.35">
      <c r="A208" s="865" t="str">
        <f>A1026</f>
        <v>Central African Republic</v>
      </c>
      <c r="B208" s="866"/>
      <c r="AI208" s="417"/>
      <c r="AJ208" s="417"/>
      <c r="AK208" s="417"/>
      <c r="AL208" s="417"/>
      <c r="AM208" s="417"/>
      <c r="AN208" s="417"/>
      <c r="AO208" s="417"/>
      <c r="AP208" s="417"/>
      <c r="AQ208" s="417"/>
      <c r="AR208" s="417"/>
      <c r="AS208" s="417"/>
      <c r="AT208" s="417"/>
      <c r="AU208" s="417"/>
      <c r="AV208" s="417"/>
      <c r="AW208" s="417"/>
      <c r="AX208" s="417"/>
      <c r="AY208" s="417"/>
      <c r="AZ208" s="417"/>
      <c r="BB208" s="388"/>
      <c r="BZ208" s="417"/>
      <c r="CA208" s="417"/>
      <c r="CB208" s="417"/>
      <c r="CC208" s="417"/>
      <c r="CD208" s="417"/>
      <c r="CE208" s="417"/>
      <c r="CF208" s="417"/>
      <c r="CG208" s="417"/>
      <c r="CH208" s="417"/>
      <c r="CI208" s="417"/>
      <c r="CJ208" s="417"/>
      <c r="CK208" s="417"/>
      <c r="CL208" s="417"/>
      <c r="CM208" s="417"/>
      <c r="CN208" s="417"/>
      <c r="CO208" s="417"/>
      <c r="CP208" s="417"/>
      <c r="CQ208" s="417"/>
      <c r="CR208" s="417"/>
      <c r="CS208" s="417"/>
      <c r="CT208" s="417"/>
      <c r="CU208" s="417"/>
      <c r="CV208" s="417"/>
      <c r="CW208" s="417"/>
      <c r="CX208" s="417"/>
      <c r="CY208" s="417"/>
      <c r="CZ208" s="417"/>
    </row>
    <row r="209" s="365" customFormat="true" ht="22.5" customHeight="true" x14ac:dyDescent="0.35">
      <c r="A209" s="392" t="str">
        <f>A1034</f>
        <v>2000</v>
      </c>
      <c r="B209" s="393"/>
      <c r="AI209" s="417"/>
      <c r="AJ209" s="417"/>
      <c r="AK209" s="417"/>
      <c r="AL209" s="417"/>
      <c r="AM209" s="417"/>
      <c r="AN209" s="417"/>
      <c r="AO209" s="417"/>
      <c r="AP209" s="417"/>
      <c r="AQ209" s="417"/>
      <c r="AR209" s="417"/>
      <c r="AS209" s="417"/>
      <c r="AT209" s="417"/>
      <c r="AU209" s="417"/>
      <c r="AV209" s="417"/>
      <c r="AW209" s="417"/>
      <c r="AX209" s="417"/>
      <c r="AY209" s="417"/>
      <c r="AZ209" s="417"/>
      <c r="BB209" s="388"/>
      <c r="BZ209" s="417"/>
      <c r="CA209" s="417"/>
      <c r="CB209" s="417"/>
      <c r="CC209" s="417"/>
      <c r="CD209" s="417"/>
      <c r="CE209" s="417"/>
      <c r="CF209" s="417"/>
      <c r="CG209" s="417"/>
      <c r="CH209" s="417"/>
      <c r="CI209" s="417"/>
      <c r="CJ209" s="417"/>
      <c r="CK209" s="417"/>
      <c r="CL209" s="417"/>
      <c r="CM209" s="417"/>
      <c r="CN209" s="417"/>
      <c r="CO209" s="417"/>
      <c r="CP209" s="417"/>
      <c r="CQ209" s="417"/>
      <c r="CR209" s="417"/>
      <c r="CS209" s="417"/>
      <c r="CT209" s="417"/>
      <c r="CU209" s="417"/>
      <c r="CV209" s="417"/>
      <c r="CW209" s="417"/>
      <c r="CX209" s="417"/>
      <c r="CY209" s="417"/>
      <c r="CZ209" s="417"/>
    </row>
    <row r="210" s="365" customFormat="true" ht="22.5" customHeight="true" x14ac:dyDescent="0.35">
      <c r="A210" s="634" t="s">
        <v>112</v>
      </c>
      <c r="B210" s="395"/>
      <c r="AI210" s="417"/>
      <c r="AJ210" s="417"/>
      <c r="AK210" s="417"/>
      <c r="AL210" s="417"/>
      <c r="AM210" s="417"/>
      <c r="AN210" s="417"/>
      <c r="AO210" s="417"/>
      <c r="AP210" s="417"/>
      <c r="AQ210" s="417"/>
      <c r="AR210" s="417"/>
      <c r="AS210" s="417"/>
      <c r="AT210" s="417"/>
      <c r="AU210" s="417"/>
      <c r="AV210" s="417"/>
      <c r="AW210" s="417"/>
      <c r="AX210" s="417"/>
      <c r="AY210" s="417"/>
      <c r="AZ210" s="417"/>
      <c r="BB210" s="388"/>
      <c r="BZ210" s="417"/>
      <c r="CA210" s="417"/>
      <c r="CB210" s="417"/>
      <c r="CC210" s="417"/>
      <c r="CD210" s="417"/>
      <c r="CE210" s="417"/>
      <c r="CF210" s="417"/>
      <c r="CG210" s="417"/>
      <c r="CH210" s="417"/>
      <c r="CI210" s="417"/>
      <c r="CJ210" s="417"/>
      <c r="CK210" s="417"/>
      <c r="CL210" s="417"/>
      <c r="CM210" s="417"/>
      <c r="CN210" s="417"/>
      <c r="CO210" s="417"/>
      <c r="CP210" s="417"/>
      <c r="CQ210" s="417"/>
      <c r="CR210" s="417"/>
      <c r="CS210" s="417"/>
      <c r="CT210" s="417"/>
      <c r="CU210" s="417"/>
      <c r="CV210" s="417"/>
      <c r="CW210" s="417"/>
      <c r="CX210" s="417"/>
      <c r="CY210" s="417"/>
      <c r="CZ210" s="417"/>
    </row>
    <row r="211" s="365" customFormat="true" ht="20.1" customHeight="true" x14ac:dyDescent="0.35">
      <c r="A211" s="397" t="s">
        <v>97</v>
      </c>
      <c r="B211" s="393"/>
      <c r="AI211" s="417"/>
      <c r="AJ211" s="417"/>
      <c r="AK211" s="417"/>
      <c r="AL211" s="417"/>
      <c r="AM211" s="417"/>
      <c r="AN211" s="417"/>
      <c r="AO211" s="417"/>
      <c r="AP211" s="417"/>
      <c r="AQ211" s="417"/>
      <c r="AR211" s="417"/>
      <c r="AS211" s="417"/>
      <c r="AT211" s="417"/>
      <c r="AU211" s="417"/>
      <c r="AV211" s="417"/>
      <c r="AW211" s="417"/>
      <c r="AX211" s="417"/>
      <c r="AY211" s="417"/>
      <c r="AZ211" s="417"/>
      <c r="BB211" s="388"/>
      <c r="BZ211" s="417"/>
      <c r="CA211" s="417"/>
      <c r="CB211" s="417"/>
      <c r="CC211" s="417"/>
      <c r="CD211" s="417"/>
      <c r="CE211" s="417"/>
      <c r="CF211" s="417"/>
      <c r="CG211" s="417"/>
      <c r="CH211" s="417"/>
      <c r="CI211" s="417"/>
      <c r="CJ211" s="417"/>
      <c r="CK211" s="417"/>
      <c r="CL211" s="417"/>
      <c r="CM211" s="417"/>
      <c r="CN211" s="417"/>
      <c r="CO211" s="417"/>
      <c r="CP211" s="417"/>
      <c r="CQ211" s="417"/>
      <c r="CR211" s="417"/>
      <c r="CS211" s="417"/>
      <c r="CT211" s="417"/>
      <c r="CU211" s="417"/>
      <c r="CV211" s="417"/>
      <c r="CW211" s="417"/>
      <c r="CX211" s="417"/>
      <c r="CY211" s="417"/>
      <c r="CZ211" s="417"/>
    </row>
    <row r="212" s="365" customFormat="true" ht="15" customHeight="true" x14ac:dyDescent="0.2">
      <c r="A212" s="638" t="s">
        <v>98</v>
      </c>
      <c r="B212" s="430"/>
      <c r="AI212" s="417"/>
      <c r="AJ212" s="417"/>
      <c r="AK212" s="417"/>
      <c r="AL212" s="417"/>
      <c r="AM212" s="417"/>
      <c r="AN212" s="417"/>
      <c r="AO212" s="417"/>
      <c r="AP212" s="417"/>
      <c r="AQ212" s="417"/>
      <c r="AR212" s="417"/>
      <c r="AS212" s="417"/>
      <c r="AT212" s="417"/>
      <c r="AU212" s="417"/>
      <c r="AV212" s="417"/>
      <c r="AW212" s="417"/>
      <c r="AX212" s="417"/>
      <c r="AY212" s="417"/>
      <c r="AZ212" s="417"/>
      <c r="BB212" s="388"/>
      <c r="BZ212" s="417"/>
      <c r="CA212" s="417"/>
      <c r="CB212" s="417"/>
      <c r="CC212" s="417"/>
      <c r="CD212" s="417"/>
      <c r="CE212" s="417"/>
      <c r="CF212" s="417"/>
      <c r="CG212" s="417"/>
      <c r="CH212" s="417"/>
      <c r="CI212" s="417"/>
      <c r="CJ212" s="417"/>
      <c r="CK212" s="417"/>
      <c r="CL212" s="417"/>
      <c r="CM212" s="417"/>
      <c r="CN212" s="417"/>
      <c r="CO212" s="417"/>
      <c r="CP212" s="417"/>
      <c r="CQ212" s="417"/>
      <c r="CR212" s="417"/>
      <c r="CS212" s="417"/>
      <c r="CT212" s="417"/>
      <c r="CU212" s="417"/>
      <c r="CV212" s="417"/>
      <c r="CW212" s="417"/>
      <c r="CX212" s="417"/>
      <c r="CY212" s="417"/>
      <c r="CZ212" s="417"/>
    </row>
    <row r="213" s="365" customFormat="true" ht="15" customHeight="true" x14ac:dyDescent="0.2">
      <c r="A213" s="406" t="s">
        <v>41</v>
      </c>
      <c r="B213" s="405"/>
      <c r="AI213" s="417"/>
      <c r="AJ213" s="417"/>
      <c r="AK213" s="417"/>
      <c r="AL213" s="417"/>
      <c r="AM213" s="417"/>
      <c r="AN213" s="417"/>
      <c r="AO213" s="417"/>
      <c r="AP213" s="417"/>
      <c r="AQ213" s="417"/>
      <c r="AR213" s="417"/>
      <c r="AS213" s="417"/>
      <c r="AT213" s="417"/>
      <c r="AU213" s="417"/>
      <c r="AV213" s="417"/>
      <c r="AW213" s="417"/>
      <c r="AX213" s="417"/>
      <c r="AY213" s="417"/>
      <c r="AZ213" s="417"/>
      <c r="BB213" s="388"/>
      <c r="BZ213" s="417"/>
      <c r="CA213" s="417"/>
      <c r="CB213" s="417"/>
      <c r="CC213" s="417"/>
      <c r="CD213" s="417"/>
      <c r="CE213" s="417"/>
      <c r="CF213" s="417"/>
      <c r="CG213" s="417"/>
      <c r="CH213" s="417"/>
      <c r="CI213" s="417"/>
      <c r="CJ213" s="417"/>
      <c r="CK213" s="417"/>
      <c r="CL213" s="417"/>
      <c r="CM213" s="417"/>
      <c r="CN213" s="417"/>
      <c r="CO213" s="417"/>
      <c r="CP213" s="417"/>
      <c r="CQ213" s="417"/>
      <c r="CR213" s="417"/>
      <c r="CS213" s="417"/>
      <c r="CT213" s="417"/>
      <c r="CU213" s="417"/>
      <c r="CV213" s="417"/>
      <c r="CW213" s="417"/>
      <c r="CX213" s="417"/>
      <c r="CY213" s="417"/>
      <c r="CZ213" s="417"/>
    </row>
    <row r="214" s="365" customFormat="true" ht="15" customHeight="true" x14ac:dyDescent="0.2">
      <c r="A214" s="404" t="s">
        <v>40</v>
      </c>
      <c r="B214" s="405"/>
      <c r="AI214" s="417"/>
      <c r="AJ214" s="417"/>
      <c r="AK214" s="417"/>
      <c r="AL214" s="417"/>
      <c r="AM214" s="417"/>
      <c r="AN214" s="417"/>
      <c r="AO214" s="417"/>
      <c r="AP214" s="417"/>
      <c r="AQ214" s="417"/>
      <c r="AR214" s="417"/>
      <c r="AS214" s="417"/>
      <c r="AT214" s="417"/>
      <c r="AU214" s="417"/>
      <c r="AV214" s="417"/>
      <c r="AW214" s="417"/>
      <c r="AX214" s="417"/>
      <c r="AY214" s="417"/>
      <c r="AZ214" s="417"/>
      <c r="BB214" s="388"/>
      <c r="BZ214" s="417"/>
      <c r="CA214" s="417"/>
      <c r="CB214" s="417"/>
      <c r="CC214" s="417"/>
      <c r="CD214" s="417"/>
      <c r="CE214" s="417"/>
      <c r="CF214" s="417"/>
      <c r="CG214" s="417"/>
      <c r="CH214" s="417"/>
      <c r="CI214" s="417"/>
      <c r="CJ214" s="417"/>
      <c r="CK214" s="417"/>
      <c r="CL214" s="417"/>
      <c r="CM214" s="417"/>
      <c r="CN214" s="417"/>
      <c r="CO214" s="417"/>
      <c r="CP214" s="417"/>
      <c r="CQ214" s="417"/>
      <c r="CR214" s="417"/>
      <c r="CS214" s="417"/>
      <c r="CT214" s="417"/>
      <c r="CU214" s="417"/>
      <c r="CV214" s="417"/>
      <c r="CW214" s="417"/>
      <c r="CX214" s="417"/>
      <c r="CY214" s="417"/>
      <c r="CZ214" s="417"/>
    </row>
    <row r="215" s="365" customFormat="true" ht="15" customHeight="true" x14ac:dyDescent="0.2">
      <c r="A215" s="404" t="s">
        <v>136</v>
      </c>
      <c r="B215" s="429" t="str">
        <f>A1025</f>
        <v>MICS00</v>
      </c>
      <c r="AI215" s="417"/>
      <c r="AJ215" s="417"/>
      <c r="AK215" s="417"/>
      <c r="AL215" s="417"/>
      <c r="AM215" s="417"/>
      <c r="AN215" s="417"/>
      <c r="AO215" s="417"/>
      <c r="AP215" s="417"/>
      <c r="AQ215" s="417"/>
      <c r="AR215" s="417"/>
      <c r="AS215" s="417"/>
      <c r="AT215" s="417"/>
      <c r="AU215" s="417"/>
      <c r="AV215" s="417"/>
      <c r="AW215" s="417"/>
      <c r="AX215" s="417"/>
      <c r="AY215" s="417"/>
      <c r="AZ215" s="417"/>
      <c r="BB215" s="388"/>
      <c r="BZ215" s="417"/>
      <c r="CA215" s="417"/>
      <c r="CB215" s="417"/>
      <c r="CC215" s="417"/>
      <c r="CD215" s="417"/>
      <c r="CE215" s="417"/>
      <c r="CF215" s="417"/>
      <c r="CG215" s="417"/>
      <c r="CH215" s="417"/>
      <c r="CI215" s="417"/>
      <c r="CJ215" s="417"/>
      <c r="CK215" s="417"/>
      <c r="CL215" s="417"/>
      <c r="CM215" s="417"/>
      <c r="CN215" s="417"/>
      <c r="CO215" s="417"/>
      <c r="CP215" s="417"/>
      <c r="CQ215" s="417"/>
      <c r="CR215" s="417"/>
      <c r="CS215" s="417"/>
      <c r="CT215" s="417"/>
      <c r="CU215" s="417"/>
      <c r="CV215" s="417"/>
      <c r="CW215" s="417"/>
      <c r="CX215" s="417"/>
      <c r="CY215" s="417"/>
      <c r="CZ215" s="417"/>
    </row>
    <row r="216" s="365" customFormat="true" ht="15" customHeight="true" x14ac:dyDescent="0.2">
      <c r="A216" s="251"/>
      <c r="B216" s="253"/>
      <c r="AI216" s="417"/>
      <c r="AJ216" s="417"/>
      <c r="AK216" s="417"/>
      <c r="AL216" s="417"/>
      <c r="AM216" s="417"/>
      <c r="AN216" s="417"/>
      <c r="AO216" s="417"/>
      <c r="AP216" s="417"/>
      <c r="AQ216" s="417"/>
      <c r="AR216" s="417"/>
      <c r="AS216" s="417"/>
      <c r="AT216" s="417"/>
      <c r="AU216" s="417"/>
      <c r="AV216" s="417"/>
      <c r="AW216" s="417"/>
      <c r="AX216" s="417"/>
      <c r="AY216" s="417"/>
      <c r="AZ216" s="417"/>
      <c r="BB216" s="388"/>
      <c r="BZ216" s="417"/>
      <c r="CA216" s="417"/>
      <c r="CB216" s="417"/>
      <c r="CC216" s="417"/>
      <c r="CD216" s="417"/>
      <c r="CE216" s="417"/>
      <c r="CF216" s="417"/>
      <c r="CG216" s="417"/>
      <c r="CH216" s="417"/>
      <c r="CI216" s="417"/>
      <c r="CJ216" s="417"/>
      <c r="CK216" s="417"/>
      <c r="CL216" s="417"/>
      <c r="CM216" s="417"/>
      <c r="CN216" s="417"/>
      <c r="CO216" s="417"/>
      <c r="CP216" s="417"/>
      <c r="CQ216" s="417"/>
      <c r="CR216" s="417"/>
      <c r="CS216" s="417"/>
      <c r="CT216" s="417"/>
      <c r="CU216" s="417"/>
      <c r="CV216" s="417"/>
      <c r="CW216" s="417"/>
      <c r="CX216" s="417"/>
      <c r="CY216" s="417"/>
      <c r="CZ216" s="417"/>
    </row>
    <row r="217" s="365" customFormat="true" ht="15" customHeight="true" x14ac:dyDescent="0.2">
      <c r="A217" s="251"/>
      <c r="B217" s="252"/>
      <c r="AI217" s="417"/>
      <c r="AJ217" s="417"/>
      <c r="AK217" s="417"/>
      <c r="AL217" s="417"/>
      <c r="AM217" s="417"/>
      <c r="AN217" s="417"/>
      <c r="AO217" s="417"/>
      <c r="AP217" s="417"/>
      <c r="AQ217" s="417"/>
      <c r="AR217" s="417"/>
      <c r="AS217" s="417"/>
      <c r="AT217" s="417"/>
      <c r="AU217" s="417"/>
      <c r="AV217" s="417"/>
      <c r="AW217" s="417"/>
      <c r="AX217" s="417"/>
      <c r="AY217" s="417"/>
      <c r="AZ217" s="417"/>
      <c r="BB217" s="388"/>
      <c r="BZ217" s="417"/>
      <c r="CA217" s="417"/>
      <c r="CB217" s="417"/>
      <c r="CC217" s="417"/>
      <c r="CD217" s="417"/>
      <c r="CE217" s="417"/>
      <c r="CF217" s="417"/>
      <c r="CG217" s="417"/>
      <c r="CH217" s="417"/>
      <c r="CI217" s="417"/>
      <c r="CJ217" s="417"/>
      <c r="CK217" s="417"/>
      <c r="CL217" s="417"/>
      <c r="CM217" s="417"/>
      <c r="CN217" s="417"/>
      <c r="CO217" s="417"/>
      <c r="CP217" s="417"/>
      <c r="CQ217" s="417"/>
      <c r="CR217" s="417"/>
      <c r="CS217" s="417"/>
      <c r="CT217" s="417"/>
      <c r="CU217" s="417"/>
      <c r="CV217" s="417"/>
      <c r="CW217" s="417"/>
      <c r="CX217" s="417"/>
      <c r="CY217" s="417"/>
      <c r="CZ217" s="417"/>
    </row>
    <row r="218" s="365" customFormat="true" ht="18" customHeight="true" x14ac:dyDescent="0.2">
      <c r="A218" s="251"/>
      <c r="B218" s="253"/>
      <c r="AI218" s="417"/>
      <c r="AJ218" s="417"/>
      <c r="AK218" s="417"/>
      <c r="AL218" s="417"/>
      <c r="AM218" s="417"/>
      <c r="AN218" s="417"/>
      <c r="AO218" s="417"/>
      <c r="AP218" s="417"/>
      <c r="AQ218" s="417"/>
      <c r="AR218" s="417"/>
      <c r="AS218" s="417"/>
      <c r="AT218" s="417"/>
      <c r="AU218" s="417"/>
      <c r="AV218" s="417"/>
      <c r="AW218" s="417"/>
      <c r="AX218" s="417"/>
      <c r="AY218" s="417"/>
      <c r="AZ218" s="417"/>
      <c r="BB218" s="388"/>
      <c r="BZ218" s="417"/>
      <c r="CA218" s="417"/>
      <c r="CB218" s="417"/>
      <c r="CC218" s="417"/>
      <c r="CD218" s="417"/>
      <c r="CE218" s="417"/>
      <c r="CF218" s="417"/>
      <c r="CG218" s="417"/>
      <c r="CH218" s="417"/>
      <c r="CI218" s="417"/>
      <c r="CJ218" s="417"/>
      <c r="CK218" s="417"/>
      <c r="CL218" s="417"/>
      <c r="CM218" s="417"/>
      <c r="CN218" s="417"/>
      <c r="CO218" s="417"/>
      <c r="CP218" s="417"/>
      <c r="CQ218" s="417"/>
      <c r="CR218" s="417"/>
      <c r="CS218" s="417"/>
      <c r="CT218" s="417"/>
      <c r="CU218" s="417"/>
      <c r="CV218" s="417"/>
      <c r="CW218" s="417"/>
      <c r="CX218" s="417"/>
      <c r="CY218" s="417"/>
      <c r="CZ218" s="417"/>
    </row>
    <row r="219" s="365" customFormat="true" ht="18" customHeight="true" x14ac:dyDescent="0.2">
      <c r="A219" s="250"/>
      <c r="B219" s="249"/>
      <c r="AI219" s="417"/>
      <c r="AJ219" s="417"/>
      <c r="AK219" s="417"/>
      <c r="AL219" s="417"/>
      <c r="AM219" s="417"/>
      <c r="AN219" s="417"/>
      <c r="AO219" s="417"/>
      <c r="AP219" s="417"/>
      <c r="AQ219" s="417"/>
      <c r="AR219" s="417"/>
      <c r="AS219" s="417"/>
      <c r="AT219" s="417"/>
      <c r="AU219" s="417"/>
      <c r="AV219" s="417"/>
      <c r="AW219" s="417"/>
      <c r="AX219" s="417"/>
      <c r="AY219" s="417"/>
      <c r="AZ219" s="417"/>
      <c r="BB219" s="388"/>
      <c r="BZ219" s="417"/>
      <c r="CA219" s="417"/>
      <c r="CB219" s="417"/>
      <c r="CC219" s="417"/>
      <c r="CD219" s="417"/>
      <c r="CE219" s="417"/>
      <c r="CF219" s="417"/>
      <c r="CG219" s="417"/>
      <c r="CH219" s="417"/>
      <c r="CI219" s="417"/>
      <c r="CJ219" s="417"/>
      <c r="CK219" s="417"/>
      <c r="CL219" s="417"/>
      <c r="CM219" s="417"/>
      <c r="CN219" s="417"/>
      <c r="CO219" s="417"/>
      <c r="CP219" s="417"/>
      <c r="CQ219" s="417"/>
      <c r="CR219" s="417"/>
      <c r="CS219" s="417"/>
      <c r="CT219" s="417"/>
      <c r="CU219" s="417"/>
      <c r="CV219" s="417"/>
      <c r="CW219" s="417"/>
      <c r="CX219" s="417"/>
      <c r="CY219" s="417"/>
      <c r="CZ219" s="417"/>
    </row>
    <row r="220" s="759" customFormat="true" ht="15" customHeight="true" x14ac:dyDescent="0.2">
      <c r="A220" s="368" t="s">
        <v>86</v>
      </c>
      <c r="B220" s="412"/>
      <c r="C220" s="867" t="s">
        <v>115</v>
      </c>
      <c r="D220" s="868"/>
      <c r="E220" s="868"/>
      <c r="F220" s="868"/>
      <c r="G220" s="869"/>
      <c r="H220" s="856" t="s">
        <v>39</v>
      </c>
      <c r="I220" s="857"/>
      <c r="J220" s="857"/>
      <c r="K220" s="857"/>
      <c r="L220" s="858"/>
      <c r="M220" s="859" t="s">
        <v>38</v>
      </c>
      <c r="N220" s="860"/>
      <c r="O220" s="860"/>
      <c r="P220" s="860"/>
      <c r="Q220" s="861"/>
      <c r="R220" s="97" t="s">
        <v>143</v>
      </c>
      <c r="S220" s="502"/>
      <c r="T220" s="502"/>
      <c r="U220" s="502"/>
      <c r="V220" s="502"/>
      <c r="W220" s="502"/>
      <c r="X220" s="502"/>
      <c r="Y220" s="502"/>
      <c r="Z220" s="502"/>
      <c r="AA220" s="502"/>
      <c r="AB220" s="502"/>
      <c r="AC220" s="502"/>
      <c r="AD220" s="502"/>
      <c r="AE220" s="502"/>
      <c r="AF220" s="502"/>
      <c r="AG220" s="502"/>
      <c r="AH220" s="502"/>
      <c r="AI220" s="513"/>
      <c r="AJ220" s="513"/>
      <c r="AK220" s="513"/>
      <c r="AL220" s="513"/>
      <c r="AM220" s="513"/>
      <c r="AN220" s="513"/>
      <c r="AO220" s="513"/>
      <c r="AP220" s="513"/>
      <c r="AQ220" s="513"/>
      <c r="AR220" s="513"/>
      <c r="AS220" s="513"/>
      <c r="AT220" s="513"/>
      <c r="AU220" s="513"/>
      <c r="AV220" s="513"/>
      <c r="AW220" s="513"/>
      <c r="AX220" s="513"/>
      <c r="AY220" s="513"/>
      <c r="AZ220" s="757"/>
      <c r="BA220" s="423" t="s">
        <v>131</v>
      </c>
      <c r="BB220" s="368" t="s">
        <v>86</v>
      </c>
      <c r="BC220" s="859" t="s">
        <v>115</v>
      </c>
      <c r="BD220" s="860"/>
      <c r="BE220" s="860"/>
      <c r="BF220" s="860"/>
      <c r="BG220" s="889"/>
      <c r="BH220" s="859" t="s">
        <v>39</v>
      </c>
      <c r="BI220" s="860"/>
      <c r="BJ220" s="860"/>
      <c r="BK220" s="860"/>
      <c r="BL220" s="889"/>
      <c r="BM220" s="859" t="s">
        <v>38</v>
      </c>
      <c r="BN220" s="860"/>
      <c r="BO220" s="860"/>
      <c r="BP220" s="860"/>
      <c r="BQ220" s="861"/>
      <c r="BR220" s="96" t="s">
        <v>143</v>
      </c>
      <c r="BS220" s="502"/>
      <c r="BT220" s="502"/>
      <c r="BU220" s="502"/>
      <c r="BV220" s="502"/>
      <c r="BW220" s="502"/>
      <c r="BX220" s="502"/>
      <c r="BY220" s="502"/>
      <c r="BZ220" s="516"/>
      <c r="CA220" s="516"/>
      <c r="CB220" s="516"/>
      <c r="CC220" s="516"/>
      <c r="CD220" s="516"/>
      <c r="CE220" s="516"/>
      <c r="CF220" s="516"/>
      <c r="CG220" s="516"/>
      <c r="CH220" s="516"/>
      <c r="CI220" s="421"/>
      <c r="CJ220" s="421"/>
      <c r="CK220" s="421"/>
      <c r="CL220" s="421"/>
      <c r="CM220" s="421"/>
      <c r="CN220" s="421"/>
      <c r="CO220" s="421"/>
      <c r="CP220" s="421"/>
      <c r="CQ220" s="421"/>
      <c r="CR220" s="421"/>
      <c r="CS220" s="421"/>
      <c r="CT220" s="421"/>
      <c r="CU220" s="421"/>
      <c r="CV220" s="421"/>
      <c r="CW220" s="421"/>
      <c r="CX220" s="421"/>
      <c r="CY220" s="421"/>
      <c r="CZ220" s="421"/>
    </row>
    <row r="221" s="759" customFormat="true" ht="24" x14ac:dyDescent="0.2">
      <c r="A221" s="409" t="s">
        <v>87</v>
      </c>
      <c r="B221" s="451"/>
      <c r="C221" s="493" t="s">
        <v>0</v>
      </c>
      <c r="D221" s="632" t="s">
        <v>1</v>
      </c>
      <c r="E221" s="632" t="s">
        <v>2</v>
      </c>
      <c r="F221" s="632" t="s">
        <v>3</v>
      </c>
      <c r="G221" s="633" t="s">
        <v>4</v>
      </c>
      <c r="H221" s="456" t="s">
        <v>0</v>
      </c>
      <c r="I221" s="636" t="s">
        <v>1</v>
      </c>
      <c r="J221" s="636" t="s">
        <v>2</v>
      </c>
      <c r="K221" s="636" t="s">
        <v>3</v>
      </c>
      <c r="L221" s="637" t="s">
        <v>4</v>
      </c>
      <c r="M221" s="457" t="s">
        <v>0</v>
      </c>
      <c r="N221" s="636" t="s">
        <v>1</v>
      </c>
      <c r="O221" s="636" t="s">
        <v>2</v>
      </c>
      <c r="P221" s="636" t="s">
        <v>3</v>
      </c>
      <c r="Q221" s="630" t="s">
        <v>4</v>
      </c>
      <c r="R221" s="456" t="s">
        <v>157</v>
      </c>
      <c r="S221" s="636" t="s">
        <v>158</v>
      </c>
      <c r="T221" s="636" t="s">
        <v>159</v>
      </c>
      <c r="U221" s="636" t="s">
        <v>160</v>
      </c>
      <c r="V221" s="636" t="s">
        <v>161</v>
      </c>
      <c r="W221" s="636" t="s">
        <v>162</v>
      </c>
      <c r="X221" s="636" t="s">
        <v>163</v>
      </c>
      <c r="Y221" s="636" t="s">
        <v>164</v>
      </c>
      <c r="Z221" s="636" t="s">
        <v>165</v>
      </c>
      <c r="AA221" s="636" t="s">
        <v>166</v>
      </c>
      <c r="AB221" s="636" t="s">
        <v>167</v>
      </c>
      <c r="AC221" s="636" t="s">
        <v>168</v>
      </c>
      <c r="AD221" s="636" t="s">
        <v>169</v>
      </c>
      <c r="AE221" s="636" t="s">
        <v>170</v>
      </c>
      <c r="AF221" s="636" t="s">
        <v>171</v>
      </c>
      <c r="AG221" s="636" t="s">
        <v>172</v>
      </c>
      <c r="AH221" s="637" t="s">
        <v>173</v>
      </c>
      <c r="AI221" s="513"/>
      <c r="AJ221" s="513"/>
      <c r="AK221" s="513"/>
      <c r="AL221" s="513"/>
      <c r="AM221" s="513"/>
      <c r="AN221" s="513"/>
      <c r="AO221" s="513"/>
      <c r="AP221" s="513"/>
      <c r="AQ221" s="513"/>
      <c r="AR221" s="513"/>
      <c r="AS221" s="513"/>
      <c r="AT221" s="513"/>
      <c r="AU221" s="513"/>
      <c r="AV221" s="513"/>
      <c r="AW221" s="513"/>
      <c r="AX221" s="513"/>
      <c r="AY221" s="513"/>
      <c r="AZ221" s="757"/>
      <c r="BA221" s="409" t="s">
        <v>118</v>
      </c>
      <c r="BB221" s="408"/>
      <c r="BC221" s="532" t="s">
        <v>0</v>
      </c>
      <c r="BD221" s="604" t="s">
        <v>1</v>
      </c>
      <c r="BE221" s="604" t="s">
        <v>2</v>
      </c>
      <c r="BF221" s="604" t="s">
        <v>3</v>
      </c>
      <c r="BG221" s="533" t="s">
        <v>4</v>
      </c>
      <c r="BH221" s="532" t="s">
        <v>0</v>
      </c>
      <c r="BI221" s="604" t="s">
        <v>1</v>
      </c>
      <c r="BJ221" s="604" t="s">
        <v>2</v>
      </c>
      <c r="BK221" s="604" t="s">
        <v>3</v>
      </c>
      <c r="BL221" s="533" t="s">
        <v>4</v>
      </c>
      <c r="BM221" s="532" t="s">
        <v>0</v>
      </c>
      <c r="BN221" s="604" t="s">
        <v>1</v>
      </c>
      <c r="BO221" s="604" t="s">
        <v>2</v>
      </c>
      <c r="BP221" s="604" t="s">
        <v>3</v>
      </c>
      <c r="BQ221" s="533" t="s">
        <v>4</v>
      </c>
      <c r="BR221" s="532" t="s">
        <v>157</v>
      </c>
      <c r="BS221" s="604" t="s">
        <v>158</v>
      </c>
      <c r="BT221" s="604" t="s">
        <v>159</v>
      </c>
      <c r="BU221" s="604" t="s">
        <v>160</v>
      </c>
      <c r="BV221" s="604" t="s">
        <v>161</v>
      </c>
      <c r="BW221" s="604" t="s">
        <v>162</v>
      </c>
      <c r="BX221" s="604" t="s">
        <v>163</v>
      </c>
      <c r="BY221" s="605" t="s">
        <v>164</v>
      </c>
      <c r="BZ221" s="605" t="s">
        <v>165</v>
      </c>
      <c r="CA221" s="605" t="s">
        <v>166</v>
      </c>
      <c r="CB221" s="605" t="s">
        <v>167</v>
      </c>
      <c r="CC221" s="605" t="s">
        <v>168</v>
      </c>
      <c r="CD221" s="605" t="s">
        <v>169</v>
      </c>
      <c r="CE221" s="605" t="s">
        <v>170</v>
      </c>
      <c r="CF221" s="605" t="s">
        <v>171</v>
      </c>
      <c r="CG221" s="605" t="s">
        <v>172</v>
      </c>
      <c r="CH221" s="605" t="s">
        <v>173</v>
      </c>
      <c r="CI221" s="763"/>
      <c r="CJ221" s="763"/>
      <c r="CK221" s="763"/>
      <c r="CL221" s="763"/>
      <c r="CM221" s="763"/>
      <c r="CN221" s="763"/>
      <c r="CO221" s="763"/>
      <c r="CP221" s="763"/>
      <c r="CQ221" s="763"/>
      <c r="CR221" s="763"/>
      <c r="CS221" s="763"/>
      <c r="CT221" s="763"/>
      <c r="CU221" s="763"/>
      <c r="CV221" s="763"/>
      <c r="CW221" s="763"/>
      <c r="CX221" s="763"/>
      <c r="CY221" s="763"/>
      <c r="CZ221" s="763"/>
    </row>
    <row r="222" s="759" customFormat="true" ht="15" customHeight="true" x14ac:dyDescent="0.2">
      <c r="A222" s="862" t="s">
        <v>37</v>
      </c>
      <c r="B222" s="453" t="s">
        <v>15</v>
      </c>
      <c r="C222" s="134" t="s">
        <v>36</v>
      </c>
      <c r="D222" s="131" t="s">
        <v>36</v>
      </c>
      <c r="E222" s="131" t="s">
        <v>36</v>
      </c>
      <c r="F222" s="131" t="s">
        <v>36</v>
      </c>
      <c r="G222" s="128" t="s">
        <v>36</v>
      </c>
      <c r="H222" s="125" t="s">
        <v>36</v>
      </c>
      <c r="I222" s="131" t="s">
        <v>36</v>
      </c>
      <c r="J222" s="131" t="s">
        <v>36</v>
      </c>
      <c r="K222" s="131" t="s">
        <v>36</v>
      </c>
      <c r="L222" s="122" t="s">
        <v>36</v>
      </c>
      <c r="M222" s="134" t="s">
        <v>36</v>
      </c>
      <c r="N222" s="131" t="s">
        <v>36</v>
      </c>
      <c r="O222" s="131" t="s">
        <v>36</v>
      </c>
      <c r="P222" s="131" t="s">
        <v>36</v>
      </c>
      <c r="Q222" s="128" t="s">
        <v>36</v>
      </c>
      <c r="R222" s="125" t="s">
        <v>36</v>
      </c>
      <c r="S222" s="131" t="s">
        <v>36</v>
      </c>
      <c r="T222" s="131" t="s">
        <v>36</v>
      </c>
      <c r="U222" s="131" t="s">
        <v>36</v>
      </c>
      <c r="V222" s="131" t="s">
        <v>36</v>
      </c>
      <c r="W222" s="131" t="s">
        <v>36</v>
      </c>
      <c r="X222" s="131" t="s">
        <v>36</v>
      </c>
      <c r="Y222" s="131" t="s">
        <v>36</v>
      </c>
      <c r="Z222" s="131" t="s">
        <v>36</v>
      </c>
      <c r="AA222" s="131" t="s">
        <v>36</v>
      </c>
      <c r="AB222" s="131" t="s">
        <v>36</v>
      </c>
      <c r="AC222" s="131" t="s">
        <v>36</v>
      </c>
      <c r="AD222" s="131" t="s">
        <v>36</v>
      </c>
      <c r="AE222" s="131" t="s">
        <v>36</v>
      </c>
      <c r="AF222" s="131" t="s">
        <v>36</v>
      </c>
      <c r="AG222" s="131" t="s">
        <v>36</v>
      </c>
      <c r="AH222" s="122" t="s">
        <v>36</v>
      </c>
      <c r="AI222" s="513"/>
      <c r="AJ222" s="513"/>
      <c r="AK222" s="513"/>
      <c r="AL222" s="513"/>
      <c r="AM222" s="513"/>
      <c r="AN222" s="513"/>
      <c r="AO222" s="513"/>
      <c r="AP222" s="513"/>
      <c r="AQ222" s="513"/>
      <c r="AR222" s="513"/>
      <c r="AS222" s="513"/>
      <c r="AT222" s="513"/>
      <c r="AU222" s="513"/>
      <c r="AV222" s="513"/>
      <c r="AW222" s="513"/>
      <c r="AX222" s="513"/>
      <c r="AY222" s="513"/>
      <c r="AZ222" s="757"/>
      <c r="BA222" s="888" t="s">
        <v>37</v>
      </c>
      <c r="BB222" s="642" t="s">
        <v>15</v>
      </c>
      <c r="BC222" s="121" t="s">
        <v>36</v>
      </c>
      <c r="BD222" s="117" t="s">
        <v>36</v>
      </c>
      <c r="BE222" s="117" t="s">
        <v>36</v>
      </c>
      <c r="BF222" s="117" t="s">
        <v>36</v>
      </c>
      <c r="BG222" s="112" t="s">
        <v>36</v>
      </c>
      <c r="BH222" s="121" t="s">
        <v>36</v>
      </c>
      <c r="BI222" s="117" t="s">
        <v>36</v>
      </c>
      <c r="BJ222" s="117" t="s">
        <v>36</v>
      </c>
      <c r="BK222" s="117" t="s">
        <v>36</v>
      </c>
      <c r="BL222" s="112" t="s">
        <v>36</v>
      </c>
      <c r="BM222" s="121" t="s">
        <v>36</v>
      </c>
      <c r="BN222" s="117" t="s">
        <v>36</v>
      </c>
      <c r="BO222" s="117" t="s">
        <v>36</v>
      </c>
      <c r="BP222" s="117" t="s">
        <v>36</v>
      </c>
      <c r="BQ222" s="112" t="s">
        <v>36</v>
      </c>
      <c r="BR222" s="121" t="s">
        <v>36</v>
      </c>
      <c r="BS222" s="117" t="s">
        <v>36</v>
      </c>
      <c r="BT222" s="117" t="s">
        <v>36</v>
      </c>
      <c r="BU222" s="117" t="s">
        <v>36</v>
      </c>
      <c r="BV222" s="117" t="s">
        <v>36</v>
      </c>
      <c r="BW222" s="117" t="s">
        <v>36</v>
      </c>
      <c r="BX222" s="117" t="s">
        <v>36</v>
      </c>
      <c r="BY222" s="106" t="s">
        <v>36</v>
      </c>
      <c r="BZ222" s="106" t="s">
        <v>36</v>
      </c>
      <c r="CA222" s="106" t="s">
        <v>36</v>
      </c>
      <c r="CB222" s="106" t="s">
        <v>36</v>
      </c>
      <c r="CC222" s="106" t="s">
        <v>36</v>
      </c>
      <c r="CD222" s="106" t="s">
        <v>36</v>
      </c>
      <c r="CE222" s="106" t="s">
        <v>36</v>
      </c>
      <c r="CF222" s="106" t="s">
        <v>36</v>
      </c>
      <c r="CG222" s="106" t="s">
        <v>36</v>
      </c>
      <c r="CH222" s="106" t="s">
        <v>36</v>
      </c>
      <c r="CI222" s="83"/>
      <c r="CJ222" s="83"/>
      <c r="CK222" s="83"/>
      <c r="CL222" s="83"/>
      <c r="CM222" s="83"/>
      <c r="CN222" s="83"/>
      <c r="CO222" s="83"/>
      <c r="CP222" s="83"/>
      <c r="CQ222" s="83"/>
      <c r="CR222" s="83"/>
      <c r="CS222" s="83"/>
      <c r="CT222" s="83"/>
      <c r="CU222" s="83"/>
      <c r="CV222" s="83"/>
      <c r="CW222" s="83"/>
      <c r="CX222" s="83"/>
      <c r="CY222" s="83"/>
      <c r="CZ222" s="85"/>
    </row>
    <row r="223" s="759" customFormat="true" ht="15" customHeight="true" x14ac:dyDescent="0.2">
      <c r="A223" s="863"/>
      <c r="B223" s="454" t="s">
        <v>16</v>
      </c>
      <c r="C223" s="136" t="s">
        <v>36</v>
      </c>
      <c r="D223" s="133" t="s">
        <v>36</v>
      </c>
      <c r="E223" s="133" t="s">
        <v>36</v>
      </c>
      <c r="F223" s="133" t="s">
        <v>36</v>
      </c>
      <c r="G223" s="130" t="s">
        <v>36</v>
      </c>
      <c r="H223" s="127" t="s">
        <v>36</v>
      </c>
      <c r="I223" s="133" t="s">
        <v>36</v>
      </c>
      <c r="J223" s="133" t="s">
        <v>36</v>
      </c>
      <c r="K223" s="133" t="s">
        <v>36</v>
      </c>
      <c r="L223" s="124" t="s">
        <v>36</v>
      </c>
      <c r="M223" s="136" t="s">
        <v>36</v>
      </c>
      <c r="N223" s="133" t="s">
        <v>36</v>
      </c>
      <c r="O223" s="133" t="s">
        <v>36</v>
      </c>
      <c r="P223" s="133" t="s">
        <v>36</v>
      </c>
      <c r="Q223" s="130" t="s">
        <v>36</v>
      </c>
      <c r="R223" s="127" t="s">
        <v>36</v>
      </c>
      <c r="S223" s="133" t="s">
        <v>36</v>
      </c>
      <c r="T223" s="133" t="s">
        <v>36</v>
      </c>
      <c r="U223" s="133" t="s">
        <v>36</v>
      </c>
      <c r="V223" s="133" t="s">
        <v>36</v>
      </c>
      <c r="W223" s="133" t="s">
        <v>36</v>
      </c>
      <c r="X223" s="133" t="s">
        <v>36</v>
      </c>
      <c r="Y223" s="133" t="s">
        <v>36</v>
      </c>
      <c r="Z223" s="133" t="s">
        <v>36</v>
      </c>
      <c r="AA223" s="133" t="s">
        <v>36</v>
      </c>
      <c r="AB223" s="133" t="s">
        <v>36</v>
      </c>
      <c r="AC223" s="133" t="s">
        <v>36</v>
      </c>
      <c r="AD223" s="133" t="s">
        <v>36</v>
      </c>
      <c r="AE223" s="133" t="s">
        <v>36</v>
      </c>
      <c r="AF223" s="133" t="s">
        <v>36</v>
      </c>
      <c r="AG223" s="133" t="s">
        <v>36</v>
      </c>
      <c r="AH223" s="124" t="s">
        <v>36</v>
      </c>
      <c r="AI223" s="513"/>
      <c r="AJ223" s="513"/>
      <c r="AK223" s="513"/>
      <c r="AL223" s="513"/>
      <c r="AM223" s="513"/>
      <c r="AN223" s="513"/>
      <c r="AO223" s="513"/>
      <c r="AP223" s="513"/>
      <c r="AQ223" s="513"/>
      <c r="AR223" s="513"/>
      <c r="AS223" s="513"/>
      <c r="AT223" s="513"/>
      <c r="AU223" s="513"/>
      <c r="AV223" s="513"/>
      <c r="AW223" s="513"/>
      <c r="AX223" s="513"/>
      <c r="AY223" s="513"/>
      <c r="AZ223" s="757"/>
      <c r="BA223" s="886"/>
      <c r="BB223" s="641" t="s">
        <v>16</v>
      </c>
      <c r="BC223" s="120" t="s">
        <v>36</v>
      </c>
      <c r="BD223" s="116" t="s">
        <v>36</v>
      </c>
      <c r="BE223" s="116" t="s">
        <v>36</v>
      </c>
      <c r="BF223" s="116" t="s">
        <v>36</v>
      </c>
      <c r="BG223" s="111" t="s">
        <v>36</v>
      </c>
      <c r="BH223" s="120" t="s">
        <v>36</v>
      </c>
      <c r="BI223" s="116" t="s">
        <v>36</v>
      </c>
      <c r="BJ223" s="116" t="s">
        <v>36</v>
      </c>
      <c r="BK223" s="116" t="s">
        <v>36</v>
      </c>
      <c r="BL223" s="111" t="s">
        <v>36</v>
      </c>
      <c r="BM223" s="120" t="s">
        <v>36</v>
      </c>
      <c r="BN223" s="116" t="s">
        <v>36</v>
      </c>
      <c r="BO223" s="116" t="s">
        <v>36</v>
      </c>
      <c r="BP223" s="116" t="s">
        <v>36</v>
      </c>
      <c r="BQ223" s="111" t="s">
        <v>36</v>
      </c>
      <c r="BR223" s="120" t="s">
        <v>36</v>
      </c>
      <c r="BS223" s="116" t="s">
        <v>36</v>
      </c>
      <c r="BT223" s="116" t="s">
        <v>36</v>
      </c>
      <c r="BU223" s="116" t="s">
        <v>36</v>
      </c>
      <c r="BV223" s="116" t="s">
        <v>36</v>
      </c>
      <c r="BW223" s="116" t="s">
        <v>36</v>
      </c>
      <c r="BX223" s="116" t="s">
        <v>36</v>
      </c>
      <c r="BY223" s="105" t="s">
        <v>36</v>
      </c>
      <c r="BZ223" s="105" t="s">
        <v>36</v>
      </c>
      <c r="CA223" s="105" t="s">
        <v>36</v>
      </c>
      <c r="CB223" s="105" t="s">
        <v>36</v>
      </c>
      <c r="CC223" s="105" t="s">
        <v>36</v>
      </c>
      <c r="CD223" s="105" t="s">
        <v>36</v>
      </c>
      <c r="CE223" s="105" t="s">
        <v>36</v>
      </c>
      <c r="CF223" s="105" t="s">
        <v>36</v>
      </c>
      <c r="CG223" s="105" t="s">
        <v>36</v>
      </c>
      <c r="CH223" s="105" t="s">
        <v>36</v>
      </c>
      <c r="CI223" s="83"/>
      <c r="CJ223" s="83"/>
      <c r="CK223" s="83"/>
      <c r="CL223" s="83"/>
      <c r="CM223" s="83"/>
      <c r="CN223" s="83"/>
      <c r="CO223" s="83"/>
      <c r="CP223" s="83"/>
      <c r="CQ223" s="83"/>
      <c r="CR223" s="83"/>
      <c r="CS223" s="83"/>
      <c r="CT223" s="83"/>
      <c r="CU223" s="83"/>
      <c r="CV223" s="83"/>
      <c r="CW223" s="83"/>
      <c r="CX223" s="83"/>
      <c r="CY223" s="83"/>
      <c r="CZ223" s="85"/>
    </row>
    <row r="224" s="759" customFormat="true" ht="15" customHeight="true" x14ac:dyDescent="0.2">
      <c r="A224" s="864"/>
      <c r="B224" s="455" t="s">
        <v>20</v>
      </c>
      <c r="C224" s="136" t="s">
        <v>36</v>
      </c>
      <c r="D224" s="133" t="s">
        <v>36</v>
      </c>
      <c r="E224" s="133" t="s">
        <v>36</v>
      </c>
      <c r="F224" s="133" t="s">
        <v>36</v>
      </c>
      <c r="G224" s="130" t="s">
        <v>36</v>
      </c>
      <c r="H224" s="127" t="s">
        <v>36</v>
      </c>
      <c r="I224" s="133" t="s">
        <v>36</v>
      </c>
      <c r="J224" s="133" t="s">
        <v>36</v>
      </c>
      <c r="K224" s="133" t="s">
        <v>36</v>
      </c>
      <c r="L224" s="124" t="s">
        <v>36</v>
      </c>
      <c r="M224" s="136" t="s">
        <v>36</v>
      </c>
      <c r="N224" s="133" t="s">
        <v>36</v>
      </c>
      <c r="O224" s="133" t="s">
        <v>36</v>
      </c>
      <c r="P224" s="133" t="s">
        <v>36</v>
      </c>
      <c r="Q224" s="130" t="s">
        <v>36</v>
      </c>
      <c r="R224" s="127" t="s">
        <v>36</v>
      </c>
      <c r="S224" s="133" t="s">
        <v>36</v>
      </c>
      <c r="T224" s="133" t="s">
        <v>36</v>
      </c>
      <c r="U224" s="133" t="s">
        <v>36</v>
      </c>
      <c r="V224" s="133" t="s">
        <v>36</v>
      </c>
      <c r="W224" s="133" t="s">
        <v>36</v>
      </c>
      <c r="X224" s="133" t="s">
        <v>36</v>
      </c>
      <c r="Y224" s="133" t="s">
        <v>36</v>
      </c>
      <c r="Z224" s="133" t="s">
        <v>36</v>
      </c>
      <c r="AA224" s="133" t="s">
        <v>36</v>
      </c>
      <c r="AB224" s="133" t="s">
        <v>36</v>
      </c>
      <c r="AC224" s="133" t="s">
        <v>36</v>
      </c>
      <c r="AD224" s="133" t="s">
        <v>36</v>
      </c>
      <c r="AE224" s="133" t="s">
        <v>36</v>
      </c>
      <c r="AF224" s="133" t="s">
        <v>36</v>
      </c>
      <c r="AG224" s="133" t="s">
        <v>36</v>
      </c>
      <c r="AH224" s="124" t="s">
        <v>36</v>
      </c>
      <c r="AI224" s="513"/>
      <c r="AJ224" s="513"/>
      <c r="AK224" s="513"/>
      <c r="AL224" s="513"/>
      <c r="AM224" s="513"/>
      <c r="AN224" s="513"/>
      <c r="AO224" s="513"/>
      <c r="AP224" s="513"/>
      <c r="AQ224" s="513"/>
      <c r="AR224" s="513"/>
      <c r="AS224" s="513"/>
      <c r="AT224" s="513"/>
      <c r="AU224" s="513"/>
      <c r="AV224" s="513"/>
      <c r="AW224" s="513"/>
      <c r="AX224" s="513"/>
      <c r="AY224" s="513"/>
      <c r="AZ224" s="757"/>
      <c r="BA224" s="886"/>
      <c r="BB224" s="641" t="s">
        <v>20</v>
      </c>
      <c r="BC224" s="120" t="s">
        <v>36</v>
      </c>
      <c r="BD224" s="116" t="s">
        <v>36</v>
      </c>
      <c r="BE224" s="116" t="s">
        <v>36</v>
      </c>
      <c r="BF224" s="116" t="s">
        <v>36</v>
      </c>
      <c r="BG224" s="111" t="s">
        <v>36</v>
      </c>
      <c r="BH224" s="120" t="s">
        <v>36</v>
      </c>
      <c r="BI224" s="116" t="s">
        <v>36</v>
      </c>
      <c r="BJ224" s="116" t="s">
        <v>36</v>
      </c>
      <c r="BK224" s="116" t="s">
        <v>36</v>
      </c>
      <c r="BL224" s="111" t="s">
        <v>36</v>
      </c>
      <c r="BM224" s="120" t="s">
        <v>36</v>
      </c>
      <c r="BN224" s="116" t="s">
        <v>36</v>
      </c>
      <c r="BO224" s="116" t="s">
        <v>36</v>
      </c>
      <c r="BP224" s="116" t="s">
        <v>36</v>
      </c>
      <c r="BQ224" s="111" t="s">
        <v>36</v>
      </c>
      <c r="BR224" s="120" t="s">
        <v>36</v>
      </c>
      <c r="BS224" s="116" t="s">
        <v>36</v>
      </c>
      <c r="BT224" s="116" t="s">
        <v>36</v>
      </c>
      <c r="BU224" s="116" t="s">
        <v>36</v>
      </c>
      <c r="BV224" s="116" t="s">
        <v>36</v>
      </c>
      <c r="BW224" s="116" t="s">
        <v>36</v>
      </c>
      <c r="BX224" s="116" t="s">
        <v>36</v>
      </c>
      <c r="BY224" s="105" t="s">
        <v>36</v>
      </c>
      <c r="BZ224" s="105" t="s">
        <v>36</v>
      </c>
      <c r="CA224" s="105" t="s">
        <v>36</v>
      </c>
      <c r="CB224" s="105" t="s">
        <v>36</v>
      </c>
      <c r="CC224" s="105" t="s">
        <v>36</v>
      </c>
      <c r="CD224" s="105" t="s">
        <v>36</v>
      </c>
      <c r="CE224" s="105" t="s">
        <v>36</v>
      </c>
      <c r="CF224" s="105" t="s">
        <v>36</v>
      </c>
      <c r="CG224" s="105" t="s">
        <v>36</v>
      </c>
      <c r="CH224" s="105" t="s">
        <v>36</v>
      </c>
      <c r="CI224" s="83"/>
      <c r="CJ224" s="83"/>
      <c r="CK224" s="83"/>
      <c r="CL224" s="83"/>
      <c r="CM224" s="83"/>
      <c r="CN224" s="83"/>
      <c r="CO224" s="83"/>
      <c r="CP224" s="83"/>
      <c r="CQ224" s="83"/>
      <c r="CR224" s="83"/>
      <c r="CS224" s="83"/>
      <c r="CT224" s="83"/>
      <c r="CU224" s="83"/>
      <c r="CV224" s="83"/>
      <c r="CW224" s="83"/>
      <c r="CX224" s="83"/>
      <c r="CY224" s="83"/>
      <c r="CZ224" s="85"/>
    </row>
    <row r="225" s="759" customFormat="true" ht="15" customHeight="true" x14ac:dyDescent="0.2">
      <c r="A225" s="142"/>
      <c r="B225" s="201"/>
      <c r="C225" s="160"/>
      <c r="D225" s="233"/>
      <c r="E225" s="233"/>
      <c r="F225" s="233"/>
      <c r="G225" s="222"/>
      <c r="H225" s="159"/>
      <c r="I225" s="233"/>
      <c r="J225" s="233"/>
      <c r="K225" s="233"/>
      <c r="L225" s="228"/>
      <c r="M225" s="160"/>
      <c r="N225" s="233"/>
      <c r="O225" s="233"/>
      <c r="P225" s="233"/>
      <c r="Q225" s="222"/>
      <c r="R225" s="159"/>
      <c r="S225" s="233"/>
      <c r="T225" s="233"/>
      <c r="U225" s="233"/>
      <c r="V225" s="233"/>
      <c r="W225" s="233"/>
      <c r="X225" s="233"/>
      <c r="Y225" s="233"/>
      <c r="Z225" s="233"/>
      <c r="AA225" s="233"/>
      <c r="AB225" s="233"/>
      <c r="AC225" s="233"/>
      <c r="AD225" s="233"/>
      <c r="AE225" s="233"/>
      <c r="AF225" s="233"/>
      <c r="AG225" s="233"/>
      <c r="AH225" s="228"/>
      <c r="AI225" s="513"/>
      <c r="AJ225" s="513"/>
      <c r="AK225" s="513"/>
      <c r="AL225" s="513"/>
      <c r="AM225" s="513"/>
      <c r="AN225" s="513"/>
      <c r="AO225" s="513"/>
      <c r="AP225" s="513"/>
      <c r="AQ225" s="513"/>
      <c r="AR225" s="513"/>
      <c r="AS225" s="513"/>
      <c r="AT225" s="513"/>
      <c r="AU225" s="513"/>
      <c r="AV225" s="513"/>
      <c r="AW225" s="513"/>
      <c r="AX225" s="513"/>
      <c r="AY225" s="513"/>
      <c r="AZ225" s="757"/>
      <c r="BA225" s="886" t="s">
        <v>70</v>
      </c>
      <c r="BB225" s="641" t="s">
        <v>71</v>
      </c>
      <c r="BC225" s="120" t="s">
        <v>36</v>
      </c>
      <c r="BD225" s="116" t="s">
        <v>36</v>
      </c>
      <c r="BE225" s="116" t="s">
        <v>36</v>
      </c>
      <c r="BF225" s="116" t="s">
        <v>36</v>
      </c>
      <c r="BG225" s="111" t="s">
        <v>36</v>
      </c>
      <c r="BH225" s="120" t="s">
        <v>36</v>
      </c>
      <c r="BI225" s="116" t="s">
        <v>36</v>
      </c>
      <c r="BJ225" s="116" t="s">
        <v>36</v>
      </c>
      <c r="BK225" s="116" t="s">
        <v>36</v>
      </c>
      <c r="BL225" s="111" t="s">
        <v>36</v>
      </c>
      <c r="BM225" s="120" t="s">
        <v>36</v>
      </c>
      <c r="BN225" s="116" t="s">
        <v>36</v>
      </c>
      <c r="BO225" s="116" t="s">
        <v>36</v>
      </c>
      <c r="BP225" s="116" t="s">
        <v>36</v>
      </c>
      <c r="BQ225" s="111" t="s">
        <v>36</v>
      </c>
      <c r="BR225" s="120" t="s">
        <v>36</v>
      </c>
      <c r="BS225" s="116" t="s">
        <v>36</v>
      </c>
      <c r="BT225" s="116" t="s">
        <v>36</v>
      </c>
      <c r="BU225" s="116" t="s">
        <v>36</v>
      </c>
      <c r="BV225" s="116" t="s">
        <v>36</v>
      </c>
      <c r="BW225" s="116" t="s">
        <v>36</v>
      </c>
      <c r="BX225" s="116" t="s">
        <v>36</v>
      </c>
      <c r="BY225" s="105" t="s">
        <v>36</v>
      </c>
      <c r="BZ225" s="105" t="s">
        <v>36</v>
      </c>
      <c r="CA225" s="105" t="s">
        <v>36</v>
      </c>
      <c r="CB225" s="105" t="s">
        <v>36</v>
      </c>
      <c r="CC225" s="105" t="s">
        <v>36</v>
      </c>
      <c r="CD225" s="105" t="s">
        <v>36</v>
      </c>
      <c r="CE225" s="105" t="s">
        <v>36</v>
      </c>
      <c r="CF225" s="105" t="s">
        <v>36</v>
      </c>
      <c r="CG225" s="105" t="s">
        <v>36</v>
      </c>
      <c r="CH225" s="105" t="s">
        <v>36</v>
      </c>
      <c r="CI225" s="85"/>
      <c r="CJ225" s="85"/>
      <c r="CK225" s="85"/>
      <c r="CL225" s="85"/>
      <c r="CM225" s="85"/>
      <c r="CN225" s="85"/>
      <c r="CO225" s="85"/>
      <c r="CP225" s="85"/>
      <c r="CQ225" s="85"/>
      <c r="CR225" s="85"/>
      <c r="CS225" s="85"/>
      <c r="CT225" s="85"/>
      <c r="CU225" s="85"/>
      <c r="CV225" s="85"/>
      <c r="CW225" s="85"/>
      <c r="CX225" s="85"/>
      <c r="CY225" s="85"/>
      <c r="CZ225" s="85"/>
    </row>
    <row r="226" s="759" customFormat="true" ht="15" customHeight="true" x14ac:dyDescent="0.2">
      <c r="A226" s="219"/>
      <c r="B226" s="213"/>
      <c r="C226" s="231"/>
      <c r="D226" s="230"/>
      <c r="E226" s="230"/>
      <c r="F226" s="230"/>
      <c r="G226" s="220"/>
      <c r="H226" s="223"/>
      <c r="I226" s="230"/>
      <c r="J226" s="230"/>
      <c r="K226" s="230"/>
      <c r="L226" s="226"/>
      <c r="M226" s="231"/>
      <c r="N226" s="230"/>
      <c r="O226" s="230"/>
      <c r="P226" s="230"/>
      <c r="Q226" s="220"/>
      <c r="R226" s="223"/>
      <c r="S226" s="230"/>
      <c r="T226" s="230"/>
      <c r="U226" s="230"/>
      <c r="V226" s="230"/>
      <c r="W226" s="230"/>
      <c r="X226" s="230"/>
      <c r="Y226" s="230"/>
      <c r="Z226" s="230"/>
      <c r="AA226" s="230"/>
      <c r="AB226" s="230"/>
      <c r="AC226" s="230"/>
      <c r="AD226" s="230"/>
      <c r="AE226" s="230"/>
      <c r="AF226" s="230"/>
      <c r="AG226" s="230"/>
      <c r="AH226" s="226"/>
      <c r="AI226" s="513"/>
      <c r="AJ226" s="513"/>
      <c r="AK226" s="513"/>
      <c r="AL226" s="513"/>
      <c r="AM226" s="513"/>
      <c r="AN226" s="513"/>
      <c r="AO226" s="513"/>
      <c r="AP226" s="513"/>
      <c r="AQ226" s="513"/>
      <c r="AR226" s="513"/>
      <c r="AS226" s="513"/>
      <c r="AT226" s="513"/>
      <c r="AU226" s="513"/>
      <c r="AV226" s="513"/>
      <c r="AW226" s="513"/>
      <c r="AX226" s="513"/>
      <c r="AY226" s="513"/>
      <c r="AZ226" s="757"/>
      <c r="BA226" s="886"/>
      <c r="BB226" s="641" t="s">
        <v>72</v>
      </c>
      <c r="BC226" s="120" t="s">
        <v>36</v>
      </c>
      <c r="BD226" s="116" t="s">
        <v>36</v>
      </c>
      <c r="BE226" s="116" t="s">
        <v>36</v>
      </c>
      <c r="BF226" s="116" t="s">
        <v>36</v>
      </c>
      <c r="BG226" s="111" t="s">
        <v>36</v>
      </c>
      <c r="BH226" s="120" t="s">
        <v>36</v>
      </c>
      <c r="BI226" s="116" t="s">
        <v>36</v>
      </c>
      <c r="BJ226" s="116" t="s">
        <v>36</v>
      </c>
      <c r="BK226" s="116" t="s">
        <v>36</v>
      </c>
      <c r="BL226" s="111" t="s">
        <v>36</v>
      </c>
      <c r="BM226" s="120" t="s">
        <v>36</v>
      </c>
      <c r="BN226" s="116" t="s">
        <v>36</v>
      </c>
      <c r="BO226" s="116" t="s">
        <v>36</v>
      </c>
      <c r="BP226" s="116" t="s">
        <v>36</v>
      </c>
      <c r="BQ226" s="111" t="s">
        <v>36</v>
      </c>
      <c r="BR226" s="120" t="s">
        <v>36</v>
      </c>
      <c r="BS226" s="116" t="s">
        <v>36</v>
      </c>
      <c r="BT226" s="116" t="s">
        <v>36</v>
      </c>
      <c r="BU226" s="116" t="s">
        <v>36</v>
      </c>
      <c r="BV226" s="116" t="s">
        <v>36</v>
      </c>
      <c r="BW226" s="116" t="s">
        <v>36</v>
      </c>
      <c r="BX226" s="116" t="s">
        <v>36</v>
      </c>
      <c r="BY226" s="105" t="s">
        <v>36</v>
      </c>
      <c r="BZ226" s="105" t="s">
        <v>36</v>
      </c>
      <c r="CA226" s="105" t="s">
        <v>36</v>
      </c>
      <c r="CB226" s="105" t="s">
        <v>36</v>
      </c>
      <c r="CC226" s="105" t="s">
        <v>36</v>
      </c>
      <c r="CD226" s="105" t="s">
        <v>36</v>
      </c>
      <c r="CE226" s="105" t="s">
        <v>36</v>
      </c>
      <c r="CF226" s="105" t="s">
        <v>36</v>
      </c>
      <c r="CG226" s="105" t="s">
        <v>36</v>
      </c>
      <c r="CH226" s="105" t="s">
        <v>36</v>
      </c>
      <c r="CI226" s="85"/>
      <c r="CJ226" s="85"/>
      <c r="CK226" s="85"/>
      <c r="CL226" s="85"/>
      <c r="CM226" s="85"/>
      <c r="CN226" s="85"/>
      <c r="CO226" s="85"/>
      <c r="CP226" s="85"/>
      <c r="CQ226" s="85"/>
      <c r="CR226" s="85"/>
      <c r="CS226" s="85"/>
      <c r="CT226" s="85"/>
      <c r="CU226" s="85"/>
      <c r="CV226" s="85"/>
      <c r="CW226" s="85"/>
      <c r="CX226" s="85"/>
      <c r="CY226" s="85"/>
      <c r="CZ226" s="85"/>
    </row>
    <row r="227" s="759" customFormat="true" ht="15" customHeight="true" x14ac:dyDescent="0.2">
      <c r="A227" s="219"/>
      <c r="B227" s="213"/>
      <c r="C227" s="231"/>
      <c r="D227" s="230"/>
      <c r="E227" s="230"/>
      <c r="F227" s="230"/>
      <c r="G227" s="220"/>
      <c r="H227" s="223"/>
      <c r="I227" s="230"/>
      <c r="J227" s="230"/>
      <c r="K227" s="230"/>
      <c r="L227" s="226"/>
      <c r="M227" s="231"/>
      <c r="N227" s="230"/>
      <c r="O227" s="230"/>
      <c r="P227" s="230"/>
      <c r="Q227" s="220"/>
      <c r="R227" s="223"/>
      <c r="S227" s="230"/>
      <c r="T227" s="230"/>
      <c r="U227" s="230"/>
      <c r="V227" s="230"/>
      <c r="W227" s="230"/>
      <c r="X227" s="230"/>
      <c r="Y227" s="230"/>
      <c r="Z227" s="230"/>
      <c r="AA227" s="230"/>
      <c r="AB227" s="230"/>
      <c r="AC227" s="230"/>
      <c r="AD227" s="230"/>
      <c r="AE227" s="230"/>
      <c r="AF227" s="230"/>
      <c r="AG227" s="230"/>
      <c r="AH227" s="226"/>
      <c r="AI227" s="513"/>
      <c r="AJ227" s="513"/>
      <c r="AK227" s="513"/>
      <c r="AL227" s="513"/>
      <c r="AM227" s="513"/>
      <c r="AN227" s="513"/>
      <c r="AO227" s="513"/>
      <c r="AP227" s="513"/>
      <c r="AQ227" s="513"/>
      <c r="AR227" s="513"/>
      <c r="AS227" s="513"/>
      <c r="AT227" s="513"/>
      <c r="AU227" s="513"/>
      <c r="AV227" s="513"/>
      <c r="AW227" s="513"/>
      <c r="AX227" s="513"/>
      <c r="AY227" s="513"/>
      <c r="AZ227" s="757"/>
      <c r="BA227" s="886" t="s">
        <v>95</v>
      </c>
      <c r="BB227" s="641" t="s">
        <v>62</v>
      </c>
      <c r="BC227" s="120" t="s">
        <v>36</v>
      </c>
      <c r="BD227" s="116" t="s">
        <v>36</v>
      </c>
      <c r="BE227" s="116" t="s">
        <v>36</v>
      </c>
      <c r="BF227" s="116" t="s">
        <v>36</v>
      </c>
      <c r="BG227" s="111" t="s">
        <v>36</v>
      </c>
      <c r="BH227" s="120" t="s">
        <v>36</v>
      </c>
      <c r="BI227" s="116" t="s">
        <v>36</v>
      </c>
      <c r="BJ227" s="116" t="s">
        <v>36</v>
      </c>
      <c r="BK227" s="116" t="s">
        <v>36</v>
      </c>
      <c r="BL227" s="111" t="s">
        <v>36</v>
      </c>
      <c r="BM227" s="120" t="s">
        <v>36</v>
      </c>
      <c r="BN227" s="116" t="s">
        <v>36</v>
      </c>
      <c r="BO227" s="116" t="s">
        <v>36</v>
      </c>
      <c r="BP227" s="116" t="s">
        <v>36</v>
      </c>
      <c r="BQ227" s="111" t="s">
        <v>36</v>
      </c>
      <c r="BR227" s="120" t="s">
        <v>36</v>
      </c>
      <c r="BS227" s="116" t="s">
        <v>36</v>
      </c>
      <c r="BT227" s="116" t="s">
        <v>36</v>
      </c>
      <c r="BU227" s="116" t="s">
        <v>36</v>
      </c>
      <c r="BV227" s="116" t="s">
        <v>36</v>
      </c>
      <c r="BW227" s="116" t="s">
        <v>36</v>
      </c>
      <c r="BX227" s="116" t="s">
        <v>36</v>
      </c>
      <c r="BY227" s="105" t="s">
        <v>36</v>
      </c>
      <c r="BZ227" s="105" t="s">
        <v>36</v>
      </c>
      <c r="CA227" s="105" t="s">
        <v>36</v>
      </c>
      <c r="CB227" s="105" t="s">
        <v>36</v>
      </c>
      <c r="CC227" s="105" t="s">
        <v>36</v>
      </c>
      <c r="CD227" s="105" t="s">
        <v>36</v>
      </c>
      <c r="CE227" s="105" t="s">
        <v>36</v>
      </c>
      <c r="CF227" s="105" t="s">
        <v>36</v>
      </c>
      <c r="CG227" s="105" t="s">
        <v>36</v>
      </c>
      <c r="CH227" s="105" t="s">
        <v>36</v>
      </c>
      <c r="CI227" s="85"/>
      <c r="CJ227" s="85"/>
      <c r="CK227" s="85"/>
      <c r="CL227" s="85"/>
      <c r="CM227" s="85"/>
      <c r="CN227" s="85"/>
      <c r="CO227" s="85"/>
      <c r="CP227" s="85"/>
      <c r="CQ227" s="85"/>
      <c r="CR227" s="85"/>
      <c r="CS227" s="85"/>
      <c r="CT227" s="85"/>
      <c r="CU227" s="85"/>
      <c r="CV227" s="85"/>
      <c r="CW227" s="85"/>
      <c r="CX227" s="85"/>
      <c r="CY227" s="85"/>
      <c r="CZ227" s="85"/>
    </row>
    <row r="228" s="759" customFormat="true" ht="15" customHeight="true" x14ac:dyDescent="0.2">
      <c r="A228" s="219"/>
      <c r="B228" s="213"/>
      <c r="C228" s="182"/>
      <c r="D228" s="181"/>
      <c r="E228" s="181"/>
      <c r="F228" s="181"/>
      <c r="G228" s="180"/>
      <c r="H228" s="179"/>
      <c r="I228" s="181"/>
      <c r="J228" s="181"/>
      <c r="K228" s="181"/>
      <c r="L228" s="178"/>
      <c r="M228" s="182"/>
      <c r="N228" s="181"/>
      <c r="O228" s="181"/>
      <c r="P228" s="181"/>
      <c r="Q228" s="180"/>
      <c r="R228" s="179"/>
      <c r="S228" s="181"/>
      <c r="T228" s="181"/>
      <c r="U228" s="181"/>
      <c r="V228" s="181"/>
      <c r="W228" s="181"/>
      <c r="X228" s="181"/>
      <c r="Y228" s="181"/>
      <c r="Z228" s="181"/>
      <c r="AA228" s="181"/>
      <c r="AB228" s="181"/>
      <c r="AC228" s="181"/>
      <c r="AD228" s="181"/>
      <c r="AE228" s="181"/>
      <c r="AF228" s="181"/>
      <c r="AG228" s="181"/>
      <c r="AH228" s="178"/>
      <c r="AI228" s="513"/>
      <c r="AJ228" s="513"/>
      <c r="AK228" s="513"/>
      <c r="AL228" s="513"/>
      <c r="AM228" s="513"/>
      <c r="AN228" s="513"/>
      <c r="AO228" s="513"/>
      <c r="AP228" s="513"/>
      <c r="AQ228" s="513"/>
      <c r="AR228" s="513"/>
      <c r="AS228" s="513"/>
      <c r="AT228" s="513"/>
      <c r="AU228" s="513"/>
      <c r="AV228" s="513"/>
      <c r="AW228" s="513"/>
      <c r="AX228" s="513"/>
      <c r="AY228" s="513"/>
      <c r="AZ228" s="757"/>
      <c r="BA228" s="886"/>
      <c r="BB228" s="641" t="s">
        <v>92</v>
      </c>
      <c r="BC228" s="120" t="s">
        <v>36</v>
      </c>
      <c r="BD228" s="116" t="s">
        <v>36</v>
      </c>
      <c r="BE228" s="116" t="s">
        <v>36</v>
      </c>
      <c r="BF228" s="116" t="s">
        <v>36</v>
      </c>
      <c r="BG228" s="111" t="s">
        <v>36</v>
      </c>
      <c r="BH228" s="120" t="s">
        <v>36</v>
      </c>
      <c r="BI228" s="116" t="s">
        <v>36</v>
      </c>
      <c r="BJ228" s="116" t="s">
        <v>36</v>
      </c>
      <c r="BK228" s="116" t="s">
        <v>36</v>
      </c>
      <c r="BL228" s="111" t="s">
        <v>36</v>
      </c>
      <c r="BM228" s="120" t="s">
        <v>36</v>
      </c>
      <c r="BN228" s="116" t="s">
        <v>36</v>
      </c>
      <c r="BO228" s="116" t="s">
        <v>36</v>
      </c>
      <c r="BP228" s="116" t="s">
        <v>36</v>
      </c>
      <c r="BQ228" s="111" t="s">
        <v>36</v>
      </c>
      <c r="BR228" s="120" t="s">
        <v>36</v>
      </c>
      <c r="BS228" s="116" t="s">
        <v>36</v>
      </c>
      <c r="BT228" s="116" t="s">
        <v>36</v>
      </c>
      <c r="BU228" s="116" t="s">
        <v>36</v>
      </c>
      <c r="BV228" s="116" t="s">
        <v>36</v>
      </c>
      <c r="BW228" s="116" t="s">
        <v>36</v>
      </c>
      <c r="BX228" s="116" t="s">
        <v>36</v>
      </c>
      <c r="BY228" s="105" t="s">
        <v>36</v>
      </c>
      <c r="BZ228" s="105" t="s">
        <v>36</v>
      </c>
      <c r="CA228" s="105" t="s">
        <v>36</v>
      </c>
      <c r="CB228" s="105" t="s">
        <v>36</v>
      </c>
      <c r="CC228" s="105" t="s">
        <v>36</v>
      </c>
      <c r="CD228" s="105" t="s">
        <v>36</v>
      </c>
      <c r="CE228" s="105" t="s">
        <v>36</v>
      </c>
      <c r="CF228" s="105" t="s">
        <v>36</v>
      </c>
      <c r="CG228" s="105" t="s">
        <v>36</v>
      </c>
      <c r="CH228" s="105" t="s">
        <v>36</v>
      </c>
      <c r="CI228" s="85"/>
      <c r="CJ228" s="85"/>
      <c r="CK228" s="85"/>
      <c r="CL228" s="85"/>
      <c r="CM228" s="85"/>
      <c r="CN228" s="85"/>
      <c r="CO228" s="85"/>
      <c r="CP228" s="85"/>
      <c r="CQ228" s="85"/>
      <c r="CR228" s="85"/>
      <c r="CS228" s="85"/>
      <c r="CT228" s="85"/>
      <c r="CU228" s="85"/>
      <c r="CV228" s="85"/>
      <c r="CW228" s="85"/>
      <c r="CX228" s="85"/>
      <c r="CY228" s="85"/>
      <c r="CZ228" s="85"/>
    </row>
    <row r="229" s="759" customFormat="true" ht="15" customHeight="true" x14ac:dyDescent="0.2">
      <c r="A229" s="219"/>
      <c r="B229" s="213"/>
      <c r="C229" s="182"/>
      <c r="D229" s="181"/>
      <c r="E229" s="181"/>
      <c r="F229" s="181"/>
      <c r="G229" s="180"/>
      <c r="H229" s="179"/>
      <c r="I229" s="181"/>
      <c r="J229" s="181"/>
      <c r="K229" s="181"/>
      <c r="L229" s="178"/>
      <c r="M229" s="182"/>
      <c r="N229" s="181"/>
      <c r="O229" s="181"/>
      <c r="P229" s="181"/>
      <c r="Q229" s="180"/>
      <c r="R229" s="179"/>
      <c r="S229" s="181"/>
      <c r="T229" s="181"/>
      <c r="U229" s="181"/>
      <c r="V229" s="181"/>
      <c r="W229" s="181"/>
      <c r="X229" s="181"/>
      <c r="Y229" s="181"/>
      <c r="Z229" s="181"/>
      <c r="AA229" s="181"/>
      <c r="AB229" s="181"/>
      <c r="AC229" s="181"/>
      <c r="AD229" s="181"/>
      <c r="AE229" s="181"/>
      <c r="AF229" s="181"/>
      <c r="AG229" s="181"/>
      <c r="AH229" s="178"/>
      <c r="AI229" s="513"/>
      <c r="AJ229" s="513"/>
      <c r="AK229" s="513"/>
      <c r="AL229" s="513"/>
      <c r="AM229" s="513"/>
      <c r="AN229" s="513"/>
      <c r="AO229" s="513"/>
      <c r="AP229" s="513"/>
      <c r="AQ229" s="513"/>
      <c r="AR229" s="513"/>
      <c r="AS229" s="513"/>
      <c r="AT229" s="513"/>
      <c r="AU229" s="513"/>
      <c r="AV229" s="513"/>
      <c r="AW229" s="513"/>
      <c r="AX229" s="513"/>
      <c r="AY229" s="513"/>
      <c r="AZ229" s="757"/>
      <c r="BA229" s="886"/>
      <c r="BB229" s="641" t="s">
        <v>93</v>
      </c>
      <c r="BC229" s="120" t="s">
        <v>36</v>
      </c>
      <c r="BD229" s="116" t="s">
        <v>36</v>
      </c>
      <c r="BE229" s="116" t="s">
        <v>36</v>
      </c>
      <c r="BF229" s="116" t="s">
        <v>36</v>
      </c>
      <c r="BG229" s="111" t="s">
        <v>36</v>
      </c>
      <c r="BH229" s="120" t="s">
        <v>36</v>
      </c>
      <c r="BI229" s="116" t="s">
        <v>36</v>
      </c>
      <c r="BJ229" s="116" t="s">
        <v>36</v>
      </c>
      <c r="BK229" s="116" t="s">
        <v>36</v>
      </c>
      <c r="BL229" s="111" t="s">
        <v>36</v>
      </c>
      <c r="BM229" s="120" t="s">
        <v>36</v>
      </c>
      <c r="BN229" s="116" t="s">
        <v>36</v>
      </c>
      <c r="BO229" s="116" t="s">
        <v>36</v>
      </c>
      <c r="BP229" s="116" t="s">
        <v>36</v>
      </c>
      <c r="BQ229" s="111" t="s">
        <v>36</v>
      </c>
      <c r="BR229" s="120" t="s">
        <v>36</v>
      </c>
      <c r="BS229" s="116" t="s">
        <v>36</v>
      </c>
      <c r="BT229" s="116" t="s">
        <v>36</v>
      </c>
      <c r="BU229" s="116" t="s">
        <v>36</v>
      </c>
      <c r="BV229" s="116" t="s">
        <v>36</v>
      </c>
      <c r="BW229" s="116" t="s">
        <v>36</v>
      </c>
      <c r="BX229" s="116" t="s">
        <v>36</v>
      </c>
      <c r="BY229" s="105" t="s">
        <v>36</v>
      </c>
      <c r="BZ229" s="105" t="s">
        <v>36</v>
      </c>
      <c r="CA229" s="105" t="s">
        <v>36</v>
      </c>
      <c r="CB229" s="105" t="s">
        <v>36</v>
      </c>
      <c r="CC229" s="105" t="s">
        <v>36</v>
      </c>
      <c r="CD229" s="105" t="s">
        <v>36</v>
      </c>
      <c r="CE229" s="105" t="s">
        <v>36</v>
      </c>
      <c r="CF229" s="105" t="s">
        <v>36</v>
      </c>
      <c r="CG229" s="105" t="s">
        <v>36</v>
      </c>
      <c r="CH229" s="105" t="s">
        <v>36</v>
      </c>
      <c r="CI229" s="85"/>
      <c r="CJ229" s="85"/>
      <c r="CK229" s="85"/>
      <c r="CL229" s="85"/>
      <c r="CM229" s="85"/>
      <c r="CN229" s="85"/>
      <c r="CO229" s="85"/>
      <c r="CP229" s="85"/>
      <c r="CQ229" s="85"/>
      <c r="CR229" s="85"/>
      <c r="CS229" s="85"/>
      <c r="CT229" s="85"/>
      <c r="CU229" s="85"/>
      <c r="CV229" s="85"/>
      <c r="CW229" s="85"/>
      <c r="CX229" s="85"/>
      <c r="CY229" s="85"/>
      <c r="CZ229" s="85"/>
    </row>
    <row r="230" s="759" customFormat="true" ht="15" customHeight="true" x14ac:dyDescent="0.2">
      <c r="A230" s="219"/>
      <c r="B230" s="213"/>
      <c r="C230" s="182"/>
      <c r="D230" s="181"/>
      <c r="E230" s="181"/>
      <c r="F230" s="181"/>
      <c r="G230" s="180"/>
      <c r="H230" s="179"/>
      <c r="I230" s="181"/>
      <c r="J230" s="181"/>
      <c r="K230" s="181"/>
      <c r="L230" s="178"/>
      <c r="M230" s="182"/>
      <c r="N230" s="181"/>
      <c r="O230" s="181"/>
      <c r="P230" s="181"/>
      <c r="Q230" s="180"/>
      <c r="R230" s="179"/>
      <c r="S230" s="181"/>
      <c r="T230" s="181"/>
      <c r="U230" s="181"/>
      <c r="V230" s="181"/>
      <c r="W230" s="181"/>
      <c r="X230" s="181"/>
      <c r="Y230" s="181"/>
      <c r="Z230" s="181"/>
      <c r="AA230" s="181"/>
      <c r="AB230" s="181"/>
      <c r="AC230" s="181"/>
      <c r="AD230" s="181"/>
      <c r="AE230" s="181"/>
      <c r="AF230" s="181"/>
      <c r="AG230" s="181"/>
      <c r="AH230" s="178"/>
      <c r="AI230" s="513"/>
      <c r="AJ230" s="513"/>
      <c r="AK230" s="513"/>
      <c r="AL230" s="513"/>
      <c r="AM230" s="513"/>
      <c r="AN230" s="513"/>
      <c r="AO230" s="513"/>
      <c r="AP230" s="513"/>
      <c r="AQ230" s="513"/>
      <c r="AR230" s="513"/>
      <c r="AS230" s="513"/>
      <c r="AT230" s="513"/>
      <c r="AU230" s="513"/>
      <c r="AV230" s="513"/>
      <c r="AW230" s="513"/>
      <c r="AX230" s="513"/>
      <c r="AY230" s="513"/>
      <c r="AZ230" s="757"/>
      <c r="BA230" s="886"/>
      <c r="BB230" s="641" t="s">
        <v>94</v>
      </c>
      <c r="BC230" s="120" t="s">
        <v>36</v>
      </c>
      <c r="BD230" s="116" t="s">
        <v>36</v>
      </c>
      <c r="BE230" s="116" t="s">
        <v>36</v>
      </c>
      <c r="BF230" s="116" t="s">
        <v>36</v>
      </c>
      <c r="BG230" s="111" t="s">
        <v>36</v>
      </c>
      <c r="BH230" s="120" t="s">
        <v>36</v>
      </c>
      <c r="BI230" s="116" t="s">
        <v>36</v>
      </c>
      <c r="BJ230" s="116" t="s">
        <v>36</v>
      </c>
      <c r="BK230" s="116" t="s">
        <v>36</v>
      </c>
      <c r="BL230" s="111" t="s">
        <v>36</v>
      </c>
      <c r="BM230" s="120" t="s">
        <v>36</v>
      </c>
      <c r="BN230" s="116" t="s">
        <v>36</v>
      </c>
      <c r="BO230" s="116" t="s">
        <v>36</v>
      </c>
      <c r="BP230" s="116" t="s">
        <v>36</v>
      </c>
      <c r="BQ230" s="111" t="s">
        <v>36</v>
      </c>
      <c r="BR230" s="120" t="s">
        <v>36</v>
      </c>
      <c r="BS230" s="116" t="s">
        <v>36</v>
      </c>
      <c r="BT230" s="116" t="s">
        <v>36</v>
      </c>
      <c r="BU230" s="116" t="s">
        <v>36</v>
      </c>
      <c r="BV230" s="116" t="s">
        <v>36</v>
      </c>
      <c r="BW230" s="116" t="s">
        <v>36</v>
      </c>
      <c r="BX230" s="116" t="s">
        <v>36</v>
      </c>
      <c r="BY230" s="105" t="s">
        <v>36</v>
      </c>
      <c r="BZ230" s="105" t="s">
        <v>36</v>
      </c>
      <c r="CA230" s="105" t="s">
        <v>36</v>
      </c>
      <c r="CB230" s="105" t="s">
        <v>36</v>
      </c>
      <c r="CC230" s="105" t="s">
        <v>36</v>
      </c>
      <c r="CD230" s="105" t="s">
        <v>36</v>
      </c>
      <c r="CE230" s="105" t="s">
        <v>36</v>
      </c>
      <c r="CF230" s="105" t="s">
        <v>36</v>
      </c>
      <c r="CG230" s="105" t="s">
        <v>36</v>
      </c>
      <c r="CH230" s="105" t="s">
        <v>36</v>
      </c>
      <c r="CI230" s="85"/>
      <c r="CJ230" s="85"/>
      <c r="CK230" s="85"/>
      <c r="CL230" s="85"/>
      <c r="CM230" s="85"/>
      <c r="CN230" s="85"/>
      <c r="CO230" s="85"/>
      <c r="CP230" s="85"/>
      <c r="CQ230" s="85"/>
      <c r="CR230" s="85"/>
      <c r="CS230" s="85"/>
      <c r="CT230" s="85"/>
      <c r="CU230" s="85"/>
      <c r="CV230" s="85"/>
      <c r="CW230" s="85"/>
      <c r="CX230" s="85"/>
      <c r="CY230" s="85"/>
      <c r="CZ230" s="85"/>
    </row>
    <row r="231" s="759" customFormat="true" ht="15" customHeight="true" x14ac:dyDescent="0.2">
      <c r="A231" s="241"/>
      <c r="B231" s="212"/>
      <c r="C231" s="160"/>
      <c r="D231" s="233"/>
      <c r="E231" s="233"/>
      <c r="F231" s="233"/>
      <c r="G231" s="222"/>
      <c r="H231" s="159"/>
      <c r="I231" s="233"/>
      <c r="J231" s="233"/>
      <c r="K231" s="233"/>
      <c r="L231" s="228"/>
      <c r="M231" s="160"/>
      <c r="N231" s="233"/>
      <c r="O231" s="233"/>
      <c r="P231" s="233"/>
      <c r="Q231" s="222"/>
      <c r="R231" s="159"/>
      <c r="S231" s="233"/>
      <c r="T231" s="233"/>
      <c r="U231" s="233"/>
      <c r="V231" s="233"/>
      <c r="W231" s="233"/>
      <c r="X231" s="233"/>
      <c r="Y231" s="233"/>
      <c r="Z231" s="233"/>
      <c r="AA231" s="233"/>
      <c r="AB231" s="233"/>
      <c r="AC231" s="233"/>
      <c r="AD231" s="233"/>
      <c r="AE231" s="233"/>
      <c r="AF231" s="233"/>
      <c r="AG231" s="233"/>
      <c r="AH231" s="228"/>
      <c r="AI231" s="513"/>
      <c r="AJ231" s="513"/>
      <c r="AK231" s="513"/>
      <c r="AL231" s="513"/>
      <c r="AM231" s="513"/>
      <c r="AN231" s="513"/>
      <c r="AO231" s="513"/>
      <c r="AP231" s="513"/>
      <c r="AQ231" s="513"/>
      <c r="AR231" s="513"/>
      <c r="AS231" s="513"/>
      <c r="AT231" s="513"/>
      <c r="AU231" s="513"/>
      <c r="AV231" s="513"/>
      <c r="AW231" s="513"/>
      <c r="AX231" s="513"/>
      <c r="AY231" s="513"/>
      <c r="AZ231" s="757"/>
      <c r="BA231" s="761"/>
      <c r="BB231" s="641"/>
      <c r="BC231" s="524"/>
      <c r="BD231" s="510"/>
      <c r="BE231" s="510"/>
      <c r="BF231" s="510"/>
      <c r="BG231" s="528"/>
      <c r="BH231" s="524"/>
      <c r="BI231" s="510"/>
      <c r="BJ231" s="510"/>
      <c r="BK231" s="510"/>
      <c r="BL231" s="528"/>
      <c r="BM231" s="524"/>
      <c r="BN231" s="510"/>
      <c r="BO231" s="510"/>
      <c r="BP231" s="510"/>
      <c r="BQ231" s="528"/>
      <c r="BR231" s="524"/>
      <c r="BS231" s="510"/>
      <c r="BT231" s="510"/>
      <c r="BU231" s="510"/>
      <c r="BV231" s="510"/>
      <c r="BW231" s="510"/>
      <c r="BX231" s="510"/>
      <c r="BY231" s="511"/>
      <c r="BZ231" s="511"/>
      <c r="CA231" s="511"/>
      <c r="CB231" s="511"/>
      <c r="CC231" s="511"/>
      <c r="CD231" s="511"/>
      <c r="CE231" s="511"/>
      <c r="CF231" s="511"/>
      <c r="CG231" s="511"/>
      <c r="CH231" s="511"/>
      <c r="CI231" s="84"/>
      <c r="CJ231" s="84"/>
      <c r="CK231" s="84"/>
      <c r="CL231" s="84"/>
      <c r="CM231" s="84"/>
      <c r="CN231" s="84"/>
      <c r="CO231" s="84"/>
      <c r="CP231" s="84"/>
      <c r="CQ231" s="84"/>
      <c r="CR231" s="84"/>
      <c r="CS231" s="84"/>
      <c r="CT231" s="84"/>
      <c r="CU231" s="84"/>
      <c r="CV231" s="84"/>
      <c r="CW231" s="84"/>
      <c r="CX231" s="84"/>
      <c r="CY231" s="84"/>
      <c r="CZ231" s="84"/>
    </row>
    <row r="232" s="759" customFormat="true" ht="15" customHeight="true" x14ac:dyDescent="0.2">
      <c r="A232" s="241"/>
      <c r="B232" s="212"/>
      <c r="C232" s="160"/>
      <c r="D232" s="233"/>
      <c r="E232" s="233"/>
      <c r="F232" s="233"/>
      <c r="G232" s="222"/>
      <c r="H232" s="159"/>
      <c r="I232" s="233"/>
      <c r="J232" s="233"/>
      <c r="K232" s="233"/>
      <c r="L232" s="228"/>
      <c r="M232" s="160"/>
      <c r="N232" s="233"/>
      <c r="O232" s="233"/>
      <c r="P232" s="233"/>
      <c r="Q232" s="222"/>
      <c r="R232" s="159"/>
      <c r="S232" s="233"/>
      <c r="T232" s="233"/>
      <c r="U232" s="233"/>
      <c r="V232" s="233"/>
      <c r="W232" s="233"/>
      <c r="X232" s="233"/>
      <c r="Y232" s="233"/>
      <c r="Z232" s="233"/>
      <c r="AA232" s="233"/>
      <c r="AB232" s="233"/>
      <c r="AC232" s="233"/>
      <c r="AD232" s="233"/>
      <c r="AE232" s="233"/>
      <c r="AF232" s="233"/>
      <c r="AG232" s="233"/>
      <c r="AH232" s="228"/>
      <c r="AI232" s="513"/>
      <c r="AJ232" s="513"/>
      <c r="AK232" s="513"/>
      <c r="AL232" s="513"/>
      <c r="AM232" s="513"/>
      <c r="AN232" s="513"/>
      <c r="AO232" s="513"/>
      <c r="AP232" s="513"/>
      <c r="AQ232" s="513"/>
      <c r="AR232" s="513"/>
      <c r="AS232" s="513"/>
      <c r="AT232" s="513"/>
      <c r="AU232" s="513"/>
      <c r="AV232" s="513"/>
      <c r="AW232" s="513"/>
      <c r="AX232" s="513"/>
      <c r="AY232" s="513"/>
      <c r="AZ232" s="757"/>
      <c r="BA232" s="762"/>
      <c r="BB232" s="641"/>
      <c r="BC232" s="524"/>
      <c r="BD232" s="510"/>
      <c r="BE232" s="510"/>
      <c r="BF232" s="510"/>
      <c r="BG232" s="528"/>
      <c r="BH232" s="524"/>
      <c r="BI232" s="510"/>
      <c r="BJ232" s="510"/>
      <c r="BK232" s="510"/>
      <c r="BL232" s="528"/>
      <c r="BM232" s="524"/>
      <c r="BN232" s="510"/>
      <c r="BO232" s="510"/>
      <c r="BP232" s="510"/>
      <c r="BQ232" s="528"/>
      <c r="BR232" s="524"/>
      <c r="BS232" s="510"/>
      <c r="BT232" s="510"/>
      <c r="BU232" s="510"/>
      <c r="BV232" s="510"/>
      <c r="BW232" s="510"/>
      <c r="BX232" s="510"/>
      <c r="BY232" s="511"/>
      <c r="BZ232" s="511"/>
      <c r="CA232" s="511"/>
      <c r="CB232" s="511"/>
      <c r="CC232" s="511"/>
      <c r="CD232" s="511"/>
      <c r="CE232" s="511"/>
      <c r="CF232" s="511"/>
      <c r="CG232" s="511"/>
      <c r="CH232" s="511"/>
      <c r="CI232" s="84"/>
      <c r="CJ232" s="84"/>
      <c r="CK232" s="84"/>
      <c r="CL232" s="84"/>
      <c r="CM232" s="84"/>
      <c r="CN232" s="84"/>
      <c r="CO232" s="84"/>
      <c r="CP232" s="84"/>
      <c r="CQ232" s="84"/>
      <c r="CR232" s="84"/>
      <c r="CS232" s="84"/>
      <c r="CT232" s="84"/>
      <c r="CU232" s="84"/>
      <c r="CV232" s="84"/>
      <c r="CW232" s="84"/>
      <c r="CX232" s="84"/>
      <c r="CY232" s="84"/>
      <c r="CZ232" s="84"/>
    </row>
    <row r="233" s="759" customFormat="true" ht="15" customHeight="true" x14ac:dyDescent="0.2">
      <c r="A233" s="241"/>
      <c r="B233" s="212"/>
      <c r="C233" s="160"/>
      <c r="D233" s="233"/>
      <c r="E233" s="233"/>
      <c r="F233" s="233"/>
      <c r="G233" s="222"/>
      <c r="H233" s="159"/>
      <c r="I233" s="233"/>
      <c r="J233" s="233"/>
      <c r="K233" s="233"/>
      <c r="L233" s="228"/>
      <c r="M233" s="160"/>
      <c r="N233" s="233"/>
      <c r="O233" s="233"/>
      <c r="P233" s="233"/>
      <c r="Q233" s="222"/>
      <c r="R233" s="159"/>
      <c r="S233" s="233"/>
      <c r="T233" s="233"/>
      <c r="U233" s="233"/>
      <c r="V233" s="233"/>
      <c r="W233" s="233"/>
      <c r="X233" s="233"/>
      <c r="Y233" s="233"/>
      <c r="Z233" s="233"/>
      <c r="AA233" s="233"/>
      <c r="AB233" s="233"/>
      <c r="AC233" s="233"/>
      <c r="AD233" s="233"/>
      <c r="AE233" s="233"/>
      <c r="AF233" s="233"/>
      <c r="AG233" s="233"/>
      <c r="AH233" s="228"/>
      <c r="AI233" s="513"/>
      <c r="AJ233" s="513"/>
      <c r="AK233" s="513"/>
      <c r="AL233" s="513"/>
      <c r="AM233" s="513"/>
      <c r="AN233" s="513"/>
      <c r="AO233" s="513"/>
      <c r="AP233" s="513"/>
      <c r="AQ233" s="513"/>
      <c r="AR233" s="513"/>
      <c r="AS233" s="513"/>
      <c r="AT233" s="513"/>
      <c r="AU233" s="513"/>
      <c r="AV233" s="513"/>
      <c r="AW233" s="513"/>
      <c r="AX233" s="513"/>
      <c r="AY233" s="513"/>
      <c r="AZ233" s="757"/>
      <c r="BA233" s="762"/>
      <c r="BB233" s="641"/>
      <c r="BC233" s="524"/>
      <c r="BD233" s="510"/>
      <c r="BE233" s="510"/>
      <c r="BF233" s="510"/>
      <c r="BG233" s="528"/>
      <c r="BH233" s="524"/>
      <c r="BI233" s="510"/>
      <c r="BJ233" s="510"/>
      <c r="BK233" s="510"/>
      <c r="BL233" s="528"/>
      <c r="BM233" s="524"/>
      <c r="BN233" s="510"/>
      <c r="BO233" s="510"/>
      <c r="BP233" s="510"/>
      <c r="BQ233" s="528"/>
      <c r="BR233" s="524"/>
      <c r="BS233" s="510"/>
      <c r="BT233" s="510"/>
      <c r="BU233" s="510"/>
      <c r="BV233" s="510"/>
      <c r="BW233" s="510"/>
      <c r="BX233" s="510"/>
      <c r="BY233" s="511"/>
      <c r="BZ233" s="511"/>
      <c r="CA233" s="511"/>
      <c r="CB233" s="511"/>
      <c r="CC233" s="511"/>
      <c r="CD233" s="511"/>
      <c r="CE233" s="511"/>
      <c r="CF233" s="511"/>
      <c r="CG233" s="511"/>
      <c r="CH233" s="511"/>
      <c r="CI233" s="84"/>
      <c r="CJ233" s="84"/>
      <c r="CK233" s="84"/>
      <c r="CL233" s="84"/>
      <c r="CM233" s="84"/>
      <c r="CN233" s="84"/>
      <c r="CO233" s="84"/>
      <c r="CP233" s="84"/>
      <c r="CQ233" s="84"/>
      <c r="CR233" s="84"/>
      <c r="CS233" s="84"/>
      <c r="CT233" s="84"/>
      <c r="CU233" s="84"/>
      <c r="CV233" s="84"/>
      <c r="CW233" s="84"/>
      <c r="CX233" s="84"/>
      <c r="CY233" s="84"/>
      <c r="CZ233" s="84"/>
    </row>
    <row r="234" s="759" customFormat="true" ht="15" customHeight="true" x14ac:dyDescent="0.2">
      <c r="A234" s="241"/>
      <c r="B234" s="212"/>
      <c r="C234" s="160"/>
      <c r="D234" s="233"/>
      <c r="E234" s="233"/>
      <c r="F234" s="233"/>
      <c r="G234" s="222"/>
      <c r="H234" s="159"/>
      <c r="I234" s="233"/>
      <c r="J234" s="233"/>
      <c r="K234" s="233"/>
      <c r="L234" s="228"/>
      <c r="M234" s="160"/>
      <c r="N234" s="233"/>
      <c r="O234" s="233"/>
      <c r="P234" s="233"/>
      <c r="Q234" s="222"/>
      <c r="R234" s="159"/>
      <c r="S234" s="233"/>
      <c r="T234" s="233"/>
      <c r="U234" s="233"/>
      <c r="V234" s="233"/>
      <c r="W234" s="233"/>
      <c r="X234" s="233"/>
      <c r="Y234" s="233"/>
      <c r="Z234" s="233"/>
      <c r="AA234" s="233"/>
      <c r="AB234" s="233"/>
      <c r="AC234" s="233"/>
      <c r="AD234" s="233"/>
      <c r="AE234" s="233"/>
      <c r="AF234" s="233"/>
      <c r="AG234" s="233"/>
      <c r="AH234" s="228"/>
      <c r="AI234" s="513"/>
      <c r="AJ234" s="513"/>
      <c r="AK234" s="513"/>
      <c r="AL234" s="513"/>
      <c r="AM234" s="513"/>
      <c r="AN234" s="513"/>
      <c r="AO234" s="513"/>
      <c r="AP234" s="513"/>
      <c r="AQ234" s="513"/>
      <c r="AR234" s="513"/>
      <c r="AS234" s="513"/>
      <c r="AT234" s="513"/>
      <c r="AU234" s="513"/>
      <c r="AV234" s="513"/>
      <c r="AW234" s="513"/>
      <c r="AX234" s="513"/>
      <c r="AY234" s="513"/>
      <c r="AZ234" s="757"/>
      <c r="BA234" s="762"/>
      <c r="BB234" s="641"/>
      <c r="BC234" s="524"/>
      <c r="BD234" s="510"/>
      <c r="BE234" s="510"/>
      <c r="BF234" s="510"/>
      <c r="BG234" s="528"/>
      <c r="BH234" s="524"/>
      <c r="BI234" s="510"/>
      <c r="BJ234" s="510"/>
      <c r="BK234" s="510"/>
      <c r="BL234" s="528"/>
      <c r="BM234" s="524"/>
      <c r="BN234" s="510"/>
      <c r="BO234" s="510"/>
      <c r="BP234" s="510"/>
      <c r="BQ234" s="528"/>
      <c r="BR234" s="524"/>
      <c r="BS234" s="510"/>
      <c r="BT234" s="510"/>
      <c r="BU234" s="510"/>
      <c r="BV234" s="510"/>
      <c r="BW234" s="510"/>
      <c r="BX234" s="510"/>
      <c r="BY234" s="511"/>
      <c r="BZ234" s="511"/>
      <c r="CA234" s="511"/>
      <c r="CB234" s="511"/>
      <c r="CC234" s="511"/>
      <c r="CD234" s="511"/>
      <c r="CE234" s="511"/>
      <c r="CF234" s="511"/>
      <c r="CG234" s="511"/>
      <c r="CH234" s="511"/>
      <c r="CI234" s="84"/>
      <c r="CJ234" s="84"/>
      <c r="CK234" s="84"/>
      <c r="CL234" s="84"/>
      <c r="CM234" s="84"/>
      <c r="CN234" s="84"/>
      <c r="CO234" s="84"/>
      <c r="CP234" s="84"/>
      <c r="CQ234" s="84"/>
      <c r="CR234" s="84"/>
      <c r="CS234" s="84"/>
      <c r="CT234" s="84"/>
      <c r="CU234" s="84"/>
      <c r="CV234" s="84"/>
      <c r="CW234" s="84"/>
      <c r="CX234" s="84"/>
      <c r="CY234" s="84"/>
      <c r="CZ234" s="84"/>
    </row>
    <row r="235" s="759" customFormat="true" ht="15" customHeight="true" x14ac:dyDescent="0.2">
      <c r="A235" s="241"/>
      <c r="B235" s="212"/>
      <c r="C235" s="160"/>
      <c r="D235" s="233"/>
      <c r="E235" s="233"/>
      <c r="F235" s="233"/>
      <c r="G235" s="222"/>
      <c r="H235" s="159"/>
      <c r="I235" s="233"/>
      <c r="J235" s="233"/>
      <c r="K235" s="233"/>
      <c r="L235" s="228"/>
      <c r="M235" s="160"/>
      <c r="N235" s="233"/>
      <c r="O235" s="233"/>
      <c r="P235" s="233"/>
      <c r="Q235" s="222"/>
      <c r="R235" s="159"/>
      <c r="S235" s="233"/>
      <c r="T235" s="233"/>
      <c r="U235" s="233"/>
      <c r="V235" s="233"/>
      <c r="W235" s="233"/>
      <c r="X235" s="233"/>
      <c r="Y235" s="233"/>
      <c r="Z235" s="233"/>
      <c r="AA235" s="233"/>
      <c r="AB235" s="233"/>
      <c r="AC235" s="233"/>
      <c r="AD235" s="233"/>
      <c r="AE235" s="233"/>
      <c r="AF235" s="233"/>
      <c r="AG235" s="233"/>
      <c r="AH235" s="228"/>
      <c r="AI235" s="513"/>
      <c r="AJ235" s="513"/>
      <c r="AK235" s="513"/>
      <c r="AL235" s="513"/>
      <c r="AM235" s="513"/>
      <c r="AN235" s="513"/>
      <c r="AO235" s="513"/>
      <c r="AP235" s="513"/>
      <c r="AQ235" s="513"/>
      <c r="AR235" s="513"/>
      <c r="AS235" s="513"/>
      <c r="AT235" s="513"/>
      <c r="AU235" s="513"/>
      <c r="AV235" s="513"/>
      <c r="AW235" s="513"/>
      <c r="AX235" s="513"/>
      <c r="AY235" s="513"/>
      <c r="AZ235" s="757"/>
      <c r="BA235" s="762"/>
      <c r="BB235" s="641"/>
      <c r="BC235" s="524"/>
      <c r="BD235" s="510"/>
      <c r="BE235" s="510"/>
      <c r="BF235" s="510"/>
      <c r="BG235" s="528"/>
      <c r="BH235" s="524"/>
      <c r="BI235" s="510"/>
      <c r="BJ235" s="510"/>
      <c r="BK235" s="510"/>
      <c r="BL235" s="528"/>
      <c r="BM235" s="524"/>
      <c r="BN235" s="510"/>
      <c r="BO235" s="510"/>
      <c r="BP235" s="510"/>
      <c r="BQ235" s="528"/>
      <c r="BR235" s="524"/>
      <c r="BS235" s="510"/>
      <c r="BT235" s="510"/>
      <c r="BU235" s="510"/>
      <c r="BV235" s="510"/>
      <c r="BW235" s="510"/>
      <c r="BX235" s="510"/>
      <c r="BY235" s="511"/>
      <c r="BZ235" s="511"/>
      <c r="CA235" s="511"/>
      <c r="CB235" s="511"/>
      <c r="CC235" s="511"/>
      <c r="CD235" s="511"/>
      <c r="CE235" s="511"/>
      <c r="CF235" s="511"/>
      <c r="CG235" s="511"/>
      <c r="CH235" s="511"/>
      <c r="CI235" s="84"/>
      <c r="CJ235" s="84"/>
      <c r="CK235" s="84"/>
      <c r="CL235" s="84"/>
      <c r="CM235" s="84"/>
      <c r="CN235" s="84"/>
      <c r="CO235" s="84"/>
      <c r="CP235" s="84"/>
      <c r="CQ235" s="84"/>
      <c r="CR235" s="84"/>
      <c r="CS235" s="84"/>
      <c r="CT235" s="84"/>
      <c r="CU235" s="84"/>
      <c r="CV235" s="84"/>
      <c r="CW235" s="84"/>
      <c r="CX235" s="84"/>
      <c r="CY235" s="84"/>
      <c r="CZ235" s="84"/>
    </row>
    <row r="236" s="759" customFormat="true" ht="15" customHeight="true" x14ac:dyDescent="0.2">
      <c r="A236" s="241"/>
      <c r="B236" s="212"/>
      <c r="C236" s="160"/>
      <c r="D236" s="233"/>
      <c r="E236" s="233"/>
      <c r="F236" s="233"/>
      <c r="G236" s="222"/>
      <c r="H236" s="159"/>
      <c r="I236" s="233"/>
      <c r="J236" s="233"/>
      <c r="K236" s="233"/>
      <c r="L236" s="228"/>
      <c r="M236" s="160"/>
      <c r="N236" s="233"/>
      <c r="O236" s="233"/>
      <c r="P236" s="233"/>
      <c r="Q236" s="222"/>
      <c r="R236" s="159"/>
      <c r="S236" s="233"/>
      <c r="T236" s="233"/>
      <c r="U236" s="233"/>
      <c r="V236" s="233"/>
      <c r="W236" s="233"/>
      <c r="X236" s="233"/>
      <c r="Y236" s="233"/>
      <c r="Z236" s="233"/>
      <c r="AA236" s="233"/>
      <c r="AB236" s="233"/>
      <c r="AC236" s="233"/>
      <c r="AD236" s="233"/>
      <c r="AE236" s="233"/>
      <c r="AF236" s="233"/>
      <c r="AG236" s="233"/>
      <c r="AH236" s="228"/>
      <c r="AI236" s="513"/>
      <c r="AJ236" s="513"/>
      <c r="AK236" s="513"/>
      <c r="AL236" s="513"/>
      <c r="AM236" s="513"/>
      <c r="AN236" s="513"/>
      <c r="AO236" s="513"/>
      <c r="AP236" s="513"/>
      <c r="AQ236" s="513"/>
      <c r="AR236" s="513"/>
      <c r="AS236" s="513"/>
      <c r="AT236" s="513"/>
      <c r="AU236" s="513"/>
      <c r="AV236" s="513"/>
      <c r="AW236" s="513"/>
      <c r="AX236" s="513"/>
      <c r="AY236" s="513"/>
      <c r="AZ236" s="757"/>
      <c r="BA236" s="762"/>
      <c r="BB236" s="641"/>
      <c r="BC236" s="524"/>
      <c r="BD236" s="510"/>
      <c r="BE236" s="510"/>
      <c r="BF236" s="510"/>
      <c r="BG236" s="528"/>
      <c r="BH236" s="524"/>
      <c r="BI236" s="510"/>
      <c r="BJ236" s="510"/>
      <c r="BK236" s="510"/>
      <c r="BL236" s="528"/>
      <c r="BM236" s="524"/>
      <c r="BN236" s="510"/>
      <c r="BO236" s="510"/>
      <c r="BP236" s="510"/>
      <c r="BQ236" s="528"/>
      <c r="BR236" s="524"/>
      <c r="BS236" s="510"/>
      <c r="BT236" s="510"/>
      <c r="BU236" s="510"/>
      <c r="BV236" s="510"/>
      <c r="BW236" s="510"/>
      <c r="BX236" s="510"/>
      <c r="BY236" s="511"/>
      <c r="BZ236" s="511"/>
      <c r="CA236" s="511"/>
      <c r="CB236" s="511"/>
      <c r="CC236" s="511"/>
      <c r="CD236" s="511"/>
      <c r="CE236" s="511"/>
      <c r="CF236" s="511"/>
      <c r="CG236" s="511"/>
      <c r="CH236" s="511"/>
      <c r="CI236" s="84"/>
      <c r="CJ236" s="84"/>
      <c r="CK236" s="84"/>
      <c r="CL236" s="84"/>
      <c r="CM236" s="84"/>
      <c r="CN236" s="84"/>
      <c r="CO236" s="84"/>
      <c r="CP236" s="84"/>
      <c r="CQ236" s="84"/>
      <c r="CR236" s="84"/>
      <c r="CS236" s="84"/>
      <c r="CT236" s="84"/>
      <c r="CU236" s="84"/>
      <c r="CV236" s="84"/>
      <c r="CW236" s="84"/>
      <c r="CX236" s="84"/>
      <c r="CY236" s="84"/>
      <c r="CZ236" s="84"/>
    </row>
    <row r="237" s="759" customFormat="true" ht="15" customHeight="true" x14ac:dyDescent="0.2">
      <c r="A237" s="241"/>
      <c r="B237" s="212"/>
      <c r="C237" s="160"/>
      <c r="D237" s="233"/>
      <c r="E237" s="233"/>
      <c r="F237" s="233"/>
      <c r="G237" s="222"/>
      <c r="H237" s="159"/>
      <c r="I237" s="233"/>
      <c r="J237" s="233"/>
      <c r="K237" s="233"/>
      <c r="L237" s="228"/>
      <c r="M237" s="160"/>
      <c r="N237" s="233"/>
      <c r="O237" s="233"/>
      <c r="P237" s="233"/>
      <c r="Q237" s="222"/>
      <c r="R237" s="159"/>
      <c r="S237" s="233"/>
      <c r="T237" s="233"/>
      <c r="U237" s="233"/>
      <c r="V237" s="233"/>
      <c r="W237" s="233"/>
      <c r="X237" s="233"/>
      <c r="Y237" s="233"/>
      <c r="Z237" s="233"/>
      <c r="AA237" s="233"/>
      <c r="AB237" s="233"/>
      <c r="AC237" s="233"/>
      <c r="AD237" s="233"/>
      <c r="AE237" s="233"/>
      <c r="AF237" s="233"/>
      <c r="AG237" s="233"/>
      <c r="AH237" s="228"/>
      <c r="AI237" s="513"/>
      <c r="AJ237" s="513"/>
      <c r="AK237" s="513"/>
      <c r="AL237" s="513"/>
      <c r="AM237" s="513"/>
      <c r="AN237" s="513"/>
      <c r="AO237" s="513"/>
      <c r="AP237" s="513"/>
      <c r="AQ237" s="513"/>
      <c r="AR237" s="513"/>
      <c r="AS237" s="513"/>
      <c r="AT237" s="513"/>
      <c r="AU237" s="513"/>
      <c r="AV237" s="513"/>
      <c r="AW237" s="513"/>
      <c r="AX237" s="513"/>
      <c r="AY237" s="513"/>
      <c r="AZ237" s="757"/>
      <c r="BA237" s="762"/>
      <c r="BB237" s="641"/>
      <c r="BC237" s="524"/>
      <c r="BD237" s="510"/>
      <c r="BE237" s="510"/>
      <c r="BF237" s="510"/>
      <c r="BG237" s="528"/>
      <c r="BH237" s="524"/>
      <c r="BI237" s="510"/>
      <c r="BJ237" s="510"/>
      <c r="BK237" s="510"/>
      <c r="BL237" s="528"/>
      <c r="BM237" s="524"/>
      <c r="BN237" s="510"/>
      <c r="BO237" s="510"/>
      <c r="BP237" s="510"/>
      <c r="BQ237" s="528"/>
      <c r="BR237" s="524"/>
      <c r="BS237" s="510"/>
      <c r="BT237" s="510"/>
      <c r="BU237" s="510"/>
      <c r="BV237" s="510"/>
      <c r="BW237" s="510"/>
      <c r="BX237" s="510"/>
      <c r="BY237" s="511"/>
      <c r="BZ237" s="511"/>
      <c r="CA237" s="511"/>
      <c r="CB237" s="511"/>
      <c r="CC237" s="511"/>
      <c r="CD237" s="511"/>
      <c r="CE237" s="511"/>
      <c r="CF237" s="511"/>
      <c r="CG237" s="511"/>
      <c r="CH237" s="511"/>
      <c r="CI237" s="84"/>
      <c r="CJ237" s="84"/>
      <c r="CK237" s="84"/>
      <c r="CL237" s="84"/>
      <c r="CM237" s="84"/>
      <c r="CN237" s="84"/>
      <c r="CO237" s="84"/>
      <c r="CP237" s="84"/>
      <c r="CQ237" s="84"/>
      <c r="CR237" s="84"/>
      <c r="CS237" s="84"/>
      <c r="CT237" s="84"/>
      <c r="CU237" s="84"/>
      <c r="CV237" s="84"/>
      <c r="CW237" s="84"/>
      <c r="CX237" s="84"/>
      <c r="CY237" s="84"/>
      <c r="CZ237" s="84"/>
    </row>
    <row r="238" s="759" customFormat="true" ht="15" customHeight="true" x14ac:dyDescent="0.2">
      <c r="A238" s="241"/>
      <c r="B238" s="212"/>
      <c r="C238" s="160"/>
      <c r="D238" s="233"/>
      <c r="E238" s="233"/>
      <c r="F238" s="233"/>
      <c r="G238" s="222"/>
      <c r="H238" s="159"/>
      <c r="I238" s="233"/>
      <c r="J238" s="233"/>
      <c r="K238" s="233"/>
      <c r="L238" s="228"/>
      <c r="M238" s="160"/>
      <c r="N238" s="233"/>
      <c r="O238" s="233"/>
      <c r="P238" s="233"/>
      <c r="Q238" s="222"/>
      <c r="R238" s="159"/>
      <c r="S238" s="233"/>
      <c r="T238" s="233"/>
      <c r="U238" s="233"/>
      <c r="V238" s="233"/>
      <c r="W238" s="233"/>
      <c r="X238" s="233"/>
      <c r="Y238" s="233"/>
      <c r="Z238" s="233"/>
      <c r="AA238" s="233"/>
      <c r="AB238" s="233"/>
      <c r="AC238" s="233"/>
      <c r="AD238" s="233"/>
      <c r="AE238" s="233"/>
      <c r="AF238" s="233"/>
      <c r="AG238" s="233"/>
      <c r="AH238" s="228"/>
      <c r="AI238" s="513"/>
      <c r="AJ238" s="513"/>
      <c r="AK238" s="513"/>
      <c r="AL238" s="513"/>
      <c r="AM238" s="513"/>
      <c r="AN238" s="513"/>
      <c r="AO238" s="513"/>
      <c r="AP238" s="513"/>
      <c r="AQ238" s="513"/>
      <c r="AR238" s="513"/>
      <c r="AS238" s="513"/>
      <c r="AT238" s="513"/>
      <c r="AU238" s="513"/>
      <c r="AV238" s="513"/>
      <c r="AW238" s="513"/>
      <c r="AX238" s="513"/>
      <c r="AY238" s="513"/>
      <c r="AZ238" s="757"/>
      <c r="BA238" s="762"/>
      <c r="BB238" s="641"/>
      <c r="BC238" s="524"/>
      <c r="BD238" s="510"/>
      <c r="BE238" s="510"/>
      <c r="BF238" s="510"/>
      <c r="BG238" s="528"/>
      <c r="BH238" s="524"/>
      <c r="BI238" s="510"/>
      <c r="BJ238" s="510"/>
      <c r="BK238" s="510"/>
      <c r="BL238" s="528"/>
      <c r="BM238" s="524"/>
      <c r="BN238" s="510"/>
      <c r="BO238" s="510"/>
      <c r="BP238" s="510"/>
      <c r="BQ238" s="528"/>
      <c r="BR238" s="524"/>
      <c r="BS238" s="510"/>
      <c r="BT238" s="510"/>
      <c r="BU238" s="510"/>
      <c r="BV238" s="510"/>
      <c r="BW238" s="510"/>
      <c r="BX238" s="510"/>
      <c r="BY238" s="511"/>
      <c r="BZ238" s="511"/>
      <c r="CA238" s="511"/>
      <c r="CB238" s="511"/>
      <c r="CC238" s="511"/>
      <c r="CD238" s="511"/>
      <c r="CE238" s="511"/>
      <c r="CF238" s="511"/>
      <c r="CG238" s="511"/>
      <c r="CH238" s="511"/>
      <c r="CI238" s="84"/>
      <c r="CJ238" s="84"/>
      <c r="CK238" s="84"/>
      <c r="CL238" s="84"/>
      <c r="CM238" s="84"/>
      <c r="CN238" s="84"/>
      <c r="CO238" s="84"/>
      <c r="CP238" s="84"/>
      <c r="CQ238" s="84"/>
      <c r="CR238" s="84"/>
      <c r="CS238" s="84"/>
      <c r="CT238" s="84"/>
      <c r="CU238" s="84"/>
      <c r="CV238" s="84"/>
      <c r="CW238" s="84"/>
      <c r="CX238" s="84"/>
      <c r="CY238" s="84"/>
      <c r="CZ238" s="84"/>
    </row>
    <row r="239" s="759" customFormat="true" ht="15" customHeight="true" x14ac:dyDescent="0.2">
      <c r="A239" s="241"/>
      <c r="B239" s="212"/>
      <c r="C239" s="160"/>
      <c r="D239" s="233"/>
      <c r="E239" s="233"/>
      <c r="F239" s="233"/>
      <c r="G239" s="222"/>
      <c r="H239" s="159"/>
      <c r="I239" s="233"/>
      <c r="J239" s="233"/>
      <c r="K239" s="233"/>
      <c r="L239" s="228"/>
      <c r="M239" s="160"/>
      <c r="N239" s="233"/>
      <c r="O239" s="233"/>
      <c r="P239" s="233"/>
      <c r="Q239" s="222"/>
      <c r="R239" s="159"/>
      <c r="S239" s="233"/>
      <c r="T239" s="233"/>
      <c r="U239" s="233"/>
      <c r="V239" s="233"/>
      <c r="W239" s="233"/>
      <c r="X239" s="233"/>
      <c r="Y239" s="233"/>
      <c r="Z239" s="233"/>
      <c r="AA239" s="233"/>
      <c r="AB239" s="233"/>
      <c r="AC239" s="233"/>
      <c r="AD239" s="233"/>
      <c r="AE239" s="233"/>
      <c r="AF239" s="233"/>
      <c r="AG239" s="233"/>
      <c r="AH239" s="228"/>
      <c r="AI239" s="513"/>
      <c r="AJ239" s="513"/>
      <c r="AK239" s="513"/>
      <c r="AL239" s="513"/>
      <c r="AM239" s="513"/>
      <c r="AN239" s="513"/>
      <c r="AO239" s="513"/>
      <c r="AP239" s="513"/>
      <c r="AQ239" s="513"/>
      <c r="AR239" s="513"/>
      <c r="AS239" s="513"/>
      <c r="AT239" s="513"/>
      <c r="AU239" s="513"/>
      <c r="AV239" s="513"/>
      <c r="AW239" s="513"/>
      <c r="AX239" s="513"/>
      <c r="AY239" s="513"/>
      <c r="AZ239" s="757"/>
      <c r="BA239" s="762"/>
      <c r="BB239" s="641"/>
      <c r="BC239" s="524"/>
      <c r="BD239" s="510"/>
      <c r="BE239" s="510"/>
      <c r="BF239" s="510"/>
      <c r="BG239" s="528"/>
      <c r="BH239" s="524"/>
      <c r="BI239" s="510"/>
      <c r="BJ239" s="510"/>
      <c r="BK239" s="510"/>
      <c r="BL239" s="528"/>
      <c r="BM239" s="524"/>
      <c r="BN239" s="510"/>
      <c r="BO239" s="510"/>
      <c r="BP239" s="510"/>
      <c r="BQ239" s="528"/>
      <c r="BR239" s="524"/>
      <c r="BS239" s="510"/>
      <c r="BT239" s="510"/>
      <c r="BU239" s="510"/>
      <c r="BV239" s="510"/>
      <c r="BW239" s="510"/>
      <c r="BX239" s="510"/>
      <c r="BY239" s="511"/>
      <c r="BZ239" s="511"/>
      <c r="CA239" s="511"/>
      <c r="CB239" s="511"/>
      <c r="CC239" s="511"/>
      <c r="CD239" s="511"/>
      <c r="CE239" s="511"/>
      <c r="CF239" s="511"/>
      <c r="CG239" s="511"/>
      <c r="CH239" s="511"/>
      <c r="CI239" s="84"/>
      <c r="CJ239" s="84"/>
      <c r="CK239" s="84"/>
      <c r="CL239" s="84"/>
      <c r="CM239" s="84"/>
      <c r="CN239" s="84"/>
      <c r="CO239" s="84"/>
      <c r="CP239" s="84"/>
      <c r="CQ239" s="84"/>
      <c r="CR239" s="84"/>
      <c r="CS239" s="84"/>
      <c r="CT239" s="84"/>
      <c r="CU239" s="84"/>
      <c r="CV239" s="84"/>
      <c r="CW239" s="84"/>
      <c r="CX239" s="84"/>
      <c r="CY239" s="84"/>
      <c r="CZ239" s="84"/>
    </row>
    <row r="240" s="759" customFormat="true" ht="15" customHeight="true" x14ac:dyDescent="0.2">
      <c r="A240" s="241"/>
      <c r="B240" s="212"/>
      <c r="C240" s="160"/>
      <c r="D240" s="233"/>
      <c r="E240" s="233"/>
      <c r="F240" s="233"/>
      <c r="G240" s="222"/>
      <c r="H240" s="159"/>
      <c r="I240" s="233"/>
      <c r="J240" s="233"/>
      <c r="K240" s="233"/>
      <c r="L240" s="228"/>
      <c r="M240" s="160"/>
      <c r="N240" s="233"/>
      <c r="O240" s="233"/>
      <c r="P240" s="233"/>
      <c r="Q240" s="222"/>
      <c r="R240" s="159"/>
      <c r="S240" s="233"/>
      <c r="T240" s="233"/>
      <c r="U240" s="233"/>
      <c r="V240" s="233"/>
      <c r="W240" s="233"/>
      <c r="X240" s="233"/>
      <c r="Y240" s="233"/>
      <c r="Z240" s="233"/>
      <c r="AA240" s="233"/>
      <c r="AB240" s="233"/>
      <c r="AC240" s="233"/>
      <c r="AD240" s="233"/>
      <c r="AE240" s="233"/>
      <c r="AF240" s="233"/>
      <c r="AG240" s="233"/>
      <c r="AH240" s="228"/>
      <c r="AI240" s="513"/>
      <c r="AJ240" s="513"/>
      <c r="AK240" s="513"/>
      <c r="AL240" s="513"/>
      <c r="AM240" s="513"/>
      <c r="AN240" s="513"/>
      <c r="AO240" s="513"/>
      <c r="AP240" s="513"/>
      <c r="AQ240" s="513"/>
      <c r="AR240" s="513"/>
      <c r="AS240" s="513"/>
      <c r="AT240" s="513"/>
      <c r="AU240" s="513"/>
      <c r="AV240" s="513"/>
      <c r="AW240" s="513"/>
      <c r="AX240" s="513"/>
      <c r="AY240" s="513"/>
      <c r="AZ240" s="757"/>
      <c r="BA240" s="762"/>
      <c r="BB240" s="641"/>
      <c r="BC240" s="524"/>
      <c r="BD240" s="510"/>
      <c r="BE240" s="510"/>
      <c r="BF240" s="510"/>
      <c r="BG240" s="528"/>
      <c r="BH240" s="524"/>
      <c r="BI240" s="510"/>
      <c r="BJ240" s="510"/>
      <c r="BK240" s="510"/>
      <c r="BL240" s="528"/>
      <c r="BM240" s="524"/>
      <c r="BN240" s="510"/>
      <c r="BO240" s="510"/>
      <c r="BP240" s="510"/>
      <c r="BQ240" s="528"/>
      <c r="BR240" s="524"/>
      <c r="BS240" s="510"/>
      <c r="BT240" s="510"/>
      <c r="BU240" s="510"/>
      <c r="BV240" s="510"/>
      <c r="BW240" s="510"/>
      <c r="BX240" s="510"/>
      <c r="BY240" s="511"/>
      <c r="BZ240" s="511"/>
      <c r="CA240" s="511"/>
      <c r="CB240" s="511"/>
      <c r="CC240" s="511"/>
      <c r="CD240" s="511"/>
      <c r="CE240" s="511"/>
      <c r="CF240" s="511"/>
      <c r="CG240" s="511"/>
      <c r="CH240" s="511"/>
      <c r="CI240" s="84"/>
      <c r="CJ240" s="84"/>
      <c r="CK240" s="84"/>
      <c r="CL240" s="84"/>
      <c r="CM240" s="84"/>
      <c r="CN240" s="84"/>
      <c r="CO240" s="84"/>
      <c r="CP240" s="84"/>
      <c r="CQ240" s="84"/>
      <c r="CR240" s="84"/>
      <c r="CS240" s="84"/>
      <c r="CT240" s="84"/>
      <c r="CU240" s="84"/>
      <c r="CV240" s="84"/>
      <c r="CW240" s="84"/>
      <c r="CX240" s="84"/>
      <c r="CY240" s="84"/>
      <c r="CZ240" s="84"/>
    </row>
    <row r="241" s="759" customFormat="true" ht="15" customHeight="true" x14ac:dyDescent="0.2">
      <c r="A241" s="241"/>
      <c r="B241" s="212"/>
      <c r="C241" s="160"/>
      <c r="D241" s="233"/>
      <c r="E241" s="233"/>
      <c r="F241" s="233"/>
      <c r="G241" s="222"/>
      <c r="H241" s="159"/>
      <c r="I241" s="233"/>
      <c r="J241" s="233"/>
      <c r="K241" s="233"/>
      <c r="L241" s="228"/>
      <c r="M241" s="160"/>
      <c r="N241" s="233"/>
      <c r="O241" s="233"/>
      <c r="P241" s="233"/>
      <c r="Q241" s="222"/>
      <c r="R241" s="159"/>
      <c r="S241" s="233"/>
      <c r="T241" s="233"/>
      <c r="U241" s="233"/>
      <c r="V241" s="233"/>
      <c r="W241" s="233"/>
      <c r="X241" s="233"/>
      <c r="Y241" s="233"/>
      <c r="Z241" s="233"/>
      <c r="AA241" s="233"/>
      <c r="AB241" s="233"/>
      <c r="AC241" s="233"/>
      <c r="AD241" s="233"/>
      <c r="AE241" s="233"/>
      <c r="AF241" s="233"/>
      <c r="AG241" s="233"/>
      <c r="AH241" s="228"/>
      <c r="AI241" s="513"/>
      <c r="AJ241" s="513"/>
      <c r="AK241" s="513"/>
      <c r="AL241" s="513"/>
      <c r="AM241" s="513"/>
      <c r="AN241" s="513"/>
      <c r="AO241" s="513"/>
      <c r="AP241" s="513"/>
      <c r="AQ241" s="513"/>
      <c r="AR241" s="513"/>
      <c r="AS241" s="513"/>
      <c r="AT241" s="513"/>
      <c r="AU241" s="513"/>
      <c r="AV241" s="513"/>
      <c r="AW241" s="513"/>
      <c r="AX241" s="513"/>
      <c r="AY241" s="513"/>
      <c r="AZ241" s="757"/>
      <c r="BA241" s="762"/>
      <c r="BB241" s="641"/>
      <c r="BC241" s="524"/>
      <c r="BD241" s="510"/>
      <c r="BE241" s="510"/>
      <c r="BF241" s="510"/>
      <c r="BG241" s="528"/>
      <c r="BH241" s="524"/>
      <c r="BI241" s="510"/>
      <c r="BJ241" s="510"/>
      <c r="BK241" s="510"/>
      <c r="BL241" s="528"/>
      <c r="BM241" s="524"/>
      <c r="BN241" s="510"/>
      <c r="BO241" s="510"/>
      <c r="BP241" s="510"/>
      <c r="BQ241" s="528"/>
      <c r="BR241" s="524"/>
      <c r="BS241" s="510"/>
      <c r="BT241" s="510"/>
      <c r="BU241" s="510"/>
      <c r="BV241" s="510"/>
      <c r="BW241" s="510"/>
      <c r="BX241" s="510"/>
      <c r="BY241" s="511"/>
      <c r="BZ241" s="511"/>
      <c r="CA241" s="511"/>
      <c r="CB241" s="511"/>
      <c r="CC241" s="511"/>
      <c r="CD241" s="511"/>
      <c r="CE241" s="511"/>
      <c r="CF241" s="511"/>
      <c r="CG241" s="511"/>
      <c r="CH241" s="511"/>
      <c r="CI241" s="84"/>
      <c r="CJ241" s="84"/>
      <c r="CK241" s="84"/>
      <c r="CL241" s="84"/>
      <c r="CM241" s="84"/>
      <c r="CN241" s="84"/>
      <c r="CO241" s="84"/>
      <c r="CP241" s="84"/>
      <c r="CQ241" s="84"/>
      <c r="CR241" s="84"/>
      <c r="CS241" s="84"/>
      <c r="CT241" s="84"/>
      <c r="CU241" s="84"/>
      <c r="CV241" s="84"/>
      <c r="CW241" s="84"/>
      <c r="CX241" s="84"/>
      <c r="CY241" s="84"/>
      <c r="CZ241" s="84"/>
    </row>
    <row r="242" s="759" customFormat="true" ht="15" customHeight="true" x14ac:dyDescent="0.2">
      <c r="A242" s="241"/>
      <c r="B242" s="212"/>
      <c r="C242" s="160"/>
      <c r="D242" s="233"/>
      <c r="E242" s="233"/>
      <c r="F242" s="233"/>
      <c r="G242" s="222"/>
      <c r="H242" s="159"/>
      <c r="I242" s="233"/>
      <c r="J242" s="233"/>
      <c r="K242" s="233"/>
      <c r="L242" s="228"/>
      <c r="M242" s="160"/>
      <c r="N242" s="233"/>
      <c r="O242" s="233"/>
      <c r="P242" s="233"/>
      <c r="Q242" s="222"/>
      <c r="R242" s="159"/>
      <c r="S242" s="233"/>
      <c r="T242" s="233"/>
      <c r="U242" s="233"/>
      <c r="V242" s="233"/>
      <c r="W242" s="233"/>
      <c r="X242" s="233"/>
      <c r="Y242" s="233"/>
      <c r="Z242" s="233"/>
      <c r="AA242" s="233"/>
      <c r="AB242" s="233"/>
      <c r="AC242" s="233"/>
      <c r="AD242" s="233"/>
      <c r="AE242" s="233"/>
      <c r="AF242" s="233"/>
      <c r="AG242" s="233"/>
      <c r="AH242" s="228"/>
      <c r="AI242" s="513"/>
      <c r="AJ242" s="513"/>
      <c r="AK242" s="513"/>
      <c r="AL242" s="513"/>
      <c r="AM242" s="513"/>
      <c r="AN242" s="513"/>
      <c r="AO242" s="513"/>
      <c r="AP242" s="513"/>
      <c r="AQ242" s="513"/>
      <c r="AR242" s="513"/>
      <c r="AS242" s="513"/>
      <c r="AT242" s="513"/>
      <c r="AU242" s="513"/>
      <c r="AV242" s="513"/>
      <c r="AW242" s="513"/>
      <c r="AX242" s="513"/>
      <c r="AY242" s="513"/>
      <c r="AZ242" s="757"/>
      <c r="BA242" s="762"/>
      <c r="BB242" s="641"/>
      <c r="BC242" s="524"/>
      <c r="BD242" s="510"/>
      <c r="BE242" s="510"/>
      <c r="BF242" s="510"/>
      <c r="BG242" s="528"/>
      <c r="BH242" s="524"/>
      <c r="BI242" s="510"/>
      <c r="BJ242" s="510"/>
      <c r="BK242" s="510"/>
      <c r="BL242" s="528"/>
      <c r="BM242" s="524"/>
      <c r="BN242" s="510"/>
      <c r="BO242" s="510"/>
      <c r="BP242" s="510"/>
      <c r="BQ242" s="528"/>
      <c r="BR242" s="524"/>
      <c r="BS242" s="510"/>
      <c r="BT242" s="510"/>
      <c r="BU242" s="510"/>
      <c r="BV242" s="510"/>
      <c r="BW242" s="510"/>
      <c r="BX242" s="510"/>
      <c r="BY242" s="511"/>
      <c r="BZ242" s="511"/>
      <c r="CA242" s="511"/>
      <c r="CB242" s="511"/>
      <c r="CC242" s="511"/>
      <c r="CD242" s="511"/>
      <c r="CE242" s="511"/>
      <c r="CF242" s="511"/>
      <c r="CG242" s="511"/>
      <c r="CH242" s="511"/>
      <c r="CI242" s="84"/>
      <c r="CJ242" s="84"/>
      <c r="CK242" s="84"/>
      <c r="CL242" s="84"/>
      <c r="CM242" s="84"/>
      <c r="CN242" s="84"/>
      <c r="CO242" s="84"/>
      <c r="CP242" s="84"/>
      <c r="CQ242" s="84"/>
      <c r="CR242" s="84"/>
      <c r="CS242" s="84"/>
      <c r="CT242" s="84"/>
      <c r="CU242" s="84"/>
      <c r="CV242" s="84"/>
      <c r="CW242" s="84"/>
      <c r="CX242" s="84"/>
      <c r="CY242" s="84"/>
      <c r="CZ242" s="84"/>
    </row>
    <row r="243" s="759" customFormat="true" ht="15" customHeight="true" x14ac:dyDescent="0.2">
      <c r="A243" s="241"/>
      <c r="B243" s="212"/>
      <c r="C243" s="160"/>
      <c r="D243" s="233"/>
      <c r="E243" s="233"/>
      <c r="F243" s="233"/>
      <c r="G243" s="222"/>
      <c r="H243" s="159"/>
      <c r="I243" s="233"/>
      <c r="J243" s="233"/>
      <c r="K243" s="233"/>
      <c r="L243" s="228"/>
      <c r="M243" s="160"/>
      <c r="N243" s="233"/>
      <c r="O243" s="233"/>
      <c r="P243" s="233"/>
      <c r="Q243" s="222"/>
      <c r="R243" s="159"/>
      <c r="S243" s="233"/>
      <c r="T243" s="233"/>
      <c r="U243" s="233"/>
      <c r="V243" s="233"/>
      <c r="W243" s="233"/>
      <c r="X243" s="233"/>
      <c r="Y243" s="233"/>
      <c r="Z243" s="233"/>
      <c r="AA243" s="233"/>
      <c r="AB243" s="233"/>
      <c r="AC243" s="233"/>
      <c r="AD243" s="233"/>
      <c r="AE243" s="233"/>
      <c r="AF243" s="233"/>
      <c r="AG243" s="233"/>
      <c r="AH243" s="228"/>
      <c r="AI243" s="513"/>
      <c r="AJ243" s="513"/>
      <c r="AK243" s="513"/>
      <c r="AL243" s="513"/>
      <c r="AM243" s="513"/>
      <c r="AN243" s="513"/>
      <c r="AO243" s="513"/>
      <c r="AP243" s="513"/>
      <c r="AQ243" s="513"/>
      <c r="AR243" s="513"/>
      <c r="AS243" s="513"/>
      <c r="AT243" s="513"/>
      <c r="AU243" s="513"/>
      <c r="AV243" s="513"/>
      <c r="AW243" s="513"/>
      <c r="AX243" s="513"/>
      <c r="AY243" s="513"/>
      <c r="AZ243" s="757"/>
      <c r="BA243" s="762"/>
      <c r="BB243" s="641"/>
      <c r="BC243" s="524"/>
      <c r="BD243" s="510"/>
      <c r="BE243" s="510"/>
      <c r="BF243" s="510"/>
      <c r="BG243" s="528"/>
      <c r="BH243" s="524"/>
      <c r="BI243" s="510"/>
      <c r="BJ243" s="510"/>
      <c r="BK243" s="510"/>
      <c r="BL243" s="528"/>
      <c r="BM243" s="524"/>
      <c r="BN243" s="510"/>
      <c r="BO243" s="510"/>
      <c r="BP243" s="510"/>
      <c r="BQ243" s="528"/>
      <c r="BR243" s="524"/>
      <c r="BS243" s="510"/>
      <c r="BT243" s="510"/>
      <c r="BU243" s="510"/>
      <c r="BV243" s="510"/>
      <c r="BW243" s="510"/>
      <c r="BX243" s="510"/>
      <c r="BY243" s="511"/>
      <c r="BZ243" s="511"/>
      <c r="CA243" s="511"/>
      <c r="CB243" s="511"/>
      <c r="CC243" s="511"/>
      <c r="CD243" s="511"/>
      <c r="CE243" s="511"/>
      <c r="CF243" s="511"/>
      <c r="CG243" s="511"/>
      <c r="CH243" s="511"/>
      <c r="CI243" s="84"/>
      <c r="CJ243" s="84"/>
      <c r="CK243" s="84"/>
      <c r="CL243" s="84"/>
      <c r="CM243" s="84"/>
      <c r="CN243" s="84"/>
      <c r="CO243" s="84"/>
      <c r="CP243" s="84"/>
      <c r="CQ243" s="84"/>
      <c r="CR243" s="84"/>
      <c r="CS243" s="84"/>
      <c r="CT243" s="84"/>
      <c r="CU243" s="84"/>
      <c r="CV243" s="84"/>
      <c r="CW243" s="84"/>
      <c r="CX243" s="84"/>
      <c r="CY243" s="84"/>
      <c r="CZ243" s="84"/>
    </row>
    <row r="244" s="759" customFormat="true" ht="15" customHeight="true" x14ac:dyDescent="0.2">
      <c r="A244" s="241"/>
      <c r="B244" s="212"/>
      <c r="C244" s="160"/>
      <c r="D244" s="233"/>
      <c r="E244" s="233"/>
      <c r="F244" s="233"/>
      <c r="G244" s="222"/>
      <c r="H244" s="159"/>
      <c r="I244" s="233"/>
      <c r="J244" s="233"/>
      <c r="K244" s="233"/>
      <c r="L244" s="228"/>
      <c r="M244" s="160"/>
      <c r="N244" s="233"/>
      <c r="O244" s="233"/>
      <c r="P244" s="233"/>
      <c r="Q244" s="222"/>
      <c r="R244" s="159"/>
      <c r="S244" s="233"/>
      <c r="T244" s="233"/>
      <c r="U244" s="233"/>
      <c r="V244" s="233"/>
      <c r="W244" s="233"/>
      <c r="X244" s="233"/>
      <c r="Y244" s="233"/>
      <c r="Z244" s="233"/>
      <c r="AA244" s="233"/>
      <c r="AB244" s="233"/>
      <c r="AC244" s="233"/>
      <c r="AD244" s="233"/>
      <c r="AE244" s="233"/>
      <c r="AF244" s="233"/>
      <c r="AG244" s="233"/>
      <c r="AH244" s="228"/>
      <c r="AI244" s="513"/>
      <c r="AJ244" s="513"/>
      <c r="AK244" s="513"/>
      <c r="AL244" s="513"/>
      <c r="AM244" s="513"/>
      <c r="AN244" s="513"/>
      <c r="AO244" s="513"/>
      <c r="AP244" s="513"/>
      <c r="AQ244" s="513"/>
      <c r="AR244" s="513"/>
      <c r="AS244" s="513"/>
      <c r="AT244" s="513"/>
      <c r="AU244" s="513"/>
      <c r="AV244" s="513"/>
      <c r="AW244" s="513"/>
      <c r="AX244" s="513"/>
      <c r="AY244" s="513"/>
      <c r="AZ244" s="757"/>
      <c r="BA244" s="762"/>
      <c r="BB244" s="641"/>
      <c r="BC244" s="524"/>
      <c r="BD244" s="510"/>
      <c r="BE244" s="510"/>
      <c r="BF244" s="510"/>
      <c r="BG244" s="528"/>
      <c r="BH244" s="524"/>
      <c r="BI244" s="510"/>
      <c r="BJ244" s="510"/>
      <c r="BK244" s="510"/>
      <c r="BL244" s="528"/>
      <c r="BM244" s="524"/>
      <c r="BN244" s="510"/>
      <c r="BO244" s="510"/>
      <c r="BP244" s="510"/>
      <c r="BQ244" s="528"/>
      <c r="BR244" s="524"/>
      <c r="BS244" s="510"/>
      <c r="BT244" s="510"/>
      <c r="BU244" s="510"/>
      <c r="BV244" s="510"/>
      <c r="BW244" s="510"/>
      <c r="BX244" s="510"/>
      <c r="BY244" s="511"/>
      <c r="BZ244" s="511"/>
      <c r="CA244" s="511"/>
      <c r="CB244" s="511"/>
      <c r="CC244" s="511"/>
      <c r="CD244" s="511"/>
      <c r="CE244" s="511"/>
      <c r="CF244" s="511"/>
      <c r="CG244" s="511"/>
      <c r="CH244" s="511"/>
      <c r="CI244" s="84"/>
      <c r="CJ244" s="84"/>
      <c r="CK244" s="84"/>
      <c r="CL244" s="84"/>
      <c r="CM244" s="84"/>
      <c r="CN244" s="84"/>
      <c r="CO244" s="84"/>
      <c r="CP244" s="84"/>
      <c r="CQ244" s="84"/>
      <c r="CR244" s="84"/>
      <c r="CS244" s="84"/>
      <c r="CT244" s="84"/>
      <c r="CU244" s="84"/>
      <c r="CV244" s="84"/>
      <c r="CW244" s="84"/>
      <c r="CX244" s="84"/>
      <c r="CY244" s="84"/>
      <c r="CZ244" s="84"/>
    </row>
    <row r="245" s="759" customFormat="true" ht="15" customHeight="true" x14ac:dyDescent="0.2">
      <c r="A245" s="241"/>
      <c r="B245" s="212"/>
      <c r="C245" s="160"/>
      <c r="D245" s="233"/>
      <c r="E245" s="233"/>
      <c r="F245" s="233"/>
      <c r="G245" s="222"/>
      <c r="H245" s="159"/>
      <c r="I245" s="233"/>
      <c r="J245" s="233"/>
      <c r="K245" s="233"/>
      <c r="L245" s="228"/>
      <c r="M245" s="160"/>
      <c r="N245" s="233"/>
      <c r="O245" s="233"/>
      <c r="P245" s="233"/>
      <c r="Q245" s="222"/>
      <c r="R245" s="159"/>
      <c r="S245" s="233"/>
      <c r="T245" s="233"/>
      <c r="U245" s="233"/>
      <c r="V245" s="233"/>
      <c r="W245" s="233"/>
      <c r="X245" s="233"/>
      <c r="Y245" s="233"/>
      <c r="Z245" s="233"/>
      <c r="AA245" s="233"/>
      <c r="AB245" s="233"/>
      <c r="AC245" s="233"/>
      <c r="AD245" s="233"/>
      <c r="AE245" s="233"/>
      <c r="AF245" s="233"/>
      <c r="AG245" s="233"/>
      <c r="AH245" s="228"/>
      <c r="AI245" s="513"/>
      <c r="AJ245" s="513"/>
      <c r="AK245" s="513"/>
      <c r="AL245" s="513"/>
      <c r="AM245" s="513"/>
      <c r="AN245" s="513"/>
      <c r="AO245" s="513"/>
      <c r="AP245" s="513"/>
      <c r="AQ245" s="513"/>
      <c r="AR245" s="513"/>
      <c r="AS245" s="513"/>
      <c r="AT245" s="513"/>
      <c r="AU245" s="513"/>
      <c r="AV245" s="513"/>
      <c r="AW245" s="513"/>
      <c r="AX245" s="513"/>
      <c r="AY245" s="513"/>
      <c r="AZ245" s="757"/>
      <c r="BA245" s="762"/>
      <c r="BB245" s="641"/>
      <c r="BC245" s="524"/>
      <c r="BD245" s="510"/>
      <c r="BE245" s="510"/>
      <c r="BF245" s="510"/>
      <c r="BG245" s="528"/>
      <c r="BH245" s="524"/>
      <c r="BI245" s="510"/>
      <c r="BJ245" s="510"/>
      <c r="BK245" s="510"/>
      <c r="BL245" s="528"/>
      <c r="BM245" s="524"/>
      <c r="BN245" s="510"/>
      <c r="BO245" s="510"/>
      <c r="BP245" s="510"/>
      <c r="BQ245" s="528"/>
      <c r="BR245" s="524"/>
      <c r="BS245" s="510"/>
      <c r="BT245" s="510"/>
      <c r="BU245" s="510"/>
      <c r="BV245" s="510"/>
      <c r="BW245" s="510"/>
      <c r="BX245" s="510"/>
      <c r="BY245" s="511"/>
      <c r="BZ245" s="511"/>
      <c r="CA245" s="511"/>
      <c r="CB245" s="511"/>
      <c r="CC245" s="511"/>
      <c r="CD245" s="511"/>
      <c r="CE245" s="511"/>
      <c r="CF245" s="511"/>
      <c r="CG245" s="511"/>
      <c r="CH245" s="511"/>
      <c r="CI245" s="84"/>
      <c r="CJ245" s="84"/>
      <c r="CK245" s="84"/>
      <c r="CL245" s="84"/>
      <c r="CM245" s="84"/>
      <c r="CN245" s="84"/>
      <c r="CO245" s="84"/>
      <c r="CP245" s="84"/>
      <c r="CQ245" s="84"/>
      <c r="CR245" s="84"/>
      <c r="CS245" s="84"/>
      <c r="CT245" s="84"/>
      <c r="CU245" s="84"/>
      <c r="CV245" s="84"/>
      <c r="CW245" s="84"/>
      <c r="CX245" s="84"/>
      <c r="CY245" s="84"/>
      <c r="CZ245" s="84"/>
    </row>
    <row r="246" s="759" customFormat="true" ht="15" customHeight="true" x14ac:dyDescent="0.2">
      <c r="A246" s="241"/>
      <c r="B246" s="212"/>
      <c r="C246" s="160"/>
      <c r="D246" s="233"/>
      <c r="E246" s="233"/>
      <c r="F246" s="233"/>
      <c r="G246" s="222"/>
      <c r="H246" s="159"/>
      <c r="I246" s="233"/>
      <c r="J246" s="233"/>
      <c r="K246" s="233"/>
      <c r="L246" s="228"/>
      <c r="M246" s="160"/>
      <c r="N246" s="233"/>
      <c r="O246" s="233"/>
      <c r="P246" s="233"/>
      <c r="Q246" s="222"/>
      <c r="R246" s="159"/>
      <c r="S246" s="233"/>
      <c r="T246" s="233"/>
      <c r="U246" s="233"/>
      <c r="V246" s="233"/>
      <c r="W246" s="233"/>
      <c r="X246" s="233"/>
      <c r="Y246" s="233"/>
      <c r="Z246" s="233"/>
      <c r="AA246" s="233"/>
      <c r="AB246" s="233"/>
      <c r="AC246" s="233"/>
      <c r="AD246" s="233"/>
      <c r="AE246" s="233"/>
      <c r="AF246" s="233"/>
      <c r="AG246" s="233"/>
      <c r="AH246" s="228"/>
      <c r="AI246" s="513"/>
      <c r="AJ246" s="513"/>
      <c r="AK246" s="513"/>
      <c r="AL246" s="513"/>
      <c r="AM246" s="513"/>
      <c r="AN246" s="513"/>
      <c r="AO246" s="513"/>
      <c r="AP246" s="513"/>
      <c r="AQ246" s="513"/>
      <c r="AR246" s="513"/>
      <c r="AS246" s="513"/>
      <c r="AT246" s="513"/>
      <c r="AU246" s="513"/>
      <c r="AV246" s="513"/>
      <c r="AW246" s="513"/>
      <c r="AX246" s="513"/>
      <c r="AY246" s="513"/>
      <c r="AZ246" s="757"/>
      <c r="BA246" s="762"/>
      <c r="BB246" s="641"/>
      <c r="BC246" s="524"/>
      <c r="BD246" s="510"/>
      <c r="BE246" s="510"/>
      <c r="BF246" s="510"/>
      <c r="BG246" s="528"/>
      <c r="BH246" s="524"/>
      <c r="BI246" s="510"/>
      <c r="BJ246" s="510"/>
      <c r="BK246" s="510"/>
      <c r="BL246" s="528"/>
      <c r="BM246" s="524"/>
      <c r="BN246" s="510"/>
      <c r="BO246" s="510"/>
      <c r="BP246" s="510"/>
      <c r="BQ246" s="528"/>
      <c r="BR246" s="524"/>
      <c r="BS246" s="510"/>
      <c r="BT246" s="510"/>
      <c r="BU246" s="510"/>
      <c r="BV246" s="510"/>
      <c r="BW246" s="510"/>
      <c r="BX246" s="510"/>
      <c r="BY246" s="511"/>
      <c r="BZ246" s="511"/>
      <c r="CA246" s="511"/>
      <c r="CB246" s="511"/>
      <c r="CC246" s="511"/>
      <c r="CD246" s="511"/>
      <c r="CE246" s="511"/>
      <c r="CF246" s="511"/>
      <c r="CG246" s="511"/>
      <c r="CH246" s="511"/>
      <c r="CI246" s="84"/>
      <c r="CJ246" s="84"/>
      <c r="CK246" s="84"/>
      <c r="CL246" s="84"/>
      <c r="CM246" s="84"/>
      <c r="CN246" s="84"/>
      <c r="CO246" s="84"/>
      <c r="CP246" s="84"/>
      <c r="CQ246" s="84"/>
      <c r="CR246" s="84"/>
      <c r="CS246" s="84"/>
      <c r="CT246" s="84"/>
      <c r="CU246" s="84"/>
      <c r="CV246" s="84"/>
      <c r="CW246" s="84"/>
      <c r="CX246" s="84"/>
      <c r="CY246" s="84"/>
      <c r="CZ246" s="84"/>
    </row>
    <row r="247" s="759" customFormat="true" ht="15" customHeight="true" x14ac:dyDescent="0.2">
      <c r="A247" s="241"/>
      <c r="B247" s="212"/>
      <c r="C247" s="160"/>
      <c r="D247" s="233"/>
      <c r="E247" s="233"/>
      <c r="F247" s="233"/>
      <c r="G247" s="222"/>
      <c r="H247" s="159"/>
      <c r="I247" s="233"/>
      <c r="J247" s="233"/>
      <c r="K247" s="233"/>
      <c r="L247" s="228"/>
      <c r="M247" s="160"/>
      <c r="N247" s="233"/>
      <c r="O247" s="233"/>
      <c r="P247" s="233"/>
      <c r="Q247" s="222"/>
      <c r="R247" s="159"/>
      <c r="S247" s="233"/>
      <c r="T247" s="233"/>
      <c r="U247" s="233"/>
      <c r="V247" s="233"/>
      <c r="W247" s="233"/>
      <c r="X247" s="233"/>
      <c r="Y247" s="233"/>
      <c r="Z247" s="233"/>
      <c r="AA247" s="233"/>
      <c r="AB247" s="233"/>
      <c r="AC247" s="233"/>
      <c r="AD247" s="233"/>
      <c r="AE247" s="233"/>
      <c r="AF247" s="233"/>
      <c r="AG247" s="233"/>
      <c r="AH247" s="228"/>
      <c r="AI247" s="513"/>
      <c r="AJ247" s="513"/>
      <c r="AK247" s="513"/>
      <c r="AL247" s="513"/>
      <c r="AM247" s="513"/>
      <c r="AN247" s="513"/>
      <c r="AO247" s="513"/>
      <c r="AP247" s="513"/>
      <c r="AQ247" s="513"/>
      <c r="AR247" s="513"/>
      <c r="AS247" s="513"/>
      <c r="AT247" s="513"/>
      <c r="AU247" s="513"/>
      <c r="AV247" s="513"/>
      <c r="AW247" s="513"/>
      <c r="AX247" s="513"/>
      <c r="AY247" s="513"/>
      <c r="AZ247" s="757"/>
      <c r="BA247" s="762"/>
      <c r="BB247" s="641"/>
      <c r="BC247" s="524"/>
      <c r="BD247" s="510"/>
      <c r="BE247" s="510"/>
      <c r="BF247" s="510"/>
      <c r="BG247" s="528"/>
      <c r="BH247" s="524"/>
      <c r="BI247" s="510"/>
      <c r="BJ247" s="510"/>
      <c r="BK247" s="510"/>
      <c r="BL247" s="528"/>
      <c r="BM247" s="524"/>
      <c r="BN247" s="510"/>
      <c r="BO247" s="510"/>
      <c r="BP247" s="510"/>
      <c r="BQ247" s="528"/>
      <c r="BR247" s="524"/>
      <c r="BS247" s="510"/>
      <c r="BT247" s="510"/>
      <c r="BU247" s="510"/>
      <c r="BV247" s="510"/>
      <c r="BW247" s="510"/>
      <c r="BX247" s="510"/>
      <c r="BY247" s="511"/>
      <c r="BZ247" s="511"/>
      <c r="CA247" s="511"/>
      <c r="CB247" s="511"/>
      <c r="CC247" s="511"/>
      <c r="CD247" s="511"/>
      <c r="CE247" s="511"/>
      <c r="CF247" s="511"/>
      <c r="CG247" s="511"/>
      <c r="CH247" s="511"/>
      <c r="CI247" s="84"/>
      <c r="CJ247" s="84"/>
      <c r="CK247" s="84"/>
      <c r="CL247" s="84"/>
      <c r="CM247" s="84"/>
      <c r="CN247" s="84"/>
      <c r="CO247" s="84"/>
      <c r="CP247" s="84"/>
      <c r="CQ247" s="84"/>
      <c r="CR247" s="84"/>
      <c r="CS247" s="84"/>
      <c r="CT247" s="84"/>
      <c r="CU247" s="84"/>
      <c r="CV247" s="84"/>
      <c r="CW247" s="84"/>
      <c r="CX247" s="84"/>
      <c r="CY247" s="84"/>
      <c r="CZ247" s="84"/>
    </row>
    <row r="248" s="759" customFormat="true" ht="15" customHeight="true" x14ac:dyDescent="0.2">
      <c r="A248" s="141"/>
      <c r="B248" s="200"/>
      <c r="C248" s="145"/>
      <c r="D248" s="184"/>
      <c r="E248" s="184"/>
      <c r="F248" s="184"/>
      <c r="G248" s="183"/>
      <c r="H248" s="144"/>
      <c r="I248" s="184"/>
      <c r="J248" s="184"/>
      <c r="K248" s="184"/>
      <c r="L248" s="143"/>
      <c r="M248" s="145"/>
      <c r="N248" s="184"/>
      <c r="O248" s="184"/>
      <c r="P248" s="184"/>
      <c r="Q248" s="183"/>
      <c r="R248" s="144"/>
      <c r="S248" s="184"/>
      <c r="T248" s="184"/>
      <c r="U248" s="184"/>
      <c r="V248" s="184"/>
      <c r="W248" s="184"/>
      <c r="X248" s="184"/>
      <c r="Y248" s="184"/>
      <c r="Z248" s="184"/>
      <c r="AA248" s="184"/>
      <c r="AB248" s="184"/>
      <c r="AC248" s="184"/>
      <c r="AD248" s="184"/>
      <c r="AE248" s="184"/>
      <c r="AF248" s="184"/>
      <c r="AG248" s="184"/>
      <c r="AH248" s="143"/>
      <c r="AI248" s="513"/>
      <c r="AJ248" s="513"/>
      <c r="AK248" s="513"/>
      <c r="AL248" s="513"/>
      <c r="AM248" s="513"/>
      <c r="AN248" s="513"/>
      <c r="AO248" s="513"/>
      <c r="AP248" s="513"/>
      <c r="AQ248" s="513"/>
      <c r="AR248" s="513"/>
      <c r="AS248" s="513"/>
      <c r="AT248" s="513"/>
      <c r="AU248" s="513"/>
      <c r="AV248" s="513"/>
      <c r="AW248" s="513"/>
      <c r="AX248" s="513"/>
      <c r="AY248" s="513"/>
      <c r="AZ248" s="757"/>
      <c r="BA248" s="762"/>
      <c r="BB248" s="641"/>
      <c r="BC248" s="527"/>
      <c r="BD248" s="526"/>
      <c r="BE248" s="526"/>
      <c r="BF248" s="526"/>
      <c r="BG248" s="530"/>
      <c r="BH248" s="527"/>
      <c r="BI248" s="526"/>
      <c r="BJ248" s="526"/>
      <c r="BK248" s="526"/>
      <c r="BL248" s="530"/>
      <c r="BM248" s="527"/>
      <c r="BN248" s="526"/>
      <c r="BO248" s="526"/>
      <c r="BP248" s="526"/>
      <c r="BQ248" s="530"/>
      <c r="BR248" s="527"/>
      <c r="BS248" s="526"/>
      <c r="BT248" s="526"/>
      <c r="BU248" s="526"/>
      <c r="BV248" s="526"/>
      <c r="BW248" s="526"/>
      <c r="BX248" s="526"/>
      <c r="BY248" s="529"/>
      <c r="BZ248" s="529"/>
      <c r="CA248" s="529"/>
      <c r="CB248" s="529"/>
      <c r="CC248" s="529"/>
      <c r="CD248" s="529"/>
      <c r="CE248" s="529"/>
      <c r="CF248" s="529"/>
      <c r="CG248" s="529"/>
      <c r="CH248" s="529"/>
      <c r="CI248" s="84"/>
      <c r="CJ248" s="84"/>
      <c r="CK248" s="84"/>
      <c r="CL248" s="84"/>
      <c r="CM248" s="84"/>
      <c r="CN248" s="84"/>
      <c r="CO248" s="84"/>
      <c r="CP248" s="84"/>
      <c r="CQ248" s="84"/>
      <c r="CR248" s="84"/>
      <c r="CS248" s="84"/>
      <c r="CT248" s="84"/>
      <c r="CU248" s="84"/>
      <c r="CV248" s="84"/>
      <c r="CW248" s="84"/>
      <c r="CX248" s="84"/>
      <c r="CY248" s="84"/>
      <c r="CZ248" s="84"/>
    </row>
    <row r="249" s="759" customFormat="true" ht="250.15" customHeight="true" x14ac:dyDescent="0.2">
      <c r="AI249" s="757"/>
      <c r="AJ249" s="757"/>
      <c r="AK249" s="757"/>
      <c r="AL249" s="757"/>
      <c r="AM249" s="757"/>
      <c r="AN249" s="757"/>
      <c r="AO249" s="757"/>
      <c r="AP249" s="757"/>
      <c r="AQ249" s="757"/>
      <c r="AR249" s="757"/>
      <c r="AS249" s="757"/>
      <c r="AT249" s="757"/>
      <c r="AU249" s="757"/>
      <c r="AV249" s="757"/>
      <c r="AW249" s="757"/>
      <c r="AX249" s="757"/>
      <c r="AY249" s="757"/>
      <c r="AZ249" s="757"/>
      <c r="BA249" s="386"/>
      <c r="BB249" s="384"/>
      <c r="BC249" s="384"/>
      <c r="BD249" s="384"/>
      <c r="BE249" s="384"/>
      <c r="BF249" s="384"/>
      <c r="BG249" s="384"/>
      <c r="BH249" s="384"/>
      <c r="BI249" s="384"/>
      <c r="BJ249" s="384"/>
      <c r="BK249" s="384"/>
      <c r="BL249" s="384"/>
      <c r="BM249" s="384"/>
      <c r="BN249" s="384"/>
      <c r="BO249" s="384"/>
      <c r="BP249" s="384"/>
      <c r="BQ249" s="384"/>
      <c r="BR249" s="384"/>
      <c r="BS249" s="384"/>
      <c r="BT249" s="384"/>
      <c r="BU249" s="384"/>
      <c r="BV249" s="384"/>
      <c r="BW249" s="384"/>
      <c r="BX249" s="384"/>
      <c r="BY249" s="386"/>
      <c r="BZ249" s="421"/>
      <c r="CA249" s="421"/>
      <c r="CB249" s="421"/>
      <c r="CC249" s="421"/>
      <c r="CD249" s="421"/>
      <c r="CE249" s="421"/>
      <c r="CF249" s="421"/>
      <c r="CG249" s="421"/>
      <c r="CH249" s="421"/>
      <c r="CI249" s="421"/>
      <c r="CJ249" s="421"/>
      <c r="CK249" s="421"/>
      <c r="CL249" s="421"/>
      <c r="CM249" s="421"/>
      <c r="CN249" s="421"/>
      <c r="CO249" s="421"/>
      <c r="CP249" s="421"/>
      <c r="CQ249" s="421"/>
      <c r="CR249" s="421"/>
      <c r="CS249" s="421"/>
      <c r="CT249" s="421"/>
      <c r="CU249" s="421"/>
      <c r="CV249" s="421"/>
      <c r="CW249" s="421"/>
      <c r="CX249" s="421"/>
      <c r="CY249" s="421"/>
      <c r="CZ249" s="421"/>
    </row>
    <row r="250" s="584" customFormat="true" ht="19.15" customHeight="true" x14ac:dyDescent="0.2">
      <c r="AI250" s="86"/>
      <c r="AJ250" s="86"/>
      <c r="AK250" s="86"/>
      <c r="AL250" s="86"/>
      <c r="AM250" s="86"/>
      <c r="AN250" s="86"/>
      <c r="AO250" s="86"/>
      <c r="AP250" s="86"/>
      <c r="AQ250" s="86"/>
      <c r="AR250" s="86"/>
      <c r="AS250" s="86"/>
      <c r="AT250" s="86"/>
      <c r="AU250" s="86"/>
      <c r="AV250" s="86"/>
      <c r="AW250" s="86"/>
      <c r="AX250" s="86"/>
      <c r="AY250" s="86"/>
      <c r="AZ250" s="86"/>
      <c r="BA250" s="583"/>
      <c r="BB250" s="444"/>
      <c r="BC250" s="583"/>
      <c r="BD250" s="583"/>
      <c r="BE250" s="583"/>
      <c r="BF250" s="583"/>
      <c r="BG250" s="583"/>
      <c r="BH250" s="583"/>
      <c r="BI250" s="583"/>
      <c r="BJ250" s="583"/>
      <c r="BK250" s="583"/>
      <c r="BL250" s="583"/>
      <c r="BM250" s="583"/>
      <c r="BN250" s="583"/>
      <c r="BO250" s="583"/>
      <c r="BP250" s="583"/>
      <c r="BQ250" s="583"/>
      <c r="BR250" s="583"/>
      <c r="BS250" s="583"/>
      <c r="BT250" s="583"/>
      <c r="BU250" s="583"/>
      <c r="BV250" s="583"/>
      <c r="BW250" s="583"/>
      <c r="BX250" s="583"/>
      <c r="BY250" s="583"/>
      <c r="BZ250" s="417"/>
      <c r="CA250" s="417"/>
      <c r="CB250" s="417"/>
      <c r="CC250" s="417"/>
      <c r="CD250" s="417"/>
      <c r="CE250" s="417"/>
      <c r="CF250" s="417"/>
      <c r="CG250" s="417"/>
      <c r="CH250" s="417"/>
      <c r="CI250" s="417"/>
      <c r="CJ250" s="417"/>
      <c r="CK250" s="417"/>
      <c r="CL250" s="417"/>
      <c r="CM250" s="417"/>
      <c r="CN250" s="417"/>
      <c r="CO250" s="417"/>
      <c r="CP250" s="417"/>
      <c r="CQ250" s="417"/>
      <c r="CR250" s="417"/>
      <c r="CS250" s="417"/>
      <c r="CT250" s="417"/>
      <c r="CU250" s="417"/>
      <c r="CV250" s="417"/>
      <c r="CW250" s="417"/>
      <c r="CX250" s="417"/>
      <c r="CY250" s="417"/>
      <c r="CZ250" s="417"/>
    </row>
    <row r="251" s="584" customFormat="true" ht="12.75" x14ac:dyDescent="0.2">
      <c r="AI251" s="86"/>
      <c r="AJ251" s="86"/>
      <c r="AK251" s="86"/>
      <c r="AL251" s="86"/>
      <c r="AM251" s="86"/>
      <c r="AN251" s="86"/>
      <c r="AO251" s="86"/>
      <c r="AP251" s="86"/>
      <c r="AQ251" s="86"/>
      <c r="AR251" s="86"/>
      <c r="AS251" s="86"/>
      <c r="AT251" s="86"/>
      <c r="AU251" s="86"/>
      <c r="AV251" s="86"/>
      <c r="AW251" s="86"/>
      <c r="AX251" s="86"/>
      <c r="AY251" s="86"/>
      <c r="AZ251" s="86"/>
      <c r="BA251" s="583"/>
      <c r="BB251" s="444"/>
      <c r="BC251" s="583"/>
      <c r="BD251" s="583"/>
      <c r="BE251" s="583"/>
      <c r="BF251" s="583"/>
      <c r="BG251" s="583"/>
      <c r="BH251" s="583"/>
      <c r="BI251" s="583"/>
      <c r="BJ251" s="583"/>
      <c r="BK251" s="583"/>
      <c r="BL251" s="583"/>
      <c r="BM251" s="583"/>
      <c r="BN251" s="583"/>
      <c r="BO251" s="583"/>
      <c r="BP251" s="583"/>
      <c r="BQ251" s="583"/>
      <c r="BR251" s="583"/>
      <c r="BS251" s="583"/>
      <c r="BT251" s="583"/>
      <c r="BU251" s="583"/>
      <c r="BV251" s="583"/>
      <c r="BW251" s="583"/>
      <c r="BX251" s="583"/>
      <c r="BY251" s="583"/>
      <c r="BZ251" s="417"/>
      <c r="CA251" s="417"/>
      <c r="CB251" s="417"/>
      <c r="CC251" s="417"/>
      <c r="CD251" s="417"/>
      <c r="CE251" s="417"/>
      <c r="CF251" s="417"/>
      <c r="CG251" s="417"/>
      <c r="CH251" s="417"/>
      <c r="CI251" s="417"/>
      <c r="CJ251" s="417"/>
      <c r="CK251" s="417"/>
      <c r="CL251" s="417"/>
      <c r="CM251" s="417"/>
      <c r="CN251" s="417"/>
      <c r="CO251" s="417"/>
      <c r="CP251" s="417"/>
      <c r="CQ251" s="417"/>
      <c r="CR251" s="417"/>
      <c r="CS251" s="417"/>
      <c r="CT251" s="417"/>
      <c r="CU251" s="417"/>
      <c r="CV251" s="417"/>
      <c r="CW251" s="417"/>
      <c r="CX251" s="417"/>
      <c r="CY251" s="417"/>
      <c r="CZ251" s="417"/>
    </row>
    <row r="252" s="584" customFormat="true" ht="12.75" x14ac:dyDescent="0.2">
      <c r="AI252" s="86"/>
      <c r="AJ252" s="86"/>
      <c r="AK252" s="86"/>
      <c r="AL252" s="86"/>
      <c r="AM252" s="86"/>
      <c r="AN252" s="86"/>
      <c r="AO252" s="86"/>
      <c r="AP252" s="86"/>
      <c r="AQ252" s="86"/>
      <c r="AR252" s="86"/>
      <c r="AS252" s="86"/>
      <c r="AT252" s="86"/>
      <c r="AU252" s="86"/>
      <c r="AV252" s="86"/>
      <c r="AW252" s="86"/>
      <c r="AX252" s="86"/>
      <c r="AY252" s="86"/>
      <c r="AZ252" s="86"/>
      <c r="BA252" s="583"/>
      <c r="BB252" s="444"/>
      <c r="BC252" s="583"/>
      <c r="BD252" s="583"/>
      <c r="BE252" s="583"/>
      <c r="BF252" s="583"/>
      <c r="BG252" s="583"/>
      <c r="BH252" s="583"/>
      <c r="BI252" s="583"/>
      <c r="BJ252" s="583"/>
      <c r="BK252" s="583"/>
      <c r="BL252" s="583"/>
      <c r="BM252" s="583"/>
      <c r="BN252" s="583"/>
      <c r="BO252" s="583"/>
      <c r="BP252" s="583"/>
      <c r="BQ252" s="583"/>
      <c r="BR252" s="583"/>
      <c r="BS252" s="583"/>
      <c r="BT252" s="583"/>
      <c r="BU252" s="583"/>
      <c r="BV252" s="583"/>
      <c r="BW252" s="583"/>
      <c r="BX252" s="583"/>
      <c r="BY252" s="583"/>
      <c r="BZ252" s="417"/>
      <c r="CA252" s="417"/>
      <c r="CB252" s="417"/>
      <c r="CC252" s="417"/>
      <c r="CD252" s="417"/>
      <c r="CE252" s="417"/>
      <c r="CF252" s="417"/>
      <c r="CG252" s="417"/>
      <c r="CH252" s="417"/>
      <c r="CI252" s="417"/>
      <c r="CJ252" s="417"/>
      <c r="CK252" s="417"/>
      <c r="CL252" s="417"/>
      <c r="CM252" s="417"/>
      <c r="CN252" s="417"/>
      <c r="CO252" s="417"/>
      <c r="CP252" s="417"/>
      <c r="CQ252" s="417"/>
      <c r="CR252" s="417"/>
      <c r="CS252" s="417"/>
      <c r="CT252" s="417"/>
      <c r="CU252" s="417"/>
      <c r="CV252" s="417"/>
      <c r="CW252" s="417"/>
      <c r="CX252" s="417"/>
      <c r="CY252" s="417"/>
      <c r="CZ252" s="417"/>
    </row>
    <row r="253" s="584" customFormat="true" ht="12.75" x14ac:dyDescent="0.2">
      <c r="AI253" s="86"/>
      <c r="AJ253" s="86"/>
      <c r="AK253" s="86"/>
      <c r="AL253" s="86"/>
      <c r="AM253" s="86"/>
      <c r="AN253" s="86"/>
      <c r="AO253" s="86"/>
      <c r="AP253" s="86"/>
      <c r="AQ253" s="86"/>
      <c r="AR253" s="86"/>
      <c r="AS253" s="86"/>
      <c r="AT253" s="86"/>
      <c r="AU253" s="86"/>
      <c r="AV253" s="86"/>
      <c r="AW253" s="86"/>
      <c r="AX253" s="86"/>
      <c r="AY253" s="86"/>
      <c r="AZ253" s="86"/>
      <c r="BA253" s="583"/>
      <c r="BB253" s="444"/>
      <c r="BC253" s="583"/>
      <c r="BD253" s="583"/>
      <c r="BE253" s="583"/>
      <c r="BF253" s="583"/>
      <c r="BG253" s="583"/>
      <c r="BH253" s="583"/>
      <c r="BI253" s="583"/>
      <c r="BJ253" s="583"/>
      <c r="BK253" s="583"/>
      <c r="BL253" s="583"/>
      <c r="BM253" s="583"/>
      <c r="BN253" s="583"/>
      <c r="BO253" s="583"/>
      <c r="BP253" s="583"/>
      <c r="BQ253" s="583"/>
      <c r="BR253" s="583"/>
      <c r="BS253" s="583"/>
      <c r="BT253" s="583"/>
      <c r="BU253" s="583"/>
      <c r="BV253" s="583"/>
      <c r="BW253" s="583"/>
      <c r="BX253" s="583"/>
      <c r="BY253" s="583"/>
      <c r="BZ253" s="417"/>
      <c r="CA253" s="417"/>
      <c r="CB253" s="417"/>
      <c r="CC253" s="417"/>
      <c r="CD253" s="417"/>
      <c r="CE253" s="417"/>
      <c r="CF253" s="417"/>
      <c r="CG253" s="417"/>
      <c r="CH253" s="417"/>
      <c r="CI253" s="417"/>
      <c r="CJ253" s="417"/>
      <c r="CK253" s="417"/>
      <c r="CL253" s="417"/>
      <c r="CM253" s="417"/>
      <c r="CN253" s="417"/>
      <c r="CO253" s="417"/>
      <c r="CP253" s="417"/>
      <c r="CQ253" s="417"/>
      <c r="CR253" s="417"/>
      <c r="CS253" s="417"/>
      <c r="CT253" s="417"/>
      <c r="CU253" s="417"/>
      <c r="CV253" s="417"/>
      <c r="CW253" s="417"/>
      <c r="CX253" s="417"/>
      <c r="CY253" s="417"/>
      <c r="CZ253" s="417"/>
    </row>
    <row r="254" s="584" customFormat="true" ht="12.75" x14ac:dyDescent="0.2">
      <c r="AI254" s="86"/>
      <c r="AJ254" s="86"/>
      <c r="AK254" s="86"/>
      <c r="AL254" s="86"/>
      <c r="AM254" s="86"/>
      <c r="AN254" s="86"/>
      <c r="AO254" s="86"/>
      <c r="AP254" s="86"/>
      <c r="AQ254" s="86"/>
      <c r="AR254" s="86"/>
      <c r="AS254" s="86"/>
      <c r="AT254" s="86"/>
      <c r="AU254" s="86"/>
      <c r="AV254" s="86"/>
      <c r="AW254" s="86"/>
      <c r="AX254" s="86"/>
      <c r="AY254" s="86"/>
      <c r="AZ254" s="86"/>
      <c r="BA254" s="583"/>
      <c r="BB254" s="444"/>
      <c r="BC254" s="583"/>
      <c r="BD254" s="583"/>
      <c r="BE254" s="583"/>
      <c r="BF254" s="583"/>
      <c r="BG254" s="583"/>
      <c r="BH254" s="583"/>
      <c r="BI254" s="583"/>
      <c r="BJ254" s="583"/>
      <c r="BK254" s="583"/>
      <c r="BL254" s="583"/>
      <c r="BM254" s="583"/>
      <c r="BN254" s="583"/>
      <c r="BO254" s="583"/>
      <c r="BP254" s="583"/>
      <c r="BQ254" s="583"/>
      <c r="BR254" s="583"/>
      <c r="BS254" s="583"/>
      <c r="BT254" s="583"/>
      <c r="BU254" s="583"/>
      <c r="BV254" s="583"/>
      <c r="BW254" s="583"/>
      <c r="BX254" s="583"/>
      <c r="BY254" s="583"/>
      <c r="BZ254" s="417"/>
      <c r="CA254" s="417"/>
      <c r="CB254" s="417"/>
      <c r="CC254" s="417"/>
      <c r="CD254" s="417"/>
      <c r="CE254" s="417"/>
      <c r="CF254" s="417"/>
      <c r="CG254" s="417"/>
      <c r="CH254" s="417"/>
      <c r="CI254" s="417"/>
      <c r="CJ254" s="417"/>
      <c r="CK254" s="417"/>
      <c r="CL254" s="417"/>
      <c r="CM254" s="417"/>
      <c r="CN254" s="417"/>
      <c r="CO254" s="417"/>
      <c r="CP254" s="417"/>
      <c r="CQ254" s="417"/>
      <c r="CR254" s="417"/>
      <c r="CS254" s="417"/>
      <c r="CT254" s="417"/>
      <c r="CU254" s="417"/>
      <c r="CV254" s="417"/>
      <c r="CW254" s="417"/>
      <c r="CX254" s="417"/>
      <c r="CY254" s="417"/>
      <c r="CZ254" s="417"/>
    </row>
    <row r="255" s="584" customFormat="true" ht="12.75" x14ac:dyDescent="0.2">
      <c r="AI255" s="86"/>
      <c r="AJ255" s="86"/>
      <c r="AK255" s="86"/>
      <c r="AL255" s="86"/>
      <c r="AM255" s="86"/>
      <c r="AN255" s="86"/>
      <c r="AO255" s="86"/>
      <c r="AP255" s="86"/>
      <c r="AQ255" s="86"/>
      <c r="AR255" s="86"/>
      <c r="AS255" s="86"/>
      <c r="AT255" s="86"/>
      <c r="AU255" s="86"/>
      <c r="AV255" s="86"/>
      <c r="AW255" s="86"/>
      <c r="AX255" s="86"/>
      <c r="AY255" s="86"/>
      <c r="AZ255" s="86"/>
      <c r="BA255" s="583"/>
      <c r="BB255" s="444"/>
      <c r="BC255" s="583"/>
      <c r="BD255" s="583"/>
      <c r="BE255" s="583"/>
      <c r="BF255" s="583"/>
      <c r="BG255" s="583"/>
      <c r="BH255" s="583"/>
      <c r="BI255" s="583"/>
      <c r="BJ255" s="583"/>
      <c r="BK255" s="583"/>
      <c r="BL255" s="583"/>
      <c r="BM255" s="583"/>
      <c r="BN255" s="583"/>
      <c r="BO255" s="583"/>
      <c r="BP255" s="583"/>
      <c r="BQ255" s="583"/>
      <c r="BR255" s="583"/>
      <c r="BS255" s="583"/>
      <c r="BT255" s="583"/>
      <c r="BU255" s="583"/>
      <c r="BV255" s="583"/>
      <c r="BW255" s="583"/>
      <c r="BX255" s="583"/>
      <c r="BY255" s="583"/>
      <c r="BZ255" s="417"/>
      <c r="CA255" s="417"/>
      <c r="CB255" s="417"/>
      <c r="CC255" s="417"/>
      <c r="CD255" s="417"/>
      <c r="CE255" s="417"/>
      <c r="CF255" s="417"/>
      <c r="CG255" s="417"/>
      <c r="CH255" s="417"/>
      <c r="CI255" s="417"/>
      <c r="CJ255" s="417"/>
      <c r="CK255" s="417"/>
      <c r="CL255" s="417"/>
      <c r="CM255" s="417"/>
      <c r="CN255" s="417"/>
      <c r="CO255" s="417"/>
      <c r="CP255" s="417"/>
      <c r="CQ255" s="417"/>
      <c r="CR255" s="417"/>
      <c r="CS255" s="417"/>
      <c r="CT255" s="417"/>
      <c r="CU255" s="417"/>
      <c r="CV255" s="417"/>
      <c r="CW255" s="417"/>
      <c r="CX255" s="417"/>
      <c r="CY255" s="417"/>
      <c r="CZ255" s="417"/>
    </row>
    <row r="256" s="584" customFormat="true" ht="12.75" x14ac:dyDescent="0.2">
      <c r="AI256" s="86"/>
      <c r="AJ256" s="86"/>
      <c r="AK256" s="86"/>
      <c r="AL256" s="86"/>
      <c r="AM256" s="86"/>
      <c r="AN256" s="86"/>
      <c r="AO256" s="86"/>
      <c r="AP256" s="86"/>
      <c r="AQ256" s="86"/>
      <c r="AR256" s="86"/>
      <c r="AS256" s="86"/>
      <c r="AT256" s="86"/>
      <c r="AU256" s="86"/>
      <c r="AV256" s="86"/>
      <c r="AW256" s="86"/>
      <c r="AX256" s="86"/>
      <c r="AY256" s="86"/>
      <c r="AZ256" s="86"/>
      <c r="BA256" s="583"/>
      <c r="BB256" s="444"/>
      <c r="BC256" s="583"/>
      <c r="BD256" s="583"/>
      <c r="BE256" s="583"/>
      <c r="BF256" s="583"/>
      <c r="BG256" s="583"/>
      <c r="BH256" s="583"/>
      <c r="BI256" s="583"/>
      <c r="BJ256" s="583"/>
      <c r="BK256" s="583"/>
      <c r="BL256" s="583"/>
      <c r="BM256" s="583"/>
      <c r="BN256" s="583"/>
      <c r="BO256" s="583"/>
      <c r="BP256" s="583"/>
      <c r="BQ256" s="583"/>
      <c r="BR256" s="583"/>
      <c r="BS256" s="583"/>
      <c r="BT256" s="583"/>
      <c r="BU256" s="583"/>
      <c r="BV256" s="583"/>
      <c r="BW256" s="583"/>
      <c r="BX256" s="583"/>
      <c r="BY256" s="583"/>
      <c r="BZ256" s="417"/>
      <c r="CA256" s="417"/>
      <c r="CB256" s="417"/>
      <c r="CC256" s="417"/>
      <c r="CD256" s="417"/>
      <c r="CE256" s="417"/>
      <c r="CF256" s="417"/>
      <c r="CG256" s="417"/>
      <c r="CH256" s="417"/>
      <c r="CI256" s="417"/>
      <c r="CJ256" s="417"/>
      <c r="CK256" s="417"/>
      <c r="CL256" s="417"/>
      <c r="CM256" s="417"/>
      <c r="CN256" s="417"/>
      <c r="CO256" s="417"/>
      <c r="CP256" s="417"/>
      <c r="CQ256" s="417"/>
      <c r="CR256" s="417"/>
      <c r="CS256" s="417"/>
      <c r="CT256" s="417"/>
      <c r="CU256" s="417"/>
      <c r="CV256" s="417"/>
      <c r="CW256" s="417"/>
      <c r="CX256" s="417"/>
      <c r="CY256" s="417"/>
      <c r="CZ256" s="417"/>
    </row>
    <row r="257" s="584" customFormat="true" ht="18" customHeight="true" x14ac:dyDescent="0.2">
      <c r="AI257" s="86"/>
      <c r="AJ257" s="86"/>
      <c r="AK257" s="86"/>
      <c r="AL257" s="86"/>
      <c r="AM257" s="86"/>
      <c r="AN257" s="86"/>
      <c r="AO257" s="86"/>
      <c r="AP257" s="86"/>
      <c r="AQ257" s="86"/>
      <c r="AR257" s="86"/>
      <c r="AS257" s="86"/>
      <c r="AT257" s="86"/>
      <c r="AU257" s="86"/>
      <c r="AV257" s="86"/>
      <c r="AW257" s="86"/>
      <c r="AX257" s="86"/>
      <c r="AY257" s="86"/>
      <c r="AZ257" s="86"/>
      <c r="BA257" s="583"/>
      <c r="BB257" s="444"/>
      <c r="BC257" s="583"/>
      <c r="BD257" s="583"/>
      <c r="BE257" s="583"/>
      <c r="BF257" s="583"/>
      <c r="BG257" s="583"/>
      <c r="BH257" s="583"/>
      <c r="BI257" s="583"/>
      <c r="BJ257" s="583"/>
      <c r="BK257" s="583"/>
      <c r="BL257" s="583"/>
      <c r="BM257" s="583"/>
      <c r="BN257" s="583"/>
      <c r="BO257" s="583"/>
      <c r="BP257" s="583"/>
      <c r="BQ257" s="583"/>
      <c r="BR257" s="583"/>
      <c r="BS257" s="583"/>
      <c r="BT257" s="583"/>
      <c r="BU257" s="583"/>
      <c r="BV257" s="583"/>
      <c r="BW257" s="583"/>
      <c r="BX257" s="583"/>
      <c r="BY257" s="583"/>
      <c r="BZ257" s="417"/>
      <c r="CA257" s="417"/>
      <c r="CB257" s="417"/>
      <c r="CC257" s="417"/>
      <c r="CD257" s="417"/>
      <c r="CE257" s="417"/>
      <c r="CF257" s="417"/>
      <c r="CG257" s="417"/>
      <c r="CH257" s="417"/>
      <c r="CI257" s="417"/>
      <c r="CJ257" s="417"/>
      <c r="CK257" s="417"/>
      <c r="CL257" s="417"/>
      <c r="CM257" s="417"/>
      <c r="CN257" s="417"/>
      <c r="CO257" s="417"/>
      <c r="CP257" s="417"/>
      <c r="CQ257" s="417"/>
      <c r="CR257" s="417"/>
      <c r="CS257" s="417"/>
      <c r="CT257" s="417"/>
      <c r="CU257" s="417"/>
      <c r="CV257" s="417"/>
      <c r="CW257" s="417"/>
      <c r="CX257" s="417"/>
      <c r="CY257" s="417"/>
      <c r="CZ257" s="417"/>
    </row>
    <row r="258" s="584" customFormat="true" ht="18" customHeight="true" x14ac:dyDescent="0.2">
      <c r="AI258" s="86"/>
      <c r="AJ258" s="86"/>
      <c r="AK258" s="86"/>
      <c r="AL258" s="86"/>
      <c r="AM258" s="86"/>
      <c r="AN258" s="86"/>
      <c r="AO258" s="86"/>
      <c r="AP258" s="86"/>
      <c r="AQ258" s="86"/>
      <c r="AR258" s="86"/>
      <c r="AS258" s="86"/>
      <c r="AT258" s="86"/>
      <c r="AU258" s="86"/>
      <c r="AV258" s="86"/>
      <c r="AW258" s="86"/>
      <c r="AX258" s="86"/>
      <c r="AY258" s="86"/>
      <c r="AZ258" s="86"/>
      <c r="BA258" s="583"/>
      <c r="BB258" s="444"/>
      <c r="BC258" s="583"/>
      <c r="BD258" s="583"/>
      <c r="BE258" s="583"/>
      <c r="BF258" s="583"/>
      <c r="BG258" s="583"/>
      <c r="BH258" s="583"/>
      <c r="BI258" s="583"/>
      <c r="BJ258" s="583"/>
      <c r="BK258" s="583"/>
      <c r="BL258" s="583"/>
      <c r="BM258" s="583"/>
      <c r="BN258" s="583"/>
      <c r="BO258" s="583"/>
      <c r="BP258" s="583"/>
      <c r="BQ258" s="583"/>
      <c r="BR258" s="583"/>
      <c r="BS258" s="583"/>
      <c r="BT258" s="583"/>
      <c r="BU258" s="583"/>
      <c r="BV258" s="583"/>
      <c r="BW258" s="583"/>
      <c r="BX258" s="583"/>
      <c r="BY258" s="583"/>
      <c r="BZ258" s="417"/>
      <c r="CA258" s="417"/>
      <c r="CB258" s="417"/>
      <c r="CC258" s="417"/>
      <c r="CD258" s="417"/>
      <c r="CE258" s="417"/>
      <c r="CF258" s="417"/>
      <c r="CG258" s="417"/>
      <c r="CH258" s="417"/>
      <c r="CI258" s="417"/>
      <c r="CJ258" s="417"/>
      <c r="CK258" s="417"/>
      <c r="CL258" s="417"/>
      <c r="CM258" s="417"/>
      <c r="CN258" s="417"/>
      <c r="CO258" s="417"/>
      <c r="CP258" s="417"/>
      <c r="CQ258" s="417"/>
      <c r="CR258" s="417"/>
      <c r="CS258" s="417"/>
      <c r="CT258" s="417"/>
      <c r="CU258" s="417"/>
      <c r="CV258" s="417"/>
      <c r="CW258" s="417"/>
      <c r="CX258" s="417"/>
      <c r="CY258" s="417"/>
      <c r="CZ258" s="417"/>
    </row>
    <row r="259" s="759" customFormat="true" ht="15" customHeight="true" x14ac:dyDescent="0.2">
      <c r="AI259" s="757"/>
      <c r="AJ259" s="757"/>
      <c r="AK259" s="757"/>
      <c r="AL259" s="757"/>
      <c r="AM259" s="757"/>
      <c r="AN259" s="757"/>
      <c r="AO259" s="757"/>
      <c r="AP259" s="757"/>
      <c r="AQ259" s="757"/>
      <c r="AR259" s="757"/>
      <c r="AS259" s="757"/>
      <c r="AT259" s="757"/>
      <c r="AU259" s="757"/>
      <c r="AV259" s="757"/>
      <c r="AW259" s="757"/>
      <c r="AX259" s="757"/>
      <c r="AY259" s="757"/>
      <c r="AZ259" s="757"/>
      <c r="BA259" s="423" t="s">
        <v>131</v>
      </c>
      <c r="BB259" s="391" t="s">
        <v>85</v>
      </c>
      <c r="BC259" s="859" t="s">
        <v>115</v>
      </c>
      <c r="BD259" s="860"/>
      <c r="BE259" s="860"/>
      <c r="BF259" s="860"/>
      <c r="BG259" s="889"/>
      <c r="BH259" s="859" t="s">
        <v>39</v>
      </c>
      <c r="BI259" s="860"/>
      <c r="BJ259" s="860"/>
      <c r="BK259" s="860"/>
      <c r="BL259" s="889"/>
      <c r="BM259" s="859" t="s">
        <v>38</v>
      </c>
      <c r="BN259" s="860"/>
      <c r="BO259" s="860"/>
      <c r="BP259" s="860"/>
      <c r="BQ259" s="861"/>
      <c r="BR259" s="96" t="s">
        <v>143</v>
      </c>
      <c r="BS259" s="502"/>
      <c r="BT259" s="502"/>
      <c r="BU259" s="502"/>
      <c r="BV259" s="502"/>
      <c r="BW259" s="502"/>
      <c r="BX259" s="502"/>
      <c r="BY259" s="502"/>
      <c r="BZ259" s="516"/>
      <c r="CA259" s="516"/>
      <c r="CB259" s="516"/>
      <c r="CC259" s="516"/>
      <c r="CD259" s="516"/>
      <c r="CE259" s="516"/>
      <c r="CF259" s="516"/>
      <c r="CG259" s="516"/>
      <c r="CH259" s="516"/>
      <c r="CI259" s="421"/>
      <c r="CJ259" s="421"/>
      <c r="CK259" s="421"/>
      <c r="CL259" s="421"/>
      <c r="CM259" s="421"/>
      <c r="CN259" s="421"/>
      <c r="CO259" s="421"/>
      <c r="CP259" s="421"/>
      <c r="CQ259" s="421"/>
      <c r="CR259" s="421"/>
      <c r="CS259" s="421"/>
      <c r="CT259" s="421"/>
      <c r="CU259" s="421"/>
      <c r="CV259" s="421"/>
      <c r="CW259" s="421"/>
      <c r="CX259" s="421"/>
      <c r="CY259" s="421"/>
      <c r="CZ259" s="421"/>
    </row>
    <row r="260" s="759" customFormat="true" ht="24" x14ac:dyDescent="0.2">
      <c r="AI260" s="757"/>
      <c r="AJ260" s="757"/>
      <c r="AK260" s="757"/>
      <c r="AL260" s="757"/>
      <c r="AM260" s="757"/>
      <c r="AN260" s="757"/>
      <c r="AO260" s="757"/>
      <c r="AP260" s="757"/>
      <c r="AQ260" s="757"/>
      <c r="AR260" s="757"/>
      <c r="AS260" s="757"/>
      <c r="AT260" s="757"/>
      <c r="AU260" s="757"/>
      <c r="AV260" s="757"/>
      <c r="AW260" s="757"/>
      <c r="AX260" s="757"/>
      <c r="AY260" s="757"/>
      <c r="AZ260" s="757"/>
      <c r="BA260" s="409" t="s">
        <v>119</v>
      </c>
      <c r="BB260" s="408"/>
      <c r="BC260" s="532" t="s">
        <v>0</v>
      </c>
      <c r="BD260" s="604" t="s">
        <v>1</v>
      </c>
      <c r="BE260" s="604" t="s">
        <v>2</v>
      </c>
      <c r="BF260" s="604" t="s">
        <v>3</v>
      </c>
      <c r="BG260" s="533" t="s">
        <v>4</v>
      </c>
      <c r="BH260" s="532" t="s">
        <v>0</v>
      </c>
      <c r="BI260" s="604" t="s">
        <v>1</v>
      </c>
      <c r="BJ260" s="604" t="s">
        <v>2</v>
      </c>
      <c r="BK260" s="604" t="s">
        <v>3</v>
      </c>
      <c r="BL260" s="533" t="s">
        <v>4</v>
      </c>
      <c r="BM260" s="532" t="s">
        <v>0</v>
      </c>
      <c r="BN260" s="604" t="s">
        <v>1</v>
      </c>
      <c r="BO260" s="604" t="s">
        <v>2</v>
      </c>
      <c r="BP260" s="604" t="s">
        <v>3</v>
      </c>
      <c r="BQ260" s="533" t="s">
        <v>4</v>
      </c>
      <c r="BR260" s="532" t="s">
        <v>157</v>
      </c>
      <c r="BS260" s="604" t="s">
        <v>158</v>
      </c>
      <c r="BT260" s="604" t="s">
        <v>159</v>
      </c>
      <c r="BU260" s="604" t="s">
        <v>160</v>
      </c>
      <c r="BV260" s="604" t="s">
        <v>161</v>
      </c>
      <c r="BW260" s="604" t="s">
        <v>162</v>
      </c>
      <c r="BX260" s="604" t="s">
        <v>163</v>
      </c>
      <c r="BY260" s="605" t="s">
        <v>164</v>
      </c>
      <c r="BZ260" s="605" t="s">
        <v>165</v>
      </c>
      <c r="CA260" s="605" t="s">
        <v>166</v>
      </c>
      <c r="CB260" s="605" t="s">
        <v>167</v>
      </c>
      <c r="CC260" s="605" t="s">
        <v>168</v>
      </c>
      <c r="CD260" s="605" t="s">
        <v>169</v>
      </c>
      <c r="CE260" s="605" t="s">
        <v>170</v>
      </c>
      <c r="CF260" s="605" t="s">
        <v>171</v>
      </c>
      <c r="CG260" s="605" t="s">
        <v>172</v>
      </c>
      <c r="CH260" s="605" t="s">
        <v>173</v>
      </c>
      <c r="CI260" s="763"/>
      <c r="CJ260" s="763"/>
      <c r="CK260" s="763"/>
      <c r="CL260" s="763"/>
      <c r="CM260" s="763"/>
      <c r="CN260" s="763"/>
      <c r="CO260" s="763"/>
      <c r="CP260" s="763"/>
      <c r="CQ260" s="763"/>
      <c r="CR260" s="763"/>
      <c r="CS260" s="763"/>
      <c r="CT260" s="763"/>
      <c r="CU260" s="763"/>
      <c r="CV260" s="763"/>
      <c r="CW260" s="763"/>
      <c r="CX260" s="763"/>
      <c r="CY260" s="763"/>
      <c r="CZ260" s="763"/>
    </row>
    <row r="261" s="759" customFormat="true" ht="15" customHeight="true" x14ac:dyDescent="0.2">
      <c r="AI261" s="757"/>
      <c r="AJ261" s="757"/>
      <c r="AK261" s="757"/>
      <c r="AL261" s="757"/>
      <c r="AM261" s="757"/>
      <c r="AN261" s="757"/>
      <c r="AO261" s="757"/>
      <c r="AP261" s="757"/>
      <c r="AQ261" s="757"/>
      <c r="AR261" s="757"/>
      <c r="AS261" s="757"/>
      <c r="AT261" s="757"/>
      <c r="AU261" s="757"/>
      <c r="AV261" s="757"/>
      <c r="AW261" s="757"/>
      <c r="AX261" s="757"/>
      <c r="AY261" s="757"/>
      <c r="AZ261" s="757"/>
      <c r="BA261" s="888" t="s">
        <v>73</v>
      </c>
      <c r="BB261" s="642" t="s">
        <v>50</v>
      </c>
      <c r="BC261" s="121" t="s">
        <v>36</v>
      </c>
      <c r="BD261" s="117" t="s">
        <v>36</v>
      </c>
      <c r="BE261" s="117" t="s">
        <v>36</v>
      </c>
      <c r="BF261" s="117" t="s">
        <v>36</v>
      </c>
      <c r="BG261" s="112" t="s">
        <v>36</v>
      </c>
      <c r="BH261" s="121" t="s">
        <v>36</v>
      </c>
      <c r="BI261" s="117" t="s">
        <v>36</v>
      </c>
      <c r="BJ261" s="117" t="s">
        <v>36</v>
      </c>
      <c r="BK261" s="117" t="s">
        <v>36</v>
      </c>
      <c r="BL261" s="112" t="s">
        <v>36</v>
      </c>
      <c r="BM261" s="121" t="s">
        <v>36</v>
      </c>
      <c r="BN261" s="117" t="s">
        <v>36</v>
      </c>
      <c r="BO261" s="117" t="s">
        <v>36</v>
      </c>
      <c r="BP261" s="117" t="s">
        <v>36</v>
      </c>
      <c r="BQ261" s="112" t="s">
        <v>36</v>
      </c>
      <c r="BR261" s="121" t="s">
        <v>36</v>
      </c>
      <c r="BS261" s="117" t="s">
        <v>36</v>
      </c>
      <c r="BT261" s="117" t="s">
        <v>36</v>
      </c>
      <c r="BU261" s="117" t="s">
        <v>36</v>
      </c>
      <c r="BV261" s="117" t="s">
        <v>36</v>
      </c>
      <c r="BW261" s="117" t="s">
        <v>36</v>
      </c>
      <c r="BX261" s="117" t="s">
        <v>36</v>
      </c>
      <c r="BY261" s="106" t="s">
        <v>36</v>
      </c>
      <c r="BZ261" s="106" t="s">
        <v>36</v>
      </c>
      <c r="CA261" s="106" t="s">
        <v>36</v>
      </c>
      <c r="CB261" s="106" t="s">
        <v>36</v>
      </c>
      <c r="CC261" s="106" t="s">
        <v>36</v>
      </c>
      <c r="CD261" s="106" t="s">
        <v>36</v>
      </c>
      <c r="CE261" s="106" t="s">
        <v>36</v>
      </c>
      <c r="CF261" s="106" t="s">
        <v>36</v>
      </c>
      <c r="CG261" s="106" t="s">
        <v>36</v>
      </c>
      <c r="CH261" s="106" t="s">
        <v>36</v>
      </c>
      <c r="CI261" s="85"/>
      <c r="CJ261" s="85"/>
      <c r="CK261" s="85"/>
      <c r="CL261" s="85"/>
      <c r="CM261" s="85"/>
      <c r="CN261" s="85"/>
      <c r="CO261" s="85"/>
      <c r="CP261" s="85"/>
      <c r="CQ261" s="85"/>
      <c r="CR261" s="85"/>
      <c r="CS261" s="85"/>
      <c r="CT261" s="85"/>
      <c r="CU261" s="85"/>
      <c r="CV261" s="85"/>
      <c r="CW261" s="85"/>
      <c r="CX261" s="85"/>
      <c r="CY261" s="85"/>
      <c r="CZ261" s="85"/>
    </row>
    <row r="262" s="759" customFormat="true" ht="15" customHeight="true" x14ac:dyDescent="0.2">
      <c r="AI262" s="757"/>
      <c r="AJ262" s="757"/>
      <c r="AK262" s="757"/>
      <c r="AL262" s="757"/>
      <c r="AM262" s="757"/>
      <c r="AN262" s="757"/>
      <c r="AO262" s="757"/>
      <c r="AP262" s="757"/>
      <c r="AQ262" s="757"/>
      <c r="AR262" s="757"/>
      <c r="AS262" s="757"/>
      <c r="AT262" s="757"/>
      <c r="AU262" s="757"/>
      <c r="AV262" s="757"/>
      <c r="AW262" s="757"/>
      <c r="AX262" s="757"/>
      <c r="AY262" s="757"/>
      <c r="AZ262" s="757"/>
      <c r="BA262" s="886"/>
      <c r="BB262" s="641" t="s">
        <v>49</v>
      </c>
      <c r="BC262" s="120" t="s">
        <v>36</v>
      </c>
      <c r="BD262" s="116" t="s">
        <v>36</v>
      </c>
      <c r="BE262" s="116" t="s">
        <v>36</v>
      </c>
      <c r="BF262" s="116" t="s">
        <v>36</v>
      </c>
      <c r="BG262" s="111" t="s">
        <v>36</v>
      </c>
      <c r="BH262" s="120" t="s">
        <v>36</v>
      </c>
      <c r="BI262" s="116" t="s">
        <v>36</v>
      </c>
      <c r="BJ262" s="116" t="s">
        <v>36</v>
      </c>
      <c r="BK262" s="116" t="s">
        <v>36</v>
      </c>
      <c r="BL262" s="111" t="s">
        <v>36</v>
      </c>
      <c r="BM262" s="120" t="s">
        <v>36</v>
      </c>
      <c r="BN262" s="116" t="s">
        <v>36</v>
      </c>
      <c r="BO262" s="116" t="s">
        <v>36</v>
      </c>
      <c r="BP262" s="116" t="s">
        <v>36</v>
      </c>
      <c r="BQ262" s="111" t="s">
        <v>36</v>
      </c>
      <c r="BR262" s="120" t="s">
        <v>36</v>
      </c>
      <c r="BS262" s="116" t="s">
        <v>36</v>
      </c>
      <c r="BT262" s="116" t="s">
        <v>36</v>
      </c>
      <c r="BU262" s="116" t="s">
        <v>36</v>
      </c>
      <c r="BV262" s="116" t="s">
        <v>36</v>
      </c>
      <c r="BW262" s="116" t="s">
        <v>36</v>
      </c>
      <c r="BX262" s="116" t="s">
        <v>36</v>
      </c>
      <c r="BY262" s="105" t="s">
        <v>36</v>
      </c>
      <c r="BZ262" s="105" t="s">
        <v>36</v>
      </c>
      <c r="CA262" s="105" t="s">
        <v>36</v>
      </c>
      <c r="CB262" s="105" t="s">
        <v>36</v>
      </c>
      <c r="CC262" s="105" t="s">
        <v>36</v>
      </c>
      <c r="CD262" s="105" t="s">
        <v>36</v>
      </c>
      <c r="CE262" s="105" t="s">
        <v>36</v>
      </c>
      <c r="CF262" s="105" t="s">
        <v>36</v>
      </c>
      <c r="CG262" s="105" t="s">
        <v>36</v>
      </c>
      <c r="CH262" s="105" t="s">
        <v>36</v>
      </c>
      <c r="CI262" s="85"/>
      <c r="CJ262" s="85"/>
      <c r="CK262" s="85"/>
      <c r="CL262" s="85"/>
      <c r="CM262" s="85"/>
      <c r="CN262" s="85"/>
      <c r="CO262" s="85"/>
      <c r="CP262" s="85"/>
      <c r="CQ262" s="85"/>
      <c r="CR262" s="85"/>
      <c r="CS262" s="85"/>
      <c r="CT262" s="85"/>
      <c r="CU262" s="85"/>
      <c r="CV262" s="85"/>
      <c r="CW262" s="85"/>
      <c r="CX262" s="85"/>
      <c r="CY262" s="85"/>
      <c r="CZ262" s="85"/>
    </row>
    <row r="263" s="759" customFormat="true" ht="15" customHeight="true" x14ac:dyDescent="0.2">
      <c r="AI263" s="757"/>
      <c r="AJ263" s="757"/>
      <c r="AK263" s="757"/>
      <c r="AL263" s="757"/>
      <c r="AM263" s="757"/>
      <c r="AN263" s="757"/>
      <c r="AO263" s="757"/>
      <c r="AP263" s="757"/>
      <c r="AQ263" s="757"/>
      <c r="AR263" s="757"/>
      <c r="AS263" s="757"/>
      <c r="AT263" s="757"/>
      <c r="AU263" s="757"/>
      <c r="AV263" s="757"/>
      <c r="AW263" s="757"/>
      <c r="AX263" s="757"/>
      <c r="AY263" s="757"/>
      <c r="AZ263" s="757"/>
      <c r="BA263" s="886"/>
      <c r="BB263" s="641" t="s">
        <v>113</v>
      </c>
      <c r="BC263" s="120" t="s">
        <v>36</v>
      </c>
      <c r="BD263" s="116" t="s">
        <v>36</v>
      </c>
      <c r="BE263" s="116" t="s">
        <v>36</v>
      </c>
      <c r="BF263" s="116" t="s">
        <v>36</v>
      </c>
      <c r="BG263" s="111" t="s">
        <v>36</v>
      </c>
      <c r="BH263" s="120" t="s">
        <v>36</v>
      </c>
      <c r="BI263" s="116" t="s">
        <v>36</v>
      </c>
      <c r="BJ263" s="116" t="s">
        <v>36</v>
      </c>
      <c r="BK263" s="116" t="s">
        <v>36</v>
      </c>
      <c r="BL263" s="111" t="s">
        <v>36</v>
      </c>
      <c r="BM263" s="120" t="s">
        <v>36</v>
      </c>
      <c r="BN263" s="116" t="s">
        <v>36</v>
      </c>
      <c r="BO263" s="116" t="s">
        <v>36</v>
      </c>
      <c r="BP263" s="116" t="s">
        <v>36</v>
      </c>
      <c r="BQ263" s="111" t="s">
        <v>36</v>
      </c>
      <c r="BR263" s="120" t="s">
        <v>36</v>
      </c>
      <c r="BS263" s="116" t="s">
        <v>36</v>
      </c>
      <c r="BT263" s="116" t="s">
        <v>36</v>
      </c>
      <c r="BU263" s="116" t="s">
        <v>36</v>
      </c>
      <c r="BV263" s="116" t="s">
        <v>36</v>
      </c>
      <c r="BW263" s="116" t="s">
        <v>36</v>
      </c>
      <c r="BX263" s="116" t="s">
        <v>36</v>
      </c>
      <c r="BY263" s="105" t="s">
        <v>36</v>
      </c>
      <c r="BZ263" s="105" t="s">
        <v>36</v>
      </c>
      <c r="CA263" s="105" t="s">
        <v>36</v>
      </c>
      <c r="CB263" s="105" t="s">
        <v>36</v>
      </c>
      <c r="CC263" s="105" t="s">
        <v>36</v>
      </c>
      <c r="CD263" s="105" t="s">
        <v>36</v>
      </c>
      <c r="CE263" s="105" t="s">
        <v>36</v>
      </c>
      <c r="CF263" s="105" t="s">
        <v>36</v>
      </c>
      <c r="CG263" s="105" t="s">
        <v>36</v>
      </c>
      <c r="CH263" s="105" t="s">
        <v>36</v>
      </c>
      <c r="CI263" s="85"/>
      <c r="CJ263" s="85"/>
      <c r="CK263" s="85"/>
      <c r="CL263" s="85"/>
      <c r="CM263" s="85"/>
      <c r="CN263" s="85"/>
      <c r="CO263" s="85"/>
      <c r="CP263" s="85"/>
      <c r="CQ263" s="85"/>
      <c r="CR263" s="85"/>
      <c r="CS263" s="85"/>
      <c r="CT263" s="85"/>
      <c r="CU263" s="85"/>
      <c r="CV263" s="85"/>
      <c r="CW263" s="85"/>
      <c r="CX263" s="85"/>
      <c r="CY263" s="85"/>
      <c r="CZ263" s="85"/>
    </row>
    <row r="264" s="759" customFormat="true" ht="15" customHeight="true" x14ac:dyDescent="0.2">
      <c r="AI264" s="757"/>
      <c r="AJ264" s="757"/>
      <c r="AK264" s="757"/>
      <c r="AL264" s="757"/>
      <c r="AM264" s="757"/>
      <c r="AN264" s="757"/>
      <c r="AO264" s="757"/>
      <c r="AP264" s="757"/>
      <c r="AQ264" s="757"/>
      <c r="AR264" s="757"/>
      <c r="AS264" s="757"/>
      <c r="AT264" s="757"/>
      <c r="AU264" s="757"/>
      <c r="AV264" s="757"/>
      <c r="AW264" s="757"/>
      <c r="AX264" s="757"/>
      <c r="AY264" s="757"/>
      <c r="AZ264" s="757"/>
      <c r="BA264" s="886" t="s">
        <v>74</v>
      </c>
      <c r="BB264" s="641" t="s">
        <v>89</v>
      </c>
      <c r="BC264" s="120" t="s">
        <v>36</v>
      </c>
      <c r="BD264" s="116" t="s">
        <v>36</v>
      </c>
      <c r="BE264" s="116" t="s">
        <v>36</v>
      </c>
      <c r="BF264" s="116" t="s">
        <v>36</v>
      </c>
      <c r="BG264" s="111" t="s">
        <v>36</v>
      </c>
      <c r="BH264" s="120" t="s">
        <v>36</v>
      </c>
      <c r="BI264" s="116" t="s">
        <v>36</v>
      </c>
      <c r="BJ264" s="116" t="s">
        <v>36</v>
      </c>
      <c r="BK264" s="116" t="s">
        <v>36</v>
      </c>
      <c r="BL264" s="111" t="s">
        <v>36</v>
      </c>
      <c r="BM264" s="120" t="s">
        <v>36</v>
      </c>
      <c r="BN264" s="116" t="s">
        <v>36</v>
      </c>
      <c r="BO264" s="116" t="s">
        <v>36</v>
      </c>
      <c r="BP264" s="116" t="s">
        <v>36</v>
      </c>
      <c r="BQ264" s="111" t="s">
        <v>36</v>
      </c>
      <c r="BR264" s="120" t="s">
        <v>36</v>
      </c>
      <c r="BS264" s="116" t="s">
        <v>36</v>
      </c>
      <c r="BT264" s="116" t="s">
        <v>36</v>
      </c>
      <c r="BU264" s="116" t="s">
        <v>36</v>
      </c>
      <c r="BV264" s="116" t="s">
        <v>36</v>
      </c>
      <c r="BW264" s="116" t="s">
        <v>36</v>
      </c>
      <c r="BX264" s="116" t="s">
        <v>36</v>
      </c>
      <c r="BY264" s="105" t="s">
        <v>36</v>
      </c>
      <c r="BZ264" s="105" t="s">
        <v>36</v>
      </c>
      <c r="CA264" s="105" t="s">
        <v>36</v>
      </c>
      <c r="CB264" s="105" t="s">
        <v>36</v>
      </c>
      <c r="CC264" s="105" t="s">
        <v>36</v>
      </c>
      <c r="CD264" s="105" t="s">
        <v>36</v>
      </c>
      <c r="CE264" s="105" t="s">
        <v>36</v>
      </c>
      <c r="CF264" s="105" t="s">
        <v>36</v>
      </c>
      <c r="CG264" s="105" t="s">
        <v>36</v>
      </c>
      <c r="CH264" s="105" t="s">
        <v>36</v>
      </c>
      <c r="CI264" s="85"/>
      <c r="CJ264" s="85"/>
      <c r="CK264" s="85"/>
      <c r="CL264" s="85"/>
      <c r="CM264" s="85"/>
      <c r="CN264" s="85"/>
      <c r="CO264" s="85"/>
      <c r="CP264" s="85"/>
      <c r="CQ264" s="85"/>
      <c r="CR264" s="85"/>
      <c r="CS264" s="85"/>
      <c r="CT264" s="85"/>
      <c r="CU264" s="85"/>
      <c r="CV264" s="85"/>
      <c r="CW264" s="85"/>
      <c r="CX264" s="85"/>
      <c r="CY264" s="85"/>
      <c r="CZ264" s="85"/>
    </row>
    <row r="265" s="759" customFormat="true" ht="15" customHeight="true" x14ac:dyDescent="0.2">
      <c r="AI265" s="757"/>
      <c r="AJ265" s="757"/>
      <c r="AK265" s="757"/>
      <c r="AL265" s="757"/>
      <c r="AM265" s="757"/>
      <c r="AN265" s="757"/>
      <c r="AO265" s="757"/>
      <c r="AP265" s="757"/>
      <c r="AQ265" s="757"/>
      <c r="AR265" s="757"/>
      <c r="AS265" s="757"/>
      <c r="AT265" s="757"/>
      <c r="AU265" s="757"/>
      <c r="AV265" s="757"/>
      <c r="AW265" s="757"/>
      <c r="AX265" s="757"/>
      <c r="AY265" s="757"/>
      <c r="AZ265" s="757"/>
      <c r="BA265" s="886"/>
      <c r="BB265" s="641" t="s">
        <v>90</v>
      </c>
      <c r="BC265" s="120" t="s">
        <v>36</v>
      </c>
      <c r="BD265" s="116" t="s">
        <v>36</v>
      </c>
      <c r="BE265" s="116" t="s">
        <v>36</v>
      </c>
      <c r="BF265" s="116" t="s">
        <v>36</v>
      </c>
      <c r="BG265" s="111" t="s">
        <v>36</v>
      </c>
      <c r="BH265" s="120" t="s">
        <v>36</v>
      </c>
      <c r="BI265" s="116" t="s">
        <v>36</v>
      </c>
      <c r="BJ265" s="116" t="s">
        <v>36</v>
      </c>
      <c r="BK265" s="116" t="s">
        <v>36</v>
      </c>
      <c r="BL265" s="111" t="s">
        <v>36</v>
      </c>
      <c r="BM265" s="120" t="s">
        <v>36</v>
      </c>
      <c r="BN265" s="116" t="s">
        <v>36</v>
      </c>
      <c r="BO265" s="116" t="s">
        <v>36</v>
      </c>
      <c r="BP265" s="116" t="s">
        <v>36</v>
      </c>
      <c r="BQ265" s="111" t="s">
        <v>36</v>
      </c>
      <c r="BR265" s="120" t="s">
        <v>36</v>
      </c>
      <c r="BS265" s="116" t="s">
        <v>36</v>
      </c>
      <c r="BT265" s="116" t="s">
        <v>36</v>
      </c>
      <c r="BU265" s="116" t="s">
        <v>36</v>
      </c>
      <c r="BV265" s="116" t="s">
        <v>36</v>
      </c>
      <c r="BW265" s="116" t="s">
        <v>36</v>
      </c>
      <c r="BX265" s="116" t="s">
        <v>36</v>
      </c>
      <c r="BY265" s="105" t="s">
        <v>36</v>
      </c>
      <c r="BZ265" s="105" t="s">
        <v>36</v>
      </c>
      <c r="CA265" s="105" t="s">
        <v>36</v>
      </c>
      <c r="CB265" s="105" t="s">
        <v>36</v>
      </c>
      <c r="CC265" s="105" t="s">
        <v>36</v>
      </c>
      <c r="CD265" s="105" t="s">
        <v>36</v>
      </c>
      <c r="CE265" s="105" t="s">
        <v>36</v>
      </c>
      <c r="CF265" s="105" t="s">
        <v>36</v>
      </c>
      <c r="CG265" s="105" t="s">
        <v>36</v>
      </c>
      <c r="CH265" s="105" t="s">
        <v>36</v>
      </c>
      <c r="CI265" s="85"/>
      <c r="CJ265" s="85"/>
      <c r="CK265" s="85"/>
      <c r="CL265" s="85"/>
      <c r="CM265" s="85"/>
      <c r="CN265" s="85"/>
      <c r="CO265" s="85"/>
      <c r="CP265" s="85"/>
      <c r="CQ265" s="85"/>
      <c r="CR265" s="85"/>
      <c r="CS265" s="85"/>
      <c r="CT265" s="85"/>
      <c r="CU265" s="85"/>
      <c r="CV265" s="85"/>
      <c r="CW265" s="85"/>
      <c r="CX265" s="85"/>
      <c r="CY265" s="85"/>
      <c r="CZ265" s="85"/>
    </row>
    <row r="266" s="759" customFormat="true" ht="15" customHeight="true" x14ac:dyDescent="0.2">
      <c r="AI266" s="757"/>
      <c r="AJ266" s="757"/>
      <c r="AK266" s="757"/>
      <c r="AL266" s="757"/>
      <c r="AM266" s="757"/>
      <c r="AN266" s="757"/>
      <c r="AO266" s="757"/>
      <c r="AP266" s="757"/>
      <c r="AQ266" s="757"/>
      <c r="AR266" s="757"/>
      <c r="AS266" s="757"/>
      <c r="AT266" s="757"/>
      <c r="AU266" s="757"/>
      <c r="AV266" s="757"/>
      <c r="AW266" s="757"/>
      <c r="AX266" s="757"/>
      <c r="AY266" s="757"/>
      <c r="AZ266" s="757"/>
      <c r="BA266" s="886"/>
      <c r="BB266" s="641" t="s">
        <v>91</v>
      </c>
      <c r="BC266" s="120" t="s">
        <v>36</v>
      </c>
      <c r="BD266" s="116" t="s">
        <v>36</v>
      </c>
      <c r="BE266" s="116" t="s">
        <v>36</v>
      </c>
      <c r="BF266" s="116" t="s">
        <v>36</v>
      </c>
      <c r="BG266" s="111" t="s">
        <v>36</v>
      </c>
      <c r="BH266" s="120" t="s">
        <v>36</v>
      </c>
      <c r="BI266" s="116" t="s">
        <v>36</v>
      </c>
      <c r="BJ266" s="116" t="s">
        <v>36</v>
      </c>
      <c r="BK266" s="116" t="s">
        <v>36</v>
      </c>
      <c r="BL266" s="111" t="s">
        <v>36</v>
      </c>
      <c r="BM266" s="120" t="s">
        <v>36</v>
      </c>
      <c r="BN266" s="116" t="s">
        <v>36</v>
      </c>
      <c r="BO266" s="116" t="s">
        <v>36</v>
      </c>
      <c r="BP266" s="116" t="s">
        <v>36</v>
      </c>
      <c r="BQ266" s="111" t="s">
        <v>36</v>
      </c>
      <c r="BR266" s="120" t="s">
        <v>36</v>
      </c>
      <c r="BS266" s="116" t="s">
        <v>36</v>
      </c>
      <c r="BT266" s="116" t="s">
        <v>36</v>
      </c>
      <c r="BU266" s="116" t="s">
        <v>36</v>
      </c>
      <c r="BV266" s="116" t="s">
        <v>36</v>
      </c>
      <c r="BW266" s="116" t="s">
        <v>36</v>
      </c>
      <c r="BX266" s="116" t="s">
        <v>36</v>
      </c>
      <c r="BY266" s="105" t="s">
        <v>36</v>
      </c>
      <c r="BZ266" s="105" t="s">
        <v>36</v>
      </c>
      <c r="CA266" s="105" t="s">
        <v>36</v>
      </c>
      <c r="CB266" s="105" t="s">
        <v>36</v>
      </c>
      <c r="CC266" s="105" t="s">
        <v>36</v>
      </c>
      <c r="CD266" s="105" t="s">
        <v>36</v>
      </c>
      <c r="CE266" s="105" t="s">
        <v>36</v>
      </c>
      <c r="CF266" s="105" t="s">
        <v>36</v>
      </c>
      <c r="CG266" s="105" t="s">
        <v>36</v>
      </c>
      <c r="CH266" s="105" t="s">
        <v>36</v>
      </c>
      <c r="CI266" s="85"/>
      <c r="CJ266" s="85"/>
      <c r="CK266" s="85"/>
      <c r="CL266" s="85"/>
      <c r="CM266" s="85"/>
      <c r="CN266" s="85"/>
      <c r="CO266" s="85"/>
      <c r="CP266" s="85"/>
      <c r="CQ266" s="85"/>
      <c r="CR266" s="85"/>
      <c r="CS266" s="85"/>
      <c r="CT266" s="85"/>
      <c r="CU266" s="85"/>
      <c r="CV266" s="85"/>
      <c r="CW266" s="85"/>
      <c r="CX266" s="85"/>
      <c r="CY266" s="85"/>
      <c r="CZ266" s="85"/>
    </row>
    <row r="267" s="759" customFormat="true" ht="15" customHeight="true" x14ac:dyDescent="0.2">
      <c r="AI267" s="757"/>
      <c r="AJ267" s="757"/>
      <c r="AK267" s="757"/>
      <c r="AL267" s="757"/>
      <c r="AM267" s="757"/>
      <c r="AN267" s="757"/>
      <c r="AO267" s="757"/>
      <c r="AP267" s="757"/>
      <c r="AQ267" s="757"/>
      <c r="AR267" s="757"/>
      <c r="AS267" s="757"/>
      <c r="AT267" s="757"/>
      <c r="AU267" s="757"/>
      <c r="AV267" s="757"/>
      <c r="AW267" s="757"/>
      <c r="AX267" s="757"/>
      <c r="AY267" s="757"/>
      <c r="AZ267" s="757"/>
      <c r="BA267" s="886"/>
      <c r="BB267" s="641" t="s">
        <v>113</v>
      </c>
      <c r="BC267" s="120" t="s">
        <v>36</v>
      </c>
      <c r="BD267" s="116" t="s">
        <v>36</v>
      </c>
      <c r="BE267" s="116" t="s">
        <v>36</v>
      </c>
      <c r="BF267" s="116" t="s">
        <v>36</v>
      </c>
      <c r="BG267" s="111" t="s">
        <v>36</v>
      </c>
      <c r="BH267" s="120" t="s">
        <v>36</v>
      </c>
      <c r="BI267" s="116" t="s">
        <v>36</v>
      </c>
      <c r="BJ267" s="116" t="s">
        <v>36</v>
      </c>
      <c r="BK267" s="116" t="s">
        <v>36</v>
      </c>
      <c r="BL267" s="111" t="s">
        <v>36</v>
      </c>
      <c r="BM267" s="120" t="s">
        <v>36</v>
      </c>
      <c r="BN267" s="116" t="s">
        <v>36</v>
      </c>
      <c r="BO267" s="116" t="s">
        <v>36</v>
      </c>
      <c r="BP267" s="116" t="s">
        <v>36</v>
      </c>
      <c r="BQ267" s="111" t="s">
        <v>36</v>
      </c>
      <c r="BR267" s="120" t="s">
        <v>36</v>
      </c>
      <c r="BS267" s="116" t="s">
        <v>36</v>
      </c>
      <c r="BT267" s="116" t="s">
        <v>36</v>
      </c>
      <c r="BU267" s="116" t="s">
        <v>36</v>
      </c>
      <c r="BV267" s="116" t="s">
        <v>36</v>
      </c>
      <c r="BW267" s="116" t="s">
        <v>36</v>
      </c>
      <c r="BX267" s="116" t="s">
        <v>36</v>
      </c>
      <c r="BY267" s="105" t="s">
        <v>36</v>
      </c>
      <c r="BZ267" s="105" t="s">
        <v>36</v>
      </c>
      <c r="CA267" s="105" t="s">
        <v>36</v>
      </c>
      <c r="CB267" s="105" t="s">
        <v>36</v>
      </c>
      <c r="CC267" s="105" t="s">
        <v>36</v>
      </c>
      <c r="CD267" s="105" t="s">
        <v>36</v>
      </c>
      <c r="CE267" s="105" t="s">
        <v>36</v>
      </c>
      <c r="CF267" s="105" t="s">
        <v>36</v>
      </c>
      <c r="CG267" s="105" t="s">
        <v>36</v>
      </c>
      <c r="CH267" s="105" t="s">
        <v>36</v>
      </c>
      <c r="CI267" s="85"/>
      <c r="CJ267" s="85"/>
      <c r="CK267" s="85"/>
      <c r="CL267" s="85"/>
      <c r="CM267" s="85"/>
      <c r="CN267" s="85"/>
      <c r="CO267" s="85"/>
      <c r="CP267" s="85"/>
      <c r="CQ267" s="85"/>
      <c r="CR267" s="85"/>
      <c r="CS267" s="85"/>
      <c r="CT267" s="85"/>
      <c r="CU267" s="85"/>
      <c r="CV267" s="85"/>
      <c r="CW267" s="85"/>
      <c r="CX267" s="85"/>
      <c r="CY267" s="85"/>
      <c r="CZ267" s="85"/>
    </row>
    <row r="268" s="759" customFormat="true" ht="15" customHeight="true" x14ac:dyDescent="0.2">
      <c r="AI268" s="757"/>
      <c r="AJ268" s="757"/>
      <c r="AK268" s="757"/>
      <c r="AL268" s="757"/>
      <c r="AM268" s="757"/>
      <c r="AN268" s="757"/>
      <c r="AO268" s="757"/>
      <c r="AP268" s="757"/>
      <c r="AQ268" s="757"/>
      <c r="AR268" s="757"/>
      <c r="AS268" s="757"/>
      <c r="AT268" s="757"/>
      <c r="AU268" s="757"/>
      <c r="AV268" s="757"/>
      <c r="AW268" s="757"/>
      <c r="AX268" s="757"/>
      <c r="AY268" s="757"/>
      <c r="AZ268" s="757"/>
      <c r="BA268" s="886" t="s">
        <v>116</v>
      </c>
      <c r="BB268" s="641" t="s">
        <v>89</v>
      </c>
      <c r="BC268" s="120" t="s">
        <v>36</v>
      </c>
      <c r="BD268" s="116" t="s">
        <v>36</v>
      </c>
      <c r="BE268" s="116" t="s">
        <v>36</v>
      </c>
      <c r="BF268" s="116" t="s">
        <v>36</v>
      </c>
      <c r="BG268" s="111" t="s">
        <v>36</v>
      </c>
      <c r="BH268" s="120" t="s">
        <v>36</v>
      </c>
      <c r="BI268" s="116" t="s">
        <v>36</v>
      </c>
      <c r="BJ268" s="116" t="s">
        <v>36</v>
      </c>
      <c r="BK268" s="116" t="s">
        <v>36</v>
      </c>
      <c r="BL268" s="111" t="s">
        <v>36</v>
      </c>
      <c r="BM268" s="120" t="s">
        <v>36</v>
      </c>
      <c r="BN268" s="116" t="s">
        <v>36</v>
      </c>
      <c r="BO268" s="116" t="s">
        <v>36</v>
      </c>
      <c r="BP268" s="116" t="s">
        <v>36</v>
      </c>
      <c r="BQ268" s="111" t="s">
        <v>36</v>
      </c>
      <c r="BR268" s="120" t="s">
        <v>36</v>
      </c>
      <c r="BS268" s="116" t="s">
        <v>36</v>
      </c>
      <c r="BT268" s="116" t="s">
        <v>36</v>
      </c>
      <c r="BU268" s="116" t="s">
        <v>36</v>
      </c>
      <c r="BV268" s="116" t="s">
        <v>36</v>
      </c>
      <c r="BW268" s="116" t="s">
        <v>36</v>
      </c>
      <c r="BX268" s="116" t="s">
        <v>36</v>
      </c>
      <c r="BY268" s="105" t="s">
        <v>36</v>
      </c>
      <c r="BZ268" s="105" t="s">
        <v>36</v>
      </c>
      <c r="CA268" s="105" t="s">
        <v>36</v>
      </c>
      <c r="CB268" s="105" t="s">
        <v>36</v>
      </c>
      <c r="CC268" s="105" t="s">
        <v>36</v>
      </c>
      <c r="CD268" s="105" t="s">
        <v>36</v>
      </c>
      <c r="CE268" s="105" t="s">
        <v>36</v>
      </c>
      <c r="CF268" s="105" t="s">
        <v>36</v>
      </c>
      <c r="CG268" s="105" t="s">
        <v>36</v>
      </c>
      <c r="CH268" s="105" t="s">
        <v>36</v>
      </c>
      <c r="CI268" s="85"/>
      <c r="CJ268" s="85"/>
      <c r="CK268" s="85"/>
      <c r="CL268" s="85"/>
      <c r="CM268" s="85"/>
      <c r="CN268" s="85"/>
      <c r="CO268" s="85"/>
      <c r="CP268" s="85"/>
      <c r="CQ268" s="85"/>
      <c r="CR268" s="85"/>
      <c r="CS268" s="85"/>
      <c r="CT268" s="85"/>
      <c r="CU268" s="85"/>
      <c r="CV268" s="85"/>
      <c r="CW268" s="85"/>
      <c r="CX268" s="85"/>
      <c r="CY268" s="85"/>
      <c r="CZ268" s="85"/>
    </row>
    <row r="269" s="759" customFormat="true" ht="15" customHeight="true" x14ac:dyDescent="0.2">
      <c r="AI269" s="757"/>
      <c r="AJ269" s="757"/>
      <c r="AK269" s="757"/>
      <c r="AL269" s="757"/>
      <c r="AM269" s="757"/>
      <c r="AN269" s="757"/>
      <c r="AO269" s="757"/>
      <c r="AP269" s="757"/>
      <c r="AQ269" s="757"/>
      <c r="AR269" s="757"/>
      <c r="AS269" s="757"/>
      <c r="AT269" s="757"/>
      <c r="AU269" s="757"/>
      <c r="AV269" s="757"/>
      <c r="AW269" s="757"/>
      <c r="AX269" s="757"/>
      <c r="AY269" s="757"/>
      <c r="AZ269" s="757"/>
      <c r="BA269" s="886"/>
      <c r="BB269" s="641" t="s">
        <v>90</v>
      </c>
      <c r="BC269" s="120" t="s">
        <v>36</v>
      </c>
      <c r="BD269" s="116" t="s">
        <v>36</v>
      </c>
      <c r="BE269" s="116" t="s">
        <v>36</v>
      </c>
      <c r="BF269" s="116" t="s">
        <v>36</v>
      </c>
      <c r="BG269" s="111" t="s">
        <v>36</v>
      </c>
      <c r="BH269" s="120" t="s">
        <v>36</v>
      </c>
      <c r="BI269" s="116" t="s">
        <v>36</v>
      </c>
      <c r="BJ269" s="116" t="s">
        <v>36</v>
      </c>
      <c r="BK269" s="116" t="s">
        <v>36</v>
      </c>
      <c r="BL269" s="111" t="s">
        <v>36</v>
      </c>
      <c r="BM269" s="120" t="s">
        <v>36</v>
      </c>
      <c r="BN269" s="116" t="s">
        <v>36</v>
      </c>
      <c r="BO269" s="116" t="s">
        <v>36</v>
      </c>
      <c r="BP269" s="116" t="s">
        <v>36</v>
      </c>
      <c r="BQ269" s="111" t="s">
        <v>36</v>
      </c>
      <c r="BR269" s="120" t="s">
        <v>36</v>
      </c>
      <c r="BS269" s="116" t="s">
        <v>36</v>
      </c>
      <c r="BT269" s="116" t="s">
        <v>36</v>
      </c>
      <c r="BU269" s="116" t="s">
        <v>36</v>
      </c>
      <c r="BV269" s="116" t="s">
        <v>36</v>
      </c>
      <c r="BW269" s="116" t="s">
        <v>36</v>
      </c>
      <c r="BX269" s="116" t="s">
        <v>36</v>
      </c>
      <c r="BY269" s="105" t="s">
        <v>36</v>
      </c>
      <c r="BZ269" s="105" t="s">
        <v>36</v>
      </c>
      <c r="CA269" s="105" t="s">
        <v>36</v>
      </c>
      <c r="CB269" s="105" t="s">
        <v>36</v>
      </c>
      <c r="CC269" s="105" t="s">
        <v>36</v>
      </c>
      <c r="CD269" s="105" t="s">
        <v>36</v>
      </c>
      <c r="CE269" s="105" t="s">
        <v>36</v>
      </c>
      <c r="CF269" s="105" t="s">
        <v>36</v>
      </c>
      <c r="CG269" s="105" t="s">
        <v>36</v>
      </c>
      <c r="CH269" s="105" t="s">
        <v>36</v>
      </c>
      <c r="CI269" s="85"/>
      <c r="CJ269" s="85"/>
      <c r="CK269" s="85"/>
      <c r="CL269" s="85"/>
      <c r="CM269" s="85"/>
      <c r="CN269" s="85"/>
      <c r="CO269" s="85"/>
      <c r="CP269" s="85"/>
      <c r="CQ269" s="85"/>
      <c r="CR269" s="85"/>
      <c r="CS269" s="85"/>
      <c r="CT269" s="85"/>
      <c r="CU269" s="85"/>
      <c r="CV269" s="85"/>
      <c r="CW269" s="85"/>
      <c r="CX269" s="85"/>
      <c r="CY269" s="85"/>
      <c r="CZ269" s="85"/>
    </row>
    <row r="270" s="759" customFormat="true" ht="15" customHeight="true" x14ac:dyDescent="0.2">
      <c r="AI270" s="757"/>
      <c r="AJ270" s="757"/>
      <c r="AK270" s="757"/>
      <c r="AL270" s="757"/>
      <c r="AM270" s="757"/>
      <c r="AN270" s="757"/>
      <c r="AO270" s="757"/>
      <c r="AP270" s="757"/>
      <c r="AQ270" s="757"/>
      <c r="AR270" s="757"/>
      <c r="AS270" s="757"/>
      <c r="AT270" s="757"/>
      <c r="AU270" s="757"/>
      <c r="AV270" s="757"/>
      <c r="AW270" s="757"/>
      <c r="AX270" s="757"/>
      <c r="AY270" s="757"/>
      <c r="AZ270" s="757"/>
      <c r="BA270" s="886"/>
      <c r="BB270" s="641" t="s">
        <v>91</v>
      </c>
      <c r="BC270" s="120" t="s">
        <v>36</v>
      </c>
      <c r="BD270" s="116" t="s">
        <v>36</v>
      </c>
      <c r="BE270" s="116" t="s">
        <v>36</v>
      </c>
      <c r="BF270" s="116" t="s">
        <v>36</v>
      </c>
      <c r="BG270" s="111" t="s">
        <v>36</v>
      </c>
      <c r="BH270" s="120" t="s">
        <v>36</v>
      </c>
      <c r="BI270" s="116" t="s">
        <v>36</v>
      </c>
      <c r="BJ270" s="116" t="s">
        <v>36</v>
      </c>
      <c r="BK270" s="116" t="s">
        <v>36</v>
      </c>
      <c r="BL270" s="111" t="s">
        <v>36</v>
      </c>
      <c r="BM270" s="120" t="s">
        <v>36</v>
      </c>
      <c r="BN270" s="116" t="s">
        <v>36</v>
      </c>
      <c r="BO270" s="116" t="s">
        <v>36</v>
      </c>
      <c r="BP270" s="116" t="s">
        <v>36</v>
      </c>
      <c r="BQ270" s="111" t="s">
        <v>36</v>
      </c>
      <c r="BR270" s="120" t="s">
        <v>36</v>
      </c>
      <c r="BS270" s="116" t="s">
        <v>36</v>
      </c>
      <c r="BT270" s="116" t="s">
        <v>36</v>
      </c>
      <c r="BU270" s="116" t="s">
        <v>36</v>
      </c>
      <c r="BV270" s="116" t="s">
        <v>36</v>
      </c>
      <c r="BW270" s="116" t="s">
        <v>36</v>
      </c>
      <c r="BX270" s="116" t="s">
        <v>36</v>
      </c>
      <c r="BY270" s="105" t="s">
        <v>36</v>
      </c>
      <c r="BZ270" s="105" t="s">
        <v>36</v>
      </c>
      <c r="CA270" s="105" t="s">
        <v>36</v>
      </c>
      <c r="CB270" s="105" t="s">
        <v>36</v>
      </c>
      <c r="CC270" s="105" t="s">
        <v>36</v>
      </c>
      <c r="CD270" s="105" t="s">
        <v>36</v>
      </c>
      <c r="CE270" s="105" t="s">
        <v>36</v>
      </c>
      <c r="CF270" s="105" t="s">
        <v>36</v>
      </c>
      <c r="CG270" s="105" t="s">
        <v>36</v>
      </c>
      <c r="CH270" s="105" t="s">
        <v>36</v>
      </c>
      <c r="CI270" s="85"/>
      <c r="CJ270" s="85"/>
      <c r="CK270" s="85"/>
      <c r="CL270" s="85"/>
      <c r="CM270" s="85"/>
      <c r="CN270" s="85"/>
      <c r="CO270" s="85"/>
      <c r="CP270" s="85"/>
      <c r="CQ270" s="85"/>
      <c r="CR270" s="85"/>
      <c r="CS270" s="85"/>
      <c r="CT270" s="85"/>
      <c r="CU270" s="85"/>
      <c r="CV270" s="85"/>
      <c r="CW270" s="85"/>
      <c r="CX270" s="85"/>
      <c r="CY270" s="85"/>
      <c r="CZ270" s="85"/>
    </row>
    <row r="271" s="759" customFormat="true" ht="15" customHeight="true" x14ac:dyDescent="0.2">
      <c r="AI271" s="757"/>
      <c r="AJ271" s="757"/>
      <c r="AK271" s="757"/>
      <c r="AL271" s="757"/>
      <c r="AM271" s="757"/>
      <c r="AN271" s="757"/>
      <c r="AO271" s="757"/>
      <c r="AP271" s="757"/>
      <c r="AQ271" s="757"/>
      <c r="AR271" s="757"/>
      <c r="AS271" s="757"/>
      <c r="AT271" s="757"/>
      <c r="AU271" s="757"/>
      <c r="AV271" s="757"/>
      <c r="AW271" s="757"/>
      <c r="AX271" s="757"/>
      <c r="AY271" s="757"/>
      <c r="AZ271" s="757"/>
      <c r="BA271" s="886" t="s">
        <v>75</v>
      </c>
      <c r="BB271" s="641" t="s">
        <v>50</v>
      </c>
      <c r="BC271" s="120" t="s">
        <v>36</v>
      </c>
      <c r="BD271" s="113" t="s">
        <v>36</v>
      </c>
      <c r="BE271" s="113" t="s">
        <v>36</v>
      </c>
      <c r="BF271" s="113" t="s">
        <v>36</v>
      </c>
      <c r="BG271" s="108" t="s">
        <v>36</v>
      </c>
      <c r="BH271" s="120" t="s">
        <v>36</v>
      </c>
      <c r="BI271" s="113" t="s">
        <v>36</v>
      </c>
      <c r="BJ271" s="113" t="s">
        <v>36</v>
      </c>
      <c r="BK271" s="113" t="s">
        <v>36</v>
      </c>
      <c r="BL271" s="108" t="s">
        <v>36</v>
      </c>
      <c r="BM271" s="120" t="s">
        <v>36</v>
      </c>
      <c r="BN271" s="113" t="s">
        <v>36</v>
      </c>
      <c r="BO271" s="113" t="s">
        <v>36</v>
      </c>
      <c r="BP271" s="113" t="s">
        <v>36</v>
      </c>
      <c r="BQ271" s="108" t="s">
        <v>36</v>
      </c>
      <c r="BR271" s="120" t="s">
        <v>36</v>
      </c>
      <c r="BS271" s="113" t="s">
        <v>36</v>
      </c>
      <c r="BT271" s="113" t="s">
        <v>36</v>
      </c>
      <c r="BU271" s="113" t="s">
        <v>36</v>
      </c>
      <c r="BV271" s="113" t="s">
        <v>36</v>
      </c>
      <c r="BW271" s="113" t="s">
        <v>36</v>
      </c>
      <c r="BX271" s="113" t="s">
        <v>36</v>
      </c>
      <c r="BY271" s="103" t="s">
        <v>36</v>
      </c>
      <c r="BZ271" s="103" t="s">
        <v>36</v>
      </c>
      <c r="CA271" s="103" t="s">
        <v>36</v>
      </c>
      <c r="CB271" s="103" t="s">
        <v>36</v>
      </c>
      <c r="CC271" s="103" t="s">
        <v>36</v>
      </c>
      <c r="CD271" s="103" t="s">
        <v>36</v>
      </c>
      <c r="CE271" s="103" t="s">
        <v>36</v>
      </c>
      <c r="CF271" s="103" t="s">
        <v>36</v>
      </c>
      <c r="CG271" s="103" t="s">
        <v>36</v>
      </c>
      <c r="CH271" s="103" t="s">
        <v>36</v>
      </c>
      <c r="CI271" s="85"/>
      <c r="CJ271" s="85"/>
      <c r="CK271" s="85"/>
      <c r="CL271" s="85"/>
      <c r="CM271" s="85"/>
      <c r="CN271" s="85"/>
      <c r="CO271" s="85"/>
      <c r="CP271" s="85"/>
      <c r="CQ271" s="85"/>
      <c r="CR271" s="85"/>
      <c r="CS271" s="85"/>
      <c r="CT271" s="85"/>
      <c r="CU271" s="85"/>
      <c r="CV271" s="85"/>
      <c r="CW271" s="85"/>
      <c r="CX271" s="85"/>
      <c r="CY271" s="85"/>
      <c r="CZ271" s="85"/>
    </row>
    <row r="272" s="759" customFormat="true" ht="15" customHeight="true" x14ac:dyDescent="0.2">
      <c r="AI272" s="757"/>
      <c r="AJ272" s="757"/>
      <c r="AK272" s="757"/>
      <c r="AL272" s="757"/>
      <c r="AM272" s="757"/>
      <c r="AN272" s="757"/>
      <c r="AO272" s="757"/>
      <c r="AP272" s="757"/>
      <c r="AQ272" s="757"/>
      <c r="AR272" s="757"/>
      <c r="AS272" s="757"/>
      <c r="AT272" s="757"/>
      <c r="AU272" s="757"/>
      <c r="AV272" s="757"/>
      <c r="AW272" s="757"/>
      <c r="AX272" s="757"/>
      <c r="AY272" s="757"/>
      <c r="AZ272" s="757"/>
      <c r="BA272" s="886"/>
      <c r="BB272" s="641" t="s">
        <v>49</v>
      </c>
      <c r="BC272" s="120" t="s">
        <v>36</v>
      </c>
      <c r="BD272" s="113" t="s">
        <v>36</v>
      </c>
      <c r="BE272" s="113" t="s">
        <v>36</v>
      </c>
      <c r="BF272" s="113" t="s">
        <v>36</v>
      </c>
      <c r="BG272" s="108" t="s">
        <v>36</v>
      </c>
      <c r="BH272" s="120" t="s">
        <v>36</v>
      </c>
      <c r="BI272" s="113" t="s">
        <v>36</v>
      </c>
      <c r="BJ272" s="113" t="s">
        <v>36</v>
      </c>
      <c r="BK272" s="113" t="s">
        <v>36</v>
      </c>
      <c r="BL272" s="108" t="s">
        <v>36</v>
      </c>
      <c r="BM272" s="120" t="s">
        <v>36</v>
      </c>
      <c r="BN272" s="113" t="s">
        <v>36</v>
      </c>
      <c r="BO272" s="113" t="s">
        <v>36</v>
      </c>
      <c r="BP272" s="113" t="s">
        <v>36</v>
      </c>
      <c r="BQ272" s="108" t="s">
        <v>36</v>
      </c>
      <c r="BR272" s="120" t="s">
        <v>36</v>
      </c>
      <c r="BS272" s="113" t="s">
        <v>36</v>
      </c>
      <c r="BT272" s="113" t="s">
        <v>36</v>
      </c>
      <c r="BU272" s="113" t="s">
        <v>36</v>
      </c>
      <c r="BV272" s="113" t="s">
        <v>36</v>
      </c>
      <c r="BW272" s="113" t="s">
        <v>36</v>
      </c>
      <c r="BX272" s="113" t="s">
        <v>36</v>
      </c>
      <c r="BY272" s="103" t="s">
        <v>36</v>
      </c>
      <c r="BZ272" s="103" t="s">
        <v>36</v>
      </c>
      <c r="CA272" s="103" t="s">
        <v>36</v>
      </c>
      <c r="CB272" s="103" t="s">
        <v>36</v>
      </c>
      <c r="CC272" s="103" t="s">
        <v>36</v>
      </c>
      <c r="CD272" s="103" t="s">
        <v>36</v>
      </c>
      <c r="CE272" s="103" t="s">
        <v>36</v>
      </c>
      <c r="CF272" s="103" t="s">
        <v>36</v>
      </c>
      <c r="CG272" s="103" t="s">
        <v>36</v>
      </c>
      <c r="CH272" s="103" t="s">
        <v>36</v>
      </c>
      <c r="CI272" s="85"/>
      <c r="CJ272" s="85"/>
      <c r="CK272" s="85"/>
      <c r="CL272" s="85"/>
      <c r="CM272" s="85"/>
      <c r="CN272" s="85"/>
      <c r="CO272" s="85"/>
      <c r="CP272" s="85"/>
      <c r="CQ272" s="85"/>
      <c r="CR272" s="85"/>
      <c r="CS272" s="85"/>
      <c r="CT272" s="85"/>
      <c r="CU272" s="85"/>
      <c r="CV272" s="85"/>
      <c r="CW272" s="85"/>
      <c r="CX272" s="85"/>
      <c r="CY272" s="85"/>
      <c r="CZ272" s="85"/>
    </row>
    <row r="273" s="759" customFormat="true" ht="15" customHeight="true" x14ac:dyDescent="0.2">
      <c r="AI273" s="757"/>
      <c r="AJ273" s="757"/>
      <c r="AK273" s="757"/>
      <c r="AL273" s="757"/>
      <c r="AM273" s="757"/>
      <c r="AN273" s="757"/>
      <c r="AO273" s="757"/>
      <c r="AP273" s="757"/>
      <c r="AQ273" s="757"/>
      <c r="AR273" s="757"/>
      <c r="AS273" s="757"/>
      <c r="AT273" s="757"/>
      <c r="AU273" s="757"/>
      <c r="AV273" s="757"/>
      <c r="AW273" s="757"/>
      <c r="AX273" s="757"/>
      <c r="AY273" s="757"/>
      <c r="AZ273" s="757"/>
      <c r="BA273" s="886"/>
      <c r="BB273" s="641" t="s">
        <v>113</v>
      </c>
      <c r="BC273" s="120" t="s">
        <v>36</v>
      </c>
      <c r="BD273" s="113" t="s">
        <v>36</v>
      </c>
      <c r="BE273" s="113" t="s">
        <v>36</v>
      </c>
      <c r="BF273" s="113" t="s">
        <v>36</v>
      </c>
      <c r="BG273" s="108" t="s">
        <v>36</v>
      </c>
      <c r="BH273" s="120" t="s">
        <v>36</v>
      </c>
      <c r="BI273" s="113" t="s">
        <v>36</v>
      </c>
      <c r="BJ273" s="113" t="s">
        <v>36</v>
      </c>
      <c r="BK273" s="113" t="s">
        <v>36</v>
      </c>
      <c r="BL273" s="108" t="s">
        <v>36</v>
      </c>
      <c r="BM273" s="120" t="s">
        <v>36</v>
      </c>
      <c r="BN273" s="113" t="s">
        <v>36</v>
      </c>
      <c r="BO273" s="113" t="s">
        <v>36</v>
      </c>
      <c r="BP273" s="113" t="s">
        <v>36</v>
      </c>
      <c r="BQ273" s="108" t="s">
        <v>36</v>
      </c>
      <c r="BR273" s="120" t="s">
        <v>36</v>
      </c>
      <c r="BS273" s="113" t="s">
        <v>36</v>
      </c>
      <c r="BT273" s="113" t="s">
        <v>36</v>
      </c>
      <c r="BU273" s="113" t="s">
        <v>36</v>
      </c>
      <c r="BV273" s="113" t="s">
        <v>36</v>
      </c>
      <c r="BW273" s="113" t="s">
        <v>36</v>
      </c>
      <c r="BX273" s="113" t="s">
        <v>36</v>
      </c>
      <c r="BY273" s="103" t="s">
        <v>36</v>
      </c>
      <c r="BZ273" s="103" t="s">
        <v>36</v>
      </c>
      <c r="CA273" s="103" t="s">
        <v>36</v>
      </c>
      <c r="CB273" s="103" t="s">
        <v>36</v>
      </c>
      <c r="CC273" s="103" t="s">
        <v>36</v>
      </c>
      <c r="CD273" s="103" t="s">
        <v>36</v>
      </c>
      <c r="CE273" s="103" t="s">
        <v>36</v>
      </c>
      <c r="CF273" s="103" t="s">
        <v>36</v>
      </c>
      <c r="CG273" s="103" t="s">
        <v>36</v>
      </c>
      <c r="CH273" s="103" t="s">
        <v>36</v>
      </c>
      <c r="CI273" s="85"/>
      <c r="CJ273" s="85"/>
      <c r="CK273" s="85"/>
      <c r="CL273" s="85"/>
      <c r="CM273" s="85"/>
      <c r="CN273" s="85"/>
      <c r="CO273" s="85"/>
      <c r="CP273" s="85"/>
      <c r="CQ273" s="85"/>
      <c r="CR273" s="85"/>
      <c r="CS273" s="85"/>
      <c r="CT273" s="85"/>
      <c r="CU273" s="85"/>
      <c r="CV273" s="85"/>
      <c r="CW273" s="85"/>
      <c r="CX273" s="85"/>
      <c r="CY273" s="85"/>
      <c r="CZ273" s="85"/>
    </row>
    <row r="274" s="759" customFormat="true" ht="15" customHeight="true" x14ac:dyDescent="0.2">
      <c r="AI274" s="757"/>
      <c r="AJ274" s="757"/>
      <c r="AK274" s="757"/>
      <c r="AL274" s="757"/>
      <c r="AM274" s="757"/>
      <c r="AN274" s="757"/>
      <c r="AO274" s="757"/>
      <c r="AP274" s="757"/>
      <c r="AQ274" s="757"/>
      <c r="AR274" s="757"/>
      <c r="AS274" s="757"/>
      <c r="AT274" s="757"/>
      <c r="AU274" s="757"/>
      <c r="AV274" s="757"/>
      <c r="AW274" s="757"/>
      <c r="AX274" s="757"/>
      <c r="AY274" s="757"/>
      <c r="AZ274" s="757"/>
      <c r="BA274" s="886" t="s">
        <v>76</v>
      </c>
      <c r="BB274" s="641" t="s">
        <v>50</v>
      </c>
      <c r="BC274" s="120" t="s">
        <v>36</v>
      </c>
      <c r="BD274" s="116" t="s">
        <v>36</v>
      </c>
      <c r="BE274" s="116" t="s">
        <v>36</v>
      </c>
      <c r="BF274" s="116" t="s">
        <v>36</v>
      </c>
      <c r="BG274" s="111" t="s">
        <v>36</v>
      </c>
      <c r="BH274" s="120" t="s">
        <v>36</v>
      </c>
      <c r="BI274" s="116" t="s">
        <v>36</v>
      </c>
      <c r="BJ274" s="116" t="s">
        <v>36</v>
      </c>
      <c r="BK274" s="116" t="s">
        <v>36</v>
      </c>
      <c r="BL274" s="111" t="s">
        <v>36</v>
      </c>
      <c r="BM274" s="120" t="s">
        <v>36</v>
      </c>
      <c r="BN274" s="116" t="s">
        <v>36</v>
      </c>
      <c r="BO274" s="116" t="s">
        <v>36</v>
      </c>
      <c r="BP274" s="116" t="s">
        <v>36</v>
      </c>
      <c r="BQ274" s="111" t="s">
        <v>36</v>
      </c>
      <c r="BR274" s="120" t="s">
        <v>36</v>
      </c>
      <c r="BS274" s="116" t="s">
        <v>36</v>
      </c>
      <c r="BT274" s="116" t="s">
        <v>36</v>
      </c>
      <c r="BU274" s="116" t="s">
        <v>36</v>
      </c>
      <c r="BV274" s="116" t="s">
        <v>36</v>
      </c>
      <c r="BW274" s="116" t="s">
        <v>36</v>
      </c>
      <c r="BX274" s="116" t="s">
        <v>36</v>
      </c>
      <c r="BY274" s="105" t="s">
        <v>36</v>
      </c>
      <c r="BZ274" s="105" t="s">
        <v>36</v>
      </c>
      <c r="CA274" s="105" t="s">
        <v>36</v>
      </c>
      <c r="CB274" s="105" t="s">
        <v>36</v>
      </c>
      <c r="CC274" s="105" t="s">
        <v>36</v>
      </c>
      <c r="CD274" s="105" t="s">
        <v>36</v>
      </c>
      <c r="CE274" s="105" t="s">
        <v>36</v>
      </c>
      <c r="CF274" s="105" t="s">
        <v>36</v>
      </c>
      <c r="CG274" s="105" t="s">
        <v>36</v>
      </c>
      <c r="CH274" s="105" t="s">
        <v>36</v>
      </c>
      <c r="CI274" s="85"/>
      <c r="CJ274" s="85"/>
      <c r="CK274" s="85"/>
      <c r="CL274" s="85"/>
      <c r="CM274" s="85"/>
      <c r="CN274" s="85"/>
      <c r="CO274" s="85"/>
      <c r="CP274" s="85"/>
      <c r="CQ274" s="85"/>
      <c r="CR274" s="85"/>
      <c r="CS274" s="85"/>
      <c r="CT274" s="85"/>
      <c r="CU274" s="85"/>
      <c r="CV274" s="85"/>
      <c r="CW274" s="85"/>
      <c r="CX274" s="85"/>
      <c r="CY274" s="85"/>
      <c r="CZ274" s="85"/>
    </row>
    <row r="275" s="759" customFormat="true" ht="15" customHeight="true" x14ac:dyDescent="0.2">
      <c r="AI275" s="757"/>
      <c r="AJ275" s="757"/>
      <c r="AK275" s="757"/>
      <c r="AL275" s="757"/>
      <c r="AM275" s="757"/>
      <c r="AN275" s="757"/>
      <c r="AO275" s="757"/>
      <c r="AP275" s="757"/>
      <c r="AQ275" s="757"/>
      <c r="AR275" s="757"/>
      <c r="AS275" s="757"/>
      <c r="AT275" s="757"/>
      <c r="AU275" s="757"/>
      <c r="AV275" s="757"/>
      <c r="AW275" s="757"/>
      <c r="AX275" s="757"/>
      <c r="AY275" s="757"/>
      <c r="AZ275" s="757"/>
      <c r="BA275" s="886"/>
      <c r="BB275" s="641" t="s">
        <v>49</v>
      </c>
      <c r="BC275" s="120" t="s">
        <v>36</v>
      </c>
      <c r="BD275" s="116" t="s">
        <v>36</v>
      </c>
      <c r="BE275" s="116" t="s">
        <v>36</v>
      </c>
      <c r="BF275" s="116" t="s">
        <v>36</v>
      </c>
      <c r="BG275" s="111" t="s">
        <v>36</v>
      </c>
      <c r="BH275" s="120" t="s">
        <v>36</v>
      </c>
      <c r="BI275" s="116" t="s">
        <v>36</v>
      </c>
      <c r="BJ275" s="116" t="s">
        <v>36</v>
      </c>
      <c r="BK275" s="116" t="s">
        <v>36</v>
      </c>
      <c r="BL275" s="111" t="s">
        <v>36</v>
      </c>
      <c r="BM275" s="120" t="s">
        <v>36</v>
      </c>
      <c r="BN275" s="116" t="s">
        <v>36</v>
      </c>
      <c r="BO275" s="116" t="s">
        <v>36</v>
      </c>
      <c r="BP275" s="116" t="s">
        <v>36</v>
      </c>
      <c r="BQ275" s="111" t="s">
        <v>36</v>
      </c>
      <c r="BR275" s="120" t="s">
        <v>36</v>
      </c>
      <c r="BS275" s="116" t="s">
        <v>36</v>
      </c>
      <c r="BT275" s="116" t="s">
        <v>36</v>
      </c>
      <c r="BU275" s="116" t="s">
        <v>36</v>
      </c>
      <c r="BV275" s="116" t="s">
        <v>36</v>
      </c>
      <c r="BW275" s="116" t="s">
        <v>36</v>
      </c>
      <c r="BX275" s="116" t="s">
        <v>36</v>
      </c>
      <c r="BY275" s="105" t="s">
        <v>36</v>
      </c>
      <c r="BZ275" s="105" t="s">
        <v>36</v>
      </c>
      <c r="CA275" s="105" t="s">
        <v>36</v>
      </c>
      <c r="CB275" s="105" t="s">
        <v>36</v>
      </c>
      <c r="CC275" s="105" t="s">
        <v>36</v>
      </c>
      <c r="CD275" s="105" t="s">
        <v>36</v>
      </c>
      <c r="CE275" s="105" t="s">
        <v>36</v>
      </c>
      <c r="CF275" s="105" t="s">
        <v>36</v>
      </c>
      <c r="CG275" s="105" t="s">
        <v>36</v>
      </c>
      <c r="CH275" s="105" t="s">
        <v>36</v>
      </c>
      <c r="CI275" s="85"/>
      <c r="CJ275" s="85"/>
      <c r="CK275" s="85"/>
      <c r="CL275" s="85"/>
      <c r="CM275" s="85"/>
      <c r="CN275" s="85"/>
      <c r="CO275" s="85"/>
      <c r="CP275" s="85"/>
      <c r="CQ275" s="85"/>
      <c r="CR275" s="85"/>
      <c r="CS275" s="85"/>
      <c r="CT275" s="85"/>
      <c r="CU275" s="85"/>
      <c r="CV275" s="85"/>
      <c r="CW275" s="85"/>
      <c r="CX275" s="85"/>
      <c r="CY275" s="85"/>
      <c r="CZ275" s="85"/>
    </row>
    <row r="276" s="759" customFormat="true" ht="15" customHeight="true" x14ac:dyDescent="0.2">
      <c r="AI276" s="757"/>
      <c r="AJ276" s="757"/>
      <c r="AK276" s="757"/>
      <c r="AL276" s="757"/>
      <c r="AM276" s="757"/>
      <c r="AN276" s="757"/>
      <c r="AO276" s="757"/>
      <c r="AP276" s="757"/>
      <c r="AQ276" s="757"/>
      <c r="AR276" s="757"/>
      <c r="AS276" s="757"/>
      <c r="AT276" s="757"/>
      <c r="AU276" s="757"/>
      <c r="AV276" s="757"/>
      <c r="AW276" s="757"/>
      <c r="AX276" s="757"/>
      <c r="AY276" s="757"/>
      <c r="AZ276" s="757"/>
      <c r="BA276" s="886"/>
      <c r="BB276" s="641" t="s">
        <v>114</v>
      </c>
      <c r="BC276" s="120" t="s">
        <v>36</v>
      </c>
      <c r="BD276" s="116" t="s">
        <v>36</v>
      </c>
      <c r="BE276" s="116" t="s">
        <v>36</v>
      </c>
      <c r="BF276" s="116" t="s">
        <v>36</v>
      </c>
      <c r="BG276" s="111" t="s">
        <v>36</v>
      </c>
      <c r="BH276" s="120" t="s">
        <v>36</v>
      </c>
      <c r="BI276" s="116" t="s">
        <v>36</v>
      </c>
      <c r="BJ276" s="116" t="s">
        <v>36</v>
      </c>
      <c r="BK276" s="116" t="s">
        <v>36</v>
      </c>
      <c r="BL276" s="111" t="s">
        <v>36</v>
      </c>
      <c r="BM276" s="120" t="s">
        <v>36</v>
      </c>
      <c r="BN276" s="116" t="s">
        <v>36</v>
      </c>
      <c r="BO276" s="116" t="s">
        <v>36</v>
      </c>
      <c r="BP276" s="116" t="s">
        <v>36</v>
      </c>
      <c r="BQ276" s="111" t="s">
        <v>36</v>
      </c>
      <c r="BR276" s="120" t="s">
        <v>36</v>
      </c>
      <c r="BS276" s="116" t="s">
        <v>36</v>
      </c>
      <c r="BT276" s="116" t="s">
        <v>36</v>
      </c>
      <c r="BU276" s="116" t="s">
        <v>36</v>
      </c>
      <c r="BV276" s="116" t="s">
        <v>36</v>
      </c>
      <c r="BW276" s="116" t="s">
        <v>36</v>
      </c>
      <c r="BX276" s="116" t="s">
        <v>36</v>
      </c>
      <c r="BY276" s="105" t="s">
        <v>36</v>
      </c>
      <c r="BZ276" s="105" t="s">
        <v>36</v>
      </c>
      <c r="CA276" s="105" t="s">
        <v>36</v>
      </c>
      <c r="CB276" s="105" t="s">
        <v>36</v>
      </c>
      <c r="CC276" s="105" t="s">
        <v>36</v>
      </c>
      <c r="CD276" s="105" t="s">
        <v>36</v>
      </c>
      <c r="CE276" s="105" t="s">
        <v>36</v>
      </c>
      <c r="CF276" s="105" t="s">
        <v>36</v>
      </c>
      <c r="CG276" s="105" t="s">
        <v>36</v>
      </c>
      <c r="CH276" s="105" t="s">
        <v>36</v>
      </c>
      <c r="CI276" s="85"/>
      <c r="CJ276" s="85"/>
      <c r="CK276" s="85"/>
      <c r="CL276" s="85"/>
      <c r="CM276" s="85"/>
      <c r="CN276" s="85"/>
      <c r="CO276" s="85"/>
      <c r="CP276" s="85"/>
      <c r="CQ276" s="85"/>
      <c r="CR276" s="85"/>
      <c r="CS276" s="85"/>
      <c r="CT276" s="85"/>
      <c r="CU276" s="85"/>
      <c r="CV276" s="85"/>
      <c r="CW276" s="85"/>
      <c r="CX276" s="85"/>
      <c r="CY276" s="85"/>
      <c r="CZ276" s="85"/>
    </row>
    <row r="277" s="759" customFormat="true" ht="15" customHeight="true" x14ac:dyDescent="0.2">
      <c r="AI277" s="757"/>
      <c r="AJ277" s="757"/>
      <c r="AK277" s="757"/>
      <c r="AL277" s="757"/>
      <c r="AM277" s="757"/>
      <c r="AN277" s="757"/>
      <c r="AO277" s="757"/>
      <c r="AP277" s="757"/>
      <c r="AQ277" s="757"/>
      <c r="AR277" s="757"/>
      <c r="AS277" s="757"/>
      <c r="AT277" s="757"/>
      <c r="AU277" s="757"/>
      <c r="AV277" s="757"/>
      <c r="AW277" s="757"/>
      <c r="AX277" s="757"/>
      <c r="AY277" s="757"/>
      <c r="AZ277" s="757"/>
      <c r="BA277" s="886" t="s">
        <v>77</v>
      </c>
      <c r="BB277" s="641" t="s">
        <v>78</v>
      </c>
      <c r="BC277" s="120" t="s">
        <v>36</v>
      </c>
      <c r="BD277" s="116" t="s">
        <v>36</v>
      </c>
      <c r="BE277" s="116" t="s">
        <v>36</v>
      </c>
      <c r="BF277" s="116" t="s">
        <v>36</v>
      </c>
      <c r="BG277" s="111" t="s">
        <v>36</v>
      </c>
      <c r="BH277" s="120" t="s">
        <v>36</v>
      </c>
      <c r="BI277" s="116" t="s">
        <v>36</v>
      </c>
      <c r="BJ277" s="116" t="s">
        <v>36</v>
      </c>
      <c r="BK277" s="116" t="s">
        <v>36</v>
      </c>
      <c r="BL277" s="111" t="s">
        <v>36</v>
      </c>
      <c r="BM277" s="120" t="s">
        <v>36</v>
      </c>
      <c r="BN277" s="116" t="s">
        <v>36</v>
      </c>
      <c r="BO277" s="116" t="s">
        <v>36</v>
      </c>
      <c r="BP277" s="116" t="s">
        <v>36</v>
      </c>
      <c r="BQ277" s="111" t="s">
        <v>36</v>
      </c>
      <c r="BR277" s="120" t="s">
        <v>36</v>
      </c>
      <c r="BS277" s="116" t="s">
        <v>36</v>
      </c>
      <c r="BT277" s="116" t="s">
        <v>36</v>
      </c>
      <c r="BU277" s="116" t="s">
        <v>36</v>
      </c>
      <c r="BV277" s="116" t="s">
        <v>36</v>
      </c>
      <c r="BW277" s="116" t="s">
        <v>36</v>
      </c>
      <c r="BX277" s="116" t="s">
        <v>36</v>
      </c>
      <c r="BY277" s="105" t="s">
        <v>36</v>
      </c>
      <c r="BZ277" s="105" t="s">
        <v>36</v>
      </c>
      <c r="CA277" s="105" t="s">
        <v>36</v>
      </c>
      <c r="CB277" s="105" t="s">
        <v>36</v>
      </c>
      <c r="CC277" s="105" t="s">
        <v>36</v>
      </c>
      <c r="CD277" s="105" t="s">
        <v>36</v>
      </c>
      <c r="CE277" s="105" t="s">
        <v>36</v>
      </c>
      <c r="CF277" s="105" t="s">
        <v>36</v>
      </c>
      <c r="CG277" s="105" t="s">
        <v>36</v>
      </c>
      <c r="CH277" s="105" t="s">
        <v>36</v>
      </c>
      <c r="CI277" s="85"/>
      <c r="CJ277" s="85"/>
      <c r="CK277" s="85"/>
      <c r="CL277" s="85"/>
      <c r="CM277" s="85"/>
      <c r="CN277" s="85"/>
      <c r="CO277" s="85"/>
      <c r="CP277" s="85"/>
      <c r="CQ277" s="85"/>
      <c r="CR277" s="85"/>
      <c r="CS277" s="85"/>
      <c r="CT277" s="85"/>
      <c r="CU277" s="85"/>
      <c r="CV277" s="85"/>
      <c r="CW277" s="85"/>
      <c r="CX277" s="85"/>
      <c r="CY277" s="85"/>
      <c r="CZ277" s="85"/>
    </row>
    <row r="278" s="759" customFormat="true" ht="15" customHeight="true" x14ac:dyDescent="0.2">
      <c r="AI278" s="757"/>
      <c r="AJ278" s="757"/>
      <c r="AK278" s="757"/>
      <c r="AL278" s="757"/>
      <c r="AM278" s="757"/>
      <c r="AN278" s="757"/>
      <c r="AO278" s="757"/>
      <c r="AP278" s="757"/>
      <c r="AQ278" s="757"/>
      <c r="AR278" s="757"/>
      <c r="AS278" s="757"/>
      <c r="AT278" s="757"/>
      <c r="AU278" s="757"/>
      <c r="AV278" s="757"/>
      <c r="AW278" s="757"/>
      <c r="AX278" s="757"/>
      <c r="AY278" s="757"/>
      <c r="AZ278" s="757"/>
      <c r="BA278" s="886"/>
      <c r="BB278" s="641" t="s">
        <v>79</v>
      </c>
      <c r="BC278" s="120" t="s">
        <v>36</v>
      </c>
      <c r="BD278" s="116" t="s">
        <v>36</v>
      </c>
      <c r="BE278" s="116" t="s">
        <v>36</v>
      </c>
      <c r="BF278" s="116" t="s">
        <v>36</v>
      </c>
      <c r="BG278" s="111" t="s">
        <v>36</v>
      </c>
      <c r="BH278" s="120" t="s">
        <v>36</v>
      </c>
      <c r="BI278" s="116" t="s">
        <v>36</v>
      </c>
      <c r="BJ278" s="116" t="s">
        <v>36</v>
      </c>
      <c r="BK278" s="116" t="s">
        <v>36</v>
      </c>
      <c r="BL278" s="111" t="s">
        <v>36</v>
      </c>
      <c r="BM278" s="120" t="s">
        <v>36</v>
      </c>
      <c r="BN278" s="116" t="s">
        <v>36</v>
      </c>
      <c r="BO278" s="116" t="s">
        <v>36</v>
      </c>
      <c r="BP278" s="116" t="s">
        <v>36</v>
      </c>
      <c r="BQ278" s="111" t="s">
        <v>36</v>
      </c>
      <c r="BR278" s="120" t="s">
        <v>36</v>
      </c>
      <c r="BS278" s="116" t="s">
        <v>36</v>
      </c>
      <c r="BT278" s="116" t="s">
        <v>36</v>
      </c>
      <c r="BU278" s="116" t="s">
        <v>36</v>
      </c>
      <c r="BV278" s="116" t="s">
        <v>36</v>
      </c>
      <c r="BW278" s="116" t="s">
        <v>36</v>
      </c>
      <c r="BX278" s="116" t="s">
        <v>36</v>
      </c>
      <c r="BY278" s="105" t="s">
        <v>36</v>
      </c>
      <c r="BZ278" s="105" t="s">
        <v>36</v>
      </c>
      <c r="CA278" s="105" t="s">
        <v>36</v>
      </c>
      <c r="CB278" s="105" t="s">
        <v>36</v>
      </c>
      <c r="CC278" s="105" t="s">
        <v>36</v>
      </c>
      <c r="CD278" s="105" t="s">
        <v>36</v>
      </c>
      <c r="CE278" s="105" t="s">
        <v>36</v>
      </c>
      <c r="CF278" s="105" t="s">
        <v>36</v>
      </c>
      <c r="CG278" s="105" t="s">
        <v>36</v>
      </c>
      <c r="CH278" s="105" t="s">
        <v>36</v>
      </c>
      <c r="CI278" s="85"/>
      <c r="CJ278" s="85"/>
      <c r="CK278" s="85"/>
      <c r="CL278" s="85"/>
      <c r="CM278" s="85"/>
      <c r="CN278" s="85"/>
      <c r="CO278" s="85"/>
      <c r="CP278" s="85"/>
      <c r="CQ278" s="85"/>
      <c r="CR278" s="85"/>
      <c r="CS278" s="85"/>
      <c r="CT278" s="85"/>
      <c r="CU278" s="85"/>
      <c r="CV278" s="85"/>
      <c r="CW278" s="85"/>
      <c r="CX278" s="85"/>
      <c r="CY278" s="85"/>
      <c r="CZ278" s="85"/>
    </row>
    <row r="279" s="759" customFormat="true" ht="15" customHeight="true" x14ac:dyDescent="0.2">
      <c r="AI279" s="757"/>
      <c r="AJ279" s="757"/>
      <c r="AK279" s="757"/>
      <c r="AL279" s="757"/>
      <c r="AM279" s="757"/>
      <c r="AN279" s="757"/>
      <c r="AO279" s="757"/>
      <c r="AP279" s="757"/>
      <c r="AQ279" s="757"/>
      <c r="AR279" s="757"/>
      <c r="AS279" s="757"/>
      <c r="AT279" s="757"/>
      <c r="AU279" s="757"/>
      <c r="AV279" s="757"/>
      <c r="AW279" s="757"/>
      <c r="AX279" s="757"/>
      <c r="AY279" s="757"/>
      <c r="AZ279" s="757"/>
      <c r="BA279" s="886"/>
      <c r="BB279" s="641" t="s">
        <v>80</v>
      </c>
      <c r="BC279" s="120" t="s">
        <v>36</v>
      </c>
      <c r="BD279" s="113" t="s">
        <v>36</v>
      </c>
      <c r="BE279" s="113" t="s">
        <v>36</v>
      </c>
      <c r="BF279" s="113" t="s">
        <v>36</v>
      </c>
      <c r="BG279" s="108" t="s">
        <v>36</v>
      </c>
      <c r="BH279" s="120" t="s">
        <v>36</v>
      </c>
      <c r="BI279" s="113" t="s">
        <v>36</v>
      </c>
      <c r="BJ279" s="113" t="s">
        <v>36</v>
      </c>
      <c r="BK279" s="113" t="s">
        <v>36</v>
      </c>
      <c r="BL279" s="108" t="s">
        <v>36</v>
      </c>
      <c r="BM279" s="120" t="s">
        <v>36</v>
      </c>
      <c r="BN279" s="113" t="s">
        <v>36</v>
      </c>
      <c r="BO279" s="113" t="s">
        <v>36</v>
      </c>
      <c r="BP279" s="113" t="s">
        <v>36</v>
      </c>
      <c r="BQ279" s="108" t="s">
        <v>36</v>
      </c>
      <c r="BR279" s="120" t="s">
        <v>36</v>
      </c>
      <c r="BS279" s="113" t="s">
        <v>36</v>
      </c>
      <c r="BT279" s="113" t="s">
        <v>36</v>
      </c>
      <c r="BU279" s="113" t="s">
        <v>36</v>
      </c>
      <c r="BV279" s="113" t="s">
        <v>36</v>
      </c>
      <c r="BW279" s="113" t="s">
        <v>36</v>
      </c>
      <c r="BX279" s="113" t="s">
        <v>36</v>
      </c>
      <c r="BY279" s="103" t="s">
        <v>36</v>
      </c>
      <c r="BZ279" s="103" t="s">
        <v>36</v>
      </c>
      <c r="CA279" s="103" t="s">
        <v>36</v>
      </c>
      <c r="CB279" s="103" t="s">
        <v>36</v>
      </c>
      <c r="CC279" s="103" t="s">
        <v>36</v>
      </c>
      <c r="CD279" s="103" t="s">
        <v>36</v>
      </c>
      <c r="CE279" s="103" t="s">
        <v>36</v>
      </c>
      <c r="CF279" s="103" t="s">
        <v>36</v>
      </c>
      <c r="CG279" s="103" t="s">
        <v>36</v>
      </c>
      <c r="CH279" s="103" t="s">
        <v>36</v>
      </c>
      <c r="CI279" s="85"/>
      <c r="CJ279" s="85"/>
      <c r="CK279" s="85"/>
      <c r="CL279" s="85"/>
      <c r="CM279" s="85"/>
      <c r="CN279" s="85"/>
      <c r="CO279" s="85"/>
      <c r="CP279" s="85"/>
      <c r="CQ279" s="85"/>
      <c r="CR279" s="85"/>
      <c r="CS279" s="85"/>
      <c r="CT279" s="85"/>
      <c r="CU279" s="85"/>
      <c r="CV279" s="85"/>
      <c r="CW279" s="85"/>
      <c r="CX279" s="85"/>
      <c r="CY279" s="85"/>
      <c r="CZ279" s="85"/>
    </row>
    <row r="280" s="759" customFormat="true" ht="15" customHeight="true" x14ac:dyDescent="0.2">
      <c r="AI280" s="757"/>
      <c r="AJ280" s="757"/>
      <c r="AK280" s="757"/>
      <c r="AL280" s="757"/>
      <c r="AM280" s="757"/>
      <c r="AN280" s="757"/>
      <c r="AO280" s="757"/>
      <c r="AP280" s="757"/>
      <c r="AQ280" s="757"/>
      <c r="AR280" s="757"/>
      <c r="AS280" s="757"/>
      <c r="AT280" s="757"/>
      <c r="AU280" s="757"/>
      <c r="AV280" s="757"/>
      <c r="AW280" s="757"/>
      <c r="AX280" s="757"/>
      <c r="AY280" s="757"/>
      <c r="AZ280" s="757"/>
      <c r="BA280" s="886"/>
      <c r="BB280" s="641" t="s">
        <v>81</v>
      </c>
      <c r="BC280" s="120" t="s">
        <v>36</v>
      </c>
      <c r="BD280" s="113" t="s">
        <v>36</v>
      </c>
      <c r="BE280" s="113" t="s">
        <v>36</v>
      </c>
      <c r="BF280" s="113" t="s">
        <v>36</v>
      </c>
      <c r="BG280" s="108" t="s">
        <v>36</v>
      </c>
      <c r="BH280" s="120" t="s">
        <v>36</v>
      </c>
      <c r="BI280" s="113" t="s">
        <v>36</v>
      </c>
      <c r="BJ280" s="113" t="s">
        <v>36</v>
      </c>
      <c r="BK280" s="113" t="s">
        <v>36</v>
      </c>
      <c r="BL280" s="108" t="s">
        <v>36</v>
      </c>
      <c r="BM280" s="120" t="s">
        <v>36</v>
      </c>
      <c r="BN280" s="113" t="s">
        <v>36</v>
      </c>
      <c r="BO280" s="113" t="s">
        <v>36</v>
      </c>
      <c r="BP280" s="113" t="s">
        <v>36</v>
      </c>
      <c r="BQ280" s="108" t="s">
        <v>36</v>
      </c>
      <c r="BR280" s="120" t="s">
        <v>36</v>
      </c>
      <c r="BS280" s="113" t="s">
        <v>36</v>
      </c>
      <c r="BT280" s="113" t="s">
        <v>36</v>
      </c>
      <c r="BU280" s="113" t="s">
        <v>36</v>
      </c>
      <c r="BV280" s="113" t="s">
        <v>36</v>
      </c>
      <c r="BW280" s="113" t="s">
        <v>36</v>
      </c>
      <c r="BX280" s="113" t="s">
        <v>36</v>
      </c>
      <c r="BY280" s="103" t="s">
        <v>36</v>
      </c>
      <c r="BZ280" s="103" t="s">
        <v>36</v>
      </c>
      <c r="CA280" s="103" t="s">
        <v>36</v>
      </c>
      <c r="CB280" s="103" t="s">
        <v>36</v>
      </c>
      <c r="CC280" s="103" t="s">
        <v>36</v>
      </c>
      <c r="CD280" s="103" t="s">
        <v>36</v>
      </c>
      <c r="CE280" s="103" t="s">
        <v>36</v>
      </c>
      <c r="CF280" s="103" t="s">
        <v>36</v>
      </c>
      <c r="CG280" s="103" t="s">
        <v>36</v>
      </c>
      <c r="CH280" s="103" t="s">
        <v>36</v>
      </c>
      <c r="CI280" s="85"/>
      <c r="CJ280" s="85"/>
      <c r="CK280" s="85"/>
      <c r="CL280" s="85"/>
      <c r="CM280" s="85"/>
      <c r="CN280" s="85"/>
      <c r="CO280" s="85"/>
      <c r="CP280" s="85"/>
      <c r="CQ280" s="85"/>
      <c r="CR280" s="85"/>
      <c r="CS280" s="85"/>
      <c r="CT280" s="85"/>
      <c r="CU280" s="85"/>
      <c r="CV280" s="85"/>
      <c r="CW280" s="85"/>
      <c r="CX280" s="85"/>
      <c r="CY280" s="85"/>
      <c r="CZ280" s="85"/>
    </row>
    <row r="281" s="759" customFormat="true" ht="15" customHeight="true" x14ac:dyDescent="0.2">
      <c r="AI281" s="757"/>
      <c r="AJ281" s="757"/>
      <c r="AK281" s="757"/>
      <c r="AL281" s="757"/>
      <c r="AM281" s="757"/>
      <c r="AN281" s="757"/>
      <c r="AO281" s="757"/>
      <c r="AP281" s="757"/>
      <c r="AQ281" s="757"/>
      <c r="AR281" s="757"/>
      <c r="AS281" s="757"/>
      <c r="AT281" s="757"/>
      <c r="AU281" s="757"/>
      <c r="AV281" s="757"/>
      <c r="AW281" s="757"/>
      <c r="AX281" s="757"/>
      <c r="AY281" s="757"/>
      <c r="AZ281" s="757"/>
      <c r="BA281" s="886"/>
      <c r="BB281" s="641" t="s">
        <v>82</v>
      </c>
      <c r="BC281" s="120" t="s">
        <v>36</v>
      </c>
      <c r="BD281" s="113" t="s">
        <v>36</v>
      </c>
      <c r="BE281" s="113" t="s">
        <v>36</v>
      </c>
      <c r="BF281" s="113" t="s">
        <v>36</v>
      </c>
      <c r="BG281" s="108" t="s">
        <v>36</v>
      </c>
      <c r="BH281" s="120" t="s">
        <v>36</v>
      </c>
      <c r="BI281" s="113" t="s">
        <v>36</v>
      </c>
      <c r="BJ281" s="113" t="s">
        <v>36</v>
      </c>
      <c r="BK281" s="113" t="s">
        <v>36</v>
      </c>
      <c r="BL281" s="108" t="s">
        <v>36</v>
      </c>
      <c r="BM281" s="120" t="s">
        <v>36</v>
      </c>
      <c r="BN281" s="113" t="s">
        <v>36</v>
      </c>
      <c r="BO281" s="113" t="s">
        <v>36</v>
      </c>
      <c r="BP281" s="113" t="s">
        <v>36</v>
      </c>
      <c r="BQ281" s="108" t="s">
        <v>36</v>
      </c>
      <c r="BR281" s="120" t="s">
        <v>36</v>
      </c>
      <c r="BS281" s="113" t="s">
        <v>36</v>
      </c>
      <c r="BT281" s="113" t="s">
        <v>36</v>
      </c>
      <c r="BU281" s="113" t="s">
        <v>36</v>
      </c>
      <c r="BV281" s="113" t="s">
        <v>36</v>
      </c>
      <c r="BW281" s="113" t="s">
        <v>36</v>
      </c>
      <c r="BX281" s="113" t="s">
        <v>36</v>
      </c>
      <c r="BY281" s="103" t="s">
        <v>36</v>
      </c>
      <c r="BZ281" s="103" t="s">
        <v>36</v>
      </c>
      <c r="CA281" s="103" t="s">
        <v>36</v>
      </c>
      <c r="CB281" s="103" t="s">
        <v>36</v>
      </c>
      <c r="CC281" s="103" t="s">
        <v>36</v>
      </c>
      <c r="CD281" s="103" t="s">
        <v>36</v>
      </c>
      <c r="CE281" s="103" t="s">
        <v>36</v>
      </c>
      <c r="CF281" s="103" t="s">
        <v>36</v>
      </c>
      <c r="CG281" s="103" t="s">
        <v>36</v>
      </c>
      <c r="CH281" s="103" t="s">
        <v>36</v>
      </c>
      <c r="CI281" s="85"/>
      <c r="CJ281" s="85"/>
      <c r="CK281" s="85"/>
      <c r="CL281" s="85"/>
      <c r="CM281" s="85"/>
      <c r="CN281" s="85"/>
      <c r="CO281" s="85"/>
      <c r="CP281" s="85"/>
      <c r="CQ281" s="85"/>
      <c r="CR281" s="85"/>
      <c r="CS281" s="85"/>
      <c r="CT281" s="85"/>
      <c r="CU281" s="85"/>
      <c r="CV281" s="85"/>
      <c r="CW281" s="85"/>
      <c r="CX281" s="85"/>
      <c r="CY281" s="85"/>
      <c r="CZ281" s="85"/>
    </row>
    <row r="282" s="759" customFormat="true" ht="15" customHeight="true" x14ac:dyDescent="0.2">
      <c r="AI282" s="757"/>
      <c r="AJ282" s="757"/>
      <c r="AK282" s="757"/>
      <c r="AL282" s="757"/>
      <c r="AM282" s="757"/>
      <c r="AN282" s="757"/>
      <c r="AO282" s="757"/>
      <c r="AP282" s="757"/>
      <c r="AQ282" s="757"/>
      <c r="AR282" s="757"/>
      <c r="AS282" s="757"/>
      <c r="AT282" s="757"/>
      <c r="AU282" s="757"/>
      <c r="AV282" s="757"/>
      <c r="AW282" s="757"/>
      <c r="AX282" s="757"/>
      <c r="AY282" s="757"/>
      <c r="AZ282" s="757"/>
      <c r="BA282" s="886"/>
      <c r="BB282" s="641" t="s">
        <v>83</v>
      </c>
      <c r="BC282" s="120" t="s">
        <v>36</v>
      </c>
      <c r="BD282" s="113" t="s">
        <v>36</v>
      </c>
      <c r="BE282" s="113" t="s">
        <v>36</v>
      </c>
      <c r="BF282" s="113" t="s">
        <v>36</v>
      </c>
      <c r="BG282" s="108" t="s">
        <v>36</v>
      </c>
      <c r="BH282" s="120" t="s">
        <v>36</v>
      </c>
      <c r="BI282" s="113" t="s">
        <v>36</v>
      </c>
      <c r="BJ282" s="113" t="s">
        <v>36</v>
      </c>
      <c r="BK282" s="113" t="s">
        <v>36</v>
      </c>
      <c r="BL282" s="108" t="s">
        <v>36</v>
      </c>
      <c r="BM282" s="120" t="s">
        <v>36</v>
      </c>
      <c r="BN282" s="113" t="s">
        <v>36</v>
      </c>
      <c r="BO282" s="113" t="s">
        <v>36</v>
      </c>
      <c r="BP282" s="113" t="s">
        <v>36</v>
      </c>
      <c r="BQ282" s="108" t="s">
        <v>36</v>
      </c>
      <c r="BR282" s="120" t="s">
        <v>36</v>
      </c>
      <c r="BS282" s="113" t="s">
        <v>36</v>
      </c>
      <c r="BT282" s="113" t="s">
        <v>36</v>
      </c>
      <c r="BU282" s="113" t="s">
        <v>36</v>
      </c>
      <c r="BV282" s="113" t="s">
        <v>36</v>
      </c>
      <c r="BW282" s="113" t="s">
        <v>36</v>
      </c>
      <c r="BX282" s="113" t="s">
        <v>36</v>
      </c>
      <c r="BY282" s="103" t="s">
        <v>36</v>
      </c>
      <c r="BZ282" s="103" t="s">
        <v>36</v>
      </c>
      <c r="CA282" s="103" t="s">
        <v>36</v>
      </c>
      <c r="CB282" s="103" t="s">
        <v>36</v>
      </c>
      <c r="CC282" s="103" t="s">
        <v>36</v>
      </c>
      <c r="CD282" s="103" t="s">
        <v>36</v>
      </c>
      <c r="CE282" s="103" t="s">
        <v>36</v>
      </c>
      <c r="CF282" s="103" t="s">
        <v>36</v>
      </c>
      <c r="CG282" s="103" t="s">
        <v>36</v>
      </c>
      <c r="CH282" s="103" t="s">
        <v>36</v>
      </c>
      <c r="CI282" s="85"/>
      <c r="CJ282" s="85"/>
      <c r="CK282" s="85"/>
      <c r="CL282" s="85"/>
      <c r="CM282" s="85"/>
      <c r="CN282" s="85"/>
      <c r="CO282" s="85"/>
      <c r="CP282" s="85"/>
      <c r="CQ282" s="85"/>
      <c r="CR282" s="85"/>
      <c r="CS282" s="85"/>
      <c r="CT282" s="85"/>
      <c r="CU282" s="85"/>
      <c r="CV282" s="85"/>
      <c r="CW282" s="85"/>
      <c r="CX282" s="85"/>
      <c r="CY282" s="85"/>
      <c r="CZ282" s="85"/>
    </row>
    <row r="283" s="759" customFormat="true" ht="15" customHeight="true" x14ac:dyDescent="0.2">
      <c r="AI283" s="757"/>
      <c r="AJ283" s="757"/>
      <c r="AK283" s="757"/>
      <c r="AL283" s="757"/>
      <c r="AM283" s="757"/>
      <c r="AN283" s="757"/>
      <c r="AO283" s="757"/>
      <c r="AP283" s="757"/>
      <c r="AQ283" s="757"/>
      <c r="AR283" s="757"/>
      <c r="AS283" s="757"/>
      <c r="AT283" s="757"/>
      <c r="AU283" s="757"/>
      <c r="AV283" s="757"/>
      <c r="AW283" s="757"/>
      <c r="AX283" s="757"/>
      <c r="AY283" s="757"/>
      <c r="AZ283" s="757"/>
      <c r="BA283" s="886"/>
      <c r="BB283" s="641" t="s">
        <v>84</v>
      </c>
      <c r="BC283" s="120" t="s">
        <v>36</v>
      </c>
      <c r="BD283" s="113" t="s">
        <v>36</v>
      </c>
      <c r="BE283" s="113" t="s">
        <v>36</v>
      </c>
      <c r="BF283" s="113" t="s">
        <v>36</v>
      </c>
      <c r="BG283" s="108" t="s">
        <v>36</v>
      </c>
      <c r="BH283" s="120" t="s">
        <v>36</v>
      </c>
      <c r="BI283" s="113" t="s">
        <v>36</v>
      </c>
      <c r="BJ283" s="113" t="s">
        <v>36</v>
      </c>
      <c r="BK283" s="113" t="s">
        <v>36</v>
      </c>
      <c r="BL283" s="108" t="s">
        <v>36</v>
      </c>
      <c r="BM283" s="120" t="s">
        <v>36</v>
      </c>
      <c r="BN283" s="113" t="s">
        <v>36</v>
      </c>
      <c r="BO283" s="113" t="s">
        <v>36</v>
      </c>
      <c r="BP283" s="113" t="s">
        <v>36</v>
      </c>
      <c r="BQ283" s="108" t="s">
        <v>36</v>
      </c>
      <c r="BR283" s="120" t="s">
        <v>36</v>
      </c>
      <c r="BS283" s="113" t="s">
        <v>36</v>
      </c>
      <c r="BT283" s="113" t="s">
        <v>36</v>
      </c>
      <c r="BU283" s="113" t="s">
        <v>36</v>
      </c>
      <c r="BV283" s="113" t="s">
        <v>36</v>
      </c>
      <c r="BW283" s="113" t="s">
        <v>36</v>
      </c>
      <c r="BX283" s="113" t="s">
        <v>36</v>
      </c>
      <c r="BY283" s="103" t="s">
        <v>36</v>
      </c>
      <c r="BZ283" s="103" t="s">
        <v>36</v>
      </c>
      <c r="CA283" s="103" t="s">
        <v>36</v>
      </c>
      <c r="CB283" s="103" t="s">
        <v>36</v>
      </c>
      <c r="CC283" s="103" t="s">
        <v>36</v>
      </c>
      <c r="CD283" s="103" t="s">
        <v>36</v>
      </c>
      <c r="CE283" s="103" t="s">
        <v>36</v>
      </c>
      <c r="CF283" s="103" t="s">
        <v>36</v>
      </c>
      <c r="CG283" s="103" t="s">
        <v>36</v>
      </c>
      <c r="CH283" s="103" t="s">
        <v>36</v>
      </c>
      <c r="CI283" s="85"/>
      <c r="CJ283" s="85"/>
      <c r="CK283" s="85"/>
      <c r="CL283" s="85"/>
      <c r="CM283" s="85"/>
      <c r="CN283" s="85"/>
      <c r="CO283" s="85"/>
      <c r="CP283" s="85"/>
      <c r="CQ283" s="85"/>
      <c r="CR283" s="85"/>
      <c r="CS283" s="85"/>
      <c r="CT283" s="85"/>
      <c r="CU283" s="85"/>
      <c r="CV283" s="85"/>
      <c r="CW283" s="85"/>
      <c r="CX283" s="85"/>
      <c r="CY283" s="85"/>
      <c r="CZ283" s="85"/>
    </row>
    <row r="284" s="759" customFormat="true" ht="15" customHeight="true" x14ac:dyDescent="0.2">
      <c r="AI284" s="757"/>
      <c r="AJ284" s="757"/>
      <c r="AK284" s="757"/>
      <c r="AL284" s="757"/>
      <c r="AM284" s="757"/>
      <c r="AN284" s="757"/>
      <c r="AO284" s="757"/>
      <c r="AP284" s="757"/>
      <c r="AQ284" s="757"/>
      <c r="AR284" s="757"/>
      <c r="AS284" s="757"/>
      <c r="AT284" s="757"/>
      <c r="AU284" s="757"/>
      <c r="AV284" s="757"/>
      <c r="AW284" s="757"/>
      <c r="AX284" s="757"/>
      <c r="AY284" s="757"/>
      <c r="AZ284" s="757"/>
      <c r="BA284" s="887"/>
      <c r="BB284" s="643" t="s">
        <v>114</v>
      </c>
      <c r="BC284" s="119" t="s">
        <v>36</v>
      </c>
      <c r="BD284" s="115" t="s">
        <v>36</v>
      </c>
      <c r="BE284" s="115" t="s">
        <v>36</v>
      </c>
      <c r="BF284" s="115" t="s">
        <v>36</v>
      </c>
      <c r="BG284" s="110" t="s">
        <v>36</v>
      </c>
      <c r="BH284" s="119" t="s">
        <v>36</v>
      </c>
      <c r="BI284" s="115" t="s">
        <v>36</v>
      </c>
      <c r="BJ284" s="115" t="s">
        <v>36</v>
      </c>
      <c r="BK284" s="115" t="s">
        <v>36</v>
      </c>
      <c r="BL284" s="110" t="s">
        <v>36</v>
      </c>
      <c r="BM284" s="119" t="s">
        <v>36</v>
      </c>
      <c r="BN284" s="115" t="s">
        <v>36</v>
      </c>
      <c r="BO284" s="115" t="s">
        <v>36</v>
      </c>
      <c r="BP284" s="115" t="s">
        <v>36</v>
      </c>
      <c r="BQ284" s="110" t="s">
        <v>36</v>
      </c>
      <c r="BR284" s="119" t="s">
        <v>36</v>
      </c>
      <c r="BS284" s="115" t="s">
        <v>36</v>
      </c>
      <c r="BT284" s="115" t="s">
        <v>36</v>
      </c>
      <c r="BU284" s="115" t="s">
        <v>36</v>
      </c>
      <c r="BV284" s="115" t="s">
        <v>36</v>
      </c>
      <c r="BW284" s="115" t="s">
        <v>36</v>
      </c>
      <c r="BX284" s="115" t="s">
        <v>36</v>
      </c>
      <c r="BY284" s="104" t="s">
        <v>36</v>
      </c>
      <c r="BZ284" s="104" t="s">
        <v>36</v>
      </c>
      <c r="CA284" s="104" t="s">
        <v>36</v>
      </c>
      <c r="CB284" s="104" t="s">
        <v>36</v>
      </c>
      <c r="CC284" s="104" t="s">
        <v>36</v>
      </c>
      <c r="CD284" s="104" t="s">
        <v>36</v>
      </c>
      <c r="CE284" s="104" t="s">
        <v>36</v>
      </c>
      <c r="CF284" s="104" t="s">
        <v>36</v>
      </c>
      <c r="CG284" s="104" t="s">
        <v>36</v>
      </c>
      <c r="CH284" s="104" t="s">
        <v>36</v>
      </c>
      <c r="CI284" s="85"/>
      <c r="CJ284" s="85"/>
      <c r="CK284" s="85"/>
      <c r="CL284" s="85"/>
      <c r="CM284" s="85"/>
      <c r="CN284" s="85"/>
      <c r="CO284" s="85"/>
      <c r="CP284" s="85"/>
      <c r="CQ284" s="85"/>
      <c r="CR284" s="85"/>
      <c r="CS284" s="85"/>
      <c r="CT284" s="85"/>
      <c r="CU284" s="85"/>
      <c r="CV284" s="85"/>
      <c r="CW284" s="85"/>
      <c r="CX284" s="85"/>
      <c r="CY284" s="85"/>
      <c r="CZ284" s="85"/>
    </row>
    <row r="285" s="759" customFormat="true" ht="15" customHeight="true" x14ac:dyDescent="0.2">
      <c r="AI285" s="757"/>
      <c r="AJ285" s="757"/>
      <c r="AK285" s="757"/>
      <c r="AL285" s="757"/>
      <c r="AM285" s="757"/>
      <c r="AN285" s="757"/>
      <c r="AO285" s="757"/>
      <c r="AP285" s="757"/>
      <c r="AQ285" s="757"/>
      <c r="AR285" s="757"/>
      <c r="AS285" s="757"/>
      <c r="AT285" s="757"/>
      <c r="AU285" s="757"/>
      <c r="AV285" s="757"/>
      <c r="AW285" s="757"/>
      <c r="AX285" s="757"/>
      <c r="AY285" s="757"/>
      <c r="AZ285" s="757"/>
      <c r="BA285" s="386"/>
      <c r="BB285" s="384"/>
      <c r="BC285" s="384"/>
      <c r="BD285" s="384"/>
      <c r="BE285" s="384"/>
      <c r="BF285" s="384"/>
      <c r="BG285" s="384"/>
      <c r="BH285" s="384"/>
      <c r="BI285" s="384"/>
      <c r="BJ285" s="384"/>
      <c r="BK285" s="384"/>
      <c r="BL285" s="384"/>
      <c r="BM285" s="384"/>
      <c r="BN285" s="384"/>
      <c r="BO285" s="384"/>
      <c r="BP285" s="384"/>
      <c r="BQ285" s="384"/>
      <c r="BR285" s="384"/>
      <c r="BS285" s="384"/>
      <c r="BT285" s="384"/>
      <c r="BU285" s="384"/>
      <c r="BV285" s="384"/>
      <c r="BW285" s="384"/>
      <c r="BX285" s="384"/>
      <c r="BY285" s="386"/>
      <c r="BZ285" s="421"/>
      <c r="CA285" s="421"/>
      <c r="CB285" s="421"/>
      <c r="CC285" s="421"/>
      <c r="CD285" s="421"/>
      <c r="CE285" s="421"/>
      <c r="CF285" s="421"/>
      <c r="CG285" s="421"/>
      <c r="CH285" s="421"/>
      <c r="CI285" s="421"/>
      <c r="CJ285" s="421"/>
      <c r="CK285" s="421"/>
      <c r="CL285" s="421"/>
      <c r="CM285" s="421"/>
      <c r="CN285" s="421"/>
      <c r="CO285" s="421"/>
      <c r="CP285" s="421"/>
      <c r="CQ285" s="421"/>
      <c r="CR285" s="421"/>
      <c r="CS285" s="421"/>
      <c r="CT285" s="421"/>
      <c r="CU285" s="421"/>
      <c r="CV285" s="421"/>
      <c r="CW285" s="421"/>
      <c r="CX285" s="421"/>
      <c r="CY285" s="421"/>
      <c r="CZ285" s="421"/>
    </row>
    <row r="286" s="759" customFormat="true" ht="15" customHeight="true" x14ac:dyDescent="0.2">
      <c r="AI286" s="757"/>
      <c r="AJ286" s="757"/>
      <c r="AK286" s="757"/>
      <c r="AL286" s="757"/>
      <c r="AM286" s="757"/>
      <c r="AN286" s="757"/>
      <c r="AO286" s="757"/>
      <c r="AP286" s="757"/>
      <c r="AQ286" s="757"/>
      <c r="AR286" s="757"/>
      <c r="AS286" s="757"/>
      <c r="AT286" s="757"/>
      <c r="AU286" s="757"/>
      <c r="AV286" s="757"/>
      <c r="AW286" s="757"/>
      <c r="AX286" s="757"/>
      <c r="AY286" s="757"/>
      <c r="AZ286" s="757"/>
      <c r="BA286" s="386"/>
      <c r="BB286" s="384"/>
      <c r="BC286" s="384"/>
      <c r="BD286" s="384"/>
      <c r="BE286" s="384"/>
      <c r="BF286" s="384"/>
      <c r="BG286" s="384"/>
      <c r="BH286" s="384"/>
      <c r="BI286" s="384"/>
      <c r="BJ286" s="384"/>
      <c r="BK286" s="384"/>
      <c r="BL286" s="384"/>
      <c r="BM286" s="384"/>
      <c r="BN286" s="384"/>
      <c r="BO286" s="384"/>
      <c r="BP286" s="384"/>
      <c r="BQ286" s="384"/>
      <c r="BR286" s="384"/>
      <c r="BS286" s="384"/>
      <c r="BT286" s="384"/>
      <c r="BU286" s="384"/>
      <c r="BV286" s="384"/>
      <c r="BW286" s="384"/>
      <c r="BX286" s="384"/>
      <c r="BY286" s="386"/>
      <c r="BZ286" s="421"/>
      <c r="CA286" s="421"/>
      <c r="CB286" s="421"/>
      <c r="CC286" s="421"/>
      <c r="CD286" s="421"/>
      <c r="CE286" s="421"/>
      <c r="CF286" s="421"/>
      <c r="CG286" s="421"/>
      <c r="CH286" s="421"/>
      <c r="CI286" s="421"/>
      <c r="CJ286" s="421"/>
      <c r="CK286" s="421"/>
      <c r="CL286" s="421"/>
      <c r="CM286" s="421"/>
      <c r="CN286" s="421"/>
      <c r="CO286" s="421"/>
      <c r="CP286" s="421"/>
      <c r="CQ286" s="421"/>
      <c r="CR286" s="421"/>
      <c r="CS286" s="421"/>
      <c r="CT286" s="421"/>
      <c r="CU286" s="421"/>
      <c r="CV286" s="421"/>
      <c r="CW286" s="421"/>
      <c r="CX286" s="421"/>
      <c r="CY286" s="421"/>
      <c r="CZ286" s="421"/>
    </row>
    <row r="287" s="759" customFormat="true" ht="15" customHeight="true" x14ac:dyDescent="0.2">
      <c r="AI287" s="757"/>
      <c r="AJ287" s="757"/>
      <c r="AK287" s="757"/>
      <c r="AL287" s="757"/>
      <c r="AM287" s="757"/>
      <c r="AN287" s="757"/>
      <c r="AO287" s="757"/>
      <c r="AP287" s="757"/>
      <c r="AQ287" s="757"/>
      <c r="AR287" s="757"/>
      <c r="AS287" s="757"/>
      <c r="AT287" s="757"/>
      <c r="AU287" s="757"/>
      <c r="AV287" s="757"/>
      <c r="AW287" s="757"/>
      <c r="AX287" s="757"/>
      <c r="AY287" s="757"/>
      <c r="AZ287" s="757"/>
      <c r="BA287" s="386"/>
      <c r="BB287" s="384"/>
      <c r="BC287" s="384"/>
      <c r="BD287" s="384"/>
      <c r="BE287" s="384"/>
      <c r="BF287" s="384"/>
      <c r="BG287" s="384"/>
      <c r="BH287" s="384"/>
      <c r="BI287" s="384"/>
      <c r="BJ287" s="384"/>
      <c r="BK287" s="384"/>
      <c r="BL287" s="384"/>
      <c r="BM287" s="384"/>
      <c r="BN287" s="384"/>
      <c r="BO287" s="384"/>
      <c r="BP287" s="384"/>
      <c r="BQ287" s="384"/>
      <c r="BR287" s="384"/>
      <c r="BS287" s="384"/>
      <c r="BT287" s="384"/>
      <c r="BU287" s="384"/>
      <c r="BV287" s="384"/>
      <c r="BW287" s="384"/>
      <c r="BX287" s="384"/>
      <c r="BY287" s="386"/>
      <c r="BZ287" s="421"/>
      <c r="CA287" s="421"/>
      <c r="CB287" s="421"/>
      <c r="CC287" s="421"/>
      <c r="CD287" s="421"/>
      <c r="CE287" s="421"/>
      <c r="CF287" s="421"/>
      <c r="CG287" s="421"/>
      <c r="CH287" s="421"/>
      <c r="CI287" s="421"/>
      <c r="CJ287" s="421"/>
      <c r="CK287" s="421"/>
      <c r="CL287" s="421"/>
      <c r="CM287" s="421"/>
      <c r="CN287" s="421"/>
      <c r="CO287" s="421"/>
      <c r="CP287" s="421"/>
      <c r="CQ287" s="421"/>
      <c r="CR287" s="421"/>
      <c r="CS287" s="421"/>
      <c r="CT287" s="421"/>
      <c r="CU287" s="421"/>
      <c r="CV287" s="421"/>
      <c r="CW287" s="421"/>
      <c r="CX287" s="421"/>
      <c r="CY287" s="421"/>
      <c r="CZ287" s="421"/>
    </row>
    <row r="288" s="759" customFormat="true" ht="15" customHeight="true" x14ac:dyDescent="0.2">
      <c r="AI288" s="757"/>
      <c r="AJ288" s="757"/>
      <c r="AK288" s="757"/>
      <c r="AL288" s="757"/>
      <c r="AM288" s="757"/>
      <c r="AN288" s="757"/>
      <c r="AO288" s="757"/>
      <c r="AP288" s="757"/>
      <c r="AQ288" s="757"/>
      <c r="AR288" s="757"/>
      <c r="AS288" s="757"/>
      <c r="AT288" s="757"/>
      <c r="AU288" s="757"/>
      <c r="AV288" s="757"/>
      <c r="AW288" s="757"/>
      <c r="AX288" s="757"/>
      <c r="AY288" s="757"/>
      <c r="AZ288" s="757"/>
      <c r="BA288" s="386"/>
      <c r="BB288" s="384"/>
      <c r="BC288" s="384"/>
      <c r="BD288" s="384"/>
      <c r="BE288" s="384"/>
      <c r="BF288" s="384"/>
      <c r="BG288" s="384"/>
      <c r="BH288" s="384"/>
      <c r="BI288" s="384"/>
      <c r="BJ288" s="384"/>
      <c r="BK288" s="384"/>
      <c r="BL288" s="384"/>
      <c r="BM288" s="384"/>
      <c r="BN288" s="384"/>
      <c r="BO288" s="384"/>
      <c r="BP288" s="384"/>
      <c r="BQ288" s="384"/>
      <c r="BR288" s="384"/>
      <c r="BS288" s="384"/>
      <c r="BT288" s="384"/>
      <c r="BU288" s="384"/>
      <c r="BV288" s="384"/>
      <c r="BW288" s="384"/>
      <c r="BX288" s="384"/>
      <c r="BY288" s="386"/>
      <c r="BZ288" s="421"/>
      <c r="CA288" s="421"/>
      <c r="CB288" s="421"/>
      <c r="CC288" s="421"/>
      <c r="CD288" s="421"/>
      <c r="CE288" s="421"/>
      <c r="CF288" s="421"/>
      <c r="CG288" s="421"/>
      <c r="CH288" s="421"/>
      <c r="CI288" s="421"/>
      <c r="CJ288" s="421"/>
      <c r="CK288" s="421"/>
      <c r="CL288" s="421"/>
      <c r="CM288" s="421"/>
      <c r="CN288" s="421"/>
      <c r="CO288" s="421"/>
      <c r="CP288" s="421"/>
      <c r="CQ288" s="421"/>
      <c r="CR288" s="421"/>
      <c r="CS288" s="421"/>
      <c r="CT288" s="421"/>
      <c r="CU288" s="421"/>
      <c r="CV288" s="421"/>
      <c r="CW288" s="421"/>
      <c r="CX288" s="421"/>
      <c r="CY288" s="421"/>
      <c r="CZ288" s="421"/>
    </row>
    <row r="289" s="759" customFormat="true" ht="15" customHeight="true" x14ac:dyDescent="0.2">
      <c r="AI289" s="757"/>
      <c r="AJ289" s="757"/>
      <c r="AK289" s="757"/>
      <c r="AL289" s="757"/>
      <c r="AM289" s="757"/>
      <c r="AN289" s="757"/>
      <c r="AO289" s="757"/>
      <c r="AP289" s="757"/>
      <c r="AQ289" s="757"/>
      <c r="AR289" s="757"/>
      <c r="AS289" s="757"/>
      <c r="AT289" s="757"/>
      <c r="AU289" s="757"/>
      <c r="AV289" s="757"/>
      <c r="AW289" s="757"/>
      <c r="AX289" s="757"/>
      <c r="AY289" s="757"/>
      <c r="AZ289" s="757"/>
      <c r="BA289" s="386"/>
      <c r="BB289" s="384"/>
      <c r="BC289" s="384"/>
      <c r="BD289" s="384"/>
      <c r="BE289" s="384"/>
      <c r="BF289" s="384"/>
      <c r="BG289" s="384"/>
      <c r="BH289" s="384"/>
      <c r="BI289" s="384"/>
      <c r="BJ289" s="384"/>
      <c r="BK289" s="384"/>
      <c r="BL289" s="384"/>
      <c r="BM289" s="384"/>
      <c r="BN289" s="384"/>
      <c r="BO289" s="384"/>
      <c r="BP289" s="384"/>
      <c r="BQ289" s="384"/>
      <c r="BR289" s="384"/>
      <c r="BS289" s="384"/>
      <c r="BT289" s="384"/>
      <c r="BU289" s="384"/>
      <c r="BV289" s="384"/>
      <c r="BW289" s="384"/>
      <c r="BX289" s="384"/>
      <c r="BY289" s="386"/>
      <c r="BZ289" s="421"/>
      <c r="CA289" s="421"/>
      <c r="CB289" s="421"/>
      <c r="CC289" s="421"/>
      <c r="CD289" s="421"/>
      <c r="CE289" s="421"/>
      <c r="CF289" s="421"/>
      <c r="CG289" s="421"/>
      <c r="CH289" s="421"/>
      <c r="CI289" s="421"/>
      <c r="CJ289" s="421"/>
      <c r="CK289" s="421"/>
      <c r="CL289" s="421"/>
      <c r="CM289" s="421"/>
      <c r="CN289" s="421"/>
      <c r="CO289" s="421"/>
      <c r="CP289" s="421"/>
      <c r="CQ289" s="421"/>
      <c r="CR289" s="421"/>
      <c r="CS289" s="421"/>
      <c r="CT289" s="421"/>
      <c r="CU289" s="421"/>
      <c r="CV289" s="421"/>
      <c r="CW289" s="421"/>
      <c r="CX289" s="421"/>
      <c r="CY289" s="421"/>
      <c r="CZ289" s="421"/>
    </row>
    <row r="290" s="759" customFormat="true" ht="15" customHeight="true" x14ac:dyDescent="0.2">
      <c r="AI290" s="757"/>
      <c r="AJ290" s="757"/>
      <c r="AK290" s="757"/>
      <c r="AL290" s="757"/>
      <c r="AM290" s="757"/>
      <c r="AN290" s="757"/>
      <c r="AO290" s="757"/>
      <c r="AP290" s="757"/>
      <c r="AQ290" s="757"/>
      <c r="AR290" s="757"/>
      <c r="AS290" s="757"/>
      <c r="AT290" s="757"/>
      <c r="AU290" s="757"/>
      <c r="AV290" s="757"/>
      <c r="AW290" s="757"/>
      <c r="AX290" s="757"/>
      <c r="AY290" s="757"/>
      <c r="AZ290" s="757"/>
      <c r="BA290" s="386"/>
      <c r="BB290" s="384"/>
      <c r="BC290" s="384"/>
      <c r="BD290" s="384"/>
      <c r="BE290" s="384"/>
      <c r="BF290" s="384"/>
      <c r="BG290" s="384"/>
      <c r="BH290" s="384"/>
      <c r="BI290" s="384"/>
      <c r="BJ290" s="384"/>
      <c r="BK290" s="384"/>
      <c r="BL290" s="384"/>
      <c r="BM290" s="384"/>
      <c r="BN290" s="384"/>
      <c r="BO290" s="384"/>
      <c r="BP290" s="384"/>
      <c r="BQ290" s="384"/>
      <c r="BR290" s="384"/>
      <c r="BS290" s="384"/>
      <c r="BT290" s="384"/>
      <c r="BU290" s="384"/>
      <c r="BV290" s="384"/>
      <c r="BW290" s="384"/>
      <c r="BX290" s="384"/>
      <c r="BY290" s="386"/>
      <c r="BZ290" s="421"/>
      <c r="CA290" s="421"/>
      <c r="CB290" s="421"/>
      <c r="CC290" s="421"/>
      <c r="CD290" s="421"/>
      <c r="CE290" s="421"/>
      <c r="CF290" s="421"/>
      <c r="CG290" s="421"/>
      <c r="CH290" s="421"/>
      <c r="CI290" s="421"/>
      <c r="CJ290" s="421"/>
      <c r="CK290" s="421"/>
      <c r="CL290" s="421"/>
      <c r="CM290" s="421"/>
      <c r="CN290" s="421"/>
      <c r="CO290" s="421"/>
      <c r="CP290" s="421"/>
      <c r="CQ290" s="421"/>
      <c r="CR290" s="421"/>
      <c r="CS290" s="421"/>
      <c r="CT290" s="421"/>
      <c r="CU290" s="421"/>
      <c r="CV290" s="421"/>
      <c r="CW290" s="421"/>
      <c r="CX290" s="421"/>
      <c r="CY290" s="421"/>
      <c r="CZ290" s="421"/>
    </row>
    <row r="291" s="759" customFormat="true" ht="15" customHeight="true" x14ac:dyDescent="0.2">
      <c r="AI291" s="757"/>
      <c r="AJ291" s="757"/>
      <c r="AK291" s="757"/>
      <c r="AL291" s="757"/>
      <c r="AM291" s="757"/>
      <c r="AN291" s="757"/>
      <c r="AO291" s="757"/>
      <c r="AP291" s="757"/>
      <c r="AQ291" s="757"/>
      <c r="AR291" s="757"/>
      <c r="AS291" s="757"/>
      <c r="AT291" s="757"/>
      <c r="AU291" s="757"/>
      <c r="AV291" s="757"/>
      <c r="AW291" s="757"/>
      <c r="AX291" s="757"/>
      <c r="AY291" s="757"/>
      <c r="AZ291" s="757"/>
      <c r="BA291" s="386"/>
      <c r="BB291" s="384"/>
      <c r="BC291" s="384"/>
      <c r="BD291" s="384"/>
      <c r="BE291" s="384"/>
      <c r="BF291" s="384"/>
      <c r="BG291" s="384"/>
      <c r="BH291" s="384"/>
      <c r="BI291" s="384"/>
      <c r="BJ291" s="384"/>
      <c r="BK291" s="384"/>
      <c r="BL291" s="384"/>
      <c r="BM291" s="384"/>
      <c r="BN291" s="384"/>
      <c r="BO291" s="384"/>
      <c r="BP291" s="384"/>
      <c r="BQ291" s="384"/>
      <c r="BR291" s="384"/>
      <c r="BS291" s="384"/>
      <c r="BT291" s="384"/>
      <c r="BU291" s="384"/>
      <c r="BV291" s="384"/>
      <c r="BW291" s="384"/>
      <c r="BX291" s="384"/>
      <c r="BY291" s="386"/>
      <c r="BZ291" s="421"/>
      <c r="CA291" s="421"/>
      <c r="CB291" s="421"/>
      <c r="CC291" s="421"/>
      <c r="CD291" s="421"/>
      <c r="CE291" s="421"/>
      <c r="CF291" s="421"/>
      <c r="CG291" s="421"/>
      <c r="CH291" s="421"/>
      <c r="CI291" s="421"/>
      <c r="CJ291" s="421"/>
      <c r="CK291" s="421"/>
      <c r="CL291" s="421"/>
      <c r="CM291" s="421"/>
      <c r="CN291" s="421"/>
      <c r="CO291" s="421"/>
      <c r="CP291" s="421"/>
      <c r="CQ291" s="421"/>
      <c r="CR291" s="421"/>
      <c r="CS291" s="421"/>
      <c r="CT291" s="421"/>
      <c r="CU291" s="421"/>
      <c r="CV291" s="421"/>
      <c r="CW291" s="421"/>
      <c r="CX291" s="421"/>
      <c r="CY291" s="421"/>
      <c r="CZ291" s="421"/>
    </row>
    <row r="292" s="759" customFormat="true" ht="15" customHeight="true" x14ac:dyDescent="0.2">
      <c r="AI292" s="757"/>
      <c r="AJ292" s="757"/>
      <c r="AK292" s="757"/>
      <c r="AL292" s="757"/>
      <c r="AM292" s="757"/>
      <c r="AN292" s="757"/>
      <c r="AO292" s="757"/>
      <c r="AP292" s="757"/>
      <c r="AQ292" s="757"/>
      <c r="AR292" s="757"/>
      <c r="AS292" s="757"/>
      <c r="AT292" s="757"/>
      <c r="AU292" s="757"/>
      <c r="AV292" s="757"/>
      <c r="AW292" s="757"/>
      <c r="AX292" s="757"/>
      <c r="AY292" s="757"/>
      <c r="AZ292" s="757"/>
      <c r="BA292" s="386"/>
      <c r="BB292" s="384"/>
      <c r="BC292" s="384"/>
      <c r="BD292" s="384"/>
      <c r="BE292" s="384"/>
      <c r="BF292" s="384"/>
      <c r="BG292" s="384"/>
      <c r="BH292" s="384"/>
      <c r="BI292" s="384"/>
      <c r="BJ292" s="384"/>
      <c r="BK292" s="384"/>
      <c r="BL292" s="384"/>
      <c r="BM292" s="384"/>
      <c r="BN292" s="384"/>
      <c r="BO292" s="384"/>
      <c r="BP292" s="384"/>
      <c r="BQ292" s="384"/>
      <c r="BR292" s="384"/>
      <c r="BS292" s="384"/>
      <c r="BT292" s="384"/>
      <c r="BU292" s="384"/>
      <c r="BV292" s="384"/>
      <c r="BW292" s="384"/>
      <c r="BX292" s="384"/>
      <c r="BY292" s="386"/>
      <c r="BZ292" s="421"/>
      <c r="CA292" s="421"/>
      <c r="CB292" s="421"/>
      <c r="CC292" s="421"/>
      <c r="CD292" s="421"/>
      <c r="CE292" s="421"/>
      <c r="CF292" s="421"/>
      <c r="CG292" s="421"/>
      <c r="CH292" s="421"/>
      <c r="CI292" s="421"/>
      <c r="CJ292" s="421"/>
      <c r="CK292" s="421"/>
      <c r="CL292" s="421"/>
      <c r="CM292" s="421"/>
      <c r="CN292" s="421"/>
      <c r="CO292" s="421"/>
      <c r="CP292" s="421"/>
      <c r="CQ292" s="421"/>
      <c r="CR292" s="421"/>
      <c r="CS292" s="421"/>
      <c r="CT292" s="421"/>
      <c r="CU292" s="421"/>
      <c r="CV292" s="421"/>
      <c r="CW292" s="421"/>
      <c r="CX292" s="421"/>
      <c r="CY292" s="421"/>
      <c r="CZ292" s="421"/>
    </row>
    <row r="293" s="759" customFormat="true" ht="15" customHeight="true" x14ac:dyDescent="0.2">
      <c r="AI293" s="757"/>
      <c r="AJ293" s="757"/>
      <c r="AK293" s="757"/>
      <c r="AL293" s="757"/>
      <c r="AM293" s="757"/>
      <c r="AN293" s="757"/>
      <c r="AO293" s="757"/>
      <c r="AP293" s="757"/>
      <c r="AQ293" s="757"/>
      <c r="AR293" s="757"/>
      <c r="AS293" s="757"/>
      <c r="AT293" s="757"/>
      <c r="AU293" s="757"/>
      <c r="AV293" s="757"/>
      <c r="AW293" s="757"/>
      <c r="AX293" s="757"/>
      <c r="AY293" s="757"/>
      <c r="AZ293" s="757"/>
      <c r="BA293" s="386"/>
      <c r="BB293" s="384"/>
      <c r="BC293" s="384"/>
      <c r="BD293" s="384"/>
      <c r="BE293" s="384"/>
      <c r="BF293" s="384"/>
      <c r="BG293" s="384"/>
      <c r="BH293" s="384"/>
      <c r="BI293" s="384"/>
      <c r="BJ293" s="384"/>
      <c r="BK293" s="384"/>
      <c r="BL293" s="384"/>
      <c r="BM293" s="384"/>
      <c r="BN293" s="384"/>
      <c r="BO293" s="384"/>
      <c r="BP293" s="384"/>
      <c r="BQ293" s="384"/>
      <c r="BR293" s="384"/>
      <c r="BS293" s="384"/>
      <c r="BT293" s="384"/>
      <c r="BU293" s="384"/>
      <c r="BV293" s="384"/>
      <c r="BW293" s="384"/>
      <c r="BX293" s="384"/>
      <c r="BY293" s="386"/>
      <c r="BZ293" s="421"/>
      <c r="CA293" s="421"/>
      <c r="CB293" s="421"/>
      <c r="CC293" s="421"/>
      <c r="CD293" s="421"/>
      <c r="CE293" s="421"/>
      <c r="CF293" s="421"/>
      <c r="CG293" s="421"/>
      <c r="CH293" s="421"/>
      <c r="CI293" s="421"/>
      <c r="CJ293" s="421"/>
      <c r="CK293" s="421"/>
      <c r="CL293" s="421"/>
      <c r="CM293" s="421"/>
      <c r="CN293" s="421"/>
      <c r="CO293" s="421"/>
      <c r="CP293" s="421"/>
      <c r="CQ293" s="421"/>
      <c r="CR293" s="421"/>
      <c r="CS293" s="421"/>
      <c r="CT293" s="421"/>
      <c r="CU293" s="421"/>
      <c r="CV293" s="421"/>
      <c r="CW293" s="421"/>
      <c r="CX293" s="421"/>
      <c r="CY293" s="421"/>
      <c r="CZ293" s="421"/>
    </row>
    <row r="294" s="759" customFormat="true" ht="15" customHeight="true" x14ac:dyDescent="0.2">
      <c r="AI294" s="757"/>
      <c r="AJ294" s="757"/>
      <c r="AK294" s="757"/>
      <c r="AL294" s="757"/>
      <c r="AM294" s="757"/>
      <c r="AN294" s="757"/>
      <c r="AO294" s="757"/>
      <c r="AP294" s="757"/>
      <c r="AQ294" s="757"/>
      <c r="AR294" s="757"/>
      <c r="AS294" s="757"/>
      <c r="AT294" s="757"/>
      <c r="AU294" s="757"/>
      <c r="AV294" s="757"/>
      <c r="AW294" s="757"/>
      <c r="AX294" s="757"/>
      <c r="AY294" s="757"/>
      <c r="AZ294" s="757"/>
      <c r="BA294" s="386"/>
      <c r="BB294" s="384"/>
      <c r="BC294" s="384"/>
      <c r="BD294" s="384"/>
      <c r="BE294" s="384"/>
      <c r="BF294" s="384"/>
      <c r="BG294" s="384"/>
      <c r="BH294" s="384"/>
      <c r="BI294" s="384"/>
      <c r="BJ294" s="384"/>
      <c r="BK294" s="384"/>
      <c r="BL294" s="384"/>
      <c r="BM294" s="384"/>
      <c r="BN294" s="384"/>
      <c r="BO294" s="384"/>
      <c r="BP294" s="384"/>
      <c r="BQ294" s="384"/>
      <c r="BR294" s="384"/>
      <c r="BS294" s="384"/>
      <c r="BT294" s="384"/>
      <c r="BU294" s="384"/>
      <c r="BV294" s="384"/>
      <c r="BW294" s="384"/>
      <c r="BX294" s="384"/>
      <c r="BY294" s="386"/>
      <c r="BZ294" s="421"/>
      <c r="CA294" s="421"/>
      <c r="CB294" s="421"/>
      <c r="CC294" s="421"/>
      <c r="CD294" s="421"/>
      <c r="CE294" s="421"/>
      <c r="CF294" s="421"/>
      <c r="CG294" s="421"/>
      <c r="CH294" s="421"/>
      <c r="CI294" s="421"/>
      <c r="CJ294" s="421"/>
      <c r="CK294" s="421"/>
      <c r="CL294" s="421"/>
      <c r="CM294" s="421"/>
      <c r="CN294" s="421"/>
      <c r="CO294" s="421"/>
      <c r="CP294" s="421"/>
      <c r="CQ294" s="421"/>
      <c r="CR294" s="421"/>
      <c r="CS294" s="421"/>
      <c r="CT294" s="421"/>
      <c r="CU294" s="421"/>
      <c r="CV294" s="421"/>
      <c r="CW294" s="421"/>
      <c r="CX294" s="421"/>
      <c r="CY294" s="421"/>
      <c r="CZ294" s="421"/>
    </row>
    <row r="295" s="759" customFormat="true" ht="15" customHeight="true" x14ac:dyDescent="0.2">
      <c r="AI295" s="757"/>
      <c r="AJ295" s="757"/>
      <c r="AK295" s="757"/>
      <c r="AL295" s="757"/>
      <c r="AM295" s="757"/>
      <c r="AN295" s="757"/>
      <c r="AO295" s="757"/>
      <c r="AP295" s="757"/>
      <c r="AQ295" s="757"/>
      <c r="AR295" s="757"/>
      <c r="AS295" s="757"/>
      <c r="AT295" s="757"/>
      <c r="AU295" s="757"/>
      <c r="AV295" s="757"/>
      <c r="AW295" s="757"/>
      <c r="AX295" s="757"/>
      <c r="AY295" s="757"/>
      <c r="AZ295" s="757"/>
      <c r="BA295" s="386"/>
      <c r="BB295" s="384"/>
      <c r="BC295" s="384"/>
      <c r="BD295" s="384"/>
      <c r="BE295" s="384"/>
      <c r="BF295" s="384"/>
      <c r="BG295" s="384"/>
      <c r="BH295" s="384"/>
      <c r="BI295" s="384"/>
      <c r="BJ295" s="384"/>
      <c r="BK295" s="384"/>
      <c r="BL295" s="384"/>
      <c r="BM295" s="384"/>
      <c r="BN295" s="384"/>
      <c r="BO295" s="384"/>
      <c r="BP295" s="384"/>
      <c r="BQ295" s="384"/>
      <c r="BR295" s="384"/>
      <c r="BS295" s="384"/>
      <c r="BT295" s="384"/>
      <c r="BU295" s="384"/>
      <c r="BV295" s="384"/>
      <c r="BW295" s="384"/>
      <c r="BX295" s="384"/>
      <c r="BY295" s="386"/>
      <c r="BZ295" s="421"/>
      <c r="CA295" s="421"/>
      <c r="CB295" s="421"/>
      <c r="CC295" s="421"/>
      <c r="CD295" s="421"/>
      <c r="CE295" s="421"/>
      <c r="CF295" s="421"/>
      <c r="CG295" s="421"/>
      <c r="CH295" s="421"/>
      <c r="CI295" s="421"/>
      <c r="CJ295" s="421"/>
      <c r="CK295" s="421"/>
      <c r="CL295" s="421"/>
      <c r="CM295" s="421"/>
      <c r="CN295" s="421"/>
      <c r="CO295" s="421"/>
      <c r="CP295" s="421"/>
      <c r="CQ295" s="421"/>
      <c r="CR295" s="421"/>
      <c r="CS295" s="421"/>
      <c r="CT295" s="421"/>
      <c r="CU295" s="421"/>
      <c r="CV295" s="421"/>
      <c r="CW295" s="421"/>
      <c r="CX295" s="421"/>
      <c r="CY295" s="421"/>
      <c r="CZ295" s="421"/>
    </row>
    <row r="296" s="603" customFormat="true" ht="15" customHeight="true" x14ac:dyDescent="0.2">
      <c r="A296" s="246"/>
      <c r="B296" s="245"/>
      <c r="C296" s="244"/>
      <c r="AI296" s="422"/>
      <c r="AJ296" s="422"/>
      <c r="AK296" s="422"/>
      <c r="AL296" s="422"/>
      <c r="AM296" s="422"/>
      <c r="AN296" s="422"/>
      <c r="AO296" s="422"/>
      <c r="AP296" s="422"/>
      <c r="AQ296" s="422"/>
      <c r="AR296" s="422"/>
      <c r="AS296" s="422"/>
      <c r="AT296" s="422"/>
      <c r="AU296" s="422"/>
      <c r="AV296" s="422"/>
      <c r="AW296" s="422"/>
      <c r="AX296" s="422"/>
      <c r="AY296" s="422"/>
      <c r="AZ296" s="422"/>
      <c r="BA296" s="386"/>
      <c r="BB296" s="384"/>
      <c r="BC296" s="384"/>
      <c r="BD296" s="384"/>
      <c r="BE296" s="384"/>
      <c r="BF296" s="384"/>
      <c r="BG296" s="384"/>
      <c r="BH296" s="384"/>
      <c r="BI296" s="384"/>
      <c r="BJ296" s="384"/>
      <c r="BK296" s="384"/>
      <c r="BL296" s="384"/>
      <c r="BM296" s="384"/>
      <c r="BN296" s="384"/>
      <c r="BO296" s="384"/>
      <c r="BP296" s="384"/>
      <c r="BQ296" s="384"/>
      <c r="BR296" s="384"/>
      <c r="BS296" s="384"/>
      <c r="BT296" s="384"/>
      <c r="BU296" s="384"/>
      <c r="BV296" s="384"/>
      <c r="BW296" s="384"/>
      <c r="BX296" s="384"/>
      <c r="BY296" s="386"/>
      <c r="BZ296" s="421"/>
      <c r="CA296" s="421"/>
      <c r="CB296" s="421"/>
      <c r="CC296" s="421"/>
      <c r="CD296" s="421"/>
      <c r="CE296" s="421"/>
      <c r="CF296" s="421"/>
      <c r="CG296" s="421"/>
      <c r="CH296" s="421"/>
      <c r="CI296" s="421"/>
      <c r="CJ296" s="421"/>
      <c r="CK296" s="421"/>
      <c r="CL296" s="421"/>
      <c r="CM296" s="421"/>
      <c r="CN296" s="421"/>
      <c r="CO296" s="421"/>
      <c r="CP296" s="421"/>
      <c r="CQ296" s="421"/>
      <c r="CR296" s="421"/>
      <c r="CS296" s="421"/>
      <c r="CT296" s="421"/>
      <c r="CU296" s="421"/>
      <c r="CV296" s="421"/>
      <c r="CW296" s="421"/>
      <c r="CX296" s="421"/>
      <c r="CY296" s="421"/>
      <c r="CZ296" s="421"/>
    </row>
    <row r="297" s="603" customFormat="true" ht="15" customHeight="true" x14ac:dyDescent="0.2">
      <c r="A297" s="246"/>
      <c r="B297" s="245"/>
      <c r="C297" s="244"/>
      <c r="AI297" s="422"/>
      <c r="AJ297" s="422"/>
      <c r="AK297" s="422"/>
      <c r="AL297" s="422"/>
      <c r="AM297" s="422"/>
      <c r="AN297" s="422"/>
      <c r="AO297" s="422"/>
      <c r="AP297" s="422"/>
      <c r="AQ297" s="422"/>
      <c r="AR297" s="422"/>
      <c r="AS297" s="422"/>
      <c r="AT297" s="422"/>
      <c r="AU297" s="422"/>
      <c r="AV297" s="422"/>
      <c r="AW297" s="422"/>
      <c r="AX297" s="422"/>
      <c r="AY297" s="422"/>
      <c r="AZ297" s="422"/>
      <c r="BA297" s="386"/>
      <c r="BB297" s="384"/>
      <c r="BC297" s="384"/>
      <c r="BD297" s="384"/>
      <c r="BE297" s="384"/>
      <c r="BF297" s="384"/>
      <c r="BG297" s="384"/>
      <c r="BH297" s="384"/>
      <c r="BI297" s="384"/>
      <c r="BJ297" s="384"/>
      <c r="BK297" s="384"/>
      <c r="BL297" s="384"/>
      <c r="BM297" s="384"/>
      <c r="BN297" s="384"/>
      <c r="BO297" s="384"/>
      <c r="BP297" s="384"/>
      <c r="BQ297" s="384"/>
      <c r="BR297" s="384"/>
      <c r="BS297" s="384"/>
      <c r="BT297" s="384"/>
      <c r="BU297" s="384"/>
      <c r="BV297" s="384"/>
      <c r="BW297" s="384"/>
      <c r="BX297" s="384"/>
      <c r="BY297" s="386"/>
      <c r="BZ297" s="421"/>
      <c r="CA297" s="421"/>
      <c r="CB297" s="421"/>
      <c r="CC297" s="421"/>
      <c r="CD297" s="421"/>
      <c r="CE297" s="421"/>
      <c r="CF297" s="421"/>
      <c r="CG297" s="421"/>
      <c r="CH297" s="421"/>
      <c r="CI297" s="421"/>
      <c r="CJ297" s="421"/>
      <c r="CK297" s="421"/>
      <c r="CL297" s="421"/>
      <c r="CM297" s="421"/>
      <c r="CN297" s="421"/>
      <c r="CO297" s="421"/>
      <c r="CP297" s="421"/>
      <c r="CQ297" s="421"/>
      <c r="CR297" s="421"/>
      <c r="CS297" s="421"/>
      <c r="CT297" s="421"/>
      <c r="CU297" s="421"/>
      <c r="CV297" s="421"/>
      <c r="CW297" s="421"/>
      <c r="CX297" s="421"/>
      <c r="CY297" s="421"/>
      <c r="CZ297" s="421"/>
    </row>
    <row r="298" s="603" customFormat="true" ht="15" customHeight="true" x14ac:dyDescent="0.2">
      <c r="B298" s="243"/>
      <c r="AI298" s="422"/>
      <c r="AJ298" s="422"/>
      <c r="AK298" s="422"/>
      <c r="AL298" s="422"/>
      <c r="AM298" s="422"/>
      <c r="AN298" s="422"/>
      <c r="AO298" s="422"/>
      <c r="AP298" s="422"/>
      <c r="AQ298" s="422"/>
      <c r="AR298" s="422"/>
      <c r="AS298" s="422"/>
      <c r="AT298" s="422"/>
      <c r="AU298" s="422"/>
      <c r="AV298" s="422"/>
      <c r="AW298" s="422"/>
      <c r="AX298" s="422"/>
      <c r="AY298" s="422"/>
      <c r="AZ298" s="422"/>
      <c r="BA298" s="386"/>
      <c r="BB298" s="384"/>
      <c r="BC298" s="384"/>
      <c r="BD298" s="384"/>
      <c r="BE298" s="384"/>
      <c r="BF298" s="384"/>
      <c r="BG298" s="384"/>
      <c r="BH298" s="384"/>
      <c r="BI298" s="384"/>
      <c r="BJ298" s="384"/>
      <c r="BK298" s="384"/>
      <c r="BL298" s="384"/>
      <c r="BM298" s="384"/>
      <c r="BN298" s="384"/>
      <c r="BO298" s="384"/>
      <c r="BP298" s="384"/>
      <c r="BQ298" s="384"/>
      <c r="BR298" s="384"/>
      <c r="BS298" s="384"/>
      <c r="BT298" s="384"/>
      <c r="BU298" s="384"/>
      <c r="BV298" s="384"/>
      <c r="BW298" s="384"/>
      <c r="BX298" s="384"/>
      <c r="BY298" s="386"/>
      <c r="BZ298" s="421"/>
      <c r="CA298" s="421"/>
      <c r="CB298" s="421"/>
      <c r="CC298" s="421"/>
      <c r="CD298" s="421"/>
      <c r="CE298" s="421"/>
      <c r="CF298" s="421"/>
      <c r="CG298" s="421"/>
      <c r="CH298" s="421"/>
      <c r="CI298" s="421"/>
      <c r="CJ298" s="421"/>
      <c r="CK298" s="421"/>
      <c r="CL298" s="421"/>
      <c r="CM298" s="421"/>
      <c r="CN298" s="421"/>
      <c r="CO298" s="421"/>
      <c r="CP298" s="421"/>
      <c r="CQ298" s="421"/>
      <c r="CR298" s="421"/>
      <c r="CS298" s="421"/>
      <c r="CT298" s="421"/>
      <c r="CU298" s="421"/>
      <c r="CV298" s="421"/>
      <c r="CW298" s="421"/>
      <c r="CX298" s="421"/>
      <c r="CY298" s="421"/>
      <c r="CZ298" s="421"/>
    </row>
    <row r="299" s="603" customFormat="true" ht="15" customHeight="true" x14ac:dyDescent="0.2">
      <c r="A299" s="616"/>
      <c r="B299" s="615"/>
      <c r="C299" s="616"/>
      <c r="D299" s="616"/>
      <c r="AI299" s="422"/>
      <c r="AJ299" s="422"/>
      <c r="AK299" s="422"/>
      <c r="AL299" s="422"/>
      <c r="AM299" s="422"/>
      <c r="AN299" s="422"/>
      <c r="AO299" s="422"/>
      <c r="AP299" s="422"/>
      <c r="AQ299" s="422"/>
      <c r="AR299" s="422"/>
      <c r="AS299" s="422"/>
      <c r="AT299" s="422"/>
      <c r="AU299" s="422"/>
      <c r="AV299" s="422"/>
      <c r="AW299" s="422"/>
      <c r="AX299" s="422"/>
      <c r="AY299" s="422"/>
      <c r="AZ299" s="422"/>
      <c r="BA299" s="386"/>
      <c r="BB299" s="384"/>
      <c r="BC299" s="384"/>
      <c r="BD299" s="384"/>
      <c r="BE299" s="384"/>
      <c r="BF299" s="384"/>
      <c r="BG299" s="384"/>
      <c r="BH299" s="384"/>
      <c r="BI299" s="384"/>
      <c r="BJ299" s="384"/>
      <c r="BK299" s="384"/>
      <c r="BL299" s="384"/>
      <c r="BM299" s="384"/>
      <c r="BN299" s="384"/>
      <c r="BO299" s="384"/>
      <c r="BP299" s="384"/>
      <c r="BQ299" s="384"/>
      <c r="BR299" s="384"/>
      <c r="BS299" s="384"/>
      <c r="BT299" s="384"/>
      <c r="BU299" s="384"/>
      <c r="BV299" s="384"/>
      <c r="BW299" s="384"/>
      <c r="BX299" s="384"/>
      <c r="BY299" s="386"/>
      <c r="BZ299" s="421"/>
      <c r="CA299" s="421"/>
      <c r="CB299" s="421"/>
      <c r="CC299" s="421"/>
      <c r="CD299" s="421"/>
      <c r="CE299" s="421"/>
      <c r="CF299" s="421"/>
      <c r="CG299" s="421"/>
      <c r="CH299" s="421"/>
      <c r="CI299" s="421"/>
      <c r="CJ299" s="421"/>
      <c r="CK299" s="421"/>
      <c r="CL299" s="421"/>
      <c r="CM299" s="421"/>
      <c r="CN299" s="421"/>
      <c r="CO299" s="421"/>
      <c r="CP299" s="421"/>
      <c r="CQ299" s="421"/>
      <c r="CR299" s="421"/>
      <c r="CS299" s="421"/>
      <c r="CT299" s="421"/>
      <c r="CU299" s="421"/>
      <c r="CV299" s="421"/>
      <c r="CW299" s="421"/>
      <c r="CX299" s="421"/>
      <c r="CY299" s="421"/>
      <c r="CZ299" s="421"/>
    </row>
    <row r="300" s="603" customFormat="true" ht="15" customHeight="true" x14ac:dyDescent="0.2">
      <c r="A300" s="246"/>
      <c r="B300" s="245"/>
      <c r="C300" s="242"/>
      <c r="D300" s="242"/>
      <c r="AI300" s="422"/>
      <c r="AJ300" s="422"/>
      <c r="AK300" s="422"/>
      <c r="AL300" s="422"/>
      <c r="AM300" s="422"/>
      <c r="AN300" s="422"/>
      <c r="AO300" s="422"/>
      <c r="AP300" s="422"/>
      <c r="AQ300" s="422"/>
      <c r="AR300" s="422"/>
      <c r="AS300" s="422"/>
      <c r="AT300" s="422"/>
      <c r="AU300" s="422"/>
      <c r="AV300" s="422"/>
      <c r="AW300" s="422"/>
      <c r="AX300" s="422"/>
      <c r="AY300" s="422"/>
      <c r="AZ300" s="422"/>
      <c r="BA300" s="386"/>
      <c r="BB300" s="384"/>
      <c r="BC300" s="384"/>
      <c r="BD300" s="384"/>
      <c r="BE300" s="384"/>
      <c r="BF300" s="384"/>
      <c r="BG300" s="384"/>
      <c r="BH300" s="384"/>
      <c r="BI300" s="384"/>
      <c r="BJ300" s="384"/>
      <c r="BK300" s="384"/>
      <c r="BL300" s="384"/>
      <c r="BM300" s="384"/>
      <c r="BN300" s="384"/>
      <c r="BO300" s="384"/>
      <c r="BP300" s="384"/>
      <c r="BQ300" s="384"/>
      <c r="BR300" s="384"/>
      <c r="BS300" s="384"/>
      <c r="BT300" s="384"/>
      <c r="BU300" s="384"/>
      <c r="BV300" s="384"/>
      <c r="BW300" s="384"/>
      <c r="BX300" s="384"/>
      <c r="BY300" s="386"/>
      <c r="BZ300" s="421"/>
      <c r="CA300" s="421"/>
      <c r="CB300" s="421"/>
      <c r="CC300" s="421"/>
      <c r="CD300" s="421"/>
      <c r="CE300" s="421"/>
      <c r="CF300" s="421"/>
      <c r="CG300" s="421"/>
      <c r="CH300" s="421"/>
      <c r="CI300" s="421"/>
      <c r="CJ300" s="421"/>
      <c r="CK300" s="421"/>
      <c r="CL300" s="421"/>
      <c r="CM300" s="421"/>
      <c r="CN300" s="421"/>
      <c r="CO300" s="421"/>
      <c r="CP300" s="421"/>
      <c r="CQ300" s="421"/>
      <c r="CR300" s="421"/>
      <c r="CS300" s="421"/>
      <c r="CT300" s="421"/>
      <c r="CU300" s="421"/>
      <c r="CV300" s="421"/>
      <c r="CW300" s="421"/>
      <c r="CX300" s="421"/>
      <c r="CY300" s="421"/>
      <c r="CZ300" s="421"/>
    </row>
    <row r="301" s="603" customFormat="true" ht="15" customHeight="true" x14ac:dyDescent="0.2">
      <c r="A301" s="246"/>
      <c r="B301" s="245"/>
      <c r="C301" s="242"/>
      <c r="D301" s="242"/>
      <c r="AI301" s="422"/>
      <c r="AJ301" s="422"/>
      <c r="AK301" s="422"/>
      <c r="AL301" s="422"/>
      <c r="AM301" s="422"/>
      <c r="AN301" s="422"/>
      <c r="AO301" s="422"/>
      <c r="AP301" s="422"/>
      <c r="AQ301" s="422"/>
      <c r="AR301" s="422"/>
      <c r="AS301" s="422"/>
      <c r="AT301" s="422"/>
      <c r="AU301" s="422"/>
      <c r="AV301" s="422"/>
      <c r="AW301" s="422"/>
      <c r="AX301" s="422"/>
      <c r="AY301" s="422"/>
      <c r="AZ301" s="422"/>
      <c r="BA301" s="386"/>
      <c r="BB301" s="384"/>
      <c r="BC301" s="384"/>
      <c r="BD301" s="384"/>
      <c r="BE301" s="384"/>
      <c r="BF301" s="384"/>
      <c r="BG301" s="384"/>
      <c r="BH301" s="384"/>
      <c r="BI301" s="384"/>
      <c r="BJ301" s="384"/>
      <c r="BK301" s="384"/>
      <c r="BL301" s="384"/>
      <c r="BM301" s="384"/>
      <c r="BN301" s="384"/>
      <c r="BO301" s="384"/>
      <c r="BP301" s="384"/>
      <c r="BQ301" s="384"/>
      <c r="BR301" s="384"/>
      <c r="BS301" s="384"/>
      <c r="BT301" s="384"/>
      <c r="BU301" s="384"/>
      <c r="BV301" s="384"/>
      <c r="BW301" s="384"/>
      <c r="BX301" s="384"/>
      <c r="BY301" s="386"/>
      <c r="BZ301" s="421"/>
      <c r="CA301" s="421"/>
      <c r="CB301" s="421"/>
      <c r="CC301" s="421"/>
      <c r="CD301" s="421"/>
      <c r="CE301" s="421"/>
      <c r="CF301" s="421"/>
      <c r="CG301" s="421"/>
      <c r="CH301" s="421"/>
      <c r="CI301" s="421"/>
      <c r="CJ301" s="421"/>
      <c r="CK301" s="421"/>
      <c r="CL301" s="421"/>
      <c r="CM301" s="421"/>
      <c r="CN301" s="421"/>
      <c r="CO301" s="421"/>
      <c r="CP301" s="421"/>
      <c r="CQ301" s="421"/>
      <c r="CR301" s="421"/>
      <c r="CS301" s="421"/>
      <c r="CT301" s="421"/>
      <c r="CU301" s="421"/>
      <c r="CV301" s="421"/>
      <c r="CW301" s="421"/>
      <c r="CX301" s="421"/>
      <c r="CY301" s="421"/>
      <c r="CZ301" s="421"/>
    </row>
    <row r="302" s="603" customFormat="true" ht="15" customHeight="true" x14ac:dyDescent="0.2">
      <c r="A302" s="246"/>
      <c r="B302" s="245"/>
      <c r="C302" s="242"/>
      <c r="D302" s="242"/>
      <c r="AI302" s="422"/>
      <c r="AJ302" s="422"/>
      <c r="AK302" s="422"/>
      <c r="AL302" s="422"/>
      <c r="AM302" s="422"/>
      <c r="AN302" s="422"/>
      <c r="AO302" s="422"/>
      <c r="AP302" s="422"/>
      <c r="AQ302" s="422"/>
      <c r="AR302" s="422"/>
      <c r="AS302" s="422"/>
      <c r="AT302" s="422"/>
      <c r="AU302" s="422"/>
      <c r="AV302" s="422"/>
      <c r="AW302" s="422"/>
      <c r="AX302" s="422"/>
      <c r="AY302" s="422"/>
      <c r="AZ302" s="422"/>
      <c r="BA302" s="386"/>
      <c r="BB302" s="384"/>
      <c r="BC302" s="384"/>
      <c r="BD302" s="384"/>
      <c r="BE302" s="384"/>
      <c r="BF302" s="384"/>
      <c r="BG302" s="384"/>
      <c r="BH302" s="384"/>
      <c r="BI302" s="384"/>
      <c r="BJ302" s="384"/>
      <c r="BK302" s="384"/>
      <c r="BL302" s="384"/>
      <c r="BM302" s="384"/>
      <c r="BN302" s="384"/>
      <c r="BO302" s="384"/>
      <c r="BP302" s="384"/>
      <c r="BQ302" s="384"/>
      <c r="BR302" s="384"/>
      <c r="BS302" s="384"/>
      <c r="BT302" s="384"/>
      <c r="BU302" s="384"/>
      <c r="BV302" s="384"/>
      <c r="BW302" s="384"/>
      <c r="BX302" s="384"/>
      <c r="BY302" s="386"/>
      <c r="BZ302" s="421"/>
      <c r="CA302" s="421"/>
      <c r="CB302" s="421"/>
      <c r="CC302" s="421"/>
      <c r="CD302" s="421"/>
      <c r="CE302" s="421"/>
      <c r="CF302" s="421"/>
      <c r="CG302" s="421"/>
      <c r="CH302" s="421"/>
      <c r="CI302" s="421"/>
      <c r="CJ302" s="421"/>
      <c r="CK302" s="421"/>
      <c r="CL302" s="421"/>
      <c r="CM302" s="421"/>
      <c r="CN302" s="421"/>
      <c r="CO302" s="421"/>
      <c r="CP302" s="421"/>
      <c r="CQ302" s="421"/>
      <c r="CR302" s="421"/>
      <c r="CS302" s="421"/>
      <c r="CT302" s="421"/>
      <c r="CU302" s="421"/>
      <c r="CV302" s="421"/>
      <c r="CW302" s="421"/>
      <c r="CX302" s="421"/>
      <c r="CY302" s="421"/>
      <c r="CZ302" s="421"/>
    </row>
    <row r="303" s="603" customFormat="true" ht="15" customHeight="true" x14ac:dyDescent="0.2">
      <c r="A303" s="246"/>
      <c r="B303" s="245"/>
      <c r="C303" s="244"/>
      <c r="D303" s="244"/>
      <c r="AI303" s="422"/>
      <c r="AJ303" s="422"/>
      <c r="AK303" s="422"/>
      <c r="AL303" s="422"/>
      <c r="AM303" s="422"/>
      <c r="AN303" s="422"/>
      <c r="AO303" s="422"/>
      <c r="AP303" s="422"/>
      <c r="AQ303" s="422"/>
      <c r="AR303" s="422"/>
      <c r="AS303" s="422"/>
      <c r="AT303" s="422"/>
      <c r="AU303" s="422"/>
      <c r="AV303" s="422"/>
      <c r="AW303" s="422"/>
      <c r="AX303" s="422"/>
      <c r="AY303" s="422"/>
      <c r="AZ303" s="422"/>
      <c r="BA303" s="386"/>
      <c r="BB303" s="384"/>
      <c r="BC303" s="384"/>
      <c r="BD303" s="384"/>
      <c r="BE303" s="384"/>
      <c r="BF303" s="384"/>
      <c r="BG303" s="384"/>
      <c r="BH303" s="384"/>
      <c r="BI303" s="384"/>
      <c r="BJ303" s="384"/>
      <c r="BK303" s="384"/>
      <c r="BL303" s="384"/>
      <c r="BM303" s="384"/>
      <c r="BN303" s="384"/>
      <c r="BO303" s="384"/>
      <c r="BP303" s="384"/>
      <c r="BQ303" s="384"/>
      <c r="BR303" s="384"/>
      <c r="BS303" s="384"/>
      <c r="BT303" s="384"/>
      <c r="BU303" s="384"/>
      <c r="BV303" s="384"/>
      <c r="BW303" s="384"/>
      <c r="BX303" s="384"/>
      <c r="BY303" s="386"/>
      <c r="BZ303" s="421"/>
      <c r="CA303" s="421"/>
      <c r="CB303" s="421"/>
      <c r="CC303" s="421"/>
      <c r="CD303" s="421"/>
      <c r="CE303" s="421"/>
      <c r="CF303" s="421"/>
      <c r="CG303" s="421"/>
      <c r="CH303" s="421"/>
      <c r="CI303" s="421"/>
      <c r="CJ303" s="421"/>
      <c r="CK303" s="421"/>
      <c r="CL303" s="421"/>
      <c r="CM303" s="421"/>
      <c r="CN303" s="421"/>
      <c r="CO303" s="421"/>
      <c r="CP303" s="421"/>
      <c r="CQ303" s="421"/>
      <c r="CR303" s="421"/>
      <c r="CS303" s="421"/>
      <c r="CT303" s="421"/>
      <c r="CU303" s="421"/>
      <c r="CV303" s="421"/>
      <c r="CW303" s="421"/>
      <c r="CX303" s="421"/>
      <c r="CY303" s="421"/>
      <c r="CZ303" s="421"/>
    </row>
    <row r="304" s="603" customFormat="true" ht="15" customHeight="true" x14ac:dyDescent="0.2">
      <c r="A304" s="246"/>
      <c r="B304" s="245"/>
      <c r="C304" s="244"/>
      <c r="D304" s="244"/>
      <c r="AI304" s="422"/>
      <c r="AJ304" s="422"/>
      <c r="AK304" s="422"/>
      <c r="AL304" s="422"/>
      <c r="AM304" s="422"/>
      <c r="AN304" s="422"/>
      <c r="AO304" s="422"/>
      <c r="AP304" s="422"/>
      <c r="AQ304" s="422"/>
      <c r="AR304" s="422"/>
      <c r="AS304" s="422"/>
      <c r="AT304" s="422"/>
      <c r="AU304" s="422"/>
      <c r="AV304" s="422"/>
      <c r="AW304" s="422"/>
      <c r="AX304" s="422"/>
      <c r="AY304" s="422"/>
      <c r="AZ304" s="422"/>
      <c r="BA304" s="386"/>
      <c r="BB304" s="384"/>
      <c r="BC304" s="384"/>
      <c r="BD304" s="384"/>
      <c r="BE304" s="384"/>
      <c r="BF304" s="384"/>
      <c r="BG304" s="384"/>
      <c r="BH304" s="384"/>
      <c r="BI304" s="384"/>
      <c r="BJ304" s="384"/>
      <c r="BK304" s="384"/>
      <c r="BL304" s="384"/>
      <c r="BM304" s="384"/>
      <c r="BN304" s="384"/>
      <c r="BO304" s="384"/>
      <c r="BP304" s="384"/>
      <c r="BQ304" s="384"/>
      <c r="BR304" s="384"/>
      <c r="BS304" s="384"/>
      <c r="BT304" s="384"/>
      <c r="BU304" s="384"/>
      <c r="BV304" s="384"/>
      <c r="BW304" s="384"/>
      <c r="BX304" s="384"/>
      <c r="BY304" s="386"/>
      <c r="BZ304" s="421"/>
      <c r="CA304" s="421"/>
      <c r="CB304" s="421"/>
      <c r="CC304" s="421"/>
      <c r="CD304" s="421"/>
      <c r="CE304" s="421"/>
      <c r="CF304" s="421"/>
      <c r="CG304" s="421"/>
      <c r="CH304" s="421"/>
      <c r="CI304" s="421"/>
      <c r="CJ304" s="421"/>
      <c r="CK304" s="421"/>
      <c r="CL304" s="421"/>
      <c r="CM304" s="421"/>
      <c r="CN304" s="421"/>
      <c r="CO304" s="421"/>
      <c r="CP304" s="421"/>
      <c r="CQ304" s="421"/>
      <c r="CR304" s="421"/>
      <c r="CS304" s="421"/>
      <c r="CT304" s="421"/>
      <c r="CU304" s="421"/>
      <c r="CV304" s="421"/>
      <c r="CW304" s="421"/>
      <c r="CX304" s="421"/>
      <c r="CY304" s="421"/>
      <c r="CZ304" s="421"/>
    </row>
    <row r="305" s="603" customFormat="true" ht="15" customHeight="true" x14ac:dyDescent="0.2">
      <c r="A305" s="246"/>
      <c r="B305" s="245"/>
      <c r="C305" s="244"/>
      <c r="D305" s="244"/>
      <c r="AI305" s="422"/>
      <c r="AJ305" s="422"/>
      <c r="AK305" s="422"/>
      <c r="AL305" s="422"/>
      <c r="AM305" s="422"/>
      <c r="AN305" s="422"/>
      <c r="AO305" s="422"/>
      <c r="AP305" s="422"/>
      <c r="AQ305" s="422"/>
      <c r="AR305" s="422"/>
      <c r="AS305" s="422"/>
      <c r="AT305" s="422"/>
      <c r="AU305" s="422"/>
      <c r="AV305" s="422"/>
      <c r="AW305" s="422"/>
      <c r="AX305" s="422"/>
      <c r="AY305" s="422"/>
      <c r="AZ305" s="422"/>
      <c r="BA305" s="386"/>
      <c r="BB305" s="384"/>
      <c r="BC305" s="384"/>
      <c r="BD305" s="384"/>
      <c r="BE305" s="384"/>
      <c r="BF305" s="384"/>
      <c r="BG305" s="384"/>
      <c r="BH305" s="384"/>
      <c r="BI305" s="384"/>
      <c r="BJ305" s="384"/>
      <c r="BK305" s="384"/>
      <c r="BL305" s="384"/>
      <c r="BM305" s="384"/>
      <c r="BN305" s="384"/>
      <c r="BO305" s="384"/>
      <c r="BP305" s="384"/>
      <c r="BQ305" s="384"/>
      <c r="BR305" s="384"/>
      <c r="BS305" s="384"/>
      <c r="BT305" s="384"/>
      <c r="BU305" s="384"/>
      <c r="BV305" s="384"/>
      <c r="BW305" s="384"/>
      <c r="BX305" s="384"/>
      <c r="BY305" s="386"/>
      <c r="BZ305" s="421"/>
      <c r="CA305" s="421"/>
      <c r="CB305" s="421"/>
      <c r="CC305" s="421"/>
      <c r="CD305" s="421"/>
      <c r="CE305" s="421"/>
      <c r="CF305" s="421"/>
      <c r="CG305" s="421"/>
      <c r="CH305" s="421"/>
      <c r="CI305" s="421"/>
      <c r="CJ305" s="421"/>
      <c r="CK305" s="421"/>
      <c r="CL305" s="421"/>
      <c r="CM305" s="421"/>
      <c r="CN305" s="421"/>
      <c r="CO305" s="421"/>
      <c r="CP305" s="421"/>
      <c r="CQ305" s="421"/>
      <c r="CR305" s="421"/>
      <c r="CS305" s="421"/>
      <c r="CT305" s="421"/>
      <c r="CU305" s="421"/>
      <c r="CV305" s="421"/>
      <c r="CW305" s="421"/>
      <c r="CX305" s="421"/>
      <c r="CY305" s="421"/>
      <c r="CZ305" s="421"/>
    </row>
    <row r="306" s="603" customFormat="true" ht="15" customHeight="true" x14ac:dyDescent="0.2">
      <c r="B306" s="243"/>
      <c r="AI306" s="422"/>
      <c r="AJ306" s="422"/>
      <c r="AK306" s="422"/>
      <c r="AL306" s="422"/>
      <c r="AM306" s="422"/>
      <c r="AN306" s="422"/>
      <c r="AO306" s="422"/>
      <c r="AP306" s="422"/>
      <c r="AQ306" s="422"/>
      <c r="AR306" s="422"/>
      <c r="AS306" s="422"/>
      <c r="AT306" s="422"/>
      <c r="AU306" s="422"/>
      <c r="AV306" s="422"/>
      <c r="AW306" s="422"/>
      <c r="AX306" s="422"/>
      <c r="AY306" s="422"/>
      <c r="AZ306" s="422"/>
      <c r="BA306" s="386"/>
      <c r="BB306" s="384"/>
      <c r="BC306" s="384"/>
      <c r="BD306" s="384"/>
      <c r="BE306" s="384"/>
      <c r="BF306" s="384"/>
      <c r="BG306" s="384"/>
      <c r="BH306" s="384"/>
      <c r="BI306" s="384"/>
      <c r="BJ306" s="384"/>
      <c r="BK306" s="384"/>
      <c r="BL306" s="384"/>
      <c r="BM306" s="384"/>
      <c r="BN306" s="384"/>
      <c r="BO306" s="384"/>
      <c r="BP306" s="384"/>
      <c r="BQ306" s="384"/>
      <c r="BR306" s="384"/>
      <c r="BS306" s="384"/>
      <c r="BT306" s="384"/>
      <c r="BU306" s="384"/>
      <c r="BV306" s="384"/>
      <c r="BW306" s="384"/>
      <c r="BX306" s="384"/>
      <c r="BY306" s="386"/>
      <c r="BZ306" s="421"/>
      <c r="CA306" s="421"/>
      <c r="CB306" s="421"/>
      <c r="CC306" s="421"/>
      <c r="CD306" s="421"/>
      <c r="CE306" s="421"/>
      <c r="CF306" s="421"/>
      <c r="CG306" s="421"/>
      <c r="CH306" s="421"/>
      <c r="CI306" s="421"/>
      <c r="CJ306" s="421"/>
      <c r="CK306" s="421"/>
      <c r="CL306" s="421"/>
      <c r="CM306" s="421"/>
      <c r="CN306" s="421"/>
      <c r="CO306" s="421"/>
      <c r="CP306" s="421"/>
      <c r="CQ306" s="421"/>
      <c r="CR306" s="421"/>
      <c r="CS306" s="421"/>
      <c r="CT306" s="421"/>
      <c r="CU306" s="421"/>
      <c r="CV306" s="421"/>
      <c r="CW306" s="421"/>
      <c r="CX306" s="421"/>
      <c r="CY306" s="421"/>
      <c r="CZ306" s="421"/>
    </row>
    <row r="307" s="603" customFormat="true" ht="15" customHeight="true" x14ac:dyDescent="0.2">
      <c r="B307" s="243"/>
      <c r="AI307" s="422"/>
      <c r="AJ307" s="422"/>
      <c r="AK307" s="422"/>
      <c r="AL307" s="422"/>
      <c r="AM307" s="422"/>
      <c r="AN307" s="422"/>
      <c r="AO307" s="422"/>
      <c r="AP307" s="422"/>
      <c r="AQ307" s="422"/>
      <c r="AR307" s="422"/>
      <c r="AS307" s="422"/>
      <c r="AT307" s="422"/>
      <c r="AU307" s="422"/>
      <c r="AV307" s="422"/>
      <c r="AW307" s="422"/>
      <c r="AX307" s="422"/>
      <c r="AY307" s="422"/>
      <c r="AZ307" s="422"/>
      <c r="BA307" s="386"/>
      <c r="BB307" s="384"/>
      <c r="BC307" s="384"/>
      <c r="BD307" s="384"/>
      <c r="BE307" s="384"/>
      <c r="BF307" s="384"/>
      <c r="BG307" s="384"/>
      <c r="BH307" s="384"/>
      <c r="BI307" s="384"/>
      <c r="BJ307" s="384"/>
      <c r="BK307" s="384"/>
      <c r="BL307" s="384"/>
      <c r="BM307" s="384"/>
      <c r="BN307" s="384"/>
      <c r="BO307" s="384"/>
      <c r="BP307" s="384"/>
      <c r="BQ307" s="384"/>
      <c r="BR307" s="384"/>
      <c r="BS307" s="384"/>
      <c r="BT307" s="384"/>
      <c r="BU307" s="384"/>
      <c r="BV307" s="384"/>
      <c r="BW307" s="384"/>
      <c r="BX307" s="384"/>
      <c r="BY307" s="386"/>
      <c r="BZ307" s="421"/>
      <c r="CA307" s="421"/>
      <c r="CB307" s="421"/>
      <c r="CC307" s="421"/>
      <c r="CD307" s="421"/>
      <c r="CE307" s="421"/>
      <c r="CF307" s="421"/>
      <c r="CG307" s="421"/>
      <c r="CH307" s="421"/>
      <c r="CI307" s="421"/>
      <c r="CJ307" s="421"/>
      <c r="CK307" s="421"/>
      <c r="CL307" s="421"/>
      <c r="CM307" s="421"/>
      <c r="CN307" s="421"/>
      <c r="CO307" s="421"/>
      <c r="CP307" s="421"/>
      <c r="CQ307" s="421"/>
      <c r="CR307" s="421"/>
      <c r="CS307" s="421"/>
      <c r="CT307" s="421"/>
      <c r="CU307" s="421"/>
      <c r="CV307" s="421"/>
      <c r="CW307" s="421"/>
      <c r="CX307" s="421"/>
      <c r="CY307" s="421"/>
      <c r="CZ307" s="421"/>
    </row>
    <row r="308" s="603" customFormat="true" ht="15" customHeight="true" x14ac:dyDescent="0.2">
      <c r="B308" s="243"/>
      <c r="AI308" s="422"/>
      <c r="AJ308" s="422"/>
      <c r="AK308" s="422"/>
      <c r="AL308" s="422"/>
      <c r="AM308" s="422"/>
      <c r="AN308" s="422"/>
      <c r="AO308" s="422"/>
      <c r="AP308" s="422"/>
      <c r="AQ308" s="422"/>
      <c r="AR308" s="422"/>
      <c r="AS308" s="422"/>
      <c r="AT308" s="422"/>
      <c r="AU308" s="422"/>
      <c r="AV308" s="422"/>
      <c r="AW308" s="422"/>
      <c r="AX308" s="422"/>
      <c r="AY308" s="422"/>
      <c r="AZ308" s="422"/>
      <c r="BA308" s="386"/>
      <c r="BB308" s="384"/>
      <c r="BC308" s="384"/>
      <c r="BD308" s="384"/>
      <c r="BE308" s="384"/>
      <c r="BF308" s="384"/>
      <c r="BG308" s="384"/>
      <c r="BH308" s="384"/>
      <c r="BI308" s="384"/>
      <c r="BJ308" s="384"/>
      <c r="BK308" s="384"/>
      <c r="BL308" s="384"/>
      <c r="BM308" s="384"/>
      <c r="BN308" s="384"/>
      <c r="BO308" s="384"/>
      <c r="BP308" s="384"/>
      <c r="BQ308" s="384"/>
      <c r="BR308" s="384"/>
      <c r="BS308" s="384"/>
      <c r="BT308" s="384"/>
      <c r="BU308" s="384"/>
      <c r="BV308" s="384"/>
      <c r="BW308" s="384"/>
      <c r="BX308" s="384"/>
      <c r="BY308" s="386"/>
      <c r="BZ308" s="421"/>
      <c r="CA308" s="421"/>
      <c r="CB308" s="421"/>
      <c r="CC308" s="421"/>
      <c r="CD308" s="421"/>
      <c r="CE308" s="421"/>
      <c r="CF308" s="421"/>
      <c r="CG308" s="421"/>
      <c r="CH308" s="421"/>
      <c r="CI308" s="421"/>
      <c r="CJ308" s="421"/>
      <c r="CK308" s="421"/>
      <c r="CL308" s="421"/>
      <c r="CM308" s="421"/>
      <c r="CN308" s="421"/>
      <c r="CO308" s="421"/>
      <c r="CP308" s="421"/>
      <c r="CQ308" s="421"/>
      <c r="CR308" s="421"/>
      <c r="CS308" s="421"/>
      <c r="CT308" s="421"/>
      <c r="CU308" s="421"/>
      <c r="CV308" s="421"/>
      <c r="CW308" s="421"/>
      <c r="CX308" s="421"/>
      <c r="CY308" s="421"/>
      <c r="CZ308" s="421"/>
    </row>
    <row r="309" s="603" customFormat="true" ht="15" customHeight="true" x14ac:dyDescent="0.2">
      <c r="B309" s="243"/>
      <c r="AI309" s="422"/>
      <c r="AJ309" s="422"/>
      <c r="AK309" s="422"/>
      <c r="AL309" s="422"/>
      <c r="AM309" s="422"/>
      <c r="AN309" s="422"/>
      <c r="AO309" s="422"/>
      <c r="AP309" s="422"/>
      <c r="AQ309" s="422"/>
      <c r="AR309" s="422"/>
      <c r="AS309" s="422"/>
      <c r="AT309" s="422"/>
      <c r="AU309" s="422"/>
      <c r="AV309" s="422"/>
      <c r="AW309" s="422"/>
      <c r="AX309" s="422"/>
      <c r="AY309" s="422"/>
      <c r="AZ309" s="422"/>
      <c r="BA309" s="386"/>
      <c r="BB309" s="384"/>
      <c r="BC309" s="384"/>
      <c r="BD309" s="384"/>
      <c r="BE309" s="384"/>
      <c r="BF309" s="384"/>
      <c r="BG309" s="384"/>
      <c r="BH309" s="384"/>
      <c r="BI309" s="384"/>
      <c r="BJ309" s="384"/>
      <c r="BK309" s="384"/>
      <c r="BL309" s="384"/>
      <c r="BM309" s="384"/>
      <c r="BN309" s="384"/>
      <c r="BO309" s="384"/>
      <c r="BP309" s="384"/>
      <c r="BQ309" s="384"/>
      <c r="BR309" s="384"/>
      <c r="BS309" s="384"/>
      <c r="BT309" s="384"/>
      <c r="BU309" s="384"/>
      <c r="BV309" s="384"/>
      <c r="BW309" s="384"/>
      <c r="BX309" s="384"/>
      <c r="BY309" s="386"/>
      <c r="BZ309" s="421"/>
      <c r="CA309" s="421"/>
      <c r="CB309" s="421"/>
      <c r="CC309" s="421"/>
      <c r="CD309" s="421"/>
      <c r="CE309" s="421"/>
      <c r="CF309" s="421"/>
      <c r="CG309" s="421"/>
      <c r="CH309" s="421"/>
      <c r="CI309" s="421"/>
      <c r="CJ309" s="421"/>
      <c r="CK309" s="421"/>
      <c r="CL309" s="421"/>
      <c r="CM309" s="421"/>
      <c r="CN309" s="421"/>
      <c r="CO309" s="421"/>
      <c r="CP309" s="421"/>
      <c r="CQ309" s="421"/>
      <c r="CR309" s="421"/>
      <c r="CS309" s="421"/>
      <c r="CT309" s="421"/>
      <c r="CU309" s="421"/>
      <c r="CV309" s="421"/>
      <c r="CW309" s="421"/>
      <c r="CX309" s="421"/>
      <c r="CY309" s="421"/>
      <c r="CZ309" s="421"/>
    </row>
    <row r="310" s="603" customFormat="true" ht="15" customHeight="true" x14ac:dyDescent="0.2">
      <c r="B310" s="243"/>
      <c r="AI310" s="422"/>
      <c r="AJ310" s="422"/>
      <c r="AK310" s="422"/>
      <c r="AL310" s="422"/>
      <c r="AM310" s="422"/>
      <c r="AN310" s="422"/>
      <c r="AO310" s="422"/>
      <c r="AP310" s="422"/>
      <c r="AQ310" s="422"/>
      <c r="AR310" s="422"/>
      <c r="AS310" s="422"/>
      <c r="AT310" s="422"/>
      <c r="AU310" s="422"/>
      <c r="AV310" s="422"/>
      <c r="AW310" s="422"/>
      <c r="AX310" s="422"/>
      <c r="AY310" s="422"/>
      <c r="AZ310" s="422"/>
      <c r="BA310" s="386"/>
      <c r="BB310" s="384"/>
      <c r="BC310" s="384"/>
      <c r="BD310" s="384"/>
      <c r="BE310" s="384"/>
      <c r="BF310" s="384"/>
      <c r="BG310" s="384"/>
      <c r="BH310" s="384"/>
      <c r="BI310" s="384"/>
      <c r="BJ310" s="384"/>
      <c r="BK310" s="384"/>
      <c r="BL310" s="384"/>
      <c r="BM310" s="384"/>
      <c r="BN310" s="384"/>
      <c r="BO310" s="384"/>
      <c r="BP310" s="384"/>
      <c r="BQ310" s="384"/>
      <c r="BR310" s="384"/>
      <c r="BS310" s="384"/>
      <c r="BT310" s="384"/>
      <c r="BU310" s="384"/>
      <c r="BV310" s="384"/>
      <c r="BW310" s="384"/>
      <c r="BX310" s="384"/>
      <c r="BY310" s="386"/>
      <c r="BZ310" s="421"/>
      <c r="CA310" s="421"/>
      <c r="CB310" s="421"/>
      <c r="CC310" s="421"/>
      <c r="CD310" s="421"/>
      <c r="CE310" s="421"/>
      <c r="CF310" s="421"/>
      <c r="CG310" s="421"/>
      <c r="CH310" s="421"/>
      <c r="CI310" s="421"/>
      <c r="CJ310" s="421"/>
      <c r="CK310" s="421"/>
      <c r="CL310" s="421"/>
      <c r="CM310" s="421"/>
      <c r="CN310" s="421"/>
      <c r="CO310" s="421"/>
      <c r="CP310" s="421"/>
      <c r="CQ310" s="421"/>
      <c r="CR310" s="421"/>
      <c r="CS310" s="421"/>
      <c r="CT310" s="421"/>
      <c r="CU310" s="421"/>
      <c r="CV310" s="421"/>
      <c r="CW310" s="421"/>
      <c r="CX310" s="421"/>
      <c r="CY310" s="421"/>
      <c r="CZ310" s="421"/>
    </row>
    <row r="311" s="603" customFormat="true" ht="15" customHeight="true" x14ac:dyDescent="0.2">
      <c r="B311" s="243"/>
      <c r="AI311" s="422"/>
      <c r="AJ311" s="422"/>
      <c r="AK311" s="422"/>
      <c r="AL311" s="422"/>
      <c r="AM311" s="422"/>
      <c r="AN311" s="422"/>
      <c r="AO311" s="422"/>
      <c r="AP311" s="422"/>
      <c r="AQ311" s="422"/>
      <c r="AR311" s="422"/>
      <c r="AS311" s="422"/>
      <c r="AT311" s="422"/>
      <c r="AU311" s="422"/>
      <c r="AV311" s="422"/>
      <c r="AW311" s="422"/>
      <c r="AX311" s="422"/>
      <c r="AY311" s="422"/>
      <c r="AZ311" s="422"/>
      <c r="BA311" s="386"/>
      <c r="BB311" s="384"/>
      <c r="BC311" s="384"/>
      <c r="BD311" s="384"/>
      <c r="BE311" s="384"/>
      <c r="BF311" s="384"/>
      <c r="BG311" s="384"/>
      <c r="BH311" s="384"/>
      <c r="BI311" s="384"/>
      <c r="BJ311" s="384"/>
      <c r="BK311" s="384"/>
      <c r="BL311" s="384"/>
      <c r="BM311" s="384"/>
      <c r="BN311" s="384"/>
      <c r="BO311" s="384"/>
      <c r="BP311" s="384"/>
      <c r="BQ311" s="384"/>
      <c r="BR311" s="384"/>
      <c r="BS311" s="384"/>
      <c r="BT311" s="384"/>
      <c r="BU311" s="384"/>
      <c r="BV311" s="384"/>
      <c r="BW311" s="384"/>
      <c r="BX311" s="384"/>
      <c r="BY311" s="386"/>
      <c r="BZ311" s="421"/>
      <c r="CA311" s="421"/>
      <c r="CB311" s="421"/>
      <c r="CC311" s="421"/>
      <c r="CD311" s="421"/>
      <c r="CE311" s="421"/>
      <c r="CF311" s="421"/>
      <c r="CG311" s="421"/>
      <c r="CH311" s="421"/>
      <c r="CI311" s="421"/>
      <c r="CJ311" s="421"/>
      <c r="CK311" s="421"/>
      <c r="CL311" s="421"/>
      <c r="CM311" s="421"/>
      <c r="CN311" s="421"/>
      <c r="CO311" s="421"/>
      <c r="CP311" s="421"/>
      <c r="CQ311" s="421"/>
      <c r="CR311" s="421"/>
      <c r="CS311" s="421"/>
      <c r="CT311" s="421"/>
      <c r="CU311" s="421"/>
      <c r="CV311" s="421"/>
      <c r="CW311" s="421"/>
      <c r="CX311" s="421"/>
      <c r="CY311" s="421"/>
      <c r="CZ311" s="421"/>
    </row>
    <row r="312" s="603" customFormat="true" ht="15" customHeight="true" x14ac:dyDescent="0.2">
      <c r="B312" s="243"/>
      <c r="AI312" s="422"/>
      <c r="AJ312" s="422"/>
      <c r="AK312" s="422"/>
      <c r="AL312" s="422"/>
      <c r="AM312" s="422"/>
      <c r="AN312" s="422"/>
      <c r="AO312" s="422"/>
      <c r="AP312" s="422"/>
      <c r="AQ312" s="422"/>
      <c r="AR312" s="422"/>
      <c r="AS312" s="422"/>
      <c r="AT312" s="422"/>
      <c r="AU312" s="422"/>
      <c r="AV312" s="422"/>
      <c r="AW312" s="422"/>
      <c r="AX312" s="422"/>
      <c r="AY312" s="422"/>
      <c r="AZ312" s="422"/>
      <c r="BA312" s="386"/>
      <c r="BB312" s="384"/>
      <c r="BC312" s="384"/>
      <c r="BD312" s="384"/>
      <c r="BE312" s="384"/>
      <c r="BF312" s="384"/>
      <c r="BG312" s="384"/>
      <c r="BH312" s="384"/>
      <c r="BI312" s="384"/>
      <c r="BJ312" s="384"/>
      <c r="BK312" s="384"/>
      <c r="BL312" s="384"/>
      <c r="BM312" s="384"/>
      <c r="BN312" s="384"/>
      <c r="BO312" s="384"/>
      <c r="BP312" s="384"/>
      <c r="BQ312" s="384"/>
      <c r="BR312" s="384"/>
      <c r="BS312" s="384"/>
      <c r="BT312" s="384"/>
      <c r="BU312" s="384"/>
      <c r="BV312" s="384"/>
      <c r="BW312" s="384"/>
      <c r="BX312" s="384"/>
      <c r="BY312" s="386"/>
      <c r="BZ312" s="421"/>
      <c r="CA312" s="421"/>
      <c r="CB312" s="421"/>
      <c r="CC312" s="421"/>
      <c r="CD312" s="421"/>
      <c r="CE312" s="421"/>
      <c r="CF312" s="421"/>
      <c r="CG312" s="421"/>
      <c r="CH312" s="421"/>
      <c r="CI312" s="421"/>
      <c r="CJ312" s="421"/>
      <c r="CK312" s="421"/>
      <c r="CL312" s="421"/>
      <c r="CM312" s="421"/>
      <c r="CN312" s="421"/>
      <c r="CO312" s="421"/>
      <c r="CP312" s="421"/>
      <c r="CQ312" s="421"/>
      <c r="CR312" s="421"/>
      <c r="CS312" s="421"/>
      <c r="CT312" s="421"/>
      <c r="CU312" s="421"/>
      <c r="CV312" s="421"/>
      <c r="CW312" s="421"/>
      <c r="CX312" s="421"/>
      <c r="CY312" s="421"/>
      <c r="CZ312" s="421"/>
    </row>
    <row r="313" s="603" customFormat="true" ht="15" customHeight="true" x14ac:dyDescent="0.2">
      <c r="B313" s="243"/>
      <c r="AI313" s="422"/>
      <c r="AJ313" s="422"/>
      <c r="AK313" s="422"/>
      <c r="AL313" s="422"/>
      <c r="AM313" s="422"/>
      <c r="AN313" s="422"/>
      <c r="AO313" s="422"/>
      <c r="AP313" s="422"/>
      <c r="AQ313" s="422"/>
      <c r="AR313" s="422"/>
      <c r="AS313" s="422"/>
      <c r="AT313" s="422"/>
      <c r="AU313" s="422"/>
      <c r="AV313" s="422"/>
      <c r="AW313" s="422"/>
      <c r="AX313" s="422"/>
      <c r="AY313" s="422"/>
      <c r="AZ313" s="422"/>
      <c r="BA313" s="386"/>
      <c r="BB313" s="384"/>
      <c r="BC313" s="384"/>
      <c r="BD313" s="384"/>
      <c r="BE313" s="384"/>
      <c r="BF313" s="384"/>
      <c r="BG313" s="384"/>
      <c r="BH313" s="384"/>
      <c r="BI313" s="384"/>
      <c r="BJ313" s="384"/>
      <c r="BK313" s="384"/>
      <c r="BL313" s="384"/>
      <c r="BM313" s="384"/>
      <c r="BN313" s="384"/>
      <c r="BO313" s="384"/>
      <c r="BP313" s="384"/>
      <c r="BQ313" s="384"/>
      <c r="BR313" s="384"/>
      <c r="BS313" s="384"/>
      <c r="BT313" s="384"/>
      <c r="BU313" s="384"/>
      <c r="BV313" s="384"/>
      <c r="BW313" s="384"/>
      <c r="BX313" s="384"/>
      <c r="BY313" s="386"/>
      <c r="BZ313" s="421"/>
      <c r="CA313" s="421"/>
      <c r="CB313" s="421"/>
      <c r="CC313" s="421"/>
      <c r="CD313" s="421"/>
      <c r="CE313" s="421"/>
      <c r="CF313" s="421"/>
      <c r="CG313" s="421"/>
      <c r="CH313" s="421"/>
      <c r="CI313" s="421"/>
      <c r="CJ313" s="421"/>
      <c r="CK313" s="421"/>
      <c r="CL313" s="421"/>
      <c r="CM313" s="421"/>
      <c r="CN313" s="421"/>
      <c r="CO313" s="421"/>
      <c r="CP313" s="421"/>
      <c r="CQ313" s="421"/>
      <c r="CR313" s="421"/>
      <c r="CS313" s="421"/>
      <c r="CT313" s="421"/>
      <c r="CU313" s="421"/>
      <c r="CV313" s="421"/>
      <c r="CW313" s="421"/>
      <c r="CX313" s="421"/>
      <c r="CY313" s="421"/>
      <c r="CZ313" s="421"/>
    </row>
    <row r="314" s="603" customFormat="true" ht="15" customHeight="true" x14ac:dyDescent="0.2">
      <c r="B314" s="243"/>
      <c r="AI314" s="422"/>
      <c r="AJ314" s="422"/>
      <c r="AK314" s="422"/>
      <c r="AL314" s="422"/>
      <c r="AM314" s="422"/>
      <c r="AN314" s="422"/>
      <c r="AO314" s="422"/>
      <c r="AP314" s="422"/>
      <c r="AQ314" s="422"/>
      <c r="AR314" s="422"/>
      <c r="AS314" s="422"/>
      <c r="AT314" s="422"/>
      <c r="AU314" s="422"/>
      <c r="AV314" s="422"/>
      <c r="AW314" s="422"/>
      <c r="AX314" s="422"/>
      <c r="AY314" s="422"/>
      <c r="AZ314" s="422"/>
      <c r="BA314" s="386"/>
      <c r="BB314" s="384"/>
      <c r="BC314" s="384"/>
      <c r="BD314" s="384"/>
      <c r="BE314" s="384"/>
      <c r="BF314" s="384"/>
      <c r="BG314" s="384"/>
      <c r="BH314" s="384"/>
      <c r="BI314" s="384"/>
      <c r="BJ314" s="384"/>
      <c r="BK314" s="384"/>
      <c r="BL314" s="384"/>
      <c r="BM314" s="384"/>
      <c r="BN314" s="384"/>
      <c r="BO314" s="384"/>
      <c r="BP314" s="384"/>
      <c r="BQ314" s="384"/>
      <c r="BR314" s="384"/>
      <c r="BS314" s="384"/>
      <c r="BT314" s="384"/>
      <c r="BU314" s="384"/>
      <c r="BV314" s="384"/>
      <c r="BW314" s="384"/>
      <c r="BX314" s="384"/>
      <c r="BY314" s="386"/>
      <c r="BZ314" s="421"/>
      <c r="CA314" s="421"/>
      <c r="CB314" s="421"/>
      <c r="CC314" s="421"/>
      <c r="CD314" s="421"/>
      <c r="CE314" s="421"/>
      <c r="CF314" s="421"/>
      <c r="CG314" s="421"/>
      <c r="CH314" s="421"/>
      <c r="CI314" s="421"/>
      <c r="CJ314" s="421"/>
      <c r="CK314" s="421"/>
      <c r="CL314" s="421"/>
      <c r="CM314" s="421"/>
      <c r="CN314" s="421"/>
      <c r="CO314" s="421"/>
      <c r="CP314" s="421"/>
      <c r="CQ314" s="421"/>
      <c r="CR314" s="421"/>
      <c r="CS314" s="421"/>
      <c r="CT314" s="421"/>
      <c r="CU314" s="421"/>
      <c r="CV314" s="421"/>
      <c r="CW314" s="421"/>
      <c r="CX314" s="421"/>
      <c r="CY314" s="421"/>
      <c r="CZ314" s="421"/>
    </row>
    <row r="315" s="603" customFormat="true" ht="15" customHeight="true" x14ac:dyDescent="0.2">
      <c r="B315" s="243"/>
      <c r="AI315" s="422"/>
      <c r="AJ315" s="422"/>
      <c r="AK315" s="422"/>
      <c r="AL315" s="422"/>
      <c r="AM315" s="422"/>
      <c r="AN315" s="422"/>
      <c r="AO315" s="422"/>
      <c r="AP315" s="422"/>
      <c r="AQ315" s="422"/>
      <c r="AR315" s="422"/>
      <c r="AS315" s="422"/>
      <c r="AT315" s="422"/>
      <c r="AU315" s="422"/>
      <c r="AV315" s="422"/>
      <c r="AW315" s="422"/>
      <c r="AX315" s="422"/>
      <c r="AY315" s="422"/>
      <c r="AZ315" s="422"/>
      <c r="BA315" s="386"/>
      <c r="BB315" s="384"/>
      <c r="BC315" s="384"/>
      <c r="BD315" s="384"/>
      <c r="BE315" s="384"/>
      <c r="BF315" s="384"/>
      <c r="BG315" s="384"/>
      <c r="BH315" s="384"/>
      <c r="BI315" s="384"/>
      <c r="BJ315" s="384"/>
      <c r="BK315" s="384"/>
      <c r="BL315" s="384"/>
      <c r="BM315" s="384"/>
      <c r="BN315" s="384"/>
      <c r="BO315" s="384"/>
      <c r="BP315" s="384"/>
      <c r="BQ315" s="384"/>
      <c r="BR315" s="384"/>
      <c r="BS315" s="384"/>
      <c r="BT315" s="384"/>
      <c r="BU315" s="384"/>
      <c r="BV315" s="384"/>
      <c r="BW315" s="384"/>
      <c r="BX315" s="384"/>
      <c r="BY315" s="386"/>
      <c r="BZ315" s="421"/>
      <c r="CA315" s="421"/>
      <c r="CB315" s="421"/>
      <c r="CC315" s="421"/>
      <c r="CD315" s="421"/>
      <c r="CE315" s="421"/>
      <c r="CF315" s="421"/>
      <c r="CG315" s="421"/>
      <c r="CH315" s="421"/>
      <c r="CI315" s="421"/>
      <c r="CJ315" s="421"/>
      <c r="CK315" s="421"/>
      <c r="CL315" s="421"/>
      <c r="CM315" s="421"/>
      <c r="CN315" s="421"/>
      <c r="CO315" s="421"/>
      <c r="CP315" s="421"/>
      <c r="CQ315" s="421"/>
      <c r="CR315" s="421"/>
      <c r="CS315" s="421"/>
      <c r="CT315" s="421"/>
      <c r="CU315" s="421"/>
      <c r="CV315" s="421"/>
      <c r="CW315" s="421"/>
      <c r="CX315" s="421"/>
      <c r="CY315" s="421"/>
      <c r="CZ315" s="421"/>
    </row>
    <row r="316" s="603" customFormat="true" ht="15" customHeight="true" x14ac:dyDescent="0.2">
      <c r="B316" s="243"/>
      <c r="AI316" s="422"/>
      <c r="AJ316" s="422"/>
      <c r="AK316" s="422"/>
      <c r="AL316" s="422"/>
      <c r="AM316" s="422"/>
      <c r="AN316" s="422"/>
      <c r="AO316" s="422"/>
      <c r="AP316" s="422"/>
      <c r="AQ316" s="422"/>
      <c r="AR316" s="422"/>
      <c r="AS316" s="422"/>
      <c r="AT316" s="422"/>
      <c r="AU316" s="422"/>
      <c r="AV316" s="422"/>
      <c r="AW316" s="422"/>
      <c r="AX316" s="422"/>
      <c r="AY316" s="422"/>
      <c r="AZ316" s="422"/>
      <c r="BA316" s="386"/>
      <c r="BB316" s="384"/>
      <c r="BC316" s="384"/>
      <c r="BD316" s="384"/>
      <c r="BE316" s="384"/>
      <c r="BF316" s="384"/>
      <c r="BG316" s="384"/>
      <c r="BH316" s="384"/>
      <c r="BI316" s="384"/>
      <c r="BJ316" s="384"/>
      <c r="BK316" s="384"/>
      <c r="BL316" s="384"/>
      <c r="BM316" s="384"/>
      <c r="BN316" s="384"/>
      <c r="BO316" s="384"/>
      <c r="BP316" s="384"/>
      <c r="BQ316" s="384"/>
      <c r="BR316" s="384"/>
      <c r="BS316" s="384"/>
      <c r="BT316" s="384"/>
      <c r="BU316" s="384"/>
      <c r="BV316" s="384"/>
      <c r="BW316" s="384"/>
      <c r="BX316" s="384"/>
      <c r="BY316" s="386"/>
      <c r="BZ316" s="421"/>
      <c r="CA316" s="421"/>
      <c r="CB316" s="421"/>
      <c r="CC316" s="421"/>
      <c r="CD316" s="421"/>
      <c r="CE316" s="421"/>
      <c r="CF316" s="421"/>
      <c r="CG316" s="421"/>
      <c r="CH316" s="421"/>
      <c r="CI316" s="421"/>
      <c r="CJ316" s="421"/>
      <c r="CK316" s="421"/>
      <c r="CL316" s="421"/>
      <c r="CM316" s="421"/>
      <c r="CN316" s="421"/>
      <c r="CO316" s="421"/>
      <c r="CP316" s="421"/>
      <c r="CQ316" s="421"/>
      <c r="CR316" s="421"/>
      <c r="CS316" s="421"/>
      <c r="CT316" s="421"/>
      <c r="CU316" s="421"/>
      <c r="CV316" s="421"/>
      <c r="CW316" s="421"/>
      <c r="CX316" s="421"/>
      <c r="CY316" s="421"/>
      <c r="CZ316" s="421"/>
    </row>
    <row r="317" s="603" customFormat="true" ht="15" customHeight="true" x14ac:dyDescent="0.2">
      <c r="B317" s="243"/>
      <c r="AI317" s="422"/>
      <c r="AJ317" s="422"/>
      <c r="AK317" s="422"/>
      <c r="AL317" s="422"/>
      <c r="AM317" s="422"/>
      <c r="AN317" s="422"/>
      <c r="AO317" s="422"/>
      <c r="AP317" s="422"/>
      <c r="AQ317" s="422"/>
      <c r="AR317" s="422"/>
      <c r="AS317" s="422"/>
      <c r="AT317" s="422"/>
      <c r="AU317" s="422"/>
      <c r="AV317" s="422"/>
      <c r="AW317" s="422"/>
      <c r="AX317" s="422"/>
      <c r="AY317" s="422"/>
      <c r="AZ317" s="422"/>
      <c r="BA317" s="386"/>
      <c r="BB317" s="384"/>
      <c r="BC317" s="384"/>
      <c r="BD317" s="384"/>
      <c r="BE317" s="384"/>
      <c r="BF317" s="384"/>
      <c r="BG317" s="384"/>
      <c r="BH317" s="384"/>
      <c r="BI317" s="384"/>
      <c r="BJ317" s="384"/>
      <c r="BK317" s="384"/>
      <c r="BL317" s="384"/>
      <c r="BM317" s="384"/>
      <c r="BN317" s="384"/>
      <c r="BO317" s="384"/>
      <c r="BP317" s="384"/>
      <c r="BQ317" s="384"/>
      <c r="BR317" s="384"/>
      <c r="BS317" s="384"/>
      <c r="BT317" s="384"/>
      <c r="BU317" s="384"/>
      <c r="BV317" s="384"/>
      <c r="BW317" s="384"/>
      <c r="BX317" s="384"/>
      <c r="BY317" s="386"/>
      <c r="BZ317" s="421"/>
      <c r="CA317" s="421"/>
      <c r="CB317" s="421"/>
      <c r="CC317" s="421"/>
      <c r="CD317" s="421"/>
      <c r="CE317" s="421"/>
      <c r="CF317" s="421"/>
      <c r="CG317" s="421"/>
      <c r="CH317" s="421"/>
      <c r="CI317" s="421"/>
      <c r="CJ317" s="421"/>
      <c r="CK317" s="421"/>
      <c r="CL317" s="421"/>
      <c r="CM317" s="421"/>
      <c r="CN317" s="421"/>
      <c r="CO317" s="421"/>
      <c r="CP317" s="421"/>
      <c r="CQ317" s="421"/>
      <c r="CR317" s="421"/>
      <c r="CS317" s="421"/>
      <c r="CT317" s="421"/>
      <c r="CU317" s="421"/>
      <c r="CV317" s="421"/>
      <c r="CW317" s="421"/>
      <c r="CX317" s="421"/>
      <c r="CY317" s="421"/>
      <c r="CZ317" s="421"/>
    </row>
    <row r="318" s="603" customFormat="true" ht="15" customHeight="true" x14ac:dyDescent="0.2">
      <c r="B318" s="243"/>
      <c r="AI318" s="422"/>
      <c r="AJ318" s="422"/>
      <c r="AK318" s="422"/>
      <c r="AL318" s="422"/>
      <c r="AM318" s="422"/>
      <c r="AN318" s="422"/>
      <c r="AO318" s="422"/>
      <c r="AP318" s="422"/>
      <c r="AQ318" s="422"/>
      <c r="AR318" s="422"/>
      <c r="AS318" s="422"/>
      <c r="AT318" s="422"/>
      <c r="AU318" s="422"/>
      <c r="AV318" s="422"/>
      <c r="AW318" s="422"/>
      <c r="AX318" s="422"/>
      <c r="AY318" s="422"/>
      <c r="AZ318" s="422"/>
      <c r="BA318" s="386"/>
      <c r="BB318" s="384"/>
      <c r="BC318" s="384"/>
      <c r="BD318" s="384"/>
      <c r="BE318" s="384"/>
      <c r="BF318" s="384"/>
      <c r="BG318" s="384"/>
      <c r="BH318" s="384"/>
      <c r="BI318" s="384"/>
      <c r="BJ318" s="384"/>
      <c r="BK318" s="384"/>
      <c r="BL318" s="384"/>
      <c r="BM318" s="384"/>
      <c r="BN318" s="384"/>
      <c r="BO318" s="384"/>
      <c r="BP318" s="384"/>
      <c r="BQ318" s="384"/>
      <c r="BR318" s="384"/>
      <c r="BS318" s="384"/>
      <c r="BT318" s="384"/>
      <c r="BU318" s="384"/>
      <c r="BV318" s="384"/>
      <c r="BW318" s="384"/>
      <c r="BX318" s="384"/>
      <c r="BY318" s="386"/>
      <c r="BZ318" s="421"/>
      <c r="CA318" s="421"/>
      <c r="CB318" s="421"/>
      <c r="CC318" s="421"/>
      <c r="CD318" s="421"/>
      <c r="CE318" s="421"/>
      <c r="CF318" s="421"/>
      <c r="CG318" s="421"/>
      <c r="CH318" s="421"/>
      <c r="CI318" s="421"/>
      <c r="CJ318" s="421"/>
      <c r="CK318" s="421"/>
      <c r="CL318" s="421"/>
      <c r="CM318" s="421"/>
      <c r="CN318" s="421"/>
      <c r="CO318" s="421"/>
      <c r="CP318" s="421"/>
      <c r="CQ318" s="421"/>
      <c r="CR318" s="421"/>
      <c r="CS318" s="421"/>
      <c r="CT318" s="421"/>
      <c r="CU318" s="421"/>
      <c r="CV318" s="421"/>
      <c r="CW318" s="421"/>
      <c r="CX318" s="421"/>
      <c r="CY318" s="421"/>
      <c r="CZ318" s="421"/>
    </row>
    <row r="319" s="603" customFormat="true" ht="15" customHeight="true" x14ac:dyDescent="0.2">
      <c r="B319" s="243"/>
      <c r="AI319" s="422"/>
      <c r="AJ319" s="422"/>
      <c r="AK319" s="422"/>
      <c r="AL319" s="422"/>
      <c r="AM319" s="422"/>
      <c r="AN319" s="422"/>
      <c r="AO319" s="422"/>
      <c r="AP319" s="422"/>
      <c r="AQ319" s="422"/>
      <c r="AR319" s="422"/>
      <c r="AS319" s="422"/>
      <c r="AT319" s="422"/>
      <c r="AU319" s="422"/>
      <c r="AV319" s="422"/>
      <c r="AW319" s="422"/>
      <c r="AX319" s="422"/>
      <c r="AY319" s="422"/>
      <c r="AZ319" s="422"/>
      <c r="BA319" s="386"/>
      <c r="BB319" s="384"/>
      <c r="BC319" s="384"/>
      <c r="BD319" s="384"/>
      <c r="BE319" s="384"/>
      <c r="BF319" s="384"/>
      <c r="BG319" s="384"/>
      <c r="BH319" s="384"/>
      <c r="BI319" s="384"/>
      <c r="BJ319" s="384"/>
      <c r="BK319" s="384"/>
      <c r="BL319" s="384"/>
      <c r="BM319" s="384"/>
      <c r="BN319" s="384"/>
      <c r="BO319" s="384"/>
      <c r="BP319" s="384"/>
      <c r="BQ319" s="384"/>
      <c r="BR319" s="384"/>
      <c r="BS319" s="384"/>
      <c r="BT319" s="384"/>
      <c r="BU319" s="384"/>
      <c r="BV319" s="384"/>
      <c r="BW319" s="384"/>
      <c r="BX319" s="384"/>
      <c r="BY319" s="386"/>
      <c r="BZ319" s="421"/>
      <c r="CA319" s="421"/>
      <c r="CB319" s="421"/>
      <c r="CC319" s="421"/>
      <c r="CD319" s="421"/>
      <c r="CE319" s="421"/>
      <c r="CF319" s="421"/>
      <c r="CG319" s="421"/>
      <c r="CH319" s="421"/>
      <c r="CI319" s="421"/>
      <c r="CJ319" s="421"/>
      <c r="CK319" s="421"/>
      <c r="CL319" s="421"/>
      <c r="CM319" s="421"/>
      <c r="CN319" s="421"/>
      <c r="CO319" s="421"/>
      <c r="CP319" s="421"/>
      <c r="CQ319" s="421"/>
      <c r="CR319" s="421"/>
      <c r="CS319" s="421"/>
      <c r="CT319" s="421"/>
      <c r="CU319" s="421"/>
      <c r="CV319" s="421"/>
      <c r="CW319" s="421"/>
      <c r="CX319" s="421"/>
      <c r="CY319" s="421"/>
      <c r="CZ319" s="421"/>
    </row>
    <row r="320" s="603" customFormat="true" ht="15" customHeight="true" x14ac:dyDescent="0.2">
      <c r="B320" s="243"/>
      <c r="AI320" s="422"/>
      <c r="AJ320" s="422"/>
      <c r="AK320" s="422"/>
      <c r="AL320" s="422"/>
      <c r="AM320" s="422"/>
      <c r="AN320" s="422"/>
      <c r="AO320" s="422"/>
      <c r="AP320" s="422"/>
      <c r="AQ320" s="422"/>
      <c r="AR320" s="422"/>
      <c r="AS320" s="422"/>
      <c r="AT320" s="422"/>
      <c r="AU320" s="422"/>
      <c r="AV320" s="422"/>
      <c r="AW320" s="422"/>
      <c r="AX320" s="422"/>
      <c r="AY320" s="422"/>
      <c r="AZ320" s="422"/>
      <c r="BA320" s="386"/>
      <c r="BB320" s="384"/>
      <c r="BC320" s="384"/>
      <c r="BD320" s="384"/>
      <c r="BE320" s="384"/>
      <c r="BF320" s="384"/>
      <c r="BG320" s="384"/>
      <c r="BH320" s="384"/>
      <c r="BI320" s="384"/>
      <c r="BJ320" s="384"/>
      <c r="BK320" s="384"/>
      <c r="BL320" s="384"/>
      <c r="BM320" s="384"/>
      <c r="BN320" s="384"/>
      <c r="BO320" s="384"/>
      <c r="BP320" s="384"/>
      <c r="BQ320" s="384"/>
      <c r="BR320" s="384"/>
      <c r="BS320" s="384"/>
      <c r="BT320" s="384"/>
      <c r="BU320" s="384"/>
      <c r="BV320" s="384"/>
      <c r="BW320" s="384"/>
      <c r="BX320" s="384"/>
      <c r="BY320" s="386"/>
      <c r="BZ320" s="421"/>
      <c r="CA320" s="421"/>
      <c r="CB320" s="421"/>
      <c r="CC320" s="421"/>
      <c r="CD320" s="421"/>
      <c r="CE320" s="421"/>
      <c r="CF320" s="421"/>
      <c r="CG320" s="421"/>
      <c r="CH320" s="421"/>
      <c r="CI320" s="421"/>
      <c r="CJ320" s="421"/>
      <c r="CK320" s="421"/>
      <c r="CL320" s="421"/>
      <c r="CM320" s="421"/>
      <c r="CN320" s="421"/>
      <c r="CO320" s="421"/>
      <c r="CP320" s="421"/>
      <c r="CQ320" s="421"/>
      <c r="CR320" s="421"/>
      <c r="CS320" s="421"/>
      <c r="CT320" s="421"/>
      <c r="CU320" s="421"/>
      <c r="CV320" s="421"/>
      <c r="CW320" s="421"/>
      <c r="CX320" s="421"/>
      <c r="CY320" s="421"/>
      <c r="CZ320" s="421"/>
    </row>
    <row r="321" s="603" customFormat="true" ht="15" customHeight="true" x14ac:dyDescent="0.2">
      <c r="B321" s="243"/>
      <c r="AI321" s="422"/>
      <c r="AJ321" s="422"/>
      <c r="AK321" s="422"/>
      <c r="AL321" s="422"/>
      <c r="AM321" s="422"/>
      <c r="AN321" s="422"/>
      <c r="AO321" s="422"/>
      <c r="AP321" s="422"/>
      <c r="AQ321" s="422"/>
      <c r="AR321" s="422"/>
      <c r="AS321" s="422"/>
      <c r="AT321" s="422"/>
      <c r="AU321" s="422"/>
      <c r="AV321" s="422"/>
      <c r="AW321" s="422"/>
      <c r="AX321" s="422"/>
      <c r="AY321" s="422"/>
      <c r="AZ321" s="422"/>
      <c r="BA321" s="386"/>
      <c r="BB321" s="384"/>
      <c r="BC321" s="384"/>
      <c r="BD321" s="384"/>
      <c r="BE321" s="384"/>
      <c r="BF321" s="384"/>
      <c r="BG321" s="384"/>
      <c r="BH321" s="384"/>
      <c r="BI321" s="384"/>
      <c r="BJ321" s="384"/>
      <c r="BK321" s="384"/>
      <c r="BL321" s="384"/>
      <c r="BM321" s="384"/>
      <c r="BN321" s="384"/>
      <c r="BO321" s="384"/>
      <c r="BP321" s="384"/>
      <c r="BQ321" s="384"/>
      <c r="BR321" s="384"/>
      <c r="BS321" s="384"/>
      <c r="BT321" s="384"/>
      <c r="BU321" s="384"/>
      <c r="BV321" s="384"/>
      <c r="BW321" s="384"/>
      <c r="BX321" s="384"/>
      <c r="BY321" s="386"/>
      <c r="BZ321" s="421"/>
      <c r="CA321" s="421"/>
      <c r="CB321" s="421"/>
      <c r="CC321" s="421"/>
      <c r="CD321" s="421"/>
      <c r="CE321" s="421"/>
      <c r="CF321" s="421"/>
      <c r="CG321" s="421"/>
      <c r="CH321" s="421"/>
      <c r="CI321" s="421"/>
      <c r="CJ321" s="421"/>
      <c r="CK321" s="421"/>
      <c r="CL321" s="421"/>
      <c r="CM321" s="421"/>
      <c r="CN321" s="421"/>
      <c r="CO321" s="421"/>
      <c r="CP321" s="421"/>
      <c r="CQ321" s="421"/>
      <c r="CR321" s="421"/>
      <c r="CS321" s="421"/>
      <c r="CT321" s="421"/>
      <c r="CU321" s="421"/>
      <c r="CV321" s="421"/>
      <c r="CW321" s="421"/>
      <c r="CX321" s="421"/>
      <c r="CY321" s="421"/>
      <c r="CZ321" s="421"/>
    </row>
    <row r="322" s="603" customFormat="true" ht="15" customHeight="true" x14ac:dyDescent="0.2">
      <c r="B322" s="243"/>
      <c r="AI322" s="422"/>
      <c r="AJ322" s="422"/>
      <c r="AK322" s="422"/>
      <c r="AL322" s="422"/>
      <c r="AM322" s="422"/>
      <c r="AN322" s="422"/>
      <c r="AO322" s="422"/>
      <c r="AP322" s="422"/>
      <c r="AQ322" s="422"/>
      <c r="AR322" s="422"/>
      <c r="AS322" s="422"/>
      <c r="AT322" s="422"/>
      <c r="AU322" s="422"/>
      <c r="AV322" s="422"/>
      <c r="AW322" s="422"/>
      <c r="AX322" s="422"/>
      <c r="AY322" s="422"/>
      <c r="AZ322" s="422"/>
      <c r="BA322" s="386"/>
      <c r="BB322" s="384"/>
      <c r="BC322" s="384"/>
      <c r="BD322" s="384"/>
      <c r="BE322" s="384"/>
      <c r="BF322" s="384"/>
      <c r="BG322" s="384"/>
      <c r="BH322" s="384"/>
      <c r="BI322" s="384"/>
      <c r="BJ322" s="384"/>
      <c r="BK322" s="384"/>
      <c r="BL322" s="384"/>
      <c r="BM322" s="384"/>
      <c r="BN322" s="384"/>
      <c r="BO322" s="384"/>
      <c r="BP322" s="384"/>
      <c r="BQ322" s="384"/>
      <c r="BR322" s="384"/>
      <c r="BS322" s="384"/>
      <c r="BT322" s="384"/>
      <c r="BU322" s="384"/>
      <c r="BV322" s="384"/>
      <c r="BW322" s="384"/>
      <c r="BX322" s="384"/>
      <c r="BY322" s="386"/>
      <c r="BZ322" s="421"/>
      <c r="CA322" s="421"/>
      <c r="CB322" s="421"/>
      <c r="CC322" s="421"/>
      <c r="CD322" s="421"/>
      <c r="CE322" s="421"/>
      <c r="CF322" s="421"/>
      <c r="CG322" s="421"/>
      <c r="CH322" s="421"/>
      <c r="CI322" s="421"/>
      <c r="CJ322" s="421"/>
      <c r="CK322" s="421"/>
      <c r="CL322" s="421"/>
      <c r="CM322" s="421"/>
      <c r="CN322" s="421"/>
      <c r="CO322" s="421"/>
      <c r="CP322" s="421"/>
      <c r="CQ322" s="421"/>
      <c r="CR322" s="421"/>
      <c r="CS322" s="421"/>
      <c r="CT322" s="421"/>
      <c r="CU322" s="421"/>
      <c r="CV322" s="421"/>
      <c r="CW322" s="421"/>
      <c r="CX322" s="421"/>
      <c r="CY322" s="421"/>
      <c r="CZ322" s="421"/>
    </row>
    <row r="323" s="603" customFormat="true" ht="15" customHeight="true" x14ac:dyDescent="0.2">
      <c r="B323" s="243"/>
      <c r="AI323" s="422"/>
      <c r="AJ323" s="422"/>
      <c r="AK323" s="422"/>
      <c r="AL323" s="422"/>
      <c r="AM323" s="422"/>
      <c r="AN323" s="422"/>
      <c r="AO323" s="422"/>
      <c r="AP323" s="422"/>
      <c r="AQ323" s="422"/>
      <c r="AR323" s="422"/>
      <c r="AS323" s="422"/>
      <c r="AT323" s="422"/>
      <c r="AU323" s="422"/>
      <c r="AV323" s="422"/>
      <c r="AW323" s="422"/>
      <c r="AX323" s="422"/>
      <c r="AY323" s="422"/>
      <c r="AZ323" s="422"/>
      <c r="BA323" s="386"/>
      <c r="BB323" s="384"/>
      <c r="BC323" s="384"/>
      <c r="BD323" s="384"/>
      <c r="BE323" s="384"/>
      <c r="BF323" s="384"/>
      <c r="BG323" s="384"/>
      <c r="BH323" s="384"/>
      <c r="BI323" s="384"/>
      <c r="BJ323" s="384"/>
      <c r="BK323" s="384"/>
      <c r="BL323" s="384"/>
      <c r="BM323" s="384"/>
      <c r="BN323" s="384"/>
      <c r="BO323" s="384"/>
      <c r="BP323" s="384"/>
      <c r="BQ323" s="384"/>
      <c r="BR323" s="384"/>
      <c r="BS323" s="384"/>
      <c r="BT323" s="384"/>
      <c r="BU323" s="384"/>
      <c r="BV323" s="384"/>
      <c r="BW323" s="384"/>
      <c r="BX323" s="384"/>
      <c r="BY323" s="386"/>
      <c r="BZ323" s="421"/>
      <c r="CA323" s="421"/>
      <c r="CB323" s="421"/>
      <c r="CC323" s="421"/>
      <c r="CD323" s="421"/>
      <c r="CE323" s="421"/>
      <c r="CF323" s="421"/>
      <c r="CG323" s="421"/>
      <c r="CH323" s="421"/>
      <c r="CI323" s="421"/>
      <c r="CJ323" s="421"/>
      <c r="CK323" s="421"/>
      <c r="CL323" s="421"/>
      <c r="CM323" s="421"/>
      <c r="CN323" s="421"/>
      <c r="CO323" s="421"/>
      <c r="CP323" s="421"/>
      <c r="CQ323" s="421"/>
      <c r="CR323" s="421"/>
      <c r="CS323" s="421"/>
      <c r="CT323" s="421"/>
      <c r="CU323" s="421"/>
      <c r="CV323" s="421"/>
      <c r="CW323" s="421"/>
      <c r="CX323" s="421"/>
      <c r="CY323" s="421"/>
      <c r="CZ323" s="421"/>
    </row>
    <row r="324" s="603" customFormat="true" ht="15" customHeight="true" x14ac:dyDescent="0.2">
      <c r="B324" s="243"/>
      <c r="AI324" s="422"/>
      <c r="AJ324" s="422"/>
      <c r="AK324" s="422"/>
      <c r="AL324" s="422"/>
      <c r="AM324" s="422"/>
      <c r="AN324" s="422"/>
      <c r="AO324" s="422"/>
      <c r="AP324" s="422"/>
      <c r="AQ324" s="422"/>
      <c r="AR324" s="422"/>
      <c r="AS324" s="422"/>
      <c r="AT324" s="422"/>
      <c r="AU324" s="422"/>
      <c r="AV324" s="422"/>
      <c r="AW324" s="422"/>
      <c r="AX324" s="422"/>
      <c r="AY324" s="422"/>
      <c r="AZ324" s="422"/>
      <c r="BA324" s="386"/>
      <c r="BB324" s="384"/>
      <c r="BC324" s="384"/>
      <c r="BD324" s="384"/>
      <c r="BE324" s="384"/>
      <c r="BF324" s="384"/>
      <c r="BG324" s="384"/>
      <c r="BH324" s="384"/>
      <c r="BI324" s="384"/>
      <c r="BJ324" s="384"/>
      <c r="BK324" s="384"/>
      <c r="BL324" s="384"/>
      <c r="BM324" s="384"/>
      <c r="BN324" s="384"/>
      <c r="BO324" s="384"/>
      <c r="BP324" s="384"/>
      <c r="BQ324" s="384"/>
      <c r="BR324" s="384"/>
      <c r="BS324" s="384"/>
      <c r="BT324" s="384"/>
      <c r="BU324" s="384"/>
      <c r="BV324" s="384"/>
      <c r="BW324" s="384"/>
      <c r="BX324" s="384"/>
      <c r="BY324" s="386"/>
      <c r="BZ324" s="421"/>
      <c r="CA324" s="421"/>
      <c r="CB324" s="421"/>
      <c r="CC324" s="421"/>
      <c r="CD324" s="421"/>
      <c r="CE324" s="421"/>
      <c r="CF324" s="421"/>
      <c r="CG324" s="421"/>
      <c r="CH324" s="421"/>
      <c r="CI324" s="421"/>
      <c r="CJ324" s="421"/>
      <c r="CK324" s="421"/>
      <c r="CL324" s="421"/>
      <c r="CM324" s="421"/>
      <c r="CN324" s="421"/>
      <c r="CO324" s="421"/>
      <c r="CP324" s="421"/>
      <c r="CQ324" s="421"/>
      <c r="CR324" s="421"/>
      <c r="CS324" s="421"/>
      <c r="CT324" s="421"/>
      <c r="CU324" s="421"/>
      <c r="CV324" s="421"/>
      <c r="CW324" s="421"/>
      <c r="CX324" s="421"/>
      <c r="CY324" s="421"/>
      <c r="CZ324" s="421"/>
    </row>
    <row r="325" s="603" customFormat="true" ht="15" customHeight="true" x14ac:dyDescent="0.2">
      <c r="B325" s="243"/>
      <c r="AI325" s="422"/>
      <c r="AJ325" s="422"/>
      <c r="AK325" s="422"/>
      <c r="AL325" s="422"/>
      <c r="AM325" s="422"/>
      <c r="AN325" s="422"/>
      <c r="AO325" s="422"/>
      <c r="AP325" s="422"/>
      <c r="AQ325" s="422"/>
      <c r="AR325" s="422"/>
      <c r="AS325" s="422"/>
      <c r="AT325" s="422"/>
      <c r="AU325" s="422"/>
      <c r="AV325" s="422"/>
      <c r="AW325" s="422"/>
      <c r="AX325" s="422"/>
      <c r="AY325" s="422"/>
      <c r="AZ325" s="422"/>
      <c r="BA325" s="386"/>
      <c r="BB325" s="384"/>
      <c r="BC325" s="384"/>
      <c r="BD325" s="384"/>
      <c r="BE325" s="384"/>
      <c r="BF325" s="384"/>
      <c r="BG325" s="384"/>
      <c r="BH325" s="384"/>
      <c r="BI325" s="384"/>
      <c r="BJ325" s="384"/>
      <c r="BK325" s="384"/>
      <c r="BL325" s="384"/>
      <c r="BM325" s="384"/>
      <c r="BN325" s="384"/>
      <c r="BO325" s="384"/>
      <c r="BP325" s="384"/>
      <c r="BQ325" s="384"/>
      <c r="BR325" s="384"/>
      <c r="BS325" s="384"/>
      <c r="BT325" s="384"/>
      <c r="BU325" s="384"/>
      <c r="BV325" s="384"/>
      <c r="BW325" s="384"/>
      <c r="BX325" s="384"/>
      <c r="BY325" s="386"/>
      <c r="BZ325" s="421"/>
      <c r="CA325" s="421"/>
      <c r="CB325" s="421"/>
      <c r="CC325" s="421"/>
      <c r="CD325" s="421"/>
      <c r="CE325" s="421"/>
      <c r="CF325" s="421"/>
      <c r="CG325" s="421"/>
      <c r="CH325" s="421"/>
      <c r="CI325" s="421"/>
      <c r="CJ325" s="421"/>
      <c r="CK325" s="421"/>
      <c r="CL325" s="421"/>
      <c r="CM325" s="421"/>
      <c r="CN325" s="421"/>
      <c r="CO325" s="421"/>
      <c r="CP325" s="421"/>
      <c r="CQ325" s="421"/>
      <c r="CR325" s="421"/>
      <c r="CS325" s="421"/>
      <c r="CT325" s="421"/>
      <c r="CU325" s="421"/>
      <c r="CV325" s="421"/>
      <c r="CW325" s="421"/>
      <c r="CX325" s="421"/>
      <c r="CY325" s="421"/>
      <c r="CZ325" s="421"/>
    </row>
    <row r="326" s="603" customFormat="true" ht="15" customHeight="true" x14ac:dyDescent="0.2">
      <c r="B326" s="243"/>
      <c r="AI326" s="422"/>
      <c r="AJ326" s="422"/>
      <c r="AK326" s="422"/>
      <c r="AL326" s="422"/>
      <c r="AM326" s="422"/>
      <c r="AN326" s="422"/>
      <c r="AO326" s="422"/>
      <c r="AP326" s="422"/>
      <c r="AQ326" s="422"/>
      <c r="AR326" s="422"/>
      <c r="AS326" s="422"/>
      <c r="AT326" s="422"/>
      <c r="AU326" s="422"/>
      <c r="AV326" s="422"/>
      <c r="AW326" s="422"/>
      <c r="AX326" s="422"/>
      <c r="AY326" s="422"/>
      <c r="AZ326" s="422"/>
      <c r="BA326" s="386"/>
      <c r="BB326" s="384"/>
      <c r="BC326" s="384"/>
      <c r="BD326" s="384"/>
      <c r="BE326" s="384"/>
      <c r="BF326" s="384"/>
      <c r="BG326" s="384"/>
      <c r="BH326" s="384"/>
      <c r="BI326" s="384"/>
      <c r="BJ326" s="384"/>
      <c r="BK326" s="384"/>
      <c r="BL326" s="384"/>
      <c r="BM326" s="384"/>
      <c r="BN326" s="384"/>
      <c r="BO326" s="384"/>
      <c r="BP326" s="384"/>
      <c r="BQ326" s="384"/>
      <c r="BR326" s="384"/>
      <c r="BS326" s="384"/>
      <c r="BT326" s="384"/>
      <c r="BU326" s="384"/>
      <c r="BV326" s="384"/>
      <c r="BW326" s="384"/>
      <c r="BX326" s="384"/>
      <c r="BY326" s="386"/>
      <c r="BZ326" s="421"/>
      <c r="CA326" s="421"/>
      <c r="CB326" s="421"/>
      <c r="CC326" s="421"/>
      <c r="CD326" s="421"/>
      <c r="CE326" s="421"/>
      <c r="CF326" s="421"/>
      <c r="CG326" s="421"/>
      <c r="CH326" s="421"/>
      <c r="CI326" s="421"/>
      <c r="CJ326" s="421"/>
      <c r="CK326" s="421"/>
      <c r="CL326" s="421"/>
      <c r="CM326" s="421"/>
      <c r="CN326" s="421"/>
      <c r="CO326" s="421"/>
      <c r="CP326" s="421"/>
      <c r="CQ326" s="421"/>
      <c r="CR326" s="421"/>
      <c r="CS326" s="421"/>
      <c r="CT326" s="421"/>
      <c r="CU326" s="421"/>
      <c r="CV326" s="421"/>
      <c r="CW326" s="421"/>
      <c r="CX326" s="421"/>
      <c r="CY326" s="421"/>
      <c r="CZ326" s="421"/>
    </row>
    <row r="327" s="603" customFormat="true" ht="15" customHeight="true" x14ac:dyDescent="0.2">
      <c r="B327" s="243"/>
      <c r="AI327" s="422"/>
      <c r="AJ327" s="422"/>
      <c r="AK327" s="422"/>
      <c r="AL327" s="422"/>
      <c r="AM327" s="422"/>
      <c r="AN327" s="422"/>
      <c r="AO327" s="422"/>
      <c r="AP327" s="422"/>
      <c r="AQ327" s="422"/>
      <c r="AR327" s="422"/>
      <c r="AS327" s="422"/>
      <c r="AT327" s="422"/>
      <c r="AU327" s="422"/>
      <c r="AV327" s="422"/>
      <c r="AW327" s="422"/>
      <c r="AX327" s="422"/>
      <c r="AY327" s="422"/>
      <c r="AZ327" s="422"/>
      <c r="BA327" s="386"/>
      <c r="BB327" s="384"/>
      <c r="BC327" s="384"/>
      <c r="BD327" s="384"/>
      <c r="BE327" s="384"/>
      <c r="BF327" s="384"/>
      <c r="BG327" s="384"/>
      <c r="BH327" s="384"/>
      <c r="BI327" s="384"/>
      <c r="BJ327" s="384"/>
      <c r="BK327" s="384"/>
      <c r="BL327" s="384"/>
      <c r="BM327" s="384"/>
      <c r="BN327" s="384"/>
      <c r="BO327" s="384"/>
      <c r="BP327" s="384"/>
      <c r="BQ327" s="384"/>
      <c r="BR327" s="384"/>
      <c r="BS327" s="384"/>
      <c r="BT327" s="384"/>
      <c r="BU327" s="384"/>
      <c r="BV327" s="384"/>
      <c r="BW327" s="384"/>
      <c r="BX327" s="384"/>
      <c r="BY327" s="386"/>
      <c r="BZ327" s="421"/>
      <c r="CA327" s="421"/>
      <c r="CB327" s="421"/>
      <c r="CC327" s="421"/>
      <c r="CD327" s="421"/>
      <c r="CE327" s="421"/>
      <c r="CF327" s="421"/>
      <c r="CG327" s="421"/>
      <c r="CH327" s="421"/>
      <c r="CI327" s="421"/>
      <c r="CJ327" s="421"/>
      <c r="CK327" s="421"/>
      <c r="CL327" s="421"/>
      <c r="CM327" s="421"/>
      <c r="CN327" s="421"/>
      <c r="CO327" s="421"/>
      <c r="CP327" s="421"/>
      <c r="CQ327" s="421"/>
      <c r="CR327" s="421"/>
      <c r="CS327" s="421"/>
      <c r="CT327" s="421"/>
      <c r="CU327" s="421"/>
      <c r="CV327" s="421"/>
      <c r="CW327" s="421"/>
      <c r="CX327" s="421"/>
      <c r="CY327" s="421"/>
      <c r="CZ327" s="421"/>
    </row>
    <row r="328" s="603" customFormat="true" ht="15" customHeight="true" x14ac:dyDescent="0.2">
      <c r="B328" s="243"/>
      <c r="AI328" s="422"/>
      <c r="AJ328" s="422"/>
      <c r="AK328" s="422"/>
      <c r="AL328" s="422"/>
      <c r="AM328" s="422"/>
      <c r="AN328" s="422"/>
      <c r="AO328" s="422"/>
      <c r="AP328" s="422"/>
      <c r="AQ328" s="422"/>
      <c r="AR328" s="422"/>
      <c r="AS328" s="422"/>
      <c r="AT328" s="422"/>
      <c r="AU328" s="422"/>
      <c r="AV328" s="422"/>
      <c r="AW328" s="422"/>
      <c r="AX328" s="422"/>
      <c r="AY328" s="422"/>
      <c r="AZ328" s="422"/>
      <c r="BA328" s="386"/>
      <c r="BB328" s="384"/>
      <c r="BC328" s="384"/>
      <c r="BD328" s="384"/>
      <c r="BE328" s="384"/>
      <c r="BF328" s="384"/>
      <c r="BG328" s="384"/>
      <c r="BH328" s="384"/>
      <c r="BI328" s="384"/>
      <c r="BJ328" s="384"/>
      <c r="BK328" s="384"/>
      <c r="BL328" s="384"/>
      <c r="BM328" s="384"/>
      <c r="BN328" s="384"/>
      <c r="BO328" s="384"/>
      <c r="BP328" s="384"/>
      <c r="BQ328" s="384"/>
      <c r="BR328" s="384"/>
      <c r="BS328" s="384"/>
      <c r="BT328" s="384"/>
      <c r="BU328" s="384"/>
      <c r="BV328" s="384"/>
      <c r="BW328" s="384"/>
      <c r="BX328" s="384"/>
      <c r="BY328" s="386"/>
      <c r="BZ328" s="421"/>
      <c r="CA328" s="421"/>
      <c r="CB328" s="421"/>
      <c r="CC328" s="421"/>
      <c r="CD328" s="421"/>
      <c r="CE328" s="421"/>
      <c r="CF328" s="421"/>
      <c r="CG328" s="421"/>
      <c r="CH328" s="421"/>
      <c r="CI328" s="421"/>
      <c r="CJ328" s="421"/>
      <c r="CK328" s="421"/>
      <c r="CL328" s="421"/>
      <c r="CM328" s="421"/>
      <c r="CN328" s="421"/>
      <c r="CO328" s="421"/>
      <c r="CP328" s="421"/>
      <c r="CQ328" s="421"/>
      <c r="CR328" s="421"/>
      <c r="CS328" s="421"/>
      <c r="CT328" s="421"/>
      <c r="CU328" s="421"/>
      <c r="CV328" s="421"/>
      <c r="CW328" s="421"/>
      <c r="CX328" s="421"/>
      <c r="CY328" s="421"/>
      <c r="CZ328" s="421"/>
    </row>
    <row r="329" s="603" customFormat="true" ht="250.15" customHeight="true" x14ac:dyDescent="0.2">
      <c r="B329" s="243"/>
      <c r="AI329" s="422"/>
      <c r="AJ329" s="422"/>
      <c r="AK329" s="422"/>
      <c r="AL329" s="422"/>
      <c r="AM329" s="422"/>
      <c r="AN329" s="422"/>
      <c r="AO329" s="422"/>
      <c r="AP329" s="422"/>
      <c r="AQ329" s="422"/>
      <c r="AR329" s="422"/>
      <c r="AS329" s="422"/>
      <c r="AT329" s="422"/>
      <c r="AU329" s="422"/>
      <c r="AV329" s="422"/>
      <c r="AW329" s="422"/>
      <c r="AX329" s="422"/>
      <c r="AY329" s="422"/>
      <c r="AZ329" s="422"/>
      <c r="BA329" s="386"/>
      <c r="BB329" s="384"/>
      <c r="BC329" s="384"/>
      <c r="BD329" s="384"/>
      <c r="BE329" s="384"/>
      <c r="BF329" s="384"/>
      <c r="BG329" s="384"/>
      <c r="BH329" s="384"/>
      <c r="BI329" s="384"/>
      <c r="BJ329" s="384"/>
      <c r="BK329" s="384"/>
      <c r="BL329" s="384"/>
      <c r="BM329" s="384"/>
      <c r="BN329" s="384"/>
      <c r="BO329" s="384"/>
      <c r="BP329" s="384"/>
      <c r="BQ329" s="384"/>
      <c r="BR329" s="384"/>
      <c r="BS329" s="384"/>
      <c r="BT329" s="384"/>
      <c r="BU329" s="384"/>
      <c r="BV329" s="384"/>
      <c r="BW329" s="384"/>
      <c r="BX329" s="384"/>
      <c r="BY329" s="386"/>
      <c r="BZ329" s="421"/>
      <c r="CA329" s="421"/>
      <c r="CB329" s="421"/>
      <c r="CC329" s="421"/>
      <c r="CD329" s="421"/>
      <c r="CE329" s="421"/>
      <c r="CF329" s="421"/>
      <c r="CG329" s="421"/>
      <c r="CH329" s="421"/>
      <c r="CI329" s="421"/>
      <c r="CJ329" s="421"/>
      <c r="CK329" s="421"/>
      <c r="CL329" s="421"/>
      <c r="CM329" s="421"/>
      <c r="CN329" s="421"/>
      <c r="CO329" s="421"/>
      <c r="CP329" s="421"/>
      <c r="CQ329" s="421"/>
      <c r="CR329" s="421"/>
      <c r="CS329" s="421"/>
      <c r="CT329" s="421"/>
      <c r="CU329" s="421"/>
      <c r="CV329" s="421"/>
      <c r="CW329" s="421"/>
      <c r="CX329" s="421"/>
      <c r="CY329" s="421"/>
      <c r="CZ329" s="421"/>
    </row>
    <row r="330" s="424" customFormat="true" ht="19.15" customHeight="true" x14ac:dyDescent="0.2">
      <c r="B330" s="585"/>
      <c r="AI330" s="417"/>
      <c r="AJ330" s="417"/>
      <c r="AK330" s="417"/>
      <c r="AL330" s="417"/>
      <c r="AM330" s="417"/>
      <c r="AN330" s="417"/>
      <c r="AO330" s="417"/>
      <c r="AP330" s="417"/>
      <c r="AQ330" s="417"/>
      <c r="AR330" s="417"/>
      <c r="AS330" s="417"/>
      <c r="AT330" s="417"/>
      <c r="AU330" s="417"/>
      <c r="AV330" s="417"/>
      <c r="AW330" s="417"/>
      <c r="AX330" s="417"/>
      <c r="AY330" s="417"/>
      <c r="AZ330" s="417"/>
      <c r="BA330" s="389"/>
      <c r="BB330" s="389"/>
      <c r="BC330" s="583"/>
      <c r="BD330" s="583"/>
      <c r="BE330" s="583"/>
      <c r="BF330" s="583"/>
      <c r="BG330" s="583"/>
      <c r="BH330" s="583"/>
      <c r="BI330" s="583"/>
      <c r="BJ330" s="583"/>
      <c r="BK330" s="583"/>
      <c r="BL330" s="583"/>
      <c r="BM330" s="583"/>
      <c r="BN330" s="583"/>
      <c r="BO330" s="583"/>
      <c r="BP330" s="583"/>
      <c r="BQ330" s="583"/>
      <c r="BR330" s="583"/>
      <c r="BS330" s="583"/>
      <c r="BT330" s="583"/>
      <c r="BU330" s="583"/>
      <c r="BV330" s="583"/>
      <c r="BW330" s="583"/>
      <c r="BX330" s="583"/>
      <c r="BY330" s="583"/>
      <c r="BZ330" s="417"/>
      <c r="CA330" s="417"/>
      <c r="CB330" s="417"/>
      <c r="CC330" s="417"/>
      <c r="CD330" s="417"/>
      <c r="CE330" s="417"/>
      <c r="CF330" s="417"/>
      <c r="CG330" s="417"/>
      <c r="CH330" s="417"/>
      <c r="CI330" s="417"/>
      <c r="CJ330" s="417"/>
      <c r="CK330" s="417"/>
      <c r="CL330" s="417"/>
      <c r="CM330" s="417"/>
      <c r="CN330" s="417"/>
      <c r="CO330" s="417"/>
      <c r="CP330" s="417"/>
      <c r="CQ330" s="417"/>
      <c r="CR330" s="417"/>
      <c r="CS330" s="417"/>
      <c r="CT330" s="417"/>
      <c r="CU330" s="417"/>
      <c r="CV330" s="417"/>
      <c r="CW330" s="417"/>
      <c r="CX330" s="417"/>
      <c r="CY330" s="417"/>
      <c r="CZ330" s="417"/>
    </row>
    <row r="331" s="424" customFormat="true" ht="15" customHeight="true" x14ac:dyDescent="0.2">
      <c r="B331" s="585"/>
      <c r="AI331" s="417"/>
      <c r="AJ331" s="417"/>
      <c r="AK331" s="417"/>
      <c r="AL331" s="417"/>
      <c r="AM331" s="417"/>
      <c r="AN331" s="417"/>
      <c r="AO331" s="417"/>
      <c r="AP331" s="417"/>
      <c r="AQ331" s="417"/>
      <c r="AR331" s="417"/>
      <c r="AS331" s="417"/>
      <c r="AT331" s="417"/>
      <c r="AU331" s="417"/>
      <c r="AV331" s="417"/>
      <c r="AW331" s="417"/>
      <c r="AX331" s="417"/>
      <c r="AY331" s="417"/>
      <c r="AZ331" s="417"/>
      <c r="BA331" s="389"/>
      <c r="BB331" s="389"/>
      <c r="BC331" s="583"/>
      <c r="BD331" s="583"/>
      <c r="BE331" s="583"/>
      <c r="BF331" s="583"/>
      <c r="BG331" s="583"/>
      <c r="BH331" s="583"/>
      <c r="BI331" s="583"/>
      <c r="BJ331" s="583"/>
      <c r="BK331" s="583"/>
      <c r="BL331" s="583"/>
      <c r="BM331" s="583"/>
      <c r="BN331" s="583"/>
      <c r="BO331" s="583"/>
      <c r="BP331" s="583"/>
      <c r="BQ331" s="583"/>
      <c r="BR331" s="583"/>
      <c r="BS331" s="583"/>
      <c r="BT331" s="583"/>
      <c r="BU331" s="583"/>
      <c r="BV331" s="583"/>
      <c r="BW331" s="583"/>
      <c r="BX331" s="583"/>
      <c r="BY331" s="583"/>
      <c r="BZ331" s="417"/>
      <c r="CA331" s="417"/>
      <c r="CB331" s="417"/>
      <c r="CC331" s="417"/>
      <c r="CD331" s="417"/>
      <c r="CE331" s="417"/>
      <c r="CF331" s="417"/>
      <c r="CG331" s="417"/>
      <c r="CH331" s="417"/>
      <c r="CI331" s="417"/>
      <c r="CJ331" s="417"/>
      <c r="CK331" s="417"/>
      <c r="CL331" s="417"/>
      <c r="CM331" s="417"/>
      <c r="CN331" s="417"/>
      <c r="CO331" s="417"/>
      <c r="CP331" s="417"/>
      <c r="CQ331" s="417"/>
      <c r="CR331" s="417"/>
      <c r="CS331" s="417"/>
      <c r="CT331" s="417"/>
      <c r="CU331" s="417"/>
      <c r="CV331" s="417"/>
      <c r="CW331" s="417"/>
      <c r="CX331" s="417"/>
      <c r="CY331" s="417"/>
      <c r="CZ331" s="417"/>
    </row>
    <row r="332" s="424" customFormat="true" ht="15" customHeight="true" x14ac:dyDescent="0.2">
      <c r="B332" s="585"/>
      <c r="AI332" s="417"/>
      <c r="AJ332" s="417"/>
      <c r="AK332" s="417"/>
      <c r="AL332" s="417"/>
      <c r="AM332" s="417"/>
      <c r="AN332" s="417"/>
      <c r="AO332" s="417"/>
      <c r="AP332" s="417"/>
      <c r="AQ332" s="417"/>
      <c r="AR332" s="417"/>
      <c r="AS332" s="417"/>
      <c r="AT332" s="417"/>
      <c r="AU332" s="417"/>
      <c r="AV332" s="417"/>
      <c r="AW332" s="417"/>
      <c r="AX332" s="417"/>
      <c r="AY332" s="417"/>
      <c r="AZ332" s="417"/>
      <c r="BA332" s="389"/>
      <c r="BB332" s="389"/>
      <c r="BC332" s="583"/>
      <c r="BD332" s="583"/>
      <c r="BE332" s="583"/>
      <c r="BF332" s="583"/>
      <c r="BG332" s="583"/>
      <c r="BH332" s="583"/>
      <c r="BI332" s="583"/>
      <c r="BJ332" s="583"/>
      <c r="BK332" s="583"/>
      <c r="BL332" s="583"/>
      <c r="BM332" s="583"/>
      <c r="BN332" s="583"/>
      <c r="BO332" s="583"/>
      <c r="BP332" s="583"/>
      <c r="BQ332" s="583"/>
      <c r="BR332" s="583"/>
      <c r="BS332" s="583"/>
      <c r="BT332" s="583"/>
      <c r="BU332" s="583"/>
      <c r="BV332" s="583"/>
      <c r="BW332" s="583"/>
      <c r="BX332" s="583"/>
      <c r="BY332" s="583"/>
      <c r="BZ332" s="417"/>
      <c r="CA332" s="417"/>
      <c r="CB332" s="417"/>
      <c r="CC332" s="417"/>
      <c r="CD332" s="417"/>
      <c r="CE332" s="417"/>
      <c r="CF332" s="417"/>
      <c r="CG332" s="417"/>
      <c r="CH332" s="417"/>
      <c r="CI332" s="417"/>
      <c r="CJ332" s="417"/>
      <c r="CK332" s="417"/>
      <c r="CL332" s="417"/>
      <c r="CM332" s="417"/>
      <c r="CN332" s="417"/>
      <c r="CO332" s="417"/>
      <c r="CP332" s="417"/>
      <c r="CQ332" s="417"/>
      <c r="CR332" s="417"/>
      <c r="CS332" s="417"/>
      <c r="CT332" s="417"/>
      <c r="CU332" s="417"/>
      <c r="CV332" s="417"/>
      <c r="CW332" s="417"/>
      <c r="CX332" s="417"/>
      <c r="CY332" s="417"/>
      <c r="CZ332" s="417"/>
    </row>
    <row r="333" s="424" customFormat="true" ht="15" customHeight="true" x14ac:dyDescent="0.2">
      <c r="B333" s="585"/>
      <c r="AI333" s="417"/>
      <c r="AJ333" s="417"/>
      <c r="AK333" s="417"/>
      <c r="AL333" s="417"/>
      <c r="AM333" s="417"/>
      <c r="AN333" s="417"/>
      <c r="AO333" s="417"/>
      <c r="AP333" s="417"/>
      <c r="AQ333" s="417"/>
      <c r="AR333" s="417"/>
      <c r="AS333" s="417"/>
      <c r="AT333" s="417"/>
      <c r="AU333" s="417"/>
      <c r="AV333" s="417"/>
      <c r="AW333" s="417"/>
      <c r="AX333" s="417"/>
      <c r="AY333" s="417"/>
      <c r="AZ333" s="417"/>
      <c r="BA333" s="389"/>
      <c r="BB333" s="389"/>
      <c r="BC333" s="583"/>
      <c r="BD333" s="583"/>
      <c r="BE333" s="583"/>
      <c r="BF333" s="583"/>
      <c r="BG333" s="583"/>
      <c r="BH333" s="583"/>
      <c r="BI333" s="583"/>
      <c r="BJ333" s="583"/>
      <c r="BK333" s="583"/>
      <c r="BL333" s="583"/>
      <c r="BM333" s="583"/>
      <c r="BN333" s="583"/>
      <c r="BO333" s="583"/>
      <c r="BP333" s="583"/>
      <c r="BQ333" s="583"/>
      <c r="BR333" s="583"/>
      <c r="BS333" s="583"/>
      <c r="BT333" s="583"/>
      <c r="BU333" s="583"/>
      <c r="BV333" s="583"/>
      <c r="BW333" s="583"/>
      <c r="BX333" s="583"/>
      <c r="BY333" s="583"/>
      <c r="BZ333" s="417"/>
      <c r="CA333" s="417"/>
      <c r="CB333" s="417"/>
      <c r="CC333" s="417"/>
      <c r="CD333" s="417"/>
      <c r="CE333" s="417"/>
      <c r="CF333" s="417"/>
      <c r="CG333" s="417"/>
      <c r="CH333" s="417"/>
      <c r="CI333" s="417"/>
      <c r="CJ333" s="417"/>
      <c r="CK333" s="417"/>
      <c r="CL333" s="417"/>
      <c r="CM333" s="417"/>
      <c r="CN333" s="417"/>
      <c r="CO333" s="417"/>
      <c r="CP333" s="417"/>
      <c r="CQ333" s="417"/>
      <c r="CR333" s="417"/>
      <c r="CS333" s="417"/>
      <c r="CT333" s="417"/>
      <c r="CU333" s="417"/>
      <c r="CV333" s="417"/>
      <c r="CW333" s="417"/>
      <c r="CX333" s="417"/>
      <c r="CY333" s="417"/>
      <c r="CZ333" s="417"/>
    </row>
    <row r="334" s="424" customFormat="true" ht="15" customHeight="true" x14ac:dyDescent="0.2">
      <c r="B334" s="585"/>
      <c r="AI334" s="417"/>
      <c r="AJ334" s="417"/>
      <c r="AK334" s="417"/>
      <c r="AL334" s="417"/>
      <c r="AM334" s="417"/>
      <c r="AN334" s="417"/>
      <c r="AO334" s="417"/>
      <c r="AP334" s="417"/>
      <c r="AQ334" s="417"/>
      <c r="AR334" s="417"/>
      <c r="AS334" s="417"/>
      <c r="AT334" s="417"/>
      <c r="AU334" s="417"/>
      <c r="AV334" s="417"/>
      <c r="AW334" s="417"/>
      <c r="AX334" s="417"/>
      <c r="AY334" s="417"/>
      <c r="AZ334" s="417"/>
      <c r="BA334" s="389"/>
      <c r="BB334" s="389"/>
      <c r="BC334" s="583"/>
      <c r="BD334" s="583"/>
      <c r="BE334" s="583"/>
      <c r="BF334" s="583"/>
      <c r="BG334" s="583"/>
      <c r="BH334" s="583"/>
      <c r="BI334" s="583"/>
      <c r="BJ334" s="583"/>
      <c r="BK334" s="583"/>
      <c r="BL334" s="583"/>
      <c r="BM334" s="583"/>
      <c r="BN334" s="583"/>
      <c r="BO334" s="583"/>
      <c r="BP334" s="583"/>
      <c r="BQ334" s="583"/>
      <c r="BR334" s="583"/>
      <c r="BS334" s="583"/>
      <c r="BT334" s="583"/>
      <c r="BU334" s="583"/>
      <c r="BV334" s="583"/>
      <c r="BW334" s="583"/>
      <c r="BX334" s="583"/>
      <c r="BY334" s="583"/>
      <c r="BZ334" s="417"/>
      <c r="CA334" s="417"/>
      <c r="CB334" s="417"/>
      <c r="CC334" s="417"/>
      <c r="CD334" s="417"/>
      <c r="CE334" s="417"/>
      <c r="CF334" s="417"/>
      <c r="CG334" s="417"/>
      <c r="CH334" s="417"/>
      <c r="CI334" s="417"/>
      <c r="CJ334" s="417"/>
      <c r="CK334" s="417"/>
      <c r="CL334" s="417"/>
      <c r="CM334" s="417"/>
      <c r="CN334" s="417"/>
      <c r="CO334" s="417"/>
      <c r="CP334" s="417"/>
      <c r="CQ334" s="417"/>
      <c r="CR334" s="417"/>
      <c r="CS334" s="417"/>
      <c r="CT334" s="417"/>
      <c r="CU334" s="417"/>
      <c r="CV334" s="417"/>
      <c r="CW334" s="417"/>
      <c r="CX334" s="417"/>
      <c r="CY334" s="417"/>
      <c r="CZ334" s="417"/>
    </row>
    <row r="335" s="424" customFormat="true" ht="15" customHeight="true" x14ac:dyDescent="0.2">
      <c r="B335" s="585"/>
      <c r="AI335" s="417"/>
      <c r="AJ335" s="417"/>
      <c r="AK335" s="417"/>
      <c r="AL335" s="417"/>
      <c r="AM335" s="417"/>
      <c r="AN335" s="417"/>
      <c r="AO335" s="417"/>
      <c r="AP335" s="417"/>
      <c r="AQ335" s="417"/>
      <c r="AR335" s="417"/>
      <c r="AS335" s="417"/>
      <c r="AT335" s="417"/>
      <c r="AU335" s="417"/>
      <c r="AV335" s="417"/>
      <c r="AW335" s="417"/>
      <c r="AX335" s="417"/>
      <c r="AY335" s="417"/>
      <c r="AZ335" s="417"/>
      <c r="BA335" s="389"/>
      <c r="BB335" s="389"/>
      <c r="BC335" s="583"/>
      <c r="BD335" s="583"/>
      <c r="BE335" s="583"/>
      <c r="BF335" s="583"/>
      <c r="BG335" s="583"/>
      <c r="BH335" s="583"/>
      <c r="BI335" s="583"/>
      <c r="BJ335" s="583"/>
      <c r="BK335" s="583"/>
      <c r="BL335" s="583"/>
      <c r="BM335" s="583"/>
      <c r="BN335" s="583"/>
      <c r="BO335" s="583"/>
      <c r="BP335" s="583"/>
      <c r="BQ335" s="583"/>
      <c r="BR335" s="583"/>
      <c r="BS335" s="583"/>
      <c r="BT335" s="583"/>
      <c r="BU335" s="583"/>
      <c r="BV335" s="583"/>
      <c r="BW335" s="583"/>
      <c r="BX335" s="583"/>
      <c r="BY335" s="583"/>
      <c r="BZ335" s="417"/>
      <c r="CA335" s="417"/>
      <c r="CB335" s="417"/>
      <c r="CC335" s="417"/>
      <c r="CD335" s="417"/>
      <c r="CE335" s="417"/>
      <c r="CF335" s="417"/>
      <c r="CG335" s="417"/>
      <c r="CH335" s="417"/>
      <c r="CI335" s="417"/>
      <c r="CJ335" s="417"/>
      <c r="CK335" s="417"/>
      <c r="CL335" s="417"/>
      <c r="CM335" s="417"/>
      <c r="CN335" s="417"/>
      <c r="CO335" s="417"/>
      <c r="CP335" s="417"/>
      <c r="CQ335" s="417"/>
      <c r="CR335" s="417"/>
      <c r="CS335" s="417"/>
      <c r="CT335" s="417"/>
      <c r="CU335" s="417"/>
      <c r="CV335" s="417"/>
      <c r="CW335" s="417"/>
      <c r="CX335" s="417"/>
      <c r="CY335" s="417"/>
      <c r="CZ335" s="417"/>
    </row>
    <row r="336" s="424" customFormat="true" ht="15" customHeight="true" x14ac:dyDescent="0.2">
      <c r="B336" s="585"/>
      <c r="AI336" s="417"/>
      <c r="AJ336" s="417"/>
      <c r="AK336" s="417"/>
      <c r="AL336" s="417"/>
      <c r="AM336" s="417"/>
      <c r="AN336" s="417"/>
      <c r="AO336" s="417"/>
      <c r="AP336" s="417"/>
      <c r="AQ336" s="417"/>
      <c r="AR336" s="417"/>
      <c r="AS336" s="417"/>
      <c r="AT336" s="417"/>
      <c r="AU336" s="417"/>
      <c r="AV336" s="417"/>
      <c r="AW336" s="417"/>
      <c r="AX336" s="417"/>
      <c r="AY336" s="417"/>
      <c r="AZ336" s="417"/>
      <c r="BA336" s="389"/>
      <c r="BB336" s="389"/>
      <c r="BC336" s="583"/>
      <c r="BD336" s="583"/>
      <c r="BE336" s="583"/>
      <c r="BF336" s="583"/>
      <c r="BG336" s="583"/>
      <c r="BH336" s="583"/>
      <c r="BI336" s="583"/>
      <c r="BJ336" s="583"/>
      <c r="BK336" s="583"/>
      <c r="BL336" s="583"/>
      <c r="BM336" s="583"/>
      <c r="BN336" s="583"/>
      <c r="BO336" s="583"/>
      <c r="BP336" s="583"/>
      <c r="BQ336" s="583"/>
      <c r="BR336" s="583"/>
      <c r="BS336" s="583"/>
      <c r="BT336" s="583"/>
      <c r="BU336" s="583"/>
      <c r="BV336" s="583"/>
      <c r="BW336" s="583"/>
      <c r="BX336" s="583"/>
      <c r="BY336" s="583"/>
      <c r="BZ336" s="417"/>
      <c r="CA336" s="417"/>
      <c r="CB336" s="417"/>
      <c r="CC336" s="417"/>
      <c r="CD336" s="417"/>
      <c r="CE336" s="417"/>
      <c r="CF336" s="417"/>
      <c r="CG336" s="417"/>
      <c r="CH336" s="417"/>
      <c r="CI336" s="417"/>
      <c r="CJ336" s="417"/>
      <c r="CK336" s="417"/>
      <c r="CL336" s="417"/>
      <c r="CM336" s="417"/>
      <c r="CN336" s="417"/>
      <c r="CO336" s="417"/>
      <c r="CP336" s="417"/>
      <c r="CQ336" s="417"/>
      <c r="CR336" s="417"/>
      <c r="CS336" s="417"/>
      <c r="CT336" s="417"/>
      <c r="CU336" s="417"/>
      <c r="CV336" s="417"/>
      <c r="CW336" s="417"/>
      <c r="CX336" s="417"/>
      <c r="CY336" s="417"/>
      <c r="CZ336" s="417"/>
    </row>
    <row r="337" s="424" customFormat="true" ht="18" customHeight="true" x14ac:dyDescent="0.2">
      <c r="B337" s="585"/>
      <c r="AI337" s="417"/>
      <c r="AJ337" s="417"/>
      <c r="AK337" s="417"/>
      <c r="AL337" s="417"/>
      <c r="AM337" s="417"/>
      <c r="AN337" s="417"/>
      <c r="AO337" s="417"/>
      <c r="AP337" s="417"/>
      <c r="AQ337" s="417"/>
      <c r="AR337" s="417"/>
      <c r="AS337" s="417"/>
      <c r="AT337" s="417"/>
      <c r="AU337" s="417"/>
      <c r="AV337" s="417"/>
      <c r="AW337" s="417"/>
      <c r="AX337" s="417"/>
      <c r="AY337" s="417"/>
      <c r="AZ337" s="417"/>
      <c r="BA337" s="389"/>
      <c r="BB337" s="389"/>
      <c r="BC337" s="583"/>
      <c r="BD337" s="583"/>
      <c r="BE337" s="583"/>
      <c r="BF337" s="583"/>
      <c r="BG337" s="583"/>
      <c r="BH337" s="583"/>
      <c r="BI337" s="583"/>
      <c r="BJ337" s="583"/>
      <c r="BK337" s="583"/>
      <c r="BL337" s="583"/>
      <c r="BM337" s="583"/>
      <c r="BN337" s="583"/>
      <c r="BO337" s="583"/>
      <c r="BP337" s="583"/>
      <c r="BQ337" s="583"/>
      <c r="BR337" s="583"/>
      <c r="BS337" s="583"/>
      <c r="BT337" s="583"/>
      <c r="BU337" s="583"/>
      <c r="BV337" s="583"/>
      <c r="BW337" s="583"/>
      <c r="BX337" s="583"/>
      <c r="BY337" s="583"/>
      <c r="BZ337" s="417"/>
      <c r="CA337" s="417"/>
      <c r="CB337" s="417"/>
      <c r="CC337" s="417"/>
      <c r="CD337" s="417"/>
      <c r="CE337" s="417"/>
      <c r="CF337" s="417"/>
      <c r="CG337" s="417"/>
      <c r="CH337" s="417"/>
      <c r="CI337" s="417"/>
      <c r="CJ337" s="417"/>
      <c r="CK337" s="417"/>
      <c r="CL337" s="417"/>
      <c r="CM337" s="417"/>
      <c r="CN337" s="417"/>
      <c r="CO337" s="417"/>
      <c r="CP337" s="417"/>
      <c r="CQ337" s="417"/>
      <c r="CR337" s="417"/>
      <c r="CS337" s="417"/>
      <c r="CT337" s="417"/>
      <c r="CU337" s="417"/>
      <c r="CV337" s="417"/>
      <c r="CW337" s="417"/>
      <c r="CX337" s="417"/>
      <c r="CY337" s="417"/>
      <c r="CZ337" s="417"/>
    </row>
    <row r="338" s="424" customFormat="true" ht="18" customHeight="true" x14ac:dyDescent="0.2">
      <c r="B338" s="585"/>
      <c r="AI338" s="417"/>
      <c r="AJ338" s="417"/>
      <c r="AK338" s="417"/>
      <c r="AL338" s="417"/>
      <c r="AM338" s="417"/>
      <c r="AN338" s="417"/>
      <c r="AO338" s="417"/>
      <c r="AP338" s="417"/>
      <c r="AQ338" s="417"/>
      <c r="AR338" s="417"/>
      <c r="AS338" s="417"/>
      <c r="AT338" s="417"/>
      <c r="AU338" s="417"/>
      <c r="AV338" s="417"/>
      <c r="AW338" s="417"/>
      <c r="AX338" s="417"/>
      <c r="AY338" s="417"/>
      <c r="AZ338" s="417"/>
      <c r="BA338" s="389"/>
      <c r="BB338" s="389"/>
      <c r="BC338" s="583"/>
      <c r="BD338" s="583"/>
      <c r="BE338" s="583"/>
      <c r="BF338" s="583"/>
      <c r="BG338" s="583"/>
      <c r="BH338" s="583"/>
      <c r="BI338" s="583"/>
      <c r="BJ338" s="583"/>
      <c r="BK338" s="583"/>
      <c r="BL338" s="583"/>
      <c r="BM338" s="583"/>
      <c r="BN338" s="583"/>
      <c r="BO338" s="583"/>
      <c r="BP338" s="583"/>
      <c r="BQ338" s="583"/>
      <c r="BR338" s="583"/>
      <c r="BS338" s="583"/>
      <c r="BT338" s="583"/>
      <c r="BU338" s="583"/>
      <c r="BV338" s="583"/>
      <c r="BW338" s="583"/>
      <c r="BX338" s="583"/>
      <c r="BY338" s="583"/>
      <c r="BZ338" s="417"/>
      <c r="CA338" s="417"/>
      <c r="CB338" s="417"/>
      <c r="CC338" s="417"/>
      <c r="CD338" s="417"/>
      <c r="CE338" s="417"/>
      <c r="CF338" s="417"/>
      <c r="CG338" s="417"/>
      <c r="CH338" s="417"/>
      <c r="CI338" s="417"/>
      <c r="CJ338" s="417"/>
      <c r="CK338" s="417"/>
      <c r="CL338" s="417"/>
      <c r="CM338" s="417"/>
      <c r="CN338" s="417"/>
      <c r="CO338" s="417"/>
      <c r="CP338" s="417"/>
      <c r="CQ338" s="417"/>
      <c r="CR338" s="417"/>
      <c r="CS338" s="417"/>
      <c r="CT338" s="417"/>
      <c r="CU338" s="417"/>
      <c r="CV338" s="417"/>
      <c r="CW338" s="417"/>
      <c r="CX338" s="417"/>
      <c r="CY338" s="417"/>
      <c r="CZ338" s="417"/>
    </row>
    <row r="339" s="603" customFormat="true" ht="15" customHeight="true" x14ac:dyDescent="0.2">
      <c r="B339" s="243"/>
      <c r="AI339" s="422"/>
      <c r="AJ339" s="422"/>
      <c r="AK339" s="422"/>
      <c r="AL339" s="422"/>
      <c r="AM339" s="422"/>
      <c r="AN339" s="422"/>
      <c r="AO339" s="422"/>
      <c r="AP339" s="422"/>
      <c r="AQ339" s="422"/>
      <c r="AR339" s="422"/>
      <c r="AS339" s="422"/>
      <c r="AT339" s="422"/>
      <c r="AU339" s="422"/>
      <c r="AV339" s="422"/>
      <c r="AW339" s="422"/>
      <c r="AX339" s="422"/>
      <c r="AY339" s="422"/>
      <c r="AZ339" s="422"/>
      <c r="BA339" s="423" t="s">
        <v>131</v>
      </c>
      <c r="BB339" s="371" t="s">
        <v>130</v>
      </c>
      <c r="BC339" s="859" t="s">
        <v>115</v>
      </c>
      <c r="BD339" s="860"/>
      <c r="BE339" s="860"/>
      <c r="BF339" s="860"/>
      <c r="BG339" s="889"/>
      <c r="BH339" s="859" t="s">
        <v>39</v>
      </c>
      <c r="BI339" s="860"/>
      <c r="BJ339" s="860"/>
      <c r="BK339" s="860"/>
      <c r="BL339" s="889"/>
      <c r="BM339" s="859" t="s">
        <v>38</v>
      </c>
      <c r="BN339" s="860"/>
      <c r="BO339" s="860"/>
      <c r="BP339" s="860"/>
      <c r="BQ339" s="861"/>
      <c r="BR339" s="96" t="s">
        <v>143</v>
      </c>
      <c r="BS339" s="502"/>
      <c r="BT339" s="502"/>
      <c r="BU339" s="502"/>
      <c r="BV339" s="502"/>
      <c r="BW339" s="502"/>
      <c r="BX339" s="502"/>
      <c r="BY339" s="502"/>
      <c r="BZ339" s="516"/>
      <c r="CA339" s="516"/>
      <c r="CB339" s="516"/>
      <c r="CC339" s="516"/>
      <c r="CD339" s="516"/>
      <c r="CE339" s="516"/>
      <c r="CF339" s="516"/>
      <c r="CG339" s="516"/>
      <c r="CH339" s="516"/>
      <c r="CI339" s="421"/>
      <c r="CJ339" s="421"/>
      <c r="CK339" s="421"/>
      <c r="CL339" s="421"/>
      <c r="CM339" s="421"/>
      <c r="CN339" s="421"/>
      <c r="CO339" s="421"/>
      <c r="CP339" s="421"/>
      <c r="CQ339" s="421"/>
      <c r="CR339" s="421"/>
      <c r="CS339" s="421"/>
      <c r="CT339" s="421"/>
      <c r="CU339" s="421"/>
      <c r="CV339" s="421"/>
      <c r="CW339" s="421"/>
      <c r="CX339" s="421"/>
      <c r="CY339" s="421"/>
      <c r="CZ339" s="421"/>
    </row>
    <row r="340" s="603" customFormat="true" ht="24" x14ac:dyDescent="0.2">
      <c r="B340" s="243"/>
      <c r="AI340" s="422"/>
      <c r="AJ340" s="422"/>
      <c r="AK340" s="422"/>
      <c r="AL340" s="422"/>
      <c r="AM340" s="422"/>
      <c r="AN340" s="422"/>
      <c r="AO340" s="422"/>
      <c r="AP340" s="422"/>
      <c r="AQ340" s="422"/>
      <c r="AR340" s="422"/>
      <c r="AS340" s="422"/>
      <c r="AT340" s="422"/>
      <c r="AU340" s="422"/>
      <c r="AV340" s="422"/>
      <c r="AW340" s="422"/>
      <c r="AX340" s="422"/>
      <c r="AY340" s="422"/>
      <c r="AZ340" s="422"/>
      <c r="BA340" s="409" t="s">
        <v>127</v>
      </c>
      <c r="BB340" s="408"/>
      <c r="BC340" s="532" t="s">
        <v>0</v>
      </c>
      <c r="BD340" s="604" t="s">
        <v>1</v>
      </c>
      <c r="BE340" s="604" t="s">
        <v>2</v>
      </c>
      <c r="BF340" s="604" t="s">
        <v>3</v>
      </c>
      <c r="BG340" s="533" t="s">
        <v>4</v>
      </c>
      <c r="BH340" s="532" t="s">
        <v>0</v>
      </c>
      <c r="BI340" s="604" t="s">
        <v>1</v>
      </c>
      <c r="BJ340" s="604" t="s">
        <v>2</v>
      </c>
      <c r="BK340" s="604" t="s">
        <v>3</v>
      </c>
      <c r="BL340" s="533" t="s">
        <v>4</v>
      </c>
      <c r="BM340" s="532" t="s">
        <v>0</v>
      </c>
      <c r="BN340" s="604" t="s">
        <v>1</v>
      </c>
      <c r="BO340" s="604" t="s">
        <v>2</v>
      </c>
      <c r="BP340" s="604" t="s">
        <v>3</v>
      </c>
      <c r="BQ340" s="533" t="s">
        <v>4</v>
      </c>
      <c r="BR340" s="532" t="s">
        <v>157</v>
      </c>
      <c r="BS340" s="604" t="s">
        <v>158</v>
      </c>
      <c r="BT340" s="604" t="s">
        <v>159</v>
      </c>
      <c r="BU340" s="604" t="s">
        <v>160</v>
      </c>
      <c r="BV340" s="604" t="s">
        <v>161</v>
      </c>
      <c r="BW340" s="604" t="s">
        <v>162</v>
      </c>
      <c r="BX340" s="604" t="s">
        <v>163</v>
      </c>
      <c r="BY340" s="605" t="s">
        <v>164</v>
      </c>
      <c r="BZ340" s="605" t="s">
        <v>165</v>
      </c>
      <c r="CA340" s="605" t="s">
        <v>166</v>
      </c>
      <c r="CB340" s="605" t="s">
        <v>167</v>
      </c>
      <c r="CC340" s="605" t="s">
        <v>168</v>
      </c>
      <c r="CD340" s="605" t="s">
        <v>169</v>
      </c>
      <c r="CE340" s="605" t="s">
        <v>170</v>
      </c>
      <c r="CF340" s="605" t="s">
        <v>171</v>
      </c>
      <c r="CG340" s="605" t="s">
        <v>172</v>
      </c>
      <c r="CH340" s="605" t="s">
        <v>173</v>
      </c>
      <c r="CI340" s="763"/>
      <c r="CJ340" s="763"/>
      <c r="CK340" s="763"/>
      <c r="CL340" s="763"/>
      <c r="CM340" s="763"/>
      <c r="CN340" s="763"/>
      <c r="CO340" s="763"/>
      <c r="CP340" s="763"/>
      <c r="CQ340" s="763"/>
      <c r="CR340" s="763"/>
      <c r="CS340" s="763"/>
      <c r="CT340" s="763"/>
      <c r="CU340" s="763"/>
      <c r="CV340" s="763"/>
      <c r="CW340" s="763"/>
      <c r="CX340" s="763"/>
      <c r="CY340" s="763"/>
      <c r="CZ340" s="763"/>
    </row>
    <row r="341" s="603" customFormat="true" ht="15" customHeight="true" x14ac:dyDescent="0.2">
      <c r="B341" s="243"/>
      <c r="AI341" s="422"/>
      <c r="AJ341" s="422"/>
      <c r="AK341" s="422"/>
      <c r="AL341" s="422"/>
      <c r="AM341" s="422"/>
      <c r="AN341" s="422"/>
      <c r="AO341" s="422"/>
      <c r="AP341" s="422"/>
      <c r="AQ341" s="422"/>
      <c r="AR341" s="422"/>
      <c r="AS341" s="422"/>
      <c r="AT341" s="422"/>
      <c r="AU341" s="422"/>
      <c r="AV341" s="422"/>
      <c r="AW341" s="422"/>
      <c r="AX341" s="422"/>
      <c r="AY341" s="422"/>
      <c r="AZ341" s="422"/>
      <c r="BA341" s="891" t="s">
        <v>156</v>
      </c>
      <c r="BB341" s="642" t="s">
        <v>50</v>
      </c>
      <c r="BC341" s="121" t="s">
        <v>36</v>
      </c>
      <c r="BD341" s="117" t="s">
        <v>36</v>
      </c>
      <c r="BE341" s="117" t="s">
        <v>36</v>
      </c>
      <c r="BF341" s="117" t="s">
        <v>36</v>
      </c>
      <c r="BG341" s="112" t="s">
        <v>36</v>
      </c>
      <c r="BH341" s="121" t="s">
        <v>36</v>
      </c>
      <c r="BI341" s="117" t="s">
        <v>36</v>
      </c>
      <c r="BJ341" s="117" t="s">
        <v>36</v>
      </c>
      <c r="BK341" s="117" t="s">
        <v>36</v>
      </c>
      <c r="BL341" s="112" t="s">
        <v>36</v>
      </c>
      <c r="BM341" s="121" t="s">
        <v>36</v>
      </c>
      <c r="BN341" s="117" t="s">
        <v>36</v>
      </c>
      <c r="BO341" s="117" t="s">
        <v>36</v>
      </c>
      <c r="BP341" s="117" t="s">
        <v>36</v>
      </c>
      <c r="BQ341" s="112" t="s">
        <v>36</v>
      </c>
      <c r="BR341" s="121" t="s">
        <v>36</v>
      </c>
      <c r="BS341" s="117" t="s">
        <v>36</v>
      </c>
      <c r="BT341" s="117" t="s">
        <v>36</v>
      </c>
      <c r="BU341" s="117" t="s">
        <v>36</v>
      </c>
      <c r="BV341" s="117" t="s">
        <v>36</v>
      </c>
      <c r="BW341" s="117" t="s">
        <v>36</v>
      </c>
      <c r="BX341" s="117" t="s">
        <v>36</v>
      </c>
      <c r="BY341" s="106" t="s">
        <v>36</v>
      </c>
      <c r="BZ341" s="106" t="s">
        <v>36</v>
      </c>
      <c r="CA341" s="106" t="s">
        <v>36</v>
      </c>
      <c r="CB341" s="106" t="s">
        <v>36</v>
      </c>
      <c r="CC341" s="106" t="s">
        <v>36</v>
      </c>
      <c r="CD341" s="106" t="s">
        <v>36</v>
      </c>
      <c r="CE341" s="106" t="s">
        <v>36</v>
      </c>
      <c r="CF341" s="106" t="s">
        <v>36</v>
      </c>
      <c r="CG341" s="106" t="s">
        <v>36</v>
      </c>
      <c r="CH341" s="106" t="s">
        <v>36</v>
      </c>
      <c r="CI341" s="85"/>
      <c r="CJ341" s="85"/>
      <c r="CK341" s="85"/>
      <c r="CL341" s="85"/>
      <c r="CM341" s="85"/>
      <c r="CN341" s="85"/>
      <c r="CO341" s="85"/>
      <c r="CP341" s="85"/>
      <c r="CQ341" s="85"/>
      <c r="CR341" s="85"/>
      <c r="CS341" s="85"/>
      <c r="CT341" s="85"/>
      <c r="CU341" s="85"/>
      <c r="CV341" s="85"/>
      <c r="CW341" s="85"/>
      <c r="CX341" s="85"/>
      <c r="CY341" s="85"/>
      <c r="CZ341" s="85"/>
    </row>
    <row r="342" s="603" customFormat="true" ht="15" customHeight="true" x14ac:dyDescent="0.2">
      <c r="B342" s="243"/>
      <c r="AI342" s="422"/>
      <c r="AJ342" s="422"/>
      <c r="AK342" s="422"/>
      <c r="AL342" s="422"/>
      <c r="AM342" s="422"/>
      <c r="AN342" s="422"/>
      <c r="AO342" s="422"/>
      <c r="AP342" s="422"/>
      <c r="AQ342" s="422"/>
      <c r="AR342" s="422"/>
      <c r="AS342" s="422"/>
      <c r="AT342" s="422"/>
      <c r="AU342" s="422"/>
      <c r="AV342" s="422"/>
      <c r="AW342" s="422"/>
      <c r="AX342" s="422"/>
      <c r="AY342" s="422"/>
      <c r="AZ342" s="422"/>
      <c r="BA342" s="886"/>
      <c r="BB342" s="641" t="s">
        <v>49</v>
      </c>
      <c r="BC342" s="120" t="s">
        <v>36</v>
      </c>
      <c r="BD342" s="116" t="s">
        <v>36</v>
      </c>
      <c r="BE342" s="116" t="s">
        <v>36</v>
      </c>
      <c r="BF342" s="116" t="s">
        <v>36</v>
      </c>
      <c r="BG342" s="111" t="s">
        <v>36</v>
      </c>
      <c r="BH342" s="120" t="s">
        <v>36</v>
      </c>
      <c r="BI342" s="116" t="s">
        <v>36</v>
      </c>
      <c r="BJ342" s="116" t="s">
        <v>36</v>
      </c>
      <c r="BK342" s="116" t="s">
        <v>36</v>
      </c>
      <c r="BL342" s="111" t="s">
        <v>36</v>
      </c>
      <c r="BM342" s="120" t="s">
        <v>36</v>
      </c>
      <c r="BN342" s="116" t="s">
        <v>36</v>
      </c>
      <c r="BO342" s="116" t="s">
        <v>36</v>
      </c>
      <c r="BP342" s="116" t="s">
        <v>36</v>
      </c>
      <c r="BQ342" s="111" t="s">
        <v>36</v>
      </c>
      <c r="BR342" s="120" t="s">
        <v>36</v>
      </c>
      <c r="BS342" s="116" t="s">
        <v>36</v>
      </c>
      <c r="BT342" s="116" t="s">
        <v>36</v>
      </c>
      <c r="BU342" s="116" t="s">
        <v>36</v>
      </c>
      <c r="BV342" s="116" t="s">
        <v>36</v>
      </c>
      <c r="BW342" s="116" t="s">
        <v>36</v>
      </c>
      <c r="BX342" s="116" t="s">
        <v>36</v>
      </c>
      <c r="BY342" s="105" t="s">
        <v>36</v>
      </c>
      <c r="BZ342" s="105" t="s">
        <v>36</v>
      </c>
      <c r="CA342" s="105" t="s">
        <v>36</v>
      </c>
      <c r="CB342" s="105" t="s">
        <v>36</v>
      </c>
      <c r="CC342" s="105" t="s">
        <v>36</v>
      </c>
      <c r="CD342" s="105" t="s">
        <v>36</v>
      </c>
      <c r="CE342" s="105" t="s">
        <v>36</v>
      </c>
      <c r="CF342" s="105" t="s">
        <v>36</v>
      </c>
      <c r="CG342" s="105" t="s">
        <v>36</v>
      </c>
      <c r="CH342" s="105" t="s">
        <v>36</v>
      </c>
      <c r="CI342" s="85"/>
      <c r="CJ342" s="85"/>
      <c r="CK342" s="85"/>
      <c r="CL342" s="85"/>
      <c r="CM342" s="85"/>
      <c r="CN342" s="85"/>
      <c r="CO342" s="85"/>
      <c r="CP342" s="85"/>
      <c r="CQ342" s="85"/>
      <c r="CR342" s="85"/>
      <c r="CS342" s="85"/>
      <c r="CT342" s="85"/>
      <c r="CU342" s="85"/>
      <c r="CV342" s="85"/>
      <c r="CW342" s="85"/>
      <c r="CX342" s="85"/>
      <c r="CY342" s="85"/>
      <c r="CZ342" s="85"/>
    </row>
    <row r="343" s="603" customFormat="true" ht="15" customHeight="true" x14ac:dyDescent="0.2">
      <c r="B343" s="243"/>
      <c r="AI343" s="422"/>
      <c r="AJ343" s="422"/>
      <c r="AK343" s="422"/>
      <c r="AL343" s="422"/>
      <c r="AM343" s="422"/>
      <c r="AN343" s="422"/>
      <c r="AO343" s="422"/>
      <c r="AP343" s="422"/>
      <c r="AQ343" s="422"/>
      <c r="AR343" s="422"/>
      <c r="AS343" s="422"/>
      <c r="AT343" s="422"/>
      <c r="AU343" s="422"/>
      <c r="AV343" s="422"/>
      <c r="AW343" s="422"/>
      <c r="AX343" s="422"/>
      <c r="AY343" s="422"/>
      <c r="AZ343" s="422"/>
      <c r="BA343" s="892" t="s">
        <v>151</v>
      </c>
      <c r="BB343" s="641" t="s">
        <v>50</v>
      </c>
      <c r="BC343" s="120" t="s">
        <v>36</v>
      </c>
      <c r="BD343" s="116" t="s">
        <v>36</v>
      </c>
      <c r="BE343" s="116" t="s">
        <v>36</v>
      </c>
      <c r="BF343" s="116" t="s">
        <v>36</v>
      </c>
      <c r="BG343" s="111" t="s">
        <v>36</v>
      </c>
      <c r="BH343" s="120" t="s">
        <v>36</v>
      </c>
      <c r="BI343" s="116" t="s">
        <v>36</v>
      </c>
      <c r="BJ343" s="116" t="s">
        <v>36</v>
      </c>
      <c r="BK343" s="116" t="s">
        <v>36</v>
      </c>
      <c r="BL343" s="111" t="s">
        <v>36</v>
      </c>
      <c r="BM343" s="120" t="s">
        <v>36</v>
      </c>
      <c r="BN343" s="116" t="s">
        <v>36</v>
      </c>
      <c r="BO343" s="116" t="s">
        <v>36</v>
      </c>
      <c r="BP343" s="116" t="s">
        <v>36</v>
      </c>
      <c r="BQ343" s="111" t="s">
        <v>36</v>
      </c>
      <c r="BR343" s="120" t="s">
        <v>36</v>
      </c>
      <c r="BS343" s="116" t="s">
        <v>36</v>
      </c>
      <c r="BT343" s="116" t="s">
        <v>36</v>
      </c>
      <c r="BU343" s="116" t="s">
        <v>36</v>
      </c>
      <c r="BV343" s="116" t="s">
        <v>36</v>
      </c>
      <c r="BW343" s="116" t="s">
        <v>36</v>
      </c>
      <c r="BX343" s="116" t="s">
        <v>36</v>
      </c>
      <c r="BY343" s="105" t="s">
        <v>36</v>
      </c>
      <c r="BZ343" s="105" t="s">
        <v>36</v>
      </c>
      <c r="CA343" s="105" t="s">
        <v>36</v>
      </c>
      <c r="CB343" s="105" t="s">
        <v>36</v>
      </c>
      <c r="CC343" s="105" t="s">
        <v>36</v>
      </c>
      <c r="CD343" s="105" t="s">
        <v>36</v>
      </c>
      <c r="CE343" s="105" t="s">
        <v>36</v>
      </c>
      <c r="CF343" s="105" t="s">
        <v>36</v>
      </c>
      <c r="CG343" s="105" t="s">
        <v>36</v>
      </c>
      <c r="CH343" s="105" t="s">
        <v>36</v>
      </c>
      <c r="CI343" s="85"/>
      <c r="CJ343" s="85"/>
      <c r="CK343" s="85"/>
      <c r="CL343" s="85"/>
      <c r="CM343" s="85"/>
      <c r="CN343" s="85"/>
      <c r="CO343" s="85"/>
      <c r="CP343" s="85"/>
      <c r="CQ343" s="85"/>
      <c r="CR343" s="85"/>
      <c r="CS343" s="85"/>
      <c r="CT343" s="85"/>
      <c r="CU343" s="85"/>
      <c r="CV343" s="85"/>
      <c r="CW343" s="85"/>
      <c r="CX343" s="85"/>
      <c r="CY343" s="85"/>
      <c r="CZ343" s="85"/>
    </row>
    <row r="344" s="603" customFormat="true" ht="15" customHeight="true" x14ac:dyDescent="0.2">
      <c r="B344" s="243"/>
      <c r="AI344" s="422"/>
      <c r="AJ344" s="422"/>
      <c r="AK344" s="422"/>
      <c r="AL344" s="422"/>
      <c r="AM344" s="422"/>
      <c r="AN344" s="422"/>
      <c r="AO344" s="422"/>
      <c r="AP344" s="422"/>
      <c r="AQ344" s="422"/>
      <c r="AR344" s="422"/>
      <c r="AS344" s="422"/>
      <c r="AT344" s="422"/>
      <c r="AU344" s="422"/>
      <c r="AV344" s="422"/>
      <c r="AW344" s="422"/>
      <c r="AX344" s="422"/>
      <c r="AY344" s="422"/>
      <c r="AZ344" s="422"/>
      <c r="BA344" s="886"/>
      <c r="BB344" s="641" t="s">
        <v>49</v>
      </c>
      <c r="BC344" s="120" t="s">
        <v>36</v>
      </c>
      <c r="BD344" s="116" t="s">
        <v>36</v>
      </c>
      <c r="BE344" s="116" t="s">
        <v>36</v>
      </c>
      <c r="BF344" s="116" t="s">
        <v>36</v>
      </c>
      <c r="BG344" s="111" t="s">
        <v>36</v>
      </c>
      <c r="BH344" s="120" t="s">
        <v>36</v>
      </c>
      <c r="BI344" s="116" t="s">
        <v>36</v>
      </c>
      <c r="BJ344" s="116" t="s">
        <v>36</v>
      </c>
      <c r="BK344" s="116" t="s">
        <v>36</v>
      </c>
      <c r="BL344" s="111" t="s">
        <v>36</v>
      </c>
      <c r="BM344" s="120" t="s">
        <v>36</v>
      </c>
      <c r="BN344" s="116" t="s">
        <v>36</v>
      </c>
      <c r="BO344" s="116" t="s">
        <v>36</v>
      </c>
      <c r="BP344" s="116" t="s">
        <v>36</v>
      </c>
      <c r="BQ344" s="111" t="s">
        <v>36</v>
      </c>
      <c r="BR344" s="120" t="s">
        <v>36</v>
      </c>
      <c r="BS344" s="116" t="s">
        <v>36</v>
      </c>
      <c r="BT344" s="116" t="s">
        <v>36</v>
      </c>
      <c r="BU344" s="116" t="s">
        <v>36</v>
      </c>
      <c r="BV344" s="116" t="s">
        <v>36</v>
      </c>
      <c r="BW344" s="116" t="s">
        <v>36</v>
      </c>
      <c r="BX344" s="116" t="s">
        <v>36</v>
      </c>
      <c r="BY344" s="105" t="s">
        <v>36</v>
      </c>
      <c r="BZ344" s="105" t="s">
        <v>36</v>
      </c>
      <c r="CA344" s="105" t="s">
        <v>36</v>
      </c>
      <c r="CB344" s="105" t="s">
        <v>36</v>
      </c>
      <c r="CC344" s="105" t="s">
        <v>36</v>
      </c>
      <c r="CD344" s="105" t="s">
        <v>36</v>
      </c>
      <c r="CE344" s="105" t="s">
        <v>36</v>
      </c>
      <c r="CF344" s="105" t="s">
        <v>36</v>
      </c>
      <c r="CG344" s="105" t="s">
        <v>36</v>
      </c>
      <c r="CH344" s="105" t="s">
        <v>36</v>
      </c>
      <c r="CI344" s="85"/>
      <c r="CJ344" s="85"/>
      <c r="CK344" s="85"/>
      <c r="CL344" s="85"/>
      <c r="CM344" s="85"/>
      <c r="CN344" s="85"/>
      <c r="CO344" s="85"/>
      <c r="CP344" s="85"/>
      <c r="CQ344" s="85"/>
      <c r="CR344" s="85"/>
      <c r="CS344" s="85"/>
      <c r="CT344" s="85"/>
      <c r="CU344" s="85"/>
      <c r="CV344" s="85"/>
      <c r="CW344" s="85"/>
      <c r="CX344" s="85"/>
      <c r="CY344" s="85"/>
      <c r="CZ344" s="85"/>
    </row>
    <row r="345" s="603" customFormat="true" ht="15" customHeight="true" x14ac:dyDescent="0.2">
      <c r="B345" s="243"/>
      <c r="AI345" s="422"/>
      <c r="AJ345" s="422"/>
      <c r="AK345" s="422"/>
      <c r="AL345" s="422"/>
      <c r="AM345" s="422"/>
      <c r="AN345" s="422"/>
      <c r="AO345" s="422"/>
      <c r="AP345" s="422"/>
      <c r="AQ345" s="422"/>
      <c r="AR345" s="422"/>
      <c r="AS345" s="422"/>
      <c r="AT345" s="422"/>
      <c r="AU345" s="422"/>
      <c r="AV345" s="422"/>
      <c r="AW345" s="422"/>
      <c r="AX345" s="422"/>
      <c r="AY345" s="422"/>
      <c r="AZ345" s="422"/>
      <c r="BA345" s="892" t="s">
        <v>152</v>
      </c>
      <c r="BB345" s="641" t="s">
        <v>50</v>
      </c>
      <c r="BC345" s="120" t="s">
        <v>36</v>
      </c>
      <c r="BD345" s="116" t="s">
        <v>36</v>
      </c>
      <c r="BE345" s="116" t="s">
        <v>36</v>
      </c>
      <c r="BF345" s="116" t="s">
        <v>36</v>
      </c>
      <c r="BG345" s="111" t="s">
        <v>36</v>
      </c>
      <c r="BH345" s="120" t="s">
        <v>36</v>
      </c>
      <c r="BI345" s="116" t="s">
        <v>36</v>
      </c>
      <c r="BJ345" s="116" t="s">
        <v>36</v>
      </c>
      <c r="BK345" s="116" t="s">
        <v>36</v>
      </c>
      <c r="BL345" s="111" t="s">
        <v>36</v>
      </c>
      <c r="BM345" s="120" t="s">
        <v>36</v>
      </c>
      <c r="BN345" s="116" t="s">
        <v>36</v>
      </c>
      <c r="BO345" s="116" t="s">
        <v>36</v>
      </c>
      <c r="BP345" s="116" t="s">
        <v>36</v>
      </c>
      <c r="BQ345" s="111" t="s">
        <v>36</v>
      </c>
      <c r="BR345" s="120" t="s">
        <v>36</v>
      </c>
      <c r="BS345" s="116" t="s">
        <v>36</v>
      </c>
      <c r="BT345" s="116" t="s">
        <v>36</v>
      </c>
      <c r="BU345" s="116" t="s">
        <v>36</v>
      </c>
      <c r="BV345" s="116" t="s">
        <v>36</v>
      </c>
      <c r="BW345" s="116" t="s">
        <v>36</v>
      </c>
      <c r="BX345" s="116" t="s">
        <v>36</v>
      </c>
      <c r="BY345" s="105" t="s">
        <v>36</v>
      </c>
      <c r="BZ345" s="105" t="s">
        <v>36</v>
      </c>
      <c r="CA345" s="105" t="s">
        <v>36</v>
      </c>
      <c r="CB345" s="105" t="s">
        <v>36</v>
      </c>
      <c r="CC345" s="105" t="s">
        <v>36</v>
      </c>
      <c r="CD345" s="105" t="s">
        <v>36</v>
      </c>
      <c r="CE345" s="105" t="s">
        <v>36</v>
      </c>
      <c r="CF345" s="105" t="s">
        <v>36</v>
      </c>
      <c r="CG345" s="105" t="s">
        <v>36</v>
      </c>
      <c r="CH345" s="105" t="s">
        <v>36</v>
      </c>
      <c r="CI345" s="85"/>
      <c r="CJ345" s="85"/>
      <c r="CK345" s="85"/>
      <c r="CL345" s="85"/>
      <c r="CM345" s="85"/>
      <c r="CN345" s="85"/>
      <c r="CO345" s="85"/>
      <c r="CP345" s="85"/>
      <c r="CQ345" s="85"/>
      <c r="CR345" s="85"/>
      <c r="CS345" s="85"/>
      <c r="CT345" s="85"/>
      <c r="CU345" s="85"/>
      <c r="CV345" s="85"/>
      <c r="CW345" s="85"/>
      <c r="CX345" s="85"/>
      <c r="CY345" s="85"/>
      <c r="CZ345" s="85"/>
    </row>
    <row r="346" s="603" customFormat="true" ht="15" customHeight="true" x14ac:dyDescent="0.2">
      <c r="B346" s="243"/>
      <c r="AI346" s="422"/>
      <c r="AJ346" s="422"/>
      <c r="AK346" s="422"/>
      <c r="AL346" s="422"/>
      <c r="AM346" s="422"/>
      <c r="AN346" s="422"/>
      <c r="AO346" s="422"/>
      <c r="AP346" s="422"/>
      <c r="AQ346" s="422"/>
      <c r="AR346" s="422"/>
      <c r="AS346" s="422"/>
      <c r="AT346" s="422"/>
      <c r="AU346" s="422"/>
      <c r="AV346" s="422"/>
      <c r="AW346" s="422"/>
      <c r="AX346" s="422"/>
      <c r="AY346" s="422"/>
      <c r="AZ346" s="422"/>
      <c r="BA346" s="886"/>
      <c r="BB346" s="641" t="s">
        <v>49</v>
      </c>
      <c r="BC346" s="120" t="s">
        <v>36</v>
      </c>
      <c r="BD346" s="116" t="s">
        <v>36</v>
      </c>
      <c r="BE346" s="116" t="s">
        <v>36</v>
      </c>
      <c r="BF346" s="116" t="s">
        <v>36</v>
      </c>
      <c r="BG346" s="111" t="s">
        <v>36</v>
      </c>
      <c r="BH346" s="120" t="s">
        <v>36</v>
      </c>
      <c r="BI346" s="116" t="s">
        <v>36</v>
      </c>
      <c r="BJ346" s="116" t="s">
        <v>36</v>
      </c>
      <c r="BK346" s="116" t="s">
        <v>36</v>
      </c>
      <c r="BL346" s="111" t="s">
        <v>36</v>
      </c>
      <c r="BM346" s="120" t="s">
        <v>36</v>
      </c>
      <c r="BN346" s="116" t="s">
        <v>36</v>
      </c>
      <c r="BO346" s="116" t="s">
        <v>36</v>
      </c>
      <c r="BP346" s="116" t="s">
        <v>36</v>
      </c>
      <c r="BQ346" s="111" t="s">
        <v>36</v>
      </c>
      <c r="BR346" s="120" t="s">
        <v>36</v>
      </c>
      <c r="BS346" s="116" t="s">
        <v>36</v>
      </c>
      <c r="BT346" s="116" t="s">
        <v>36</v>
      </c>
      <c r="BU346" s="116" t="s">
        <v>36</v>
      </c>
      <c r="BV346" s="116" t="s">
        <v>36</v>
      </c>
      <c r="BW346" s="116" t="s">
        <v>36</v>
      </c>
      <c r="BX346" s="116" t="s">
        <v>36</v>
      </c>
      <c r="BY346" s="105" t="s">
        <v>36</v>
      </c>
      <c r="BZ346" s="105" t="s">
        <v>36</v>
      </c>
      <c r="CA346" s="105" t="s">
        <v>36</v>
      </c>
      <c r="CB346" s="105" t="s">
        <v>36</v>
      </c>
      <c r="CC346" s="105" t="s">
        <v>36</v>
      </c>
      <c r="CD346" s="105" t="s">
        <v>36</v>
      </c>
      <c r="CE346" s="105" t="s">
        <v>36</v>
      </c>
      <c r="CF346" s="105" t="s">
        <v>36</v>
      </c>
      <c r="CG346" s="105" t="s">
        <v>36</v>
      </c>
      <c r="CH346" s="105" t="s">
        <v>36</v>
      </c>
      <c r="CI346" s="85"/>
      <c r="CJ346" s="85"/>
      <c r="CK346" s="85"/>
      <c r="CL346" s="85"/>
      <c r="CM346" s="85"/>
      <c r="CN346" s="85"/>
      <c r="CO346" s="85"/>
      <c r="CP346" s="85"/>
      <c r="CQ346" s="85"/>
      <c r="CR346" s="85"/>
      <c r="CS346" s="85"/>
      <c r="CT346" s="85"/>
      <c r="CU346" s="85"/>
      <c r="CV346" s="85"/>
      <c r="CW346" s="85"/>
      <c r="CX346" s="85"/>
      <c r="CY346" s="85"/>
      <c r="CZ346" s="85"/>
    </row>
    <row r="347" s="603" customFormat="true" ht="15" customHeight="true" x14ac:dyDescent="0.2">
      <c r="B347" s="243"/>
      <c r="AI347" s="422"/>
      <c r="AJ347" s="422"/>
      <c r="AK347" s="422"/>
      <c r="AL347" s="422"/>
      <c r="AM347" s="422"/>
      <c r="AN347" s="422"/>
      <c r="AO347" s="422"/>
      <c r="AP347" s="422"/>
      <c r="AQ347" s="422"/>
      <c r="AR347" s="422"/>
      <c r="AS347" s="422"/>
      <c r="AT347" s="422"/>
      <c r="AU347" s="422"/>
      <c r="AV347" s="422"/>
      <c r="AW347" s="422"/>
      <c r="AX347" s="422"/>
      <c r="AY347" s="422"/>
      <c r="AZ347" s="422"/>
      <c r="BA347" s="892" t="s">
        <v>153</v>
      </c>
      <c r="BB347" s="641" t="s">
        <v>50</v>
      </c>
      <c r="BC347" s="120" t="s">
        <v>36</v>
      </c>
      <c r="BD347" s="116" t="s">
        <v>36</v>
      </c>
      <c r="BE347" s="116" t="s">
        <v>36</v>
      </c>
      <c r="BF347" s="116" t="s">
        <v>36</v>
      </c>
      <c r="BG347" s="111" t="s">
        <v>36</v>
      </c>
      <c r="BH347" s="120" t="s">
        <v>36</v>
      </c>
      <c r="BI347" s="116" t="s">
        <v>36</v>
      </c>
      <c r="BJ347" s="116" t="s">
        <v>36</v>
      </c>
      <c r="BK347" s="116" t="s">
        <v>36</v>
      </c>
      <c r="BL347" s="111" t="s">
        <v>36</v>
      </c>
      <c r="BM347" s="120" t="s">
        <v>36</v>
      </c>
      <c r="BN347" s="116" t="s">
        <v>36</v>
      </c>
      <c r="BO347" s="116" t="s">
        <v>36</v>
      </c>
      <c r="BP347" s="116" t="s">
        <v>36</v>
      </c>
      <c r="BQ347" s="111" t="s">
        <v>36</v>
      </c>
      <c r="BR347" s="120" t="s">
        <v>36</v>
      </c>
      <c r="BS347" s="116" t="s">
        <v>36</v>
      </c>
      <c r="BT347" s="116" t="s">
        <v>36</v>
      </c>
      <c r="BU347" s="116" t="s">
        <v>36</v>
      </c>
      <c r="BV347" s="116" t="s">
        <v>36</v>
      </c>
      <c r="BW347" s="116" t="s">
        <v>36</v>
      </c>
      <c r="BX347" s="116" t="s">
        <v>36</v>
      </c>
      <c r="BY347" s="105" t="s">
        <v>36</v>
      </c>
      <c r="BZ347" s="105" t="s">
        <v>36</v>
      </c>
      <c r="CA347" s="105" t="s">
        <v>36</v>
      </c>
      <c r="CB347" s="105" t="s">
        <v>36</v>
      </c>
      <c r="CC347" s="105" t="s">
        <v>36</v>
      </c>
      <c r="CD347" s="105" t="s">
        <v>36</v>
      </c>
      <c r="CE347" s="105" t="s">
        <v>36</v>
      </c>
      <c r="CF347" s="105" t="s">
        <v>36</v>
      </c>
      <c r="CG347" s="105" t="s">
        <v>36</v>
      </c>
      <c r="CH347" s="105" t="s">
        <v>36</v>
      </c>
      <c r="CI347" s="85"/>
      <c r="CJ347" s="85"/>
      <c r="CK347" s="85"/>
      <c r="CL347" s="85"/>
      <c r="CM347" s="85"/>
      <c r="CN347" s="85"/>
      <c r="CO347" s="85"/>
      <c r="CP347" s="85"/>
      <c r="CQ347" s="85"/>
      <c r="CR347" s="85"/>
      <c r="CS347" s="85"/>
      <c r="CT347" s="85"/>
      <c r="CU347" s="85"/>
      <c r="CV347" s="85"/>
      <c r="CW347" s="85"/>
      <c r="CX347" s="85"/>
      <c r="CY347" s="85"/>
      <c r="CZ347" s="85"/>
    </row>
    <row r="348" s="603" customFormat="true" ht="15" customHeight="true" x14ac:dyDescent="0.2">
      <c r="B348" s="243"/>
      <c r="AI348" s="422"/>
      <c r="AJ348" s="422"/>
      <c r="AK348" s="422"/>
      <c r="AL348" s="422"/>
      <c r="AM348" s="422"/>
      <c r="AN348" s="422"/>
      <c r="AO348" s="422"/>
      <c r="AP348" s="422"/>
      <c r="AQ348" s="422"/>
      <c r="AR348" s="422"/>
      <c r="AS348" s="422"/>
      <c r="AT348" s="422"/>
      <c r="AU348" s="422"/>
      <c r="AV348" s="422"/>
      <c r="AW348" s="422"/>
      <c r="AX348" s="422"/>
      <c r="AY348" s="422"/>
      <c r="AZ348" s="422"/>
      <c r="BA348" s="886"/>
      <c r="BB348" s="641" t="s">
        <v>49</v>
      </c>
      <c r="BC348" s="120" t="s">
        <v>36</v>
      </c>
      <c r="BD348" s="116" t="s">
        <v>36</v>
      </c>
      <c r="BE348" s="116" t="s">
        <v>36</v>
      </c>
      <c r="BF348" s="116" t="s">
        <v>36</v>
      </c>
      <c r="BG348" s="111" t="s">
        <v>36</v>
      </c>
      <c r="BH348" s="120" t="s">
        <v>36</v>
      </c>
      <c r="BI348" s="116" t="s">
        <v>36</v>
      </c>
      <c r="BJ348" s="116" t="s">
        <v>36</v>
      </c>
      <c r="BK348" s="116" t="s">
        <v>36</v>
      </c>
      <c r="BL348" s="111" t="s">
        <v>36</v>
      </c>
      <c r="BM348" s="120" t="s">
        <v>36</v>
      </c>
      <c r="BN348" s="116" t="s">
        <v>36</v>
      </c>
      <c r="BO348" s="116" t="s">
        <v>36</v>
      </c>
      <c r="BP348" s="116" t="s">
        <v>36</v>
      </c>
      <c r="BQ348" s="111" t="s">
        <v>36</v>
      </c>
      <c r="BR348" s="120" t="s">
        <v>36</v>
      </c>
      <c r="BS348" s="116" t="s">
        <v>36</v>
      </c>
      <c r="BT348" s="116" t="s">
        <v>36</v>
      </c>
      <c r="BU348" s="116" t="s">
        <v>36</v>
      </c>
      <c r="BV348" s="116" t="s">
        <v>36</v>
      </c>
      <c r="BW348" s="116" t="s">
        <v>36</v>
      </c>
      <c r="BX348" s="116" t="s">
        <v>36</v>
      </c>
      <c r="BY348" s="105" t="s">
        <v>36</v>
      </c>
      <c r="BZ348" s="105" t="s">
        <v>36</v>
      </c>
      <c r="CA348" s="105" t="s">
        <v>36</v>
      </c>
      <c r="CB348" s="105" t="s">
        <v>36</v>
      </c>
      <c r="CC348" s="105" t="s">
        <v>36</v>
      </c>
      <c r="CD348" s="105" t="s">
        <v>36</v>
      </c>
      <c r="CE348" s="105" t="s">
        <v>36</v>
      </c>
      <c r="CF348" s="105" t="s">
        <v>36</v>
      </c>
      <c r="CG348" s="105" t="s">
        <v>36</v>
      </c>
      <c r="CH348" s="105" t="s">
        <v>36</v>
      </c>
      <c r="CI348" s="85"/>
      <c r="CJ348" s="85"/>
      <c r="CK348" s="85"/>
      <c r="CL348" s="85"/>
      <c r="CM348" s="85"/>
      <c r="CN348" s="85"/>
      <c r="CO348" s="85"/>
      <c r="CP348" s="85"/>
      <c r="CQ348" s="85"/>
      <c r="CR348" s="85"/>
      <c r="CS348" s="85"/>
      <c r="CT348" s="85"/>
      <c r="CU348" s="85"/>
      <c r="CV348" s="85"/>
      <c r="CW348" s="85"/>
      <c r="CX348" s="85"/>
      <c r="CY348" s="85"/>
      <c r="CZ348" s="85"/>
    </row>
    <row r="349" s="603" customFormat="true" ht="15" customHeight="true" x14ac:dyDescent="0.2">
      <c r="B349" s="243"/>
      <c r="AI349" s="422"/>
      <c r="AJ349" s="422"/>
      <c r="AK349" s="422"/>
      <c r="AL349" s="422"/>
      <c r="AM349" s="422"/>
      <c r="AN349" s="422"/>
      <c r="AO349" s="422"/>
      <c r="AP349" s="422"/>
      <c r="AQ349" s="422"/>
      <c r="AR349" s="422"/>
      <c r="AS349" s="422"/>
      <c r="AT349" s="422"/>
      <c r="AU349" s="422"/>
      <c r="AV349" s="422"/>
      <c r="AW349" s="422"/>
      <c r="AX349" s="422"/>
      <c r="AY349" s="422"/>
      <c r="AZ349" s="422"/>
      <c r="BA349" s="892" t="s">
        <v>154</v>
      </c>
      <c r="BB349" s="641" t="s">
        <v>50</v>
      </c>
      <c r="BC349" s="120" t="s">
        <v>36</v>
      </c>
      <c r="BD349" s="116" t="s">
        <v>36</v>
      </c>
      <c r="BE349" s="116" t="s">
        <v>36</v>
      </c>
      <c r="BF349" s="116" t="s">
        <v>36</v>
      </c>
      <c r="BG349" s="111" t="s">
        <v>36</v>
      </c>
      <c r="BH349" s="120" t="s">
        <v>36</v>
      </c>
      <c r="BI349" s="116" t="s">
        <v>36</v>
      </c>
      <c r="BJ349" s="116" t="s">
        <v>36</v>
      </c>
      <c r="BK349" s="116" t="s">
        <v>36</v>
      </c>
      <c r="BL349" s="111" t="s">
        <v>36</v>
      </c>
      <c r="BM349" s="120" t="s">
        <v>36</v>
      </c>
      <c r="BN349" s="116" t="s">
        <v>36</v>
      </c>
      <c r="BO349" s="116" t="s">
        <v>36</v>
      </c>
      <c r="BP349" s="116" t="s">
        <v>36</v>
      </c>
      <c r="BQ349" s="111" t="s">
        <v>36</v>
      </c>
      <c r="BR349" s="120" t="s">
        <v>36</v>
      </c>
      <c r="BS349" s="116" t="s">
        <v>36</v>
      </c>
      <c r="BT349" s="116" t="s">
        <v>36</v>
      </c>
      <c r="BU349" s="116" t="s">
        <v>36</v>
      </c>
      <c r="BV349" s="116" t="s">
        <v>36</v>
      </c>
      <c r="BW349" s="116" t="s">
        <v>36</v>
      </c>
      <c r="BX349" s="116" t="s">
        <v>36</v>
      </c>
      <c r="BY349" s="105" t="s">
        <v>36</v>
      </c>
      <c r="BZ349" s="105" t="s">
        <v>36</v>
      </c>
      <c r="CA349" s="105" t="s">
        <v>36</v>
      </c>
      <c r="CB349" s="105" t="s">
        <v>36</v>
      </c>
      <c r="CC349" s="105" t="s">
        <v>36</v>
      </c>
      <c r="CD349" s="105" t="s">
        <v>36</v>
      </c>
      <c r="CE349" s="105" t="s">
        <v>36</v>
      </c>
      <c r="CF349" s="105" t="s">
        <v>36</v>
      </c>
      <c r="CG349" s="105" t="s">
        <v>36</v>
      </c>
      <c r="CH349" s="105" t="s">
        <v>36</v>
      </c>
      <c r="CI349" s="85"/>
      <c r="CJ349" s="85"/>
      <c r="CK349" s="85"/>
      <c r="CL349" s="85"/>
      <c r="CM349" s="85"/>
      <c r="CN349" s="85"/>
      <c r="CO349" s="85"/>
      <c r="CP349" s="85"/>
      <c r="CQ349" s="85"/>
      <c r="CR349" s="85"/>
      <c r="CS349" s="85"/>
      <c r="CT349" s="85"/>
      <c r="CU349" s="85"/>
      <c r="CV349" s="85"/>
      <c r="CW349" s="85"/>
      <c r="CX349" s="85"/>
      <c r="CY349" s="85"/>
      <c r="CZ349" s="85"/>
    </row>
    <row r="350" s="603" customFormat="true" ht="15" customHeight="true" x14ac:dyDescent="0.2">
      <c r="B350" s="243"/>
      <c r="AI350" s="422"/>
      <c r="AJ350" s="422"/>
      <c r="AK350" s="422"/>
      <c r="AL350" s="422"/>
      <c r="AM350" s="422"/>
      <c r="AN350" s="422"/>
      <c r="AO350" s="422"/>
      <c r="AP350" s="422"/>
      <c r="AQ350" s="422"/>
      <c r="AR350" s="422"/>
      <c r="AS350" s="422"/>
      <c r="AT350" s="422"/>
      <c r="AU350" s="422"/>
      <c r="AV350" s="422"/>
      <c r="AW350" s="422"/>
      <c r="AX350" s="422"/>
      <c r="AY350" s="422"/>
      <c r="AZ350" s="422"/>
      <c r="BA350" s="886"/>
      <c r="BB350" s="641" t="s">
        <v>49</v>
      </c>
      <c r="BC350" s="120" t="s">
        <v>36</v>
      </c>
      <c r="BD350" s="116" t="s">
        <v>36</v>
      </c>
      <c r="BE350" s="116" t="s">
        <v>36</v>
      </c>
      <c r="BF350" s="116" t="s">
        <v>36</v>
      </c>
      <c r="BG350" s="111" t="s">
        <v>36</v>
      </c>
      <c r="BH350" s="120" t="s">
        <v>36</v>
      </c>
      <c r="BI350" s="116" t="s">
        <v>36</v>
      </c>
      <c r="BJ350" s="116" t="s">
        <v>36</v>
      </c>
      <c r="BK350" s="116" t="s">
        <v>36</v>
      </c>
      <c r="BL350" s="111" t="s">
        <v>36</v>
      </c>
      <c r="BM350" s="120" t="s">
        <v>36</v>
      </c>
      <c r="BN350" s="116" t="s">
        <v>36</v>
      </c>
      <c r="BO350" s="116" t="s">
        <v>36</v>
      </c>
      <c r="BP350" s="116" t="s">
        <v>36</v>
      </c>
      <c r="BQ350" s="111" t="s">
        <v>36</v>
      </c>
      <c r="BR350" s="120" t="s">
        <v>36</v>
      </c>
      <c r="BS350" s="116" t="s">
        <v>36</v>
      </c>
      <c r="BT350" s="116" t="s">
        <v>36</v>
      </c>
      <c r="BU350" s="116" t="s">
        <v>36</v>
      </c>
      <c r="BV350" s="116" t="s">
        <v>36</v>
      </c>
      <c r="BW350" s="116" t="s">
        <v>36</v>
      </c>
      <c r="BX350" s="116" t="s">
        <v>36</v>
      </c>
      <c r="BY350" s="105" t="s">
        <v>36</v>
      </c>
      <c r="BZ350" s="105" t="s">
        <v>36</v>
      </c>
      <c r="CA350" s="105" t="s">
        <v>36</v>
      </c>
      <c r="CB350" s="105" t="s">
        <v>36</v>
      </c>
      <c r="CC350" s="105" t="s">
        <v>36</v>
      </c>
      <c r="CD350" s="105" t="s">
        <v>36</v>
      </c>
      <c r="CE350" s="105" t="s">
        <v>36</v>
      </c>
      <c r="CF350" s="105" t="s">
        <v>36</v>
      </c>
      <c r="CG350" s="105" t="s">
        <v>36</v>
      </c>
      <c r="CH350" s="105" t="s">
        <v>36</v>
      </c>
      <c r="CI350" s="85"/>
      <c r="CJ350" s="85"/>
      <c r="CK350" s="85"/>
      <c r="CL350" s="85"/>
      <c r="CM350" s="85"/>
      <c r="CN350" s="85"/>
      <c r="CO350" s="85"/>
      <c r="CP350" s="85"/>
      <c r="CQ350" s="85"/>
      <c r="CR350" s="85"/>
      <c r="CS350" s="85"/>
      <c r="CT350" s="85"/>
      <c r="CU350" s="85"/>
      <c r="CV350" s="85"/>
      <c r="CW350" s="85"/>
      <c r="CX350" s="85"/>
      <c r="CY350" s="85"/>
      <c r="CZ350" s="85"/>
    </row>
    <row r="351" s="603" customFormat="true" ht="15" customHeight="true" x14ac:dyDescent="0.2">
      <c r="B351" s="243"/>
      <c r="AI351" s="422"/>
      <c r="AJ351" s="422"/>
      <c r="AK351" s="422"/>
      <c r="AL351" s="422"/>
      <c r="AM351" s="422"/>
      <c r="AN351" s="422"/>
      <c r="AO351" s="422"/>
      <c r="AP351" s="422"/>
      <c r="AQ351" s="422"/>
      <c r="AR351" s="422"/>
      <c r="AS351" s="422"/>
      <c r="AT351" s="422"/>
      <c r="AU351" s="422"/>
      <c r="AV351" s="422"/>
      <c r="AW351" s="422"/>
      <c r="AX351" s="422"/>
      <c r="AY351" s="422"/>
      <c r="AZ351" s="422"/>
      <c r="BA351" s="892" t="s">
        <v>155</v>
      </c>
      <c r="BB351" s="641" t="s">
        <v>50</v>
      </c>
      <c r="BC351" s="120" t="s">
        <v>36</v>
      </c>
      <c r="BD351" s="116" t="s">
        <v>36</v>
      </c>
      <c r="BE351" s="116" t="s">
        <v>36</v>
      </c>
      <c r="BF351" s="116" t="s">
        <v>36</v>
      </c>
      <c r="BG351" s="111" t="s">
        <v>36</v>
      </c>
      <c r="BH351" s="120" t="s">
        <v>36</v>
      </c>
      <c r="BI351" s="116" t="s">
        <v>36</v>
      </c>
      <c r="BJ351" s="116" t="s">
        <v>36</v>
      </c>
      <c r="BK351" s="116" t="s">
        <v>36</v>
      </c>
      <c r="BL351" s="111" t="s">
        <v>36</v>
      </c>
      <c r="BM351" s="120" t="s">
        <v>36</v>
      </c>
      <c r="BN351" s="116" t="s">
        <v>36</v>
      </c>
      <c r="BO351" s="116" t="s">
        <v>36</v>
      </c>
      <c r="BP351" s="116" t="s">
        <v>36</v>
      </c>
      <c r="BQ351" s="111" t="s">
        <v>36</v>
      </c>
      <c r="BR351" s="120" t="s">
        <v>36</v>
      </c>
      <c r="BS351" s="116" t="s">
        <v>36</v>
      </c>
      <c r="BT351" s="116" t="s">
        <v>36</v>
      </c>
      <c r="BU351" s="116" t="s">
        <v>36</v>
      </c>
      <c r="BV351" s="116" t="s">
        <v>36</v>
      </c>
      <c r="BW351" s="116" t="s">
        <v>36</v>
      </c>
      <c r="BX351" s="116" t="s">
        <v>36</v>
      </c>
      <c r="BY351" s="105" t="s">
        <v>36</v>
      </c>
      <c r="BZ351" s="105" t="s">
        <v>36</v>
      </c>
      <c r="CA351" s="105" t="s">
        <v>36</v>
      </c>
      <c r="CB351" s="105" t="s">
        <v>36</v>
      </c>
      <c r="CC351" s="105" t="s">
        <v>36</v>
      </c>
      <c r="CD351" s="105" t="s">
        <v>36</v>
      </c>
      <c r="CE351" s="105" t="s">
        <v>36</v>
      </c>
      <c r="CF351" s="105" t="s">
        <v>36</v>
      </c>
      <c r="CG351" s="105" t="s">
        <v>36</v>
      </c>
      <c r="CH351" s="105" t="s">
        <v>36</v>
      </c>
      <c r="CI351" s="85"/>
      <c r="CJ351" s="85"/>
      <c r="CK351" s="85"/>
      <c r="CL351" s="85"/>
      <c r="CM351" s="85"/>
      <c r="CN351" s="85"/>
      <c r="CO351" s="85"/>
      <c r="CP351" s="85"/>
      <c r="CQ351" s="85"/>
      <c r="CR351" s="85"/>
      <c r="CS351" s="85"/>
      <c r="CT351" s="85"/>
      <c r="CU351" s="85"/>
      <c r="CV351" s="85"/>
      <c r="CW351" s="85"/>
      <c r="CX351" s="85"/>
      <c r="CY351" s="85"/>
      <c r="CZ351" s="85"/>
    </row>
    <row r="352" s="603" customFormat="true" ht="15" customHeight="true" x14ac:dyDescent="0.2">
      <c r="B352" s="243"/>
      <c r="AI352" s="422"/>
      <c r="AJ352" s="422"/>
      <c r="AK352" s="422"/>
      <c r="AL352" s="422"/>
      <c r="AM352" s="422"/>
      <c r="AN352" s="422"/>
      <c r="AO352" s="422"/>
      <c r="AP352" s="422"/>
      <c r="AQ352" s="422"/>
      <c r="AR352" s="422"/>
      <c r="AS352" s="422"/>
      <c r="AT352" s="422"/>
      <c r="AU352" s="422"/>
      <c r="AV352" s="422"/>
      <c r="AW352" s="422"/>
      <c r="AX352" s="422"/>
      <c r="AY352" s="422"/>
      <c r="AZ352" s="422"/>
      <c r="BA352" s="886"/>
      <c r="BB352" s="641" t="s">
        <v>49</v>
      </c>
      <c r="BC352" s="120" t="s">
        <v>36</v>
      </c>
      <c r="BD352" s="116" t="s">
        <v>36</v>
      </c>
      <c r="BE352" s="116" t="s">
        <v>36</v>
      </c>
      <c r="BF352" s="116" t="s">
        <v>36</v>
      </c>
      <c r="BG352" s="111" t="s">
        <v>36</v>
      </c>
      <c r="BH352" s="120" t="s">
        <v>36</v>
      </c>
      <c r="BI352" s="116" t="s">
        <v>36</v>
      </c>
      <c r="BJ352" s="116" t="s">
        <v>36</v>
      </c>
      <c r="BK352" s="116" t="s">
        <v>36</v>
      </c>
      <c r="BL352" s="111" t="s">
        <v>36</v>
      </c>
      <c r="BM352" s="120" t="s">
        <v>36</v>
      </c>
      <c r="BN352" s="116" t="s">
        <v>36</v>
      </c>
      <c r="BO352" s="116" t="s">
        <v>36</v>
      </c>
      <c r="BP352" s="116" t="s">
        <v>36</v>
      </c>
      <c r="BQ352" s="111" t="s">
        <v>36</v>
      </c>
      <c r="BR352" s="120" t="s">
        <v>36</v>
      </c>
      <c r="BS352" s="116" t="s">
        <v>36</v>
      </c>
      <c r="BT352" s="116" t="s">
        <v>36</v>
      </c>
      <c r="BU352" s="116" t="s">
        <v>36</v>
      </c>
      <c r="BV352" s="116" t="s">
        <v>36</v>
      </c>
      <c r="BW352" s="116" t="s">
        <v>36</v>
      </c>
      <c r="BX352" s="116" t="s">
        <v>36</v>
      </c>
      <c r="BY352" s="105" t="s">
        <v>36</v>
      </c>
      <c r="BZ352" s="105" t="s">
        <v>36</v>
      </c>
      <c r="CA352" s="105" t="s">
        <v>36</v>
      </c>
      <c r="CB352" s="105" t="s">
        <v>36</v>
      </c>
      <c r="CC352" s="105" t="s">
        <v>36</v>
      </c>
      <c r="CD352" s="105" t="s">
        <v>36</v>
      </c>
      <c r="CE352" s="105" t="s">
        <v>36</v>
      </c>
      <c r="CF352" s="105" t="s">
        <v>36</v>
      </c>
      <c r="CG352" s="105" t="s">
        <v>36</v>
      </c>
      <c r="CH352" s="105" t="s">
        <v>36</v>
      </c>
      <c r="CI352" s="85"/>
      <c r="CJ352" s="85"/>
      <c r="CK352" s="85"/>
      <c r="CL352" s="85"/>
      <c r="CM352" s="85"/>
      <c r="CN352" s="85"/>
      <c r="CO352" s="85"/>
      <c r="CP352" s="85"/>
      <c r="CQ352" s="85"/>
      <c r="CR352" s="85"/>
      <c r="CS352" s="85"/>
      <c r="CT352" s="85"/>
      <c r="CU352" s="85"/>
      <c r="CV352" s="85"/>
      <c r="CW352" s="85"/>
      <c r="CX352" s="85"/>
      <c r="CY352" s="85"/>
      <c r="CZ352" s="85"/>
    </row>
    <row r="353" s="603" customFormat="true" ht="15" customHeight="true" x14ac:dyDescent="0.2">
      <c r="B353" s="243"/>
      <c r="AI353" s="422"/>
      <c r="AJ353" s="422"/>
      <c r="AK353" s="422"/>
      <c r="AL353" s="422"/>
      <c r="AM353" s="422"/>
      <c r="AN353" s="422"/>
      <c r="AO353" s="422"/>
      <c r="AP353" s="422"/>
      <c r="AQ353" s="422"/>
      <c r="AR353" s="422"/>
      <c r="AS353" s="422"/>
      <c r="AT353" s="422"/>
      <c r="AU353" s="422"/>
      <c r="AV353" s="422"/>
      <c r="AW353" s="422"/>
      <c r="AX353" s="422"/>
      <c r="AY353" s="422"/>
      <c r="AZ353" s="422"/>
      <c r="BA353" s="892" t="s">
        <v>144</v>
      </c>
      <c r="BB353" s="641" t="s">
        <v>50</v>
      </c>
      <c r="BC353" s="120" t="s">
        <v>36</v>
      </c>
      <c r="BD353" s="116" t="s">
        <v>36</v>
      </c>
      <c r="BE353" s="116" t="s">
        <v>36</v>
      </c>
      <c r="BF353" s="116" t="s">
        <v>36</v>
      </c>
      <c r="BG353" s="111" t="s">
        <v>36</v>
      </c>
      <c r="BH353" s="120" t="s">
        <v>36</v>
      </c>
      <c r="BI353" s="116" t="s">
        <v>36</v>
      </c>
      <c r="BJ353" s="116" t="s">
        <v>36</v>
      </c>
      <c r="BK353" s="116" t="s">
        <v>36</v>
      </c>
      <c r="BL353" s="111" t="s">
        <v>36</v>
      </c>
      <c r="BM353" s="120" t="s">
        <v>36</v>
      </c>
      <c r="BN353" s="116" t="s">
        <v>36</v>
      </c>
      <c r="BO353" s="116" t="s">
        <v>36</v>
      </c>
      <c r="BP353" s="116" t="s">
        <v>36</v>
      </c>
      <c r="BQ353" s="111" t="s">
        <v>36</v>
      </c>
      <c r="BR353" s="120" t="s">
        <v>36</v>
      </c>
      <c r="BS353" s="116" t="s">
        <v>36</v>
      </c>
      <c r="BT353" s="116" t="s">
        <v>36</v>
      </c>
      <c r="BU353" s="116" t="s">
        <v>36</v>
      </c>
      <c r="BV353" s="116" t="s">
        <v>36</v>
      </c>
      <c r="BW353" s="116" t="s">
        <v>36</v>
      </c>
      <c r="BX353" s="116" t="s">
        <v>36</v>
      </c>
      <c r="BY353" s="105" t="s">
        <v>36</v>
      </c>
      <c r="BZ353" s="105" t="s">
        <v>36</v>
      </c>
      <c r="CA353" s="105" t="s">
        <v>36</v>
      </c>
      <c r="CB353" s="105" t="s">
        <v>36</v>
      </c>
      <c r="CC353" s="105" t="s">
        <v>36</v>
      </c>
      <c r="CD353" s="105" t="s">
        <v>36</v>
      </c>
      <c r="CE353" s="105" t="s">
        <v>36</v>
      </c>
      <c r="CF353" s="105" t="s">
        <v>36</v>
      </c>
      <c r="CG353" s="105" t="s">
        <v>36</v>
      </c>
      <c r="CH353" s="105" t="s">
        <v>36</v>
      </c>
      <c r="CI353" s="85"/>
      <c r="CJ353" s="85"/>
      <c r="CK353" s="85"/>
      <c r="CL353" s="85"/>
      <c r="CM353" s="85"/>
      <c r="CN353" s="85"/>
      <c r="CO353" s="85"/>
      <c r="CP353" s="85"/>
      <c r="CQ353" s="85"/>
      <c r="CR353" s="85"/>
      <c r="CS353" s="85"/>
      <c r="CT353" s="85"/>
      <c r="CU353" s="85"/>
      <c r="CV353" s="85"/>
      <c r="CW353" s="85"/>
      <c r="CX353" s="85"/>
      <c r="CY353" s="85"/>
      <c r="CZ353" s="85"/>
    </row>
    <row r="354" s="603" customFormat="true" ht="15" customHeight="true" x14ac:dyDescent="0.2">
      <c r="B354" s="243"/>
      <c r="AI354" s="422"/>
      <c r="AJ354" s="422"/>
      <c r="AK354" s="422"/>
      <c r="AL354" s="422"/>
      <c r="AM354" s="422"/>
      <c r="AN354" s="422"/>
      <c r="AO354" s="422"/>
      <c r="AP354" s="422"/>
      <c r="AQ354" s="422"/>
      <c r="AR354" s="422"/>
      <c r="AS354" s="422"/>
      <c r="AT354" s="422"/>
      <c r="AU354" s="422"/>
      <c r="AV354" s="422"/>
      <c r="AW354" s="422"/>
      <c r="AX354" s="422"/>
      <c r="AY354" s="422"/>
      <c r="AZ354" s="422"/>
      <c r="BA354" s="887"/>
      <c r="BB354" s="643" t="s">
        <v>49</v>
      </c>
      <c r="BC354" s="119" t="s">
        <v>36</v>
      </c>
      <c r="BD354" s="115" t="s">
        <v>36</v>
      </c>
      <c r="BE354" s="115" t="s">
        <v>36</v>
      </c>
      <c r="BF354" s="115" t="s">
        <v>36</v>
      </c>
      <c r="BG354" s="110" t="s">
        <v>36</v>
      </c>
      <c r="BH354" s="119" t="s">
        <v>36</v>
      </c>
      <c r="BI354" s="115" t="s">
        <v>36</v>
      </c>
      <c r="BJ354" s="115" t="s">
        <v>36</v>
      </c>
      <c r="BK354" s="115" t="s">
        <v>36</v>
      </c>
      <c r="BL354" s="110" t="s">
        <v>36</v>
      </c>
      <c r="BM354" s="119" t="s">
        <v>36</v>
      </c>
      <c r="BN354" s="115" t="s">
        <v>36</v>
      </c>
      <c r="BO354" s="115" t="s">
        <v>36</v>
      </c>
      <c r="BP354" s="115" t="s">
        <v>36</v>
      </c>
      <c r="BQ354" s="110" t="s">
        <v>36</v>
      </c>
      <c r="BR354" s="119" t="s">
        <v>36</v>
      </c>
      <c r="BS354" s="115" t="s">
        <v>36</v>
      </c>
      <c r="BT354" s="115" t="s">
        <v>36</v>
      </c>
      <c r="BU354" s="115" t="s">
        <v>36</v>
      </c>
      <c r="BV354" s="115" t="s">
        <v>36</v>
      </c>
      <c r="BW354" s="115" t="s">
        <v>36</v>
      </c>
      <c r="BX354" s="115" t="s">
        <v>36</v>
      </c>
      <c r="BY354" s="104" t="s">
        <v>36</v>
      </c>
      <c r="BZ354" s="104" t="s">
        <v>36</v>
      </c>
      <c r="CA354" s="104" t="s">
        <v>36</v>
      </c>
      <c r="CB354" s="104" t="s">
        <v>36</v>
      </c>
      <c r="CC354" s="104" t="s">
        <v>36</v>
      </c>
      <c r="CD354" s="104" t="s">
        <v>36</v>
      </c>
      <c r="CE354" s="104" t="s">
        <v>36</v>
      </c>
      <c r="CF354" s="104" t="s">
        <v>36</v>
      </c>
      <c r="CG354" s="104" t="s">
        <v>36</v>
      </c>
      <c r="CH354" s="104" t="s">
        <v>36</v>
      </c>
      <c r="CI354" s="85"/>
      <c r="CJ354" s="85"/>
      <c r="CK354" s="85"/>
      <c r="CL354" s="85"/>
      <c r="CM354" s="85"/>
      <c r="CN354" s="85"/>
      <c r="CO354" s="85"/>
      <c r="CP354" s="85"/>
      <c r="CQ354" s="85"/>
      <c r="CR354" s="85"/>
      <c r="CS354" s="85"/>
      <c r="CT354" s="85"/>
      <c r="CU354" s="85"/>
      <c r="CV354" s="85"/>
      <c r="CW354" s="85"/>
      <c r="CX354" s="85"/>
      <c r="CY354" s="85"/>
      <c r="CZ354" s="85"/>
    </row>
    <row r="355" s="603" customFormat="true" ht="15" customHeight="true" x14ac:dyDescent="0.2">
      <c r="B355" s="243"/>
      <c r="AI355" s="422"/>
      <c r="AJ355" s="422"/>
      <c r="AK355" s="422"/>
      <c r="AL355" s="422"/>
      <c r="AM355" s="422"/>
      <c r="AN355" s="422"/>
      <c r="AO355" s="422"/>
      <c r="AP355" s="422"/>
      <c r="AQ355" s="422"/>
      <c r="AR355" s="422"/>
      <c r="AS355" s="422"/>
      <c r="AT355" s="422"/>
      <c r="AU355" s="422"/>
      <c r="AV355" s="422"/>
      <c r="AW355" s="422"/>
      <c r="AX355" s="422"/>
      <c r="AY355" s="422"/>
      <c r="AZ355" s="422"/>
      <c r="BA355" s="448"/>
      <c r="BB355" s="759"/>
      <c r="BC355" s="512"/>
      <c r="BD355" s="512"/>
      <c r="BE355" s="512"/>
      <c r="BF355" s="512"/>
      <c r="BG355" s="512"/>
      <c r="BH355" s="512"/>
      <c r="BI355" s="512"/>
      <c r="BJ355" s="512"/>
      <c r="BK355" s="512"/>
      <c r="BL355" s="512"/>
      <c r="BM355" s="512"/>
      <c r="BN355" s="512"/>
      <c r="BO355" s="512"/>
      <c r="BP355" s="512"/>
      <c r="BQ355" s="512"/>
      <c r="BR355" s="512"/>
      <c r="BS355" s="512"/>
      <c r="BT355" s="512"/>
      <c r="BU355" s="512"/>
      <c r="BV355" s="512"/>
      <c r="BW355" s="512"/>
      <c r="BX355" s="512"/>
      <c r="BY355" s="512"/>
      <c r="BZ355" s="513"/>
      <c r="CA355" s="513"/>
      <c r="CB355" s="513"/>
      <c r="CC355" s="513"/>
      <c r="CD355" s="513"/>
      <c r="CE355" s="513"/>
      <c r="CF355" s="513"/>
      <c r="CG355" s="513"/>
      <c r="CH355" s="513"/>
      <c r="CI355" s="513"/>
      <c r="CJ355" s="513"/>
      <c r="CK355" s="513"/>
      <c r="CL355" s="513"/>
      <c r="CM355" s="513"/>
      <c r="CN355" s="513"/>
      <c r="CO355" s="513"/>
      <c r="CP355" s="513"/>
      <c r="CQ355" s="513"/>
      <c r="CR355" s="513"/>
      <c r="CS355" s="513"/>
      <c r="CT355" s="513"/>
      <c r="CU355" s="513"/>
      <c r="CV355" s="513"/>
      <c r="CW355" s="513"/>
      <c r="CX355" s="513"/>
      <c r="CY355" s="513"/>
      <c r="CZ355" s="513"/>
    </row>
    <row r="356" s="603" customFormat="true" ht="15" customHeight="true" x14ac:dyDescent="0.2">
      <c r="B356" s="243"/>
      <c r="AI356" s="422"/>
      <c r="AJ356" s="422"/>
      <c r="AK356" s="422"/>
      <c r="AL356" s="422"/>
      <c r="AM356" s="422"/>
      <c r="AN356" s="422"/>
      <c r="AO356" s="422"/>
      <c r="AP356" s="422"/>
      <c r="AQ356" s="422"/>
      <c r="AR356" s="422"/>
      <c r="AS356" s="422"/>
      <c r="AT356" s="422"/>
      <c r="AU356" s="422"/>
      <c r="AV356" s="422"/>
      <c r="AW356" s="422"/>
      <c r="AX356" s="422"/>
      <c r="AY356" s="422"/>
      <c r="AZ356" s="422"/>
      <c r="BA356" s="448"/>
      <c r="BB356" s="759"/>
      <c r="BC356" s="448"/>
      <c r="BD356" s="448"/>
      <c r="BE356" s="448"/>
      <c r="BF356" s="448"/>
      <c r="BG356" s="448"/>
      <c r="BH356" s="448"/>
      <c r="BI356" s="448"/>
      <c r="BJ356" s="448"/>
      <c r="BK356" s="448"/>
      <c r="BL356" s="448"/>
      <c r="BM356" s="448"/>
      <c r="BN356" s="448"/>
      <c r="BO356" s="448"/>
      <c r="BP356" s="448"/>
      <c r="BQ356" s="448"/>
      <c r="BR356" s="448"/>
      <c r="BS356" s="448"/>
      <c r="BT356" s="448"/>
      <c r="BU356" s="448"/>
      <c r="BV356" s="448"/>
      <c r="BW356" s="448"/>
      <c r="BX356" s="448"/>
      <c r="BY356" s="448"/>
      <c r="BZ356" s="422"/>
      <c r="CA356" s="422"/>
      <c r="CB356" s="422"/>
      <c r="CC356" s="422"/>
      <c r="CD356" s="422"/>
      <c r="CE356" s="422"/>
      <c r="CF356" s="422"/>
      <c r="CG356" s="422"/>
      <c r="CH356" s="422"/>
      <c r="CI356" s="422"/>
      <c r="CJ356" s="422"/>
      <c r="CK356" s="422"/>
      <c r="CL356" s="422"/>
      <c r="CM356" s="422"/>
      <c r="CN356" s="422"/>
      <c r="CO356" s="422"/>
      <c r="CP356" s="422"/>
      <c r="CQ356" s="422"/>
      <c r="CR356" s="422"/>
      <c r="CS356" s="422"/>
      <c r="CT356" s="422"/>
      <c r="CU356" s="422"/>
      <c r="CV356" s="422"/>
      <c r="CW356" s="422"/>
      <c r="CX356" s="422"/>
      <c r="CY356" s="422"/>
      <c r="CZ356" s="422"/>
    </row>
    <row r="357" s="385" customFormat="true" ht="15" customHeight="true" x14ac:dyDescent="0.2">
      <c r="B357" s="387"/>
      <c r="AI357" s="422"/>
      <c r="AJ357" s="422"/>
      <c r="AK357" s="422"/>
      <c r="AL357" s="422"/>
      <c r="AM357" s="422"/>
      <c r="AN357" s="422"/>
      <c r="AO357" s="422"/>
      <c r="AP357" s="422"/>
      <c r="AQ357" s="422"/>
      <c r="AR357" s="422"/>
      <c r="AS357" s="422"/>
      <c r="AT357" s="422"/>
      <c r="AU357" s="422"/>
      <c r="AV357" s="422"/>
      <c r="AW357" s="422"/>
      <c r="AX357" s="422"/>
      <c r="AY357" s="422"/>
      <c r="AZ357" s="422"/>
      <c r="BA357" s="448"/>
      <c r="BB357" s="759"/>
      <c r="BC357" s="448"/>
      <c r="BD357" s="448"/>
      <c r="BE357" s="448"/>
      <c r="BF357" s="448"/>
      <c r="BG357" s="448"/>
      <c r="BH357" s="448"/>
      <c r="BI357" s="448"/>
      <c r="BJ357" s="448"/>
      <c r="BK357" s="448"/>
      <c r="BL357" s="448"/>
      <c r="BM357" s="448"/>
      <c r="BN357" s="448"/>
      <c r="BO357" s="448"/>
      <c r="BP357" s="448"/>
      <c r="BQ357" s="448"/>
      <c r="BR357" s="448"/>
      <c r="BS357" s="448"/>
      <c r="BT357" s="448"/>
      <c r="BU357" s="448"/>
      <c r="BV357" s="448"/>
      <c r="BW357" s="448"/>
      <c r="BX357" s="448"/>
      <c r="BY357" s="448"/>
      <c r="BZ357" s="422"/>
      <c r="CA357" s="422"/>
      <c r="CB357" s="422"/>
      <c r="CC357" s="422"/>
      <c r="CD357" s="422"/>
      <c r="CE357" s="422"/>
      <c r="CF357" s="422"/>
      <c r="CG357" s="422"/>
      <c r="CH357" s="422"/>
      <c r="CI357" s="422"/>
      <c r="CJ357" s="422"/>
      <c r="CK357" s="422"/>
      <c r="CL357" s="422"/>
      <c r="CM357" s="422"/>
      <c r="CN357" s="422"/>
      <c r="CO357" s="422"/>
      <c r="CP357" s="422"/>
      <c r="CQ357" s="422"/>
      <c r="CR357" s="422"/>
      <c r="CS357" s="422"/>
      <c r="CT357" s="422"/>
      <c r="CU357" s="422"/>
      <c r="CV357" s="422"/>
      <c r="CW357" s="422"/>
      <c r="CX357" s="422"/>
      <c r="CY357" s="422"/>
      <c r="CZ357" s="422"/>
    </row>
    <row r="358" s="385" customFormat="true" ht="15" customHeight="true" x14ac:dyDescent="0.2">
      <c r="B358" s="387"/>
      <c r="AI358" s="422"/>
      <c r="AJ358" s="422"/>
      <c r="AK358" s="422"/>
      <c r="AL358" s="422"/>
      <c r="AM358" s="422"/>
      <c r="AN358" s="422"/>
      <c r="AO358" s="422"/>
      <c r="AP358" s="422"/>
      <c r="AQ358" s="422"/>
      <c r="AR358" s="422"/>
      <c r="AS358" s="422"/>
      <c r="AT358" s="422"/>
      <c r="AU358" s="422"/>
      <c r="AV358" s="422"/>
      <c r="AW358" s="422"/>
      <c r="AX358" s="422"/>
      <c r="AY358" s="422"/>
      <c r="AZ358" s="422"/>
      <c r="BA358" s="448"/>
      <c r="BB358" s="759"/>
      <c r="BC358" s="448"/>
      <c r="BD358" s="448"/>
      <c r="BE358" s="448"/>
      <c r="BF358" s="448"/>
      <c r="BG358" s="448"/>
      <c r="BH358" s="448"/>
      <c r="BI358" s="448"/>
      <c r="BJ358" s="448"/>
      <c r="BK358" s="448"/>
      <c r="BL358" s="448"/>
      <c r="BM358" s="448"/>
      <c r="BN358" s="448"/>
      <c r="BO358" s="448"/>
      <c r="BP358" s="448"/>
      <c r="BQ358" s="448"/>
      <c r="BR358" s="448"/>
      <c r="BS358" s="448"/>
      <c r="BT358" s="448"/>
      <c r="BU358" s="448"/>
      <c r="BV358" s="448"/>
      <c r="BW358" s="448"/>
      <c r="BX358" s="448"/>
      <c r="BY358" s="448"/>
      <c r="BZ358" s="422"/>
      <c r="CA358" s="422"/>
      <c r="CB358" s="422"/>
      <c r="CC358" s="422"/>
      <c r="CD358" s="422"/>
      <c r="CE358" s="422"/>
      <c r="CF358" s="422"/>
      <c r="CG358" s="422"/>
      <c r="CH358" s="422"/>
      <c r="CI358" s="422"/>
      <c r="CJ358" s="422"/>
      <c r="CK358" s="422"/>
      <c r="CL358" s="422"/>
      <c r="CM358" s="422"/>
      <c r="CN358" s="422"/>
      <c r="CO358" s="422"/>
      <c r="CP358" s="422"/>
      <c r="CQ358" s="422"/>
      <c r="CR358" s="422"/>
      <c r="CS358" s="422"/>
      <c r="CT358" s="422"/>
      <c r="CU358" s="422"/>
      <c r="CV358" s="422"/>
      <c r="CW358" s="422"/>
      <c r="CX358" s="422"/>
      <c r="CY358" s="422"/>
      <c r="CZ358" s="422"/>
    </row>
    <row r="359" s="385" customFormat="true" ht="15" customHeight="true" x14ac:dyDescent="0.2">
      <c r="B359" s="387"/>
      <c r="AI359" s="422"/>
      <c r="AJ359" s="422"/>
      <c r="AK359" s="422"/>
      <c r="AL359" s="422"/>
      <c r="AM359" s="422"/>
      <c r="AN359" s="422"/>
      <c r="AO359" s="422"/>
      <c r="AP359" s="422"/>
      <c r="AQ359" s="422"/>
      <c r="AR359" s="422"/>
      <c r="AS359" s="422"/>
      <c r="AT359" s="422"/>
      <c r="AU359" s="422"/>
      <c r="AV359" s="422"/>
      <c r="AW359" s="422"/>
      <c r="AX359" s="422"/>
      <c r="AY359" s="422"/>
      <c r="AZ359" s="422"/>
      <c r="BA359" s="448"/>
      <c r="BB359" s="759"/>
      <c r="BC359" s="448"/>
      <c r="BD359" s="448"/>
      <c r="BE359" s="448"/>
      <c r="BF359" s="448"/>
      <c r="BG359" s="448"/>
      <c r="BH359" s="448"/>
      <c r="BI359" s="448"/>
      <c r="BJ359" s="448"/>
      <c r="BK359" s="448"/>
      <c r="BL359" s="448"/>
      <c r="BM359" s="448"/>
      <c r="BN359" s="448"/>
      <c r="BO359" s="448"/>
      <c r="BP359" s="448"/>
      <c r="BQ359" s="448"/>
      <c r="BR359" s="448"/>
      <c r="BS359" s="448"/>
      <c r="BT359" s="448"/>
      <c r="BU359" s="448"/>
      <c r="BV359" s="448"/>
      <c r="BW359" s="448"/>
      <c r="BX359" s="448"/>
      <c r="BY359" s="448"/>
      <c r="BZ359" s="422"/>
      <c r="CA359" s="422"/>
      <c r="CB359" s="422"/>
      <c r="CC359" s="422"/>
      <c r="CD359" s="422"/>
      <c r="CE359" s="422"/>
      <c r="CF359" s="422"/>
      <c r="CG359" s="422"/>
      <c r="CH359" s="422"/>
      <c r="CI359" s="422"/>
      <c r="CJ359" s="422"/>
      <c r="CK359" s="422"/>
      <c r="CL359" s="422"/>
      <c r="CM359" s="422"/>
      <c r="CN359" s="422"/>
      <c r="CO359" s="422"/>
      <c r="CP359" s="422"/>
      <c r="CQ359" s="422"/>
      <c r="CR359" s="422"/>
      <c r="CS359" s="422"/>
      <c r="CT359" s="422"/>
      <c r="CU359" s="422"/>
      <c r="CV359" s="422"/>
      <c r="CW359" s="422"/>
      <c r="CX359" s="422"/>
      <c r="CY359" s="422"/>
      <c r="CZ359" s="422"/>
    </row>
    <row r="360" s="385" customFormat="true" ht="15" customHeight="true" x14ac:dyDescent="0.2">
      <c r="B360" s="387"/>
      <c r="AI360" s="422"/>
      <c r="AJ360" s="422"/>
      <c r="AK360" s="422"/>
      <c r="AL360" s="422"/>
      <c r="AM360" s="422"/>
      <c r="AN360" s="422"/>
      <c r="AO360" s="422"/>
      <c r="AP360" s="422"/>
      <c r="AQ360" s="422"/>
      <c r="AR360" s="422"/>
      <c r="AS360" s="422"/>
      <c r="AT360" s="422"/>
      <c r="AU360" s="422"/>
      <c r="AV360" s="422"/>
      <c r="AW360" s="422"/>
      <c r="AX360" s="422"/>
      <c r="AY360" s="422"/>
      <c r="AZ360" s="422"/>
      <c r="BA360" s="448"/>
      <c r="BB360" s="759"/>
      <c r="BC360" s="448"/>
      <c r="BD360" s="448"/>
      <c r="BE360" s="448"/>
      <c r="BF360" s="448"/>
      <c r="BG360" s="448"/>
      <c r="BH360" s="448"/>
      <c r="BI360" s="448"/>
      <c r="BJ360" s="448"/>
      <c r="BK360" s="448"/>
      <c r="BL360" s="448"/>
      <c r="BM360" s="448"/>
      <c r="BN360" s="448"/>
      <c r="BO360" s="448"/>
      <c r="BP360" s="448"/>
      <c r="BQ360" s="448"/>
      <c r="BR360" s="448"/>
      <c r="BS360" s="448"/>
      <c r="BT360" s="448"/>
      <c r="BU360" s="448"/>
      <c r="BV360" s="448"/>
      <c r="BW360" s="448"/>
      <c r="BX360" s="448"/>
      <c r="BY360" s="448"/>
      <c r="BZ360" s="422"/>
      <c r="CA360" s="422"/>
      <c r="CB360" s="422"/>
      <c r="CC360" s="422"/>
      <c r="CD360" s="422"/>
      <c r="CE360" s="422"/>
      <c r="CF360" s="422"/>
      <c r="CG360" s="422"/>
      <c r="CH360" s="422"/>
      <c r="CI360" s="422"/>
      <c r="CJ360" s="422"/>
      <c r="CK360" s="422"/>
      <c r="CL360" s="422"/>
      <c r="CM360" s="422"/>
      <c r="CN360" s="422"/>
      <c r="CO360" s="422"/>
      <c r="CP360" s="422"/>
      <c r="CQ360" s="422"/>
      <c r="CR360" s="422"/>
      <c r="CS360" s="422"/>
      <c r="CT360" s="422"/>
      <c r="CU360" s="422"/>
      <c r="CV360" s="422"/>
      <c r="CW360" s="422"/>
      <c r="CX360" s="422"/>
      <c r="CY360" s="422"/>
      <c r="CZ360" s="422"/>
    </row>
    <row r="361" s="385" customFormat="true" ht="15" customHeight="true" x14ac:dyDescent="0.2">
      <c r="B361" s="387"/>
      <c r="AI361" s="422"/>
      <c r="AJ361" s="422"/>
      <c r="AK361" s="422"/>
      <c r="AL361" s="422"/>
      <c r="AM361" s="422"/>
      <c r="AN361" s="422"/>
      <c r="AO361" s="422"/>
      <c r="AP361" s="422"/>
      <c r="AQ361" s="422"/>
      <c r="AR361" s="422"/>
      <c r="AS361" s="422"/>
      <c r="AT361" s="422"/>
      <c r="AU361" s="422"/>
      <c r="AV361" s="422"/>
      <c r="AW361" s="422"/>
      <c r="AX361" s="422"/>
      <c r="AY361" s="422"/>
      <c r="AZ361" s="422"/>
      <c r="BA361" s="448"/>
      <c r="BB361" s="759"/>
      <c r="BC361" s="448"/>
      <c r="BD361" s="448"/>
      <c r="BE361" s="448"/>
      <c r="BF361" s="448"/>
      <c r="BG361" s="448"/>
      <c r="BH361" s="448"/>
      <c r="BI361" s="448"/>
      <c r="BJ361" s="448"/>
      <c r="BK361" s="448"/>
      <c r="BL361" s="448"/>
      <c r="BM361" s="448"/>
      <c r="BN361" s="448"/>
      <c r="BO361" s="448"/>
      <c r="BP361" s="448"/>
      <c r="BQ361" s="448"/>
      <c r="BR361" s="448"/>
      <c r="BS361" s="448"/>
      <c r="BT361" s="448"/>
      <c r="BU361" s="448"/>
      <c r="BV361" s="448"/>
      <c r="BW361" s="448"/>
      <c r="BX361" s="448"/>
      <c r="BY361" s="448"/>
      <c r="BZ361" s="422"/>
      <c r="CA361" s="422"/>
      <c r="CB361" s="422"/>
      <c r="CC361" s="422"/>
      <c r="CD361" s="422"/>
      <c r="CE361" s="422"/>
      <c r="CF361" s="422"/>
      <c r="CG361" s="422"/>
      <c r="CH361" s="422"/>
      <c r="CI361" s="422"/>
      <c r="CJ361" s="422"/>
      <c r="CK361" s="422"/>
      <c r="CL361" s="422"/>
      <c r="CM361" s="422"/>
      <c r="CN361" s="422"/>
      <c r="CO361" s="422"/>
      <c r="CP361" s="422"/>
      <c r="CQ361" s="422"/>
      <c r="CR361" s="422"/>
      <c r="CS361" s="422"/>
      <c r="CT361" s="422"/>
      <c r="CU361" s="422"/>
      <c r="CV361" s="422"/>
      <c r="CW361" s="422"/>
      <c r="CX361" s="422"/>
      <c r="CY361" s="422"/>
      <c r="CZ361" s="422"/>
    </row>
    <row r="362" s="385" customFormat="true" ht="15" customHeight="true" x14ac:dyDescent="0.2">
      <c r="B362" s="387"/>
      <c r="AI362" s="422"/>
      <c r="AJ362" s="422"/>
      <c r="AK362" s="422"/>
      <c r="AL362" s="422"/>
      <c r="AM362" s="422"/>
      <c r="AN362" s="422"/>
      <c r="AO362" s="422"/>
      <c r="AP362" s="422"/>
      <c r="AQ362" s="422"/>
      <c r="AR362" s="422"/>
      <c r="AS362" s="422"/>
      <c r="AT362" s="422"/>
      <c r="AU362" s="422"/>
      <c r="AV362" s="422"/>
      <c r="AW362" s="422"/>
      <c r="AX362" s="422"/>
      <c r="AY362" s="422"/>
      <c r="AZ362" s="422"/>
      <c r="BA362" s="448"/>
      <c r="BB362" s="759"/>
      <c r="BC362" s="448"/>
      <c r="BD362" s="448"/>
      <c r="BE362" s="448"/>
      <c r="BF362" s="448"/>
      <c r="BG362" s="448"/>
      <c r="BH362" s="448"/>
      <c r="BI362" s="448"/>
      <c r="BJ362" s="448"/>
      <c r="BK362" s="448"/>
      <c r="BL362" s="448"/>
      <c r="BM362" s="448"/>
      <c r="BN362" s="448"/>
      <c r="BO362" s="448"/>
      <c r="BP362" s="448"/>
      <c r="BQ362" s="448"/>
      <c r="BR362" s="448"/>
      <c r="BS362" s="448"/>
      <c r="BT362" s="448"/>
      <c r="BU362" s="448"/>
      <c r="BV362" s="448"/>
      <c r="BW362" s="448"/>
      <c r="BX362" s="448"/>
      <c r="BY362" s="448"/>
      <c r="BZ362" s="422"/>
      <c r="CA362" s="422"/>
      <c r="CB362" s="422"/>
      <c r="CC362" s="422"/>
      <c r="CD362" s="422"/>
      <c r="CE362" s="422"/>
      <c r="CF362" s="422"/>
      <c r="CG362" s="422"/>
      <c r="CH362" s="422"/>
      <c r="CI362" s="422"/>
      <c r="CJ362" s="422"/>
      <c r="CK362" s="422"/>
      <c r="CL362" s="422"/>
      <c r="CM362" s="422"/>
      <c r="CN362" s="422"/>
      <c r="CO362" s="422"/>
      <c r="CP362" s="422"/>
      <c r="CQ362" s="422"/>
      <c r="CR362" s="422"/>
      <c r="CS362" s="422"/>
      <c r="CT362" s="422"/>
      <c r="CU362" s="422"/>
      <c r="CV362" s="422"/>
      <c r="CW362" s="422"/>
      <c r="CX362" s="422"/>
      <c r="CY362" s="422"/>
      <c r="CZ362" s="422"/>
    </row>
    <row r="363" s="385" customFormat="true" ht="15" customHeight="true" x14ac:dyDescent="0.2">
      <c r="B363" s="387"/>
      <c r="AI363" s="422"/>
      <c r="AJ363" s="422"/>
      <c r="AK363" s="422"/>
      <c r="AL363" s="422"/>
      <c r="AM363" s="422"/>
      <c r="AN363" s="422"/>
      <c r="AO363" s="422"/>
      <c r="AP363" s="422"/>
      <c r="AQ363" s="422"/>
      <c r="AR363" s="422"/>
      <c r="AS363" s="422"/>
      <c r="AT363" s="422"/>
      <c r="AU363" s="422"/>
      <c r="AV363" s="422"/>
      <c r="AW363" s="422"/>
      <c r="AX363" s="422"/>
      <c r="AY363" s="422"/>
      <c r="AZ363" s="422"/>
      <c r="BA363" s="448"/>
      <c r="BB363" s="759"/>
      <c r="BC363" s="448"/>
      <c r="BD363" s="448"/>
      <c r="BE363" s="448"/>
      <c r="BF363" s="448"/>
      <c r="BG363" s="448"/>
      <c r="BH363" s="448"/>
      <c r="BI363" s="448"/>
      <c r="BJ363" s="448"/>
      <c r="BK363" s="448"/>
      <c r="BL363" s="448"/>
      <c r="BM363" s="448"/>
      <c r="BN363" s="448"/>
      <c r="BO363" s="448"/>
      <c r="BP363" s="448"/>
      <c r="BQ363" s="448"/>
      <c r="BR363" s="448"/>
      <c r="BS363" s="448"/>
      <c r="BT363" s="448"/>
      <c r="BU363" s="448"/>
      <c r="BV363" s="448"/>
      <c r="BW363" s="448"/>
      <c r="BX363" s="448"/>
      <c r="BY363" s="448"/>
      <c r="BZ363" s="422"/>
      <c r="CA363" s="422"/>
      <c r="CB363" s="422"/>
      <c r="CC363" s="422"/>
      <c r="CD363" s="422"/>
      <c r="CE363" s="422"/>
      <c r="CF363" s="422"/>
      <c r="CG363" s="422"/>
      <c r="CH363" s="422"/>
      <c r="CI363" s="422"/>
      <c r="CJ363" s="422"/>
      <c r="CK363" s="422"/>
      <c r="CL363" s="422"/>
      <c r="CM363" s="422"/>
      <c r="CN363" s="422"/>
      <c r="CO363" s="422"/>
      <c r="CP363" s="422"/>
      <c r="CQ363" s="422"/>
      <c r="CR363" s="422"/>
      <c r="CS363" s="422"/>
      <c r="CT363" s="422"/>
      <c r="CU363" s="422"/>
      <c r="CV363" s="422"/>
      <c r="CW363" s="422"/>
      <c r="CX363" s="422"/>
      <c r="CY363" s="422"/>
      <c r="CZ363" s="422"/>
    </row>
    <row r="364" s="385" customFormat="true" ht="15" customHeight="true" x14ac:dyDescent="0.2">
      <c r="B364" s="387"/>
      <c r="AI364" s="422"/>
      <c r="AJ364" s="422"/>
      <c r="AK364" s="422"/>
      <c r="AL364" s="422"/>
      <c r="AM364" s="422"/>
      <c r="AN364" s="422"/>
      <c r="AO364" s="422"/>
      <c r="AP364" s="422"/>
      <c r="AQ364" s="422"/>
      <c r="AR364" s="422"/>
      <c r="AS364" s="422"/>
      <c r="AT364" s="422"/>
      <c r="AU364" s="422"/>
      <c r="AV364" s="422"/>
      <c r="AW364" s="422"/>
      <c r="AX364" s="422"/>
      <c r="AY364" s="422"/>
      <c r="AZ364" s="422"/>
      <c r="BA364" s="448"/>
      <c r="BB364" s="759"/>
      <c r="BC364" s="448"/>
      <c r="BD364" s="448"/>
      <c r="BE364" s="448"/>
      <c r="BF364" s="448"/>
      <c r="BG364" s="448"/>
      <c r="BH364" s="448"/>
      <c r="BI364" s="448"/>
      <c r="BJ364" s="448"/>
      <c r="BK364" s="448"/>
      <c r="BL364" s="448"/>
      <c r="BM364" s="448"/>
      <c r="BN364" s="448"/>
      <c r="BO364" s="448"/>
      <c r="BP364" s="448"/>
      <c r="BQ364" s="448"/>
      <c r="BR364" s="448"/>
      <c r="BS364" s="448"/>
      <c r="BT364" s="448"/>
      <c r="BU364" s="448"/>
      <c r="BV364" s="448"/>
      <c r="BW364" s="448"/>
      <c r="BX364" s="448"/>
      <c r="BY364" s="448"/>
      <c r="BZ364" s="422"/>
      <c r="CA364" s="422"/>
      <c r="CB364" s="422"/>
      <c r="CC364" s="422"/>
      <c r="CD364" s="422"/>
      <c r="CE364" s="422"/>
      <c r="CF364" s="422"/>
      <c r="CG364" s="422"/>
      <c r="CH364" s="422"/>
      <c r="CI364" s="422"/>
      <c r="CJ364" s="422"/>
      <c r="CK364" s="422"/>
      <c r="CL364" s="422"/>
      <c r="CM364" s="422"/>
      <c r="CN364" s="422"/>
      <c r="CO364" s="422"/>
      <c r="CP364" s="422"/>
      <c r="CQ364" s="422"/>
      <c r="CR364" s="422"/>
      <c r="CS364" s="422"/>
      <c r="CT364" s="422"/>
      <c r="CU364" s="422"/>
      <c r="CV364" s="422"/>
      <c r="CW364" s="422"/>
      <c r="CX364" s="422"/>
      <c r="CY364" s="422"/>
      <c r="CZ364" s="422"/>
    </row>
    <row r="365" s="385" customFormat="true" ht="15" customHeight="true" x14ac:dyDescent="0.2">
      <c r="B365" s="387"/>
      <c r="AI365" s="422"/>
      <c r="AJ365" s="422"/>
      <c r="AK365" s="422"/>
      <c r="AL365" s="422"/>
      <c r="AM365" s="422"/>
      <c r="AN365" s="422"/>
      <c r="AO365" s="422"/>
      <c r="AP365" s="422"/>
      <c r="AQ365" s="422"/>
      <c r="AR365" s="422"/>
      <c r="AS365" s="422"/>
      <c r="AT365" s="422"/>
      <c r="AU365" s="422"/>
      <c r="AV365" s="422"/>
      <c r="AW365" s="422"/>
      <c r="AX365" s="422"/>
      <c r="AY365" s="422"/>
      <c r="AZ365" s="422"/>
      <c r="BA365" s="448"/>
      <c r="BB365" s="759"/>
      <c r="BC365" s="448"/>
      <c r="BD365" s="448"/>
      <c r="BE365" s="448"/>
      <c r="BF365" s="448"/>
      <c r="BG365" s="448"/>
      <c r="BH365" s="448"/>
      <c r="BI365" s="448"/>
      <c r="BJ365" s="448"/>
      <c r="BK365" s="448"/>
      <c r="BL365" s="448"/>
      <c r="BM365" s="448"/>
      <c r="BN365" s="448"/>
      <c r="BO365" s="448"/>
      <c r="BP365" s="448"/>
      <c r="BQ365" s="448"/>
      <c r="BR365" s="448"/>
      <c r="BS365" s="448"/>
      <c r="BT365" s="448"/>
      <c r="BU365" s="448"/>
      <c r="BV365" s="448"/>
      <c r="BW365" s="448"/>
      <c r="BX365" s="448"/>
      <c r="BY365" s="448"/>
      <c r="BZ365" s="422"/>
      <c r="CA365" s="422"/>
      <c r="CB365" s="422"/>
      <c r="CC365" s="422"/>
      <c r="CD365" s="422"/>
      <c r="CE365" s="422"/>
      <c r="CF365" s="422"/>
      <c r="CG365" s="422"/>
      <c r="CH365" s="422"/>
      <c r="CI365" s="422"/>
      <c r="CJ365" s="422"/>
      <c r="CK365" s="422"/>
      <c r="CL365" s="422"/>
      <c r="CM365" s="422"/>
      <c r="CN365" s="422"/>
      <c r="CO365" s="422"/>
      <c r="CP365" s="422"/>
      <c r="CQ365" s="422"/>
      <c r="CR365" s="422"/>
      <c r="CS365" s="422"/>
      <c r="CT365" s="422"/>
      <c r="CU365" s="422"/>
      <c r="CV365" s="422"/>
      <c r="CW365" s="422"/>
      <c r="CX365" s="422"/>
      <c r="CY365" s="422"/>
      <c r="CZ365" s="422"/>
    </row>
    <row r="366" s="385" customFormat="true" ht="15" customHeight="true" x14ac:dyDescent="0.2">
      <c r="B366" s="387"/>
      <c r="AI366" s="422"/>
      <c r="AJ366" s="422"/>
      <c r="AK366" s="422"/>
      <c r="AL366" s="422"/>
      <c r="AM366" s="422"/>
      <c r="AN366" s="422"/>
      <c r="AO366" s="422"/>
      <c r="AP366" s="422"/>
      <c r="AQ366" s="422"/>
      <c r="AR366" s="422"/>
      <c r="AS366" s="422"/>
      <c r="AT366" s="422"/>
      <c r="AU366" s="422"/>
      <c r="AV366" s="422"/>
      <c r="AW366" s="422"/>
      <c r="AX366" s="422"/>
      <c r="AY366" s="422"/>
      <c r="AZ366" s="422"/>
      <c r="BA366" s="448"/>
      <c r="BB366" s="759"/>
      <c r="BC366" s="448"/>
      <c r="BD366" s="448"/>
      <c r="BE366" s="448"/>
      <c r="BF366" s="448"/>
      <c r="BG366" s="448"/>
      <c r="BH366" s="448"/>
      <c r="BI366" s="448"/>
      <c r="BJ366" s="448"/>
      <c r="BK366" s="448"/>
      <c r="BL366" s="448"/>
      <c r="BM366" s="448"/>
      <c r="BN366" s="448"/>
      <c r="BO366" s="448"/>
      <c r="BP366" s="448"/>
      <c r="BQ366" s="448"/>
      <c r="BR366" s="448"/>
      <c r="BS366" s="448"/>
      <c r="BT366" s="448"/>
      <c r="BU366" s="448"/>
      <c r="BV366" s="448"/>
      <c r="BW366" s="448"/>
      <c r="BX366" s="448"/>
      <c r="BY366" s="448"/>
      <c r="BZ366" s="422"/>
      <c r="CA366" s="422"/>
      <c r="CB366" s="422"/>
      <c r="CC366" s="422"/>
      <c r="CD366" s="422"/>
      <c r="CE366" s="422"/>
      <c r="CF366" s="422"/>
      <c r="CG366" s="422"/>
      <c r="CH366" s="422"/>
      <c r="CI366" s="422"/>
      <c r="CJ366" s="422"/>
      <c r="CK366" s="422"/>
      <c r="CL366" s="422"/>
      <c r="CM366" s="422"/>
      <c r="CN366" s="422"/>
      <c r="CO366" s="422"/>
      <c r="CP366" s="422"/>
      <c r="CQ366" s="422"/>
      <c r="CR366" s="422"/>
      <c r="CS366" s="422"/>
      <c r="CT366" s="422"/>
      <c r="CU366" s="422"/>
      <c r="CV366" s="422"/>
      <c r="CW366" s="422"/>
      <c r="CX366" s="422"/>
      <c r="CY366" s="422"/>
      <c r="CZ366" s="422"/>
    </row>
    <row r="367" s="385" customFormat="true" ht="15" customHeight="true" x14ac:dyDescent="0.2">
      <c r="B367" s="387"/>
      <c r="AI367" s="422"/>
      <c r="AJ367" s="422"/>
      <c r="AK367" s="422"/>
      <c r="AL367" s="422"/>
      <c r="AM367" s="422"/>
      <c r="AN367" s="422"/>
      <c r="AO367" s="422"/>
      <c r="AP367" s="422"/>
      <c r="AQ367" s="422"/>
      <c r="AR367" s="422"/>
      <c r="AS367" s="422"/>
      <c r="AT367" s="422"/>
      <c r="AU367" s="422"/>
      <c r="AV367" s="422"/>
      <c r="AW367" s="422"/>
      <c r="AX367" s="422"/>
      <c r="AY367" s="422"/>
      <c r="AZ367" s="422"/>
      <c r="BA367" s="448"/>
      <c r="BB367" s="759"/>
      <c r="BC367" s="448"/>
      <c r="BD367" s="448"/>
      <c r="BE367" s="448"/>
      <c r="BF367" s="448"/>
      <c r="BG367" s="448"/>
      <c r="BH367" s="448"/>
      <c r="BI367" s="448"/>
      <c r="BJ367" s="448"/>
      <c r="BK367" s="448"/>
      <c r="BL367" s="448"/>
      <c r="BM367" s="448"/>
      <c r="BN367" s="448"/>
      <c r="BO367" s="448"/>
      <c r="BP367" s="448"/>
      <c r="BQ367" s="448"/>
      <c r="BR367" s="448"/>
      <c r="BS367" s="448"/>
      <c r="BT367" s="448"/>
      <c r="BU367" s="448"/>
      <c r="BV367" s="448"/>
      <c r="BW367" s="448"/>
      <c r="BX367" s="448"/>
      <c r="BY367" s="448"/>
      <c r="BZ367" s="422"/>
      <c r="CA367" s="422"/>
      <c r="CB367" s="422"/>
      <c r="CC367" s="422"/>
      <c r="CD367" s="422"/>
      <c r="CE367" s="422"/>
      <c r="CF367" s="422"/>
      <c r="CG367" s="422"/>
      <c r="CH367" s="422"/>
      <c r="CI367" s="422"/>
      <c r="CJ367" s="422"/>
      <c r="CK367" s="422"/>
      <c r="CL367" s="422"/>
      <c r="CM367" s="422"/>
      <c r="CN367" s="422"/>
      <c r="CO367" s="422"/>
      <c r="CP367" s="422"/>
      <c r="CQ367" s="422"/>
      <c r="CR367" s="422"/>
      <c r="CS367" s="422"/>
      <c r="CT367" s="422"/>
      <c r="CU367" s="422"/>
      <c r="CV367" s="422"/>
      <c r="CW367" s="422"/>
      <c r="CX367" s="422"/>
      <c r="CY367" s="422"/>
      <c r="CZ367" s="422"/>
    </row>
    <row r="368" s="385" customFormat="true" ht="15" customHeight="true" x14ac:dyDescent="0.2">
      <c r="B368" s="387"/>
      <c r="AI368" s="422"/>
      <c r="AJ368" s="422"/>
      <c r="AK368" s="422"/>
      <c r="AL368" s="422"/>
      <c r="AM368" s="422"/>
      <c r="AN368" s="422"/>
      <c r="AO368" s="422"/>
      <c r="AP368" s="422"/>
      <c r="AQ368" s="422"/>
      <c r="AR368" s="422"/>
      <c r="AS368" s="422"/>
      <c r="AT368" s="422"/>
      <c r="AU368" s="422"/>
      <c r="AV368" s="422"/>
      <c r="AW368" s="422"/>
      <c r="AX368" s="422"/>
      <c r="AY368" s="422"/>
      <c r="AZ368" s="422"/>
      <c r="BA368" s="448"/>
      <c r="BB368" s="759"/>
      <c r="BC368" s="448"/>
      <c r="BD368" s="448"/>
      <c r="BE368" s="448"/>
      <c r="BF368" s="448"/>
      <c r="BG368" s="448"/>
      <c r="BH368" s="448"/>
      <c r="BI368" s="448"/>
      <c r="BJ368" s="448"/>
      <c r="BK368" s="448"/>
      <c r="BL368" s="448"/>
      <c r="BM368" s="448"/>
      <c r="BN368" s="448"/>
      <c r="BO368" s="448"/>
      <c r="BP368" s="448"/>
      <c r="BQ368" s="448"/>
      <c r="BR368" s="448"/>
      <c r="BS368" s="448"/>
      <c r="BT368" s="448"/>
      <c r="BU368" s="448"/>
      <c r="BV368" s="448"/>
      <c r="BW368" s="448"/>
      <c r="BX368" s="448"/>
      <c r="BY368" s="448"/>
      <c r="BZ368" s="422"/>
      <c r="CA368" s="422"/>
      <c r="CB368" s="422"/>
      <c r="CC368" s="422"/>
      <c r="CD368" s="422"/>
      <c r="CE368" s="422"/>
      <c r="CF368" s="422"/>
      <c r="CG368" s="422"/>
      <c r="CH368" s="422"/>
      <c r="CI368" s="422"/>
      <c r="CJ368" s="422"/>
      <c r="CK368" s="422"/>
      <c r="CL368" s="422"/>
      <c r="CM368" s="422"/>
      <c r="CN368" s="422"/>
      <c r="CO368" s="422"/>
      <c r="CP368" s="422"/>
      <c r="CQ368" s="422"/>
      <c r="CR368" s="422"/>
      <c r="CS368" s="422"/>
      <c r="CT368" s="422"/>
      <c r="CU368" s="422"/>
      <c r="CV368" s="422"/>
      <c r="CW368" s="422"/>
      <c r="CX368" s="422"/>
      <c r="CY368" s="422"/>
      <c r="CZ368" s="422"/>
    </row>
    <row r="369" s="385" customFormat="true" ht="15" customHeight="true" x14ac:dyDescent="0.2">
      <c r="B369" s="387"/>
      <c r="AI369" s="422"/>
      <c r="AJ369" s="422"/>
      <c r="AK369" s="422"/>
      <c r="AL369" s="422"/>
      <c r="AM369" s="422"/>
      <c r="AN369" s="422"/>
      <c r="AO369" s="422"/>
      <c r="AP369" s="422"/>
      <c r="AQ369" s="422"/>
      <c r="AR369" s="422"/>
      <c r="AS369" s="422"/>
      <c r="AT369" s="422"/>
      <c r="AU369" s="422"/>
      <c r="AV369" s="422"/>
      <c r="AW369" s="422"/>
      <c r="AX369" s="422"/>
      <c r="AY369" s="422"/>
      <c r="AZ369" s="422"/>
      <c r="BA369" s="448"/>
      <c r="BB369" s="759"/>
      <c r="BC369" s="448"/>
      <c r="BD369" s="448"/>
      <c r="BE369" s="448"/>
      <c r="BF369" s="448"/>
      <c r="BG369" s="448"/>
      <c r="BH369" s="448"/>
      <c r="BI369" s="448"/>
      <c r="BJ369" s="448"/>
      <c r="BK369" s="448"/>
      <c r="BL369" s="448"/>
      <c r="BM369" s="448"/>
      <c r="BN369" s="448"/>
      <c r="BO369" s="448"/>
      <c r="BP369" s="448"/>
      <c r="BQ369" s="448"/>
      <c r="BR369" s="448"/>
      <c r="BS369" s="448"/>
      <c r="BT369" s="448"/>
      <c r="BU369" s="448"/>
      <c r="BV369" s="448"/>
      <c r="BW369" s="448"/>
      <c r="BX369" s="448"/>
      <c r="BY369" s="448"/>
      <c r="BZ369" s="422"/>
      <c r="CA369" s="422"/>
      <c r="CB369" s="422"/>
      <c r="CC369" s="422"/>
      <c r="CD369" s="422"/>
      <c r="CE369" s="422"/>
      <c r="CF369" s="422"/>
      <c r="CG369" s="422"/>
      <c r="CH369" s="422"/>
      <c r="CI369" s="422"/>
      <c r="CJ369" s="422"/>
      <c r="CK369" s="422"/>
      <c r="CL369" s="422"/>
      <c r="CM369" s="422"/>
      <c r="CN369" s="422"/>
      <c r="CO369" s="422"/>
      <c r="CP369" s="422"/>
      <c r="CQ369" s="422"/>
      <c r="CR369" s="422"/>
      <c r="CS369" s="422"/>
      <c r="CT369" s="422"/>
      <c r="CU369" s="422"/>
      <c r="CV369" s="422"/>
      <c r="CW369" s="422"/>
      <c r="CX369" s="422"/>
      <c r="CY369" s="422"/>
      <c r="CZ369" s="422"/>
    </row>
    <row r="370" s="385" customFormat="true" ht="15" customHeight="true" x14ac:dyDescent="0.2">
      <c r="B370" s="387"/>
      <c r="AI370" s="422"/>
      <c r="AJ370" s="422"/>
      <c r="AK370" s="422"/>
      <c r="AL370" s="422"/>
      <c r="AM370" s="422"/>
      <c r="AN370" s="422"/>
      <c r="AO370" s="422"/>
      <c r="AP370" s="422"/>
      <c r="AQ370" s="422"/>
      <c r="AR370" s="422"/>
      <c r="AS370" s="422"/>
      <c r="AT370" s="422"/>
      <c r="AU370" s="422"/>
      <c r="AV370" s="422"/>
      <c r="AW370" s="422"/>
      <c r="AX370" s="422"/>
      <c r="AY370" s="422"/>
      <c r="AZ370" s="422"/>
      <c r="BA370" s="448"/>
      <c r="BB370" s="759"/>
      <c r="BC370" s="448"/>
      <c r="BD370" s="448"/>
      <c r="BE370" s="448"/>
      <c r="BF370" s="448"/>
      <c r="BG370" s="448"/>
      <c r="BH370" s="448"/>
      <c r="BI370" s="448"/>
      <c r="BJ370" s="448"/>
      <c r="BK370" s="448"/>
      <c r="BL370" s="448"/>
      <c r="BM370" s="448"/>
      <c r="BN370" s="448"/>
      <c r="BO370" s="448"/>
      <c r="BP370" s="448"/>
      <c r="BQ370" s="448"/>
      <c r="BR370" s="448"/>
      <c r="BS370" s="448"/>
      <c r="BT370" s="448"/>
      <c r="BU370" s="448"/>
      <c r="BV370" s="448"/>
      <c r="BW370" s="448"/>
      <c r="BX370" s="448"/>
      <c r="BY370" s="448"/>
      <c r="BZ370" s="422"/>
      <c r="CA370" s="422"/>
      <c r="CB370" s="422"/>
      <c r="CC370" s="422"/>
      <c r="CD370" s="422"/>
      <c r="CE370" s="422"/>
      <c r="CF370" s="422"/>
      <c r="CG370" s="422"/>
      <c r="CH370" s="422"/>
      <c r="CI370" s="422"/>
      <c r="CJ370" s="422"/>
      <c r="CK370" s="422"/>
      <c r="CL370" s="422"/>
      <c r="CM370" s="422"/>
      <c r="CN370" s="422"/>
      <c r="CO370" s="422"/>
      <c r="CP370" s="422"/>
      <c r="CQ370" s="422"/>
      <c r="CR370" s="422"/>
      <c r="CS370" s="422"/>
      <c r="CT370" s="422"/>
      <c r="CU370" s="422"/>
      <c r="CV370" s="422"/>
      <c r="CW370" s="422"/>
      <c r="CX370" s="422"/>
      <c r="CY370" s="422"/>
      <c r="CZ370" s="422"/>
    </row>
    <row r="371" s="385" customFormat="true" ht="15" customHeight="true" x14ac:dyDescent="0.2">
      <c r="B371" s="387"/>
      <c r="AI371" s="422"/>
      <c r="AJ371" s="422"/>
      <c r="AK371" s="422"/>
      <c r="AL371" s="422"/>
      <c r="AM371" s="422"/>
      <c r="AN371" s="422"/>
      <c r="AO371" s="422"/>
      <c r="AP371" s="422"/>
      <c r="AQ371" s="422"/>
      <c r="AR371" s="422"/>
      <c r="AS371" s="422"/>
      <c r="AT371" s="422"/>
      <c r="AU371" s="422"/>
      <c r="AV371" s="422"/>
      <c r="AW371" s="422"/>
      <c r="AX371" s="422"/>
      <c r="AY371" s="422"/>
      <c r="AZ371" s="422"/>
      <c r="BA371" s="448"/>
      <c r="BB371" s="759"/>
      <c r="BC371" s="448"/>
      <c r="BD371" s="448"/>
      <c r="BE371" s="448"/>
      <c r="BF371" s="448"/>
      <c r="BG371" s="448"/>
      <c r="BH371" s="448"/>
      <c r="BI371" s="448"/>
      <c r="BJ371" s="448"/>
      <c r="BK371" s="448"/>
      <c r="BL371" s="448"/>
      <c r="BM371" s="448"/>
      <c r="BN371" s="448"/>
      <c r="BO371" s="448"/>
      <c r="BP371" s="448"/>
      <c r="BQ371" s="448"/>
      <c r="BR371" s="448"/>
      <c r="BS371" s="448"/>
      <c r="BT371" s="448"/>
      <c r="BU371" s="448"/>
      <c r="BV371" s="448"/>
      <c r="BW371" s="448"/>
      <c r="BX371" s="448"/>
      <c r="BY371" s="448"/>
      <c r="BZ371" s="422"/>
      <c r="CA371" s="422"/>
      <c r="CB371" s="422"/>
      <c r="CC371" s="422"/>
      <c r="CD371" s="422"/>
      <c r="CE371" s="422"/>
      <c r="CF371" s="422"/>
      <c r="CG371" s="422"/>
      <c r="CH371" s="422"/>
      <c r="CI371" s="422"/>
      <c r="CJ371" s="422"/>
      <c r="CK371" s="422"/>
      <c r="CL371" s="422"/>
      <c r="CM371" s="422"/>
      <c r="CN371" s="422"/>
      <c r="CO371" s="422"/>
      <c r="CP371" s="422"/>
      <c r="CQ371" s="422"/>
      <c r="CR371" s="422"/>
      <c r="CS371" s="422"/>
      <c r="CT371" s="422"/>
      <c r="CU371" s="422"/>
      <c r="CV371" s="422"/>
      <c r="CW371" s="422"/>
      <c r="CX371" s="422"/>
      <c r="CY371" s="422"/>
      <c r="CZ371" s="422"/>
    </row>
    <row r="372" s="385" customFormat="true" ht="15" customHeight="true" x14ac:dyDescent="0.2">
      <c r="B372" s="387"/>
      <c r="AI372" s="422"/>
      <c r="AJ372" s="422"/>
      <c r="AK372" s="422"/>
      <c r="AL372" s="422"/>
      <c r="AM372" s="422"/>
      <c r="AN372" s="422"/>
      <c r="AO372" s="422"/>
      <c r="AP372" s="422"/>
      <c r="AQ372" s="422"/>
      <c r="AR372" s="422"/>
      <c r="AS372" s="422"/>
      <c r="AT372" s="422"/>
      <c r="AU372" s="422"/>
      <c r="AV372" s="422"/>
      <c r="AW372" s="422"/>
      <c r="AX372" s="422"/>
      <c r="AY372" s="422"/>
      <c r="AZ372" s="422"/>
      <c r="BA372" s="448"/>
      <c r="BB372" s="759"/>
      <c r="BC372" s="448"/>
      <c r="BD372" s="448"/>
      <c r="BE372" s="448"/>
      <c r="BF372" s="448"/>
      <c r="BG372" s="448"/>
      <c r="BH372" s="448"/>
      <c r="BI372" s="448"/>
      <c r="BJ372" s="448"/>
      <c r="BK372" s="448"/>
      <c r="BL372" s="448"/>
      <c r="BM372" s="448"/>
      <c r="BN372" s="448"/>
      <c r="BO372" s="448"/>
      <c r="BP372" s="448"/>
      <c r="BQ372" s="448"/>
      <c r="BR372" s="448"/>
      <c r="BS372" s="448"/>
      <c r="BT372" s="448"/>
      <c r="BU372" s="448"/>
      <c r="BV372" s="448"/>
      <c r="BW372" s="448"/>
      <c r="BX372" s="448"/>
      <c r="BY372" s="448"/>
      <c r="BZ372" s="422"/>
      <c r="CA372" s="422"/>
      <c r="CB372" s="422"/>
      <c r="CC372" s="422"/>
      <c r="CD372" s="422"/>
      <c r="CE372" s="422"/>
      <c r="CF372" s="422"/>
      <c r="CG372" s="422"/>
      <c r="CH372" s="422"/>
      <c r="CI372" s="422"/>
      <c r="CJ372" s="422"/>
      <c r="CK372" s="422"/>
      <c r="CL372" s="422"/>
      <c r="CM372" s="422"/>
      <c r="CN372" s="422"/>
      <c r="CO372" s="422"/>
      <c r="CP372" s="422"/>
      <c r="CQ372" s="422"/>
      <c r="CR372" s="422"/>
      <c r="CS372" s="422"/>
      <c r="CT372" s="422"/>
      <c r="CU372" s="422"/>
      <c r="CV372" s="422"/>
      <c r="CW372" s="422"/>
      <c r="CX372" s="422"/>
      <c r="CY372" s="422"/>
      <c r="CZ372" s="422"/>
    </row>
    <row r="373" s="385" customFormat="true" ht="15" customHeight="true" x14ac:dyDescent="0.2">
      <c r="B373" s="387"/>
      <c r="AI373" s="422"/>
      <c r="AJ373" s="422"/>
      <c r="AK373" s="422"/>
      <c r="AL373" s="422"/>
      <c r="AM373" s="422"/>
      <c r="AN373" s="422"/>
      <c r="AO373" s="422"/>
      <c r="AP373" s="422"/>
      <c r="AQ373" s="422"/>
      <c r="AR373" s="422"/>
      <c r="AS373" s="422"/>
      <c r="AT373" s="422"/>
      <c r="AU373" s="422"/>
      <c r="AV373" s="422"/>
      <c r="AW373" s="422"/>
      <c r="AX373" s="422"/>
      <c r="AY373" s="422"/>
      <c r="AZ373" s="422"/>
      <c r="BA373" s="448"/>
      <c r="BB373" s="759"/>
      <c r="BC373" s="448"/>
      <c r="BD373" s="448"/>
      <c r="BE373" s="448"/>
      <c r="BF373" s="448"/>
      <c r="BG373" s="448"/>
      <c r="BH373" s="448"/>
      <c r="BI373" s="448"/>
      <c r="BJ373" s="448"/>
      <c r="BK373" s="448"/>
      <c r="BL373" s="448"/>
      <c r="BM373" s="448"/>
      <c r="BN373" s="448"/>
      <c r="BO373" s="448"/>
      <c r="BP373" s="448"/>
      <c r="BQ373" s="448"/>
      <c r="BR373" s="448"/>
      <c r="BS373" s="448"/>
      <c r="BT373" s="448"/>
      <c r="BU373" s="448"/>
      <c r="BV373" s="448"/>
      <c r="BW373" s="448"/>
      <c r="BX373" s="448"/>
      <c r="BY373" s="448"/>
      <c r="BZ373" s="422"/>
      <c r="CA373" s="422"/>
      <c r="CB373" s="422"/>
      <c r="CC373" s="422"/>
      <c r="CD373" s="422"/>
      <c r="CE373" s="422"/>
      <c r="CF373" s="422"/>
      <c r="CG373" s="422"/>
      <c r="CH373" s="422"/>
      <c r="CI373" s="422"/>
      <c r="CJ373" s="422"/>
      <c r="CK373" s="422"/>
      <c r="CL373" s="422"/>
      <c r="CM373" s="422"/>
      <c r="CN373" s="422"/>
      <c r="CO373" s="422"/>
      <c r="CP373" s="422"/>
      <c r="CQ373" s="422"/>
      <c r="CR373" s="422"/>
      <c r="CS373" s="422"/>
      <c r="CT373" s="422"/>
      <c r="CU373" s="422"/>
      <c r="CV373" s="422"/>
      <c r="CW373" s="422"/>
      <c r="CX373" s="422"/>
      <c r="CY373" s="422"/>
      <c r="CZ373" s="422"/>
    </row>
    <row r="374" s="385" customFormat="true" ht="15" customHeight="true" x14ac:dyDescent="0.2">
      <c r="B374" s="387"/>
      <c r="AI374" s="422"/>
      <c r="AJ374" s="422"/>
      <c r="AK374" s="422"/>
      <c r="AL374" s="422"/>
      <c r="AM374" s="422"/>
      <c r="AN374" s="422"/>
      <c r="AO374" s="422"/>
      <c r="AP374" s="422"/>
      <c r="AQ374" s="422"/>
      <c r="AR374" s="422"/>
      <c r="AS374" s="422"/>
      <c r="AT374" s="422"/>
      <c r="AU374" s="422"/>
      <c r="AV374" s="422"/>
      <c r="AW374" s="422"/>
      <c r="AX374" s="422"/>
      <c r="AY374" s="422"/>
      <c r="AZ374" s="422"/>
      <c r="BA374" s="448"/>
      <c r="BB374" s="759"/>
      <c r="BC374" s="448"/>
      <c r="BD374" s="448"/>
      <c r="BE374" s="448"/>
      <c r="BF374" s="448"/>
      <c r="BG374" s="448"/>
      <c r="BH374" s="448"/>
      <c r="BI374" s="448"/>
      <c r="BJ374" s="448"/>
      <c r="BK374" s="448"/>
      <c r="BL374" s="448"/>
      <c r="BM374" s="448"/>
      <c r="BN374" s="448"/>
      <c r="BO374" s="448"/>
      <c r="BP374" s="448"/>
      <c r="BQ374" s="448"/>
      <c r="BR374" s="448"/>
      <c r="BS374" s="448"/>
      <c r="BT374" s="448"/>
      <c r="BU374" s="448"/>
      <c r="BV374" s="448"/>
      <c r="BW374" s="448"/>
      <c r="BX374" s="448"/>
      <c r="BY374" s="448"/>
      <c r="BZ374" s="422"/>
      <c r="CA374" s="422"/>
      <c r="CB374" s="422"/>
      <c r="CC374" s="422"/>
      <c r="CD374" s="422"/>
      <c r="CE374" s="422"/>
      <c r="CF374" s="422"/>
      <c r="CG374" s="422"/>
      <c r="CH374" s="422"/>
      <c r="CI374" s="422"/>
      <c r="CJ374" s="422"/>
      <c r="CK374" s="422"/>
      <c r="CL374" s="422"/>
      <c r="CM374" s="422"/>
      <c r="CN374" s="422"/>
      <c r="CO374" s="422"/>
      <c r="CP374" s="422"/>
      <c r="CQ374" s="422"/>
      <c r="CR374" s="422"/>
      <c r="CS374" s="422"/>
      <c r="CT374" s="422"/>
      <c r="CU374" s="422"/>
      <c r="CV374" s="422"/>
      <c r="CW374" s="422"/>
      <c r="CX374" s="422"/>
      <c r="CY374" s="422"/>
      <c r="CZ374" s="422"/>
    </row>
    <row r="375" s="385" customFormat="true" ht="15" customHeight="true" x14ac:dyDescent="0.2">
      <c r="B375" s="387"/>
      <c r="AI375" s="422"/>
      <c r="AJ375" s="422"/>
      <c r="AK375" s="422"/>
      <c r="AL375" s="422"/>
      <c r="AM375" s="422"/>
      <c r="AN375" s="422"/>
      <c r="AO375" s="422"/>
      <c r="AP375" s="422"/>
      <c r="AQ375" s="422"/>
      <c r="AR375" s="422"/>
      <c r="AS375" s="422"/>
      <c r="AT375" s="422"/>
      <c r="AU375" s="422"/>
      <c r="AV375" s="422"/>
      <c r="AW375" s="422"/>
      <c r="AX375" s="422"/>
      <c r="AY375" s="422"/>
      <c r="AZ375" s="422"/>
      <c r="BA375" s="386"/>
      <c r="BB375" s="384"/>
      <c r="BC375" s="384"/>
      <c r="BD375" s="384"/>
      <c r="BE375" s="384"/>
      <c r="BF375" s="384"/>
      <c r="BG375" s="384"/>
      <c r="BH375" s="384"/>
      <c r="BI375" s="384"/>
      <c r="BJ375" s="384"/>
      <c r="BK375" s="384"/>
      <c r="BL375" s="384"/>
      <c r="BM375" s="384"/>
      <c r="BN375" s="384"/>
      <c r="BO375" s="384"/>
      <c r="BP375" s="384"/>
      <c r="BQ375" s="384"/>
      <c r="BR375" s="384"/>
      <c r="BS375" s="384"/>
      <c r="BT375" s="384"/>
      <c r="BU375" s="384"/>
      <c r="BV375" s="384"/>
      <c r="BW375" s="384"/>
      <c r="BX375" s="384"/>
      <c r="BY375" s="386"/>
      <c r="BZ375" s="421"/>
      <c r="CA375" s="421"/>
      <c r="CB375" s="421"/>
      <c r="CC375" s="421"/>
      <c r="CD375" s="421"/>
      <c r="CE375" s="421"/>
      <c r="CF375" s="421"/>
      <c r="CG375" s="421"/>
      <c r="CH375" s="421"/>
      <c r="CI375" s="421"/>
      <c r="CJ375" s="421"/>
      <c r="CK375" s="421"/>
      <c r="CL375" s="421"/>
      <c r="CM375" s="421"/>
      <c r="CN375" s="421"/>
      <c r="CO375" s="421"/>
      <c r="CP375" s="421"/>
      <c r="CQ375" s="421"/>
      <c r="CR375" s="421"/>
      <c r="CS375" s="421"/>
      <c r="CT375" s="421"/>
      <c r="CU375" s="421"/>
      <c r="CV375" s="421"/>
      <c r="CW375" s="421"/>
      <c r="CX375" s="421"/>
      <c r="CY375" s="421"/>
      <c r="CZ375" s="421"/>
    </row>
    <row r="376" s="385" customFormat="true" ht="15" customHeight="true" x14ac:dyDescent="0.2">
      <c r="B376" s="387"/>
      <c r="AI376" s="422"/>
      <c r="AJ376" s="422"/>
      <c r="AK376" s="422"/>
      <c r="AL376" s="422"/>
      <c r="AM376" s="422"/>
      <c r="AN376" s="422"/>
      <c r="AO376" s="422"/>
      <c r="AP376" s="422"/>
      <c r="AQ376" s="422"/>
      <c r="AR376" s="422"/>
      <c r="AS376" s="422"/>
      <c r="AT376" s="422"/>
      <c r="AU376" s="422"/>
      <c r="AV376" s="422"/>
      <c r="AW376" s="422"/>
      <c r="AX376" s="422"/>
      <c r="AY376" s="422"/>
      <c r="AZ376" s="422"/>
      <c r="BA376" s="386"/>
      <c r="BB376" s="384"/>
      <c r="BC376" s="384"/>
      <c r="BD376" s="384"/>
      <c r="BE376" s="384"/>
      <c r="BF376" s="384"/>
      <c r="BG376" s="384"/>
      <c r="BH376" s="384"/>
      <c r="BI376" s="384"/>
      <c r="BJ376" s="384"/>
      <c r="BK376" s="384"/>
      <c r="BL376" s="384"/>
      <c r="BM376" s="384"/>
      <c r="BN376" s="384"/>
      <c r="BO376" s="384"/>
      <c r="BP376" s="384"/>
      <c r="BQ376" s="384"/>
      <c r="BR376" s="384"/>
      <c r="BS376" s="384"/>
      <c r="BT376" s="384"/>
      <c r="BU376" s="384"/>
      <c r="BV376" s="384"/>
      <c r="BW376" s="384"/>
      <c r="BX376" s="384"/>
      <c r="BY376" s="386"/>
      <c r="BZ376" s="421"/>
      <c r="CA376" s="421"/>
      <c r="CB376" s="421"/>
      <c r="CC376" s="421"/>
      <c r="CD376" s="421"/>
      <c r="CE376" s="421"/>
      <c r="CF376" s="421"/>
      <c r="CG376" s="421"/>
      <c r="CH376" s="421"/>
      <c r="CI376" s="421"/>
      <c r="CJ376" s="421"/>
      <c r="CK376" s="421"/>
      <c r="CL376" s="421"/>
      <c r="CM376" s="421"/>
      <c r="CN376" s="421"/>
      <c r="CO376" s="421"/>
      <c r="CP376" s="421"/>
      <c r="CQ376" s="421"/>
      <c r="CR376" s="421"/>
      <c r="CS376" s="421"/>
      <c r="CT376" s="421"/>
      <c r="CU376" s="421"/>
      <c r="CV376" s="421"/>
      <c r="CW376" s="421"/>
      <c r="CX376" s="421"/>
      <c r="CY376" s="421"/>
      <c r="CZ376" s="421"/>
    </row>
    <row r="377" s="385" customFormat="true" ht="15" customHeight="true" x14ac:dyDescent="0.2">
      <c r="B377" s="387"/>
      <c r="AI377" s="422"/>
      <c r="AJ377" s="422"/>
      <c r="AK377" s="422"/>
      <c r="AL377" s="422"/>
      <c r="AM377" s="422"/>
      <c r="AN377" s="422"/>
      <c r="AO377" s="422"/>
      <c r="AP377" s="422"/>
      <c r="AQ377" s="422"/>
      <c r="AR377" s="422"/>
      <c r="AS377" s="422"/>
      <c r="AT377" s="422"/>
      <c r="AU377" s="422"/>
      <c r="AV377" s="422"/>
      <c r="AW377" s="422"/>
      <c r="AX377" s="422"/>
      <c r="AY377" s="422"/>
      <c r="AZ377" s="422"/>
      <c r="BA377" s="386"/>
      <c r="BB377" s="384"/>
      <c r="BC377" s="384"/>
      <c r="BD377" s="384"/>
      <c r="BE377" s="384"/>
      <c r="BF377" s="384"/>
      <c r="BG377" s="384"/>
      <c r="BH377" s="384"/>
      <c r="BI377" s="384"/>
      <c r="BJ377" s="384"/>
      <c r="BK377" s="384"/>
      <c r="BL377" s="384"/>
      <c r="BM377" s="384"/>
      <c r="BN377" s="384"/>
      <c r="BO377" s="384"/>
      <c r="BP377" s="384"/>
      <c r="BQ377" s="384"/>
      <c r="BR377" s="384"/>
      <c r="BS377" s="384"/>
      <c r="BT377" s="384"/>
      <c r="BU377" s="384"/>
      <c r="BV377" s="384"/>
      <c r="BW377" s="384"/>
      <c r="BX377" s="384"/>
      <c r="BY377" s="386"/>
      <c r="BZ377" s="421"/>
      <c r="CA377" s="421"/>
      <c r="CB377" s="421"/>
      <c r="CC377" s="421"/>
      <c r="CD377" s="421"/>
      <c r="CE377" s="421"/>
      <c r="CF377" s="421"/>
      <c r="CG377" s="421"/>
      <c r="CH377" s="421"/>
      <c r="CI377" s="421"/>
      <c r="CJ377" s="421"/>
      <c r="CK377" s="421"/>
      <c r="CL377" s="421"/>
      <c r="CM377" s="421"/>
      <c r="CN377" s="421"/>
      <c r="CO377" s="421"/>
      <c r="CP377" s="421"/>
      <c r="CQ377" s="421"/>
      <c r="CR377" s="421"/>
      <c r="CS377" s="421"/>
      <c r="CT377" s="421"/>
      <c r="CU377" s="421"/>
      <c r="CV377" s="421"/>
      <c r="CW377" s="421"/>
      <c r="CX377" s="421"/>
      <c r="CY377" s="421"/>
      <c r="CZ377" s="421"/>
    </row>
    <row r="378" s="385" customFormat="true" ht="15" customHeight="true" x14ac:dyDescent="0.2">
      <c r="B378" s="387"/>
      <c r="AI378" s="422"/>
      <c r="AJ378" s="422"/>
      <c r="AK378" s="422"/>
      <c r="AL378" s="422"/>
      <c r="AM378" s="422"/>
      <c r="AN378" s="422"/>
      <c r="AO378" s="422"/>
      <c r="AP378" s="422"/>
      <c r="AQ378" s="422"/>
      <c r="AR378" s="422"/>
      <c r="AS378" s="422"/>
      <c r="AT378" s="422"/>
      <c r="AU378" s="422"/>
      <c r="AV378" s="422"/>
      <c r="AW378" s="422"/>
      <c r="AX378" s="422"/>
      <c r="AY378" s="422"/>
      <c r="AZ378" s="422"/>
      <c r="BA378" s="386"/>
      <c r="BB378" s="384"/>
      <c r="BC378" s="384"/>
      <c r="BD378" s="384"/>
      <c r="BE378" s="384"/>
      <c r="BF378" s="384"/>
      <c r="BG378" s="384"/>
      <c r="BH378" s="384"/>
      <c r="BI378" s="384"/>
      <c r="BJ378" s="384"/>
      <c r="BK378" s="384"/>
      <c r="BL378" s="384"/>
      <c r="BM378" s="384"/>
      <c r="BN378" s="384"/>
      <c r="BO378" s="384"/>
      <c r="BP378" s="384"/>
      <c r="BQ378" s="384"/>
      <c r="BR378" s="384"/>
      <c r="BS378" s="384"/>
      <c r="BT378" s="384"/>
      <c r="BU378" s="384"/>
      <c r="BV378" s="384"/>
      <c r="BW378" s="384"/>
      <c r="BX378" s="384"/>
      <c r="BY378" s="386"/>
      <c r="BZ378" s="421"/>
      <c r="CA378" s="421"/>
      <c r="CB378" s="421"/>
      <c r="CC378" s="421"/>
      <c r="CD378" s="421"/>
      <c r="CE378" s="421"/>
      <c r="CF378" s="421"/>
      <c r="CG378" s="421"/>
      <c r="CH378" s="421"/>
      <c r="CI378" s="421"/>
      <c r="CJ378" s="421"/>
      <c r="CK378" s="421"/>
      <c r="CL378" s="421"/>
      <c r="CM378" s="421"/>
      <c r="CN378" s="421"/>
      <c r="CO378" s="421"/>
      <c r="CP378" s="421"/>
      <c r="CQ378" s="421"/>
      <c r="CR378" s="421"/>
      <c r="CS378" s="421"/>
      <c r="CT378" s="421"/>
      <c r="CU378" s="421"/>
      <c r="CV378" s="421"/>
      <c r="CW378" s="421"/>
      <c r="CX378" s="421"/>
      <c r="CY378" s="421"/>
      <c r="CZ378" s="421"/>
    </row>
    <row r="379" s="385" customFormat="true" ht="15" customHeight="true" x14ac:dyDescent="0.2">
      <c r="B379" s="387"/>
      <c r="AI379" s="422"/>
      <c r="AJ379" s="422"/>
      <c r="AK379" s="422"/>
      <c r="AL379" s="422"/>
      <c r="AM379" s="422"/>
      <c r="AN379" s="422"/>
      <c r="AO379" s="422"/>
      <c r="AP379" s="422"/>
      <c r="AQ379" s="422"/>
      <c r="AR379" s="422"/>
      <c r="AS379" s="422"/>
      <c r="AT379" s="422"/>
      <c r="AU379" s="422"/>
      <c r="AV379" s="422"/>
      <c r="AW379" s="422"/>
      <c r="AX379" s="422"/>
      <c r="AY379" s="422"/>
      <c r="AZ379" s="422"/>
      <c r="BA379" s="386"/>
      <c r="BB379" s="384"/>
      <c r="BC379" s="384"/>
      <c r="BD379" s="384"/>
      <c r="BE379" s="384"/>
      <c r="BF379" s="384"/>
      <c r="BG379" s="384"/>
      <c r="BH379" s="384"/>
      <c r="BI379" s="384"/>
      <c r="BJ379" s="384"/>
      <c r="BK379" s="384"/>
      <c r="BL379" s="384"/>
      <c r="BM379" s="384"/>
      <c r="BN379" s="384"/>
      <c r="BO379" s="384"/>
      <c r="BP379" s="384"/>
      <c r="BQ379" s="384"/>
      <c r="BR379" s="384"/>
      <c r="BS379" s="384"/>
      <c r="BT379" s="384"/>
      <c r="BU379" s="384"/>
      <c r="BV379" s="384"/>
      <c r="BW379" s="384"/>
      <c r="BX379" s="384"/>
      <c r="BY379" s="386"/>
      <c r="BZ379" s="421"/>
      <c r="CA379" s="421"/>
      <c r="CB379" s="421"/>
      <c r="CC379" s="421"/>
      <c r="CD379" s="421"/>
      <c r="CE379" s="421"/>
      <c r="CF379" s="421"/>
      <c r="CG379" s="421"/>
      <c r="CH379" s="421"/>
      <c r="CI379" s="421"/>
      <c r="CJ379" s="421"/>
      <c r="CK379" s="421"/>
      <c r="CL379" s="421"/>
      <c r="CM379" s="421"/>
      <c r="CN379" s="421"/>
      <c r="CO379" s="421"/>
      <c r="CP379" s="421"/>
      <c r="CQ379" s="421"/>
      <c r="CR379" s="421"/>
      <c r="CS379" s="421"/>
      <c r="CT379" s="421"/>
      <c r="CU379" s="421"/>
      <c r="CV379" s="421"/>
      <c r="CW379" s="421"/>
      <c r="CX379" s="421"/>
      <c r="CY379" s="421"/>
      <c r="CZ379" s="421"/>
    </row>
    <row r="380" s="385" customFormat="true" ht="15" customHeight="true" x14ac:dyDescent="0.2">
      <c r="B380" s="387"/>
      <c r="AI380" s="422"/>
      <c r="AJ380" s="422"/>
      <c r="AK380" s="422"/>
      <c r="AL380" s="422"/>
      <c r="AM380" s="422"/>
      <c r="AN380" s="422"/>
      <c r="AO380" s="422"/>
      <c r="AP380" s="422"/>
      <c r="AQ380" s="422"/>
      <c r="AR380" s="422"/>
      <c r="AS380" s="422"/>
      <c r="AT380" s="422"/>
      <c r="AU380" s="422"/>
      <c r="AV380" s="422"/>
      <c r="AW380" s="422"/>
      <c r="AX380" s="422"/>
      <c r="AY380" s="422"/>
      <c r="AZ380" s="422"/>
      <c r="BA380" s="386"/>
      <c r="BB380" s="384"/>
      <c r="BC380" s="384"/>
      <c r="BD380" s="384"/>
      <c r="BE380" s="384"/>
      <c r="BF380" s="384"/>
      <c r="BG380" s="384"/>
      <c r="BH380" s="384"/>
      <c r="BI380" s="384"/>
      <c r="BJ380" s="384"/>
      <c r="BK380" s="384"/>
      <c r="BL380" s="384"/>
      <c r="BM380" s="384"/>
      <c r="BN380" s="384"/>
      <c r="BO380" s="384"/>
      <c r="BP380" s="384"/>
      <c r="BQ380" s="384"/>
      <c r="BR380" s="384"/>
      <c r="BS380" s="384"/>
      <c r="BT380" s="384"/>
      <c r="BU380" s="384"/>
      <c r="BV380" s="384"/>
      <c r="BW380" s="384"/>
      <c r="BX380" s="384"/>
      <c r="BY380" s="386"/>
      <c r="BZ380" s="421"/>
      <c r="CA380" s="421"/>
      <c r="CB380" s="421"/>
      <c r="CC380" s="421"/>
      <c r="CD380" s="421"/>
      <c r="CE380" s="421"/>
      <c r="CF380" s="421"/>
      <c r="CG380" s="421"/>
      <c r="CH380" s="421"/>
      <c r="CI380" s="421"/>
      <c r="CJ380" s="421"/>
      <c r="CK380" s="421"/>
      <c r="CL380" s="421"/>
      <c r="CM380" s="421"/>
      <c r="CN380" s="421"/>
      <c r="CO380" s="421"/>
      <c r="CP380" s="421"/>
      <c r="CQ380" s="421"/>
      <c r="CR380" s="421"/>
      <c r="CS380" s="421"/>
      <c r="CT380" s="421"/>
      <c r="CU380" s="421"/>
      <c r="CV380" s="421"/>
      <c r="CW380" s="421"/>
      <c r="CX380" s="421"/>
      <c r="CY380" s="421"/>
      <c r="CZ380" s="421"/>
    </row>
    <row r="381" s="385" customFormat="true" ht="15" customHeight="true" x14ac:dyDescent="0.2">
      <c r="B381" s="387"/>
      <c r="AI381" s="422"/>
      <c r="AJ381" s="422"/>
      <c r="AK381" s="422"/>
      <c r="AL381" s="422"/>
      <c r="AM381" s="422"/>
      <c r="AN381" s="422"/>
      <c r="AO381" s="422"/>
      <c r="AP381" s="422"/>
      <c r="AQ381" s="422"/>
      <c r="AR381" s="422"/>
      <c r="AS381" s="422"/>
      <c r="AT381" s="422"/>
      <c r="AU381" s="422"/>
      <c r="AV381" s="422"/>
      <c r="AW381" s="422"/>
      <c r="AX381" s="422"/>
      <c r="AY381" s="422"/>
      <c r="AZ381" s="422"/>
      <c r="BA381" s="386"/>
      <c r="BB381" s="384"/>
      <c r="BC381" s="384"/>
      <c r="BD381" s="384"/>
      <c r="BE381" s="384"/>
      <c r="BF381" s="384"/>
      <c r="BG381" s="384"/>
      <c r="BH381" s="384"/>
      <c r="BI381" s="384"/>
      <c r="BJ381" s="384"/>
      <c r="BK381" s="384"/>
      <c r="BL381" s="384"/>
      <c r="BM381" s="384"/>
      <c r="BN381" s="384"/>
      <c r="BO381" s="384"/>
      <c r="BP381" s="384"/>
      <c r="BQ381" s="384"/>
      <c r="BR381" s="384"/>
      <c r="BS381" s="384"/>
      <c r="BT381" s="384"/>
      <c r="BU381" s="384"/>
      <c r="BV381" s="384"/>
      <c r="BW381" s="384"/>
      <c r="BX381" s="384"/>
      <c r="BY381" s="386"/>
      <c r="BZ381" s="421"/>
      <c r="CA381" s="421"/>
      <c r="CB381" s="421"/>
      <c r="CC381" s="421"/>
      <c r="CD381" s="421"/>
      <c r="CE381" s="421"/>
      <c r="CF381" s="421"/>
      <c r="CG381" s="421"/>
      <c r="CH381" s="421"/>
      <c r="CI381" s="421"/>
      <c r="CJ381" s="421"/>
      <c r="CK381" s="421"/>
      <c r="CL381" s="421"/>
      <c r="CM381" s="421"/>
      <c r="CN381" s="421"/>
      <c r="CO381" s="421"/>
      <c r="CP381" s="421"/>
      <c r="CQ381" s="421"/>
      <c r="CR381" s="421"/>
      <c r="CS381" s="421"/>
      <c r="CT381" s="421"/>
      <c r="CU381" s="421"/>
      <c r="CV381" s="421"/>
      <c r="CW381" s="421"/>
      <c r="CX381" s="421"/>
      <c r="CY381" s="421"/>
      <c r="CZ381" s="421"/>
    </row>
    <row r="382" s="385" customFormat="true" ht="15" customHeight="true" x14ac:dyDescent="0.2">
      <c r="B382" s="387"/>
      <c r="AI382" s="422"/>
      <c r="AJ382" s="422"/>
      <c r="AK382" s="422"/>
      <c r="AL382" s="422"/>
      <c r="AM382" s="422"/>
      <c r="AN382" s="422"/>
      <c r="AO382" s="422"/>
      <c r="AP382" s="422"/>
      <c r="AQ382" s="422"/>
      <c r="AR382" s="422"/>
      <c r="AS382" s="422"/>
      <c r="AT382" s="422"/>
      <c r="AU382" s="422"/>
      <c r="AV382" s="422"/>
      <c r="AW382" s="422"/>
      <c r="AX382" s="422"/>
      <c r="AY382" s="422"/>
      <c r="AZ382" s="422"/>
      <c r="BA382" s="386"/>
      <c r="BB382" s="384"/>
      <c r="BC382" s="384"/>
      <c r="BD382" s="384"/>
      <c r="BE382" s="384"/>
      <c r="BF382" s="384"/>
      <c r="BG382" s="384"/>
      <c r="BH382" s="384"/>
      <c r="BI382" s="384"/>
      <c r="BJ382" s="384"/>
      <c r="BK382" s="384"/>
      <c r="BL382" s="384"/>
      <c r="BM382" s="384"/>
      <c r="BN382" s="384"/>
      <c r="BO382" s="384"/>
      <c r="BP382" s="384"/>
      <c r="BQ382" s="384"/>
      <c r="BR382" s="384"/>
      <c r="BS382" s="384"/>
      <c r="BT382" s="384"/>
      <c r="BU382" s="384"/>
      <c r="BV382" s="384"/>
      <c r="BW382" s="384"/>
      <c r="BX382" s="384"/>
      <c r="BY382" s="386"/>
      <c r="BZ382" s="421"/>
      <c r="CA382" s="421"/>
      <c r="CB382" s="421"/>
      <c r="CC382" s="421"/>
      <c r="CD382" s="421"/>
      <c r="CE382" s="421"/>
      <c r="CF382" s="421"/>
      <c r="CG382" s="421"/>
      <c r="CH382" s="421"/>
      <c r="CI382" s="421"/>
      <c r="CJ382" s="421"/>
      <c r="CK382" s="421"/>
      <c r="CL382" s="421"/>
      <c r="CM382" s="421"/>
      <c r="CN382" s="421"/>
      <c r="CO382" s="421"/>
      <c r="CP382" s="421"/>
      <c r="CQ382" s="421"/>
      <c r="CR382" s="421"/>
      <c r="CS382" s="421"/>
      <c r="CT382" s="421"/>
      <c r="CU382" s="421"/>
      <c r="CV382" s="421"/>
      <c r="CW382" s="421"/>
      <c r="CX382" s="421"/>
      <c r="CY382" s="421"/>
      <c r="CZ382" s="421"/>
    </row>
    <row r="383" s="385" customFormat="true" ht="15" customHeight="true" x14ac:dyDescent="0.2">
      <c r="B383" s="387"/>
      <c r="AI383" s="422"/>
      <c r="AJ383" s="422"/>
      <c r="AK383" s="422"/>
      <c r="AL383" s="422"/>
      <c r="AM383" s="422"/>
      <c r="AN383" s="422"/>
      <c r="AO383" s="422"/>
      <c r="AP383" s="422"/>
      <c r="AQ383" s="422"/>
      <c r="AR383" s="422"/>
      <c r="AS383" s="422"/>
      <c r="AT383" s="422"/>
      <c r="AU383" s="422"/>
      <c r="AV383" s="422"/>
      <c r="AW383" s="422"/>
      <c r="AX383" s="422"/>
      <c r="AY383" s="422"/>
      <c r="AZ383" s="422"/>
      <c r="BA383" s="386"/>
      <c r="BB383" s="384"/>
      <c r="BC383" s="384"/>
      <c r="BD383" s="384"/>
      <c r="BE383" s="384"/>
      <c r="BF383" s="384"/>
      <c r="BG383" s="384"/>
      <c r="BH383" s="384"/>
      <c r="BI383" s="384"/>
      <c r="BJ383" s="384"/>
      <c r="BK383" s="384"/>
      <c r="BL383" s="384"/>
      <c r="BM383" s="384"/>
      <c r="BN383" s="384"/>
      <c r="BO383" s="384"/>
      <c r="BP383" s="384"/>
      <c r="BQ383" s="384"/>
      <c r="BR383" s="384"/>
      <c r="BS383" s="384"/>
      <c r="BT383" s="384"/>
      <c r="BU383" s="384"/>
      <c r="BV383" s="384"/>
      <c r="BW383" s="384"/>
      <c r="BX383" s="384"/>
      <c r="BY383" s="386"/>
      <c r="BZ383" s="421"/>
      <c r="CA383" s="421"/>
      <c r="CB383" s="421"/>
      <c r="CC383" s="421"/>
      <c r="CD383" s="421"/>
      <c r="CE383" s="421"/>
      <c r="CF383" s="421"/>
      <c r="CG383" s="421"/>
      <c r="CH383" s="421"/>
      <c r="CI383" s="421"/>
      <c r="CJ383" s="421"/>
      <c r="CK383" s="421"/>
      <c r="CL383" s="421"/>
      <c r="CM383" s="421"/>
      <c r="CN383" s="421"/>
      <c r="CO383" s="421"/>
      <c r="CP383" s="421"/>
      <c r="CQ383" s="421"/>
      <c r="CR383" s="421"/>
      <c r="CS383" s="421"/>
      <c r="CT383" s="421"/>
      <c r="CU383" s="421"/>
      <c r="CV383" s="421"/>
      <c r="CW383" s="421"/>
      <c r="CX383" s="421"/>
      <c r="CY383" s="421"/>
      <c r="CZ383" s="421"/>
    </row>
    <row r="384" s="385" customFormat="true" ht="15" customHeight="true" x14ac:dyDescent="0.2">
      <c r="B384" s="387"/>
      <c r="AI384" s="422"/>
      <c r="AJ384" s="422"/>
      <c r="AK384" s="422"/>
      <c r="AL384" s="422"/>
      <c r="AM384" s="422"/>
      <c r="AN384" s="422"/>
      <c r="AO384" s="422"/>
      <c r="AP384" s="422"/>
      <c r="AQ384" s="422"/>
      <c r="AR384" s="422"/>
      <c r="AS384" s="422"/>
      <c r="AT384" s="422"/>
      <c r="AU384" s="422"/>
      <c r="AV384" s="422"/>
      <c r="AW384" s="422"/>
      <c r="AX384" s="422"/>
      <c r="AY384" s="422"/>
      <c r="AZ384" s="422"/>
      <c r="BA384" s="386"/>
      <c r="BB384" s="384"/>
      <c r="BC384" s="384"/>
      <c r="BD384" s="384"/>
      <c r="BE384" s="384"/>
      <c r="BF384" s="384"/>
      <c r="BG384" s="384"/>
      <c r="BH384" s="384"/>
      <c r="BI384" s="384"/>
      <c r="BJ384" s="384"/>
      <c r="BK384" s="384"/>
      <c r="BL384" s="384"/>
      <c r="BM384" s="384"/>
      <c r="BN384" s="384"/>
      <c r="BO384" s="384"/>
      <c r="BP384" s="384"/>
      <c r="BQ384" s="384"/>
      <c r="BR384" s="384"/>
      <c r="BS384" s="384"/>
      <c r="BT384" s="384"/>
      <c r="BU384" s="384"/>
      <c r="BV384" s="384"/>
      <c r="BW384" s="384"/>
      <c r="BX384" s="384"/>
      <c r="BY384" s="386"/>
      <c r="BZ384" s="421"/>
      <c r="CA384" s="421"/>
      <c r="CB384" s="421"/>
      <c r="CC384" s="421"/>
      <c r="CD384" s="421"/>
      <c r="CE384" s="421"/>
      <c r="CF384" s="421"/>
      <c r="CG384" s="421"/>
      <c r="CH384" s="421"/>
      <c r="CI384" s="421"/>
      <c r="CJ384" s="421"/>
      <c r="CK384" s="421"/>
      <c r="CL384" s="421"/>
      <c r="CM384" s="421"/>
      <c r="CN384" s="421"/>
      <c r="CO384" s="421"/>
      <c r="CP384" s="421"/>
      <c r="CQ384" s="421"/>
      <c r="CR384" s="421"/>
      <c r="CS384" s="421"/>
      <c r="CT384" s="421"/>
      <c r="CU384" s="421"/>
      <c r="CV384" s="421"/>
      <c r="CW384" s="421"/>
      <c r="CX384" s="421"/>
      <c r="CY384" s="421"/>
      <c r="CZ384" s="421"/>
    </row>
    <row r="385" s="385" customFormat="true" ht="15" customHeight="true" x14ac:dyDescent="0.2">
      <c r="B385" s="387"/>
      <c r="AI385" s="422"/>
      <c r="AJ385" s="422"/>
      <c r="AK385" s="422"/>
      <c r="AL385" s="422"/>
      <c r="AM385" s="422"/>
      <c r="AN385" s="422"/>
      <c r="AO385" s="422"/>
      <c r="AP385" s="422"/>
      <c r="AQ385" s="422"/>
      <c r="AR385" s="422"/>
      <c r="AS385" s="422"/>
      <c r="AT385" s="422"/>
      <c r="AU385" s="422"/>
      <c r="AV385" s="422"/>
      <c r="AW385" s="422"/>
      <c r="AX385" s="422"/>
      <c r="AY385" s="422"/>
      <c r="AZ385" s="422"/>
      <c r="BA385" s="386"/>
      <c r="BB385" s="384"/>
      <c r="BC385" s="384"/>
      <c r="BD385" s="384"/>
      <c r="BE385" s="384"/>
      <c r="BF385" s="384"/>
      <c r="BG385" s="384"/>
      <c r="BH385" s="384"/>
      <c r="BI385" s="384"/>
      <c r="BJ385" s="384"/>
      <c r="BK385" s="384"/>
      <c r="BL385" s="384"/>
      <c r="BM385" s="384"/>
      <c r="BN385" s="384"/>
      <c r="BO385" s="384"/>
      <c r="BP385" s="384"/>
      <c r="BQ385" s="384"/>
      <c r="BR385" s="384"/>
      <c r="BS385" s="384"/>
      <c r="BT385" s="384"/>
      <c r="BU385" s="384"/>
      <c r="BV385" s="384"/>
      <c r="BW385" s="384"/>
      <c r="BX385" s="384"/>
      <c r="BY385" s="386"/>
      <c r="BZ385" s="421"/>
      <c r="CA385" s="421"/>
      <c r="CB385" s="421"/>
      <c r="CC385" s="421"/>
      <c r="CD385" s="421"/>
      <c r="CE385" s="421"/>
      <c r="CF385" s="421"/>
      <c r="CG385" s="421"/>
      <c r="CH385" s="421"/>
      <c r="CI385" s="421"/>
      <c r="CJ385" s="421"/>
      <c r="CK385" s="421"/>
      <c r="CL385" s="421"/>
      <c r="CM385" s="421"/>
      <c r="CN385" s="421"/>
      <c r="CO385" s="421"/>
      <c r="CP385" s="421"/>
      <c r="CQ385" s="421"/>
      <c r="CR385" s="421"/>
      <c r="CS385" s="421"/>
      <c r="CT385" s="421"/>
      <c r="CU385" s="421"/>
      <c r="CV385" s="421"/>
      <c r="CW385" s="421"/>
      <c r="CX385" s="421"/>
      <c r="CY385" s="421"/>
      <c r="CZ385" s="421"/>
    </row>
    <row r="386" s="385" customFormat="true" ht="15" customHeight="true" x14ac:dyDescent="0.2">
      <c r="B386" s="387"/>
      <c r="AI386" s="422"/>
      <c r="AJ386" s="422"/>
      <c r="AK386" s="422"/>
      <c r="AL386" s="422"/>
      <c r="AM386" s="422"/>
      <c r="AN386" s="422"/>
      <c r="AO386" s="422"/>
      <c r="AP386" s="422"/>
      <c r="AQ386" s="422"/>
      <c r="AR386" s="422"/>
      <c r="AS386" s="422"/>
      <c r="AT386" s="422"/>
      <c r="AU386" s="422"/>
      <c r="AV386" s="422"/>
      <c r="AW386" s="422"/>
      <c r="AX386" s="422"/>
      <c r="AY386" s="422"/>
      <c r="AZ386" s="422"/>
      <c r="BA386" s="386"/>
      <c r="BB386" s="384"/>
      <c r="BC386" s="384"/>
      <c r="BD386" s="384"/>
      <c r="BE386" s="384"/>
      <c r="BF386" s="384"/>
      <c r="BG386" s="384"/>
      <c r="BH386" s="384"/>
      <c r="BI386" s="384"/>
      <c r="BJ386" s="384"/>
      <c r="BK386" s="384"/>
      <c r="BL386" s="384"/>
      <c r="BM386" s="384"/>
      <c r="BN386" s="384"/>
      <c r="BO386" s="384"/>
      <c r="BP386" s="384"/>
      <c r="BQ386" s="384"/>
      <c r="BR386" s="384"/>
      <c r="BS386" s="384"/>
      <c r="BT386" s="384"/>
      <c r="BU386" s="384"/>
      <c r="BV386" s="384"/>
      <c r="BW386" s="384"/>
      <c r="BX386" s="384"/>
      <c r="BY386" s="386"/>
      <c r="BZ386" s="421"/>
      <c r="CA386" s="421"/>
      <c r="CB386" s="421"/>
      <c r="CC386" s="421"/>
      <c r="CD386" s="421"/>
      <c r="CE386" s="421"/>
      <c r="CF386" s="421"/>
      <c r="CG386" s="421"/>
      <c r="CH386" s="421"/>
      <c r="CI386" s="421"/>
      <c r="CJ386" s="421"/>
      <c r="CK386" s="421"/>
      <c r="CL386" s="421"/>
      <c r="CM386" s="421"/>
      <c r="CN386" s="421"/>
      <c r="CO386" s="421"/>
      <c r="CP386" s="421"/>
      <c r="CQ386" s="421"/>
      <c r="CR386" s="421"/>
      <c r="CS386" s="421"/>
      <c r="CT386" s="421"/>
      <c r="CU386" s="421"/>
      <c r="CV386" s="421"/>
      <c r="CW386" s="421"/>
      <c r="CX386" s="421"/>
      <c r="CY386" s="421"/>
      <c r="CZ386" s="421"/>
    </row>
    <row r="387" s="385" customFormat="true" ht="15" customHeight="true" x14ac:dyDescent="0.2">
      <c r="B387" s="387"/>
      <c r="AI387" s="422"/>
      <c r="AJ387" s="422"/>
      <c r="AK387" s="422"/>
      <c r="AL387" s="422"/>
      <c r="AM387" s="422"/>
      <c r="AN387" s="422"/>
      <c r="AO387" s="422"/>
      <c r="AP387" s="422"/>
      <c r="AQ387" s="422"/>
      <c r="AR387" s="422"/>
      <c r="AS387" s="422"/>
      <c r="AT387" s="422"/>
      <c r="AU387" s="422"/>
      <c r="AV387" s="422"/>
      <c r="AW387" s="422"/>
      <c r="AX387" s="422"/>
      <c r="AY387" s="422"/>
      <c r="AZ387" s="422"/>
      <c r="BA387" s="386"/>
      <c r="BB387" s="384"/>
      <c r="BC387" s="384"/>
      <c r="BD387" s="384"/>
      <c r="BE387" s="384"/>
      <c r="BF387" s="384"/>
      <c r="BG387" s="384"/>
      <c r="BH387" s="384"/>
      <c r="BI387" s="384"/>
      <c r="BJ387" s="384"/>
      <c r="BK387" s="384"/>
      <c r="BL387" s="384"/>
      <c r="BM387" s="384"/>
      <c r="BN387" s="384"/>
      <c r="BO387" s="384"/>
      <c r="BP387" s="384"/>
      <c r="BQ387" s="384"/>
      <c r="BR387" s="384"/>
      <c r="BS387" s="384"/>
      <c r="BT387" s="384"/>
      <c r="BU387" s="384"/>
      <c r="BV387" s="384"/>
      <c r="BW387" s="384"/>
      <c r="BX387" s="384"/>
      <c r="BY387" s="386"/>
      <c r="BZ387" s="421"/>
      <c r="CA387" s="421"/>
      <c r="CB387" s="421"/>
      <c r="CC387" s="421"/>
      <c r="CD387" s="421"/>
      <c r="CE387" s="421"/>
      <c r="CF387" s="421"/>
      <c r="CG387" s="421"/>
      <c r="CH387" s="421"/>
      <c r="CI387" s="421"/>
      <c r="CJ387" s="421"/>
      <c r="CK387" s="421"/>
      <c r="CL387" s="421"/>
      <c r="CM387" s="421"/>
      <c r="CN387" s="421"/>
      <c r="CO387" s="421"/>
      <c r="CP387" s="421"/>
      <c r="CQ387" s="421"/>
      <c r="CR387" s="421"/>
      <c r="CS387" s="421"/>
      <c r="CT387" s="421"/>
      <c r="CU387" s="421"/>
      <c r="CV387" s="421"/>
      <c r="CW387" s="421"/>
      <c r="CX387" s="421"/>
      <c r="CY387" s="421"/>
      <c r="CZ387" s="421"/>
    </row>
    <row r="388" s="385" customFormat="true" ht="15" customHeight="true" x14ac:dyDescent="0.2">
      <c r="B388" s="387"/>
      <c r="AI388" s="422"/>
      <c r="AJ388" s="422"/>
      <c r="AK388" s="422"/>
      <c r="AL388" s="422"/>
      <c r="AM388" s="422"/>
      <c r="AN388" s="422"/>
      <c r="AO388" s="422"/>
      <c r="AP388" s="422"/>
      <c r="AQ388" s="422"/>
      <c r="AR388" s="422"/>
      <c r="AS388" s="422"/>
      <c r="AT388" s="422"/>
      <c r="AU388" s="422"/>
      <c r="AV388" s="422"/>
      <c r="AW388" s="422"/>
      <c r="AX388" s="422"/>
      <c r="AY388" s="422"/>
      <c r="AZ388" s="422"/>
      <c r="BA388" s="386"/>
      <c r="BB388" s="384"/>
      <c r="BC388" s="384"/>
      <c r="BD388" s="384"/>
      <c r="BE388" s="384"/>
      <c r="BF388" s="384"/>
      <c r="BG388" s="384"/>
      <c r="BH388" s="384"/>
      <c r="BI388" s="384"/>
      <c r="BJ388" s="384"/>
      <c r="BK388" s="384"/>
      <c r="BL388" s="384"/>
      <c r="BM388" s="384"/>
      <c r="BN388" s="384"/>
      <c r="BO388" s="384"/>
      <c r="BP388" s="384"/>
      <c r="BQ388" s="384"/>
      <c r="BR388" s="384"/>
      <c r="BS388" s="384"/>
      <c r="BT388" s="384"/>
      <c r="BU388" s="384"/>
      <c r="BV388" s="384"/>
      <c r="BW388" s="384"/>
      <c r="BX388" s="384"/>
      <c r="BY388" s="386"/>
      <c r="BZ388" s="421"/>
      <c r="CA388" s="421"/>
      <c r="CB388" s="421"/>
      <c r="CC388" s="421"/>
      <c r="CD388" s="421"/>
      <c r="CE388" s="421"/>
      <c r="CF388" s="421"/>
      <c r="CG388" s="421"/>
      <c r="CH388" s="421"/>
      <c r="CI388" s="421"/>
      <c r="CJ388" s="421"/>
      <c r="CK388" s="421"/>
      <c r="CL388" s="421"/>
      <c r="CM388" s="421"/>
      <c r="CN388" s="421"/>
      <c r="CO388" s="421"/>
      <c r="CP388" s="421"/>
      <c r="CQ388" s="421"/>
      <c r="CR388" s="421"/>
      <c r="CS388" s="421"/>
      <c r="CT388" s="421"/>
      <c r="CU388" s="421"/>
      <c r="CV388" s="421"/>
      <c r="CW388" s="421"/>
      <c r="CX388" s="421"/>
      <c r="CY388" s="421"/>
      <c r="CZ388" s="421"/>
    </row>
    <row r="389" s="385" customFormat="true" ht="15" customHeight="true" x14ac:dyDescent="0.2">
      <c r="B389" s="387"/>
      <c r="AI389" s="422"/>
      <c r="AJ389" s="422"/>
      <c r="AK389" s="422"/>
      <c r="AL389" s="422"/>
      <c r="AM389" s="422"/>
      <c r="AN389" s="422"/>
      <c r="AO389" s="422"/>
      <c r="AP389" s="422"/>
      <c r="AQ389" s="422"/>
      <c r="AR389" s="422"/>
      <c r="AS389" s="422"/>
      <c r="AT389" s="422"/>
      <c r="AU389" s="422"/>
      <c r="AV389" s="422"/>
      <c r="AW389" s="422"/>
      <c r="AX389" s="422"/>
      <c r="AY389" s="422"/>
      <c r="AZ389" s="422"/>
      <c r="BA389" s="386"/>
      <c r="BB389" s="384"/>
      <c r="BC389" s="384"/>
      <c r="BD389" s="384"/>
      <c r="BE389" s="384"/>
      <c r="BF389" s="384"/>
      <c r="BG389" s="384"/>
      <c r="BH389" s="384"/>
      <c r="BI389" s="384"/>
      <c r="BJ389" s="384"/>
      <c r="BK389" s="384"/>
      <c r="BL389" s="384"/>
      <c r="BM389" s="384"/>
      <c r="BN389" s="384"/>
      <c r="BO389" s="384"/>
      <c r="BP389" s="384"/>
      <c r="BQ389" s="384"/>
      <c r="BR389" s="384"/>
      <c r="BS389" s="384"/>
      <c r="BT389" s="384"/>
      <c r="BU389" s="384"/>
      <c r="BV389" s="384"/>
      <c r="BW389" s="384"/>
      <c r="BX389" s="384"/>
      <c r="BY389" s="386"/>
      <c r="BZ389" s="421"/>
      <c r="CA389" s="421"/>
      <c r="CB389" s="421"/>
      <c r="CC389" s="421"/>
      <c r="CD389" s="421"/>
      <c r="CE389" s="421"/>
      <c r="CF389" s="421"/>
      <c r="CG389" s="421"/>
      <c r="CH389" s="421"/>
      <c r="CI389" s="421"/>
      <c r="CJ389" s="421"/>
      <c r="CK389" s="421"/>
      <c r="CL389" s="421"/>
      <c r="CM389" s="421"/>
      <c r="CN389" s="421"/>
      <c r="CO389" s="421"/>
      <c r="CP389" s="421"/>
      <c r="CQ389" s="421"/>
      <c r="CR389" s="421"/>
      <c r="CS389" s="421"/>
      <c r="CT389" s="421"/>
      <c r="CU389" s="421"/>
      <c r="CV389" s="421"/>
      <c r="CW389" s="421"/>
      <c r="CX389" s="421"/>
      <c r="CY389" s="421"/>
      <c r="CZ389" s="421"/>
    </row>
    <row r="390" s="603" customFormat="true" ht="15" customHeight="true" x14ac:dyDescent="0.2">
      <c r="B390" s="243"/>
      <c r="AI390" s="422"/>
      <c r="AJ390" s="422"/>
      <c r="AK390" s="422"/>
      <c r="AL390" s="422"/>
      <c r="AM390" s="422"/>
      <c r="AN390" s="422"/>
      <c r="AO390" s="422"/>
      <c r="AP390" s="422"/>
      <c r="AQ390" s="422"/>
      <c r="AR390" s="422"/>
      <c r="AS390" s="422"/>
      <c r="AT390" s="422"/>
      <c r="AU390" s="422"/>
      <c r="AV390" s="422"/>
      <c r="AW390" s="422"/>
      <c r="AX390" s="422"/>
      <c r="AY390" s="422"/>
      <c r="AZ390" s="422"/>
      <c r="BA390" s="386"/>
      <c r="BB390" s="384"/>
      <c r="BC390" s="384"/>
      <c r="BD390" s="384"/>
      <c r="BE390" s="384"/>
      <c r="BF390" s="384"/>
      <c r="BG390" s="384"/>
      <c r="BH390" s="384"/>
      <c r="BI390" s="384"/>
      <c r="BJ390" s="384"/>
      <c r="BK390" s="384"/>
      <c r="BL390" s="384"/>
      <c r="BM390" s="384"/>
      <c r="BN390" s="384"/>
      <c r="BO390" s="384"/>
      <c r="BP390" s="384"/>
      <c r="BQ390" s="384"/>
      <c r="BR390" s="384"/>
      <c r="BS390" s="384"/>
      <c r="BT390" s="384"/>
      <c r="BU390" s="384"/>
      <c r="BV390" s="384"/>
      <c r="BW390" s="384"/>
      <c r="BX390" s="384"/>
      <c r="BY390" s="386"/>
      <c r="BZ390" s="421"/>
      <c r="CA390" s="421"/>
      <c r="CB390" s="421"/>
      <c r="CC390" s="421"/>
      <c r="CD390" s="421"/>
      <c r="CE390" s="421"/>
      <c r="CF390" s="421"/>
      <c r="CG390" s="421"/>
      <c r="CH390" s="421"/>
      <c r="CI390" s="421"/>
      <c r="CJ390" s="421"/>
      <c r="CK390" s="421"/>
      <c r="CL390" s="421"/>
      <c r="CM390" s="421"/>
      <c r="CN390" s="421"/>
      <c r="CO390" s="421"/>
      <c r="CP390" s="421"/>
      <c r="CQ390" s="421"/>
      <c r="CR390" s="421"/>
      <c r="CS390" s="421"/>
      <c r="CT390" s="421"/>
      <c r="CU390" s="421"/>
      <c r="CV390" s="421"/>
      <c r="CW390" s="421"/>
      <c r="CX390" s="421"/>
      <c r="CY390" s="421"/>
      <c r="CZ390" s="421"/>
    </row>
    <row r="391" s="603" customFormat="true" ht="15" customHeight="true" x14ac:dyDescent="0.2">
      <c r="B391" s="243"/>
      <c r="AI391" s="422"/>
      <c r="AJ391" s="422"/>
      <c r="AK391" s="422"/>
      <c r="AL391" s="422"/>
      <c r="AM391" s="422"/>
      <c r="AN391" s="422"/>
      <c r="AO391" s="422"/>
      <c r="AP391" s="422"/>
      <c r="AQ391" s="422"/>
      <c r="AR391" s="422"/>
      <c r="AS391" s="422"/>
      <c r="AT391" s="422"/>
      <c r="AU391" s="422"/>
      <c r="AV391" s="422"/>
      <c r="AW391" s="422"/>
      <c r="AX391" s="422"/>
      <c r="AY391" s="422"/>
      <c r="AZ391" s="422"/>
      <c r="BA391" s="386"/>
      <c r="BB391" s="384"/>
      <c r="BC391" s="384"/>
      <c r="BD391" s="384"/>
      <c r="BE391" s="384"/>
      <c r="BF391" s="384"/>
      <c r="BG391" s="384"/>
      <c r="BH391" s="384"/>
      <c r="BI391" s="384"/>
      <c r="BJ391" s="384"/>
      <c r="BK391" s="384"/>
      <c r="BL391" s="384"/>
      <c r="BM391" s="384"/>
      <c r="BN391" s="384"/>
      <c r="BO391" s="384"/>
      <c r="BP391" s="384"/>
      <c r="BQ391" s="384"/>
      <c r="BR391" s="384"/>
      <c r="BS391" s="384"/>
      <c r="BT391" s="384"/>
      <c r="BU391" s="384"/>
      <c r="BV391" s="384"/>
      <c r="BW391" s="384"/>
      <c r="BX391" s="384"/>
      <c r="BY391" s="386"/>
      <c r="BZ391" s="421"/>
      <c r="CA391" s="421"/>
      <c r="CB391" s="421"/>
      <c r="CC391" s="421"/>
      <c r="CD391" s="421"/>
      <c r="CE391" s="421"/>
      <c r="CF391" s="421"/>
      <c r="CG391" s="421"/>
      <c r="CH391" s="421"/>
      <c r="CI391" s="421"/>
      <c r="CJ391" s="421"/>
      <c r="CK391" s="421"/>
      <c r="CL391" s="421"/>
      <c r="CM391" s="421"/>
      <c r="CN391" s="421"/>
      <c r="CO391" s="421"/>
      <c r="CP391" s="421"/>
      <c r="CQ391" s="421"/>
      <c r="CR391" s="421"/>
      <c r="CS391" s="421"/>
      <c r="CT391" s="421"/>
      <c r="CU391" s="421"/>
      <c r="CV391" s="421"/>
      <c r="CW391" s="421"/>
      <c r="CX391" s="421"/>
      <c r="CY391" s="421"/>
      <c r="CZ391" s="421"/>
    </row>
    <row r="392" s="603" customFormat="true" ht="15" customHeight="true" x14ac:dyDescent="0.2">
      <c r="AI392" s="422"/>
      <c r="AJ392" s="422"/>
      <c r="AK392" s="422"/>
      <c r="AL392" s="422"/>
      <c r="AM392" s="422"/>
      <c r="AN392" s="422"/>
      <c r="AO392" s="422"/>
      <c r="AP392" s="422"/>
      <c r="AQ392" s="422"/>
      <c r="AR392" s="422"/>
      <c r="AS392" s="422"/>
      <c r="AT392" s="422"/>
      <c r="AU392" s="422"/>
      <c r="AV392" s="422"/>
      <c r="AW392" s="422"/>
      <c r="AX392" s="422"/>
      <c r="AY392" s="422"/>
      <c r="AZ392" s="422"/>
      <c r="BA392" s="386"/>
      <c r="BB392" s="384"/>
      <c r="BC392" s="384"/>
      <c r="BD392" s="384"/>
      <c r="BE392" s="384"/>
      <c r="BF392" s="384"/>
      <c r="BG392" s="384"/>
      <c r="BH392" s="384"/>
      <c r="BI392" s="384"/>
      <c r="BJ392" s="384"/>
      <c r="BK392" s="384"/>
      <c r="BL392" s="384"/>
      <c r="BM392" s="384"/>
      <c r="BN392" s="384"/>
      <c r="BO392" s="384"/>
      <c r="BP392" s="384"/>
      <c r="BQ392" s="384"/>
      <c r="BR392" s="384"/>
      <c r="BS392" s="384"/>
      <c r="BT392" s="384"/>
      <c r="BU392" s="384"/>
      <c r="BV392" s="384"/>
      <c r="BW392" s="384"/>
      <c r="BX392" s="384"/>
      <c r="BY392" s="386"/>
      <c r="BZ392" s="421"/>
      <c r="CA392" s="421"/>
      <c r="CB392" s="421"/>
      <c r="CC392" s="421"/>
      <c r="CD392" s="421"/>
      <c r="CE392" s="421"/>
      <c r="CF392" s="421"/>
      <c r="CG392" s="421"/>
      <c r="CH392" s="421"/>
      <c r="CI392" s="421"/>
      <c r="CJ392" s="421"/>
      <c r="CK392" s="421"/>
      <c r="CL392" s="421"/>
      <c r="CM392" s="421"/>
      <c r="CN392" s="421"/>
      <c r="CO392" s="421"/>
      <c r="CP392" s="421"/>
      <c r="CQ392" s="421"/>
      <c r="CR392" s="421"/>
      <c r="CS392" s="421"/>
      <c r="CT392" s="421"/>
      <c r="CU392" s="421"/>
      <c r="CV392" s="421"/>
      <c r="CW392" s="421"/>
      <c r="CX392" s="421"/>
      <c r="CY392" s="421"/>
      <c r="CZ392" s="421"/>
    </row>
    <row r="393" s="603" customFormat="true" ht="15" customHeight="true" x14ac:dyDescent="0.2">
      <c r="AI393" s="422"/>
      <c r="AJ393" s="422"/>
      <c r="AK393" s="422"/>
      <c r="AL393" s="422"/>
      <c r="AM393" s="422"/>
      <c r="AN393" s="422"/>
      <c r="AO393" s="422"/>
      <c r="AP393" s="422"/>
      <c r="AQ393" s="422"/>
      <c r="AR393" s="422"/>
      <c r="AS393" s="422"/>
      <c r="AT393" s="422"/>
      <c r="AU393" s="422"/>
      <c r="AV393" s="422"/>
      <c r="AW393" s="422"/>
      <c r="AX393" s="422"/>
      <c r="AY393" s="422"/>
      <c r="AZ393" s="422"/>
      <c r="BA393" s="386"/>
      <c r="BB393" s="384"/>
      <c r="BC393" s="384"/>
      <c r="BD393" s="384"/>
      <c r="BE393" s="384"/>
      <c r="BF393" s="384"/>
      <c r="BG393" s="384"/>
      <c r="BH393" s="384"/>
      <c r="BI393" s="384"/>
      <c r="BJ393" s="384"/>
      <c r="BK393" s="384"/>
      <c r="BL393" s="384"/>
      <c r="BM393" s="384"/>
      <c r="BN393" s="384"/>
      <c r="BO393" s="384"/>
      <c r="BP393" s="384"/>
      <c r="BQ393" s="384"/>
      <c r="BR393" s="384"/>
      <c r="BS393" s="384"/>
      <c r="BT393" s="384"/>
      <c r="BU393" s="384"/>
      <c r="BV393" s="384"/>
      <c r="BW393" s="384"/>
      <c r="BX393" s="384"/>
      <c r="BY393" s="386"/>
      <c r="BZ393" s="421"/>
      <c r="CA393" s="421"/>
      <c r="CB393" s="421"/>
      <c r="CC393" s="421"/>
      <c r="CD393" s="421"/>
      <c r="CE393" s="421"/>
      <c r="CF393" s="421"/>
      <c r="CG393" s="421"/>
      <c r="CH393" s="421"/>
      <c r="CI393" s="421"/>
      <c r="CJ393" s="421"/>
      <c r="CK393" s="421"/>
      <c r="CL393" s="421"/>
      <c r="CM393" s="421"/>
      <c r="CN393" s="421"/>
      <c r="CO393" s="421"/>
      <c r="CP393" s="421"/>
      <c r="CQ393" s="421"/>
      <c r="CR393" s="421"/>
      <c r="CS393" s="421"/>
      <c r="CT393" s="421"/>
      <c r="CU393" s="421"/>
      <c r="CV393" s="421"/>
      <c r="CW393" s="421"/>
      <c r="CX393" s="421"/>
      <c r="CY393" s="421"/>
      <c r="CZ393" s="421"/>
    </row>
    <row r="394" s="603" customFormat="true" ht="15" customHeight="true" x14ac:dyDescent="0.2">
      <c r="AI394" s="422"/>
      <c r="AJ394" s="422"/>
      <c r="AK394" s="422"/>
      <c r="AL394" s="422"/>
      <c r="AM394" s="422"/>
      <c r="AN394" s="422"/>
      <c r="AO394" s="422"/>
      <c r="AP394" s="422"/>
      <c r="AQ394" s="422"/>
      <c r="AR394" s="422"/>
      <c r="AS394" s="422"/>
      <c r="AT394" s="422"/>
      <c r="AU394" s="422"/>
      <c r="AV394" s="422"/>
      <c r="AW394" s="422"/>
      <c r="AX394" s="422"/>
      <c r="AY394" s="422"/>
      <c r="AZ394" s="422"/>
      <c r="BA394" s="386"/>
      <c r="BB394" s="384"/>
      <c r="BC394" s="384"/>
      <c r="BD394" s="384"/>
      <c r="BE394" s="384"/>
      <c r="BF394" s="384"/>
      <c r="BG394" s="384"/>
      <c r="BH394" s="384"/>
      <c r="BI394" s="384"/>
      <c r="BJ394" s="384"/>
      <c r="BK394" s="384"/>
      <c r="BL394" s="384"/>
      <c r="BM394" s="384"/>
      <c r="BN394" s="384"/>
      <c r="BO394" s="384"/>
      <c r="BP394" s="384"/>
      <c r="BQ394" s="384"/>
      <c r="BR394" s="384"/>
      <c r="BS394" s="384"/>
      <c r="BT394" s="384"/>
      <c r="BU394" s="384"/>
      <c r="BV394" s="384"/>
      <c r="BW394" s="384"/>
      <c r="BX394" s="384"/>
      <c r="BY394" s="386"/>
      <c r="BZ394" s="421"/>
      <c r="CA394" s="421"/>
      <c r="CB394" s="421"/>
      <c r="CC394" s="421"/>
      <c r="CD394" s="421"/>
      <c r="CE394" s="421"/>
      <c r="CF394" s="421"/>
      <c r="CG394" s="421"/>
      <c r="CH394" s="421"/>
      <c r="CI394" s="421"/>
      <c r="CJ394" s="421"/>
      <c r="CK394" s="421"/>
      <c r="CL394" s="421"/>
      <c r="CM394" s="421"/>
      <c r="CN394" s="421"/>
      <c r="CO394" s="421"/>
      <c r="CP394" s="421"/>
      <c r="CQ394" s="421"/>
      <c r="CR394" s="421"/>
      <c r="CS394" s="421"/>
      <c r="CT394" s="421"/>
      <c r="CU394" s="421"/>
      <c r="CV394" s="421"/>
      <c r="CW394" s="421"/>
      <c r="CX394" s="421"/>
      <c r="CY394" s="421"/>
      <c r="CZ394" s="421"/>
    </row>
    <row r="395" s="603" customFormat="true" ht="15" customHeight="true" x14ac:dyDescent="0.2">
      <c r="AI395" s="422"/>
      <c r="AJ395" s="422"/>
      <c r="AK395" s="422"/>
      <c r="AL395" s="422"/>
      <c r="AM395" s="422"/>
      <c r="AN395" s="422"/>
      <c r="AO395" s="422"/>
      <c r="AP395" s="422"/>
      <c r="AQ395" s="422"/>
      <c r="AR395" s="422"/>
      <c r="AS395" s="422"/>
      <c r="AT395" s="422"/>
      <c r="AU395" s="422"/>
      <c r="AV395" s="422"/>
      <c r="AW395" s="422"/>
      <c r="AX395" s="422"/>
      <c r="AY395" s="422"/>
      <c r="AZ395" s="422"/>
      <c r="BA395" s="386"/>
      <c r="BB395" s="384"/>
      <c r="BC395" s="384"/>
      <c r="BD395" s="384"/>
      <c r="BE395" s="384"/>
      <c r="BF395" s="384"/>
      <c r="BG395" s="384"/>
      <c r="BH395" s="384"/>
      <c r="BI395" s="384"/>
      <c r="BJ395" s="384"/>
      <c r="BK395" s="384"/>
      <c r="BL395" s="384"/>
      <c r="BM395" s="384"/>
      <c r="BN395" s="384"/>
      <c r="BO395" s="384"/>
      <c r="BP395" s="384"/>
      <c r="BQ395" s="384"/>
      <c r="BR395" s="384"/>
      <c r="BS395" s="384"/>
      <c r="BT395" s="384"/>
      <c r="BU395" s="384"/>
      <c r="BV395" s="384"/>
      <c r="BW395" s="384"/>
      <c r="BX395" s="384"/>
      <c r="BY395" s="386"/>
      <c r="BZ395" s="421"/>
      <c r="CA395" s="421"/>
      <c r="CB395" s="421"/>
      <c r="CC395" s="421"/>
      <c r="CD395" s="421"/>
      <c r="CE395" s="421"/>
      <c r="CF395" s="421"/>
      <c r="CG395" s="421"/>
      <c r="CH395" s="421"/>
      <c r="CI395" s="421"/>
      <c r="CJ395" s="421"/>
      <c r="CK395" s="421"/>
      <c r="CL395" s="421"/>
      <c r="CM395" s="421"/>
      <c r="CN395" s="421"/>
      <c r="CO395" s="421"/>
      <c r="CP395" s="421"/>
      <c r="CQ395" s="421"/>
      <c r="CR395" s="421"/>
      <c r="CS395" s="421"/>
      <c r="CT395" s="421"/>
      <c r="CU395" s="421"/>
      <c r="CV395" s="421"/>
      <c r="CW395" s="421"/>
      <c r="CX395" s="421"/>
      <c r="CY395" s="421"/>
      <c r="CZ395" s="421"/>
    </row>
    <row r="396" s="603" customFormat="true" ht="15" customHeight="true" x14ac:dyDescent="0.2">
      <c r="AI396" s="422"/>
      <c r="AJ396" s="422"/>
      <c r="AK396" s="422"/>
      <c r="AL396" s="422"/>
      <c r="AM396" s="422"/>
      <c r="AN396" s="422"/>
      <c r="AO396" s="422"/>
      <c r="AP396" s="422"/>
      <c r="AQ396" s="422"/>
      <c r="AR396" s="422"/>
      <c r="AS396" s="422"/>
      <c r="AT396" s="422"/>
      <c r="AU396" s="422"/>
      <c r="AV396" s="422"/>
      <c r="AW396" s="422"/>
      <c r="AX396" s="422"/>
      <c r="AY396" s="422"/>
      <c r="AZ396" s="422"/>
      <c r="BA396" s="386"/>
      <c r="BB396" s="384"/>
      <c r="BC396" s="384"/>
      <c r="BD396" s="384"/>
      <c r="BE396" s="384"/>
      <c r="BF396" s="384"/>
      <c r="BG396" s="384"/>
      <c r="BH396" s="384"/>
      <c r="BI396" s="384"/>
      <c r="BJ396" s="384"/>
      <c r="BK396" s="384"/>
      <c r="BL396" s="384"/>
      <c r="BM396" s="384"/>
      <c r="BN396" s="384"/>
      <c r="BO396" s="384"/>
      <c r="BP396" s="384"/>
      <c r="BQ396" s="384"/>
      <c r="BR396" s="384"/>
      <c r="BS396" s="384"/>
      <c r="BT396" s="384"/>
      <c r="BU396" s="384"/>
      <c r="BV396" s="384"/>
      <c r="BW396" s="384"/>
      <c r="BX396" s="384"/>
      <c r="BY396" s="386"/>
      <c r="BZ396" s="421"/>
      <c r="CA396" s="421"/>
      <c r="CB396" s="421"/>
      <c r="CC396" s="421"/>
      <c r="CD396" s="421"/>
      <c r="CE396" s="421"/>
      <c r="CF396" s="421"/>
      <c r="CG396" s="421"/>
      <c r="CH396" s="421"/>
      <c r="CI396" s="421"/>
      <c r="CJ396" s="421"/>
      <c r="CK396" s="421"/>
      <c r="CL396" s="421"/>
      <c r="CM396" s="421"/>
      <c r="CN396" s="421"/>
      <c r="CO396" s="421"/>
      <c r="CP396" s="421"/>
      <c r="CQ396" s="421"/>
      <c r="CR396" s="421"/>
      <c r="CS396" s="421"/>
      <c r="CT396" s="421"/>
      <c r="CU396" s="421"/>
      <c r="CV396" s="421"/>
      <c r="CW396" s="421"/>
      <c r="CX396" s="421"/>
      <c r="CY396" s="421"/>
      <c r="CZ396" s="421"/>
    </row>
    <row r="397" s="603" customFormat="true" ht="15" customHeight="true" x14ac:dyDescent="0.2">
      <c r="AI397" s="422"/>
      <c r="AJ397" s="422"/>
      <c r="AK397" s="422"/>
      <c r="AL397" s="422"/>
      <c r="AM397" s="422"/>
      <c r="AN397" s="422"/>
      <c r="AO397" s="422"/>
      <c r="AP397" s="422"/>
      <c r="AQ397" s="422"/>
      <c r="AR397" s="422"/>
      <c r="AS397" s="422"/>
      <c r="AT397" s="422"/>
      <c r="AU397" s="422"/>
      <c r="AV397" s="422"/>
      <c r="AW397" s="422"/>
      <c r="AX397" s="422"/>
      <c r="AY397" s="422"/>
      <c r="AZ397" s="422"/>
      <c r="BA397" s="386"/>
      <c r="BB397" s="384"/>
      <c r="BC397" s="384"/>
      <c r="BD397" s="384"/>
      <c r="BE397" s="384"/>
      <c r="BF397" s="384"/>
      <c r="BG397" s="384"/>
      <c r="BH397" s="384"/>
      <c r="BI397" s="384"/>
      <c r="BJ397" s="384"/>
      <c r="BK397" s="384"/>
      <c r="BL397" s="384"/>
      <c r="BM397" s="384"/>
      <c r="BN397" s="384"/>
      <c r="BO397" s="384"/>
      <c r="BP397" s="384"/>
      <c r="BQ397" s="384"/>
      <c r="BR397" s="384"/>
      <c r="BS397" s="384"/>
      <c r="BT397" s="384"/>
      <c r="BU397" s="384"/>
      <c r="BV397" s="384"/>
      <c r="BW397" s="384"/>
      <c r="BX397" s="384"/>
      <c r="BY397" s="386"/>
      <c r="BZ397" s="421"/>
      <c r="CA397" s="421"/>
      <c r="CB397" s="421"/>
      <c r="CC397" s="421"/>
      <c r="CD397" s="421"/>
      <c r="CE397" s="421"/>
      <c r="CF397" s="421"/>
      <c r="CG397" s="421"/>
      <c r="CH397" s="421"/>
      <c r="CI397" s="421"/>
      <c r="CJ397" s="421"/>
      <c r="CK397" s="421"/>
      <c r="CL397" s="421"/>
      <c r="CM397" s="421"/>
      <c r="CN397" s="421"/>
      <c r="CO397" s="421"/>
      <c r="CP397" s="421"/>
      <c r="CQ397" s="421"/>
      <c r="CR397" s="421"/>
      <c r="CS397" s="421"/>
      <c r="CT397" s="421"/>
      <c r="CU397" s="421"/>
      <c r="CV397" s="421"/>
      <c r="CW397" s="421"/>
      <c r="CX397" s="421"/>
      <c r="CY397" s="421"/>
      <c r="CZ397" s="421"/>
    </row>
    <row r="398" s="603" customFormat="true" ht="15" customHeight="true" x14ac:dyDescent="0.2">
      <c r="AI398" s="422"/>
      <c r="AJ398" s="422"/>
      <c r="AK398" s="422"/>
      <c r="AL398" s="422"/>
      <c r="AM398" s="422"/>
      <c r="AN398" s="422"/>
      <c r="AO398" s="422"/>
      <c r="AP398" s="422"/>
      <c r="AQ398" s="422"/>
      <c r="AR398" s="422"/>
      <c r="AS398" s="422"/>
      <c r="AT398" s="422"/>
      <c r="AU398" s="422"/>
      <c r="AV398" s="422"/>
      <c r="AW398" s="422"/>
      <c r="AX398" s="422"/>
      <c r="AY398" s="422"/>
      <c r="AZ398" s="422"/>
      <c r="BA398" s="386"/>
      <c r="BB398" s="384"/>
      <c r="BC398" s="384"/>
      <c r="BD398" s="384"/>
      <c r="BE398" s="384"/>
      <c r="BF398" s="384"/>
      <c r="BG398" s="384"/>
      <c r="BH398" s="384"/>
      <c r="BI398" s="384"/>
      <c r="BJ398" s="384"/>
      <c r="BK398" s="384"/>
      <c r="BL398" s="384"/>
      <c r="BM398" s="384"/>
      <c r="BN398" s="384"/>
      <c r="BO398" s="384"/>
      <c r="BP398" s="384"/>
      <c r="BQ398" s="384"/>
      <c r="BR398" s="384"/>
      <c r="BS398" s="384"/>
      <c r="BT398" s="384"/>
      <c r="BU398" s="384"/>
      <c r="BV398" s="384"/>
      <c r="BW398" s="384"/>
      <c r="BX398" s="384"/>
      <c r="BY398" s="386"/>
      <c r="BZ398" s="421"/>
      <c r="CA398" s="421"/>
      <c r="CB398" s="421"/>
      <c r="CC398" s="421"/>
      <c r="CD398" s="421"/>
      <c r="CE398" s="421"/>
      <c r="CF398" s="421"/>
      <c r="CG398" s="421"/>
      <c r="CH398" s="421"/>
      <c r="CI398" s="421"/>
      <c r="CJ398" s="421"/>
      <c r="CK398" s="421"/>
      <c r="CL398" s="421"/>
      <c r="CM398" s="421"/>
      <c r="CN398" s="421"/>
      <c r="CO398" s="421"/>
      <c r="CP398" s="421"/>
      <c r="CQ398" s="421"/>
      <c r="CR398" s="421"/>
      <c r="CS398" s="421"/>
      <c r="CT398" s="421"/>
      <c r="CU398" s="421"/>
      <c r="CV398" s="421"/>
      <c r="CW398" s="421"/>
      <c r="CX398" s="421"/>
      <c r="CY398" s="421"/>
      <c r="CZ398" s="421"/>
    </row>
    <row r="399" s="596" customFormat="true" ht="15" customHeight="true" x14ac:dyDescent="0.25">
      <c r="A399" s="390"/>
      <c r="B399" s="390"/>
      <c r="C399" s="854" t="s">
        <v>132</v>
      </c>
      <c r="D399" s="855"/>
      <c r="E399" s="855"/>
      <c r="F399" s="855"/>
      <c r="G399" s="390"/>
      <c r="H399" s="871" t="s">
        <v>133</v>
      </c>
      <c r="I399" s="872"/>
      <c r="J399" s="872"/>
      <c r="K399" s="872"/>
      <c r="M399" s="871" t="s">
        <v>134</v>
      </c>
      <c r="N399" s="872"/>
      <c r="O399" s="872"/>
      <c r="P399" s="872"/>
      <c r="Z399" s="417"/>
      <c r="AA399" s="417"/>
      <c r="AB399" s="417"/>
      <c r="AC399" s="417"/>
      <c r="AD399" s="417"/>
      <c r="AE399" s="417"/>
      <c r="AF399" s="417"/>
      <c r="AG399" s="417"/>
      <c r="AH399" s="417"/>
      <c r="AI399" s="417"/>
      <c r="AJ399" s="417"/>
      <c r="AK399" s="417"/>
      <c r="AL399" s="417"/>
      <c r="AM399" s="417"/>
      <c r="AN399" s="417"/>
      <c r="AO399" s="417"/>
      <c r="AP399" s="417"/>
      <c r="AQ399" s="417"/>
      <c r="AR399" s="417"/>
      <c r="AS399" s="417"/>
      <c r="AT399" s="417"/>
      <c r="AU399" s="417"/>
      <c r="AV399" s="417"/>
      <c r="AW399" s="417"/>
      <c r="AX399" s="417"/>
      <c r="AY399" s="417"/>
      <c r="AZ399" s="417"/>
      <c r="BB399" s="390"/>
      <c r="BZ399" s="417"/>
      <c r="CA399" s="417"/>
      <c r="CB399" s="417"/>
      <c r="CC399" s="417"/>
      <c r="CD399" s="417"/>
      <c r="CE399" s="417"/>
      <c r="CF399" s="417"/>
      <c r="CG399" s="417"/>
      <c r="CH399" s="417"/>
      <c r="CI399" s="417"/>
      <c r="CJ399" s="417"/>
      <c r="CK399" s="417"/>
      <c r="CL399" s="417"/>
      <c r="CM399" s="417"/>
      <c r="CN399" s="417"/>
      <c r="CO399" s="417"/>
      <c r="CP399" s="417"/>
      <c r="CQ399" s="417"/>
      <c r="CR399" s="417"/>
      <c r="CS399" s="417"/>
      <c r="CT399" s="417"/>
      <c r="CU399" s="417"/>
      <c r="CV399" s="417"/>
      <c r="CW399" s="417"/>
      <c r="CX399" s="417"/>
      <c r="CY399" s="417"/>
      <c r="CZ399" s="417"/>
    </row>
    <row r="400" s="424" customFormat="true" ht="15" customHeight="true" x14ac:dyDescent="0.2">
      <c r="C400" s="873" t="s">
        <v>217</v>
      </c>
      <c r="D400" s="770"/>
      <c r="E400" s="770"/>
      <c r="F400" s="584"/>
      <c r="G400" s="584"/>
      <c r="H400" s="874" t="s">
        <v>217</v>
      </c>
      <c r="I400" s="874"/>
      <c r="J400" s="874"/>
      <c r="K400" s="584"/>
      <c r="L400" s="584"/>
      <c r="M400" s="874" t="s">
        <v>217</v>
      </c>
      <c r="N400" s="874"/>
      <c r="O400" s="874"/>
      <c r="P400" s="584"/>
      <c r="Q400" s="584"/>
      <c r="AI400" s="417"/>
      <c r="AJ400" s="417"/>
      <c r="AK400" s="417"/>
      <c r="AL400" s="417"/>
      <c r="AM400" s="417"/>
      <c r="AN400" s="417"/>
      <c r="AO400" s="417"/>
      <c r="AP400" s="417"/>
      <c r="AQ400" s="417"/>
      <c r="AR400" s="417"/>
      <c r="AS400" s="417"/>
      <c r="AT400" s="417"/>
      <c r="AU400" s="417"/>
      <c r="AV400" s="417"/>
      <c r="AW400" s="417"/>
      <c r="AX400" s="417"/>
      <c r="AY400" s="417"/>
      <c r="AZ400" s="417"/>
      <c r="BA400" s="596"/>
      <c r="BB400" s="390"/>
      <c r="BC400" s="596"/>
      <c r="BD400" s="596"/>
      <c r="BE400" s="596"/>
      <c r="BF400" s="596"/>
      <c r="BG400" s="596"/>
      <c r="BH400" s="596"/>
      <c r="BI400" s="596"/>
      <c r="BJ400" s="596"/>
      <c r="BK400" s="596"/>
      <c r="BL400" s="596"/>
      <c r="BM400" s="596"/>
      <c r="BN400" s="596"/>
      <c r="BO400" s="596"/>
      <c r="BP400" s="596"/>
      <c r="BQ400" s="596"/>
      <c r="BR400" s="596"/>
      <c r="BS400" s="596"/>
      <c r="BT400" s="596"/>
      <c r="BU400" s="596"/>
      <c r="BV400" s="596"/>
      <c r="BW400" s="596"/>
      <c r="BX400" s="596"/>
      <c r="BY400" s="596"/>
      <c r="BZ400" s="417"/>
      <c r="CA400" s="417"/>
      <c r="CB400" s="417"/>
      <c r="CC400" s="417"/>
      <c r="CD400" s="417"/>
      <c r="CE400" s="417"/>
      <c r="CF400" s="417"/>
      <c r="CG400" s="417"/>
      <c r="CH400" s="417"/>
      <c r="CI400" s="417"/>
      <c r="CJ400" s="417"/>
      <c r="CK400" s="417"/>
      <c r="CL400" s="417"/>
      <c r="CM400" s="417"/>
      <c r="CN400" s="417"/>
      <c r="CO400" s="417"/>
      <c r="CP400" s="417"/>
      <c r="CQ400" s="417"/>
      <c r="CR400" s="417"/>
      <c r="CS400" s="417"/>
      <c r="CT400" s="417"/>
      <c r="CU400" s="417"/>
      <c r="CV400" s="417"/>
      <c r="CW400" s="417"/>
      <c r="CX400" s="417"/>
      <c r="CY400" s="417"/>
      <c r="CZ400" s="417"/>
    </row>
    <row r="401" s="424" customFormat="true" ht="25.15" customHeight="true" x14ac:dyDescent="0.2">
      <c r="C401" s="873"/>
      <c r="D401" s="770"/>
      <c r="E401" s="597" t="s">
        <v>218</v>
      </c>
      <c r="F401" s="584"/>
      <c r="G401" s="584"/>
      <c r="H401" s="874"/>
      <c r="I401" s="874"/>
      <c r="J401" s="598" t="s">
        <v>218</v>
      </c>
      <c r="K401" s="584"/>
      <c r="L401" s="584"/>
      <c r="M401" s="874"/>
      <c r="N401" s="874"/>
      <c r="O401" s="599" t="s">
        <v>218</v>
      </c>
      <c r="P401" s="584"/>
      <c r="Q401" s="584"/>
      <c r="AI401" s="417"/>
      <c r="AJ401" s="417"/>
      <c r="AK401" s="417"/>
      <c r="AL401" s="417"/>
      <c r="AM401" s="417"/>
      <c r="AN401" s="417"/>
      <c r="AO401" s="417"/>
      <c r="AP401" s="417"/>
      <c r="AQ401" s="417"/>
      <c r="AR401" s="417"/>
      <c r="AS401" s="417"/>
      <c r="AT401" s="417"/>
      <c r="AU401" s="417"/>
      <c r="AV401" s="417"/>
      <c r="AW401" s="417"/>
      <c r="AX401" s="417"/>
      <c r="AY401" s="417"/>
      <c r="AZ401" s="417"/>
      <c r="BA401" s="596"/>
      <c r="BB401" s="390"/>
      <c r="BC401" s="596"/>
      <c r="BD401" s="596"/>
      <c r="BE401" s="596"/>
      <c r="BF401" s="596"/>
      <c r="BG401" s="596"/>
      <c r="BH401" s="596"/>
      <c r="BI401" s="596"/>
      <c r="BJ401" s="596"/>
      <c r="BK401" s="596"/>
      <c r="BL401" s="596"/>
      <c r="BM401" s="596"/>
      <c r="BN401" s="596"/>
      <c r="BO401" s="596"/>
      <c r="BP401" s="596"/>
      <c r="BQ401" s="596"/>
      <c r="BR401" s="596"/>
      <c r="BS401" s="596"/>
      <c r="BT401" s="596"/>
      <c r="BU401" s="596"/>
      <c r="BV401" s="596"/>
      <c r="BW401" s="596"/>
      <c r="BX401" s="596"/>
      <c r="BY401" s="596"/>
      <c r="BZ401" s="417"/>
      <c r="CA401" s="417"/>
      <c r="CB401" s="417"/>
      <c r="CC401" s="417"/>
      <c r="CD401" s="417"/>
      <c r="CE401" s="417"/>
      <c r="CF401" s="417"/>
      <c r="CG401" s="417"/>
      <c r="CH401" s="417"/>
      <c r="CI401" s="417"/>
      <c r="CJ401" s="417"/>
      <c r="CK401" s="417"/>
      <c r="CL401" s="417"/>
      <c r="CM401" s="417"/>
      <c r="CN401" s="417"/>
      <c r="CO401" s="417"/>
      <c r="CP401" s="417"/>
      <c r="CQ401" s="417"/>
      <c r="CR401" s="417"/>
      <c r="CS401" s="417"/>
      <c r="CT401" s="417"/>
      <c r="CU401" s="417"/>
      <c r="CV401" s="417"/>
      <c r="CW401" s="417"/>
      <c r="CX401" s="417"/>
      <c r="CY401" s="417"/>
      <c r="CZ401" s="417"/>
    </row>
    <row r="402" s="424" customFormat="true" ht="25.15" customHeight="true" x14ac:dyDescent="0.2">
      <c r="B402" s="870" t="s">
        <v>141</v>
      </c>
      <c r="C402" s="770"/>
      <c r="D402" s="770"/>
      <c r="E402" s="600" t="s">
        <v>219</v>
      </c>
      <c r="F402" s="584"/>
      <c r="G402" s="584"/>
      <c r="H402" s="874"/>
      <c r="I402" s="874"/>
      <c r="J402" s="601" t="s">
        <v>219</v>
      </c>
      <c r="K402" s="584"/>
      <c r="L402" s="584"/>
      <c r="M402" s="874"/>
      <c r="N402" s="874"/>
      <c r="O402" s="602" t="s">
        <v>219</v>
      </c>
      <c r="P402" s="584"/>
      <c r="Q402" s="584"/>
      <c r="AI402" s="417"/>
      <c r="AJ402" s="417"/>
      <c r="AK402" s="417"/>
      <c r="AL402" s="417"/>
      <c r="AM402" s="417"/>
      <c r="AN402" s="417"/>
      <c r="AO402" s="417"/>
      <c r="AP402" s="417"/>
      <c r="AQ402" s="417"/>
      <c r="AR402" s="417"/>
      <c r="AS402" s="417"/>
      <c r="AT402" s="417"/>
      <c r="AU402" s="417"/>
      <c r="AV402" s="417"/>
      <c r="AW402" s="417"/>
      <c r="AX402" s="417"/>
      <c r="AY402" s="417"/>
      <c r="AZ402" s="417"/>
      <c r="BA402" s="596"/>
      <c r="BB402" s="390"/>
      <c r="BC402" s="596"/>
      <c r="BD402" s="596"/>
      <c r="BE402" s="596"/>
      <c r="BF402" s="596"/>
      <c r="BG402" s="596"/>
      <c r="BH402" s="596"/>
      <c r="BI402" s="596"/>
      <c r="BJ402" s="596"/>
      <c r="BK402" s="596"/>
      <c r="BL402" s="596"/>
      <c r="BM402" s="596"/>
      <c r="BN402" s="596"/>
      <c r="BO402" s="596"/>
      <c r="BP402" s="596"/>
      <c r="BQ402" s="596"/>
      <c r="BR402" s="596"/>
      <c r="BS402" s="596"/>
      <c r="BT402" s="596"/>
      <c r="BU402" s="596"/>
      <c r="BV402" s="596"/>
      <c r="BW402" s="596"/>
      <c r="BX402" s="596"/>
      <c r="BY402" s="596"/>
      <c r="BZ402" s="417"/>
      <c r="CA402" s="417"/>
      <c r="CB402" s="417"/>
      <c r="CC402" s="417"/>
      <c r="CD402" s="417"/>
      <c r="CE402" s="417"/>
      <c r="CF402" s="417"/>
      <c r="CG402" s="417"/>
      <c r="CH402" s="417"/>
      <c r="CI402" s="417"/>
      <c r="CJ402" s="417"/>
      <c r="CK402" s="417"/>
      <c r="CL402" s="417"/>
      <c r="CM402" s="417"/>
      <c r="CN402" s="417"/>
      <c r="CO402" s="417"/>
      <c r="CP402" s="417"/>
      <c r="CQ402" s="417"/>
      <c r="CR402" s="417"/>
      <c r="CS402" s="417"/>
      <c r="CT402" s="417"/>
      <c r="CU402" s="417"/>
      <c r="CV402" s="417"/>
      <c r="CW402" s="417"/>
      <c r="CX402" s="417"/>
      <c r="CY402" s="417"/>
      <c r="CZ402" s="417"/>
    </row>
    <row r="403" s="424" customFormat="true" ht="25.15" customHeight="true" x14ac:dyDescent="0.2">
      <c r="B403" s="770"/>
      <c r="C403" s="849" t="s">
        <v>220</v>
      </c>
      <c r="D403" s="848"/>
      <c r="E403" s="661">
        <v>-0.74696715518779433</v>
      </c>
      <c r="F403" s="660"/>
      <c r="G403" s="660"/>
      <c r="H403" s="848" t="s">
        <v>221</v>
      </c>
      <c r="I403" s="848"/>
      <c r="J403" s="662">
        <v>0.72433290450012999</v>
      </c>
      <c r="K403" s="660"/>
      <c r="L403" s="660"/>
      <c r="M403" s="848" t="s">
        <v>220</v>
      </c>
      <c r="N403" s="848"/>
      <c r="O403" s="663">
        <v>-0.67495715518307298</v>
      </c>
      <c r="P403" s="660"/>
      <c r="Q403" s="660"/>
      <c r="AI403" s="417"/>
      <c r="AJ403" s="417"/>
      <c r="AK403" s="417"/>
      <c r="AL403" s="417"/>
      <c r="AM403" s="417"/>
      <c r="AN403" s="417"/>
      <c r="AO403" s="417"/>
      <c r="AP403" s="417"/>
      <c r="AQ403" s="417"/>
      <c r="AR403" s="417"/>
      <c r="AS403" s="417"/>
      <c r="AT403" s="417"/>
      <c r="AU403" s="417"/>
      <c r="AV403" s="417"/>
      <c r="AW403" s="417"/>
      <c r="AX403" s="417"/>
      <c r="AY403" s="417"/>
      <c r="AZ403" s="417"/>
      <c r="BA403" s="419"/>
      <c r="BB403" s="495"/>
      <c r="BC403" s="419"/>
      <c r="BD403" s="419"/>
      <c r="BE403" s="419"/>
      <c r="BF403" s="419"/>
      <c r="BG403" s="419"/>
      <c r="BH403" s="419"/>
      <c r="BI403" s="419"/>
      <c r="BJ403" s="419"/>
      <c r="BK403" s="419"/>
      <c r="BL403" s="419"/>
      <c r="BM403" s="419"/>
      <c r="BN403" s="419"/>
      <c r="BO403" s="419"/>
      <c r="BP403" s="419"/>
      <c r="BQ403" s="419"/>
      <c r="BR403" s="419"/>
      <c r="BS403" s="419"/>
      <c r="BT403" s="419"/>
      <c r="BU403" s="419"/>
      <c r="BV403" s="419"/>
      <c r="BW403" s="419"/>
      <c r="BX403" s="419"/>
      <c r="BY403" s="419"/>
      <c r="BZ403" s="420"/>
      <c r="CA403" s="420"/>
      <c r="CB403" s="420"/>
      <c r="CC403" s="420"/>
      <c r="CD403" s="420"/>
      <c r="CE403" s="420"/>
      <c r="CF403" s="420"/>
      <c r="CG403" s="420"/>
      <c r="CH403" s="420"/>
      <c r="CI403" s="420"/>
      <c r="CJ403" s="420"/>
      <c r="CK403" s="420"/>
      <c r="CL403" s="420"/>
      <c r="CM403" s="420"/>
      <c r="CN403" s="420"/>
      <c r="CO403" s="420"/>
      <c r="CP403" s="420"/>
      <c r="CQ403" s="420"/>
      <c r="CR403" s="420"/>
      <c r="CS403" s="420"/>
      <c r="CT403" s="420"/>
      <c r="CU403" s="420"/>
      <c r="CV403" s="420"/>
      <c r="CW403" s="420"/>
      <c r="CX403" s="420"/>
      <c r="CY403" s="420"/>
      <c r="CZ403" s="420"/>
    </row>
    <row r="404" s="424" customFormat="true" ht="25.15" customHeight="true" x14ac:dyDescent="0.2">
      <c r="B404" s="770"/>
      <c r="C404" s="849" t="s">
        <v>221</v>
      </c>
      <c r="D404" s="848"/>
      <c r="E404" s="664">
        <v>0.73523566324781475</v>
      </c>
      <c r="F404" s="660"/>
      <c r="G404" s="660"/>
      <c r="H404" s="848" t="s">
        <v>220</v>
      </c>
      <c r="I404" s="848"/>
      <c r="J404" s="665">
        <v>-0.72124964691590787</v>
      </c>
      <c r="K404" s="660"/>
      <c r="L404" s="660"/>
      <c r="M404" s="848" t="s">
        <v>221</v>
      </c>
      <c r="N404" s="848"/>
      <c r="O404" s="666">
        <v>0.63659300800866647</v>
      </c>
      <c r="P404" s="660"/>
      <c r="Q404" s="660"/>
      <c r="AI404" s="417"/>
      <c r="AJ404" s="417"/>
      <c r="AK404" s="417"/>
      <c r="AL404" s="417"/>
      <c r="AM404" s="417"/>
      <c r="AN404" s="417"/>
      <c r="AO404" s="417"/>
      <c r="AP404" s="417"/>
      <c r="AQ404" s="417"/>
      <c r="AR404" s="417"/>
      <c r="AS404" s="417"/>
      <c r="AT404" s="417"/>
      <c r="AU404" s="417"/>
      <c r="AV404" s="417"/>
      <c r="AW404" s="417"/>
      <c r="AX404" s="417"/>
      <c r="AY404" s="417"/>
      <c r="AZ404" s="417"/>
      <c r="BA404" s="419"/>
      <c r="BB404" s="495"/>
      <c r="BC404" s="419"/>
      <c r="BD404" s="419"/>
      <c r="BE404" s="419"/>
      <c r="BF404" s="419"/>
      <c r="BG404" s="419"/>
      <c r="BH404" s="419"/>
      <c r="BI404" s="419"/>
      <c r="BJ404" s="419"/>
      <c r="BK404" s="419"/>
      <c r="BL404" s="419"/>
      <c r="BM404" s="419"/>
      <c r="BN404" s="419"/>
      <c r="BO404" s="419"/>
      <c r="BP404" s="419"/>
      <c r="BQ404" s="419"/>
      <c r="BR404" s="419"/>
      <c r="BS404" s="419"/>
      <c r="BT404" s="419"/>
      <c r="BU404" s="419"/>
      <c r="BV404" s="419"/>
      <c r="BW404" s="419"/>
      <c r="BX404" s="419"/>
      <c r="BY404" s="419"/>
      <c r="BZ404" s="420"/>
      <c r="CA404" s="420"/>
      <c r="CB404" s="420"/>
      <c r="CC404" s="420"/>
      <c r="CD404" s="420"/>
      <c r="CE404" s="420"/>
      <c r="CF404" s="420"/>
      <c r="CG404" s="420"/>
      <c r="CH404" s="420"/>
      <c r="CI404" s="420"/>
      <c r="CJ404" s="420"/>
      <c r="CK404" s="420"/>
      <c r="CL404" s="420"/>
      <c r="CM404" s="420"/>
      <c r="CN404" s="420"/>
      <c r="CO404" s="420"/>
      <c r="CP404" s="420"/>
      <c r="CQ404" s="420"/>
      <c r="CR404" s="420"/>
      <c r="CS404" s="420"/>
      <c r="CT404" s="420"/>
      <c r="CU404" s="420"/>
      <c r="CV404" s="420"/>
      <c r="CW404" s="420"/>
      <c r="CX404" s="420"/>
      <c r="CY404" s="420"/>
      <c r="CZ404" s="420"/>
    </row>
    <row r="405" s="424" customFormat="true" ht="25.15" customHeight="true" x14ac:dyDescent="0.2">
      <c r="B405" s="770"/>
      <c r="C405" s="849" t="s">
        <v>222</v>
      </c>
      <c r="D405" s="848"/>
      <c r="E405" s="664">
        <v>-0.69960908546830447</v>
      </c>
      <c r="F405" s="660"/>
      <c r="G405" s="660"/>
      <c r="H405" s="848" t="s">
        <v>222</v>
      </c>
      <c r="I405" s="848"/>
      <c r="J405" s="665">
        <v>-0.64284995077831641</v>
      </c>
      <c r="K405" s="660"/>
      <c r="L405" s="660"/>
      <c r="M405" s="848" t="s">
        <v>222</v>
      </c>
      <c r="N405" s="848"/>
      <c r="O405" s="666">
        <v>-0.62085307843650428</v>
      </c>
      <c r="P405" s="660"/>
      <c r="Q405" s="660"/>
      <c r="AI405" s="417"/>
      <c r="AJ405" s="417"/>
      <c r="AK405" s="417"/>
      <c r="AL405" s="417"/>
      <c r="AM405" s="417"/>
      <c r="AN405" s="417"/>
      <c r="AO405" s="417"/>
      <c r="AP405" s="417"/>
      <c r="AQ405" s="417"/>
      <c r="AR405" s="417"/>
      <c r="AS405" s="417"/>
      <c r="AT405" s="417"/>
      <c r="AU405" s="417"/>
      <c r="AV405" s="417"/>
      <c r="AW405" s="417"/>
      <c r="AX405" s="417"/>
      <c r="AY405" s="417"/>
      <c r="AZ405" s="417"/>
      <c r="BA405" s="419"/>
      <c r="BB405" s="495"/>
      <c r="BC405" s="419"/>
      <c r="BD405" s="419"/>
      <c r="BE405" s="419"/>
      <c r="BF405" s="419"/>
      <c r="BG405" s="419"/>
      <c r="BH405" s="419"/>
      <c r="BI405" s="419"/>
      <c r="BJ405" s="419"/>
      <c r="BK405" s="419"/>
      <c r="BL405" s="419"/>
      <c r="BM405" s="419"/>
      <c r="BN405" s="419"/>
      <c r="BO405" s="419"/>
      <c r="BP405" s="419"/>
      <c r="BQ405" s="419"/>
      <c r="BR405" s="419"/>
      <c r="BS405" s="419"/>
      <c r="BT405" s="419"/>
      <c r="BU405" s="419"/>
      <c r="BV405" s="419"/>
      <c r="BW405" s="419"/>
      <c r="BX405" s="419"/>
      <c r="BY405" s="419"/>
      <c r="BZ405" s="420"/>
      <c r="CA405" s="420"/>
      <c r="CB405" s="420"/>
      <c r="CC405" s="420"/>
      <c r="CD405" s="420"/>
      <c r="CE405" s="420"/>
      <c r="CF405" s="420"/>
      <c r="CG405" s="420"/>
      <c r="CH405" s="420"/>
      <c r="CI405" s="420"/>
      <c r="CJ405" s="420"/>
      <c r="CK405" s="420"/>
      <c r="CL405" s="420"/>
      <c r="CM405" s="420"/>
      <c r="CN405" s="420"/>
      <c r="CO405" s="420"/>
      <c r="CP405" s="420"/>
      <c r="CQ405" s="420"/>
      <c r="CR405" s="420"/>
      <c r="CS405" s="420"/>
      <c r="CT405" s="420"/>
      <c r="CU405" s="420"/>
      <c r="CV405" s="420"/>
      <c r="CW405" s="420"/>
      <c r="CX405" s="420"/>
      <c r="CY405" s="420"/>
      <c r="CZ405" s="420"/>
    </row>
    <row r="406" s="424" customFormat="true" ht="25.15" customHeight="true" x14ac:dyDescent="0.2">
      <c r="B406" s="770"/>
      <c r="C406" s="849" t="s">
        <v>223</v>
      </c>
      <c r="D406" s="848"/>
      <c r="E406" s="664">
        <v>0.6025857799826474</v>
      </c>
      <c r="F406" s="660"/>
      <c r="G406" s="660"/>
      <c r="H406" s="848" t="s">
        <v>223</v>
      </c>
      <c r="I406" s="848"/>
      <c r="J406" s="665">
        <v>0.63236044445720829</v>
      </c>
      <c r="K406" s="660"/>
      <c r="L406" s="660"/>
      <c r="M406" s="848" t="s">
        <v>224</v>
      </c>
      <c r="N406" s="848"/>
      <c r="O406" s="666">
        <v>0.54356953182808554</v>
      </c>
      <c r="P406" s="660"/>
      <c r="Q406" s="660"/>
      <c r="AI406" s="417"/>
      <c r="AJ406" s="417"/>
      <c r="AK406" s="417"/>
      <c r="AL406" s="417"/>
      <c r="AM406" s="417"/>
      <c r="AN406" s="417"/>
      <c r="AO406" s="417"/>
      <c r="AP406" s="417"/>
      <c r="AQ406" s="417"/>
      <c r="AR406" s="417"/>
      <c r="AS406" s="417"/>
      <c r="AT406" s="417"/>
      <c r="AU406" s="417"/>
      <c r="AV406" s="417"/>
      <c r="AW406" s="417"/>
      <c r="AX406" s="417"/>
      <c r="AY406" s="417"/>
      <c r="AZ406" s="417"/>
      <c r="BA406" s="419"/>
      <c r="BB406" s="495"/>
      <c r="BC406" s="419"/>
      <c r="BD406" s="419"/>
      <c r="BE406" s="419"/>
      <c r="BF406" s="419"/>
      <c r="BG406" s="419"/>
      <c r="BH406" s="419"/>
      <c r="BI406" s="419"/>
      <c r="BJ406" s="419"/>
      <c r="BK406" s="419"/>
      <c r="BL406" s="419"/>
      <c r="BM406" s="419"/>
      <c r="BN406" s="419"/>
      <c r="BO406" s="419"/>
      <c r="BP406" s="419"/>
      <c r="BQ406" s="419"/>
      <c r="BR406" s="419"/>
      <c r="BS406" s="419"/>
      <c r="BT406" s="419"/>
      <c r="BU406" s="419"/>
      <c r="BV406" s="419"/>
      <c r="BW406" s="419"/>
      <c r="BX406" s="419"/>
      <c r="BY406" s="419"/>
      <c r="BZ406" s="420"/>
      <c r="CA406" s="420"/>
      <c r="CB406" s="420"/>
      <c r="CC406" s="420"/>
      <c r="CD406" s="420"/>
      <c r="CE406" s="420"/>
      <c r="CF406" s="420"/>
      <c r="CG406" s="420"/>
      <c r="CH406" s="420"/>
      <c r="CI406" s="420"/>
      <c r="CJ406" s="420"/>
      <c r="CK406" s="420"/>
      <c r="CL406" s="420"/>
      <c r="CM406" s="420"/>
      <c r="CN406" s="420"/>
      <c r="CO406" s="420"/>
      <c r="CP406" s="420"/>
      <c r="CQ406" s="420"/>
      <c r="CR406" s="420"/>
      <c r="CS406" s="420"/>
      <c r="CT406" s="420"/>
      <c r="CU406" s="420"/>
      <c r="CV406" s="420"/>
      <c r="CW406" s="420"/>
      <c r="CX406" s="420"/>
      <c r="CY406" s="420"/>
      <c r="CZ406" s="420"/>
    </row>
    <row r="407" s="424" customFormat="true" ht="25.15" customHeight="true" x14ac:dyDescent="0.2">
      <c r="B407" s="770"/>
      <c r="C407" s="849" t="s">
        <v>224</v>
      </c>
      <c r="D407" s="848"/>
      <c r="E407" s="664">
        <v>0.59998112139891702</v>
      </c>
      <c r="F407" s="660"/>
      <c r="G407" s="660"/>
      <c r="H407" s="848" t="s">
        <v>224</v>
      </c>
      <c r="I407" s="848"/>
      <c r="J407" s="665">
        <v>0.6173151068348498</v>
      </c>
      <c r="K407" s="660"/>
      <c r="L407" s="660"/>
      <c r="M407" s="848" t="s">
        <v>225</v>
      </c>
      <c r="N407" s="848"/>
      <c r="O407" s="666">
        <v>0.4745921882146395</v>
      </c>
      <c r="P407" s="660"/>
      <c r="Q407" s="660"/>
      <c r="AI407" s="417"/>
      <c r="AJ407" s="417"/>
      <c r="AK407" s="417"/>
      <c r="AL407" s="417"/>
      <c r="AM407" s="417"/>
      <c r="AN407" s="417"/>
      <c r="AO407" s="417"/>
      <c r="AP407" s="417"/>
      <c r="AQ407" s="417"/>
      <c r="AR407" s="417"/>
      <c r="AS407" s="417"/>
      <c r="AT407" s="417"/>
      <c r="AU407" s="417"/>
      <c r="AV407" s="417"/>
      <c r="AW407" s="417"/>
      <c r="AX407" s="417"/>
      <c r="AY407" s="417"/>
      <c r="AZ407" s="417"/>
      <c r="BA407" s="419"/>
      <c r="BB407" s="495"/>
      <c r="BC407" s="419"/>
      <c r="BD407" s="419"/>
      <c r="BE407" s="419"/>
      <c r="BF407" s="419"/>
      <c r="BG407" s="419"/>
      <c r="BH407" s="419"/>
      <c r="BI407" s="419"/>
      <c r="BJ407" s="419"/>
      <c r="BK407" s="419"/>
      <c r="BL407" s="419"/>
      <c r="BM407" s="419"/>
      <c r="BN407" s="419"/>
      <c r="BO407" s="419"/>
      <c r="BP407" s="419"/>
      <c r="BQ407" s="419"/>
      <c r="BR407" s="419"/>
      <c r="BS407" s="419"/>
      <c r="BT407" s="419"/>
      <c r="BU407" s="419"/>
      <c r="BV407" s="419"/>
      <c r="BW407" s="419"/>
      <c r="BX407" s="419"/>
      <c r="BY407" s="419"/>
      <c r="BZ407" s="420"/>
      <c r="CA407" s="420"/>
      <c r="CB407" s="420"/>
      <c r="CC407" s="420"/>
      <c r="CD407" s="420"/>
      <c r="CE407" s="420"/>
      <c r="CF407" s="420"/>
      <c r="CG407" s="420"/>
      <c r="CH407" s="420"/>
      <c r="CI407" s="420"/>
      <c r="CJ407" s="420"/>
      <c r="CK407" s="420"/>
      <c r="CL407" s="420"/>
      <c r="CM407" s="420"/>
      <c r="CN407" s="420"/>
      <c r="CO407" s="420"/>
      <c r="CP407" s="420"/>
      <c r="CQ407" s="420"/>
      <c r="CR407" s="420"/>
      <c r="CS407" s="420"/>
      <c r="CT407" s="420"/>
      <c r="CU407" s="420"/>
      <c r="CV407" s="420"/>
      <c r="CW407" s="420"/>
      <c r="CX407" s="420"/>
      <c r="CY407" s="420"/>
      <c r="CZ407" s="420"/>
    </row>
    <row r="408" s="424" customFormat="true" ht="25.15" customHeight="true" x14ac:dyDescent="0.2">
      <c r="B408" s="770"/>
      <c r="C408" s="849" t="s">
        <v>226</v>
      </c>
      <c r="D408" s="848"/>
      <c r="E408" s="664">
        <v>0.59354614817202911</v>
      </c>
      <c r="F408" s="660"/>
      <c r="G408" s="660"/>
      <c r="H408" s="848" t="s">
        <v>226</v>
      </c>
      <c r="I408" s="848"/>
      <c r="J408" s="665">
        <v>0.61729402951978474</v>
      </c>
      <c r="K408" s="660"/>
      <c r="L408" s="660"/>
      <c r="M408" s="848" t="s">
        <v>227</v>
      </c>
      <c r="N408" s="848"/>
      <c r="O408" s="666">
        <v>0.45428141008480755</v>
      </c>
      <c r="P408" s="660"/>
      <c r="Q408" s="660"/>
      <c r="AI408" s="417"/>
      <c r="AJ408" s="417"/>
      <c r="AK408" s="417"/>
      <c r="AL408" s="417"/>
      <c r="AM408" s="417"/>
      <c r="AN408" s="417"/>
      <c r="AO408" s="417"/>
      <c r="AP408" s="417"/>
      <c r="AQ408" s="417"/>
      <c r="AR408" s="417"/>
      <c r="AS408" s="417"/>
      <c r="AT408" s="417"/>
      <c r="AU408" s="417"/>
      <c r="AV408" s="417"/>
      <c r="AW408" s="417"/>
      <c r="AX408" s="417"/>
      <c r="AY408" s="417"/>
      <c r="AZ408" s="417"/>
      <c r="BA408" s="419"/>
      <c r="BB408" s="495"/>
      <c r="BC408" s="419"/>
      <c r="BD408" s="419"/>
      <c r="BE408" s="419"/>
      <c r="BF408" s="419"/>
      <c r="BG408" s="419"/>
      <c r="BH408" s="419"/>
      <c r="BI408" s="419"/>
      <c r="BJ408" s="419"/>
      <c r="BK408" s="419"/>
      <c r="BL408" s="419"/>
      <c r="BM408" s="419"/>
      <c r="BN408" s="419"/>
      <c r="BO408" s="419"/>
      <c r="BP408" s="419"/>
      <c r="BQ408" s="419"/>
      <c r="BR408" s="419"/>
      <c r="BS408" s="419"/>
      <c r="BT408" s="419"/>
      <c r="BU408" s="419"/>
      <c r="BV408" s="419"/>
      <c r="BW408" s="419"/>
      <c r="BX408" s="419"/>
      <c r="BY408" s="419"/>
      <c r="BZ408" s="420"/>
      <c r="CA408" s="420"/>
      <c r="CB408" s="420"/>
      <c r="CC408" s="420"/>
      <c r="CD408" s="420"/>
      <c r="CE408" s="420"/>
      <c r="CF408" s="420"/>
      <c r="CG408" s="420"/>
      <c r="CH408" s="420"/>
      <c r="CI408" s="420"/>
      <c r="CJ408" s="420"/>
      <c r="CK408" s="420"/>
      <c r="CL408" s="420"/>
      <c r="CM408" s="420"/>
      <c r="CN408" s="420"/>
      <c r="CO408" s="420"/>
      <c r="CP408" s="420"/>
      <c r="CQ408" s="420"/>
      <c r="CR408" s="420"/>
      <c r="CS408" s="420"/>
      <c r="CT408" s="420"/>
      <c r="CU408" s="420"/>
      <c r="CV408" s="420"/>
      <c r="CW408" s="420"/>
      <c r="CX408" s="420"/>
      <c r="CY408" s="420"/>
      <c r="CZ408" s="420"/>
    </row>
    <row r="409" s="424" customFormat="true" ht="25.15" customHeight="true" x14ac:dyDescent="0.2">
      <c r="B409" s="770"/>
      <c r="C409" s="849" t="s">
        <v>228</v>
      </c>
      <c r="D409" s="848"/>
      <c r="E409" s="664">
        <v>0.53661512600172412</v>
      </c>
      <c r="F409" s="660"/>
      <c r="G409" s="660"/>
      <c r="H409" s="848" t="s">
        <v>228</v>
      </c>
      <c r="I409" s="848"/>
      <c r="J409" s="665">
        <v>0.56957425586670296</v>
      </c>
      <c r="K409" s="660"/>
      <c r="L409" s="660"/>
      <c r="M409" s="848" t="s">
        <v>229</v>
      </c>
      <c r="N409" s="848"/>
      <c r="O409" s="666">
        <v>0.45097979994947412</v>
      </c>
      <c r="P409" s="660"/>
      <c r="Q409" s="660"/>
      <c r="AI409" s="417"/>
      <c r="AJ409" s="417"/>
      <c r="AK409" s="417"/>
      <c r="AL409" s="417"/>
      <c r="AM409" s="417"/>
      <c r="AN409" s="417"/>
      <c r="AO409" s="417"/>
      <c r="AP409" s="417"/>
      <c r="AQ409" s="417"/>
      <c r="AR409" s="417"/>
      <c r="AS409" s="417"/>
      <c r="AT409" s="417"/>
      <c r="AU409" s="417"/>
      <c r="AV409" s="417"/>
      <c r="AW409" s="417"/>
      <c r="AX409" s="417"/>
      <c r="AY409" s="417"/>
      <c r="AZ409" s="417"/>
      <c r="BA409" s="419"/>
      <c r="BB409" s="495"/>
      <c r="BC409" s="419"/>
      <c r="BD409" s="419"/>
      <c r="BE409" s="419"/>
      <c r="BF409" s="419"/>
      <c r="BG409" s="419"/>
      <c r="BH409" s="419"/>
      <c r="BI409" s="419"/>
      <c r="BJ409" s="419"/>
      <c r="BK409" s="419"/>
      <c r="BL409" s="419"/>
      <c r="BM409" s="419"/>
      <c r="BN409" s="419"/>
      <c r="BO409" s="419"/>
      <c r="BP409" s="419"/>
      <c r="BQ409" s="419"/>
      <c r="BR409" s="419"/>
      <c r="BS409" s="419"/>
      <c r="BT409" s="419"/>
      <c r="BU409" s="419"/>
      <c r="BV409" s="419"/>
      <c r="BW409" s="419"/>
      <c r="BX409" s="419"/>
      <c r="BY409" s="419"/>
      <c r="BZ409" s="420"/>
      <c r="CA409" s="420"/>
      <c r="CB409" s="420"/>
      <c r="CC409" s="420"/>
      <c r="CD409" s="420"/>
      <c r="CE409" s="420"/>
      <c r="CF409" s="420"/>
      <c r="CG409" s="420"/>
      <c r="CH409" s="420"/>
      <c r="CI409" s="420"/>
      <c r="CJ409" s="420"/>
      <c r="CK409" s="420"/>
      <c r="CL409" s="420"/>
      <c r="CM409" s="420"/>
      <c r="CN409" s="420"/>
      <c r="CO409" s="420"/>
      <c r="CP409" s="420"/>
      <c r="CQ409" s="420"/>
      <c r="CR409" s="420"/>
      <c r="CS409" s="420"/>
      <c r="CT409" s="420"/>
      <c r="CU409" s="420"/>
      <c r="CV409" s="420"/>
      <c r="CW409" s="420"/>
      <c r="CX409" s="420"/>
      <c r="CY409" s="420"/>
      <c r="CZ409" s="420"/>
    </row>
    <row r="410" s="424" customFormat="true" ht="25.15" customHeight="true" x14ac:dyDescent="0.2">
      <c r="B410" s="770"/>
      <c r="C410" s="849" t="s">
        <v>227</v>
      </c>
      <c r="D410" s="848"/>
      <c r="E410" s="664">
        <v>0.52901646205680686</v>
      </c>
      <c r="F410" s="660"/>
      <c r="G410" s="660"/>
      <c r="H410" s="848" t="s">
        <v>225</v>
      </c>
      <c r="I410" s="848"/>
      <c r="J410" s="665">
        <v>0.49083773011905951</v>
      </c>
      <c r="K410" s="660"/>
      <c r="L410" s="660"/>
      <c r="M410" s="848" t="s">
        <v>230</v>
      </c>
      <c r="N410" s="848"/>
      <c r="O410" s="666">
        <v>0.40971129484607366</v>
      </c>
      <c r="P410" s="660"/>
      <c r="Q410" s="660"/>
      <c r="AI410" s="417"/>
      <c r="AJ410" s="417"/>
      <c r="AK410" s="417"/>
      <c r="AL410" s="417"/>
      <c r="AM410" s="417"/>
      <c r="AN410" s="417"/>
      <c r="AO410" s="417"/>
      <c r="AP410" s="417"/>
      <c r="AQ410" s="417"/>
      <c r="AR410" s="417"/>
      <c r="AS410" s="417"/>
      <c r="AT410" s="417"/>
      <c r="AU410" s="417"/>
      <c r="AV410" s="417"/>
      <c r="AW410" s="417"/>
      <c r="AX410" s="417"/>
      <c r="AY410" s="417"/>
      <c r="AZ410" s="417"/>
      <c r="BA410" s="419"/>
      <c r="BB410" s="495"/>
      <c r="BC410" s="419"/>
      <c r="BD410" s="419"/>
      <c r="BE410" s="419"/>
      <c r="BF410" s="419"/>
      <c r="BG410" s="419"/>
      <c r="BH410" s="419"/>
      <c r="BI410" s="419"/>
      <c r="BJ410" s="419"/>
      <c r="BK410" s="419"/>
      <c r="BL410" s="419"/>
      <c r="BM410" s="419"/>
      <c r="BN410" s="419"/>
      <c r="BO410" s="419"/>
      <c r="BP410" s="419"/>
      <c r="BQ410" s="419"/>
      <c r="BR410" s="419"/>
      <c r="BS410" s="419"/>
      <c r="BT410" s="419"/>
      <c r="BU410" s="419"/>
      <c r="BV410" s="419"/>
      <c r="BW410" s="419"/>
      <c r="BX410" s="419"/>
      <c r="BY410" s="419"/>
      <c r="BZ410" s="420"/>
      <c r="CA410" s="420"/>
      <c r="CB410" s="420"/>
      <c r="CC410" s="420"/>
      <c r="CD410" s="420"/>
      <c r="CE410" s="420"/>
      <c r="CF410" s="420"/>
      <c r="CG410" s="420"/>
      <c r="CH410" s="420"/>
      <c r="CI410" s="420"/>
      <c r="CJ410" s="420"/>
      <c r="CK410" s="420"/>
      <c r="CL410" s="420"/>
      <c r="CM410" s="420"/>
      <c r="CN410" s="420"/>
      <c r="CO410" s="420"/>
      <c r="CP410" s="420"/>
      <c r="CQ410" s="420"/>
      <c r="CR410" s="420"/>
      <c r="CS410" s="420"/>
      <c r="CT410" s="420"/>
      <c r="CU410" s="420"/>
      <c r="CV410" s="420"/>
      <c r="CW410" s="420"/>
      <c r="CX410" s="420"/>
      <c r="CY410" s="420"/>
      <c r="CZ410" s="420"/>
    </row>
    <row r="411" s="424" customFormat="true" ht="25.15" customHeight="true" x14ac:dyDescent="0.2">
      <c r="B411" s="770"/>
      <c r="C411" s="849" t="s">
        <v>225</v>
      </c>
      <c r="D411" s="848"/>
      <c r="E411" s="664">
        <v>0.49382538810777143</v>
      </c>
      <c r="F411" s="660"/>
      <c r="G411" s="660"/>
      <c r="H411" s="848" t="s">
        <v>231</v>
      </c>
      <c r="I411" s="848"/>
      <c r="J411" s="665">
        <v>0.47995222173134</v>
      </c>
      <c r="K411" s="660"/>
      <c r="L411" s="660"/>
      <c r="M411" s="848" t="s">
        <v>226</v>
      </c>
      <c r="N411" s="848"/>
      <c r="O411" s="666">
        <v>0.39925216107802636</v>
      </c>
      <c r="P411" s="660"/>
      <c r="Q411" s="660"/>
      <c r="AI411" s="417"/>
      <c r="AJ411" s="417"/>
      <c r="AK411" s="417"/>
      <c r="AL411" s="417"/>
      <c r="AM411" s="417"/>
      <c r="AN411" s="417"/>
      <c r="AO411" s="417"/>
      <c r="AP411" s="417"/>
      <c r="AQ411" s="417"/>
      <c r="AR411" s="417"/>
      <c r="AS411" s="417"/>
      <c r="AT411" s="417"/>
      <c r="AU411" s="417"/>
      <c r="AV411" s="417"/>
      <c r="AW411" s="417"/>
      <c r="AX411" s="417"/>
      <c r="AY411" s="417"/>
      <c r="AZ411" s="417"/>
      <c r="BA411" s="419"/>
      <c r="BB411" s="495"/>
      <c r="BC411" s="419"/>
      <c r="BD411" s="419"/>
      <c r="BE411" s="419"/>
      <c r="BF411" s="419"/>
      <c r="BG411" s="419"/>
      <c r="BH411" s="419"/>
      <c r="BI411" s="419"/>
      <c r="BJ411" s="419"/>
      <c r="BK411" s="419"/>
      <c r="BL411" s="419"/>
      <c r="BM411" s="419"/>
      <c r="BN411" s="419"/>
      <c r="BO411" s="419"/>
      <c r="BP411" s="419"/>
      <c r="BQ411" s="419"/>
      <c r="BR411" s="419"/>
      <c r="BS411" s="419"/>
      <c r="BT411" s="419"/>
      <c r="BU411" s="419"/>
      <c r="BV411" s="419"/>
      <c r="BW411" s="419"/>
      <c r="BX411" s="419"/>
      <c r="BY411" s="419"/>
      <c r="BZ411" s="420"/>
      <c r="CA411" s="420"/>
      <c r="CB411" s="420"/>
      <c r="CC411" s="420"/>
      <c r="CD411" s="420"/>
      <c r="CE411" s="420"/>
      <c r="CF411" s="420"/>
      <c r="CG411" s="420"/>
      <c r="CH411" s="420"/>
      <c r="CI411" s="420"/>
      <c r="CJ411" s="420"/>
      <c r="CK411" s="420"/>
      <c r="CL411" s="420"/>
      <c r="CM411" s="420"/>
      <c r="CN411" s="420"/>
      <c r="CO411" s="420"/>
      <c r="CP411" s="420"/>
      <c r="CQ411" s="420"/>
      <c r="CR411" s="420"/>
      <c r="CS411" s="420"/>
      <c r="CT411" s="420"/>
      <c r="CU411" s="420"/>
      <c r="CV411" s="420"/>
      <c r="CW411" s="420"/>
      <c r="CX411" s="420"/>
      <c r="CY411" s="420"/>
      <c r="CZ411" s="420"/>
    </row>
    <row r="412" s="424" customFormat="true" ht="25.15" customHeight="true" x14ac:dyDescent="0.2">
      <c r="B412" s="770"/>
      <c r="C412" s="849" t="s">
        <v>229</v>
      </c>
      <c r="D412" s="848"/>
      <c r="E412" s="664">
        <v>0.48214070221938699</v>
      </c>
      <c r="F412" s="660"/>
      <c r="G412" s="660"/>
      <c r="H412" s="848" t="s">
        <v>232</v>
      </c>
      <c r="I412" s="848"/>
      <c r="J412" s="665">
        <v>-0.47039883599836507</v>
      </c>
      <c r="K412" s="660"/>
      <c r="L412" s="660"/>
      <c r="M412" s="848" t="s">
        <v>233</v>
      </c>
      <c r="N412" s="848"/>
      <c r="O412" s="666">
        <v>0.39177091452584445</v>
      </c>
      <c r="P412" s="660"/>
      <c r="Q412" s="660"/>
      <c r="AI412" s="417"/>
      <c r="AJ412" s="417"/>
      <c r="AK412" s="417"/>
      <c r="AL412" s="417"/>
      <c r="AM412" s="417"/>
      <c r="AN412" s="417"/>
      <c r="AO412" s="417"/>
      <c r="AP412" s="417"/>
      <c r="AQ412" s="417"/>
      <c r="AR412" s="417"/>
      <c r="AS412" s="417"/>
      <c r="AT412" s="417"/>
      <c r="AU412" s="417"/>
      <c r="AV412" s="417"/>
      <c r="AW412" s="417"/>
      <c r="AX412" s="417"/>
      <c r="AY412" s="417"/>
      <c r="AZ412" s="417"/>
      <c r="BA412" s="419"/>
      <c r="BB412" s="495"/>
      <c r="BC412" s="419"/>
      <c r="BD412" s="419"/>
      <c r="BE412" s="419"/>
      <c r="BF412" s="419"/>
      <c r="BG412" s="419"/>
      <c r="BH412" s="419"/>
      <c r="BI412" s="419"/>
      <c r="BJ412" s="419"/>
      <c r="BK412" s="419"/>
      <c r="BL412" s="419"/>
      <c r="BM412" s="419"/>
      <c r="BN412" s="419"/>
      <c r="BO412" s="419"/>
      <c r="BP412" s="419"/>
      <c r="BQ412" s="419"/>
      <c r="BR412" s="419"/>
      <c r="BS412" s="419"/>
      <c r="BT412" s="419"/>
      <c r="BU412" s="419"/>
      <c r="BV412" s="419"/>
      <c r="BW412" s="419"/>
      <c r="BX412" s="419"/>
      <c r="BY412" s="419"/>
      <c r="BZ412" s="420"/>
      <c r="CA412" s="420"/>
      <c r="CB412" s="420"/>
      <c r="CC412" s="420"/>
      <c r="CD412" s="420"/>
      <c r="CE412" s="420"/>
      <c r="CF412" s="420"/>
      <c r="CG412" s="420"/>
      <c r="CH412" s="420"/>
      <c r="CI412" s="420"/>
      <c r="CJ412" s="420"/>
      <c r="CK412" s="420"/>
      <c r="CL412" s="420"/>
      <c r="CM412" s="420"/>
      <c r="CN412" s="420"/>
      <c r="CO412" s="420"/>
      <c r="CP412" s="420"/>
      <c r="CQ412" s="420"/>
      <c r="CR412" s="420"/>
      <c r="CS412" s="420"/>
      <c r="CT412" s="420"/>
      <c r="CU412" s="420"/>
      <c r="CV412" s="420"/>
      <c r="CW412" s="420"/>
      <c r="CX412" s="420"/>
      <c r="CY412" s="420"/>
      <c r="CZ412" s="420"/>
    </row>
    <row r="413" s="424" customFormat="true" ht="25.15" customHeight="true" x14ac:dyDescent="0.2">
      <c r="B413" s="770"/>
      <c r="C413" s="849" t="s">
        <v>231</v>
      </c>
      <c r="D413" s="848"/>
      <c r="E413" s="664">
        <v>0.46529496792069658</v>
      </c>
      <c r="F413" s="660"/>
      <c r="G413" s="660"/>
      <c r="H413" s="848" t="s">
        <v>227</v>
      </c>
      <c r="I413" s="848"/>
      <c r="J413" s="665">
        <v>0.46093230219152076</v>
      </c>
      <c r="K413" s="660"/>
      <c r="L413" s="660"/>
      <c r="M413" s="848" t="s">
        <v>234</v>
      </c>
      <c r="N413" s="848"/>
      <c r="O413" s="666">
        <v>0.38229791099534849</v>
      </c>
      <c r="P413" s="660"/>
      <c r="Q413" s="660"/>
      <c r="AI413" s="417"/>
      <c r="AJ413" s="417"/>
      <c r="AK413" s="417"/>
      <c r="AL413" s="417"/>
      <c r="AM413" s="417"/>
      <c r="AN413" s="417"/>
      <c r="AO413" s="417"/>
      <c r="AP413" s="417"/>
      <c r="AQ413" s="417"/>
      <c r="AR413" s="417"/>
      <c r="AS413" s="417"/>
      <c r="AT413" s="417"/>
      <c r="AU413" s="417"/>
      <c r="AV413" s="417"/>
      <c r="AW413" s="417"/>
      <c r="AX413" s="417"/>
      <c r="AY413" s="417"/>
      <c r="AZ413" s="417"/>
      <c r="BA413" s="419"/>
      <c r="BB413" s="495"/>
      <c r="BC413" s="419"/>
      <c r="BD413" s="419"/>
      <c r="BE413" s="419"/>
      <c r="BF413" s="419"/>
      <c r="BG413" s="419"/>
      <c r="BH413" s="419"/>
      <c r="BI413" s="419"/>
      <c r="BJ413" s="419"/>
      <c r="BK413" s="419"/>
      <c r="BL413" s="419"/>
      <c r="BM413" s="419"/>
      <c r="BN413" s="419"/>
      <c r="BO413" s="419"/>
      <c r="BP413" s="419"/>
      <c r="BQ413" s="419"/>
      <c r="BR413" s="419"/>
      <c r="BS413" s="419"/>
      <c r="BT413" s="419"/>
      <c r="BU413" s="419"/>
      <c r="BV413" s="419"/>
      <c r="BW413" s="419"/>
      <c r="BX413" s="419"/>
      <c r="BY413" s="419"/>
      <c r="BZ413" s="420"/>
      <c r="CA413" s="420"/>
      <c r="CB413" s="420"/>
      <c r="CC413" s="420"/>
      <c r="CD413" s="420"/>
      <c r="CE413" s="420"/>
      <c r="CF413" s="420"/>
      <c r="CG413" s="420"/>
      <c r="CH413" s="420"/>
      <c r="CI413" s="420"/>
      <c r="CJ413" s="420"/>
      <c r="CK413" s="420"/>
      <c r="CL413" s="420"/>
      <c r="CM413" s="420"/>
      <c r="CN413" s="420"/>
      <c r="CO413" s="420"/>
      <c r="CP413" s="420"/>
      <c r="CQ413" s="420"/>
      <c r="CR413" s="420"/>
      <c r="CS413" s="420"/>
      <c r="CT413" s="420"/>
      <c r="CU413" s="420"/>
      <c r="CV413" s="420"/>
      <c r="CW413" s="420"/>
      <c r="CX413" s="420"/>
      <c r="CY413" s="420"/>
      <c r="CZ413" s="420"/>
    </row>
    <row r="414" s="424" customFormat="true" ht="25.15" customHeight="true" x14ac:dyDescent="0.2">
      <c r="B414" s="770"/>
      <c r="C414" s="849" t="s">
        <v>232</v>
      </c>
      <c r="D414" s="848"/>
      <c r="E414" s="664">
        <v>-0.44772517503539316</v>
      </c>
      <c r="F414" s="660"/>
      <c r="G414" s="660"/>
      <c r="H414" s="848" t="s">
        <v>229</v>
      </c>
      <c r="I414" s="848"/>
      <c r="J414" s="665">
        <v>0.45958644786612002</v>
      </c>
      <c r="K414" s="660"/>
      <c r="L414" s="660"/>
      <c r="M414" s="848" t="s">
        <v>231</v>
      </c>
      <c r="N414" s="848"/>
      <c r="O414" s="666">
        <v>0.37182949730095338</v>
      </c>
      <c r="P414" s="660"/>
      <c r="Q414" s="660"/>
      <c r="AI414" s="417"/>
      <c r="AJ414" s="417"/>
      <c r="AK414" s="417"/>
      <c r="AL414" s="417"/>
      <c r="AM414" s="417"/>
      <c r="AN414" s="417"/>
      <c r="AO414" s="417"/>
      <c r="AP414" s="417"/>
      <c r="AQ414" s="417"/>
      <c r="AR414" s="417"/>
      <c r="AS414" s="417"/>
      <c r="AT414" s="417"/>
      <c r="AU414" s="417"/>
      <c r="AV414" s="417"/>
      <c r="AW414" s="417"/>
      <c r="AX414" s="417"/>
      <c r="AY414" s="417"/>
      <c r="AZ414" s="417"/>
      <c r="BA414" s="419"/>
      <c r="BB414" s="495"/>
      <c r="BC414" s="419"/>
      <c r="BD414" s="419"/>
      <c r="BE414" s="419"/>
      <c r="BF414" s="419"/>
      <c r="BG414" s="419"/>
      <c r="BH414" s="419"/>
      <c r="BI414" s="419"/>
      <c r="BJ414" s="419"/>
      <c r="BK414" s="419"/>
      <c r="BL414" s="419"/>
      <c r="BM414" s="419"/>
      <c r="BN414" s="419"/>
      <c r="BO414" s="419"/>
      <c r="BP414" s="419"/>
      <c r="BQ414" s="419"/>
      <c r="BR414" s="419"/>
      <c r="BS414" s="419"/>
      <c r="BT414" s="419"/>
      <c r="BU414" s="419"/>
      <c r="BV414" s="419"/>
      <c r="BW414" s="419"/>
      <c r="BX414" s="419"/>
      <c r="BY414" s="419"/>
      <c r="BZ414" s="420"/>
      <c r="CA414" s="420"/>
      <c r="CB414" s="420"/>
      <c r="CC414" s="420"/>
      <c r="CD414" s="420"/>
      <c r="CE414" s="420"/>
      <c r="CF414" s="420"/>
      <c r="CG414" s="420"/>
      <c r="CH414" s="420"/>
      <c r="CI414" s="420"/>
      <c r="CJ414" s="420"/>
      <c r="CK414" s="420"/>
      <c r="CL414" s="420"/>
      <c r="CM414" s="420"/>
      <c r="CN414" s="420"/>
      <c r="CO414" s="420"/>
      <c r="CP414" s="420"/>
      <c r="CQ414" s="420"/>
      <c r="CR414" s="420"/>
      <c r="CS414" s="420"/>
      <c r="CT414" s="420"/>
      <c r="CU414" s="420"/>
      <c r="CV414" s="420"/>
      <c r="CW414" s="420"/>
      <c r="CX414" s="420"/>
      <c r="CY414" s="420"/>
      <c r="CZ414" s="420"/>
    </row>
    <row r="415" s="424" customFormat="true" ht="25.15" customHeight="true" x14ac:dyDescent="0.2">
      <c r="B415" s="770"/>
      <c r="C415" s="849" t="s">
        <v>234</v>
      </c>
      <c r="D415" s="848"/>
      <c r="E415" s="664">
        <v>0.43197627574923697</v>
      </c>
      <c r="F415" s="660"/>
      <c r="G415" s="660"/>
      <c r="H415" s="848" t="s">
        <v>235</v>
      </c>
      <c r="I415" s="848"/>
      <c r="J415" s="665">
        <v>0.41688014037698157</v>
      </c>
      <c r="K415" s="660"/>
      <c r="L415" s="660"/>
      <c r="M415" s="848" t="s">
        <v>228</v>
      </c>
      <c r="N415" s="848"/>
      <c r="O415" s="666">
        <v>0.34760284205716774</v>
      </c>
      <c r="P415" s="660"/>
      <c r="Q415" s="660"/>
      <c r="AI415" s="417"/>
      <c r="AJ415" s="417"/>
      <c r="AK415" s="417"/>
      <c r="AL415" s="417"/>
      <c r="AM415" s="417"/>
      <c r="AN415" s="417"/>
      <c r="AO415" s="417"/>
      <c r="AP415" s="417"/>
      <c r="AQ415" s="417"/>
      <c r="AR415" s="417"/>
      <c r="AS415" s="417"/>
      <c r="AT415" s="417"/>
      <c r="AU415" s="417"/>
      <c r="AV415" s="417"/>
      <c r="AW415" s="417"/>
      <c r="AX415" s="417"/>
      <c r="AY415" s="417"/>
      <c r="AZ415" s="417"/>
      <c r="BA415" s="419"/>
      <c r="BB415" s="495"/>
      <c r="BC415" s="419"/>
      <c r="BD415" s="419"/>
      <c r="BE415" s="419"/>
      <c r="BF415" s="419"/>
      <c r="BG415" s="419"/>
      <c r="BH415" s="419"/>
      <c r="BI415" s="419"/>
      <c r="BJ415" s="419"/>
      <c r="BK415" s="419"/>
      <c r="BL415" s="419"/>
      <c r="BM415" s="419"/>
      <c r="BN415" s="419"/>
      <c r="BO415" s="419"/>
      <c r="BP415" s="419"/>
      <c r="BQ415" s="419"/>
      <c r="BR415" s="419"/>
      <c r="BS415" s="419"/>
      <c r="BT415" s="419"/>
      <c r="BU415" s="419"/>
      <c r="BV415" s="419"/>
      <c r="BW415" s="419"/>
      <c r="BX415" s="419"/>
      <c r="BY415" s="419"/>
      <c r="BZ415" s="420"/>
      <c r="CA415" s="420"/>
      <c r="CB415" s="420"/>
      <c r="CC415" s="420"/>
      <c r="CD415" s="420"/>
      <c r="CE415" s="420"/>
      <c r="CF415" s="420"/>
      <c r="CG415" s="420"/>
      <c r="CH415" s="420"/>
      <c r="CI415" s="420"/>
      <c r="CJ415" s="420"/>
      <c r="CK415" s="420"/>
      <c r="CL415" s="420"/>
      <c r="CM415" s="420"/>
      <c r="CN415" s="420"/>
      <c r="CO415" s="420"/>
      <c r="CP415" s="420"/>
      <c r="CQ415" s="420"/>
      <c r="CR415" s="420"/>
      <c r="CS415" s="420"/>
      <c r="CT415" s="420"/>
      <c r="CU415" s="420"/>
      <c r="CV415" s="420"/>
      <c r="CW415" s="420"/>
      <c r="CX415" s="420"/>
      <c r="CY415" s="420"/>
      <c r="CZ415" s="420"/>
    </row>
    <row r="416" s="424" customFormat="true" ht="25.15" customHeight="true" x14ac:dyDescent="0.2">
      <c r="B416" s="770"/>
      <c r="C416" s="849" t="s">
        <v>233</v>
      </c>
      <c r="D416" s="848"/>
      <c r="E416" s="664">
        <v>0.39900378428569183</v>
      </c>
      <c r="F416" s="660"/>
      <c r="G416" s="660"/>
      <c r="H416" s="848" t="s">
        <v>234</v>
      </c>
      <c r="I416" s="848"/>
      <c r="J416" s="665">
        <v>0.39974142571250026</v>
      </c>
      <c r="K416" s="660"/>
      <c r="L416" s="660"/>
      <c r="M416" s="848" t="s">
        <v>223</v>
      </c>
      <c r="N416" s="848"/>
      <c r="O416" s="666">
        <v>0.33455080362355666</v>
      </c>
      <c r="P416" s="660"/>
      <c r="Q416" s="660"/>
      <c r="AI416" s="417"/>
      <c r="AJ416" s="417"/>
      <c r="AK416" s="417"/>
      <c r="AL416" s="417"/>
      <c r="AM416" s="417"/>
      <c r="AN416" s="417"/>
      <c r="AO416" s="417"/>
      <c r="AP416" s="417"/>
      <c r="AQ416" s="417"/>
      <c r="AR416" s="417"/>
      <c r="AS416" s="417"/>
      <c r="AT416" s="417"/>
      <c r="AU416" s="417"/>
      <c r="AV416" s="417"/>
      <c r="AW416" s="417"/>
      <c r="AX416" s="417"/>
      <c r="AY416" s="417"/>
      <c r="AZ416" s="417"/>
      <c r="BA416" s="419"/>
      <c r="BB416" s="495"/>
      <c r="BC416" s="419"/>
      <c r="BD416" s="419"/>
      <c r="BE416" s="419"/>
      <c r="BF416" s="419"/>
      <c r="BG416" s="419"/>
      <c r="BH416" s="419"/>
      <c r="BI416" s="419"/>
      <c r="BJ416" s="419"/>
      <c r="BK416" s="419"/>
      <c r="BL416" s="419"/>
      <c r="BM416" s="419"/>
      <c r="BN416" s="419"/>
      <c r="BO416" s="419"/>
      <c r="BP416" s="419"/>
      <c r="BQ416" s="419"/>
      <c r="BR416" s="419"/>
      <c r="BS416" s="419"/>
      <c r="BT416" s="419"/>
      <c r="BU416" s="419"/>
      <c r="BV416" s="419"/>
      <c r="BW416" s="419"/>
      <c r="BX416" s="419"/>
      <c r="BY416" s="419"/>
      <c r="BZ416" s="420"/>
      <c r="CA416" s="420"/>
      <c r="CB416" s="420"/>
      <c r="CC416" s="420"/>
      <c r="CD416" s="420"/>
      <c r="CE416" s="420"/>
      <c r="CF416" s="420"/>
      <c r="CG416" s="420"/>
      <c r="CH416" s="420"/>
      <c r="CI416" s="420"/>
      <c r="CJ416" s="420"/>
      <c r="CK416" s="420"/>
      <c r="CL416" s="420"/>
      <c r="CM416" s="420"/>
      <c r="CN416" s="420"/>
      <c r="CO416" s="420"/>
      <c r="CP416" s="420"/>
      <c r="CQ416" s="420"/>
      <c r="CR416" s="420"/>
      <c r="CS416" s="420"/>
      <c r="CT416" s="420"/>
      <c r="CU416" s="420"/>
      <c r="CV416" s="420"/>
      <c r="CW416" s="420"/>
      <c r="CX416" s="420"/>
      <c r="CY416" s="420"/>
      <c r="CZ416" s="420"/>
    </row>
    <row r="417" s="424" customFormat="true" ht="25.15" customHeight="true" x14ac:dyDescent="0.2">
      <c r="B417" s="770"/>
      <c r="C417" s="849" t="s">
        <v>236</v>
      </c>
      <c r="D417" s="848"/>
      <c r="E417" s="664">
        <v>0.38497501934059397</v>
      </c>
      <c r="F417" s="660"/>
      <c r="G417" s="660"/>
      <c r="H417" s="848" t="s">
        <v>236</v>
      </c>
      <c r="I417" s="848"/>
      <c r="J417" s="665">
        <v>0.39880913687939151</v>
      </c>
      <c r="K417" s="660"/>
      <c r="L417" s="660"/>
      <c r="M417" s="848" t="s">
        <v>237</v>
      </c>
      <c r="N417" s="848"/>
      <c r="O417" s="666">
        <v>-0.32899916420543912</v>
      </c>
      <c r="P417" s="660"/>
      <c r="Q417" s="660"/>
      <c r="AI417" s="417"/>
      <c r="AJ417" s="417"/>
      <c r="AK417" s="417"/>
      <c r="AL417" s="417"/>
      <c r="AM417" s="417"/>
      <c r="AN417" s="417"/>
      <c r="AO417" s="417"/>
      <c r="AP417" s="417"/>
      <c r="AQ417" s="417"/>
      <c r="AR417" s="417"/>
      <c r="AS417" s="417"/>
      <c r="AT417" s="417"/>
      <c r="AU417" s="417"/>
      <c r="AV417" s="417"/>
      <c r="AW417" s="417"/>
      <c r="AX417" s="417"/>
      <c r="AY417" s="417"/>
      <c r="AZ417" s="417"/>
      <c r="BA417" s="419"/>
      <c r="BB417" s="495"/>
      <c r="BC417" s="419"/>
      <c r="BD417" s="419"/>
      <c r="BE417" s="419"/>
      <c r="BF417" s="419"/>
      <c r="BG417" s="419"/>
      <c r="BH417" s="419"/>
      <c r="BI417" s="419"/>
      <c r="BJ417" s="419"/>
      <c r="BK417" s="419"/>
      <c r="BL417" s="419"/>
      <c r="BM417" s="419"/>
      <c r="BN417" s="419"/>
      <c r="BO417" s="419"/>
      <c r="BP417" s="419"/>
      <c r="BQ417" s="419"/>
      <c r="BR417" s="419"/>
      <c r="BS417" s="419"/>
      <c r="BT417" s="419"/>
      <c r="BU417" s="419"/>
      <c r="BV417" s="419"/>
      <c r="BW417" s="419"/>
      <c r="BX417" s="419"/>
      <c r="BY417" s="419"/>
      <c r="BZ417" s="420"/>
      <c r="CA417" s="420"/>
      <c r="CB417" s="420"/>
      <c r="CC417" s="420"/>
      <c r="CD417" s="420"/>
      <c r="CE417" s="420"/>
      <c r="CF417" s="420"/>
      <c r="CG417" s="420"/>
      <c r="CH417" s="420"/>
      <c r="CI417" s="420"/>
      <c r="CJ417" s="420"/>
      <c r="CK417" s="420"/>
      <c r="CL417" s="420"/>
      <c r="CM417" s="420"/>
      <c r="CN417" s="420"/>
      <c r="CO417" s="420"/>
      <c r="CP417" s="420"/>
      <c r="CQ417" s="420"/>
      <c r="CR417" s="420"/>
      <c r="CS417" s="420"/>
      <c r="CT417" s="420"/>
      <c r="CU417" s="420"/>
      <c r="CV417" s="420"/>
      <c r="CW417" s="420"/>
      <c r="CX417" s="420"/>
      <c r="CY417" s="420"/>
      <c r="CZ417" s="420"/>
    </row>
    <row r="418" s="424" customFormat="true" ht="25.15" customHeight="true" x14ac:dyDescent="0.2">
      <c r="B418" s="770"/>
      <c r="C418" s="849" t="s">
        <v>230</v>
      </c>
      <c r="D418" s="848"/>
      <c r="E418" s="664">
        <v>0.33612676368815647</v>
      </c>
      <c r="F418" s="660"/>
      <c r="G418" s="660"/>
      <c r="H418" s="848" t="s">
        <v>233</v>
      </c>
      <c r="I418" s="848"/>
      <c r="J418" s="665">
        <v>0.35836343341150045</v>
      </c>
      <c r="K418" s="660"/>
      <c r="L418" s="660"/>
      <c r="M418" s="848" t="s">
        <v>238</v>
      </c>
      <c r="N418" s="848"/>
      <c r="O418" s="666">
        <v>0.30841847264914241</v>
      </c>
      <c r="P418" s="660"/>
      <c r="Q418" s="660"/>
      <c r="AI418" s="417"/>
      <c r="AJ418" s="417"/>
      <c r="AK418" s="417"/>
      <c r="AL418" s="417"/>
      <c r="AM418" s="417"/>
      <c r="AN418" s="417"/>
      <c r="AO418" s="417"/>
      <c r="AP418" s="417"/>
      <c r="AQ418" s="417"/>
      <c r="AR418" s="417"/>
      <c r="AS418" s="417"/>
      <c r="AT418" s="417"/>
      <c r="AU418" s="417"/>
      <c r="AV418" s="417"/>
      <c r="AW418" s="417"/>
      <c r="AX418" s="417"/>
      <c r="AY418" s="417"/>
      <c r="AZ418" s="417"/>
      <c r="BA418" s="419"/>
      <c r="BB418" s="495"/>
      <c r="BC418" s="419"/>
      <c r="BD418" s="419"/>
      <c r="BE418" s="419"/>
      <c r="BF418" s="419"/>
      <c r="BG418" s="419"/>
      <c r="BH418" s="419"/>
      <c r="BI418" s="419"/>
      <c r="BJ418" s="419"/>
      <c r="BK418" s="419"/>
      <c r="BL418" s="419"/>
      <c r="BM418" s="419"/>
      <c r="BN418" s="419"/>
      <c r="BO418" s="419"/>
      <c r="BP418" s="419"/>
      <c r="BQ418" s="419"/>
      <c r="BR418" s="419"/>
      <c r="BS418" s="419"/>
      <c r="BT418" s="419"/>
      <c r="BU418" s="419"/>
      <c r="BV418" s="419"/>
      <c r="BW418" s="419"/>
      <c r="BX418" s="419"/>
      <c r="BY418" s="419"/>
      <c r="BZ418" s="420"/>
      <c r="CA418" s="420"/>
      <c r="CB418" s="420"/>
      <c r="CC418" s="420"/>
      <c r="CD418" s="420"/>
      <c r="CE418" s="420"/>
      <c r="CF418" s="420"/>
      <c r="CG418" s="420"/>
      <c r="CH418" s="420"/>
      <c r="CI418" s="420"/>
      <c r="CJ418" s="420"/>
      <c r="CK418" s="420"/>
      <c r="CL418" s="420"/>
      <c r="CM418" s="420"/>
      <c r="CN418" s="420"/>
      <c r="CO418" s="420"/>
      <c r="CP418" s="420"/>
      <c r="CQ418" s="420"/>
      <c r="CR418" s="420"/>
      <c r="CS418" s="420"/>
      <c r="CT418" s="420"/>
      <c r="CU418" s="420"/>
      <c r="CV418" s="420"/>
      <c r="CW418" s="420"/>
      <c r="CX418" s="420"/>
      <c r="CY418" s="420"/>
      <c r="CZ418" s="420"/>
    </row>
    <row r="419" s="424" customFormat="true" ht="25.15" customHeight="true" x14ac:dyDescent="0.2">
      <c r="B419" s="770"/>
      <c r="C419" s="849" t="s">
        <v>237</v>
      </c>
      <c r="D419" s="848"/>
      <c r="E419" s="664">
        <v>-0.29546713883495984</v>
      </c>
      <c r="F419" s="660"/>
      <c r="G419" s="660"/>
      <c r="H419" s="848" t="s">
        <v>230</v>
      </c>
      <c r="I419" s="848"/>
      <c r="J419" s="665">
        <v>0.30586852663794839</v>
      </c>
      <c r="K419" s="660"/>
      <c r="L419" s="660"/>
      <c r="M419" s="848" t="s">
        <v>232</v>
      </c>
      <c r="N419" s="848"/>
      <c r="O419" s="666">
        <v>-0.27854997860146657</v>
      </c>
      <c r="P419" s="660"/>
      <c r="Q419" s="660"/>
      <c r="AI419" s="417"/>
      <c r="AJ419" s="417"/>
      <c r="AK419" s="417"/>
      <c r="AL419" s="417"/>
      <c r="AM419" s="417"/>
      <c r="AN419" s="417"/>
      <c r="AO419" s="417"/>
      <c r="AP419" s="417"/>
      <c r="AQ419" s="417"/>
      <c r="AR419" s="417"/>
      <c r="AS419" s="417"/>
      <c r="AT419" s="417"/>
      <c r="AU419" s="417"/>
      <c r="AV419" s="417"/>
      <c r="AW419" s="417"/>
      <c r="AX419" s="417"/>
      <c r="AY419" s="417"/>
      <c r="AZ419" s="417"/>
      <c r="BA419" s="419"/>
      <c r="BB419" s="495"/>
      <c r="BC419" s="419"/>
      <c r="BD419" s="419"/>
      <c r="BE419" s="419"/>
      <c r="BF419" s="419"/>
      <c r="BG419" s="419"/>
      <c r="BH419" s="419"/>
      <c r="BI419" s="419"/>
      <c r="BJ419" s="419"/>
      <c r="BK419" s="419"/>
      <c r="BL419" s="419"/>
      <c r="BM419" s="419"/>
      <c r="BN419" s="419"/>
      <c r="BO419" s="419"/>
      <c r="BP419" s="419"/>
      <c r="BQ419" s="419"/>
      <c r="BR419" s="419"/>
      <c r="BS419" s="419"/>
      <c r="BT419" s="419"/>
      <c r="BU419" s="419"/>
      <c r="BV419" s="419"/>
      <c r="BW419" s="419"/>
      <c r="BX419" s="419"/>
      <c r="BY419" s="419"/>
      <c r="BZ419" s="420"/>
      <c r="CA419" s="420"/>
      <c r="CB419" s="420"/>
      <c r="CC419" s="420"/>
      <c r="CD419" s="420"/>
      <c r="CE419" s="420"/>
      <c r="CF419" s="420"/>
      <c r="CG419" s="420"/>
      <c r="CH419" s="420"/>
      <c r="CI419" s="420"/>
      <c r="CJ419" s="420"/>
      <c r="CK419" s="420"/>
      <c r="CL419" s="420"/>
      <c r="CM419" s="420"/>
      <c r="CN419" s="420"/>
      <c r="CO419" s="420"/>
      <c r="CP419" s="420"/>
      <c r="CQ419" s="420"/>
      <c r="CR419" s="420"/>
      <c r="CS419" s="420"/>
      <c r="CT419" s="420"/>
      <c r="CU419" s="420"/>
      <c r="CV419" s="420"/>
      <c r="CW419" s="420"/>
      <c r="CX419" s="420"/>
      <c r="CY419" s="420"/>
      <c r="CZ419" s="420"/>
    </row>
    <row r="420" s="424" customFormat="true" ht="25.15" customHeight="true" x14ac:dyDescent="0.2">
      <c r="B420" s="770"/>
      <c r="C420" s="849" t="s">
        <v>239</v>
      </c>
      <c r="D420" s="848"/>
      <c r="E420" s="664">
        <v>0.24431656229342175</v>
      </c>
      <c r="F420" s="660"/>
      <c r="G420" s="660"/>
      <c r="H420" s="848" t="s">
        <v>238</v>
      </c>
      <c r="I420" s="848"/>
      <c r="J420" s="665">
        <v>-0.30551929795518362</v>
      </c>
      <c r="K420" s="660"/>
      <c r="L420" s="660"/>
      <c r="M420" s="848" t="s">
        <v>240</v>
      </c>
      <c r="N420" s="848"/>
      <c r="O420" s="666">
        <v>0.27449017968879541</v>
      </c>
      <c r="P420" s="660"/>
      <c r="Q420" s="660"/>
      <c r="AI420" s="417"/>
      <c r="AJ420" s="417"/>
      <c r="AK420" s="417"/>
      <c r="AL420" s="417"/>
      <c r="AM420" s="417"/>
      <c r="AN420" s="417"/>
      <c r="AO420" s="417"/>
      <c r="AP420" s="417"/>
      <c r="AQ420" s="417"/>
      <c r="AR420" s="417"/>
      <c r="AS420" s="417"/>
      <c r="AT420" s="417"/>
      <c r="AU420" s="417"/>
      <c r="AV420" s="417"/>
      <c r="AW420" s="417"/>
      <c r="AX420" s="417"/>
      <c r="AY420" s="417"/>
      <c r="AZ420" s="417"/>
      <c r="BA420" s="419"/>
      <c r="BB420" s="495"/>
      <c r="BC420" s="419"/>
      <c r="BD420" s="419"/>
      <c r="BE420" s="419"/>
      <c r="BF420" s="419"/>
      <c r="BG420" s="419"/>
      <c r="BH420" s="419"/>
      <c r="BI420" s="419"/>
      <c r="BJ420" s="419"/>
      <c r="BK420" s="419"/>
      <c r="BL420" s="419"/>
      <c r="BM420" s="419"/>
      <c r="BN420" s="419"/>
      <c r="BO420" s="419"/>
      <c r="BP420" s="419"/>
      <c r="BQ420" s="419"/>
      <c r="BR420" s="419"/>
      <c r="BS420" s="419"/>
      <c r="BT420" s="419"/>
      <c r="BU420" s="419"/>
      <c r="BV420" s="419"/>
      <c r="BW420" s="419"/>
      <c r="BX420" s="419"/>
      <c r="BY420" s="419"/>
      <c r="BZ420" s="420"/>
      <c r="CA420" s="420"/>
      <c r="CB420" s="420"/>
      <c r="CC420" s="420"/>
      <c r="CD420" s="420"/>
      <c r="CE420" s="420"/>
      <c r="CF420" s="420"/>
      <c r="CG420" s="420"/>
      <c r="CH420" s="420"/>
      <c r="CI420" s="420"/>
      <c r="CJ420" s="420"/>
      <c r="CK420" s="420"/>
      <c r="CL420" s="420"/>
      <c r="CM420" s="420"/>
      <c r="CN420" s="420"/>
      <c r="CO420" s="420"/>
      <c r="CP420" s="420"/>
      <c r="CQ420" s="420"/>
      <c r="CR420" s="420"/>
      <c r="CS420" s="420"/>
      <c r="CT420" s="420"/>
      <c r="CU420" s="420"/>
      <c r="CV420" s="420"/>
      <c r="CW420" s="420"/>
      <c r="CX420" s="420"/>
      <c r="CY420" s="420"/>
      <c r="CZ420" s="420"/>
    </row>
    <row r="421" s="424" customFormat="true" ht="25.15" customHeight="true" x14ac:dyDescent="0.2">
      <c r="B421" s="770"/>
      <c r="C421" s="849" t="s">
        <v>241</v>
      </c>
      <c r="D421" s="848"/>
      <c r="E421" s="664">
        <v>0.23884453587261179</v>
      </c>
      <c r="F421" s="660"/>
      <c r="G421" s="660"/>
      <c r="H421" s="848" t="s">
        <v>239</v>
      </c>
      <c r="I421" s="848"/>
      <c r="J421" s="665">
        <v>0.27883986869567923</v>
      </c>
      <c r="K421" s="660"/>
      <c r="L421" s="660"/>
      <c r="M421" s="848" t="s">
        <v>239</v>
      </c>
      <c r="N421" s="848"/>
      <c r="O421" s="666">
        <v>0.24462603629587609</v>
      </c>
      <c r="P421" s="660"/>
      <c r="Q421" s="660"/>
      <c r="AI421" s="417"/>
      <c r="AJ421" s="417"/>
      <c r="AK421" s="417"/>
      <c r="AL421" s="417"/>
      <c r="AM421" s="417"/>
      <c r="AN421" s="417"/>
      <c r="AO421" s="417"/>
      <c r="AP421" s="417"/>
      <c r="AQ421" s="417"/>
      <c r="AR421" s="417"/>
      <c r="AS421" s="417"/>
      <c r="AT421" s="417"/>
      <c r="AU421" s="417"/>
      <c r="AV421" s="417"/>
      <c r="AW421" s="417"/>
      <c r="AX421" s="417"/>
      <c r="AY421" s="417"/>
      <c r="AZ421" s="417"/>
      <c r="BA421" s="419"/>
      <c r="BB421" s="495"/>
      <c r="BC421" s="419"/>
      <c r="BD421" s="419"/>
      <c r="BE421" s="419"/>
      <c r="BF421" s="419"/>
      <c r="BG421" s="419"/>
      <c r="BH421" s="419"/>
      <c r="BI421" s="419"/>
      <c r="BJ421" s="419"/>
      <c r="BK421" s="419"/>
      <c r="BL421" s="419"/>
      <c r="BM421" s="419"/>
      <c r="BN421" s="419"/>
      <c r="BO421" s="419"/>
      <c r="BP421" s="419"/>
      <c r="BQ421" s="419"/>
      <c r="BR421" s="419"/>
      <c r="BS421" s="419"/>
      <c r="BT421" s="419"/>
      <c r="BU421" s="419"/>
      <c r="BV421" s="419"/>
      <c r="BW421" s="419"/>
      <c r="BX421" s="419"/>
      <c r="BY421" s="419"/>
      <c r="BZ421" s="420"/>
      <c r="CA421" s="420"/>
      <c r="CB421" s="420"/>
      <c r="CC421" s="420"/>
      <c r="CD421" s="420"/>
      <c r="CE421" s="420"/>
      <c r="CF421" s="420"/>
      <c r="CG421" s="420"/>
      <c r="CH421" s="420"/>
      <c r="CI421" s="420"/>
      <c r="CJ421" s="420"/>
      <c r="CK421" s="420"/>
      <c r="CL421" s="420"/>
      <c r="CM421" s="420"/>
      <c r="CN421" s="420"/>
      <c r="CO421" s="420"/>
      <c r="CP421" s="420"/>
      <c r="CQ421" s="420"/>
      <c r="CR421" s="420"/>
      <c r="CS421" s="420"/>
      <c r="CT421" s="420"/>
      <c r="CU421" s="420"/>
      <c r="CV421" s="420"/>
      <c r="CW421" s="420"/>
      <c r="CX421" s="420"/>
      <c r="CY421" s="420"/>
      <c r="CZ421" s="420"/>
    </row>
    <row r="422" s="424" customFormat="true" ht="25.15" customHeight="true" x14ac:dyDescent="0.2">
      <c r="B422" s="770"/>
      <c r="C422" s="849" t="s">
        <v>242</v>
      </c>
      <c r="D422" s="848"/>
      <c r="E422" s="664">
        <v>-0.23862463545469079</v>
      </c>
      <c r="F422" s="660"/>
      <c r="G422" s="660"/>
      <c r="H422" s="848" t="s">
        <v>241</v>
      </c>
      <c r="I422" s="848"/>
      <c r="J422" s="665">
        <v>0.2581853902003432</v>
      </c>
      <c r="K422" s="660"/>
      <c r="L422" s="660"/>
      <c r="M422" s="848" t="s">
        <v>242</v>
      </c>
      <c r="N422" s="848"/>
      <c r="O422" s="666">
        <v>-0.22305147638942316</v>
      </c>
      <c r="P422" s="660"/>
      <c r="Q422" s="660"/>
      <c r="AI422" s="417"/>
      <c r="AJ422" s="417"/>
      <c r="AK422" s="417"/>
      <c r="AL422" s="417"/>
      <c r="AM422" s="417"/>
      <c r="AN422" s="417"/>
      <c r="AO422" s="417"/>
      <c r="AP422" s="417"/>
      <c r="AQ422" s="417"/>
      <c r="AR422" s="417"/>
      <c r="AS422" s="417"/>
      <c r="AT422" s="417"/>
      <c r="AU422" s="417"/>
      <c r="AV422" s="417"/>
      <c r="AW422" s="417"/>
      <c r="AX422" s="417"/>
      <c r="AY422" s="417"/>
      <c r="AZ422" s="417"/>
      <c r="BA422" s="419"/>
      <c r="BB422" s="495"/>
      <c r="BC422" s="419"/>
      <c r="BD422" s="419"/>
      <c r="BE422" s="419"/>
      <c r="BF422" s="419"/>
      <c r="BG422" s="419"/>
      <c r="BH422" s="419"/>
      <c r="BI422" s="419"/>
      <c r="BJ422" s="419"/>
      <c r="BK422" s="419"/>
      <c r="BL422" s="419"/>
      <c r="BM422" s="419"/>
      <c r="BN422" s="419"/>
      <c r="BO422" s="419"/>
      <c r="BP422" s="419"/>
      <c r="BQ422" s="419"/>
      <c r="BR422" s="419"/>
      <c r="BS422" s="419"/>
      <c r="BT422" s="419"/>
      <c r="BU422" s="419"/>
      <c r="BV422" s="419"/>
      <c r="BW422" s="419"/>
      <c r="BX422" s="419"/>
      <c r="BY422" s="419"/>
      <c r="BZ422" s="420"/>
      <c r="CA422" s="420"/>
      <c r="CB422" s="420"/>
      <c r="CC422" s="420"/>
      <c r="CD422" s="420"/>
      <c r="CE422" s="420"/>
      <c r="CF422" s="420"/>
      <c r="CG422" s="420"/>
      <c r="CH422" s="420"/>
      <c r="CI422" s="420"/>
      <c r="CJ422" s="420"/>
      <c r="CK422" s="420"/>
      <c r="CL422" s="420"/>
      <c r="CM422" s="420"/>
      <c r="CN422" s="420"/>
      <c r="CO422" s="420"/>
      <c r="CP422" s="420"/>
      <c r="CQ422" s="420"/>
      <c r="CR422" s="420"/>
      <c r="CS422" s="420"/>
      <c r="CT422" s="420"/>
      <c r="CU422" s="420"/>
      <c r="CV422" s="420"/>
      <c r="CW422" s="420"/>
      <c r="CX422" s="420"/>
      <c r="CY422" s="420"/>
      <c r="CZ422" s="420"/>
    </row>
    <row r="423" s="424" customFormat="true" ht="25.15" customHeight="true" x14ac:dyDescent="0.2">
      <c r="B423" s="770"/>
      <c r="C423" s="849" t="s">
        <v>235</v>
      </c>
      <c r="D423" s="848"/>
      <c r="E423" s="664">
        <v>0.18982427112713854</v>
      </c>
      <c r="F423" s="660"/>
      <c r="G423" s="660"/>
      <c r="H423" s="848" t="s">
        <v>242</v>
      </c>
      <c r="I423" s="848"/>
      <c r="J423" s="665">
        <v>-0.2236540666391755</v>
      </c>
      <c r="K423" s="660"/>
      <c r="L423" s="660"/>
      <c r="M423" s="848" t="s">
        <v>236</v>
      </c>
      <c r="N423" s="848"/>
      <c r="O423" s="666">
        <v>0.19137893048958649</v>
      </c>
      <c r="P423" s="660"/>
      <c r="Q423" s="660"/>
      <c r="AI423" s="417"/>
      <c r="AJ423" s="417"/>
      <c r="AK423" s="417"/>
      <c r="AL423" s="417"/>
      <c r="AM423" s="417"/>
      <c r="AN423" s="417"/>
      <c r="AO423" s="417"/>
      <c r="AP423" s="417"/>
      <c r="AQ423" s="417"/>
      <c r="AR423" s="417"/>
      <c r="AS423" s="417"/>
      <c r="AT423" s="417"/>
      <c r="AU423" s="417"/>
      <c r="AV423" s="417"/>
      <c r="AW423" s="417"/>
      <c r="AX423" s="417"/>
      <c r="AY423" s="417"/>
      <c r="AZ423" s="417"/>
      <c r="BA423" s="419"/>
      <c r="BB423" s="495"/>
      <c r="BC423" s="419"/>
      <c r="BD423" s="419"/>
      <c r="BE423" s="419"/>
      <c r="BF423" s="419"/>
      <c r="BG423" s="419"/>
      <c r="BH423" s="419"/>
      <c r="BI423" s="419"/>
      <c r="BJ423" s="419"/>
      <c r="BK423" s="419"/>
      <c r="BL423" s="419"/>
      <c r="BM423" s="419"/>
      <c r="BN423" s="419"/>
      <c r="BO423" s="419"/>
      <c r="BP423" s="419"/>
      <c r="BQ423" s="419"/>
      <c r="BR423" s="419"/>
      <c r="BS423" s="419"/>
      <c r="BT423" s="419"/>
      <c r="BU423" s="419"/>
      <c r="BV423" s="419"/>
      <c r="BW423" s="419"/>
      <c r="BX423" s="419"/>
      <c r="BY423" s="419"/>
      <c r="BZ423" s="420"/>
      <c r="CA423" s="420"/>
      <c r="CB423" s="420"/>
      <c r="CC423" s="420"/>
      <c r="CD423" s="420"/>
      <c r="CE423" s="420"/>
      <c r="CF423" s="420"/>
      <c r="CG423" s="420"/>
      <c r="CH423" s="420"/>
      <c r="CI423" s="420"/>
      <c r="CJ423" s="420"/>
      <c r="CK423" s="420"/>
      <c r="CL423" s="420"/>
      <c r="CM423" s="420"/>
      <c r="CN423" s="420"/>
      <c r="CO423" s="420"/>
      <c r="CP423" s="420"/>
      <c r="CQ423" s="420"/>
      <c r="CR423" s="420"/>
      <c r="CS423" s="420"/>
      <c r="CT423" s="420"/>
      <c r="CU423" s="420"/>
      <c r="CV423" s="420"/>
      <c r="CW423" s="420"/>
      <c r="CX423" s="420"/>
      <c r="CY423" s="420"/>
      <c r="CZ423" s="420"/>
    </row>
    <row r="424" s="424" customFormat="true" ht="25.15" customHeight="true" x14ac:dyDescent="0.2">
      <c r="B424" s="770"/>
      <c r="C424" s="849" t="s">
        <v>199</v>
      </c>
      <c r="D424" s="848"/>
      <c r="E424" s="664">
        <v>0.17722921820863896</v>
      </c>
      <c r="F424" s="660"/>
      <c r="G424" s="660"/>
      <c r="H424" s="848" t="s">
        <v>237</v>
      </c>
      <c r="I424" s="848"/>
      <c r="J424" s="665">
        <v>-0.18016941014904236</v>
      </c>
      <c r="K424" s="660"/>
      <c r="L424" s="660"/>
      <c r="M424" s="848" t="s">
        <v>243</v>
      </c>
      <c r="N424" s="848"/>
      <c r="O424" s="666">
        <v>-0.18025405390687921</v>
      </c>
      <c r="P424" s="660"/>
      <c r="Q424" s="660"/>
      <c r="AI424" s="417"/>
      <c r="AJ424" s="417"/>
      <c r="AK424" s="417"/>
      <c r="AL424" s="417"/>
      <c r="AM424" s="417"/>
      <c r="AN424" s="417"/>
      <c r="AO424" s="417"/>
      <c r="AP424" s="417"/>
      <c r="AQ424" s="417"/>
      <c r="AR424" s="417"/>
      <c r="AS424" s="417"/>
      <c r="AT424" s="417"/>
      <c r="AU424" s="417"/>
      <c r="AV424" s="417"/>
      <c r="AW424" s="417"/>
      <c r="AX424" s="417"/>
      <c r="AY424" s="417"/>
      <c r="AZ424" s="417"/>
      <c r="BA424" s="419"/>
      <c r="BB424" s="495"/>
      <c r="BC424" s="419"/>
      <c r="BD424" s="419"/>
      <c r="BE424" s="419"/>
      <c r="BF424" s="419"/>
      <c r="BG424" s="419"/>
      <c r="BH424" s="419"/>
      <c r="BI424" s="419"/>
      <c r="BJ424" s="419"/>
      <c r="BK424" s="419"/>
      <c r="BL424" s="419"/>
      <c r="BM424" s="419"/>
      <c r="BN424" s="419"/>
      <c r="BO424" s="419"/>
      <c r="BP424" s="419"/>
      <c r="BQ424" s="419"/>
      <c r="BR424" s="419"/>
      <c r="BS424" s="419"/>
      <c r="BT424" s="419"/>
      <c r="BU424" s="419"/>
      <c r="BV424" s="419"/>
      <c r="BW424" s="419"/>
      <c r="BX424" s="419"/>
      <c r="BY424" s="419"/>
      <c r="BZ424" s="420"/>
      <c r="CA424" s="420"/>
      <c r="CB424" s="420"/>
      <c r="CC424" s="420"/>
      <c r="CD424" s="420"/>
      <c r="CE424" s="420"/>
      <c r="CF424" s="420"/>
      <c r="CG424" s="420"/>
      <c r="CH424" s="420"/>
      <c r="CI424" s="420"/>
      <c r="CJ424" s="420"/>
      <c r="CK424" s="420"/>
      <c r="CL424" s="420"/>
      <c r="CM424" s="420"/>
      <c r="CN424" s="420"/>
      <c r="CO424" s="420"/>
      <c r="CP424" s="420"/>
      <c r="CQ424" s="420"/>
      <c r="CR424" s="420"/>
      <c r="CS424" s="420"/>
      <c r="CT424" s="420"/>
      <c r="CU424" s="420"/>
      <c r="CV424" s="420"/>
      <c r="CW424" s="420"/>
      <c r="CX424" s="420"/>
      <c r="CY424" s="420"/>
      <c r="CZ424" s="420"/>
    </row>
    <row r="425" s="424" customFormat="true" ht="25.15" customHeight="true" x14ac:dyDescent="0.2">
      <c r="B425" s="770"/>
      <c r="C425" s="849" t="s">
        <v>244</v>
      </c>
      <c r="D425" s="848"/>
      <c r="E425" s="664">
        <v>0.14123920090682016</v>
      </c>
      <c r="F425" s="660"/>
      <c r="G425" s="660"/>
      <c r="H425" s="848" t="s">
        <v>245</v>
      </c>
      <c r="I425" s="848"/>
      <c r="J425" s="665">
        <v>-0.17280187220962726</v>
      </c>
      <c r="K425" s="660"/>
      <c r="L425" s="660"/>
      <c r="M425" s="848" t="s">
        <v>246</v>
      </c>
      <c r="N425" s="848"/>
      <c r="O425" s="666">
        <v>0.17931486832429802</v>
      </c>
      <c r="P425" s="660"/>
      <c r="Q425" s="660"/>
      <c r="AI425" s="417"/>
      <c r="AJ425" s="417"/>
      <c r="AK425" s="417"/>
      <c r="AL425" s="417"/>
      <c r="AM425" s="417"/>
      <c r="AN425" s="417"/>
      <c r="AO425" s="417"/>
      <c r="AP425" s="417"/>
      <c r="AQ425" s="417"/>
      <c r="AR425" s="417"/>
      <c r="AS425" s="417"/>
      <c r="AT425" s="417"/>
      <c r="AU425" s="417"/>
      <c r="AV425" s="417"/>
      <c r="AW425" s="417"/>
      <c r="AX425" s="417"/>
      <c r="AY425" s="417"/>
      <c r="AZ425" s="417"/>
      <c r="BA425" s="419"/>
      <c r="BB425" s="495"/>
      <c r="BC425" s="419"/>
      <c r="BD425" s="419"/>
      <c r="BE425" s="419"/>
      <c r="BF425" s="419"/>
      <c r="BG425" s="419"/>
      <c r="BH425" s="419"/>
      <c r="BI425" s="419"/>
      <c r="BJ425" s="419"/>
      <c r="BK425" s="419"/>
      <c r="BL425" s="419"/>
      <c r="BM425" s="419"/>
      <c r="BN425" s="419"/>
      <c r="BO425" s="419"/>
      <c r="BP425" s="419"/>
      <c r="BQ425" s="419"/>
      <c r="BR425" s="419"/>
      <c r="BS425" s="419"/>
      <c r="BT425" s="419"/>
      <c r="BU425" s="419"/>
      <c r="BV425" s="419"/>
      <c r="BW425" s="419"/>
      <c r="BX425" s="419"/>
      <c r="BY425" s="419"/>
      <c r="BZ425" s="420"/>
      <c r="CA425" s="420"/>
      <c r="CB425" s="420"/>
      <c r="CC425" s="420"/>
      <c r="CD425" s="420"/>
      <c r="CE425" s="420"/>
      <c r="CF425" s="420"/>
      <c r="CG425" s="420"/>
      <c r="CH425" s="420"/>
      <c r="CI425" s="420"/>
      <c r="CJ425" s="420"/>
      <c r="CK425" s="420"/>
      <c r="CL425" s="420"/>
      <c r="CM425" s="420"/>
      <c r="CN425" s="420"/>
      <c r="CO425" s="420"/>
      <c r="CP425" s="420"/>
      <c r="CQ425" s="420"/>
      <c r="CR425" s="420"/>
      <c r="CS425" s="420"/>
      <c r="CT425" s="420"/>
      <c r="CU425" s="420"/>
      <c r="CV425" s="420"/>
      <c r="CW425" s="420"/>
      <c r="CX425" s="420"/>
      <c r="CY425" s="420"/>
      <c r="CZ425" s="420"/>
    </row>
    <row r="426" s="424" customFormat="true" ht="25.15" customHeight="true" x14ac:dyDescent="0.2">
      <c r="B426" s="770"/>
      <c r="C426" s="849" t="s">
        <v>245</v>
      </c>
      <c r="D426" s="848"/>
      <c r="E426" s="664">
        <v>-0.13649816913735202</v>
      </c>
      <c r="F426" s="660"/>
      <c r="G426" s="660"/>
      <c r="H426" s="848" t="s">
        <v>199</v>
      </c>
      <c r="I426" s="848"/>
      <c r="J426" s="665">
        <v>0.16528627083736713</v>
      </c>
      <c r="K426" s="660"/>
      <c r="L426" s="660"/>
      <c r="M426" s="848" t="s">
        <v>247</v>
      </c>
      <c r="N426" s="848"/>
      <c r="O426" s="666">
        <v>-0.13592736259737251</v>
      </c>
      <c r="P426" s="660"/>
      <c r="Q426" s="660"/>
      <c r="AI426" s="417"/>
      <c r="AJ426" s="417"/>
      <c r="AK426" s="417"/>
      <c r="AL426" s="417"/>
      <c r="AM426" s="417"/>
      <c r="AN426" s="417"/>
      <c r="AO426" s="417"/>
      <c r="AP426" s="417"/>
      <c r="AQ426" s="417"/>
      <c r="AR426" s="417"/>
      <c r="AS426" s="417"/>
      <c r="AT426" s="417"/>
      <c r="AU426" s="417"/>
      <c r="AV426" s="417"/>
      <c r="AW426" s="417"/>
      <c r="AX426" s="417"/>
      <c r="AY426" s="417"/>
      <c r="AZ426" s="417"/>
      <c r="BA426" s="419"/>
      <c r="BB426" s="495"/>
      <c r="BC426" s="419"/>
      <c r="BD426" s="419"/>
      <c r="BE426" s="419"/>
      <c r="BF426" s="419"/>
      <c r="BG426" s="419"/>
      <c r="BH426" s="419"/>
      <c r="BI426" s="419"/>
      <c r="BJ426" s="419"/>
      <c r="BK426" s="419"/>
      <c r="BL426" s="419"/>
      <c r="BM426" s="419"/>
      <c r="BN426" s="419"/>
      <c r="BO426" s="419"/>
      <c r="BP426" s="419"/>
      <c r="BQ426" s="419"/>
      <c r="BR426" s="419"/>
      <c r="BS426" s="419"/>
      <c r="BT426" s="419"/>
      <c r="BU426" s="419"/>
      <c r="BV426" s="419"/>
      <c r="BW426" s="419"/>
      <c r="BX426" s="419"/>
      <c r="BY426" s="419"/>
      <c r="BZ426" s="420"/>
      <c r="CA426" s="420"/>
      <c r="CB426" s="420"/>
      <c r="CC426" s="420"/>
      <c r="CD426" s="420"/>
      <c r="CE426" s="420"/>
      <c r="CF426" s="420"/>
      <c r="CG426" s="420"/>
      <c r="CH426" s="420"/>
      <c r="CI426" s="420"/>
      <c r="CJ426" s="420"/>
      <c r="CK426" s="420"/>
      <c r="CL426" s="420"/>
      <c r="CM426" s="420"/>
      <c r="CN426" s="420"/>
      <c r="CO426" s="420"/>
      <c r="CP426" s="420"/>
      <c r="CQ426" s="420"/>
      <c r="CR426" s="420"/>
      <c r="CS426" s="420"/>
      <c r="CT426" s="420"/>
      <c r="CU426" s="420"/>
      <c r="CV426" s="420"/>
      <c r="CW426" s="420"/>
      <c r="CX426" s="420"/>
      <c r="CY426" s="420"/>
      <c r="CZ426" s="420"/>
    </row>
    <row r="427" s="424" customFormat="true" ht="25.15" customHeight="true" x14ac:dyDescent="0.2">
      <c r="B427" s="770"/>
      <c r="C427" s="849" t="s">
        <v>240</v>
      </c>
      <c r="D427" s="848"/>
      <c r="E427" s="664">
        <v>0.12615386732896505</v>
      </c>
      <c r="F427" s="660"/>
      <c r="G427" s="660"/>
      <c r="H427" s="848" t="s">
        <v>244</v>
      </c>
      <c r="I427" s="848"/>
      <c r="J427" s="665">
        <v>0.15745873452616349</v>
      </c>
      <c r="K427" s="660"/>
      <c r="L427" s="660"/>
      <c r="M427" s="848" t="s">
        <v>241</v>
      </c>
      <c r="N427" s="848"/>
      <c r="O427" s="666">
        <v>0.13139110983268973</v>
      </c>
      <c r="P427" s="660"/>
      <c r="Q427" s="660"/>
      <c r="AI427" s="417"/>
      <c r="AJ427" s="417"/>
      <c r="AK427" s="417"/>
      <c r="AL427" s="417"/>
      <c r="AM427" s="417"/>
      <c r="AN427" s="417"/>
      <c r="AO427" s="417"/>
      <c r="AP427" s="417"/>
      <c r="AQ427" s="417"/>
      <c r="AR427" s="417"/>
      <c r="AS427" s="417"/>
      <c r="AT427" s="417"/>
      <c r="AU427" s="417"/>
      <c r="AV427" s="417"/>
      <c r="AW427" s="417"/>
      <c r="AX427" s="417"/>
      <c r="AY427" s="417"/>
      <c r="AZ427" s="417"/>
      <c r="BA427" s="419"/>
      <c r="BB427" s="495"/>
      <c r="BC427" s="419"/>
      <c r="BD427" s="419"/>
      <c r="BE427" s="419"/>
      <c r="BF427" s="419"/>
      <c r="BG427" s="419"/>
      <c r="BH427" s="419"/>
      <c r="BI427" s="419"/>
      <c r="BJ427" s="419"/>
      <c r="BK427" s="419"/>
      <c r="BL427" s="419"/>
      <c r="BM427" s="419"/>
      <c r="BN427" s="419"/>
      <c r="BO427" s="419"/>
      <c r="BP427" s="419"/>
      <c r="BQ427" s="419"/>
      <c r="BR427" s="419"/>
      <c r="BS427" s="419"/>
      <c r="BT427" s="419"/>
      <c r="BU427" s="419"/>
      <c r="BV427" s="419"/>
      <c r="BW427" s="419"/>
      <c r="BX427" s="419"/>
      <c r="BY427" s="419"/>
      <c r="BZ427" s="420"/>
      <c r="CA427" s="420"/>
      <c r="CB427" s="420"/>
      <c r="CC427" s="420"/>
      <c r="CD427" s="420"/>
      <c r="CE427" s="420"/>
      <c r="CF427" s="420"/>
      <c r="CG427" s="420"/>
      <c r="CH427" s="420"/>
      <c r="CI427" s="420"/>
      <c r="CJ427" s="420"/>
      <c r="CK427" s="420"/>
      <c r="CL427" s="420"/>
      <c r="CM427" s="420"/>
      <c r="CN427" s="420"/>
      <c r="CO427" s="420"/>
      <c r="CP427" s="420"/>
      <c r="CQ427" s="420"/>
      <c r="CR427" s="420"/>
      <c r="CS427" s="420"/>
      <c r="CT427" s="420"/>
      <c r="CU427" s="420"/>
      <c r="CV427" s="420"/>
      <c r="CW427" s="420"/>
      <c r="CX427" s="420"/>
      <c r="CY427" s="420"/>
      <c r="CZ427" s="420"/>
    </row>
    <row r="428" s="424" customFormat="true" ht="25.15" customHeight="true" x14ac:dyDescent="0.2">
      <c r="B428" s="770"/>
      <c r="C428" s="849" t="s">
        <v>248</v>
      </c>
      <c r="D428" s="848"/>
      <c r="E428" s="664">
        <v>0.11840537104341821</v>
      </c>
      <c r="F428" s="660"/>
      <c r="G428" s="660"/>
      <c r="H428" s="848" t="s">
        <v>249</v>
      </c>
      <c r="I428" s="848"/>
      <c r="J428" s="665">
        <v>-0.13791825421716289</v>
      </c>
      <c r="K428" s="660"/>
      <c r="L428" s="660"/>
      <c r="M428" s="848" t="s">
        <v>248</v>
      </c>
      <c r="N428" s="848"/>
      <c r="O428" s="666">
        <v>0.12013120765542404</v>
      </c>
      <c r="P428" s="660"/>
      <c r="Q428" s="660"/>
      <c r="AI428" s="417"/>
      <c r="AJ428" s="417"/>
      <c r="AK428" s="417"/>
      <c r="AL428" s="417"/>
      <c r="AM428" s="417"/>
      <c r="AN428" s="417"/>
      <c r="AO428" s="417"/>
      <c r="AP428" s="417"/>
      <c r="AQ428" s="417"/>
      <c r="AR428" s="417"/>
      <c r="AS428" s="417"/>
      <c r="AT428" s="417"/>
      <c r="AU428" s="417"/>
      <c r="AV428" s="417"/>
      <c r="AW428" s="417"/>
      <c r="AX428" s="417"/>
      <c r="AY428" s="417"/>
      <c r="AZ428" s="417"/>
      <c r="BA428" s="419"/>
      <c r="BB428" s="495"/>
      <c r="BC428" s="419"/>
      <c r="BD428" s="419"/>
      <c r="BE428" s="419"/>
      <c r="BF428" s="419"/>
      <c r="BG428" s="419"/>
      <c r="BH428" s="419"/>
      <c r="BI428" s="419"/>
      <c r="BJ428" s="419"/>
      <c r="BK428" s="419"/>
      <c r="BL428" s="419"/>
      <c r="BM428" s="419"/>
      <c r="BN428" s="419"/>
      <c r="BO428" s="419"/>
      <c r="BP428" s="419"/>
      <c r="BQ428" s="419"/>
      <c r="BR428" s="419"/>
      <c r="BS428" s="419"/>
      <c r="BT428" s="419"/>
      <c r="BU428" s="419"/>
      <c r="BV428" s="419"/>
      <c r="BW428" s="419"/>
      <c r="BX428" s="419"/>
      <c r="BY428" s="419"/>
      <c r="BZ428" s="420"/>
      <c r="CA428" s="420"/>
      <c r="CB428" s="420"/>
      <c r="CC428" s="420"/>
      <c r="CD428" s="420"/>
      <c r="CE428" s="420"/>
      <c r="CF428" s="420"/>
      <c r="CG428" s="420"/>
      <c r="CH428" s="420"/>
      <c r="CI428" s="420"/>
      <c r="CJ428" s="420"/>
      <c r="CK428" s="420"/>
      <c r="CL428" s="420"/>
      <c r="CM428" s="420"/>
      <c r="CN428" s="420"/>
      <c r="CO428" s="420"/>
      <c r="CP428" s="420"/>
      <c r="CQ428" s="420"/>
      <c r="CR428" s="420"/>
      <c r="CS428" s="420"/>
      <c r="CT428" s="420"/>
      <c r="CU428" s="420"/>
      <c r="CV428" s="420"/>
      <c r="CW428" s="420"/>
      <c r="CX428" s="420"/>
      <c r="CY428" s="420"/>
      <c r="CZ428" s="420"/>
    </row>
    <row r="429" s="424" customFormat="true" ht="25.15" customHeight="true" x14ac:dyDescent="0.2">
      <c r="B429" s="770"/>
      <c r="C429" s="849" t="s">
        <v>246</v>
      </c>
      <c r="D429" s="848"/>
      <c r="E429" s="664">
        <v>0.10411326455966141</v>
      </c>
      <c r="F429" s="660"/>
      <c r="G429" s="660"/>
      <c r="H429" s="848" t="s">
        <v>246</v>
      </c>
      <c r="I429" s="848"/>
      <c r="J429" s="665">
        <v>0.11814517144543886</v>
      </c>
      <c r="K429" s="660"/>
      <c r="L429" s="660"/>
      <c r="M429" s="848" t="s">
        <v>250</v>
      </c>
      <c r="N429" s="848"/>
      <c r="O429" s="666">
        <v>-0.11296444324881262</v>
      </c>
      <c r="P429" s="660"/>
      <c r="Q429" s="660"/>
      <c r="AI429" s="417"/>
      <c r="AJ429" s="417"/>
      <c r="AK429" s="417"/>
      <c r="AL429" s="417"/>
      <c r="AM429" s="417"/>
      <c r="AN429" s="417"/>
      <c r="AO429" s="417"/>
      <c r="AP429" s="417"/>
      <c r="AQ429" s="417"/>
      <c r="AR429" s="417"/>
      <c r="AS429" s="417"/>
      <c r="AT429" s="417"/>
      <c r="AU429" s="417"/>
      <c r="AV429" s="417"/>
      <c r="AW429" s="417"/>
      <c r="AX429" s="417"/>
      <c r="AY429" s="417"/>
      <c r="AZ429" s="417"/>
      <c r="BA429" s="419"/>
      <c r="BB429" s="495"/>
      <c r="BC429" s="419"/>
      <c r="BD429" s="419"/>
      <c r="BE429" s="419"/>
      <c r="BF429" s="419"/>
      <c r="BG429" s="419"/>
      <c r="BH429" s="419"/>
      <c r="BI429" s="419"/>
      <c r="BJ429" s="419"/>
      <c r="BK429" s="419"/>
      <c r="BL429" s="419"/>
      <c r="BM429" s="419"/>
      <c r="BN429" s="419"/>
      <c r="BO429" s="419"/>
      <c r="BP429" s="419"/>
      <c r="BQ429" s="419"/>
      <c r="BR429" s="419"/>
      <c r="BS429" s="419"/>
      <c r="BT429" s="419"/>
      <c r="BU429" s="419"/>
      <c r="BV429" s="419"/>
      <c r="BW429" s="419"/>
      <c r="BX429" s="419"/>
      <c r="BY429" s="419"/>
      <c r="BZ429" s="420"/>
      <c r="CA429" s="420"/>
      <c r="CB429" s="420"/>
      <c r="CC429" s="420"/>
      <c r="CD429" s="420"/>
      <c r="CE429" s="420"/>
      <c r="CF429" s="420"/>
      <c r="CG429" s="420"/>
      <c r="CH429" s="420"/>
      <c r="CI429" s="420"/>
      <c r="CJ429" s="420"/>
      <c r="CK429" s="420"/>
      <c r="CL429" s="420"/>
      <c r="CM429" s="420"/>
      <c r="CN429" s="420"/>
      <c r="CO429" s="420"/>
      <c r="CP429" s="420"/>
      <c r="CQ429" s="420"/>
      <c r="CR429" s="420"/>
      <c r="CS429" s="420"/>
      <c r="CT429" s="420"/>
      <c r="CU429" s="420"/>
      <c r="CV429" s="420"/>
      <c r="CW429" s="420"/>
      <c r="CX429" s="420"/>
      <c r="CY429" s="420"/>
      <c r="CZ429" s="420"/>
    </row>
    <row r="430" s="424" customFormat="true" ht="25.15" customHeight="true" x14ac:dyDescent="0.2">
      <c r="B430" s="770"/>
      <c r="C430" s="849" t="s">
        <v>249</v>
      </c>
      <c r="D430" s="848"/>
      <c r="E430" s="664">
        <v>-9.8410665694454585E-2</v>
      </c>
      <c r="F430" s="660"/>
      <c r="G430" s="660"/>
      <c r="H430" s="848" t="s">
        <v>240</v>
      </c>
      <c r="I430" s="848"/>
      <c r="J430" s="665">
        <v>0.106508567473156</v>
      </c>
      <c r="K430" s="660"/>
      <c r="L430" s="660"/>
      <c r="M430" s="848" t="s">
        <v>235</v>
      </c>
      <c r="N430" s="848"/>
      <c r="O430" s="666">
        <v>0.11285622692068532</v>
      </c>
      <c r="P430" s="660"/>
      <c r="Q430" s="660"/>
      <c r="AI430" s="417"/>
      <c r="AJ430" s="417"/>
      <c r="AK430" s="417"/>
      <c r="AL430" s="417"/>
      <c r="AM430" s="417"/>
      <c r="AN430" s="417"/>
      <c r="AO430" s="417"/>
      <c r="AP430" s="417"/>
      <c r="AQ430" s="417"/>
      <c r="AR430" s="417"/>
      <c r="AS430" s="417"/>
      <c r="AT430" s="417"/>
      <c r="AU430" s="417"/>
      <c r="AV430" s="417"/>
      <c r="AW430" s="417"/>
      <c r="AX430" s="417"/>
      <c r="AY430" s="417"/>
      <c r="AZ430" s="417"/>
      <c r="BA430" s="419"/>
      <c r="BB430" s="495"/>
      <c r="BC430" s="419"/>
      <c r="BD430" s="419"/>
      <c r="BE430" s="419"/>
      <c r="BF430" s="419"/>
      <c r="BG430" s="419"/>
      <c r="BH430" s="419"/>
      <c r="BI430" s="419"/>
      <c r="BJ430" s="419"/>
      <c r="BK430" s="419"/>
      <c r="BL430" s="419"/>
      <c r="BM430" s="419"/>
      <c r="BN430" s="419"/>
      <c r="BO430" s="419"/>
      <c r="BP430" s="419"/>
      <c r="BQ430" s="419"/>
      <c r="BR430" s="419"/>
      <c r="BS430" s="419"/>
      <c r="BT430" s="419"/>
      <c r="BU430" s="419"/>
      <c r="BV430" s="419"/>
      <c r="BW430" s="419"/>
      <c r="BX430" s="419"/>
      <c r="BY430" s="419"/>
      <c r="BZ430" s="420"/>
      <c r="CA430" s="420"/>
      <c r="CB430" s="420"/>
      <c r="CC430" s="420"/>
      <c r="CD430" s="420"/>
      <c r="CE430" s="420"/>
      <c r="CF430" s="420"/>
      <c r="CG430" s="420"/>
      <c r="CH430" s="420"/>
      <c r="CI430" s="420"/>
      <c r="CJ430" s="420"/>
      <c r="CK430" s="420"/>
      <c r="CL430" s="420"/>
      <c r="CM430" s="420"/>
      <c r="CN430" s="420"/>
      <c r="CO430" s="420"/>
      <c r="CP430" s="420"/>
      <c r="CQ430" s="420"/>
      <c r="CR430" s="420"/>
      <c r="CS430" s="420"/>
      <c r="CT430" s="420"/>
      <c r="CU430" s="420"/>
      <c r="CV430" s="420"/>
      <c r="CW430" s="420"/>
      <c r="CX430" s="420"/>
      <c r="CY430" s="420"/>
      <c r="CZ430" s="420"/>
    </row>
    <row r="431" s="424" customFormat="true" ht="25.15" customHeight="true" x14ac:dyDescent="0.2">
      <c r="B431" s="770"/>
      <c r="C431" s="849" t="s">
        <v>251</v>
      </c>
      <c r="D431" s="848"/>
      <c r="E431" s="664">
        <v>9.7537383934764105E-2</v>
      </c>
      <c r="F431" s="660"/>
      <c r="G431" s="660"/>
      <c r="H431" s="848" t="s">
        <v>247</v>
      </c>
      <c r="I431" s="848"/>
      <c r="J431" s="665">
        <v>0.10004104716991731</v>
      </c>
      <c r="K431" s="660"/>
      <c r="L431" s="660"/>
      <c r="M431" s="848" t="s">
        <v>199</v>
      </c>
      <c r="N431" s="848"/>
      <c r="O431" s="666">
        <v>0.10299590255178724</v>
      </c>
      <c r="P431" s="660"/>
      <c r="Q431" s="660"/>
      <c r="AI431" s="417"/>
      <c r="AJ431" s="417"/>
      <c r="AK431" s="417"/>
      <c r="AL431" s="417"/>
      <c r="AM431" s="417"/>
      <c r="AN431" s="417"/>
      <c r="AO431" s="417"/>
      <c r="AP431" s="417"/>
      <c r="AQ431" s="417"/>
      <c r="AR431" s="417"/>
      <c r="AS431" s="417"/>
      <c r="AT431" s="417"/>
      <c r="AU431" s="417"/>
      <c r="AV431" s="417"/>
      <c r="AW431" s="417"/>
      <c r="AX431" s="417"/>
      <c r="AY431" s="417"/>
      <c r="AZ431" s="417"/>
      <c r="BA431" s="419"/>
      <c r="BB431" s="495"/>
      <c r="BC431" s="419"/>
      <c r="BD431" s="419"/>
      <c r="BE431" s="419"/>
      <c r="BF431" s="419"/>
      <c r="BG431" s="419"/>
      <c r="BH431" s="419"/>
      <c r="BI431" s="419"/>
      <c r="BJ431" s="419"/>
      <c r="BK431" s="419"/>
      <c r="BL431" s="419"/>
      <c r="BM431" s="419"/>
      <c r="BN431" s="419"/>
      <c r="BO431" s="419"/>
      <c r="BP431" s="419"/>
      <c r="BQ431" s="419"/>
      <c r="BR431" s="419"/>
      <c r="BS431" s="419"/>
      <c r="BT431" s="419"/>
      <c r="BU431" s="419"/>
      <c r="BV431" s="419"/>
      <c r="BW431" s="419"/>
      <c r="BX431" s="419"/>
      <c r="BY431" s="419"/>
      <c r="BZ431" s="420"/>
      <c r="CA431" s="420"/>
      <c r="CB431" s="420"/>
      <c r="CC431" s="420"/>
      <c r="CD431" s="420"/>
      <c r="CE431" s="420"/>
      <c r="CF431" s="420"/>
      <c r="CG431" s="420"/>
      <c r="CH431" s="420"/>
      <c r="CI431" s="420"/>
      <c r="CJ431" s="420"/>
      <c r="CK431" s="420"/>
      <c r="CL431" s="420"/>
      <c r="CM431" s="420"/>
      <c r="CN431" s="420"/>
      <c r="CO431" s="420"/>
      <c r="CP431" s="420"/>
      <c r="CQ431" s="420"/>
      <c r="CR431" s="420"/>
      <c r="CS431" s="420"/>
      <c r="CT431" s="420"/>
      <c r="CU431" s="420"/>
      <c r="CV431" s="420"/>
      <c r="CW431" s="420"/>
      <c r="CX431" s="420"/>
      <c r="CY431" s="420"/>
      <c r="CZ431" s="420"/>
    </row>
    <row r="432" s="424" customFormat="true" ht="25.15" customHeight="true" x14ac:dyDescent="0.2">
      <c r="B432" s="770"/>
      <c r="C432" s="849" t="s">
        <v>252</v>
      </c>
      <c r="D432" s="848"/>
      <c r="E432" s="664">
        <v>8.4455577110477117E-2</v>
      </c>
      <c r="F432" s="660"/>
      <c r="G432" s="660"/>
      <c r="H432" s="848" t="s">
        <v>248</v>
      </c>
      <c r="I432" s="848"/>
      <c r="J432" s="665">
        <v>7.8115730131614061E-2</v>
      </c>
      <c r="K432" s="660"/>
      <c r="L432" s="660"/>
      <c r="M432" s="848" t="s">
        <v>244</v>
      </c>
      <c r="N432" s="848"/>
      <c r="O432" s="666">
        <v>9.4533911951568877E-2</v>
      </c>
      <c r="P432" s="660"/>
      <c r="Q432" s="660"/>
      <c r="AI432" s="417"/>
      <c r="AJ432" s="417"/>
      <c r="AK432" s="417"/>
      <c r="AL432" s="417"/>
      <c r="AM432" s="417"/>
      <c r="AN432" s="417"/>
      <c r="AO432" s="417"/>
      <c r="AP432" s="417"/>
      <c r="AQ432" s="417"/>
      <c r="AR432" s="417"/>
      <c r="AS432" s="417"/>
      <c r="AT432" s="417"/>
      <c r="AU432" s="417"/>
      <c r="AV432" s="417"/>
      <c r="AW432" s="417"/>
      <c r="AX432" s="417"/>
      <c r="AY432" s="417"/>
      <c r="AZ432" s="417"/>
      <c r="BA432" s="419"/>
      <c r="BB432" s="495"/>
      <c r="BC432" s="419"/>
      <c r="BD432" s="419"/>
      <c r="BE432" s="419"/>
      <c r="BF432" s="419"/>
      <c r="BG432" s="419"/>
      <c r="BH432" s="419"/>
      <c r="BI432" s="419"/>
      <c r="BJ432" s="419"/>
      <c r="BK432" s="419"/>
      <c r="BL432" s="419"/>
      <c r="BM432" s="419"/>
      <c r="BN432" s="419"/>
      <c r="BO432" s="419"/>
      <c r="BP432" s="419"/>
      <c r="BQ432" s="419"/>
      <c r="BR432" s="419"/>
      <c r="BS432" s="419"/>
      <c r="BT432" s="419"/>
      <c r="BU432" s="419"/>
      <c r="BV432" s="419"/>
      <c r="BW432" s="419"/>
      <c r="BX432" s="419"/>
      <c r="BY432" s="419"/>
      <c r="BZ432" s="420"/>
      <c r="CA432" s="420"/>
      <c r="CB432" s="420"/>
      <c r="CC432" s="420"/>
      <c r="CD432" s="420"/>
      <c r="CE432" s="420"/>
      <c r="CF432" s="420"/>
      <c r="CG432" s="420"/>
      <c r="CH432" s="420"/>
      <c r="CI432" s="420"/>
      <c r="CJ432" s="420"/>
      <c r="CK432" s="420"/>
      <c r="CL432" s="420"/>
      <c r="CM432" s="420"/>
      <c r="CN432" s="420"/>
      <c r="CO432" s="420"/>
      <c r="CP432" s="420"/>
      <c r="CQ432" s="420"/>
      <c r="CR432" s="420"/>
      <c r="CS432" s="420"/>
      <c r="CT432" s="420"/>
      <c r="CU432" s="420"/>
      <c r="CV432" s="420"/>
      <c r="CW432" s="420"/>
      <c r="CX432" s="420"/>
      <c r="CY432" s="420"/>
      <c r="CZ432" s="420"/>
    </row>
    <row r="433" s="424" customFormat="true" ht="25.15" customHeight="true" x14ac:dyDescent="0.2">
      <c r="B433" s="770"/>
      <c r="C433" s="849" t="s">
        <v>253</v>
      </c>
      <c r="D433" s="848"/>
      <c r="E433" s="664">
        <v>-8.0928372195034043E-2</v>
      </c>
      <c r="F433" s="660"/>
      <c r="G433" s="660"/>
      <c r="H433" s="848" t="s">
        <v>251</v>
      </c>
      <c r="I433" s="848"/>
      <c r="J433" s="665">
        <v>-7.7438858972223024E-2</v>
      </c>
      <c r="K433" s="660"/>
      <c r="L433" s="660"/>
      <c r="M433" s="848" t="s">
        <v>251</v>
      </c>
      <c r="N433" s="848"/>
      <c r="O433" s="666">
        <v>8.1789836317323575E-2</v>
      </c>
      <c r="P433" s="660"/>
      <c r="Q433" s="660"/>
      <c r="AI433" s="417"/>
      <c r="AJ433" s="417"/>
      <c r="AK433" s="417"/>
      <c r="AL433" s="417"/>
      <c r="AM433" s="417"/>
      <c r="AN433" s="417"/>
      <c r="AO433" s="417"/>
      <c r="AP433" s="417"/>
      <c r="AQ433" s="417"/>
      <c r="AR433" s="417"/>
      <c r="AS433" s="417"/>
      <c r="AT433" s="417"/>
      <c r="AU433" s="417"/>
      <c r="AV433" s="417"/>
      <c r="AW433" s="417"/>
      <c r="AX433" s="417"/>
      <c r="AY433" s="417"/>
      <c r="AZ433" s="417"/>
      <c r="BA433" s="419"/>
      <c r="BB433" s="495"/>
      <c r="BC433" s="419"/>
      <c r="BD433" s="419"/>
      <c r="BE433" s="419"/>
      <c r="BF433" s="419"/>
      <c r="BG433" s="419"/>
      <c r="BH433" s="419"/>
      <c r="BI433" s="419"/>
      <c r="BJ433" s="419"/>
      <c r="BK433" s="419"/>
      <c r="BL433" s="419"/>
      <c r="BM433" s="419"/>
      <c r="BN433" s="419"/>
      <c r="BO433" s="419"/>
      <c r="BP433" s="419"/>
      <c r="BQ433" s="419"/>
      <c r="BR433" s="419"/>
      <c r="BS433" s="419"/>
      <c r="BT433" s="419"/>
      <c r="BU433" s="419"/>
      <c r="BV433" s="419"/>
      <c r="BW433" s="419"/>
      <c r="BX433" s="419"/>
      <c r="BY433" s="419"/>
      <c r="BZ433" s="420"/>
      <c r="CA433" s="420"/>
      <c r="CB433" s="420"/>
      <c r="CC433" s="420"/>
      <c r="CD433" s="420"/>
      <c r="CE433" s="420"/>
      <c r="CF433" s="420"/>
      <c r="CG433" s="420"/>
      <c r="CH433" s="420"/>
      <c r="CI433" s="420"/>
      <c r="CJ433" s="420"/>
      <c r="CK433" s="420"/>
      <c r="CL433" s="420"/>
      <c r="CM433" s="420"/>
      <c r="CN433" s="420"/>
      <c r="CO433" s="420"/>
      <c r="CP433" s="420"/>
      <c r="CQ433" s="420"/>
      <c r="CR433" s="420"/>
      <c r="CS433" s="420"/>
      <c r="CT433" s="420"/>
      <c r="CU433" s="420"/>
      <c r="CV433" s="420"/>
      <c r="CW433" s="420"/>
      <c r="CX433" s="420"/>
      <c r="CY433" s="420"/>
      <c r="CZ433" s="420"/>
    </row>
    <row r="434" s="424" customFormat="true" ht="25.15" customHeight="true" x14ac:dyDescent="0.2">
      <c r="B434" s="770"/>
      <c r="C434" s="849" t="s">
        <v>243</v>
      </c>
      <c r="D434" s="848"/>
      <c r="E434" s="664">
        <v>-5.7364785427904942E-2</v>
      </c>
      <c r="F434" s="660"/>
      <c r="G434" s="660"/>
      <c r="H434" s="848" t="s">
        <v>253</v>
      </c>
      <c r="I434" s="848"/>
      <c r="J434" s="665">
        <v>-7.4171710633123111E-2</v>
      </c>
      <c r="K434" s="660"/>
      <c r="L434" s="660"/>
      <c r="M434" s="848" t="s">
        <v>245</v>
      </c>
      <c r="N434" s="848"/>
      <c r="O434" s="666">
        <v>-5.6876184363420824E-2</v>
      </c>
      <c r="P434" s="660"/>
      <c r="Q434" s="660"/>
      <c r="AI434" s="417"/>
      <c r="AJ434" s="417"/>
      <c r="AK434" s="417"/>
      <c r="AL434" s="417"/>
      <c r="AM434" s="417"/>
      <c r="AN434" s="417"/>
      <c r="AO434" s="417"/>
      <c r="AP434" s="417"/>
      <c r="AQ434" s="417"/>
      <c r="AR434" s="417"/>
      <c r="AS434" s="417"/>
      <c r="AT434" s="417"/>
      <c r="AU434" s="417"/>
      <c r="AV434" s="417"/>
      <c r="AW434" s="417"/>
      <c r="AX434" s="417"/>
      <c r="AY434" s="417"/>
      <c r="AZ434" s="417"/>
      <c r="BA434" s="419"/>
      <c r="BB434" s="495"/>
      <c r="BC434" s="419"/>
      <c r="BD434" s="419"/>
      <c r="BE434" s="419"/>
      <c r="BF434" s="419"/>
      <c r="BG434" s="419"/>
      <c r="BH434" s="419"/>
      <c r="BI434" s="419"/>
      <c r="BJ434" s="419"/>
      <c r="BK434" s="419"/>
      <c r="BL434" s="419"/>
      <c r="BM434" s="419"/>
      <c r="BN434" s="419"/>
      <c r="BO434" s="419"/>
      <c r="BP434" s="419"/>
      <c r="BQ434" s="419"/>
      <c r="BR434" s="419"/>
      <c r="BS434" s="419"/>
      <c r="BT434" s="419"/>
      <c r="BU434" s="419"/>
      <c r="BV434" s="419"/>
      <c r="BW434" s="419"/>
      <c r="BX434" s="419"/>
      <c r="BY434" s="419"/>
      <c r="BZ434" s="420"/>
      <c r="CA434" s="420"/>
      <c r="CB434" s="420"/>
      <c r="CC434" s="420"/>
      <c r="CD434" s="420"/>
      <c r="CE434" s="420"/>
      <c r="CF434" s="420"/>
      <c r="CG434" s="420"/>
      <c r="CH434" s="420"/>
      <c r="CI434" s="420"/>
      <c r="CJ434" s="420"/>
      <c r="CK434" s="420"/>
      <c r="CL434" s="420"/>
      <c r="CM434" s="420"/>
      <c r="CN434" s="420"/>
      <c r="CO434" s="420"/>
      <c r="CP434" s="420"/>
      <c r="CQ434" s="420"/>
      <c r="CR434" s="420"/>
      <c r="CS434" s="420"/>
      <c r="CT434" s="420"/>
      <c r="CU434" s="420"/>
      <c r="CV434" s="420"/>
      <c r="CW434" s="420"/>
      <c r="CX434" s="420"/>
      <c r="CY434" s="420"/>
      <c r="CZ434" s="420"/>
    </row>
    <row r="435" s="424" customFormat="true" ht="25.15" customHeight="true" x14ac:dyDescent="0.2">
      <c r="B435" s="770"/>
      <c r="C435" s="849" t="s">
        <v>247</v>
      </c>
      <c r="D435" s="848"/>
      <c r="E435" s="664">
        <v>4.8642852994893439E-2</v>
      </c>
      <c r="F435" s="660"/>
      <c r="G435" s="660"/>
      <c r="H435" s="848" t="s">
        <v>254</v>
      </c>
      <c r="I435" s="848"/>
      <c r="J435" s="665">
        <v>-3.5751111088124267E-2</v>
      </c>
      <c r="K435" s="660"/>
      <c r="L435" s="660"/>
      <c r="M435" s="848" t="s">
        <v>254</v>
      </c>
      <c r="N435" s="848"/>
      <c r="O435" s="666">
        <v>-5.5953958714316784E-2</v>
      </c>
      <c r="P435" s="660"/>
      <c r="Q435" s="660"/>
      <c r="AI435" s="417"/>
      <c r="AJ435" s="417"/>
      <c r="AK435" s="417"/>
      <c r="AL435" s="417"/>
      <c r="AM435" s="417"/>
      <c r="AN435" s="417"/>
      <c r="AO435" s="417"/>
      <c r="AP435" s="417"/>
      <c r="AQ435" s="417"/>
      <c r="AR435" s="417"/>
      <c r="AS435" s="417"/>
      <c r="AT435" s="417"/>
      <c r="AU435" s="417"/>
      <c r="AV435" s="417"/>
      <c r="AW435" s="417"/>
      <c r="AX435" s="417"/>
      <c r="AY435" s="417"/>
      <c r="AZ435" s="417"/>
      <c r="BA435" s="419"/>
      <c r="BB435" s="495"/>
      <c r="BC435" s="419"/>
      <c r="BD435" s="419"/>
      <c r="BE435" s="419"/>
      <c r="BF435" s="419"/>
      <c r="BG435" s="419"/>
      <c r="BH435" s="419"/>
      <c r="BI435" s="419"/>
      <c r="BJ435" s="419"/>
      <c r="BK435" s="419"/>
      <c r="BL435" s="419"/>
      <c r="BM435" s="419"/>
      <c r="BN435" s="419"/>
      <c r="BO435" s="419"/>
      <c r="BP435" s="419"/>
      <c r="BQ435" s="419"/>
      <c r="BR435" s="419"/>
      <c r="BS435" s="419"/>
      <c r="BT435" s="419"/>
      <c r="BU435" s="419"/>
      <c r="BV435" s="419"/>
      <c r="BW435" s="419"/>
      <c r="BX435" s="419"/>
      <c r="BY435" s="419"/>
      <c r="BZ435" s="420"/>
      <c r="CA435" s="420"/>
      <c r="CB435" s="420"/>
      <c r="CC435" s="420"/>
      <c r="CD435" s="420"/>
      <c r="CE435" s="420"/>
      <c r="CF435" s="420"/>
      <c r="CG435" s="420"/>
      <c r="CH435" s="420"/>
      <c r="CI435" s="420"/>
      <c r="CJ435" s="420"/>
      <c r="CK435" s="420"/>
      <c r="CL435" s="420"/>
      <c r="CM435" s="420"/>
      <c r="CN435" s="420"/>
      <c r="CO435" s="420"/>
      <c r="CP435" s="420"/>
      <c r="CQ435" s="420"/>
      <c r="CR435" s="420"/>
      <c r="CS435" s="420"/>
      <c r="CT435" s="420"/>
      <c r="CU435" s="420"/>
      <c r="CV435" s="420"/>
      <c r="CW435" s="420"/>
      <c r="CX435" s="420"/>
      <c r="CY435" s="420"/>
      <c r="CZ435" s="420"/>
    </row>
    <row r="436" s="424" customFormat="true" ht="25.15" customHeight="true" x14ac:dyDescent="0.2">
      <c r="B436" s="770"/>
      <c r="C436" s="849" t="s">
        <v>238</v>
      </c>
      <c r="D436" s="848"/>
      <c r="E436" s="664">
        <v>4.3833107665434939E-2</v>
      </c>
      <c r="F436" s="660"/>
      <c r="G436" s="660"/>
      <c r="H436" s="848" t="s">
        <v>250</v>
      </c>
      <c r="I436" s="848"/>
      <c r="J436" s="665">
        <v>2.3380513179967519E-2</v>
      </c>
      <c r="K436" s="660"/>
      <c r="L436" s="660"/>
      <c r="M436" s="848" t="s">
        <v>199</v>
      </c>
      <c r="N436" s="848"/>
      <c r="O436" s="666">
        <v>5.5941464932163537E-2</v>
      </c>
      <c r="P436" s="660"/>
      <c r="Q436" s="660"/>
      <c r="AI436" s="417"/>
      <c r="AJ436" s="417"/>
      <c r="AK436" s="417"/>
      <c r="AL436" s="417"/>
      <c r="AM436" s="417"/>
      <c r="AN436" s="417"/>
      <c r="AO436" s="417"/>
      <c r="AP436" s="417"/>
      <c r="AQ436" s="417"/>
      <c r="AR436" s="417"/>
      <c r="AS436" s="417"/>
      <c r="AT436" s="417"/>
      <c r="AU436" s="417"/>
      <c r="AV436" s="417"/>
      <c r="AW436" s="417"/>
      <c r="AX436" s="417"/>
      <c r="AY436" s="417"/>
      <c r="AZ436" s="417"/>
      <c r="BA436" s="419"/>
      <c r="BB436" s="495"/>
      <c r="BC436" s="419"/>
      <c r="BD436" s="419"/>
      <c r="BE436" s="419"/>
      <c r="BF436" s="419"/>
      <c r="BG436" s="419"/>
      <c r="BH436" s="419"/>
      <c r="BI436" s="419"/>
      <c r="BJ436" s="419"/>
      <c r="BK436" s="419"/>
      <c r="BL436" s="419"/>
      <c r="BM436" s="419"/>
      <c r="BN436" s="419"/>
      <c r="BO436" s="419"/>
      <c r="BP436" s="419"/>
      <c r="BQ436" s="419"/>
      <c r="BR436" s="419"/>
      <c r="BS436" s="419"/>
      <c r="BT436" s="419"/>
      <c r="BU436" s="419"/>
      <c r="BV436" s="419"/>
      <c r="BW436" s="419"/>
      <c r="BX436" s="419"/>
      <c r="BY436" s="419"/>
      <c r="BZ436" s="420"/>
      <c r="CA436" s="420"/>
      <c r="CB436" s="420"/>
      <c r="CC436" s="420"/>
      <c r="CD436" s="420"/>
      <c r="CE436" s="420"/>
      <c r="CF436" s="420"/>
      <c r="CG436" s="420"/>
      <c r="CH436" s="420"/>
      <c r="CI436" s="420"/>
      <c r="CJ436" s="420"/>
      <c r="CK436" s="420"/>
      <c r="CL436" s="420"/>
      <c r="CM436" s="420"/>
      <c r="CN436" s="420"/>
      <c r="CO436" s="420"/>
      <c r="CP436" s="420"/>
      <c r="CQ436" s="420"/>
      <c r="CR436" s="420"/>
      <c r="CS436" s="420"/>
      <c r="CT436" s="420"/>
      <c r="CU436" s="420"/>
      <c r="CV436" s="420"/>
      <c r="CW436" s="420"/>
      <c r="CX436" s="420"/>
      <c r="CY436" s="420"/>
      <c r="CZ436" s="420"/>
    </row>
    <row r="437" s="424" customFormat="true" ht="25.15" customHeight="true" x14ac:dyDescent="0.2">
      <c r="B437" s="770"/>
      <c r="C437" s="849" t="s">
        <v>250</v>
      </c>
      <c r="D437" s="848"/>
      <c r="E437" s="664">
        <v>-3.4177514852579825E-2</v>
      </c>
      <c r="F437" s="660"/>
      <c r="G437" s="660"/>
      <c r="H437" s="848" t="s">
        <v>243</v>
      </c>
      <c r="I437" s="848"/>
      <c r="J437" s="665">
        <v>-1.9830768486414081E-2</v>
      </c>
      <c r="K437" s="660"/>
      <c r="L437" s="660"/>
      <c r="M437" s="848" t="s">
        <v>253</v>
      </c>
      <c r="N437" s="848"/>
      <c r="O437" s="666">
        <v>-5.2405893258801912E-2</v>
      </c>
      <c r="P437" s="660"/>
      <c r="Q437" s="660"/>
      <c r="AI437" s="417"/>
      <c r="AJ437" s="417"/>
      <c r="AK437" s="417"/>
      <c r="AL437" s="417"/>
      <c r="AM437" s="417"/>
      <c r="AN437" s="417"/>
      <c r="AO437" s="417"/>
      <c r="AP437" s="417"/>
      <c r="AQ437" s="417"/>
      <c r="AR437" s="417"/>
      <c r="AS437" s="417"/>
      <c r="AT437" s="417"/>
      <c r="AU437" s="417"/>
      <c r="AV437" s="417"/>
      <c r="AW437" s="417"/>
      <c r="AX437" s="417"/>
      <c r="AY437" s="417"/>
      <c r="AZ437" s="417"/>
      <c r="BA437" s="419"/>
      <c r="BB437" s="495"/>
      <c r="BC437" s="419"/>
      <c r="BD437" s="419"/>
      <c r="BE437" s="419"/>
      <c r="BF437" s="419"/>
      <c r="BG437" s="419"/>
      <c r="BH437" s="419"/>
      <c r="BI437" s="419"/>
      <c r="BJ437" s="419"/>
      <c r="BK437" s="419"/>
      <c r="BL437" s="419"/>
      <c r="BM437" s="419"/>
      <c r="BN437" s="419"/>
      <c r="BO437" s="419"/>
      <c r="BP437" s="419"/>
      <c r="BQ437" s="419"/>
      <c r="BR437" s="419"/>
      <c r="BS437" s="419"/>
      <c r="BT437" s="419"/>
      <c r="BU437" s="419"/>
      <c r="BV437" s="419"/>
      <c r="BW437" s="419"/>
      <c r="BX437" s="419"/>
      <c r="BY437" s="419"/>
      <c r="BZ437" s="420"/>
      <c r="CA437" s="420"/>
      <c r="CB437" s="420"/>
      <c r="CC437" s="420"/>
      <c r="CD437" s="420"/>
      <c r="CE437" s="420"/>
      <c r="CF437" s="420"/>
      <c r="CG437" s="420"/>
      <c r="CH437" s="420"/>
      <c r="CI437" s="420"/>
      <c r="CJ437" s="420"/>
      <c r="CK437" s="420"/>
      <c r="CL437" s="420"/>
      <c r="CM437" s="420"/>
      <c r="CN437" s="420"/>
      <c r="CO437" s="420"/>
      <c r="CP437" s="420"/>
      <c r="CQ437" s="420"/>
      <c r="CR437" s="420"/>
      <c r="CS437" s="420"/>
      <c r="CT437" s="420"/>
      <c r="CU437" s="420"/>
      <c r="CV437" s="420"/>
      <c r="CW437" s="420"/>
      <c r="CX437" s="420"/>
      <c r="CY437" s="420"/>
      <c r="CZ437" s="420"/>
    </row>
    <row r="438" s="424" customFormat="true" ht="25.15" customHeight="true" x14ac:dyDescent="0.2">
      <c r="B438" s="770"/>
      <c r="C438" s="849" t="s">
        <v>254</v>
      </c>
      <c r="D438" s="848"/>
      <c r="E438" s="664">
        <v>-3.0281504841798139E-2</v>
      </c>
      <c r="F438" s="660"/>
      <c r="G438" s="660"/>
      <c r="H438" s="848" t="s">
        <v>255</v>
      </c>
      <c r="I438" s="848"/>
      <c r="J438" s="665">
        <v>-1.5209048394498957E-2</v>
      </c>
      <c r="K438" s="660"/>
      <c r="L438" s="660"/>
      <c r="M438" s="848" t="s">
        <v>252</v>
      </c>
      <c r="N438" s="848"/>
      <c r="O438" s="666">
        <v>3.1620216532851304E-2</v>
      </c>
      <c r="P438" s="660"/>
      <c r="Q438" s="660"/>
      <c r="AI438" s="417"/>
      <c r="AJ438" s="417"/>
      <c r="AK438" s="417"/>
      <c r="AL438" s="417"/>
      <c r="AM438" s="417"/>
      <c r="AN438" s="417"/>
      <c r="AO438" s="417"/>
      <c r="AP438" s="417"/>
      <c r="AQ438" s="417"/>
      <c r="AR438" s="417"/>
      <c r="AS438" s="417"/>
      <c r="AT438" s="417"/>
      <c r="AU438" s="417"/>
      <c r="AV438" s="417"/>
      <c r="AW438" s="417"/>
      <c r="AX438" s="417"/>
      <c r="AY438" s="417"/>
      <c r="AZ438" s="417"/>
      <c r="BA438" s="419"/>
      <c r="BB438" s="495"/>
      <c r="BC438" s="419"/>
      <c r="BD438" s="419"/>
      <c r="BE438" s="419"/>
      <c r="BF438" s="419"/>
      <c r="BG438" s="419"/>
      <c r="BH438" s="419"/>
      <c r="BI438" s="419"/>
      <c r="BJ438" s="419"/>
      <c r="BK438" s="419"/>
      <c r="BL438" s="419"/>
      <c r="BM438" s="419"/>
      <c r="BN438" s="419"/>
      <c r="BO438" s="419"/>
      <c r="BP438" s="419"/>
      <c r="BQ438" s="419"/>
      <c r="BR438" s="419"/>
      <c r="BS438" s="419"/>
      <c r="BT438" s="419"/>
      <c r="BU438" s="419"/>
      <c r="BV438" s="419"/>
      <c r="BW438" s="419"/>
      <c r="BX438" s="419"/>
      <c r="BY438" s="419"/>
      <c r="BZ438" s="420"/>
      <c r="CA438" s="420"/>
      <c r="CB438" s="420"/>
      <c r="CC438" s="420"/>
      <c r="CD438" s="420"/>
      <c r="CE438" s="420"/>
      <c r="CF438" s="420"/>
      <c r="CG438" s="420"/>
      <c r="CH438" s="420"/>
      <c r="CI438" s="420"/>
      <c r="CJ438" s="420"/>
      <c r="CK438" s="420"/>
      <c r="CL438" s="420"/>
      <c r="CM438" s="420"/>
      <c r="CN438" s="420"/>
      <c r="CO438" s="420"/>
      <c r="CP438" s="420"/>
      <c r="CQ438" s="420"/>
      <c r="CR438" s="420"/>
      <c r="CS438" s="420"/>
      <c r="CT438" s="420"/>
      <c r="CU438" s="420"/>
      <c r="CV438" s="420"/>
      <c r="CW438" s="420"/>
      <c r="CX438" s="420"/>
      <c r="CY438" s="420"/>
      <c r="CZ438" s="420"/>
    </row>
    <row r="439" s="424" customFormat="true" ht="25.15" customHeight="true" x14ac:dyDescent="0.2">
      <c r="B439" s="770"/>
      <c r="C439" s="849" t="s">
        <v>255</v>
      </c>
      <c r="D439" s="848"/>
      <c r="E439" s="664">
        <v>1.6214216726916697E-2</v>
      </c>
      <c r="F439" s="660"/>
      <c r="G439" s="660"/>
      <c r="H439" s="848" t="s">
        <v>199</v>
      </c>
      <c r="I439" s="848"/>
      <c r="J439" s="665">
        <v>4.7222473322290287E-3</v>
      </c>
      <c r="K439" s="660"/>
      <c r="L439" s="660"/>
      <c r="M439" s="848" t="s">
        <v>249</v>
      </c>
      <c r="N439" s="848"/>
      <c r="O439" s="666">
        <v>-3.0528256751555828E-2</v>
      </c>
      <c r="P439" s="660"/>
      <c r="Q439" s="660"/>
      <c r="AI439" s="417"/>
      <c r="AJ439" s="417"/>
      <c r="AK439" s="417"/>
      <c r="AL439" s="417"/>
      <c r="AM439" s="417"/>
      <c r="AN439" s="417"/>
      <c r="AO439" s="417"/>
      <c r="AP439" s="417"/>
      <c r="AQ439" s="417"/>
      <c r="AR439" s="417"/>
      <c r="AS439" s="417"/>
      <c r="AT439" s="417"/>
      <c r="AU439" s="417"/>
      <c r="AV439" s="417"/>
      <c r="AW439" s="417"/>
      <c r="AX439" s="417"/>
      <c r="AY439" s="417"/>
      <c r="AZ439" s="417"/>
      <c r="BA439" s="419"/>
      <c r="BB439" s="495"/>
      <c r="BC439" s="419"/>
      <c r="BD439" s="419"/>
      <c r="BE439" s="419"/>
      <c r="BF439" s="419"/>
      <c r="BG439" s="419"/>
      <c r="BH439" s="419"/>
      <c r="BI439" s="419"/>
      <c r="BJ439" s="419"/>
      <c r="BK439" s="419"/>
      <c r="BL439" s="419"/>
      <c r="BM439" s="419"/>
      <c r="BN439" s="419"/>
      <c r="BO439" s="419"/>
      <c r="BP439" s="419"/>
      <c r="BQ439" s="419"/>
      <c r="BR439" s="419"/>
      <c r="BS439" s="419"/>
      <c r="BT439" s="419"/>
      <c r="BU439" s="419"/>
      <c r="BV439" s="419"/>
      <c r="BW439" s="419"/>
      <c r="BX439" s="419"/>
      <c r="BY439" s="419"/>
      <c r="BZ439" s="420"/>
      <c r="CA439" s="420"/>
      <c r="CB439" s="420"/>
      <c r="CC439" s="420"/>
      <c r="CD439" s="420"/>
      <c r="CE439" s="420"/>
      <c r="CF439" s="420"/>
      <c r="CG439" s="420"/>
      <c r="CH439" s="420"/>
      <c r="CI439" s="420"/>
      <c r="CJ439" s="420"/>
      <c r="CK439" s="420"/>
      <c r="CL439" s="420"/>
      <c r="CM439" s="420"/>
      <c r="CN439" s="420"/>
      <c r="CO439" s="420"/>
      <c r="CP439" s="420"/>
      <c r="CQ439" s="420"/>
      <c r="CR439" s="420"/>
      <c r="CS439" s="420"/>
      <c r="CT439" s="420"/>
      <c r="CU439" s="420"/>
      <c r="CV439" s="420"/>
      <c r="CW439" s="420"/>
      <c r="CX439" s="420"/>
      <c r="CY439" s="420"/>
      <c r="CZ439" s="420"/>
    </row>
    <row r="440" s="424" customFormat="true" ht="25.15" customHeight="true" x14ac:dyDescent="0.2">
      <c r="B440" s="770"/>
      <c r="C440" s="849" t="s">
        <v>199</v>
      </c>
      <c r="D440" s="848"/>
      <c r="E440" s="664">
        <v>5.9804845878430333E-3</v>
      </c>
      <c r="F440" s="660"/>
      <c r="G440" s="660"/>
      <c r="H440" s="848" t="s">
        <v>252</v>
      </c>
      <c r="I440" s="848"/>
      <c r="J440" s="667">
        <v>-3.3850727348283317E-3</v>
      </c>
      <c r="K440" s="660"/>
      <c r="L440" s="660"/>
      <c r="M440" s="848" t="s">
        <v>255</v>
      </c>
      <c r="N440" s="848"/>
      <c r="O440" s="666">
        <v>8.9732182256444214E-3</v>
      </c>
      <c r="P440" s="660"/>
      <c r="Q440" s="660"/>
      <c r="AI440" s="417"/>
      <c r="AJ440" s="417"/>
      <c r="AK440" s="417"/>
      <c r="AL440" s="417"/>
      <c r="AM440" s="417"/>
      <c r="AN440" s="417"/>
      <c r="AO440" s="417"/>
      <c r="AP440" s="417"/>
      <c r="AQ440" s="417"/>
      <c r="AR440" s="417"/>
      <c r="AS440" s="417"/>
      <c r="AT440" s="417"/>
      <c r="AU440" s="417"/>
      <c r="AV440" s="417"/>
      <c r="AW440" s="417"/>
      <c r="AX440" s="417"/>
      <c r="AY440" s="417"/>
      <c r="AZ440" s="417"/>
      <c r="BA440" s="419"/>
      <c r="BB440" s="495"/>
      <c r="BC440" s="419"/>
      <c r="BD440" s="419"/>
      <c r="BE440" s="419"/>
      <c r="BF440" s="419"/>
      <c r="BG440" s="419"/>
      <c r="BH440" s="419"/>
      <c r="BI440" s="419"/>
      <c r="BJ440" s="419"/>
      <c r="BK440" s="419"/>
      <c r="BL440" s="419"/>
      <c r="BM440" s="419"/>
      <c r="BN440" s="419"/>
      <c r="BO440" s="419"/>
      <c r="BP440" s="419"/>
      <c r="BQ440" s="419"/>
      <c r="BR440" s="419"/>
      <c r="BS440" s="419"/>
      <c r="BT440" s="419"/>
      <c r="BU440" s="419"/>
      <c r="BV440" s="419"/>
      <c r="BW440" s="419"/>
      <c r="BX440" s="419"/>
      <c r="BY440" s="419"/>
      <c r="BZ440" s="420"/>
      <c r="CA440" s="420"/>
      <c r="CB440" s="420"/>
      <c r="CC440" s="420"/>
      <c r="CD440" s="420"/>
      <c r="CE440" s="420"/>
      <c r="CF440" s="420"/>
      <c r="CG440" s="420"/>
      <c r="CH440" s="420"/>
      <c r="CI440" s="420"/>
      <c r="CJ440" s="420"/>
      <c r="CK440" s="420"/>
      <c r="CL440" s="420"/>
      <c r="CM440" s="420"/>
      <c r="CN440" s="420"/>
      <c r="CO440" s="420"/>
      <c r="CP440" s="420"/>
      <c r="CQ440" s="420"/>
      <c r="CR440" s="420"/>
      <c r="CS440" s="420"/>
      <c r="CT440" s="420"/>
      <c r="CU440" s="420"/>
      <c r="CV440" s="420"/>
      <c r="CW440" s="420"/>
      <c r="CX440" s="420"/>
      <c r="CY440" s="420"/>
      <c r="CZ440" s="420"/>
    </row>
    <row r="441" s="424" customFormat="true" ht="25.15" customHeight="true" x14ac:dyDescent="0.2">
      <c r="B441" s="770"/>
      <c r="C441" s="849" t="s">
        <v>256</v>
      </c>
      <c r="D441" s="848"/>
      <c r="E441" s="668">
        <v>4.5049888100791094E-3</v>
      </c>
      <c r="F441" s="660"/>
      <c r="G441" s="660"/>
      <c r="H441" s="848"/>
      <c r="I441" s="848"/>
      <c r="J441" s="660"/>
      <c r="K441" s="660"/>
      <c r="L441" s="660"/>
      <c r="M441" s="848" t="s">
        <v>256</v>
      </c>
      <c r="N441" s="848"/>
      <c r="O441" s="669">
        <v>2.9978255710582228E-3</v>
      </c>
      <c r="P441" s="660"/>
      <c r="Q441" s="660"/>
      <c r="AI441" s="417"/>
      <c r="AJ441" s="417"/>
      <c r="AK441" s="417"/>
      <c r="AL441" s="417"/>
      <c r="AM441" s="417"/>
      <c r="AN441" s="417"/>
      <c r="AO441" s="417"/>
      <c r="AP441" s="417"/>
      <c r="AQ441" s="417"/>
      <c r="AR441" s="417"/>
      <c r="AS441" s="417"/>
      <c r="AT441" s="417"/>
      <c r="AU441" s="417"/>
      <c r="AV441" s="417"/>
      <c r="AW441" s="417"/>
      <c r="AX441" s="417"/>
      <c r="AY441" s="417"/>
      <c r="AZ441" s="417"/>
      <c r="BA441" s="419"/>
      <c r="BB441" s="495"/>
      <c r="BC441" s="419"/>
      <c r="BD441" s="419"/>
      <c r="BE441" s="419"/>
      <c r="BF441" s="419"/>
      <c r="BG441" s="419"/>
      <c r="BH441" s="419"/>
      <c r="BI441" s="419"/>
      <c r="BJ441" s="419"/>
      <c r="BK441" s="419"/>
      <c r="BL441" s="419"/>
      <c r="BM441" s="419"/>
      <c r="BN441" s="419"/>
      <c r="BO441" s="419"/>
      <c r="BP441" s="419"/>
      <c r="BQ441" s="419"/>
      <c r="BR441" s="419"/>
      <c r="BS441" s="419"/>
      <c r="BT441" s="419"/>
      <c r="BU441" s="419"/>
      <c r="BV441" s="419"/>
      <c r="BW441" s="419"/>
      <c r="BX441" s="419"/>
      <c r="BY441" s="419"/>
      <c r="BZ441" s="420"/>
      <c r="CA441" s="420"/>
      <c r="CB441" s="420"/>
      <c r="CC441" s="420"/>
      <c r="CD441" s="420"/>
      <c r="CE441" s="420"/>
      <c r="CF441" s="420"/>
      <c r="CG441" s="420"/>
      <c r="CH441" s="420"/>
      <c r="CI441" s="420"/>
      <c r="CJ441" s="420"/>
      <c r="CK441" s="420"/>
      <c r="CL441" s="420"/>
      <c r="CM441" s="420"/>
      <c r="CN441" s="420"/>
      <c r="CO441" s="420"/>
      <c r="CP441" s="420"/>
      <c r="CQ441" s="420"/>
      <c r="CR441" s="420"/>
      <c r="CS441" s="420"/>
      <c r="CT441" s="420"/>
      <c r="CU441" s="420"/>
      <c r="CV441" s="420"/>
      <c r="CW441" s="420"/>
      <c r="CX441" s="420"/>
      <c r="CY441" s="420"/>
      <c r="CZ441" s="420"/>
    </row>
    <row r="442" s="424" customFormat="true" ht="25.15" customHeight="true" x14ac:dyDescent="0.2">
      <c r="B442" s="770"/>
      <c r="C442" s="849"/>
      <c r="D442" s="848"/>
      <c r="E442" s="660"/>
      <c r="F442" s="660"/>
      <c r="G442" s="660"/>
      <c r="H442" s="848"/>
      <c r="I442" s="848"/>
      <c r="J442" s="660"/>
      <c r="K442" s="660"/>
      <c r="L442" s="660"/>
      <c r="M442" s="848"/>
      <c r="N442" s="848"/>
      <c r="O442" s="660"/>
      <c r="P442" s="660"/>
      <c r="Q442" s="660"/>
      <c r="AI442" s="417"/>
      <c r="AJ442" s="417"/>
      <c r="AK442" s="417"/>
      <c r="AL442" s="417"/>
      <c r="AM442" s="417"/>
      <c r="AN442" s="417"/>
      <c r="AO442" s="417"/>
      <c r="AP442" s="417"/>
      <c r="AQ442" s="417"/>
      <c r="AR442" s="417"/>
      <c r="AS442" s="417"/>
      <c r="AT442" s="417"/>
      <c r="AU442" s="417"/>
      <c r="AV442" s="417"/>
      <c r="AW442" s="417"/>
      <c r="AX442" s="417"/>
      <c r="AY442" s="417"/>
      <c r="AZ442" s="417"/>
      <c r="BA442" s="419"/>
      <c r="BB442" s="495"/>
      <c r="BC442" s="419"/>
      <c r="BD442" s="419"/>
      <c r="BE442" s="419"/>
      <c r="BF442" s="419"/>
      <c r="BG442" s="419"/>
      <c r="BH442" s="419"/>
      <c r="BI442" s="419"/>
      <c r="BJ442" s="419"/>
      <c r="BK442" s="419"/>
      <c r="BL442" s="419"/>
      <c r="BM442" s="419"/>
      <c r="BN442" s="419"/>
      <c r="BO442" s="419"/>
      <c r="BP442" s="419"/>
      <c r="BQ442" s="419"/>
      <c r="BR442" s="419"/>
      <c r="BS442" s="419"/>
      <c r="BT442" s="419"/>
      <c r="BU442" s="419"/>
      <c r="BV442" s="419"/>
      <c r="BW442" s="419"/>
      <c r="BX442" s="419"/>
      <c r="BY442" s="419"/>
      <c r="BZ442" s="420"/>
      <c r="CA442" s="420"/>
      <c r="CB442" s="420"/>
      <c r="CC442" s="420"/>
      <c r="CD442" s="420"/>
      <c r="CE442" s="420"/>
      <c r="CF442" s="420"/>
      <c r="CG442" s="420"/>
      <c r="CH442" s="420"/>
      <c r="CI442" s="420"/>
      <c r="CJ442" s="420"/>
      <c r="CK442" s="420"/>
      <c r="CL442" s="420"/>
      <c r="CM442" s="420"/>
      <c r="CN442" s="420"/>
      <c r="CO442" s="420"/>
      <c r="CP442" s="420"/>
      <c r="CQ442" s="420"/>
      <c r="CR442" s="420"/>
      <c r="CS442" s="420"/>
      <c r="CT442" s="420"/>
      <c r="CU442" s="420"/>
      <c r="CV442" s="420"/>
      <c r="CW442" s="420"/>
      <c r="CX442" s="420"/>
      <c r="CY442" s="420"/>
      <c r="CZ442" s="420"/>
    </row>
    <row r="443" s="424" customFormat="true" ht="25.15" customHeight="true" x14ac:dyDescent="0.2">
      <c r="B443" s="770"/>
      <c r="C443" s="849"/>
      <c r="D443" s="848"/>
      <c r="E443" s="660"/>
      <c r="F443" s="660"/>
      <c r="G443" s="660"/>
      <c r="H443" s="848"/>
      <c r="I443" s="848"/>
      <c r="J443" s="660"/>
      <c r="K443" s="660"/>
      <c r="L443" s="660"/>
      <c r="M443" s="848"/>
      <c r="N443" s="848"/>
      <c r="O443" s="660"/>
      <c r="P443" s="660"/>
      <c r="Q443" s="660"/>
      <c r="AI443" s="417"/>
      <c r="AJ443" s="417"/>
      <c r="AK443" s="417"/>
      <c r="AL443" s="417"/>
      <c r="AM443" s="417"/>
      <c r="AN443" s="417"/>
      <c r="AO443" s="417"/>
      <c r="AP443" s="417"/>
      <c r="AQ443" s="417"/>
      <c r="AR443" s="417"/>
      <c r="AS443" s="417"/>
      <c r="AT443" s="417"/>
      <c r="AU443" s="417"/>
      <c r="AV443" s="417"/>
      <c r="AW443" s="417"/>
      <c r="AX443" s="417"/>
      <c r="AY443" s="417"/>
      <c r="AZ443" s="417"/>
      <c r="BA443" s="419"/>
      <c r="BB443" s="495"/>
      <c r="BC443" s="419"/>
      <c r="BD443" s="419"/>
      <c r="BE443" s="419"/>
      <c r="BF443" s="419"/>
      <c r="BG443" s="419"/>
      <c r="BH443" s="419"/>
      <c r="BI443" s="419"/>
      <c r="BJ443" s="419"/>
      <c r="BK443" s="419"/>
      <c r="BL443" s="419"/>
      <c r="BM443" s="419"/>
      <c r="BN443" s="419"/>
      <c r="BO443" s="419"/>
      <c r="BP443" s="419"/>
      <c r="BQ443" s="419"/>
      <c r="BR443" s="419"/>
      <c r="BS443" s="419"/>
      <c r="BT443" s="419"/>
      <c r="BU443" s="419"/>
      <c r="BV443" s="419"/>
      <c r="BW443" s="419"/>
      <c r="BX443" s="419"/>
      <c r="BY443" s="419"/>
      <c r="BZ443" s="420"/>
      <c r="CA443" s="420"/>
      <c r="CB443" s="420"/>
      <c r="CC443" s="420"/>
      <c r="CD443" s="420"/>
      <c r="CE443" s="420"/>
      <c r="CF443" s="420"/>
      <c r="CG443" s="420"/>
      <c r="CH443" s="420"/>
      <c r="CI443" s="420"/>
      <c r="CJ443" s="420"/>
      <c r="CK443" s="420"/>
      <c r="CL443" s="420"/>
      <c r="CM443" s="420"/>
      <c r="CN443" s="420"/>
      <c r="CO443" s="420"/>
      <c r="CP443" s="420"/>
      <c r="CQ443" s="420"/>
      <c r="CR443" s="420"/>
      <c r="CS443" s="420"/>
      <c r="CT443" s="420"/>
      <c r="CU443" s="420"/>
      <c r="CV443" s="420"/>
      <c r="CW443" s="420"/>
      <c r="CX443" s="420"/>
      <c r="CY443" s="420"/>
      <c r="CZ443" s="420"/>
    </row>
    <row r="444" s="424" customFormat="true" ht="25.15" customHeight="true" x14ac:dyDescent="0.2">
      <c r="B444" s="770"/>
      <c r="C444" s="849"/>
      <c r="D444" s="848"/>
      <c r="E444" s="660"/>
      <c r="F444" s="660"/>
      <c r="G444" s="660"/>
      <c r="H444" s="848" t="s">
        <v>257</v>
      </c>
      <c r="I444" s="848"/>
      <c r="J444" s="848"/>
      <c r="K444" s="660"/>
      <c r="L444" s="660"/>
      <c r="M444" s="848"/>
      <c r="N444" s="848"/>
      <c r="O444" s="660"/>
      <c r="P444" s="660"/>
      <c r="Q444" s="660"/>
      <c r="AI444" s="417"/>
      <c r="AJ444" s="417"/>
      <c r="AK444" s="417"/>
      <c r="AL444" s="417"/>
      <c r="AM444" s="417"/>
      <c r="AN444" s="417"/>
      <c r="AO444" s="417"/>
      <c r="AP444" s="417"/>
      <c r="AQ444" s="417"/>
      <c r="AR444" s="417"/>
      <c r="AS444" s="417"/>
      <c r="AT444" s="417"/>
      <c r="AU444" s="417"/>
      <c r="AV444" s="417"/>
      <c r="AW444" s="417"/>
      <c r="AX444" s="417"/>
      <c r="AY444" s="417"/>
      <c r="AZ444" s="417"/>
      <c r="BA444" s="419"/>
      <c r="BB444" s="495"/>
      <c r="BC444" s="419"/>
      <c r="BD444" s="419"/>
      <c r="BE444" s="419"/>
      <c r="BF444" s="419"/>
      <c r="BG444" s="419"/>
      <c r="BH444" s="419"/>
      <c r="BI444" s="419"/>
      <c r="BJ444" s="419"/>
      <c r="BK444" s="419"/>
      <c r="BL444" s="419"/>
      <c r="BM444" s="419"/>
      <c r="BN444" s="419"/>
      <c r="BO444" s="419"/>
      <c r="BP444" s="419"/>
      <c r="BQ444" s="419"/>
      <c r="BR444" s="419"/>
      <c r="BS444" s="419"/>
      <c r="BT444" s="419"/>
      <c r="BU444" s="419"/>
      <c r="BV444" s="419"/>
      <c r="BW444" s="419"/>
      <c r="BX444" s="419"/>
      <c r="BY444" s="419"/>
      <c r="BZ444" s="420"/>
      <c r="CA444" s="420"/>
      <c r="CB444" s="420"/>
      <c r="CC444" s="420"/>
      <c r="CD444" s="420"/>
      <c r="CE444" s="420"/>
      <c r="CF444" s="420"/>
      <c r="CG444" s="420"/>
      <c r="CH444" s="420"/>
      <c r="CI444" s="420"/>
      <c r="CJ444" s="420"/>
      <c r="CK444" s="420"/>
      <c r="CL444" s="420"/>
      <c r="CM444" s="420"/>
      <c r="CN444" s="420"/>
      <c r="CO444" s="420"/>
      <c r="CP444" s="420"/>
      <c r="CQ444" s="420"/>
      <c r="CR444" s="420"/>
      <c r="CS444" s="420"/>
      <c r="CT444" s="420"/>
      <c r="CU444" s="420"/>
      <c r="CV444" s="420"/>
      <c r="CW444" s="420"/>
      <c r="CX444" s="420"/>
      <c r="CY444" s="420"/>
      <c r="CZ444" s="420"/>
    </row>
    <row r="445" s="424" customFormat="true" ht="25.15" customHeight="true" x14ac:dyDescent="0.2">
      <c r="B445" s="770"/>
      <c r="C445" s="849" t="s">
        <v>257</v>
      </c>
      <c r="D445" s="848"/>
      <c r="E445" s="848"/>
      <c r="F445" s="660"/>
      <c r="G445" s="660"/>
      <c r="H445" s="848"/>
      <c r="I445" s="848"/>
      <c r="J445" s="644" t="s">
        <v>258</v>
      </c>
      <c r="K445" s="660"/>
      <c r="L445" s="660"/>
      <c r="M445" s="848" t="s">
        <v>257</v>
      </c>
      <c r="N445" s="848"/>
      <c r="O445" s="848"/>
      <c r="P445" s="660"/>
      <c r="Q445" s="660"/>
      <c r="AI445" s="417"/>
      <c r="AJ445" s="417"/>
      <c r="AK445" s="417"/>
      <c r="AL445" s="417"/>
      <c r="AM445" s="417"/>
      <c r="AN445" s="417"/>
      <c r="AO445" s="417"/>
      <c r="AP445" s="417"/>
      <c r="AQ445" s="417"/>
      <c r="AR445" s="417"/>
      <c r="AS445" s="417"/>
      <c r="AT445" s="417"/>
      <c r="AU445" s="417"/>
      <c r="AV445" s="417"/>
      <c r="AW445" s="417"/>
      <c r="AX445" s="417"/>
      <c r="AY445" s="417"/>
      <c r="AZ445" s="417"/>
      <c r="BA445" s="419"/>
      <c r="BB445" s="495"/>
      <c r="BC445" s="419"/>
      <c r="BD445" s="419"/>
      <c r="BE445" s="419"/>
      <c r="BF445" s="419"/>
      <c r="BG445" s="419"/>
      <c r="BH445" s="419"/>
      <c r="BI445" s="419"/>
      <c r="BJ445" s="419"/>
      <c r="BK445" s="419"/>
      <c r="BL445" s="419"/>
      <c r="BM445" s="419"/>
      <c r="BN445" s="419"/>
      <c r="BO445" s="419"/>
      <c r="BP445" s="419"/>
      <c r="BQ445" s="419"/>
      <c r="BR445" s="419"/>
      <c r="BS445" s="419"/>
      <c r="BT445" s="419"/>
      <c r="BU445" s="419"/>
      <c r="BV445" s="419"/>
      <c r="BW445" s="419"/>
      <c r="BX445" s="419"/>
      <c r="BY445" s="419"/>
      <c r="BZ445" s="420"/>
      <c r="CA445" s="420"/>
      <c r="CB445" s="420"/>
      <c r="CC445" s="420"/>
      <c r="CD445" s="420"/>
      <c r="CE445" s="420"/>
      <c r="CF445" s="420"/>
      <c r="CG445" s="420"/>
      <c r="CH445" s="420"/>
      <c r="CI445" s="420"/>
      <c r="CJ445" s="420"/>
      <c r="CK445" s="420"/>
      <c r="CL445" s="420"/>
      <c r="CM445" s="420"/>
      <c r="CN445" s="420"/>
      <c r="CO445" s="420"/>
      <c r="CP445" s="420"/>
      <c r="CQ445" s="420"/>
      <c r="CR445" s="420"/>
      <c r="CS445" s="420"/>
      <c r="CT445" s="420"/>
      <c r="CU445" s="420"/>
      <c r="CV445" s="420"/>
      <c r="CW445" s="420"/>
      <c r="CX445" s="420"/>
      <c r="CY445" s="420"/>
      <c r="CZ445" s="420"/>
    </row>
    <row r="446" s="424" customFormat="true" ht="25.15" customHeight="true" x14ac:dyDescent="0.2">
      <c r="C446" s="849"/>
      <c r="D446" s="848"/>
      <c r="E446" s="645" t="s">
        <v>258</v>
      </c>
      <c r="F446" s="660"/>
      <c r="G446" s="660"/>
      <c r="H446" s="848" t="s">
        <v>251</v>
      </c>
      <c r="I446" s="848"/>
      <c r="J446" s="662">
        <v>5.9967768789198767E-3</v>
      </c>
      <c r="K446" s="660"/>
      <c r="L446" s="660"/>
      <c r="M446" s="848"/>
      <c r="N446" s="848"/>
      <c r="O446" s="646" t="s">
        <v>258</v>
      </c>
      <c r="P446" s="660"/>
      <c r="Q446" s="660"/>
      <c r="AI446" s="417"/>
      <c r="AJ446" s="417"/>
      <c r="AK446" s="417"/>
      <c r="AL446" s="417"/>
      <c r="AM446" s="417"/>
      <c r="AN446" s="417"/>
      <c r="AO446" s="417"/>
      <c r="AP446" s="417"/>
      <c r="AQ446" s="417"/>
      <c r="AR446" s="417"/>
      <c r="AS446" s="417"/>
      <c r="AT446" s="417"/>
      <c r="AU446" s="417"/>
      <c r="AV446" s="417"/>
      <c r="AW446" s="417"/>
      <c r="AX446" s="417"/>
      <c r="AY446" s="417"/>
      <c r="AZ446" s="417"/>
      <c r="BA446" s="419"/>
      <c r="BB446" s="495"/>
      <c r="BC446" s="419"/>
      <c r="BD446" s="419"/>
      <c r="BE446" s="419"/>
      <c r="BF446" s="419"/>
      <c r="BG446" s="419"/>
      <c r="BH446" s="419"/>
      <c r="BI446" s="419"/>
      <c r="BJ446" s="419"/>
      <c r="BK446" s="419"/>
      <c r="BL446" s="419"/>
      <c r="BM446" s="419"/>
      <c r="BN446" s="419"/>
      <c r="BO446" s="419"/>
      <c r="BP446" s="419"/>
      <c r="BQ446" s="419"/>
      <c r="BR446" s="419"/>
      <c r="BS446" s="419"/>
      <c r="BT446" s="419"/>
      <c r="BU446" s="419"/>
      <c r="BV446" s="419"/>
      <c r="BW446" s="419"/>
      <c r="BX446" s="419"/>
      <c r="BY446" s="419"/>
      <c r="BZ446" s="420"/>
      <c r="CA446" s="420"/>
      <c r="CB446" s="420"/>
      <c r="CC446" s="420"/>
      <c r="CD446" s="420"/>
      <c r="CE446" s="420"/>
      <c r="CF446" s="420"/>
      <c r="CG446" s="420"/>
      <c r="CH446" s="420"/>
      <c r="CI446" s="420"/>
      <c r="CJ446" s="420"/>
      <c r="CK446" s="420"/>
      <c r="CL446" s="420"/>
      <c r="CM446" s="420"/>
      <c r="CN446" s="420"/>
      <c r="CO446" s="420"/>
      <c r="CP446" s="420"/>
      <c r="CQ446" s="420"/>
      <c r="CR446" s="420"/>
      <c r="CS446" s="420"/>
      <c r="CT446" s="420"/>
      <c r="CU446" s="420"/>
      <c r="CV446" s="420"/>
      <c r="CW446" s="420"/>
      <c r="CX446" s="420"/>
      <c r="CY446" s="420"/>
      <c r="CZ446" s="420"/>
    </row>
    <row r="447" s="424" customFormat="true" ht="25.15" customHeight="true" x14ac:dyDescent="0.2">
      <c r="C447" s="849" t="s">
        <v>251</v>
      </c>
      <c r="D447" s="848"/>
      <c r="E447" s="661">
        <v>9.5135412648375793E-3</v>
      </c>
      <c r="F447" s="660"/>
      <c r="G447" s="660"/>
      <c r="H447" s="848" t="s">
        <v>225</v>
      </c>
      <c r="I447" s="848"/>
      <c r="J447" s="665">
        <v>0.2409216773084307</v>
      </c>
      <c r="K447" s="660"/>
      <c r="L447" s="660"/>
      <c r="M447" s="848" t="s">
        <v>251</v>
      </c>
      <c r="N447" s="848"/>
      <c r="O447" s="663">
        <v>6.6895773248145827E-3</v>
      </c>
      <c r="P447" s="660"/>
      <c r="Q447" s="660"/>
      <c r="AI447" s="417"/>
      <c r="AJ447" s="417"/>
      <c r="AK447" s="417"/>
      <c r="AL447" s="417"/>
      <c r="AM447" s="417"/>
      <c r="AN447" s="417"/>
      <c r="AO447" s="417"/>
      <c r="AP447" s="417"/>
      <c r="AQ447" s="417"/>
      <c r="AR447" s="417"/>
      <c r="AS447" s="417"/>
      <c r="AT447" s="417"/>
      <c r="AU447" s="417"/>
      <c r="AV447" s="417"/>
      <c r="AW447" s="417"/>
      <c r="AX447" s="417"/>
      <c r="AY447" s="417"/>
      <c r="AZ447" s="417"/>
      <c r="BA447" s="419"/>
      <c r="BB447" s="495"/>
      <c r="BC447" s="419"/>
      <c r="BD447" s="419"/>
      <c r="BE447" s="419"/>
      <c r="BF447" s="419"/>
      <c r="BG447" s="419"/>
      <c r="BH447" s="419"/>
      <c r="BI447" s="419"/>
      <c r="BJ447" s="419"/>
      <c r="BK447" s="419"/>
      <c r="BL447" s="419"/>
      <c r="BM447" s="419"/>
      <c r="BN447" s="419"/>
      <c r="BO447" s="419"/>
      <c r="BP447" s="419"/>
      <c r="BQ447" s="419"/>
      <c r="BR447" s="419"/>
      <c r="BS447" s="419"/>
      <c r="BT447" s="419"/>
      <c r="BU447" s="419"/>
      <c r="BV447" s="419"/>
      <c r="BW447" s="419"/>
      <c r="BX447" s="419"/>
      <c r="BY447" s="419"/>
      <c r="BZ447" s="420"/>
      <c r="CA447" s="420"/>
      <c r="CB447" s="420"/>
      <c r="CC447" s="420"/>
      <c r="CD447" s="420"/>
      <c r="CE447" s="420"/>
      <c r="CF447" s="420"/>
      <c r="CG447" s="420"/>
      <c r="CH447" s="420"/>
      <c r="CI447" s="420"/>
      <c r="CJ447" s="420"/>
      <c r="CK447" s="420"/>
      <c r="CL447" s="420"/>
      <c r="CM447" s="420"/>
      <c r="CN447" s="420"/>
      <c r="CO447" s="420"/>
      <c r="CP447" s="420"/>
      <c r="CQ447" s="420"/>
      <c r="CR447" s="420"/>
      <c r="CS447" s="420"/>
      <c r="CT447" s="420"/>
      <c r="CU447" s="420"/>
      <c r="CV447" s="420"/>
      <c r="CW447" s="420"/>
      <c r="CX447" s="420"/>
      <c r="CY447" s="420"/>
      <c r="CZ447" s="420"/>
    </row>
    <row r="448" s="424" customFormat="true" ht="25.15" customHeight="true" x14ac:dyDescent="0.2">
      <c r="C448" s="849" t="s">
        <v>225</v>
      </c>
      <c r="D448" s="848"/>
      <c r="E448" s="664">
        <v>0.24386351393979108</v>
      </c>
      <c r="F448" s="660"/>
      <c r="G448" s="660"/>
      <c r="H448" s="848" t="s">
        <v>229</v>
      </c>
      <c r="I448" s="848"/>
      <c r="J448" s="665">
        <v>0.21121970306219787</v>
      </c>
      <c r="K448" s="660"/>
      <c r="L448" s="660"/>
      <c r="M448" s="848" t="s">
        <v>225</v>
      </c>
      <c r="N448" s="848"/>
      <c r="O448" s="666">
        <v>0.22523774511435982</v>
      </c>
      <c r="P448" s="660"/>
      <c r="Q448" s="660"/>
      <c r="AI448" s="417"/>
      <c r="AJ448" s="417"/>
      <c r="AK448" s="417"/>
      <c r="AL448" s="417"/>
      <c r="AM448" s="417"/>
      <c r="AN448" s="417"/>
      <c r="AO448" s="417"/>
      <c r="AP448" s="417"/>
      <c r="AQ448" s="417"/>
      <c r="AR448" s="417"/>
      <c r="AS448" s="417"/>
      <c r="AT448" s="417"/>
      <c r="AU448" s="417"/>
      <c r="AV448" s="417"/>
      <c r="AW448" s="417"/>
      <c r="AX448" s="417"/>
      <c r="AY448" s="417"/>
      <c r="AZ448" s="417"/>
      <c r="BA448" s="419"/>
      <c r="BB448" s="495"/>
      <c r="BC448" s="419"/>
      <c r="BD448" s="419"/>
      <c r="BE448" s="419"/>
      <c r="BF448" s="419"/>
      <c r="BG448" s="419"/>
      <c r="BH448" s="419"/>
      <c r="BI448" s="419"/>
      <c r="BJ448" s="419"/>
      <c r="BK448" s="419"/>
      <c r="BL448" s="419"/>
      <c r="BM448" s="419"/>
      <c r="BN448" s="419"/>
      <c r="BO448" s="419"/>
      <c r="BP448" s="419"/>
      <c r="BQ448" s="419"/>
      <c r="BR448" s="419"/>
      <c r="BS448" s="419"/>
      <c r="BT448" s="419"/>
      <c r="BU448" s="419"/>
      <c r="BV448" s="419"/>
      <c r="BW448" s="419"/>
      <c r="BX448" s="419"/>
      <c r="BY448" s="419"/>
      <c r="BZ448" s="420"/>
      <c r="CA448" s="420"/>
      <c r="CB448" s="420"/>
      <c r="CC448" s="420"/>
      <c r="CD448" s="420"/>
      <c r="CE448" s="420"/>
      <c r="CF448" s="420"/>
      <c r="CG448" s="420"/>
      <c r="CH448" s="420"/>
      <c r="CI448" s="420"/>
      <c r="CJ448" s="420"/>
      <c r="CK448" s="420"/>
      <c r="CL448" s="420"/>
      <c r="CM448" s="420"/>
      <c r="CN448" s="420"/>
      <c r="CO448" s="420"/>
      <c r="CP448" s="420"/>
      <c r="CQ448" s="420"/>
      <c r="CR448" s="420"/>
      <c r="CS448" s="420"/>
      <c r="CT448" s="420"/>
      <c r="CU448" s="420"/>
      <c r="CV448" s="420"/>
      <c r="CW448" s="420"/>
      <c r="CX448" s="420"/>
      <c r="CY448" s="420"/>
      <c r="CZ448" s="420"/>
    </row>
    <row r="449" s="424" customFormat="true" ht="25.15" customHeight="true" x14ac:dyDescent="0.2">
      <c r="C449" s="849" t="s">
        <v>229</v>
      </c>
      <c r="D449" s="848"/>
      <c r="E449" s="664">
        <v>0.2324596567366036</v>
      </c>
      <c r="F449" s="660"/>
      <c r="G449" s="660"/>
      <c r="H449" s="848" t="s">
        <v>227</v>
      </c>
      <c r="I449" s="848"/>
      <c r="J449" s="665">
        <v>0.21245858720357541</v>
      </c>
      <c r="K449" s="660"/>
      <c r="L449" s="660"/>
      <c r="M449" s="848" t="s">
        <v>229</v>
      </c>
      <c r="N449" s="848"/>
      <c r="O449" s="666">
        <v>0.2033827799624677</v>
      </c>
      <c r="P449" s="660"/>
      <c r="Q449" s="660"/>
      <c r="AI449" s="417"/>
      <c r="AJ449" s="417"/>
      <c r="AK449" s="417"/>
      <c r="AL449" s="417"/>
      <c r="AM449" s="417"/>
      <c r="AN449" s="417"/>
      <c r="AO449" s="417"/>
      <c r="AP449" s="417"/>
      <c r="AQ449" s="417"/>
      <c r="AR449" s="417"/>
      <c r="AS449" s="417"/>
      <c r="AT449" s="417"/>
      <c r="AU449" s="417"/>
      <c r="AV449" s="417"/>
      <c r="AW449" s="417"/>
      <c r="AX449" s="417"/>
      <c r="AY449" s="417"/>
      <c r="AZ449" s="417"/>
      <c r="BA449" s="419"/>
      <c r="BB449" s="495"/>
      <c r="BC449" s="419"/>
      <c r="BD449" s="419"/>
      <c r="BE449" s="419"/>
      <c r="BF449" s="419"/>
      <c r="BG449" s="419"/>
      <c r="BH449" s="419"/>
      <c r="BI449" s="419"/>
      <c r="BJ449" s="419"/>
      <c r="BK449" s="419"/>
      <c r="BL449" s="419"/>
      <c r="BM449" s="419"/>
      <c r="BN449" s="419"/>
      <c r="BO449" s="419"/>
      <c r="BP449" s="419"/>
      <c r="BQ449" s="419"/>
      <c r="BR449" s="419"/>
      <c r="BS449" s="419"/>
      <c r="BT449" s="419"/>
      <c r="BU449" s="419"/>
      <c r="BV449" s="419"/>
      <c r="BW449" s="419"/>
      <c r="BX449" s="419"/>
      <c r="BY449" s="419"/>
      <c r="BZ449" s="420"/>
      <c r="CA449" s="420"/>
      <c r="CB449" s="420"/>
      <c r="CC449" s="420"/>
      <c r="CD449" s="420"/>
      <c r="CE449" s="420"/>
      <c r="CF449" s="420"/>
      <c r="CG449" s="420"/>
      <c r="CH449" s="420"/>
      <c r="CI449" s="420"/>
      <c r="CJ449" s="420"/>
      <c r="CK449" s="420"/>
      <c r="CL449" s="420"/>
      <c r="CM449" s="420"/>
      <c r="CN449" s="420"/>
      <c r="CO449" s="420"/>
      <c r="CP449" s="420"/>
      <c r="CQ449" s="420"/>
      <c r="CR449" s="420"/>
      <c r="CS449" s="420"/>
      <c r="CT449" s="420"/>
      <c r="CU449" s="420"/>
      <c r="CV449" s="420"/>
      <c r="CW449" s="420"/>
      <c r="CX449" s="420"/>
      <c r="CY449" s="420"/>
      <c r="CZ449" s="420"/>
    </row>
    <row r="450" s="424" customFormat="true" ht="25.15" customHeight="true" x14ac:dyDescent="0.2">
      <c r="C450" s="849" t="s">
        <v>227</v>
      </c>
      <c r="D450" s="848"/>
      <c r="E450" s="664">
        <v>0.27985841712710097</v>
      </c>
      <c r="F450" s="660"/>
      <c r="G450" s="660"/>
      <c r="H450" s="848" t="s">
        <v>240</v>
      </c>
      <c r="I450" s="848"/>
      <c r="J450" s="665">
        <v>1.1344074945183824E-2</v>
      </c>
      <c r="K450" s="660"/>
      <c r="L450" s="660"/>
      <c r="M450" s="848" t="s">
        <v>227</v>
      </c>
      <c r="N450" s="848"/>
      <c r="O450" s="666">
        <v>0.20637159954864109</v>
      </c>
      <c r="P450" s="660"/>
      <c r="Q450" s="660"/>
      <c r="AI450" s="417"/>
      <c r="AJ450" s="417"/>
      <c r="AK450" s="417"/>
      <c r="AL450" s="417"/>
      <c r="AM450" s="417"/>
      <c r="AN450" s="417"/>
      <c r="AO450" s="417"/>
      <c r="AP450" s="417"/>
      <c r="AQ450" s="417"/>
      <c r="AR450" s="417"/>
      <c r="AS450" s="417"/>
      <c r="AT450" s="417"/>
      <c r="AU450" s="417"/>
      <c r="AV450" s="417"/>
      <c r="AW450" s="417"/>
      <c r="AX450" s="417"/>
      <c r="AY450" s="417"/>
      <c r="AZ450" s="417"/>
      <c r="BA450" s="419"/>
      <c r="BB450" s="495"/>
      <c r="BC450" s="419"/>
      <c r="BD450" s="419"/>
      <c r="BE450" s="419"/>
      <c r="BF450" s="419"/>
      <c r="BG450" s="419"/>
      <c r="BH450" s="419"/>
      <c r="BI450" s="419"/>
      <c r="BJ450" s="419"/>
      <c r="BK450" s="419"/>
      <c r="BL450" s="419"/>
      <c r="BM450" s="419"/>
      <c r="BN450" s="419"/>
      <c r="BO450" s="419"/>
      <c r="BP450" s="419"/>
      <c r="BQ450" s="419"/>
      <c r="BR450" s="419"/>
      <c r="BS450" s="419"/>
      <c r="BT450" s="419"/>
      <c r="BU450" s="419"/>
      <c r="BV450" s="419"/>
      <c r="BW450" s="419"/>
      <c r="BX450" s="419"/>
      <c r="BY450" s="419"/>
      <c r="BZ450" s="420"/>
      <c r="CA450" s="420"/>
      <c r="CB450" s="420"/>
      <c r="CC450" s="420"/>
      <c r="CD450" s="420"/>
      <c r="CE450" s="420"/>
      <c r="CF450" s="420"/>
      <c r="CG450" s="420"/>
      <c r="CH450" s="420"/>
      <c r="CI450" s="420"/>
      <c r="CJ450" s="420"/>
      <c r="CK450" s="420"/>
      <c r="CL450" s="420"/>
      <c r="CM450" s="420"/>
      <c r="CN450" s="420"/>
      <c r="CO450" s="420"/>
      <c r="CP450" s="420"/>
      <c r="CQ450" s="420"/>
      <c r="CR450" s="420"/>
      <c r="CS450" s="420"/>
      <c r="CT450" s="420"/>
      <c r="CU450" s="420"/>
      <c r="CV450" s="420"/>
      <c r="CW450" s="420"/>
      <c r="CX450" s="420"/>
      <c r="CY450" s="420"/>
      <c r="CZ450" s="420"/>
    </row>
    <row r="451" s="424" customFormat="true" ht="25.15" customHeight="true" x14ac:dyDescent="0.2">
      <c r="C451" s="849" t="s">
        <v>240</v>
      </c>
      <c r="D451" s="848"/>
      <c r="E451" s="664">
        <v>1.5914798242054117E-2</v>
      </c>
      <c r="F451" s="660"/>
      <c r="G451" s="660"/>
      <c r="H451" s="848" t="s">
        <v>233</v>
      </c>
      <c r="I451" s="848"/>
      <c r="J451" s="665">
        <v>0.12842435040647893</v>
      </c>
      <c r="K451" s="660"/>
      <c r="L451" s="660"/>
      <c r="M451" s="848" t="s">
        <v>240</v>
      </c>
      <c r="N451" s="848"/>
      <c r="O451" s="666">
        <v>7.534485874558719E-2</v>
      </c>
      <c r="P451" s="660"/>
      <c r="Q451" s="660"/>
      <c r="AI451" s="417"/>
      <c r="AJ451" s="417"/>
      <c r="AK451" s="417"/>
      <c r="AL451" s="417"/>
      <c r="AM451" s="417"/>
      <c r="AN451" s="417"/>
      <c r="AO451" s="417"/>
      <c r="AP451" s="417"/>
      <c r="AQ451" s="417"/>
      <c r="AR451" s="417"/>
      <c r="AS451" s="417"/>
      <c r="AT451" s="417"/>
      <c r="AU451" s="417"/>
      <c r="AV451" s="417"/>
      <c r="AW451" s="417"/>
      <c r="AX451" s="417"/>
      <c r="AY451" s="417"/>
      <c r="AZ451" s="417"/>
      <c r="BA451" s="419"/>
      <c r="BB451" s="495"/>
      <c r="BC451" s="419"/>
      <c r="BD451" s="419"/>
      <c r="BE451" s="419"/>
      <c r="BF451" s="419"/>
      <c r="BG451" s="419"/>
      <c r="BH451" s="419"/>
      <c r="BI451" s="419"/>
      <c r="BJ451" s="419"/>
      <c r="BK451" s="419"/>
      <c r="BL451" s="419"/>
      <c r="BM451" s="419"/>
      <c r="BN451" s="419"/>
      <c r="BO451" s="419"/>
      <c r="BP451" s="419"/>
      <c r="BQ451" s="419"/>
      <c r="BR451" s="419"/>
      <c r="BS451" s="419"/>
      <c r="BT451" s="419"/>
      <c r="BU451" s="419"/>
      <c r="BV451" s="419"/>
      <c r="BW451" s="419"/>
      <c r="BX451" s="419"/>
      <c r="BY451" s="419"/>
      <c r="BZ451" s="420"/>
      <c r="CA451" s="420"/>
      <c r="CB451" s="420"/>
      <c r="CC451" s="420"/>
      <c r="CD451" s="420"/>
      <c r="CE451" s="420"/>
      <c r="CF451" s="420"/>
      <c r="CG451" s="420"/>
      <c r="CH451" s="420"/>
      <c r="CI451" s="420"/>
      <c r="CJ451" s="420"/>
      <c r="CK451" s="420"/>
      <c r="CL451" s="420"/>
      <c r="CM451" s="420"/>
      <c r="CN451" s="420"/>
      <c r="CO451" s="420"/>
      <c r="CP451" s="420"/>
      <c r="CQ451" s="420"/>
      <c r="CR451" s="420"/>
      <c r="CS451" s="420"/>
      <c r="CT451" s="420"/>
      <c r="CU451" s="420"/>
      <c r="CV451" s="420"/>
      <c r="CW451" s="420"/>
      <c r="CX451" s="420"/>
      <c r="CY451" s="420"/>
      <c r="CZ451" s="420"/>
    </row>
    <row r="452" s="424" customFormat="true" ht="25.15" customHeight="true" x14ac:dyDescent="0.2">
      <c r="C452" s="849" t="s">
        <v>233</v>
      </c>
      <c r="D452" s="848"/>
      <c r="E452" s="664">
        <v>0.15920401987430291</v>
      </c>
      <c r="F452" s="660"/>
      <c r="G452" s="660"/>
      <c r="H452" s="848" t="s">
        <v>230</v>
      </c>
      <c r="I452" s="848"/>
      <c r="J452" s="665">
        <v>9.3555555587669342E-2</v>
      </c>
      <c r="K452" s="660"/>
      <c r="L452" s="660"/>
      <c r="M452" s="848" t="s">
        <v>233</v>
      </c>
      <c r="N452" s="848"/>
      <c r="O452" s="666">
        <v>0.15348444946841652</v>
      </c>
      <c r="P452" s="660"/>
      <c r="Q452" s="660"/>
      <c r="AI452" s="417"/>
      <c r="AJ452" s="417"/>
      <c r="AK452" s="417"/>
      <c r="AL452" s="417"/>
      <c r="AM452" s="417"/>
      <c r="AN452" s="417"/>
      <c r="AO452" s="417"/>
      <c r="AP452" s="417"/>
      <c r="AQ452" s="417"/>
      <c r="AR452" s="417"/>
      <c r="AS452" s="417"/>
      <c r="AT452" s="417"/>
      <c r="AU452" s="417"/>
      <c r="AV452" s="417"/>
      <c r="AW452" s="417"/>
      <c r="AX452" s="417"/>
      <c r="AY452" s="417"/>
      <c r="AZ452" s="417"/>
      <c r="BA452" s="419"/>
      <c r="BB452" s="495"/>
      <c r="BC452" s="419"/>
      <c r="BD452" s="419"/>
      <c r="BE452" s="419"/>
      <c r="BF452" s="419"/>
      <c r="BG452" s="419"/>
      <c r="BH452" s="419"/>
      <c r="BI452" s="419"/>
      <c r="BJ452" s="419"/>
      <c r="BK452" s="419"/>
      <c r="BL452" s="419"/>
      <c r="BM452" s="419"/>
      <c r="BN452" s="419"/>
      <c r="BO452" s="419"/>
      <c r="BP452" s="419"/>
      <c r="BQ452" s="419"/>
      <c r="BR452" s="419"/>
      <c r="BS452" s="419"/>
      <c r="BT452" s="419"/>
      <c r="BU452" s="419"/>
      <c r="BV452" s="419"/>
      <c r="BW452" s="419"/>
      <c r="BX452" s="419"/>
      <c r="BY452" s="419"/>
      <c r="BZ452" s="420"/>
      <c r="CA452" s="420"/>
      <c r="CB452" s="420"/>
      <c r="CC452" s="420"/>
      <c r="CD452" s="420"/>
      <c r="CE452" s="420"/>
      <c r="CF452" s="420"/>
      <c r="CG452" s="420"/>
      <c r="CH452" s="420"/>
      <c r="CI452" s="420"/>
      <c r="CJ452" s="420"/>
      <c r="CK452" s="420"/>
      <c r="CL452" s="420"/>
      <c r="CM452" s="420"/>
      <c r="CN452" s="420"/>
      <c r="CO452" s="420"/>
      <c r="CP452" s="420"/>
      <c r="CQ452" s="420"/>
      <c r="CR452" s="420"/>
      <c r="CS452" s="420"/>
      <c r="CT452" s="420"/>
      <c r="CU452" s="420"/>
      <c r="CV452" s="420"/>
      <c r="CW452" s="420"/>
      <c r="CX452" s="420"/>
      <c r="CY452" s="420"/>
      <c r="CZ452" s="420"/>
    </row>
    <row r="453" s="424" customFormat="true" ht="25.15" customHeight="true" x14ac:dyDescent="0.2">
      <c r="C453" s="849" t="s">
        <v>230</v>
      </c>
      <c r="D453" s="848"/>
      <c r="E453" s="664">
        <v>0.11298120126747378</v>
      </c>
      <c r="F453" s="660"/>
      <c r="G453" s="660"/>
      <c r="H453" s="848" t="s">
        <v>231</v>
      </c>
      <c r="I453" s="848"/>
      <c r="J453" s="665">
        <v>0.23035413514484937</v>
      </c>
      <c r="K453" s="660"/>
      <c r="L453" s="660"/>
      <c r="M453" s="848" t="s">
        <v>230</v>
      </c>
      <c r="N453" s="848"/>
      <c r="O453" s="666">
        <v>0.16786334512444631</v>
      </c>
      <c r="P453" s="660"/>
      <c r="Q453" s="660"/>
      <c r="AI453" s="417"/>
      <c r="AJ453" s="417"/>
      <c r="AK453" s="417"/>
      <c r="AL453" s="417"/>
      <c r="AM453" s="417"/>
      <c r="AN453" s="417"/>
      <c r="AO453" s="417"/>
      <c r="AP453" s="417"/>
      <c r="AQ453" s="417"/>
      <c r="AR453" s="417"/>
      <c r="AS453" s="417"/>
      <c r="AT453" s="417"/>
      <c r="AU453" s="417"/>
      <c r="AV453" s="417"/>
      <c r="AW453" s="417"/>
      <c r="AX453" s="417"/>
      <c r="AY453" s="417"/>
      <c r="AZ453" s="417"/>
      <c r="BA453" s="419"/>
      <c r="BB453" s="495"/>
      <c r="BC453" s="419"/>
      <c r="BD453" s="419"/>
      <c r="BE453" s="419"/>
      <c r="BF453" s="419"/>
      <c r="BG453" s="419"/>
      <c r="BH453" s="419"/>
      <c r="BI453" s="419"/>
      <c r="BJ453" s="419"/>
      <c r="BK453" s="419"/>
      <c r="BL453" s="419"/>
      <c r="BM453" s="419"/>
      <c r="BN453" s="419"/>
      <c r="BO453" s="419"/>
      <c r="BP453" s="419"/>
      <c r="BQ453" s="419"/>
      <c r="BR453" s="419"/>
      <c r="BS453" s="419"/>
      <c r="BT453" s="419"/>
      <c r="BU453" s="419"/>
      <c r="BV453" s="419"/>
      <c r="BW453" s="419"/>
      <c r="BX453" s="419"/>
      <c r="BY453" s="419"/>
      <c r="BZ453" s="420"/>
      <c r="CA453" s="420"/>
      <c r="CB453" s="420"/>
      <c r="CC453" s="420"/>
      <c r="CD453" s="420"/>
      <c r="CE453" s="420"/>
      <c r="CF453" s="420"/>
      <c r="CG453" s="420"/>
      <c r="CH453" s="420"/>
      <c r="CI453" s="420"/>
      <c r="CJ453" s="420"/>
      <c r="CK453" s="420"/>
      <c r="CL453" s="420"/>
      <c r="CM453" s="420"/>
      <c r="CN453" s="420"/>
      <c r="CO453" s="420"/>
      <c r="CP453" s="420"/>
      <c r="CQ453" s="420"/>
      <c r="CR453" s="420"/>
      <c r="CS453" s="420"/>
      <c r="CT453" s="420"/>
      <c r="CU453" s="420"/>
      <c r="CV453" s="420"/>
      <c r="CW453" s="420"/>
      <c r="CX453" s="420"/>
      <c r="CY453" s="420"/>
      <c r="CZ453" s="420"/>
    </row>
    <row r="454" s="424" customFormat="true" ht="25.15" customHeight="true" x14ac:dyDescent="0.2">
      <c r="C454" s="849" t="s">
        <v>231</v>
      </c>
      <c r="D454" s="848"/>
      <c r="E454" s="664">
        <v>0.21649940717232205</v>
      </c>
      <c r="F454" s="660"/>
      <c r="G454" s="660"/>
      <c r="H454" s="848" t="s">
        <v>246</v>
      </c>
      <c r="I454" s="848"/>
      <c r="J454" s="665">
        <v>1.3958281535872141E-2</v>
      </c>
      <c r="K454" s="660"/>
      <c r="L454" s="660"/>
      <c r="M454" s="848" t="s">
        <v>231</v>
      </c>
      <c r="N454" s="848"/>
      <c r="O454" s="666">
        <v>0.13825717506307969</v>
      </c>
      <c r="P454" s="660"/>
      <c r="Q454" s="660"/>
      <c r="AI454" s="417"/>
      <c r="AJ454" s="417"/>
      <c r="AK454" s="417"/>
      <c r="AL454" s="417"/>
      <c r="AM454" s="417"/>
      <c r="AN454" s="417"/>
      <c r="AO454" s="417"/>
      <c r="AP454" s="417"/>
      <c r="AQ454" s="417"/>
      <c r="AR454" s="417"/>
      <c r="AS454" s="417"/>
      <c r="AT454" s="417"/>
      <c r="AU454" s="417"/>
      <c r="AV454" s="417"/>
      <c r="AW454" s="417"/>
      <c r="AX454" s="417"/>
      <c r="AY454" s="417"/>
      <c r="AZ454" s="417"/>
      <c r="BA454" s="419"/>
      <c r="BB454" s="495"/>
      <c r="BC454" s="419"/>
      <c r="BD454" s="419"/>
      <c r="BE454" s="419"/>
      <c r="BF454" s="419"/>
      <c r="BG454" s="419"/>
      <c r="BH454" s="419"/>
      <c r="BI454" s="419"/>
      <c r="BJ454" s="419"/>
      <c r="BK454" s="419"/>
      <c r="BL454" s="419"/>
      <c r="BM454" s="419"/>
      <c r="BN454" s="419"/>
      <c r="BO454" s="419"/>
      <c r="BP454" s="419"/>
      <c r="BQ454" s="419"/>
      <c r="BR454" s="419"/>
      <c r="BS454" s="419"/>
      <c r="BT454" s="419"/>
      <c r="BU454" s="419"/>
      <c r="BV454" s="419"/>
      <c r="BW454" s="419"/>
      <c r="BX454" s="419"/>
      <c r="BY454" s="419"/>
      <c r="BZ454" s="420"/>
      <c r="CA454" s="420"/>
      <c r="CB454" s="420"/>
      <c r="CC454" s="420"/>
      <c r="CD454" s="420"/>
      <c r="CE454" s="420"/>
      <c r="CF454" s="420"/>
      <c r="CG454" s="420"/>
      <c r="CH454" s="420"/>
      <c r="CI454" s="420"/>
      <c r="CJ454" s="420"/>
      <c r="CK454" s="420"/>
      <c r="CL454" s="420"/>
      <c r="CM454" s="420"/>
      <c r="CN454" s="420"/>
      <c r="CO454" s="420"/>
      <c r="CP454" s="420"/>
      <c r="CQ454" s="420"/>
      <c r="CR454" s="420"/>
      <c r="CS454" s="420"/>
      <c r="CT454" s="420"/>
      <c r="CU454" s="420"/>
      <c r="CV454" s="420"/>
      <c r="CW454" s="420"/>
      <c r="CX454" s="420"/>
      <c r="CY454" s="420"/>
      <c r="CZ454" s="420"/>
    </row>
    <row r="455" s="424" customFormat="true" ht="25.15" customHeight="true" x14ac:dyDescent="0.2">
      <c r="C455" s="849" t="s">
        <v>246</v>
      </c>
      <c r="D455" s="848"/>
      <c r="E455" s="664">
        <v>1.0839571857270049E-2</v>
      </c>
      <c r="F455" s="660"/>
      <c r="G455" s="660"/>
      <c r="H455" s="848" t="s">
        <v>234</v>
      </c>
      <c r="I455" s="848"/>
      <c r="J455" s="665">
        <v>0.15979320743066236</v>
      </c>
      <c r="K455" s="660"/>
      <c r="L455" s="660"/>
      <c r="M455" s="848" t="s">
        <v>246</v>
      </c>
      <c r="N455" s="848"/>
      <c r="O455" s="666">
        <v>3.215382200216034E-2</v>
      </c>
      <c r="P455" s="660"/>
      <c r="Q455" s="660"/>
      <c r="AI455" s="417"/>
      <c r="AJ455" s="417"/>
      <c r="AK455" s="417"/>
      <c r="AL455" s="417"/>
      <c r="AM455" s="417"/>
      <c r="AN455" s="417"/>
      <c r="AO455" s="417"/>
      <c r="AP455" s="417"/>
      <c r="AQ455" s="417"/>
      <c r="AR455" s="417"/>
      <c r="AS455" s="417"/>
      <c r="AT455" s="417"/>
      <c r="AU455" s="417"/>
      <c r="AV455" s="417"/>
      <c r="AW455" s="417"/>
      <c r="AX455" s="417"/>
      <c r="AY455" s="417"/>
      <c r="AZ455" s="417"/>
      <c r="BA455" s="419"/>
      <c r="BB455" s="495"/>
      <c r="BC455" s="419"/>
      <c r="BD455" s="419"/>
      <c r="BE455" s="419"/>
      <c r="BF455" s="419"/>
      <c r="BG455" s="419"/>
      <c r="BH455" s="419"/>
      <c r="BI455" s="419"/>
      <c r="BJ455" s="419"/>
      <c r="BK455" s="419"/>
      <c r="BL455" s="419"/>
      <c r="BM455" s="419"/>
      <c r="BN455" s="419"/>
      <c r="BO455" s="419"/>
      <c r="BP455" s="419"/>
      <c r="BQ455" s="419"/>
      <c r="BR455" s="419"/>
      <c r="BS455" s="419"/>
      <c r="BT455" s="419"/>
      <c r="BU455" s="419"/>
      <c r="BV455" s="419"/>
      <c r="BW455" s="419"/>
      <c r="BX455" s="419"/>
      <c r="BY455" s="419"/>
      <c r="BZ455" s="420"/>
      <c r="CA455" s="420"/>
      <c r="CB455" s="420"/>
      <c r="CC455" s="420"/>
      <c r="CD455" s="420"/>
      <c r="CE455" s="420"/>
      <c r="CF455" s="420"/>
      <c r="CG455" s="420"/>
      <c r="CH455" s="420"/>
      <c r="CI455" s="420"/>
      <c r="CJ455" s="420"/>
      <c r="CK455" s="420"/>
      <c r="CL455" s="420"/>
      <c r="CM455" s="420"/>
      <c r="CN455" s="420"/>
      <c r="CO455" s="420"/>
      <c r="CP455" s="420"/>
      <c r="CQ455" s="420"/>
      <c r="CR455" s="420"/>
      <c r="CS455" s="420"/>
      <c r="CT455" s="420"/>
      <c r="CU455" s="420"/>
      <c r="CV455" s="420"/>
      <c r="CW455" s="420"/>
      <c r="CX455" s="420"/>
      <c r="CY455" s="420"/>
      <c r="CZ455" s="420"/>
    </row>
    <row r="456" s="424" customFormat="true" ht="25.15" customHeight="true" x14ac:dyDescent="0.2">
      <c r="C456" s="849" t="s">
        <v>234</v>
      </c>
      <c r="D456" s="848"/>
      <c r="E456" s="664">
        <v>0.18660350281018082</v>
      </c>
      <c r="F456" s="660"/>
      <c r="G456" s="660"/>
      <c r="H456" s="848" t="s">
        <v>226</v>
      </c>
      <c r="I456" s="848"/>
      <c r="J456" s="665">
        <v>0.38105191888077289</v>
      </c>
      <c r="K456" s="660"/>
      <c r="L456" s="660"/>
      <c r="M456" s="848" t="s">
        <v>234</v>
      </c>
      <c r="N456" s="848"/>
      <c r="O456" s="666">
        <v>0.14615169275140741</v>
      </c>
      <c r="P456" s="660"/>
      <c r="Q456" s="660"/>
      <c r="AI456" s="417"/>
      <c r="AJ456" s="417"/>
      <c r="AK456" s="417"/>
      <c r="AL456" s="417"/>
      <c r="AM456" s="417"/>
      <c r="AN456" s="417"/>
      <c r="AO456" s="417"/>
      <c r="AP456" s="417"/>
      <c r="AQ456" s="417"/>
      <c r="AR456" s="417"/>
      <c r="AS456" s="417"/>
      <c r="AT456" s="417"/>
      <c r="AU456" s="417"/>
      <c r="AV456" s="417"/>
      <c r="AW456" s="417"/>
      <c r="AX456" s="417"/>
      <c r="AY456" s="417"/>
      <c r="AZ456" s="417"/>
      <c r="BA456" s="419"/>
      <c r="BB456" s="495"/>
      <c r="BC456" s="419"/>
      <c r="BD456" s="419"/>
      <c r="BE456" s="419"/>
      <c r="BF456" s="419"/>
      <c r="BG456" s="419"/>
      <c r="BH456" s="419"/>
      <c r="BI456" s="419"/>
      <c r="BJ456" s="419"/>
      <c r="BK456" s="419"/>
      <c r="BL456" s="419"/>
      <c r="BM456" s="419"/>
      <c r="BN456" s="419"/>
      <c r="BO456" s="419"/>
      <c r="BP456" s="419"/>
      <c r="BQ456" s="419"/>
      <c r="BR456" s="419"/>
      <c r="BS456" s="419"/>
      <c r="BT456" s="419"/>
      <c r="BU456" s="419"/>
      <c r="BV456" s="419"/>
      <c r="BW456" s="419"/>
      <c r="BX456" s="419"/>
      <c r="BY456" s="419"/>
      <c r="BZ456" s="420"/>
      <c r="CA456" s="420"/>
      <c r="CB456" s="420"/>
      <c r="CC456" s="420"/>
      <c r="CD456" s="420"/>
      <c r="CE456" s="420"/>
      <c r="CF456" s="420"/>
      <c r="CG456" s="420"/>
      <c r="CH456" s="420"/>
      <c r="CI456" s="420"/>
      <c r="CJ456" s="420"/>
      <c r="CK456" s="420"/>
      <c r="CL456" s="420"/>
      <c r="CM456" s="420"/>
      <c r="CN456" s="420"/>
      <c r="CO456" s="420"/>
      <c r="CP456" s="420"/>
      <c r="CQ456" s="420"/>
      <c r="CR456" s="420"/>
      <c r="CS456" s="420"/>
      <c r="CT456" s="420"/>
      <c r="CU456" s="420"/>
      <c r="CV456" s="420"/>
      <c r="CW456" s="420"/>
      <c r="CX456" s="420"/>
      <c r="CY456" s="420"/>
      <c r="CZ456" s="420"/>
    </row>
    <row r="457" s="424" customFormat="true" ht="25.15" customHeight="true" x14ac:dyDescent="0.2">
      <c r="C457" s="849" t="s">
        <v>226</v>
      </c>
      <c r="D457" s="848"/>
      <c r="E457" s="664">
        <v>0.35229703000985235</v>
      </c>
      <c r="F457" s="660"/>
      <c r="G457" s="660"/>
      <c r="H457" s="848" t="s">
        <v>228</v>
      </c>
      <c r="I457" s="848"/>
      <c r="J457" s="665">
        <v>0.3244148329461084</v>
      </c>
      <c r="K457" s="660"/>
      <c r="L457" s="660"/>
      <c r="M457" s="848" t="s">
        <v>226</v>
      </c>
      <c r="N457" s="848"/>
      <c r="O457" s="666">
        <v>0.1594022881254743</v>
      </c>
      <c r="P457" s="660"/>
      <c r="Q457" s="660"/>
      <c r="AI457" s="417"/>
      <c r="AJ457" s="417"/>
      <c r="AK457" s="417"/>
      <c r="AL457" s="417"/>
      <c r="AM457" s="417"/>
      <c r="AN457" s="417"/>
      <c r="AO457" s="417"/>
      <c r="AP457" s="417"/>
      <c r="AQ457" s="417"/>
      <c r="AR457" s="417"/>
      <c r="AS457" s="417"/>
      <c r="AT457" s="417"/>
      <c r="AU457" s="417"/>
      <c r="AV457" s="417"/>
      <c r="AW457" s="417"/>
      <c r="AX457" s="417"/>
      <c r="AY457" s="417"/>
      <c r="AZ457" s="417"/>
      <c r="BA457" s="419"/>
      <c r="BB457" s="495"/>
      <c r="BC457" s="419"/>
      <c r="BD457" s="419"/>
      <c r="BE457" s="419"/>
      <c r="BF457" s="419"/>
      <c r="BG457" s="419"/>
      <c r="BH457" s="419"/>
      <c r="BI457" s="419"/>
      <c r="BJ457" s="419"/>
      <c r="BK457" s="419"/>
      <c r="BL457" s="419"/>
      <c r="BM457" s="419"/>
      <c r="BN457" s="419"/>
      <c r="BO457" s="419"/>
      <c r="BP457" s="419"/>
      <c r="BQ457" s="419"/>
      <c r="BR457" s="419"/>
      <c r="BS457" s="419"/>
      <c r="BT457" s="419"/>
      <c r="BU457" s="419"/>
      <c r="BV457" s="419"/>
      <c r="BW457" s="419"/>
      <c r="BX457" s="419"/>
      <c r="BY457" s="419"/>
      <c r="BZ457" s="420"/>
      <c r="CA457" s="420"/>
      <c r="CB457" s="420"/>
      <c r="CC457" s="420"/>
      <c r="CD457" s="420"/>
      <c r="CE457" s="420"/>
      <c r="CF457" s="420"/>
      <c r="CG457" s="420"/>
      <c r="CH457" s="420"/>
      <c r="CI457" s="420"/>
      <c r="CJ457" s="420"/>
      <c r="CK457" s="420"/>
      <c r="CL457" s="420"/>
      <c r="CM457" s="420"/>
      <c r="CN457" s="420"/>
      <c r="CO457" s="420"/>
      <c r="CP457" s="420"/>
      <c r="CQ457" s="420"/>
      <c r="CR457" s="420"/>
      <c r="CS457" s="420"/>
      <c r="CT457" s="420"/>
      <c r="CU457" s="420"/>
      <c r="CV457" s="420"/>
      <c r="CW457" s="420"/>
      <c r="CX457" s="420"/>
      <c r="CY457" s="420"/>
      <c r="CZ457" s="420"/>
    </row>
    <row r="458" s="424" customFormat="true" ht="25.15" customHeight="true" x14ac:dyDescent="0.2">
      <c r="C458" s="849" t="s">
        <v>228</v>
      </c>
      <c r="D458" s="848"/>
      <c r="E458" s="664">
        <v>0.28795579345384625</v>
      </c>
      <c r="F458" s="660"/>
      <c r="G458" s="660"/>
      <c r="H458" s="848" t="s">
        <v>239</v>
      </c>
      <c r="I458" s="848"/>
      <c r="J458" s="665">
        <v>7.7751672374223632E-2</v>
      </c>
      <c r="K458" s="660"/>
      <c r="L458" s="660"/>
      <c r="M458" s="848" t="s">
        <v>228</v>
      </c>
      <c r="N458" s="848"/>
      <c r="O458" s="666">
        <v>0.1208277358062203</v>
      </c>
      <c r="P458" s="660"/>
      <c r="Q458" s="660"/>
      <c r="AI458" s="417"/>
      <c r="AJ458" s="417"/>
      <c r="AK458" s="417"/>
      <c r="AL458" s="417"/>
      <c r="AM458" s="417"/>
      <c r="AN458" s="417"/>
      <c r="AO458" s="417"/>
      <c r="AP458" s="417"/>
      <c r="AQ458" s="417"/>
      <c r="AR458" s="417"/>
      <c r="AS458" s="417"/>
      <c r="AT458" s="417"/>
      <c r="AU458" s="417"/>
      <c r="AV458" s="417"/>
      <c r="AW458" s="417"/>
      <c r="AX458" s="417"/>
      <c r="AY458" s="417"/>
      <c r="AZ458" s="417"/>
      <c r="BA458" s="419"/>
      <c r="BB458" s="495"/>
      <c r="BC458" s="419"/>
      <c r="BD458" s="419"/>
      <c r="BE458" s="419"/>
      <c r="BF458" s="419"/>
      <c r="BG458" s="419"/>
      <c r="BH458" s="419"/>
      <c r="BI458" s="419"/>
      <c r="BJ458" s="419"/>
      <c r="BK458" s="419"/>
      <c r="BL458" s="419"/>
      <c r="BM458" s="419"/>
      <c r="BN458" s="419"/>
      <c r="BO458" s="419"/>
      <c r="BP458" s="419"/>
      <c r="BQ458" s="419"/>
      <c r="BR458" s="419"/>
      <c r="BS458" s="419"/>
      <c r="BT458" s="419"/>
      <c r="BU458" s="419"/>
      <c r="BV458" s="419"/>
      <c r="BW458" s="419"/>
      <c r="BX458" s="419"/>
      <c r="BY458" s="419"/>
      <c r="BZ458" s="420"/>
      <c r="CA458" s="420"/>
      <c r="CB458" s="420"/>
      <c r="CC458" s="420"/>
      <c r="CD458" s="420"/>
      <c r="CE458" s="420"/>
      <c r="CF458" s="420"/>
      <c r="CG458" s="420"/>
      <c r="CH458" s="420"/>
      <c r="CI458" s="420"/>
      <c r="CJ458" s="420"/>
      <c r="CK458" s="420"/>
      <c r="CL458" s="420"/>
      <c r="CM458" s="420"/>
      <c r="CN458" s="420"/>
      <c r="CO458" s="420"/>
      <c r="CP458" s="420"/>
      <c r="CQ458" s="420"/>
      <c r="CR458" s="420"/>
      <c r="CS458" s="420"/>
      <c r="CT458" s="420"/>
      <c r="CU458" s="420"/>
      <c r="CV458" s="420"/>
      <c r="CW458" s="420"/>
      <c r="CX458" s="420"/>
      <c r="CY458" s="420"/>
      <c r="CZ458" s="420"/>
    </row>
    <row r="459" s="424" customFormat="true" ht="25.15" customHeight="true" x14ac:dyDescent="0.2">
      <c r="C459" s="849" t="s">
        <v>239</v>
      </c>
      <c r="D459" s="848"/>
      <c r="E459" s="664">
        <v>5.9690582610875426E-2</v>
      </c>
      <c r="F459" s="660"/>
      <c r="G459" s="660"/>
      <c r="H459" s="848" t="s">
        <v>238</v>
      </c>
      <c r="I459" s="848"/>
      <c r="J459" s="665">
        <v>9.3342041423028266E-2</v>
      </c>
      <c r="K459" s="660"/>
      <c r="L459" s="660"/>
      <c r="M459" s="848" t="s">
        <v>239</v>
      </c>
      <c r="N459" s="848"/>
      <c r="O459" s="666">
        <v>5.9841897633831284E-2</v>
      </c>
      <c r="P459" s="660"/>
      <c r="Q459" s="660"/>
      <c r="AI459" s="417"/>
      <c r="AJ459" s="417"/>
      <c r="AK459" s="417"/>
      <c r="AL459" s="417"/>
      <c r="AM459" s="417"/>
      <c r="AN459" s="417"/>
      <c r="AO459" s="417"/>
      <c r="AP459" s="417"/>
      <c r="AQ459" s="417"/>
      <c r="AR459" s="417"/>
      <c r="AS459" s="417"/>
      <c r="AT459" s="417"/>
      <c r="AU459" s="417"/>
      <c r="AV459" s="417"/>
      <c r="AW459" s="417"/>
      <c r="AX459" s="417"/>
      <c r="AY459" s="417"/>
      <c r="AZ459" s="417"/>
      <c r="BA459" s="419"/>
      <c r="BB459" s="495"/>
      <c r="BC459" s="419"/>
      <c r="BD459" s="419"/>
      <c r="BE459" s="419"/>
      <c r="BF459" s="419"/>
      <c r="BG459" s="419"/>
      <c r="BH459" s="419"/>
      <c r="BI459" s="419"/>
      <c r="BJ459" s="419"/>
      <c r="BK459" s="419"/>
      <c r="BL459" s="419"/>
      <c r="BM459" s="419"/>
      <c r="BN459" s="419"/>
      <c r="BO459" s="419"/>
      <c r="BP459" s="419"/>
      <c r="BQ459" s="419"/>
      <c r="BR459" s="419"/>
      <c r="BS459" s="419"/>
      <c r="BT459" s="419"/>
      <c r="BU459" s="419"/>
      <c r="BV459" s="419"/>
      <c r="BW459" s="419"/>
      <c r="BX459" s="419"/>
      <c r="BY459" s="419"/>
      <c r="BZ459" s="420"/>
      <c r="CA459" s="420"/>
      <c r="CB459" s="420"/>
      <c r="CC459" s="420"/>
      <c r="CD459" s="420"/>
      <c r="CE459" s="420"/>
      <c r="CF459" s="420"/>
      <c r="CG459" s="420"/>
      <c r="CH459" s="420"/>
      <c r="CI459" s="420"/>
      <c r="CJ459" s="420"/>
      <c r="CK459" s="420"/>
      <c r="CL459" s="420"/>
      <c r="CM459" s="420"/>
      <c r="CN459" s="420"/>
      <c r="CO459" s="420"/>
      <c r="CP459" s="420"/>
      <c r="CQ459" s="420"/>
      <c r="CR459" s="420"/>
      <c r="CS459" s="420"/>
      <c r="CT459" s="420"/>
      <c r="CU459" s="420"/>
      <c r="CV459" s="420"/>
      <c r="CW459" s="420"/>
      <c r="CX459" s="420"/>
      <c r="CY459" s="420"/>
      <c r="CZ459" s="420"/>
    </row>
    <row r="460" s="424" customFormat="true" ht="25.15" customHeight="true" x14ac:dyDescent="0.2">
      <c r="C460" s="849" t="s">
        <v>238</v>
      </c>
      <c r="D460" s="848"/>
      <c r="E460" s="664">
        <v>1.9213413276096113E-3</v>
      </c>
      <c r="F460" s="660"/>
      <c r="G460" s="660"/>
      <c r="H460" s="848" t="s">
        <v>237</v>
      </c>
      <c r="I460" s="848"/>
      <c r="J460" s="665">
        <v>3.2461016353453852E-2</v>
      </c>
      <c r="K460" s="660"/>
      <c r="L460" s="660"/>
      <c r="M460" s="848" t="s">
        <v>238</v>
      </c>
      <c r="N460" s="848"/>
      <c r="O460" s="666">
        <v>9.5121954271229797E-2</v>
      </c>
      <c r="P460" s="660"/>
      <c r="Q460" s="660"/>
      <c r="AI460" s="417"/>
      <c r="AJ460" s="417"/>
      <c r="AK460" s="417"/>
      <c r="AL460" s="417"/>
      <c r="AM460" s="417"/>
      <c r="AN460" s="417"/>
      <c r="AO460" s="417"/>
      <c r="AP460" s="417"/>
      <c r="AQ460" s="417"/>
      <c r="AR460" s="417"/>
      <c r="AS460" s="417"/>
      <c r="AT460" s="417"/>
      <c r="AU460" s="417"/>
      <c r="AV460" s="417"/>
      <c r="AW460" s="417"/>
      <c r="AX460" s="417"/>
      <c r="AY460" s="417"/>
      <c r="AZ460" s="417"/>
      <c r="BA460" s="419"/>
      <c r="BB460" s="495"/>
      <c r="BC460" s="419"/>
      <c r="BD460" s="419"/>
      <c r="BE460" s="419"/>
      <c r="BF460" s="419"/>
      <c r="BG460" s="419"/>
      <c r="BH460" s="419"/>
      <c r="BI460" s="419"/>
      <c r="BJ460" s="419"/>
      <c r="BK460" s="419"/>
      <c r="BL460" s="419"/>
      <c r="BM460" s="419"/>
      <c r="BN460" s="419"/>
      <c r="BO460" s="419"/>
      <c r="BP460" s="419"/>
      <c r="BQ460" s="419"/>
      <c r="BR460" s="419"/>
      <c r="BS460" s="419"/>
      <c r="BT460" s="419"/>
      <c r="BU460" s="419"/>
      <c r="BV460" s="419"/>
      <c r="BW460" s="419"/>
      <c r="BX460" s="419"/>
      <c r="BY460" s="419"/>
      <c r="BZ460" s="420"/>
      <c r="CA460" s="420"/>
      <c r="CB460" s="420"/>
      <c r="CC460" s="420"/>
      <c r="CD460" s="420"/>
      <c r="CE460" s="420"/>
      <c r="CF460" s="420"/>
      <c r="CG460" s="420"/>
      <c r="CH460" s="420"/>
      <c r="CI460" s="420"/>
      <c r="CJ460" s="420"/>
      <c r="CK460" s="420"/>
      <c r="CL460" s="420"/>
      <c r="CM460" s="420"/>
      <c r="CN460" s="420"/>
      <c r="CO460" s="420"/>
      <c r="CP460" s="420"/>
      <c r="CQ460" s="420"/>
      <c r="CR460" s="420"/>
      <c r="CS460" s="420"/>
      <c r="CT460" s="420"/>
      <c r="CU460" s="420"/>
      <c r="CV460" s="420"/>
      <c r="CW460" s="420"/>
      <c r="CX460" s="420"/>
      <c r="CY460" s="420"/>
      <c r="CZ460" s="420"/>
    </row>
    <row r="461" s="424" customFormat="true" ht="25.15" customHeight="true" x14ac:dyDescent="0.2">
      <c r="C461" s="849" t="s">
        <v>237</v>
      </c>
      <c r="D461" s="848"/>
      <c r="E461" s="664">
        <v>8.7300830131317439E-2</v>
      </c>
      <c r="F461" s="660"/>
      <c r="G461" s="660"/>
      <c r="H461" s="848" t="s">
        <v>223</v>
      </c>
      <c r="I461" s="848"/>
      <c r="J461" s="665">
        <v>0.399879731714118</v>
      </c>
      <c r="K461" s="660"/>
      <c r="L461" s="660"/>
      <c r="M461" s="848" t="s">
        <v>237</v>
      </c>
      <c r="N461" s="848"/>
      <c r="O461" s="666">
        <v>0.1082404500478775</v>
      </c>
      <c r="P461" s="660"/>
      <c r="Q461" s="660"/>
      <c r="AI461" s="417"/>
      <c r="AJ461" s="417"/>
      <c r="AK461" s="417"/>
      <c r="AL461" s="417"/>
      <c r="AM461" s="417"/>
      <c r="AN461" s="417"/>
      <c r="AO461" s="417"/>
      <c r="AP461" s="417"/>
      <c r="AQ461" s="417"/>
      <c r="AR461" s="417"/>
      <c r="AS461" s="417"/>
      <c r="AT461" s="417"/>
      <c r="AU461" s="417"/>
      <c r="AV461" s="417"/>
      <c r="AW461" s="417"/>
      <c r="AX461" s="417"/>
      <c r="AY461" s="417"/>
      <c r="AZ461" s="417"/>
      <c r="BA461" s="419"/>
      <c r="BB461" s="495"/>
      <c r="BC461" s="419"/>
      <c r="BD461" s="419"/>
      <c r="BE461" s="419"/>
      <c r="BF461" s="419"/>
      <c r="BG461" s="419"/>
      <c r="BH461" s="419"/>
      <c r="BI461" s="419"/>
      <c r="BJ461" s="419"/>
      <c r="BK461" s="419"/>
      <c r="BL461" s="419"/>
      <c r="BM461" s="419"/>
      <c r="BN461" s="419"/>
      <c r="BO461" s="419"/>
      <c r="BP461" s="419"/>
      <c r="BQ461" s="419"/>
      <c r="BR461" s="419"/>
      <c r="BS461" s="419"/>
      <c r="BT461" s="419"/>
      <c r="BU461" s="419"/>
      <c r="BV461" s="419"/>
      <c r="BW461" s="419"/>
      <c r="BX461" s="419"/>
      <c r="BY461" s="419"/>
      <c r="BZ461" s="420"/>
      <c r="CA461" s="420"/>
      <c r="CB461" s="420"/>
      <c r="CC461" s="420"/>
      <c r="CD461" s="420"/>
      <c r="CE461" s="420"/>
      <c r="CF461" s="420"/>
      <c r="CG461" s="420"/>
      <c r="CH461" s="420"/>
      <c r="CI461" s="420"/>
      <c r="CJ461" s="420"/>
      <c r="CK461" s="420"/>
      <c r="CL461" s="420"/>
      <c r="CM461" s="420"/>
      <c r="CN461" s="420"/>
      <c r="CO461" s="420"/>
      <c r="CP461" s="420"/>
      <c r="CQ461" s="420"/>
      <c r="CR461" s="420"/>
      <c r="CS461" s="420"/>
      <c r="CT461" s="420"/>
      <c r="CU461" s="420"/>
      <c r="CV461" s="420"/>
      <c r="CW461" s="420"/>
      <c r="CX461" s="420"/>
      <c r="CY461" s="420"/>
      <c r="CZ461" s="420"/>
    </row>
    <row r="462" s="424" customFormat="true" ht="25.15" customHeight="true" x14ac:dyDescent="0.2">
      <c r="C462" s="849" t="s">
        <v>223</v>
      </c>
      <c r="D462" s="848"/>
      <c r="E462" s="664">
        <v>0.36310962223729554</v>
      </c>
      <c r="F462" s="660"/>
      <c r="G462" s="660"/>
      <c r="H462" s="848" t="s">
        <v>199</v>
      </c>
      <c r="I462" s="848"/>
      <c r="J462" s="665">
        <v>2.2299619866744178E-5</v>
      </c>
      <c r="K462" s="660"/>
      <c r="L462" s="660"/>
      <c r="M462" s="848" t="s">
        <v>223</v>
      </c>
      <c r="N462" s="848"/>
      <c r="O462" s="666">
        <v>0.11192424020516757</v>
      </c>
      <c r="P462" s="660"/>
      <c r="Q462" s="660"/>
      <c r="AI462" s="417"/>
      <c r="AJ462" s="417"/>
      <c r="AK462" s="417"/>
      <c r="AL462" s="417"/>
      <c r="AM462" s="417"/>
      <c r="AN462" s="417"/>
      <c r="AO462" s="417"/>
      <c r="AP462" s="417"/>
      <c r="AQ462" s="417"/>
      <c r="AR462" s="417"/>
      <c r="AS462" s="417"/>
      <c r="AT462" s="417"/>
      <c r="AU462" s="417"/>
      <c r="AV462" s="417"/>
      <c r="AW462" s="417"/>
      <c r="AX462" s="417"/>
      <c r="AY462" s="417"/>
      <c r="AZ462" s="417"/>
      <c r="BA462" s="419"/>
      <c r="BB462" s="495"/>
      <c r="BC462" s="419"/>
      <c r="BD462" s="419"/>
      <c r="BE462" s="419"/>
      <c r="BF462" s="419"/>
      <c r="BG462" s="419"/>
      <c r="BH462" s="419"/>
      <c r="BI462" s="419"/>
      <c r="BJ462" s="419"/>
      <c r="BK462" s="419"/>
      <c r="BL462" s="419"/>
      <c r="BM462" s="419"/>
      <c r="BN462" s="419"/>
      <c r="BO462" s="419"/>
      <c r="BP462" s="419"/>
      <c r="BQ462" s="419"/>
      <c r="BR462" s="419"/>
      <c r="BS462" s="419"/>
      <c r="BT462" s="419"/>
      <c r="BU462" s="419"/>
      <c r="BV462" s="419"/>
      <c r="BW462" s="419"/>
      <c r="BX462" s="419"/>
      <c r="BY462" s="419"/>
      <c r="BZ462" s="420"/>
      <c r="CA462" s="420"/>
      <c r="CB462" s="420"/>
      <c r="CC462" s="420"/>
      <c r="CD462" s="420"/>
      <c r="CE462" s="420"/>
      <c r="CF462" s="420"/>
      <c r="CG462" s="420"/>
      <c r="CH462" s="420"/>
      <c r="CI462" s="420"/>
      <c r="CJ462" s="420"/>
      <c r="CK462" s="420"/>
      <c r="CL462" s="420"/>
      <c r="CM462" s="420"/>
      <c r="CN462" s="420"/>
      <c r="CO462" s="420"/>
      <c r="CP462" s="420"/>
      <c r="CQ462" s="420"/>
      <c r="CR462" s="420"/>
      <c r="CS462" s="420"/>
      <c r="CT462" s="420"/>
      <c r="CU462" s="420"/>
      <c r="CV462" s="420"/>
      <c r="CW462" s="420"/>
      <c r="CX462" s="420"/>
      <c r="CY462" s="420"/>
      <c r="CZ462" s="420"/>
    </row>
    <row r="463" s="424" customFormat="true" ht="25.15" customHeight="true" x14ac:dyDescent="0.2">
      <c r="C463" s="849" t="s">
        <v>199</v>
      </c>
      <c r="D463" s="848"/>
      <c r="E463" s="664">
        <v>3.5766195905428052E-5</v>
      </c>
      <c r="F463" s="660"/>
      <c r="G463" s="660"/>
      <c r="H463" s="848" t="s">
        <v>244</v>
      </c>
      <c r="I463" s="848"/>
      <c r="J463" s="665">
        <v>2.4793253078580831E-2</v>
      </c>
      <c r="K463" s="660"/>
      <c r="L463" s="660"/>
      <c r="M463" s="848" t="s">
        <v>199</v>
      </c>
      <c r="N463" s="848"/>
      <c r="O463" s="666">
        <v>3.1294474987564828E-3</v>
      </c>
      <c r="P463" s="660"/>
      <c r="Q463" s="660"/>
      <c r="AI463" s="417"/>
      <c r="AJ463" s="417"/>
      <c r="AK463" s="417"/>
      <c r="AL463" s="417"/>
      <c r="AM463" s="417"/>
      <c r="AN463" s="417"/>
      <c r="AO463" s="417"/>
      <c r="AP463" s="417"/>
      <c r="AQ463" s="417"/>
      <c r="AR463" s="417"/>
      <c r="AS463" s="417"/>
      <c r="AT463" s="417"/>
      <c r="AU463" s="417"/>
      <c r="AV463" s="417"/>
      <c r="AW463" s="417"/>
      <c r="AX463" s="417"/>
      <c r="AY463" s="417"/>
      <c r="AZ463" s="417"/>
      <c r="BA463" s="419"/>
      <c r="BB463" s="495"/>
      <c r="BC463" s="419"/>
      <c r="BD463" s="419"/>
      <c r="BE463" s="419"/>
      <c r="BF463" s="419"/>
      <c r="BG463" s="419"/>
      <c r="BH463" s="419"/>
      <c r="BI463" s="419"/>
      <c r="BJ463" s="419"/>
      <c r="BK463" s="419"/>
      <c r="BL463" s="419"/>
      <c r="BM463" s="419"/>
      <c r="BN463" s="419"/>
      <c r="BO463" s="419"/>
      <c r="BP463" s="419"/>
      <c r="BQ463" s="419"/>
      <c r="BR463" s="419"/>
      <c r="BS463" s="419"/>
      <c r="BT463" s="419"/>
      <c r="BU463" s="419"/>
      <c r="BV463" s="419"/>
      <c r="BW463" s="419"/>
      <c r="BX463" s="419"/>
      <c r="BY463" s="419"/>
      <c r="BZ463" s="420"/>
      <c r="CA463" s="420"/>
      <c r="CB463" s="420"/>
      <c r="CC463" s="420"/>
      <c r="CD463" s="420"/>
      <c r="CE463" s="420"/>
      <c r="CF463" s="420"/>
      <c r="CG463" s="420"/>
      <c r="CH463" s="420"/>
      <c r="CI463" s="420"/>
      <c r="CJ463" s="420"/>
      <c r="CK463" s="420"/>
      <c r="CL463" s="420"/>
      <c r="CM463" s="420"/>
      <c r="CN463" s="420"/>
      <c r="CO463" s="420"/>
      <c r="CP463" s="420"/>
      <c r="CQ463" s="420"/>
      <c r="CR463" s="420"/>
      <c r="CS463" s="420"/>
      <c r="CT463" s="420"/>
      <c r="CU463" s="420"/>
      <c r="CV463" s="420"/>
      <c r="CW463" s="420"/>
      <c r="CX463" s="420"/>
      <c r="CY463" s="420"/>
      <c r="CZ463" s="420"/>
    </row>
    <row r="464" s="424" customFormat="true" ht="25.15" customHeight="true" x14ac:dyDescent="0.2">
      <c r="C464" s="849" t="s">
        <v>244</v>
      </c>
      <c r="D464" s="848"/>
      <c r="E464" s="664">
        <v>1.9948511872797108E-2</v>
      </c>
      <c r="F464" s="660"/>
      <c r="G464" s="660"/>
      <c r="H464" s="848" t="s">
        <v>249</v>
      </c>
      <c r="I464" s="848"/>
      <c r="J464" s="665">
        <v>1.9021444846309968E-2</v>
      </c>
      <c r="K464" s="660"/>
      <c r="L464" s="660"/>
      <c r="M464" s="848" t="s">
        <v>244</v>
      </c>
      <c r="N464" s="848"/>
      <c r="O464" s="666">
        <v>8.9366605088669771E-3</v>
      </c>
      <c r="P464" s="660"/>
      <c r="Q464" s="660"/>
      <c r="AI464" s="417"/>
      <c r="AJ464" s="417"/>
      <c r="AK464" s="417"/>
      <c r="AL464" s="417"/>
      <c r="AM464" s="417"/>
      <c r="AN464" s="417"/>
      <c r="AO464" s="417"/>
      <c r="AP464" s="417"/>
      <c r="AQ464" s="417"/>
      <c r="AR464" s="417"/>
      <c r="AS464" s="417"/>
      <c r="AT464" s="417"/>
      <c r="AU464" s="417"/>
      <c r="AV464" s="417"/>
      <c r="AW464" s="417"/>
      <c r="AX464" s="417"/>
      <c r="AY464" s="417"/>
      <c r="AZ464" s="417"/>
      <c r="BA464" s="419"/>
      <c r="BB464" s="495"/>
      <c r="BC464" s="419"/>
      <c r="BD464" s="419"/>
      <c r="BE464" s="419"/>
      <c r="BF464" s="419"/>
      <c r="BG464" s="419"/>
      <c r="BH464" s="419"/>
      <c r="BI464" s="419"/>
      <c r="BJ464" s="419"/>
      <c r="BK464" s="419"/>
      <c r="BL464" s="419"/>
      <c r="BM464" s="419"/>
      <c r="BN464" s="419"/>
      <c r="BO464" s="419"/>
      <c r="BP464" s="419"/>
      <c r="BQ464" s="419"/>
      <c r="BR464" s="419"/>
      <c r="BS464" s="419"/>
      <c r="BT464" s="419"/>
      <c r="BU464" s="419"/>
      <c r="BV464" s="419"/>
      <c r="BW464" s="419"/>
      <c r="BX464" s="419"/>
      <c r="BY464" s="419"/>
      <c r="BZ464" s="420"/>
      <c r="CA464" s="420"/>
      <c r="CB464" s="420"/>
      <c r="CC464" s="420"/>
      <c r="CD464" s="420"/>
      <c r="CE464" s="420"/>
      <c r="CF464" s="420"/>
      <c r="CG464" s="420"/>
      <c r="CH464" s="420"/>
      <c r="CI464" s="420"/>
      <c r="CJ464" s="420"/>
      <c r="CK464" s="420"/>
      <c r="CL464" s="420"/>
      <c r="CM464" s="420"/>
      <c r="CN464" s="420"/>
      <c r="CO464" s="420"/>
      <c r="CP464" s="420"/>
      <c r="CQ464" s="420"/>
      <c r="CR464" s="420"/>
      <c r="CS464" s="420"/>
      <c r="CT464" s="420"/>
      <c r="CU464" s="420"/>
      <c r="CV464" s="420"/>
      <c r="CW464" s="420"/>
      <c r="CX464" s="420"/>
      <c r="CY464" s="420"/>
      <c r="CZ464" s="420"/>
    </row>
    <row r="465" s="424" customFormat="true" ht="25.15" customHeight="true" x14ac:dyDescent="0.2">
      <c r="C465" s="849" t="s">
        <v>249</v>
      </c>
      <c r="D465" s="848"/>
      <c r="E465" s="664">
        <v>9.6846591224256998E-3</v>
      </c>
      <c r="F465" s="660"/>
      <c r="G465" s="660"/>
      <c r="H465" s="848" t="s">
        <v>241</v>
      </c>
      <c r="I465" s="848"/>
      <c r="J465" s="665">
        <v>6.6659695712903477E-2</v>
      </c>
      <c r="K465" s="660"/>
      <c r="L465" s="660"/>
      <c r="M465" s="848" t="s">
        <v>249</v>
      </c>
      <c r="N465" s="848"/>
      <c r="O465" s="666">
        <v>9.3197446028891399E-4</v>
      </c>
      <c r="P465" s="660"/>
      <c r="Q465" s="660"/>
      <c r="AI465" s="417"/>
      <c r="AJ465" s="417"/>
      <c r="AK465" s="417"/>
      <c r="AL465" s="417"/>
      <c r="AM465" s="417"/>
      <c r="AN465" s="417"/>
      <c r="AO465" s="417"/>
      <c r="AP465" s="417"/>
      <c r="AQ465" s="417"/>
      <c r="AR465" s="417"/>
      <c r="AS465" s="417"/>
      <c r="AT465" s="417"/>
      <c r="AU465" s="417"/>
      <c r="AV465" s="417"/>
      <c r="AW465" s="417"/>
      <c r="AX465" s="417"/>
      <c r="AY465" s="417"/>
      <c r="AZ465" s="417"/>
      <c r="BA465" s="419"/>
      <c r="BB465" s="495"/>
      <c r="BC465" s="419"/>
      <c r="BD465" s="419"/>
      <c r="BE465" s="419"/>
      <c r="BF465" s="419"/>
      <c r="BG465" s="419"/>
      <c r="BH465" s="419"/>
      <c r="BI465" s="419"/>
      <c r="BJ465" s="419"/>
      <c r="BK465" s="419"/>
      <c r="BL465" s="419"/>
      <c r="BM465" s="419"/>
      <c r="BN465" s="419"/>
      <c r="BO465" s="419"/>
      <c r="BP465" s="419"/>
      <c r="BQ465" s="419"/>
      <c r="BR465" s="419"/>
      <c r="BS465" s="419"/>
      <c r="BT465" s="419"/>
      <c r="BU465" s="419"/>
      <c r="BV465" s="419"/>
      <c r="BW465" s="419"/>
      <c r="BX465" s="419"/>
      <c r="BY465" s="419"/>
      <c r="BZ465" s="420"/>
      <c r="CA465" s="420"/>
      <c r="CB465" s="420"/>
      <c r="CC465" s="420"/>
      <c r="CD465" s="420"/>
      <c r="CE465" s="420"/>
      <c r="CF465" s="420"/>
      <c r="CG465" s="420"/>
      <c r="CH465" s="420"/>
      <c r="CI465" s="420"/>
      <c r="CJ465" s="420"/>
      <c r="CK465" s="420"/>
      <c r="CL465" s="420"/>
      <c r="CM465" s="420"/>
      <c r="CN465" s="420"/>
      <c r="CO465" s="420"/>
      <c r="CP465" s="420"/>
      <c r="CQ465" s="420"/>
      <c r="CR465" s="420"/>
      <c r="CS465" s="420"/>
      <c r="CT465" s="420"/>
      <c r="CU465" s="420"/>
      <c r="CV465" s="420"/>
      <c r="CW465" s="420"/>
      <c r="CX465" s="420"/>
      <c r="CY465" s="420"/>
      <c r="CZ465" s="420"/>
    </row>
    <row r="466" s="424" customFormat="true" ht="25.15" customHeight="true" x14ac:dyDescent="0.2">
      <c r="C466" s="849" t="s">
        <v>241</v>
      </c>
      <c r="D466" s="848"/>
      <c r="E466" s="664">
        <v>5.7046712316203341E-2</v>
      </c>
      <c r="F466" s="660"/>
      <c r="G466" s="660"/>
      <c r="H466" s="848" t="s">
        <v>236</v>
      </c>
      <c r="I466" s="848"/>
      <c r="J466" s="665">
        <v>0.15904872765848524</v>
      </c>
      <c r="K466" s="660"/>
      <c r="L466" s="660"/>
      <c r="M466" s="848" t="s">
        <v>241</v>
      </c>
      <c r="N466" s="848"/>
      <c r="O466" s="666">
        <v>1.7263623743065934E-2</v>
      </c>
      <c r="P466" s="660"/>
      <c r="Q466" s="660"/>
      <c r="AI466" s="417"/>
      <c r="AJ466" s="417"/>
      <c r="AK466" s="417"/>
      <c r="AL466" s="417"/>
      <c r="AM466" s="417"/>
      <c r="AN466" s="417"/>
      <c r="AO466" s="417"/>
      <c r="AP466" s="417"/>
      <c r="AQ466" s="417"/>
      <c r="AR466" s="417"/>
      <c r="AS466" s="417"/>
      <c r="AT466" s="417"/>
      <c r="AU466" s="417"/>
      <c r="AV466" s="417"/>
      <c r="AW466" s="417"/>
      <c r="AX466" s="417"/>
      <c r="AY466" s="417"/>
      <c r="AZ466" s="417"/>
      <c r="BA466" s="419"/>
      <c r="BB466" s="495"/>
      <c r="BC466" s="419"/>
      <c r="BD466" s="419"/>
      <c r="BE466" s="419"/>
      <c r="BF466" s="419"/>
      <c r="BG466" s="419"/>
      <c r="BH466" s="419"/>
      <c r="BI466" s="419"/>
      <c r="BJ466" s="419"/>
      <c r="BK466" s="419"/>
      <c r="BL466" s="419"/>
      <c r="BM466" s="419"/>
      <c r="BN466" s="419"/>
      <c r="BO466" s="419"/>
      <c r="BP466" s="419"/>
      <c r="BQ466" s="419"/>
      <c r="BR466" s="419"/>
      <c r="BS466" s="419"/>
      <c r="BT466" s="419"/>
      <c r="BU466" s="419"/>
      <c r="BV466" s="419"/>
      <c r="BW466" s="419"/>
      <c r="BX466" s="419"/>
      <c r="BY466" s="419"/>
      <c r="BZ466" s="420"/>
      <c r="CA466" s="420"/>
      <c r="CB466" s="420"/>
      <c r="CC466" s="420"/>
      <c r="CD466" s="420"/>
      <c r="CE466" s="420"/>
      <c r="CF466" s="420"/>
      <c r="CG466" s="420"/>
      <c r="CH466" s="420"/>
      <c r="CI466" s="420"/>
      <c r="CJ466" s="420"/>
      <c r="CK466" s="420"/>
      <c r="CL466" s="420"/>
      <c r="CM466" s="420"/>
      <c r="CN466" s="420"/>
      <c r="CO466" s="420"/>
      <c r="CP466" s="420"/>
      <c r="CQ466" s="420"/>
      <c r="CR466" s="420"/>
      <c r="CS466" s="420"/>
      <c r="CT466" s="420"/>
      <c r="CU466" s="420"/>
      <c r="CV466" s="420"/>
      <c r="CW466" s="420"/>
      <c r="CX466" s="420"/>
      <c r="CY466" s="420"/>
      <c r="CZ466" s="420"/>
    </row>
    <row r="467" s="424" customFormat="true" ht="25.15" customHeight="true" x14ac:dyDescent="0.2">
      <c r="C467" s="849" t="s">
        <v>236</v>
      </c>
      <c r="D467" s="848"/>
      <c r="E467" s="664">
        <v>0.14820576551629069</v>
      </c>
      <c r="F467" s="660"/>
      <c r="G467" s="660"/>
      <c r="H467" s="848" t="s">
        <v>199</v>
      </c>
      <c r="I467" s="848"/>
      <c r="J467" s="665">
        <v>2.7319551327323482E-2</v>
      </c>
      <c r="K467" s="660"/>
      <c r="L467" s="660"/>
      <c r="M467" s="848" t="s">
        <v>236</v>
      </c>
      <c r="N467" s="848"/>
      <c r="O467" s="666">
        <v>3.6625895035337974E-2</v>
      </c>
      <c r="P467" s="660"/>
      <c r="Q467" s="660"/>
      <c r="AI467" s="417"/>
      <c r="AJ467" s="417"/>
      <c r="AK467" s="417"/>
      <c r="AL467" s="417"/>
      <c r="AM467" s="417"/>
      <c r="AN467" s="417"/>
      <c r="AO467" s="417"/>
      <c r="AP467" s="417"/>
      <c r="AQ467" s="417"/>
      <c r="AR467" s="417"/>
      <c r="AS467" s="417"/>
      <c r="AT467" s="417"/>
      <c r="AU467" s="417"/>
      <c r="AV467" s="417"/>
      <c r="AW467" s="417"/>
      <c r="AX467" s="417"/>
      <c r="AY467" s="417"/>
      <c r="AZ467" s="417"/>
      <c r="BA467" s="419"/>
      <c r="BB467" s="495"/>
      <c r="BC467" s="419"/>
      <c r="BD467" s="419"/>
      <c r="BE467" s="419"/>
      <c r="BF467" s="419"/>
      <c r="BG467" s="419"/>
      <c r="BH467" s="419"/>
      <c r="BI467" s="419"/>
      <c r="BJ467" s="419"/>
      <c r="BK467" s="419"/>
      <c r="BL467" s="419"/>
      <c r="BM467" s="419"/>
      <c r="BN467" s="419"/>
      <c r="BO467" s="419"/>
      <c r="BP467" s="419"/>
      <c r="BQ467" s="419"/>
      <c r="BR467" s="419"/>
      <c r="BS467" s="419"/>
      <c r="BT467" s="419"/>
      <c r="BU467" s="419"/>
      <c r="BV467" s="419"/>
      <c r="BW467" s="419"/>
      <c r="BX467" s="419"/>
      <c r="BY467" s="419"/>
      <c r="BZ467" s="420"/>
      <c r="CA467" s="420"/>
      <c r="CB467" s="420"/>
      <c r="CC467" s="420"/>
      <c r="CD467" s="420"/>
      <c r="CE467" s="420"/>
      <c r="CF467" s="420"/>
      <c r="CG467" s="420"/>
      <c r="CH467" s="420"/>
      <c r="CI467" s="420"/>
      <c r="CJ467" s="420"/>
      <c r="CK467" s="420"/>
      <c r="CL467" s="420"/>
      <c r="CM467" s="420"/>
      <c r="CN467" s="420"/>
      <c r="CO467" s="420"/>
      <c r="CP467" s="420"/>
      <c r="CQ467" s="420"/>
      <c r="CR467" s="420"/>
      <c r="CS467" s="420"/>
      <c r="CT467" s="420"/>
      <c r="CU467" s="420"/>
      <c r="CV467" s="420"/>
      <c r="CW467" s="420"/>
      <c r="CX467" s="420"/>
      <c r="CY467" s="420"/>
      <c r="CZ467" s="420"/>
    </row>
    <row r="468" s="424" customFormat="true" ht="25.15" customHeight="true" x14ac:dyDescent="0.2">
      <c r="C468" s="849" t="s">
        <v>199</v>
      </c>
      <c r="D468" s="848"/>
      <c r="E468" s="664">
        <v>3.1410195786845362E-2</v>
      </c>
      <c r="F468" s="660"/>
      <c r="G468" s="660"/>
      <c r="H468" s="848" t="s">
        <v>221</v>
      </c>
      <c r="I468" s="848"/>
      <c r="J468" s="665">
        <v>0.52465815654159442</v>
      </c>
      <c r="K468" s="660"/>
      <c r="L468" s="660"/>
      <c r="M468" s="848" t="s">
        <v>199</v>
      </c>
      <c r="N468" s="848"/>
      <c r="O468" s="666">
        <v>1.0608155942457254E-2</v>
      </c>
      <c r="P468" s="660"/>
      <c r="Q468" s="660"/>
      <c r="AI468" s="417"/>
      <c r="AJ468" s="417"/>
      <c r="AK468" s="417"/>
      <c r="AL468" s="417"/>
      <c r="AM468" s="417"/>
      <c r="AN468" s="417"/>
      <c r="AO468" s="417"/>
      <c r="AP468" s="417"/>
      <c r="AQ468" s="417"/>
      <c r="AR468" s="417"/>
      <c r="AS468" s="417"/>
      <c r="AT468" s="417"/>
      <c r="AU468" s="417"/>
      <c r="AV468" s="417"/>
      <c r="AW468" s="417"/>
      <c r="AX468" s="417"/>
      <c r="AY468" s="417"/>
      <c r="AZ468" s="417"/>
      <c r="BA468" s="419"/>
      <c r="BB468" s="495"/>
      <c r="BC468" s="419"/>
      <c r="BD468" s="419"/>
      <c r="BE468" s="419"/>
      <c r="BF468" s="419"/>
      <c r="BG468" s="419"/>
      <c r="BH468" s="419"/>
      <c r="BI468" s="419"/>
      <c r="BJ468" s="419"/>
      <c r="BK468" s="419"/>
      <c r="BL468" s="419"/>
      <c r="BM468" s="419"/>
      <c r="BN468" s="419"/>
      <c r="BO468" s="419"/>
      <c r="BP468" s="419"/>
      <c r="BQ468" s="419"/>
      <c r="BR468" s="419"/>
      <c r="BS468" s="419"/>
      <c r="BT468" s="419"/>
      <c r="BU468" s="419"/>
      <c r="BV468" s="419"/>
      <c r="BW468" s="419"/>
      <c r="BX468" s="419"/>
      <c r="BY468" s="419"/>
      <c r="BZ468" s="420"/>
      <c r="CA468" s="420"/>
      <c r="CB468" s="420"/>
      <c r="CC468" s="420"/>
      <c r="CD468" s="420"/>
      <c r="CE468" s="420"/>
      <c r="CF468" s="420"/>
      <c r="CG468" s="420"/>
      <c r="CH468" s="420"/>
      <c r="CI468" s="420"/>
      <c r="CJ468" s="420"/>
      <c r="CK468" s="420"/>
      <c r="CL468" s="420"/>
      <c r="CM468" s="420"/>
      <c r="CN468" s="420"/>
      <c r="CO468" s="420"/>
      <c r="CP468" s="420"/>
      <c r="CQ468" s="420"/>
      <c r="CR468" s="420"/>
      <c r="CS468" s="420"/>
      <c r="CT468" s="420"/>
      <c r="CU468" s="420"/>
      <c r="CV468" s="420"/>
      <c r="CW468" s="420"/>
      <c r="CX468" s="420"/>
      <c r="CY468" s="420"/>
      <c r="CZ468" s="420"/>
    </row>
    <row r="469" s="424" customFormat="true" ht="25.15" customHeight="true" x14ac:dyDescent="0.2">
      <c r="C469" s="849" t="s">
        <v>221</v>
      </c>
      <c r="D469" s="848"/>
      <c r="E469" s="664">
        <v>0.54057148051145409</v>
      </c>
      <c r="F469" s="660"/>
      <c r="G469" s="660"/>
      <c r="H469" s="848" t="s">
        <v>250</v>
      </c>
      <c r="I469" s="848"/>
      <c r="J469" s="665">
        <v>5.4664839655863484E-4</v>
      </c>
      <c r="K469" s="660"/>
      <c r="L469" s="660"/>
      <c r="M469" s="848" t="s">
        <v>221</v>
      </c>
      <c r="N469" s="848"/>
      <c r="O469" s="666">
        <v>0.40525065784552211</v>
      </c>
      <c r="P469" s="660"/>
      <c r="Q469" s="660"/>
      <c r="AI469" s="417"/>
      <c r="AJ469" s="417"/>
      <c r="AK469" s="417"/>
      <c r="AL469" s="417"/>
      <c r="AM469" s="417"/>
      <c r="AN469" s="417"/>
      <c r="AO469" s="417"/>
      <c r="AP469" s="417"/>
      <c r="AQ469" s="417"/>
      <c r="AR469" s="417"/>
      <c r="AS469" s="417"/>
      <c r="AT469" s="417"/>
      <c r="AU469" s="417"/>
      <c r="AV469" s="417"/>
      <c r="AW469" s="417"/>
      <c r="AX469" s="417"/>
      <c r="AY469" s="417"/>
      <c r="AZ469" s="417"/>
      <c r="BA469" s="419"/>
      <c r="BB469" s="495"/>
      <c r="BC469" s="419"/>
      <c r="BD469" s="419"/>
      <c r="BE469" s="419"/>
      <c r="BF469" s="419"/>
      <c r="BG469" s="419"/>
      <c r="BH469" s="419"/>
      <c r="BI469" s="419"/>
      <c r="BJ469" s="419"/>
      <c r="BK469" s="419"/>
      <c r="BL469" s="419"/>
      <c r="BM469" s="419"/>
      <c r="BN469" s="419"/>
      <c r="BO469" s="419"/>
      <c r="BP469" s="419"/>
      <c r="BQ469" s="419"/>
      <c r="BR469" s="419"/>
      <c r="BS469" s="419"/>
      <c r="BT469" s="419"/>
      <c r="BU469" s="419"/>
      <c r="BV469" s="419"/>
      <c r="BW469" s="419"/>
      <c r="BX469" s="419"/>
      <c r="BY469" s="419"/>
      <c r="BZ469" s="420"/>
      <c r="CA469" s="420"/>
      <c r="CB469" s="420"/>
      <c r="CC469" s="420"/>
      <c r="CD469" s="420"/>
      <c r="CE469" s="420"/>
      <c r="CF469" s="420"/>
      <c r="CG469" s="420"/>
      <c r="CH469" s="420"/>
      <c r="CI469" s="420"/>
      <c r="CJ469" s="420"/>
      <c r="CK469" s="420"/>
      <c r="CL469" s="420"/>
      <c r="CM469" s="420"/>
      <c r="CN469" s="420"/>
      <c r="CO469" s="420"/>
      <c r="CP469" s="420"/>
      <c r="CQ469" s="420"/>
      <c r="CR469" s="420"/>
      <c r="CS469" s="420"/>
      <c r="CT469" s="420"/>
      <c r="CU469" s="420"/>
      <c r="CV469" s="420"/>
      <c r="CW469" s="420"/>
      <c r="CX469" s="420"/>
      <c r="CY469" s="420"/>
      <c r="CZ469" s="420"/>
    </row>
    <row r="470" s="424" customFormat="true" ht="25.15" customHeight="true" x14ac:dyDescent="0.2">
      <c r="C470" s="849" t="s">
        <v>250</v>
      </c>
      <c r="D470" s="848"/>
      <c r="E470" s="664">
        <v>1.1681025214983147E-3</v>
      </c>
      <c r="F470" s="660"/>
      <c r="G470" s="660"/>
      <c r="H470" s="848" t="s">
        <v>245</v>
      </c>
      <c r="I470" s="848"/>
      <c r="J470" s="665">
        <v>2.986048703915235E-2</v>
      </c>
      <c r="K470" s="660"/>
      <c r="L470" s="660"/>
      <c r="M470" s="848" t="s">
        <v>250</v>
      </c>
      <c r="N470" s="848"/>
      <c r="O470" s="666">
        <v>1.2760965438514207E-2</v>
      </c>
      <c r="P470" s="660"/>
      <c r="Q470" s="660"/>
      <c r="AI470" s="417"/>
      <c r="AJ470" s="417"/>
      <c r="AK470" s="417"/>
      <c r="AL470" s="417"/>
      <c r="AM470" s="417"/>
      <c r="AN470" s="417"/>
      <c r="AO470" s="417"/>
      <c r="AP470" s="417"/>
      <c r="AQ470" s="417"/>
      <c r="AR470" s="417"/>
      <c r="AS470" s="417"/>
      <c r="AT470" s="417"/>
      <c r="AU470" s="417"/>
      <c r="AV470" s="417"/>
      <c r="AW470" s="417"/>
      <c r="AX470" s="417"/>
      <c r="AY470" s="417"/>
      <c r="AZ470" s="417"/>
      <c r="BA470" s="419"/>
      <c r="BB470" s="495"/>
      <c r="BC470" s="419"/>
      <c r="BD470" s="419"/>
      <c r="BE470" s="419"/>
      <c r="BF470" s="419"/>
      <c r="BG470" s="419"/>
      <c r="BH470" s="419"/>
      <c r="BI470" s="419"/>
      <c r="BJ470" s="419"/>
      <c r="BK470" s="419"/>
      <c r="BL470" s="419"/>
      <c r="BM470" s="419"/>
      <c r="BN470" s="419"/>
      <c r="BO470" s="419"/>
      <c r="BP470" s="419"/>
      <c r="BQ470" s="419"/>
      <c r="BR470" s="419"/>
      <c r="BS470" s="419"/>
      <c r="BT470" s="419"/>
      <c r="BU470" s="419"/>
      <c r="BV470" s="419"/>
      <c r="BW470" s="419"/>
      <c r="BX470" s="419"/>
      <c r="BY470" s="419"/>
      <c r="BZ470" s="420"/>
      <c r="CA470" s="420"/>
      <c r="CB470" s="420"/>
      <c r="CC470" s="420"/>
      <c r="CD470" s="420"/>
      <c r="CE470" s="420"/>
      <c r="CF470" s="420"/>
      <c r="CG470" s="420"/>
      <c r="CH470" s="420"/>
      <c r="CI470" s="420"/>
      <c r="CJ470" s="420"/>
      <c r="CK470" s="420"/>
      <c r="CL470" s="420"/>
      <c r="CM470" s="420"/>
      <c r="CN470" s="420"/>
      <c r="CO470" s="420"/>
      <c r="CP470" s="420"/>
      <c r="CQ470" s="420"/>
      <c r="CR470" s="420"/>
      <c r="CS470" s="420"/>
      <c r="CT470" s="420"/>
      <c r="CU470" s="420"/>
      <c r="CV470" s="420"/>
      <c r="CW470" s="420"/>
      <c r="CX470" s="420"/>
      <c r="CY470" s="420"/>
      <c r="CZ470" s="420"/>
    </row>
    <row r="471" s="424" customFormat="true" ht="25.15" customHeight="true" x14ac:dyDescent="0.2">
      <c r="C471" s="849" t="s">
        <v>245</v>
      </c>
      <c r="D471" s="848"/>
      <c r="E471" s="664">
        <v>1.8631750177849161E-2</v>
      </c>
      <c r="F471" s="660"/>
      <c r="G471" s="660"/>
      <c r="H471" s="848" t="s">
        <v>220</v>
      </c>
      <c r="I471" s="848"/>
      <c r="J471" s="665">
        <v>0.52020105317632181</v>
      </c>
      <c r="K471" s="660"/>
      <c r="L471" s="660"/>
      <c r="M471" s="848" t="s">
        <v>245</v>
      </c>
      <c r="N471" s="848"/>
      <c r="O471" s="666">
        <v>3.2349003477418355E-3</v>
      </c>
      <c r="P471" s="660"/>
      <c r="Q471" s="660"/>
      <c r="AI471" s="417"/>
      <c r="AJ471" s="417"/>
      <c r="AK471" s="417"/>
      <c r="AL471" s="417"/>
      <c r="AM471" s="417"/>
      <c r="AN471" s="417"/>
      <c r="AO471" s="417"/>
      <c r="AP471" s="417"/>
      <c r="AQ471" s="417"/>
      <c r="AR471" s="417"/>
      <c r="AS471" s="417"/>
      <c r="AT471" s="417"/>
      <c r="AU471" s="417"/>
      <c r="AV471" s="417"/>
      <c r="AW471" s="417"/>
      <c r="AX471" s="417"/>
      <c r="AY471" s="417"/>
      <c r="AZ471" s="417"/>
      <c r="BA471" s="419"/>
      <c r="BB471" s="495"/>
      <c r="BC471" s="419"/>
      <c r="BD471" s="419"/>
      <c r="BE471" s="419"/>
      <c r="BF471" s="419"/>
      <c r="BG471" s="419"/>
      <c r="BH471" s="419"/>
      <c r="BI471" s="419"/>
      <c r="BJ471" s="419"/>
      <c r="BK471" s="419"/>
      <c r="BL471" s="419"/>
      <c r="BM471" s="419"/>
      <c r="BN471" s="419"/>
      <c r="BO471" s="419"/>
      <c r="BP471" s="419"/>
      <c r="BQ471" s="419"/>
      <c r="BR471" s="419"/>
      <c r="BS471" s="419"/>
      <c r="BT471" s="419"/>
      <c r="BU471" s="419"/>
      <c r="BV471" s="419"/>
      <c r="BW471" s="419"/>
      <c r="BX471" s="419"/>
      <c r="BY471" s="419"/>
      <c r="BZ471" s="420"/>
      <c r="CA471" s="420"/>
      <c r="CB471" s="420"/>
      <c r="CC471" s="420"/>
      <c r="CD471" s="420"/>
      <c r="CE471" s="420"/>
      <c r="CF471" s="420"/>
      <c r="CG471" s="420"/>
      <c r="CH471" s="420"/>
      <c r="CI471" s="420"/>
      <c r="CJ471" s="420"/>
      <c r="CK471" s="420"/>
      <c r="CL471" s="420"/>
      <c r="CM471" s="420"/>
      <c r="CN471" s="420"/>
      <c r="CO471" s="420"/>
      <c r="CP471" s="420"/>
      <c r="CQ471" s="420"/>
      <c r="CR471" s="420"/>
      <c r="CS471" s="420"/>
      <c r="CT471" s="420"/>
      <c r="CU471" s="420"/>
      <c r="CV471" s="420"/>
      <c r="CW471" s="420"/>
      <c r="CX471" s="420"/>
      <c r="CY471" s="420"/>
      <c r="CZ471" s="420"/>
    </row>
    <row r="472" s="424" customFormat="true" ht="25.15" customHeight="true" x14ac:dyDescent="0.2">
      <c r="C472" s="849" t="s">
        <v>220</v>
      </c>
      <c r="D472" s="848"/>
      <c r="E472" s="664">
        <v>0.55795993092934637</v>
      </c>
      <c r="F472" s="660"/>
      <c r="G472" s="660"/>
      <c r="H472" s="848" t="s">
        <v>248</v>
      </c>
      <c r="I472" s="848"/>
      <c r="J472" s="665">
        <v>6.1020672939951573E-3</v>
      </c>
      <c r="K472" s="660"/>
      <c r="L472" s="660"/>
      <c r="M472" s="848" t="s">
        <v>220</v>
      </c>
      <c r="N472" s="848"/>
      <c r="O472" s="666">
        <v>0.45556716133282688</v>
      </c>
      <c r="P472" s="660"/>
      <c r="Q472" s="660"/>
      <c r="AI472" s="417"/>
      <c r="AJ472" s="417"/>
      <c r="AK472" s="417"/>
      <c r="AL472" s="417"/>
      <c r="AM472" s="417"/>
      <c r="AN472" s="417"/>
      <c r="AO472" s="417"/>
      <c r="AP472" s="417"/>
      <c r="AQ472" s="417"/>
      <c r="AR472" s="417"/>
      <c r="AS472" s="417"/>
      <c r="AT472" s="417"/>
      <c r="AU472" s="417"/>
      <c r="AV472" s="417"/>
      <c r="AW472" s="417"/>
      <c r="AX472" s="417"/>
      <c r="AY472" s="417"/>
      <c r="AZ472" s="417"/>
      <c r="BA472" s="419"/>
      <c r="BB472" s="495"/>
      <c r="BC472" s="419"/>
      <c r="BD472" s="419"/>
      <c r="BE472" s="419"/>
      <c r="BF472" s="419"/>
      <c r="BG472" s="419"/>
      <c r="BH472" s="419"/>
      <c r="BI472" s="419"/>
      <c r="BJ472" s="419"/>
      <c r="BK472" s="419"/>
      <c r="BL472" s="419"/>
      <c r="BM472" s="419"/>
      <c r="BN472" s="419"/>
      <c r="BO472" s="419"/>
      <c r="BP472" s="419"/>
      <c r="BQ472" s="419"/>
      <c r="BR472" s="419"/>
      <c r="BS472" s="419"/>
      <c r="BT472" s="419"/>
      <c r="BU472" s="419"/>
      <c r="BV472" s="419"/>
      <c r="BW472" s="419"/>
      <c r="BX472" s="419"/>
      <c r="BY472" s="419"/>
      <c r="BZ472" s="420"/>
      <c r="CA472" s="420"/>
      <c r="CB472" s="420"/>
      <c r="CC472" s="420"/>
      <c r="CD472" s="420"/>
      <c r="CE472" s="420"/>
      <c r="CF472" s="420"/>
      <c r="CG472" s="420"/>
      <c r="CH472" s="420"/>
      <c r="CI472" s="420"/>
      <c r="CJ472" s="420"/>
      <c r="CK472" s="420"/>
      <c r="CL472" s="420"/>
      <c r="CM472" s="420"/>
      <c r="CN472" s="420"/>
      <c r="CO472" s="420"/>
      <c r="CP472" s="420"/>
      <c r="CQ472" s="420"/>
      <c r="CR472" s="420"/>
      <c r="CS472" s="420"/>
      <c r="CT472" s="420"/>
      <c r="CU472" s="420"/>
      <c r="CV472" s="420"/>
      <c r="CW472" s="420"/>
      <c r="CX472" s="420"/>
      <c r="CY472" s="420"/>
      <c r="CZ472" s="420"/>
    </row>
    <row r="473" s="424" customFormat="true" ht="25.15" customHeight="true" x14ac:dyDescent="0.2">
      <c r="C473" s="849" t="s">
        <v>248</v>
      </c>
      <c r="D473" s="848"/>
      <c r="E473" s="664">
        <v>1.4019831891929539E-2</v>
      </c>
      <c r="F473" s="660"/>
      <c r="G473" s="660"/>
      <c r="H473" s="848" t="s">
        <v>252</v>
      </c>
      <c r="I473" s="848"/>
      <c r="J473" s="665">
        <v>1.1458717420078161E-5</v>
      </c>
      <c r="K473" s="660"/>
      <c r="L473" s="660"/>
      <c r="M473" s="848" t="s">
        <v>248</v>
      </c>
      <c r="N473" s="848"/>
      <c r="O473" s="666">
        <v>1.4431507052750611E-2</v>
      </c>
      <c r="P473" s="660"/>
      <c r="Q473" s="660"/>
      <c r="AI473" s="417"/>
      <c r="AJ473" s="417"/>
      <c r="AK473" s="417"/>
      <c r="AL473" s="417"/>
      <c r="AM473" s="417"/>
      <c r="AN473" s="417"/>
      <c r="AO473" s="417"/>
      <c r="AP473" s="417"/>
      <c r="AQ473" s="417"/>
      <c r="AR473" s="417"/>
      <c r="AS473" s="417"/>
      <c r="AT473" s="417"/>
      <c r="AU473" s="417"/>
      <c r="AV473" s="417"/>
      <c r="AW473" s="417"/>
      <c r="AX473" s="417"/>
      <c r="AY473" s="417"/>
      <c r="AZ473" s="417"/>
      <c r="BA473" s="419"/>
      <c r="BB473" s="495"/>
      <c r="BC473" s="419"/>
      <c r="BD473" s="419"/>
      <c r="BE473" s="419"/>
      <c r="BF473" s="419"/>
      <c r="BG473" s="419"/>
      <c r="BH473" s="419"/>
      <c r="BI473" s="419"/>
      <c r="BJ473" s="419"/>
      <c r="BK473" s="419"/>
      <c r="BL473" s="419"/>
      <c r="BM473" s="419"/>
      <c r="BN473" s="419"/>
      <c r="BO473" s="419"/>
      <c r="BP473" s="419"/>
      <c r="BQ473" s="419"/>
      <c r="BR473" s="419"/>
      <c r="BS473" s="419"/>
      <c r="BT473" s="419"/>
      <c r="BU473" s="419"/>
      <c r="BV473" s="419"/>
      <c r="BW473" s="419"/>
      <c r="BX473" s="419"/>
      <c r="BY473" s="419"/>
      <c r="BZ473" s="420"/>
      <c r="CA473" s="420"/>
      <c r="CB473" s="420"/>
      <c r="CC473" s="420"/>
      <c r="CD473" s="420"/>
      <c r="CE473" s="420"/>
      <c r="CF473" s="420"/>
      <c r="CG473" s="420"/>
      <c r="CH473" s="420"/>
      <c r="CI473" s="420"/>
      <c r="CJ473" s="420"/>
      <c r="CK473" s="420"/>
      <c r="CL473" s="420"/>
      <c r="CM473" s="420"/>
      <c r="CN473" s="420"/>
      <c r="CO473" s="420"/>
      <c r="CP473" s="420"/>
      <c r="CQ473" s="420"/>
      <c r="CR473" s="420"/>
      <c r="CS473" s="420"/>
      <c r="CT473" s="420"/>
      <c r="CU473" s="420"/>
      <c r="CV473" s="420"/>
      <c r="CW473" s="420"/>
      <c r="CX473" s="420"/>
      <c r="CY473" s="420"/>
      <c r="CZ473" s="420"/>
    </row>
    <row r="474" s="424" customFormat="true" ht="25.15" customHeight="true" x14ac:dyDescent="0.2">
      <c r="C474" s="849" t="s">
        <v>252</v>
      </c>
      <c r="D474" s="848"/>
      <c r="E474" s="664">
        <v>7.1327445050637468E-3</v>
      </c>
      <c r="F474" s="660"/>
      <c r="G474" s="660"/>
      <c r="H474" s="848" t="s">
        <v>235</v>
      </c>
      <c r="I474" s="848"/>
      <c r="J474" s="665">
        <v>0.17378905144073187</v>
      </c>
      <c r="K474" s="660"/>
      <c r="L474" s="660"/>
      <c r="M474" s="848" t="s">
        <v>252</v>
      </c>
      <c r="N474" s="848"/>
      <c r="O474" s="666">
        <v>9.9983809358440289E-4</v>
      </c>
      <c r="P474" s="660"/>
      <c r="Q474" s="660"/>
      <c r="AI474" s="417"/>
      <c r="AJ474" s="417"/>
      <c r="AK474" s="417"/>
      <c r="AL474" s="417"/>
      <c r="AM474" s="417"/>
      <c r="AN474" s="417"/>
      <c r="AO474" s="417"/>
      <c r="AP474" s="417"/>
      <c r="AQ474" s="417"/>
      <c r="AR474" s="417"/>
      <c r="AS474" s="417"/>
      <c r="AT474" s="417"/>
      <c r="AU474" s="417"/>
      <c r="AV474" s="417"/>
      <c r="AW474" s="417"/>
      <c r="AX474" s="417"/>
      <c r="AY474" s="417"/>
      <c r="AZ474" s="417"/>
      <c r="BA474" s="419"/>
      <c r="BB474" s="495"/>
      <c r="BC474" s="419"/>
      <c r="BD474" s="419"/>
      <c r="BE474" s="419"/>
      <c r="BF474" s="419"/>
      <c r="BG474" s="419"/>
      <c r="BH474" s="419"/>
      <c r="BI474" s="419"/>
      <c r="BJ474" s="419"/>
      <c r="BK474" s="419"/>
      <c r="BL474" s="419"/>
      <c r="BM474" s="419"/>
      <c r="BN474" s="419"/>
      <c r="BO474" s="419"/>
      <c r="BP474" s="419"/>
      <c r="BQ474" s="419"/>
      <c r="BR474" s="419"/>
      <c r="BS474" s="419"/>
      <c r="BT474" s="419"/>
      <c r="BU474" s="419"/>
      <c r="BV474" s="419"/>
      <c r="BW474" s="419"/>
      <c r="BX474" s="419"/>
      <c r="BY474" s="419"/>
      <c r="BZ474" s="420"/>
      <c r="CA474" s="420"/>
      <c r="CB474" s="420"/>
      <c r="CC474" s="420"/>
      <c r="CD474" s="420"/>
      <c r="CE474" s="420"/>
      <c r="CF474" s="420"/>
      <c r="CG474" s="420"/>
      <c r="CH474" s="420"/>
      <c r="CI474" s="420"/>
      <c r="CJ474" s="420"/>
      <c r="CK474" s="420"/>
      <c r="CL474" s="420"/>
      <c r="CM474" s="420"/>
      <c r="CN474" s="420"/>
      <c r="CO474" s="420"/>
      <c r="CP474" s="420"/>
      <c r="CQ474" s="420"/>
      <c r="CR474" s="420"/>
      <c r="CS474" s="420"/>
      <c r="CT474" s="420"/>
      <c r="CU474" s="420"/>
      <c r="CV474" s="420"/>
      <c r="CW474" s="420"/>
      <c r="CX474" s="420"/>
      <c r="CY474" s="420"/>
      <c r="CZ474" s="420"/>
    </row>
    <row r="475" s="424" customFormat="true" ht="25.15" customHeight="true" x14ac:dyDescent="0.2">
      <c r="C475" s="849" t="s">
        <v>235</v>
      </c>
      <c r="D475" s="848"/>
      <c r="E475" s="664">
        <v>3.6033253908949403E-2</v>
      </c>
      <c r="F475" s="660"/>
      <c r="G475" s="660"/>
      <c r="H475" s="848" t="s">
        <v>232</v>
      </c>
      <c r="I475" s="848"/>
      <c r="J475" s="665">
        <v>0.22127506490861676</v>
      </c>
      <c r="K475" s="660"/>
      <c r="L475" s="660"/>
      <c r="M475" s="848" t="s">
        <v>235</v>
      </c>
      <c r="N475" s="848"/>
      <c r="O475" s="666">
        <v>1.2736527954773218E-2</v>
      </c>
      <c r="P475" s="660"/>
      <c r="Q475" s="660"/>
      <c r="AI475" s="417"/>
      <c r="AJ475" s="417"/>
      <c r="AK475" s="417"/>
      <c r="AL475" s="417"/>
      <c r="AM475" s="417"/>
      <c r="AN475" s="417"/>
      <c r="AO475" s="417"/>
      <c r="AP475" s="417"/>
      <c r="AQ475" s="417"/>
      <c r="AR475" s="417"/>
      <c r="AS475" s="417"/>
      <c r="AT475" s="417"/>
      <c r="AU475" s="417"/>
      <c r="AV475" s="417"/>
      <c r="AW475" s="417"/>
      <c r="AX475" s="417"/>
      <c r="AY475" s="417"/>
      <c r="AZ475" s="417"/>
      <c r="BA475" s="419"/>
      <c r="BB475" s="495"/>
      <c r="BC475" s="419"/>
      <c r="BD475" s="419"/>
      <c r="BE475" s="419"/>
      <c r="BF475" s="419"/>
      <c r="BG475" s="419"/>
      <c r="BH475" s="419"/>
      <c r="BI475" s="419"/>
      <c r="BJ475" s="419"/>
      <c r="BK475" s="419"/>
      <c r="BL475" s="419"/>
      <c r="BM475" s="419"/>
      <c r="BN475" s="419"/>
      <c r="BO475" s="419"/>
      <c r="BP475" s="419"/>
      <c r="BQ475" s="419"/>
      <c r="BR475" s="419"/>
      <c r="BS475" s="419"/>
      <c r="BT475" s="419"/>
      <c r="BU475" s="419"/>
      <c r="BV475" s="419"/>
      <c r="BW475" s="419"/>
      <c r="BX475" s="419"/>
      <c r="BY475" s="419"/>
      <c r="BZ475" s="420"/>
      <c r="CA475" s="420"/>
      <c r="CB475" s="420"/>
      <c r="CC475" s="420"/>
      <c r="CD475" s="420"/>
      <c r="CE475" s="420"/>
      <c r="CF475" s="420"/>
      <c r="CG475" s="420"/>
      <c r="CH475" s="420"/>
      <c r="CI475" s="420"/>
      <c r="CJ475" s="420"/>
      <c r="CK475" s="420"/>
      <c r="CL475" s="420"/>
      <c r="CM475" s="420"/>
      <c r="CN475" s="420"/>
      <c r="CO475" s="420"/>
      <c r="CP475" s="420"/>
      <c r="CQ475" s="420"/>
      <c r="CR475" s="420"/>
      <c r="CS475" s="420"/>
      <c r="CT475" s="420"/>
      <c r="CU475" s="420"/>
      <c r="CV475" s="420"/>
      <c r="CW475" s="420"/>
      <c r="CX475" s="420"/>
      <c r="CY475" s="420"/>
      <c r="CZ475" s="420"/>
    </row>
    <row r="476" s="424" customFormat="true" ht="25.15" customHeight="true" x14ac:dyDescent="0.2">
      <c r="C476" s="849" t="s">
        <v>232</v>
      </c>
      <c r="D476" s="848"/>
      <c r="E476" s="664">
        <v>0.20045783236047346</v>
      </c>
      <c r="F476" s="660"/>
      <c r="G476" s="660"/>
      <c r="H476" s="848" t="s">
        <v>242</v>
      </c>
      <c r="I476" s="848"/>
      <c r="J476" s="665">
        <v>5.002114152424076E-2</v>
      </c>
      <c r="K476" s="660"/>
      <c r="L476" s="660"/>
      <c r="M476" s="848" t="s">
        <v>232</v>
      </c>
      <c r="N476" s="848"/>
      <c r="O476" s="666">
        <v>7.7590090578877488E-2</v>
      </c>
      <c r="P476" s="660"/>
      <c r="Q476" s="660"/>
      <c r="AI476" s="417"/>
      <c r="AJ476" s="417"/>
      <c r="AK476" s="417"/>
      <c r="AL476" s="417"/>
      <c r="AM476" s="417"/>
      <c r="AN476" s="417"/>
      <c r="AO476" s="417"/>
      <c r="AP476" s="417"/>
      <c r="AQ476" s="417"/>
      <c r="AR476" s="417"/>
      <c r="AS476" s="417"/>
      <c r="AT476" s="417"/>
      <c r="AU476" s="417"/>
      <c r="AV476" s="417"/>
      <c r="AW476" s="417"/>
      <c r="AX476" s="417"/>
      <c r="AY476" s="417"/>
      <c r="AZ476" s="417"/>
      <c r="BA476" s="419"/>
      <c r="BB476" s="495"/>
      <c r="BC476" s="419"/>
      <c r="BD476" s="419"/>
      <c r="BE476" s="419"/>
      <c r="BF476" s="419"/>
      <c r="BG476" s="419"/>
      <c r="BH476" s="419"/>
      <c r="BI476" s="419"/>
      <c r="BJ476" s="419"/>
      <c r="BK476" s="419"/>
      <c r="BL476" s="419"/>
      <c r="BM476" s="419"/>
      <c r="BN476" s="419"/>
      <c r="BO476" s="419"/>
      <c r="BP476" s="419"/>
      <c r="BQ476" s="419"/>
      <c r="BR476" s="419"/>
      <c r="BS476" s="419"/>
      <c r="BT476" s="419"/>
      <c r="BU476" s="419"/>
      <c r="BV476" s="419"/>
      <c r="BW476" s="419"/>
      <c r="BX476" s="419"/>
      <c r="BY476" s="419"/>
      <c r="BZ476" s="420"/>
      <c r="CA476" s="420"/>
      <c r="CB476" s="420"/>
      <c r="CC476" s="420"/>
      <c r="CD476" s="420"/>
      <c r="CE476" s="420"/>
      <c r="CF476" s="420"/>
      <c r="CG476" s="420"/>
      <c r="CH476" s="420"/>
      <c r="CI476" s="420"/>
      <c r="CJ476" s="420"/>
      <c r="CK476" s="420"/>
      <c r="CL476" s="420"/>
      <c r="CM476" s="420"/>
      <c r="CN476" s="420"/>
      <c r="CO476" s="420"/>
      <c r="CP476" s="420"/>
      <c r="CQ476" s="420"/>
      <c r="CR476" s="420"/>
      <c r="CS476" s="420"/>
      <c r="CT476" s="420"/>
      <c r="CU476" s="420"/>
      <c r="CV476" s="420"/>
      <c r="CW476" s="420"/>
      <c r="CX476" s="420"/>
      <c r="CY476" s="420"/>
      <c r="CZ476" s="420"/>
    </row>
    <row r="477" s="424" customFormat="true" ht="25.15" customHeight="true" x14ac:dyDescent="0.2">
      <c r="C477" s="849" t="s">
        <v>242</v>
      </c>
      <c r="D477" s="848"/>
      <c r="E477" s="664">
        <v>5.6941716645884072E-2</v>
      </c>
      <c r="F477" s="660"/>
      <c r="G477" s="660"/>
      <c r="H477" s="848" t="s">
        <v>243</v>
      </c>
      <c r="I477" s="848"/>
      <c r="J477" s="665">
        <v>3.9325937876175381E-4</v>
      </c>
      <c r="K477" s="660"/>
      <c r="L477" s="660"/>
      <c r="M477" s="848" t="s">
        <v>242</v>
      </c>
      <c r="N477" s="848"/>
      <c r="O477" s="666">
        <v>4.9751961119501399E-2</v>
      </c>
      <c r="P477" s="660"/>
      <c r="Q477" s="660"/>
      <c r="AI477" s="417"/>
      <c r="AJ477" s="417"/>
      <c r="AK477" s="417"/>
      <c r="AL477" s="417"/>
      <c r="AM477" s="417"/>
      <c r="AN477" s="417"/>
      <c r="AO477" s="417"/>
      <c r="AP477" s="417"/>
      <c r="AQ477" s="417"/>
      <c r="AR477" s="417"/>
      <c r="AS477" s="417"/>
      <c r="AT477" s="417"/>
      <c r="AU477" s="417"/>
      <c r="AV477" s="417"/>
      <c r="AW477" s="417"/>
      <c r="AX477" s="417"/>
      <c r="AY477" s="417"/>
      <c r="AZ477" s="417"/>
      <c r="BA477" s="419"/>
      <c r="BB477" s="495"/>
      <c r="BC477" s="419"/>
      <c r="BD477" s="419"/>
      <c r="BE477" s="419"/>
      <c r="BF477" s="419"/>
      <c r="BG477" s="419"/>
      <c r="BH477" s="419"/>
      <c r="BI477" s="419"/>
      <c r="BJ477" s="419"/>
      <c r="BK477" s="419"/>
      <c r="BL477" s="419"/>
      <c r="BM477" s="419"/>
      <c r="BN477" s="419"/>
      <c r="BO477" s="419"/>
      <c r="BP477" s="419"/>
      <c r="BQ477" s="419"/>
      <c r="BR477" s="419"/>
      <c r="BS477" s="419"/>
      <c r="BT477" s="419"/>
      <c r="BU477" s="419"/>
      <c r="BV477" s="419"/>
      <c r="BW477" s="419"/>
      <c r="BX477" s="419"/>
      <c r="BY477" s="419"/>
      <c r="BZ477" s="420"/>
      <c r="CA477" s="420"/>
      <c r="CB477" s="420"/>
      <c r="CC477" s="420"/>
      <c r="CD477" s="420"/>
      <c r="CE477" s="420"/>
      <c r="CF477" s="420"/>
      <c r="CG477" s="420"/>
      <c r="CH477" s="420"/>
      <c r="CI477" s="420"/>
      <c r="CJ477" s="420"/>
      <c r="CK477" s="420"/>
      <c r="CL477" s="420"/>
      <c r="CM477" s="420"/>
      <c r="CN477" s="420"/>
      <c r="CO477" s="420"/>
      <c r="CP477" s="420"/>
      <c r="CQ477" s="420"/>
      <c r="CR477" s="420"/>
      <c r="CS477" s="420"/>
      <c r="CT477" s="420"/>
      <c r="CU477" s="420"/>
      <c r="CV477" s="420"/>
      <c r="CW477" s="420"/>
      <c r="CX477" s="420"/>
      <c r="CY477" s="420"/>
      <c r="CZ477" s="420"/>
    </row>
    <row r="478" s="424" customFormat="true" ht="25.15" customHeight="true" x14ac:dyDescent="0.2">
      <c r="C478" s="849" t="s">
        <v>243</v>
      </c>
      <c r="D478" s="848"/>
      <c r="E478" s="664">
        <v>3.2907186071895753E-3</v>
      </c>
      <c r="F478" s="660"/>
      <c r="G478" s="660"/>
      <c r="H478" s="848" t="s">
        <v>254</v>
      </c>
      <c r="I478" s="848"/>
      <c r="J478" s="665">
        <v>1.2781419440354019E-3</v>
      </c>
      <c r="K478" s="660"/>
      <c r="L478" s="660"/>
      <c r="M478" s="848" t="s">
        <v>243</v>
      </c>
      <c r="N478" s="848"/>
      <c r="O478" s="666">
        <v>3.2491523949864112E-2</v>
      </c>
      <c r="P478" s="660"/>
      <c r="Q478" s="660"/>
      <c r="AI478" s="417"/>
      <c r="AJ478" s="417"/>
      <c r="AK478" s="417"/>
      <c r="AL478" s="417"/>
      <c r="AM478" s="417"/>
      <c r="AN478" s="417"/>
      <c r="AO478" s="417"/>
      <c r="AP478" s="417"/>
      <c r="AQ478" s="417"/>
      <c r="AR478" s="417"/>
      <c r="AS478" s="417"/>
      <c r="AT478" s="417"/>
      <c r="AU478" s="417"/>
      <c r="AV478" s="417"/>
      <c r="AW478" s="417"/>
      <c r="AX478" s="417"/>
      <c r="AY478" s="417"/>
      <c r="AZ478" s="417"/>
      <c r="BA478" s="419"/>
      <c r="BB478" s="495"/>
      <c r="BC478" s="419"/>
      <c r="BD478" s="419"/>
      <c r="BE478" s="419"/>
      <c r="BF478" s="419"/>
      <c r="BG478" s="419"/>
      <c r="BH478" s="419"/>
      <c r="BI478" s="419"/>
      <c r="BJ478" s="419"/>
      <c r="BK478" s="419"/>
      <c r="BL478" s="419"/>
      <c r="BM478" s="419"/>
      <c r="BN478" s="419"/>
      <c r="BO478" s="419"/>
      <c r="BP478" s="419"/>
      <c r="BQ478" s="419"/>
      <c r="BR478" s="419"/>
      <c r="BS478" s="419"/>
      <c r="BT478" s="419"/>
      <c r="BU478" s="419"/>
      <c r="BV478" s="419"/>
      <c r="BW478" s="419"/>
      <c r="BX478" s="419"/>
      <c r="BY478" s="419"/>
      <c r="BZ478" s="420"/>
      <c r="CA478" s="420"/>
      <c r="CB478" s="420"/>
      <c r="CC478" s="420"/>
      <c r="CD478" s="420"/>
      <c r="CE478" s="420"/>
      <c r="CF478" s="420"/>
      <c r="CG478" s="420"/>
      <c r="CH478" s="420"/>
      <c r="CI478" s="420"/>
      <c r="CJ478" s="420"/>
      <c r="CK478" s="420"/>
      <c r="CL478" s="420"/>
      <c r="CM478" s="420"/>
      <c r="CN478" s="420"/>
      <c r="CO478" s="420"/>
      <c r="CP478" s="420"/>
      <c r="CQ478" s="420"/>
      <c r="CR478" s="420"/>
      <c r="CS478" s="420"/>
      <c r="CT478" s="420"/>
      <c r="CU478" s="420"/>
      <c r="CV478" s="420"/>
      <c r="CW478" s="420"/>
      <c r="CX478" s="420"/>
      <c r="CY478" s="420"/>
      <c r="CZ478" s="420"/>
    </row>
    <row r="479" s="424" customFormat="true" ht="25.15" customHeight="true" x14ac:dyDescent="0.2">
      <c r="C479" s="849" t="s">
        <v>254</v>
      </c>
      <c r="D479" s="848"/>
      <c r="E479" s="664">
        <v>9.1696953548384412E-4</v>
      </c>
      <c r="F479" s="660"/>
      <c r="G479" s="660"/>
      <c r="H479" s="848" t="s">
        <v>253</v>
      </c>
      <c r="I479" s="848"/>
      <c r="J479" s="665">
        <v>5.5014426582437482E-3</v>
      </c>
      <c r="K479" s="660"/>
      <c r="L479" s="660"/>
      <c r="M479" s="848" t="s">
        <v>254</v>
      </c>
      <c r="N479" s="848"/>
      <c r="O479" s="666">
        <v>3.130845495803467E-3</v>
      </c>
      <c r="P479" s="660"/>
      <c r="Q479" s="660"/>
      <c r="AI479" s="417"/>
      <c r="AJ479" s="417"/>
      <c r="AK479" s="417"/>
      <c r="AL479" s="417"/>
      <c r="AM479" s="417"/>
      <c r="AN479" s="417"/>
      <c r="AO479" s="417"/>
      <c r="AP479" s="417"/>
      <c r="AQ479" s="417"/>
      <c r="AR479" s="417"/>
      <c r="AS479" s="417"/>
      <c r="AT479" s="417"/>
      <c r="AU479" s="417"/>
      <c r="AV479" s="417"/>
      <c r="AW479" s="417"/>
      <c r="AX479" s="417"/>
      <c r="AY479" s="417"/>
      <c r="AZ479" s="417"/>
      <c r="BA479" s="419"/>
      <c r="BB479" s="495"/>
      <c r="BC479" s="419"/>
      <c r="BD479" s="419"/>
      <c r="BE479" s="419"/>
      <c r="BF479" s="419"/>
      <c r="BG479" s="419"/>
      <c r="BH479" s="419"/>
      <c r="BI479" s="419"/>
      <c r="BJ479" s="419"/>
      <c r="BK479" s="419"/>
      <c r="BL479" s="419"/>
      <c r="BM479" s="419"/>
      <c r="BN479" s="419"/>
      <c r="BO479" s="419"/>
      <c r="BP479" s="419"/>
      <c r="BQ479" s="419"/>
      <c r="BR479" s="419"/>
      <c r="BS479" s="419"/>
      <c r="BT479" s="419"/>
      <c r="BU479" s="419"/>
      <c r="BV479" s="419"/>
      <c r="BW479" s="419"/>
      <c r="BX479" s="419"/>
      <c r="BY479" s="419"/>
      <c r="BZ479" s="420"/>
      <c r="CA479" s="420"/>
      <c r="CB479" s="420"/>
      <c r="CC479" s="420"/>
      <c r="CD479" s="420"/>
      <c r="CE479" s="420"/>
      <c r="CF479" s="420"/>
      <c r="CG479" s="420"/>
      <c r="CH479" s="420"/>
      <c r="CI479" s="420"/>
      <c r="CJ479" s="420"/>
      <c r="CK479" s="420"/>
      <c r="CL479" s="420"/>
      <c r="CM479" s="420"/>
      <c r="CN479" s="420"/>
      <c r="CO479" s="420"/>
      <c r="CP479" s="420"/>
      <c r="CQ479" s="420"/>
      <c r="CR479" s="420"/>
      <c r="CS479" s="420"/>
      <c r="CT479" s="420"/>
      <c r="CU479" s="420"/>
      <c r="CV479" s="420"/>
      <c r="CW479" s="420"/>
      <c r="CX479" s="420"/>
      <c r="CY479" s="420"/>
      <c r="CZ479" s="420"/>
    </row>
    <row r="480" s="424" customFormat="true" ht="25.15" customHeight="true" x14ac:dyDescent="0.2">
      <c r="C480" s="849" t="s">
        <v>253</v>
      </c>
      <c r="D480" s="848"/>
      <c r="E480" s="664">
        <v>6.549401426137959E-3</v>
      </c>
      <c r="F480" s="660"/>
      <c r="G480" s="660"/>
      <c r="H480" s="848" t="s">
        <v>224</v>
      </c>
      <c r="I480" s="848"/>
      <c r="J480" s="665">
        <v>0.38107794112652205</v>
      </c>
      <c r="K480" s="660"/>
      <c r="L480" s="660"/>
      <c r="M480" s="848" t="s">
        <v>253</v>
      </c>
      <c r="N480" s="848"/>
      <c r="O480" s="666">
        <v>2.7463776482529395E-3</v>
      </c>
      <c r="P480" s="660"/>
      <c r="Q480" s="660"/>
      <c r="AI480" s="417"/>
      <c r="AJ480" s="417"/>
      <c r="AK480" s="417"/>
      <c r="AL480" s="417"/>
      <c r="AM480" s="417"/>
      <c r="AN480" s="417"/>
      <c r="AO480" s="417"/>
      <c r="AP480" s="417"/>
      <c r="AQ480" s="417"/>
      <c r="AR480" s="417"/>
      <c r="AS480" s="417"/>
      <c r="AT480" s="417"/>
      <c r="AU480" s="417"/>
      <c r="AV480" s="417"/>
      <c r="AW480" s="417"/>
      <c r="AX480" s="417"/>
      <c r="AY480" s="417"/>
      <c r="AZ480" s="417"/>
      <c r="BA480" s="419"/>
      <c r="BB480" s="495"/>
      <c r="BC480" s="419"/>
      <c r="BD480" s="419"/>
      <c r="BE480" s="419"/>
      <c r="BF480" s="419"/>
      <c r="BG480" s="419"/>
      <c r="BH480" s="419"/>
      <c r="BI480" s="419"/>
      <c r="BJ480" s="419"/>
      <c r="BK480" s="419"/>
      <c r="BL480" s="419"/>
      <c r="BM480" s="419"/>
      <c r="BN480" s="419"/>
      <c r="BO480" s="419"/>
      <c r="BP480" s="419"/>
      <c r="BQ480" s="419"/>
      <c r="BR480" s="419"/>
      <c r="BS480" s="419"/>
      <c r="BT480" s="419"/>
      <c r="BU480" s="419"/>
      <c r="BV480" s="419"/>
      <c r="BW480" s="419"/>
      <c r="BX480" s="419"/>
      <c r="BY480" s="419"/>
      <c r="BZ480" s="420"/>
      <c r="CA480" s="420"/>
      <c r="CB480" s="420"/>
      <c r="CC480" s="420"/>
      <c r="CD480" s="420"/>
      <c r="CE480" s="420"/>
      <c r="CF480" s="420"/>
      <c r="CG480" s="420"/>
      <c r="CH480" s="420"/>
      <c r="CI480" s="420"/>
      <c r="CJ480" s="420"/>
      <c r="CK480" s="420"/>
      <c r="CL480" s="420"/>
      <c r="CM480" s="420"/>
      <c r="CN480" s="420"/>
      <c r="CO480" s="420"/>
      <c r="CP480" s="420"/>
      <c r="CQ480" s="420"/>
      <c r="CR480" s="420"/>
      <c r="CS480" s="420"/>
      <c r="CT480" s="420"/>
      <c r="CU480" s="420"/>
      <c r="CV480" s="420"/>
      <c r="CW480" s="420"/>
      <c r="CX480" s="420"/>
      <c r="CY480" s="420"/>
      <c r="CZ480" s="420"/>
    </row>
    <row r="481" s="424" customFormat="true" ht="25.15" customHeight="true" x14ac:dyDescent="0.2">
      <c r="C481" s="849" t="s">
        <v>224</v>
      </c>
      <c r="D481" s="848"/>
      <c r="E481" s="664">
        <v>0.35997734603510201</v>
      </c>
      <c r="F481" s="660"/>
      <c r="G481" s="660"/>
      <c r="H481" s="848" t="s">
        <v>247</v>
      </c>
      <c r="I481" s="848"/>
      <c r="J481" s="665">
        <v>1.0008211118853621E-2</v>
      </c>
      <c r="K481" s="660"/>
      <c r="L481" s="660"/>
      <c r="M481" s="848" t="s">
        <v>224</v>
      </c>
      <c r="N481" s="848"/>
      <c r="O481" s="666">
        <v>0.29546783593180409</v>
      </c>
      <c r="P481" s="660"/>
      <c r="Q481" s="660"/>
      <c r="AI481" s="417"/>
      <c r="AJ481" s="417"/>
      <c r="AK481" s="417"/>
      <c r="AL481" s="417"/>
      <c r="AM481" s="417"/>
      <c r="AN481" s="417"/>
      <c r="AO481" s="417"/>
      <c r="AP481" s="417"/>
      <c r="AQ481" s="417"/>
      <c r="AR481" s="417"/>
      <c r="AS481" s="417"/>
      <c r="AT481" s="417"/>
      <c r="AU481" s="417"/>
      <c r="AV481" s="417"/>
      <c r="AW481" s="417"/>
      <c r="AX481" s="417"/>
      <c r="AY481" s="417"/>
      <c r="AZ481" s="417"/>
      <c r="BA481" s="419"/>
      <c r="BB481" s="495"/>
      <c r="BC481" s="419"/>
      <c r="BD481" s="419"/>
      <c r="BE481" s="419"/>
      <c r="BF481" s="419"/>
      <c r="BG481" s="419"/>
      <c r="BH481" s="419"/>
      <c r="BI481" s="419"/>
      <c r="BJ481" s="419"/>
      <c r="BK481" s="419"/>
      <c r="BL481" s="419"/>
      <c r="BM481" s="419"/>
      <c r="BN481" s="419"/>
      <c r="BO481" s="419"/>
      <c r="BP481" s="419"/>
      <c r="BQ481" s="419"/>
      <c r="BR481" s="419"/>
      <c r="BS481" s="419"/>
      <c r="BT481" s="419"/>
      <c r="BU481" s="419"/>
      <c r="BV481" s="419"/>
      <c r="BW481" s="419"/>
      <c r="BX481" s="419"/>
      <c r="BY481" s="419"/>
      <c r="BZ481" s="420"/>
      <c r="CA481" s="420"/>
      <c r="CB481" s="420"/>
      <c r="CC481" s="420"/>
      <c r="CD481" s="420"/>
      <c r="CE481" s="420"/>
      <c r="CF481" s="420"/>
      <c r="CG481" s="420"/>
      <c r="CH481" s="420"/>
      <c r="CI481" s="420"/>
      <c r="CJ481" s="420"/>
      <c r="CK481" s="420"/>
      <c r="CL481" s="420"/>
      <c r="CM481" s="420"/>
      <c r="CN481" s="420"/>
      <c r="CO481" s="420"/>
      <c r="CP481" s="420"/>
      <c r="CQ481" s="420"/>
      <c r="CR481" s="420"/>
      <c r="CS481" s="420"/>
      <c r="CT481" s="420"/>
      <c r="CU481" s="420"/>
      <c r="CV481" s="420"/>
      <c r="CW481" s="420"/>
      <c r="CX481" s="420"/>
      <c r="CY481" s="420"/>
      <c r="CZ481" s="420"/>
    </row>
    <row r="482" s="424" customFormat="true" ht="25.15" customHeight="true" x14ac:dyDescent="0.2">
      <c r="C482" s="849" t="s">
        <v>256</v>
      </c>
      <c r="D482" s="848"/>
      <c r="E482" s="664">
        <v>2.029492417893799E-5</v>
      </c>
      <c r="F482" s="660"/>
      <c r="G482" s="660"/>
      <c r="H482" s="848" t="s">
        <v>255</v>
      </c>
      <c r="I482" s="848"/>
      <c r="J482" s="665">
        <v>2.3131515306621129E-4</v>
      </c>
      <c r="K482" s="660"/>
      <c r="L482" s="660"/>
      <c r="M482" s="848" t="s">
        <v>256</v>
      </c>
      <c r="N482" s="848"/>
      <c r="O482" s="666">
        <v>8.9869581544905601E-6</v>
      </c>
      <c r="P482" s="660"/>
      <c r="Q482" s="660"/>
      <c r="AI482" s="417"/>
      <c r="AJ482" s="417"/>
      <c r="AK482" s="417"/>
      <c r="AL482" s="417"/>
      <c r="AM482" s="417"/>
      <c r="AN482" s="417"/>
      <c r="AO482" s="417"/>
      <c r="AP482" s="417"/>
      <c r="AQ482" s="417"/>
      <c r="AR482" s="417"/>
      <c r="AS482" s="417"/>
      <c r="AT482" s="417"/>
      <c r="AU482" s="417"/>
      <c r="AV482" s="417"/>
      <c r="AW482" s="417"/>
      <c r="AX482" s="417"/>
      <c r="AY482" s="417"/>
      <c r="AZ482" s="417"/>
      <c r="BA482" s="419"/>
      <c r="BB482" s="495"/>
      <c r="BC482" s="419"/>
      <c r="BD482" s="419"/>
      <c r="BE482" s="419"/>
      <c r="BF482" s="419"/>
      <c r="BG482" s="419"/>
      <c r="BH482" s="419"/>
      <c r="BI482" s="419"/>
      <c r="BJ482" s="419"/>
      <c r="BK482" s="419"/>
      <c r="BL482" s="419"/>
      <c r="BM482" s="419"/>
      <c r="BN482" s="419"/>
      <c r="BO482" s="419"/>
      <c r="BP482" s="419"/>
      <c r="BQ482" s="419"/>
      <c r="BR482" s="419"/>
      <c r="BS482" s="419"/>
      <c r="BT482" s="419"/>
      <c r="BU482" s="419"/>
      <c r="BV482" s="419"/>
      <c r="BW482" s="419"/>
      <c r="BX482" s="419"/>
      <c r="BY482" s="419"/>
      <c r="BZ482" s="420"/>
      <c r="CA482" s="420"/>
      <c r="CB482" s="420"/>
      <c r="CC482" s="420"/>
      <c r="CD482" s="420"/>
      <c r="CE482" s="420"/>
      <c r="CF482" s="420"/>
      <c r="CG482" s="420"/>
      <c r="CH482" s="420"/>
      <c r="CI482" s="420"/>
      <c r="CJ482" s="420"/>
      <c r="CK482" s="420"/>
      <c r="CL482" s="420"/>
      <c r="CM482" s="420"/>
      <c r="CN482" s="420"/>
      <c r="CO482" s="420"/>
      <c r="CP482" s="420"/>
      <c r="CQ482" s="420"/>
      <c r="CR482" s="420"/>
      <c r="CS482" s="420"/>
      <c r="CT482" s="420"/>
      <c r="CU482" s="420"/>
      <c r="CV482" s="420"/>
      <c r="CW482" s="420"/>
      <c r="CX482" s="420"/>
      <c r="CY482" s="420"/>
      <c r="CZ482" s="420"/>
    </row>
    <row r="483" s="424" customFormat="true" ht="25.15" customHeight="true" x14ac:dyDescent="0.2">
      <c r="C483" s="849" t="s">
        <v>247</v>
      </c>
      <c r="D483" s="848"/>
      <c r="E483" s="664">
        <v>2.3661271474828137E-3</v>
      </c>
      <c r="F483" s="660"/>
      <c r="G483" s="660"/>
      <c r="H483" s="848" t="s">
        <v>222</v>
      </c>
      <c r="I483" s="848"/>
      <c r="J483" s="667">
        <v>0.41325605921568381</v>
      </c>
      <c r="K483" s="660"/>
      <c r="L483" s="660"/>
      <c r="M483" s="848" t="s">
        <v>247</v>
      </c>
      <c r="N483" s="848"/>
      <c r="O483" s="666">
        <v>1.8476247902677583E-2</v>
      </c>
      <c r="P483" s="660"/>
      <c r="Q483" s="660"/>
      <c r="AI483" s="417"/>
      <c r="AJ483" s="417"/>
      <c r="AK483" s="417"/>
      <c r="AL483" s="417"/>
      <c r="AM483" s="417"/>
      <c r="AN483" s="417"/>
      <c r="AO483" s="417"/>
      <c r="AP483" s="417"/>
      <c r="AQ483" s="417"/>
      <c r="AR483" s="417"/>
      <c r="AS483" s="417"/>
      <c r="AT483" s="417"/>
      <c r="AU483" s="417"/>
      <c r="AV483" s="417"/>
      <c r="AW483" s="417"/>
      <c r="AX483" s="417"/>
      <c r="AY483" s="417"/>
      <c r="AZ483" s="417"/>
      <c r="BA483" s="419"/>
      <c r="BB483" s="495"/>
      <c r="BC483" s="419"/>
      <c r="BD483" s="419"/>
      <c r="BE483" s="419"/>
      <c r="BF483" s="419"/>
      <c r="BG483" s="419"/>
      <c r="BH483" s="419"/>
      <c r="BI483" s="419"/>
      <c r="BJ483" s="419"/>
      <c r="BK483" s="419"/>
      <c r="BL483" s="419"/>
      <c r="BM483" s="419"/>
      <c r="BN483" s="419"/>
      <c r="BO483" s="419"/>
      <c r="BP483" s="419"/>
      <c r="BQ483" s="419"/>
      <c r="BR483" s="419"/>
      <c r="BS483" s="419"/>
      <c r="BT483" s="419"/>
      <c r="BU483" s="419"/>
      <c r="BV483" s="419"/>
      <c r="BW483" s="419"/>
      <c r="BX483" s="419"/>
      <c r="BY483" s="419"/>
      <c r="BZ483" s="420"/>
      <c r="CA483" s="420"/>
      <c r="CB483" s="420"/>
      <c r="CC483" s="420"/>
      <c r="CD483" s="420"/>
      <c r="CE483" s="420"/>
      <c r="CF483" s="420"/>
      <c r="CG483" s="420"/>
      <c r="CH483" s="420"/>
      <c r="CI483" s="420"/>
      <c r="CJ483" s="420"/>
      <c r="CK483" s="420"/>
      <c r="CL483" s="420"/>
      <c r="CM483" s="420"/>
      <c r="CN483" s="420"/>
      <c r="CO483" s="420"/>
      <c r="CP483" s="420"/>
      <c r="CQ483" s="420"/>
      <c r="CR483" s="420"/>
      <c r="CS483" s="420"/>
      <c r="CT483" s="420"/>
      <c r="CU483" s="420"/>
      <c r="CV483" s="420"/>
      <c r="CW483" s="420"/>
      <c r="CX483" s="420"/>
      <c r="CY483" s="420"/>
      <c r="CZ483" s="420"/>
    </row>
    <row r="484" s="424" customFormat="true" ht="25.15" customHeight="true" x14ac:dyDescent="0.2">
      <c r="C484" s="849" t="s">
        <v>255</v>
      </c>
      <c r="D484" s="848"/>
      <c r="E484" s="664">
        <v>2.6290082406742519E-4</v>
      </c>
      <c r="F484" s="660"/>
      <c r="G484" s="660"/>
      <c r="H484" s="848"/>
      <c r="I484" s="848"/>
      <c r="J484" s="660"/>
      <c r="K484" s="660"/>
      <c r="L484" s="660"/>
      <c r="M484" s="848" t="s">
        <v>255</v>
      </c>
      <c r="N484" s="848"/>
      <c r="O484" s="666">
        <v>8.0518645325037213E-5</v>
      </c>
      <c r="P484" s="660"/>
      <c r="Q484" s="660"/>
      <c r="AI484" s="417"/>
      <c r="AJ484" s="417"/>
      <c r="AK484" s="417"/>
      <c r="AL484" s="417"/>
      <c r="AM484" s="417"/>
      <c r="AN484" s="417"/>
      <c r="AO484" s="417"/>
      <c r="AP484" s="417"/>
      <c r="AQ484" s="417"/>
      <c r="AR484" s="417"/>
      <c r="AS484" s="417"/>
      <c r="AT484" s="417"/>
      <c r="AU484" s="417"/>
      <c r="AV484" s="417"/>
      <c r="AW484" s="417"/>
      <c r="AX484" s="417"/>
      <c r="AY484" s="417"/>
      <c r="AZ484" s="417"/>
      <c r="BA484" s="419"/>
      <c r="BB484" s="495"/>
      <c r="BC484" s="419"/>
      <c r="BD484" s="419"/>
      <c r="BE484" s="419"/>
      <c r="BF484" s="419"/>
      <c r="BG484" s="419"/>
      <c r="BH484" s="419"/>
      <c r="BI484" s="419"/>
      <c r="BJ484" s="419"/>
      <c r="BK484" s="419"/>
      <c r="BL484" s="419"/>
      <c r="BM484" s="419"/>
      <c r="BN484" s="419"/>
      <c r="BO484" s="419"/>
      <c r="BP484" s="419"/>
      <c r="BQ484" s="419"/>
      <c r="BR484" s="419"/>
      <c r="BS484" s="419"/>
      <c r="BT484" s="419"/>
      <c r="BU484" s="419"/>
      <c r="BV484" s="419"/>
      <c r="BW484" s="419"/>
      <c r="BX484" s="419"/>
      <c r="BY484" s="419"/>
      <c r="BZ484" s="420"/>
      <c r="CA484" s="420"/>
      <c r="CB484" s="420"/>
      <c r="CC484" s="420"/>
      <c r="CD484" s="420"/>
      <c r="CE484" s="420"/>
      <c r="CF484" s="420"/>
      <c r="CG484" s="420"/>
      <c r="CH484" s="420"/>
      <c r="CI484" s="420"/>
      <c r="CJ484" s="420"/>
      <c r="CK484" s="420"/>
      <c r="CL484" s="420"/>
      <c r="CM484" s="420"/>
      <c r="CN484" s="420"/>
      <c r="CO484" s="420"/>
      <c r="CP484" s="420"/>
      <c r="CQ484" s="420"/>
      <c r="CR484" s="420"/>
      <c r="CS484" s="420"/>
      <c r="CT484" s="420"/>
      <c r="CU484" s="420"/>
      <c r="CV484" s="420"/>
      <c r="CW484" s="420"/>
      <c r="CX484" s="420"/>
      <c r="CY484" s="420"/>
      <c r="CZ484" s="420"/>
    </row>
    <row r="485" s="424" customFormat="true" ht="25.15" customHeight="true" x14ac:dyDescent="0.2">
      <c r="C485" s="849" t="s">
        <v>222</v>
      </c>
      <c r="D485" s="848"/>
      <c r="E485" s="668">
        <v>0.48945287246979735</v>
      </c>
      <c r="F485" s="660"/>
      <c r="G485" s="660"/>
      <c r="H485" s="848"/>
      <c r="I485" s="848"/>
      <c r="J485" s="660"/>
      <c r="K485" s="660"/>
      <c r="L485" s="660"/>
      <c r="M485" s="848" t="s">
        <v>222</v>
      </c>
      <c r="N485" s="848"/>
      <c r="O485" s="669">
        <v>0.38545854500408416</v>
      </c>
      <c r="P485" s="660"/>
      <c r="Q485" s="660"/>
      <c r="AI485" s="417"/>
      <c r="AJ485" s="417"/>
      <c r="AK485" s="417"/>
      <c r="AL485" s="417"/>
      <c r="AM485" s="417"/>
      <c r="AN485" s="417"/>
      <c r="AO485" s="417"/>
      <c r="AP485" s="417"/>
      <c r="AQ485" s="417"/>
      <c r="AR485" s="417"/>
      <c r="AS485" s="417"/>
      <c r="AT485" s="417"/>
      <c r="AU485" s="417"/>
      <c r="AV485" s="417"/>
      <c r="AW485" s="417"/>
      <c r="AX485" s="417"/>
      <c r="AY485" s="417"/>
      <c r="AZ485" s="417"/>
      <c r="BA485" s="419"/>
      <c r="BB485" s="495"/>
      <c r="BC485" s="419"/>
      <c r="BD485" s="419"/>
      <c r="BE485" s="419"/>
      <c r="BF485" s="419"/>
      <c r="BG485" s="419"/>
      <c r="BH485" s="419"/>
      <c r="BI485" s="419"/>
      <c r="BJ485" s="419"/>
      <c r="BK485" s="419"/>
      <c r="BL485" s="419"/>
      <c r="BM485" s="419"/>
      <c r="BN485" s="419"/>
      <c r="BO485" s="419"/>
      <c r="BP485" s="419"/>
      <c r="BQ485" s="419"/>
      <c r="BR485" s="419"/>
      <c r="BS485" s="419"/>
      <c r="BT485" s="419"/>
      <c r="BU485" s="419"/>
      <c r="BV485" s="419"/>
      <c r="BW485" s="419"/>
      <c r="BX485" s="419"/>
      <c r="BY485" s="419"/>
      <c r="BZ485" s="420"/>
      <c r="CA485" s="420"/>
      <c r="CB485" s="420"/>
      <c r="CC485" s="420"/>
      <c r="CD485" s="420"/>
      <c r="CE485" s="420"/>
      <c r="CF485" s="420"/>
      <c r="CG485" s="420"/>
      <c r="CH485" s="420"/>
      <c r="CI485" s="420"/>
      <c r="CJ485" s="420"/>
      <c r="CK485" s="420"/>
      <c r="CL485" s="420"/>
      <c r="CM485" s="420"/>
      <c r="CN485" s="420"/>
      <c r="CO485" s="420"/>
      <c r="CP485" s="420"/>
      <c r="CQ485" s="420"/>
      <c r="CR485" s="420"/>
      <c r="CS485" s="420"/>
      <c r="CT485" s="420"/>
      <c r="CU485" s="420"/>
      <c r="CV485" s="420"/>
      <c r="CW485" s="420"/>
      <c r="CX485" s="420"/>
      <c r="CY485" s="420"/>
      <c r="CZ485" s="420"/>
    </row>
    <row r="486" s="424" customFormat="true" ht="25.15" customHeight="true" x14ac:dyDescent="0.2">
      <c r="C486" s="849"/>
      <c r="D486" s="848"/>
      <c r="E486" s="660"/>
      <c r="F486" s="660"/>
      <c r="G486" s="660"/>
      <c r="H486" s="848" t="s">
        <v>259</v>
      </c>
      <c r="I486" s="848"/>
      <c r="J486" s="848"/>
      <c r="K486" s="848"/>
      <c r="L486" s="848"/>
      <c r="M486" s="848"/>
      <c r="N486" s="848"/>
      <c r="O486" s="660"/>
      <c r="P486" s="660"/>
      <c r="Q486" s="660"/>
      <c r="AI486" s="417"/>
      <c r="AJ486" s="417"/>
      <c r="AK486" s="417"/>
      <c r="AL486" s="417"/>
      <c r="AM486" s="417"/>
      <c r="AN486" s="417"/>
      <c r="AO486" s="417"/>
      <c r="AP486" s="417"/>
      <c r="AQ486" s="417"/>
      <c r="AR486" s="417"/>
      <c r="AS486" s="417"/>
      <c r="AT486" s="417"/>
      <c r="AU486" s="417"/>
      <c r="AV486" s="417"/>
      <c r="AW486" s="417"/>
      <c r="AX486" s="417"/>
      <c r="AY486" s="417"/>
      <c r="AZ486" s="417"/>
      <c r="BA486" s="419"/>
      <c r="BB486" s="495"/>
      <c r="BC486" s="419"/>
      <c r="BD486" s="419"/>
      <c r="BE486" s="419"/>
      <c r="BF486" s="419"/>
      <c r="BG486" s="419"/>
      <c r="BH486" s="419"/>
      <c r="BI486" s="419"/>
      <c r="BJ486" s="419"/>
      <c r="BK486" s="419"/>
      <c r="BL486" s="419"/>
      <c r="BM486" s="419"/>
      <c r="BN486" s="419"/>
      <c r="BO486" s="419"/>
      <c r="BP486" s="419"/>
      <c r="BQ486" s="419"/>
      <c r="BR486" s="419"/>
      <c r="BS486" s="419"/>
      <c r="BT486" s="419"/>
      <c r="BU486" s="419"/>
      <c r="BV486" s="419"/>
      <c r="BW486" s="419"/>
      <c r="BX486" s="419"/>
      <c r="BY486" s="419"/>
      <c r="BZ486" s="420"/>
      <c r="CA486" s="420"/>
      <c r="CB486" s="420"/>
      <c r="CC486" s="420"/>
      <c r="CD486" s="420"/>
      <c r="CE486" s="420"/>
      <c r="CF486" s="420"/>
      <c r="CG486" s="420"/>
      <c r="CH486" s="420"/>
      <c r="CI486" s="420"/>
      <c r="CJ486" s="420"/>
      <c r="CK486" s="420"/>
      <c r="CL486" s="420"/>
      <c r="CM486" s="420"/>
      <c r="CN486" s="420"/>
      <c r="CO486" s="420"/>
      <c r="CP486" s="420"/>
      <c r="CQ486" s="420"/>
      <c r="CR486" s="420"/>
      <c r="CS486" s="420"/>
      <c r="CT486" s="420"/>
      <c r="CU486" s="420"/>
      <c r="CV486" s="420"/>
      <c r="CW486" s="420"/>
      <c r="CX486" s="420"/>
      <c r="CY486" s="420"/>
      <c r="CZ486" s="420"/>
    </row>
    <row r="487" s="424" customFormat="true" ht="25.15" customHeight="true" x14ac:dyDescent="0.2">
      <c r="C487" s="849"/>
      <c r="D487" s="848"/>
      <c r="E487" s="660"/>
      <c r="F487" s="660"/>
      <c r="G487" s="660"/>
      <c r="H487" s="848" t="s">
        <v>218</v>
      </c>
      <c r="I487" s="848"/>
      <c r="J487" s="850" t="s">
        <v>260</v>
      </c>
      <c r="K487" s="851"/>
      <c r="L487" s="852"/>
      <c r="M487" s="848"/>
      <c r="N487" s="848"/>
      <c r="O487" s="660"/>
      <c r="P487" s="660"/>
      <c r="Q487" s="660"/>
      <c r="AI487" s="417"/>
      <c r="AJ487" s="417"/>
      <c r="AK487" s="417"/>
      <c r="AL487" s="417"/>
      <c r="AM487" s="417"/>
      <c r="AN487" s="417"/>
      <c r="AO487" s="417"/>
      <c r="AP487" s="417"/>
      <c r="AQ487" s="417"/>
      <c r="AR487" s="417"/>
      <c r="AS487" s="417"/>
      <c r="AT487" s="417"/>
      <c r="AU487" s="417"/>
      <c r="AV487" s="417"/>
      <c r="AW487" s="417"/>
      <c r="AX487" s="417"/>
      <c r="AY487" s="417"/>
      <c r="AZ487" s="417"/>
      <c r="BA487" s="419"/>
      <c r="BB487" s="495"/>
      <c r="BC487" s="419"/>
      <c r="BD487" s="419"/>
      <c r="BE487" s="419"/>
      <c r="BF487" s="419"/>
      <c r="BG487" s="419"/>
      <c r="BH487" s="419"/>
      <c r="BI487" s="419"/>
      <c r="BJ487" s="419"/>
      <c r="BK487" s="419"/>
      <c r="BL487" s="419"/>
      <c r="BM487" s="419"/>
      <c r="BN487" s="419"/>
      <c r="BO487" s="419"/>
      <c r="BP487" s="419"/>
      <c r="BQ487" s="419"/>
      <c r="BR487" s="419"/>
      <c r="BS487" s="419"/>
      <c r="BT487" s="419"/>
      <c r="BU487" s="419"/>
      <c r="BV487" s="419"/>
      <c r="BW487" s="419"/>
      <c r="BX487" s="419"/>
      <c r="BY487" s="419"/>
      <c r="BZ487" s="420"/>
      <c r="CA487" s="420"/>
      <c r="CB487" s="420"/>
      <c r="CC487" s="420"/>
      <c r="CD487" s="420"/>
      <c r="CE487" s="420"/>
      <c r="CF487" s="420"/>
      <c r="CG487" s="420"/>
      <c r="CH487" s="420"/>
      <c r="CI487" s="420"/>
      <c r="CJ487" s="420"/>
      <c r="CK487" s="420"/>
      <c r="CL487" s="420"/>
      <c r="CM487" s="420"/>
      <c r="CN487" s="420"/>
      <c r="CO487" s="420"/>
      <c r="CP487" s="420"/>
      <c r="CQ487" s="420"/>
      <c r="CR487" s="420"/>
      <c r="CS487" s="420"/>
      <c r="CT487" s="420"/>
      <c r="CU487" s="420"/>
      <c r="CV487" s="420"/>
      <c r="CW487" s="420"/>
      <c r="CX487" s="420"/>
      <c r="CY487" s="420"/>
      <c r="CZ487" s="420"/>
    </row>
    <row r="488" s="424" customFormat="true" ht="25.15" customHeight="true" x14ac:dyDescent="0.2">
      <c r="C488" s="849" t="s">
        <v>259</v>
      </c>
      <c r="D488" s="848"/>
      <c r="E488" s="848"/>
      <c r="F488" s="848"/>
      <c r="G488" s="848"/>
      <c r="H488" s="848"/>
      <c r="I488" s="848"/>
      <c r="J488" s="647" t="s">
        <v>202</v>
      </c>
      <c r="K488" s="648" t="s">
        <v>261</v>
      </c>
      <c r="L488" s="649" t="s">
        <v>262</v>
      </c>
      <c r="M488" s="848" t="s">
        <v>259</v>
      </c>
      <c r="N488" s="848"/>
      <c r="O488" s="848"/>
      <c r="P488" s="848"/>
      <c r="Q488" s="848"/>
      <c r="AI488" s="417"/>
      <c r="AJ488" s="417"/>
      <c r="AK488" s="417"/>
      <c r="AL488" s="417"/>
      <c r="AM488" s="417"/>
      <c r="AN488" s="417"/>
      <c r="AO488" s="417"/>
      <c r="AP488" s="417"/>
      <c r="AQ488" s="417"/>
      <c r="AR488" s="417"/>
      <c r="AS488" s="417"/>
      <c r="AT488" s="417"/>
      <c r="AU488" s="417"/>
      <c r="AV488" s="417"/>
      <c r="AW488" s="417"/>
      <c r="AX488" s="417"/>
      <c r="AY488" s="417"/>
      <c r="AZ488" s="417"/>
      <c r="BA488" s="419"/>
      <c r="BB488" s="495"/>
      <c r="BC488" s="419"/>
      <c r="BD488" s="419"/>
      <c r="BE488" s="419"/>
      <c r="BF488" s="419"/>
      <c r="BG488" s="419"/>
      <c r="BH488" s="419"/>
      <c r="BI488" s="419"/>
      <c r="BJ488" s="419"/>
      <c r="BK488" s="419"/>
      <c r="BL488" s="419"/>
      <c r="BM488" s="419"/>
      <c r="BN488" s="419"/>
      <c r="BO488" s="419"/>
      <c r="BP488" s="419"/>
      <c r="BQ488" s="419"/>
      <c r="BR488" s="419"/>
      <c r="BS488" s="419"/>
      <c r="BT488" s="419"/>
      <c r="BU488" s="419"/>
      <c r="BV488" s="419"/>
      <c r="BW488" s="419"/>
      <c r="BX488" s="419"/>
      <c r="BY488" s="419"/>
      <c r="BZ488" s="420"/>
      <c r="CA488" s="420"/>
      <c r="CB488" s="420"/>
      <c r="CC488" s="420"/>
      <c r="CD488" s="420"/>
      <c r="CE488" s="420"/>
      <c r="CF488" s="420"/>
      <c r="CG488" s="420"/>
      <c r="CH488" s="420"/>
      <c r="CI488" s="420"/>
      <c r="CJ488" s="420"/>
      <c r="CK488" s="420"/>
      <c r="CL488" s="420"/>
      <c r="CM488" s="420"/>
      <c r="CN488" s="420"/>
      <c r="CO488" s="420"/>
      <c r="CP488" s="420"/>
      <c r="CQ488" s="420"/>
      <c r="CR488" s="420"/>
      <c r="CS488" s="420"/>
      <c r="CT488" s="420"/>
      <c r="CU488" s="420"/>
      <c r="CV488" s="420"/>
      <c r="CW488" s="420"/>
      <c r="CX488" s="420"/>
      <c r="CY488" s="420"/>
      <c r="CZ488" s="420"/>
    </row>
    <row r="489" s="424" customFormat="true" ht="25.15" customHeight="true" x14ac:dyDescent="0.2">
      <c r="C489" s="849" t="s">
        <v>218</v>
      </c>
      <c r="D489" s="848"/>
      <c r="E489" s="850" t="s">
        <v>260</v>
      </c>
      <c r="F489" s="851"/>
      <c r="G489" s="852"/>
      <c r="H489" s="848" t="s">
        <v>219</v>
      </c>
      <c r="I489" s="848"/>
      <c r="J489" s="670">
        <v>5.2580008119517343</v>
      </c>
      <c r="K489" s="671">
        <v>13.482053363978805</v>
      </c>
      <c r="L489" s="672">
        <v>13.482053363978805</v>
      </c>
      <c r="M489" s="848" t="s">
        <v>218</v>
      </c>
      <c r="N489" s="848"/>
      <c r="O489" s="850" t="s">
        <v>260</v>
      </c>
      <c r="P489" s="851"/>
      <c r="Q489" s="852"/>
      <c r="AI489" s="417"/>
      <c r="AJ489" s="417"/>
      <c r="AK489" s="417"/>
      <c r="AL489" s="417"/>
      <c r="AM489" s="417"/>
      <c r="AN489" s="417"/>
      <c r="AO489" s="417"/>
      <c r="AP489" s="417"/>
      <c r="AQ489" s="417"/>
      <c r="AR489" s="417"/>
      <c r="AS489" s="417"/>
      <c r="AT489" s="417"/>
      <c r="AU489" s="417"/>
      <c r="AV489" s="417"/>
      <c r="AW489" s="417"/>
      <c r="AX489" s="417"/>
      <c r="AY489" s="417"/>
      <c r="AZ489" s="417"/>
      <c r="BA489" s="419"/>
      <c r="BB489" s="495"/>
      <c r="BC489" s="419"/>
      <c r="BD489" s="419"/>
      <c r="BE489" s="419"/>
      <c r="BF489" s="419"/>
      <c r="BG489" s="419"/>
      <c r="BH489" s="419"/>
      <c r="BI489" s="419"/>
      <c r="BJ489" s="419"/>
      <c r="BK489" s="419"/>
      <c r="BL489" s="419"/>
      <c r="BM489" s="419"/>
      <c r="BN489" s="419"/>
      <c r="BO489" s="419"/>
      <c r="BP489" s="419"/>
      <c r="BQ489" s="419"/>
      <c r="BR489" s="419"/>
      <c r="BS489" s="419"/>
      <c r="BT489" s="419"/>
      <c r="BU489" s="419"/>
      <c r="BV489" s="419"/>
      <c r="BW489" s="419"/>
      <c r="BX489" s="419"/>
      <c r="BY489" s="419"/>
      <c r="BZ489" s="420"/>
      <c r="CA489" s="420"/>
      <c r="CB489" s="420"/>
      <c r="CC489" s="420"/>
      <c r="CD489" s="420"/>
      <c r="CE489" s="420"/>
      <c r="CF489" s="420"/>
      <c r="CG489" s="420"/>
      <c r="CH489" s="420"/>
      <c r="CI489" s="420"/>
      <c r="CJ489" s="420"/>
      <c r="CK489" s="420"/>
      <c r="CL489" s="420"/>
      <c r="CM489" s="420"/>
      <c r="CN489" s="420"/>
      <c r="CO489" s="420"/>
      <c r="CP489" s="420"/>
      <c r="CQ489" s="420"/>
      <c r="CR489" s="420"/>
      <c r="CS489" s="420"/>
      <c r="CT489" s="420"/>
      <c r="CU489" s="420"/>
      <c r="CV489" s="420"/>
      <c r="CW489" s="420"/>
      <c r="CX489" s="420"/>
      <c r="CY489" s="420"/>
      <c r="CZ489" s="420"/>
    </row>
    <row r="490" s="424" customFormat="true" ht="25.15" customHeight="true" x14ac:dyDescent="0.2">
      <c r="C490" s="848"/>
      <c r="D490" s="848"/>
      <c r="E490" s="650" t="s">
        <v>202</v>
      </c>
      <c r="F490" s="651" t="s">
        <v>261</v>
      </c>
      <c r="G490" s="652" t="s">
        <v>262</v>
      </c>
      <c r="H490" s="848"/>
      <c r="I490" s="848"/>
      <c r="J490" s="660"/>
      <c r="K490" s="660"/>
      <c r="L490" s="660"/>
      <c r="M490" s="848"/>
      <c r="N490" s="848"/>
      <c r="O490" s="653" t="s">
        <v>202</v>
      </c>
      <c r="P490" s="654" t="s">
        <v>261</v>
      </c>
      <c r="Q490" s="655" t="s">
        <v>262</v>
      </c>
      <c r="AI490" s="417"/>
      <c r="AJ490" s="417"/>
      <c r="AK490" s="417"/>
      <c r="AL490" s="417"/>
      <c r="AM490" s="417"/>
      <c r="AN490" s="417"/>
      <c r="AO490" s="417"/>
      <c r="AP490" s="417"/>
      <c r="AQ490" s="417"/>
      <c r="AR490" s="417"/>
      <c r="AS490" s="417"/>
      <c r="AT490" s="417"/>
      <c r="AU490" s="417"/>
      <c r="AV490" s="417"/>
      <c r="AW490" s="417"/>
      <c r="AX490" s="417"/>
      <c r="AY490" s="417"/>
      <c r="AZ490" s="417"/>
      <c r="BA490" s="419"/>
      <c r="BB490" s="495"/>
      <c r="BC490" s="419"/>
      <c r="BD490" s="419"/>
      <c r="BE490" s="419"/>
      <c r="BF490" s="419"/>
      <c r="BG490" s="419"/>
      <c r="BH490" s="419"/>
      <c r="BI490" s="419"/>
      <c r="BJ490" s="419"/>
      <c r="BK490" s="419"/>
      <c r="BL490" s="419"/>
      <c r="BM490" s="419"/>
      <c r="BN490" s="419"/>
      <c r="BO490" s="419"/>
      <c r="BP490" s="419"/>
      <c r="BQ490" s="419"/>
      <c r="BR490" s="419"/>
      <c r="BS490" s="419"/>
      <c r="BT490" s="419"/>
      <c r="BU490" s="419"/>
      <c r="BV490" s="419"/>
      <c r="BW490" s="419"/>
      <c r="BX490" s="419"/>
      <c r="BY490" s="419"/>
      <c r="BZ490" s="420"/>
      <c r="CA490" s="420"/>
      <c r="CB490" s="420"/>
      <c r="CC490" s="420"/>
      <c r="CD490" s="420"/>
      <c r="CE490" s="420"/>
      <c r="CF490" s="420"/>
      <c r="CG490" s="420"/>
      <c r="CH490" s="420"/>
      <c r="CI490" s="420"/>
      <c r="CJ490" s="420"/>
      <c r="CK490" s="420"/>
      <c r="CL490" s="420"/>
      <c r="CM490" s="420"/>
      <c r="CN490" s="420"/>
      <c r="CO490" s="420"/>
      <c r="CP490" s="420"/>
      <c r="CQ490" s="420"/>
      <c r="CR490" s="420"/>
      <c r="CS490" s="420"/>
      <c r="CT490" s="420"/>
      <c r="CU490" s="420"/>
      <c r="CV490" s="420"/>
      <c r="CW490" s="420"/>
      <c r="CX490" s="420"/>
      <c r="CY490" s="420"/>
      <c r="CZ490" s="420"/>
    </row>
    <row r="491" s="424" customFormat="true" ht="25.15" customHeight="true" x14ac:dyDescent="0.2">
      <c r="C491" s="849" t="s">
        <v>219</v>
      </c>
      <c r="D491" s="848"/>
      <c r="E491" s="673">
        <v>5.1916112565599271</v>
      </c>
      <c r="F491" s="674">
        <v>12.979028141399818</v>
      </c>
      <c r="G491" s="675">
        <v>12.979028141399818</v>
      </c>
      <c r="H491" s="848"/>
      <c r="I491" s="848"/>
      <c r="J491" s="660"/>
      <c r="K491" s="660"/>
      <c r="L491" s="660"/>
      <c r="M491" s="848" t="s">
        <v>219</v>
      </c>
      <c r="N491" s="848"/>
      <c r="O491" s="676">
        <v>3.8646654370088278</v>
      </c>
      <c r="P491" s="677">
        <v>9.6616635925220695</v>
      </c>
      <c r="Q491" s="678">
        <v>9.6616635925220695</v>
      </c>
      <c r="AI491" s="417"/>
      <c r="AJ491" s="417"/>
      <c r="AK491" s="417"/>
      <c r="AL491" s="417"/>
      <c r="AM491" s="417"/>
      <c r="AN491" s="417"/>
      <c r="AO491" s="417"/>
      <c r="AP491" s="417"/>
      <c r="AQ491" s="417"/>
      <c r="AR491" s="417"/>
      <c r="AS491" s="417"/>
      <c r="AT491" s="417"/>
      <c r="AU491" s="417"/>
      <c r="AV491" s="417"/>
      <c r="AW491" s="417"/>
      <c r="AX491" s="417"/>
      <c r="AY491" s="417"/>
      <c r="AZ491" s="417"/>
      <c r="BA491" s="419"/>
      <c r="BB491" s="495"/>
      <c r="BC491" s="419"/>
      <c r="BD491" s="419"/>
      <c r="BE491" s="419"/>
      <c r="BF491" s="419"/>
      <c r="BG491" s="419"/>
      <c r="BH491" s="419"/>
      <c r="BI491" s="419"/>
      <c r="BJ491" s="419"/>
      <c r="BK491" s="419"/>
      <c r="BL491" s="419"/>
      <c r="BM491" s="419"/>
      <c r="BN491" s="419"/>
      <c r="BO491" s="419"/>
      <c r="BP491" s="419"/>
      <c r="BQ491" s="419"/>
      <c r="BR491" s="419"/>
      <c r="BS491" s="419"/>
      <c r="BT491" s="419"/>
      <c r="BU491" s="419"/>
      <c r="BV491" s="419"/>
      <c r="BW491" s="419"/>
      <c r="BX491" s="419"/>
      <c r="BY491" s="419"/>
      <c r="BZ491" s="420"/>
      <c r="CA491" s="420"/>
      <c r="CB491" s="420"/>
      <c r="CC491" s="420"/>
      <c r="CD491" s="420"/>
      <c r="CE491" s="420"/>
      <c r="CF491" s="420"/>
      <c r="CG491" s="420"/>
      <c r="CH491" s="420"/>
      <c r="CI491" s="420"/>
      <c r="CJ491" s="420"/>
      <c r="CK491" s="420"/>
      <c r="CL491" s="420"/>
      <c r="CM491" s="420"/>
      <c r="CN491" s="420"/>
      <c r="CO491" s="420"/>
      <c r="CP491" s="420"/>
      <c r="CQ491" s="420"/>
      <c r="CR491" s="420"/>
      <c r="CS491" s="420"/>
      <c r="CT491" s="420"/>
      <c r="CU491" s="420"/>
      <c r="CV491" s="420"/>
      <c r="CW491" s="420"/>
      <c r="CX491" s="420"/>
      <c r="CY491" s="420"/>
      <c r="CZ491" s="420"/>
    </row>
    <row r="492" s="424" customFormat="true" ht="25.15" customHeight="true" x14ac:dyDescent="0.2">
      <c r="C492" s="849"/>
      <c r="D492" s="848"/>
      <c r="E492" s="660"/>
      <c r="F492" s="660"/>
      <c r="G492" s="660"/>
      <c r="H492" s="848" t="s">
        <v>263</v>
      </c>
      <c r="I492" s="848"/>
      <c r="J492" s="848"/>
      <c r="K492" s="660"/>
      <c r="L492" s="660"/>
      <c r="M492" s="848"/>
      <c r="N492" s="848"/>
      <c r="O492" s="660"/>
      <c r="P492" s="660"/>
      <c r="Q492" s="660"/>
      <c r="AI492" s="417"/>
      <c r="AJ492" s="417"/>
      <c r="AK492" s="417"/>
      <c r="AL492" s="417"/>
      <c r="AM492" s="417"/>
      <c r="AN492" s="417"/>
      <c r="AO492" s="417"/>
      <c r="AP492" s="417"/>
      <c r="AQ492" s="417"/>
      <c r="AR492" s="417"/>
      <c r="AS492" s="417"/>
      <c r="AT492" s="417"/>
      <c r="AU492" s="417"/>
      <c r="AV492" s="417"/>
      <c r="AW492" s="417"/>
      <c r="AX492" s="417"/>
      <c r="AY492" s="417"/>
      <c r="AZ492" s="417"/>
      <c r="BA492" s="419"/>
      <c r="BB492" s="495"/>
      <c r="BC492" s="419"/>
      <c r="BD492" s="419"/>
      <c r="BE492" s="419"/>
      <c r="BF492" s="419"/>
      <c r="BG492" s="419"/>
      <c r="BH492" s="419"/>
      <c r="BI492" s="419"/>
      <c r="BJ492" s="419"/>
      <c r="BK492" s="419"/>
      <c r="BL492" s="419"/>
      <c r="BM492" s="419"/>
      <c r="BN492" s="419"/>
      <c r="BO492" s="419"/>
      <c r="BP492" s="419"/>
      <c r="BQ492" s="419"/>
      <c r="BR492" s="419"/>
      <c r="BS492" s="419"/>
      <c r="BT492" s="419"/>
      <c r="BU492" s="419"/>
      <c r="BV492" s="419"/>
      <c r="BW492" s="419"/>
      <c r="BX492" s="419"/>
      <c r="BY492" s="419"/>
      <c r="BZ492" s="420"/>
      <c r="CA492" s="420"/>
      <c r="CB492" s="420"/>
      <c r="CC492" s="420"/>
      <c r="CD492" s="420"/>
      <c r="CE492" s="420"/>
      <c r="CF492" s="420"/>
      <c r="CG492" s="420"/>
      <c r="CH492" s="420"/>
      <c r="CI492" s="420"/>
      <c r="CJ492" s="420"/>
      <c r="CK492" s="420"/>
      <c r="CL492" s="420"/>
      <c r="CM492" s="420"/>
      <c r="CN492" s="420"/>
      <c r="CO492" s="420"/>
      <c r="CP492" s="420"/>
      <c r="CQ492" s="420"/>
      <c r="CR492" s="420"/>
      <c r="CS492" s="420"/>
      <c r="CT492" s="420"/>
      <c r="CU492" s="420"/>
      <c r="CV492" s="420"/>
      <c r="CW492" s="420"/>
      <c r="CX492" s="420"/>
      <c r="CY492" s="420"/>
      <c r="CZ492" s="420"/>
    </row>
    <row r="493" s="424" customFormat="true" ht="25.15" customHeight="true" x14ac:dyDescent="0.2">
      <c r="C493" s="849"/>
      <c r="D493" s="848"/>
      <c r="E493" s="660"/>
      <c r="F493" s="660"/>
      <c r="G493" s="660"/>
      <c r="H493" s="848"/>
      <c r="I493" s="848"/>
      <c r="J493" s="656" t="s">
        <v>218</v>
      </c>
      <c r="K493" s="660"/>
      <c r="L493" s="660"/>
      <c r="M493" s="848"/>
      <c r="N493" s="848"/>
      <c r="O493" s="660"/>
      <c r="P493" s="660"/>
      <c r="Q493" s="660"/>
      <c r="AI493" s="417"/>
      <c r="AJ493" s="417"/>
      <c r="AK493" s="417"/>
      <c r="AL493" s="417"/>
      <c r="AM493" s="417"/>
      <c r="AN493" s="417"/>
      <c r="AO493" s="417"/>
      <c r="AP493" s="417"/>
      <c r="AQ493" s="417"/>
      <c r="AR493" s="417"/>
      <c r="AS493" s="417"/>
      <c r="AT493" s="417"/>
      <c r="AU493" s="417"/>
      <c r="AV493" s="417"/>
      <c r="AW493" s="417"/>
      <c r="AX493" s="417"/>
      <c r="AY493" s="417"/>
      <c r="AZ493" s="417"/>
      <c r="BA493" s="419"/>
      <c r="BB493" s="495"/>
      <c r="BC493" s="419"/>
      <c r="BD493" s="419"/>
      <c r="BE493" s="419"/>
      <c r="BF493" s="419"/>
      <c r="BG493" s="419"/>
      <c r="BH493" s="419"/>
      <c r="BI493" s="419"/>
      <c r="BJ493" s="419"/>
      <c r="BK493" s="419"/>
      <c r="BL493" s="419"/>
      <c r="BM493" s="419"/>
      <c r="BN493" s="419"/>
      <c r="BO493" s="419"/>
      <c r="BP493" s="419"/>
      <c r="BQ493" s="419"/>
      <c r="BR493" s="419"/>
      <c r="BS493" s="419"/>
      <c r="BT493" s="419"/>
      <c r="BU493" s="419"/>
      <c r="BV493" s="419"/>
      <c r="BW493" s="419"/>
      <c r="BX493" s="419"/>
      <c r="BY493" s="419"/>
      <c r="BZ493" s="420"/>
      <c r="CA493" s="420"/>
      <c r="CB493" s="420"/>
      <c r="CC493" s="420"/>
      <c r="CD493" s="420"/>
      <c r="CE493" s="420"/>
      <c r="CF493" s="420"/>
      <c r="CG493" s="420"/>
      <c r="CH493" s="420"/>
      <c r="CI493" s="420"/>
      <c r="CJ493" s="420"/>
      <c r="CK493" s="420"/>
      <c r="CL493" s="420"/>
      <c r="CM493" s="420"/>
      <c r="CN493" s="420"/>
      <c r="CO493" s="420"/>
      <c r="CP493" s="420"/>
      <c r="CQ493" s="420"/>
      <c r="CR493" s="420"/>
      <c r="CS493" s="420"/>
      <c r="CT493" s="420"/>
      <c r="CU493" s="420"/>
      <c r="CV493" s="420"/>
      <c r="CW493" s="420"/>
      <c r="CX493" s="420"/>
      <c r="CY493" s="420"/>
      <c r="CZ493" s="420"/>
    </row>
    <row r="494" s="424" customFormat="true" ht="25.15" customHeight="true" x14ac:dyDescent="0.2">
      <c r="C494" s="849" t="s">
        <v>263</v>
      </c>
      <c r="D494" s="848"/>
      <c r="E494" s="848"/>
      <c r="F494" s="660"/>
      <c r="G494" s="660"/>
      <c r="H494" s="848"/>
      <c r="I494" s="848"/>
      <c r="J494" s="679" t="s">
        <v>219</v>
      </c>
      <c r="K494" s="660"/>
      <c r="L494" s="660"/>
      <c r="M494" s="848" t="s">
        <v>263</v>
      </c>
      <c r="N494" s="848"/>
      <c r="O494" s="848"/>
      <c r="P494" s="660"/>
      <c r="Q494" s="660"/>
      <c r="AI494" s="417"/>
      <c r="AJ494" s="417"/>
      <c r="AK494" s="417"/>
      <c r="AL494" s="417"/>
      <c r="AM494" s="417"/>
      <c r="AN494" s="417"/>
      <c r="AO494" s="417"/>
      <c r="AP494" s="417"/>
      <c r="AQ494" s="417"/>
      <c r="AR494" s="417"/>
      <c r="AS494" s="417"/>
      <c r="AT494" s="417"/>
      <c r="AU494" s="417"/>
      <c r="AV494" s="417"/>
      <c r="AW494" s="417"/>
      <c r="AX494" s="417"/>
      <c r="AY494" s="417"/>
      <c r="AZ494" s="417"/>
      <c r="BA494" s="419"/>
      <c r="BB494" s="495"/>
      <c r="BC494" s="419"/>
      <c r="BD494" s="419"/>
      <c r="BE494" s="419"/>
      <c r="BF494" s="419"/>
      <c r="BG494" s="419"/>
      <c r="BH494" s="419"/>
      <c r="BI494" s="419"/>
      <c r="BJ494" s="419"/>
      <c r="BK494" s="419"/>
      <c r="BL494" s="419"/>
      <c r="BM494" s="419"/>
      <c r="BN494" s="419"/>
      <c r="BO494" s="419"/>
      <c r="BP494" s="419"/>
      <c r="BQ494" s="419"/>
      <c r="BR494" s="419"/>
      <c r="BS494" s="419"/>
      <c r="BT494" s="419"/>
      <c r="BU494" s="419"/>
      <c r="BV494" s="419"/>
      <c r="BW494" s="419"/>
      <c r="BX494" s="419"/>
      <c r="BY494" s="419"/>
      <c r="BZ494" s="420"/>
      <c r="CA494" s="420"/>
      <c r="CB494" s="420"/>
      <c r="CC494" s="420"/>
      <c r="CD494" s="420"/>
      <c r="CE494" s="420"/>
      <c r="CF494" s="420"/>
      <c r="CG494" s="420"/>
      <c r="CH494" s="420"/>
      <c r="CI494" s="420"/>
      <c r="CJ494" s="420"/>
      <c r="CK494" s="420"/>
      <c r="CL494" s="420"/>
      <c r="CM494" s="420"/>
      <c r="CN494" s="420"/>
      <c r="CO494" s="420"/>
      <c r="CP494" s="420"/>
      <c r="CQ494" s="420"/>
      <c r="CR494" s="420"/>
      <c r="CS494" s="420"/>
      <c r="CT494" s="420"/>
      <c r="CU494" s="420"/>
      <c r="CV494" s="420"/>
      <c r="CW494" s="420"/>
      <c r="CX494" s="420"/>
      <c r="CY494" s="420"/>
      <c r="CZ494" s="420"/>
    </row>
    <row r="495" s="424" customFormat="true" ht="25.15" customHeight="true" x14ac:dyDescent="0.2">
      <c r="C495" s="849"/>
      <c r="D495" s="848"/>
      <c r="E495" s="657" t="s">
        <v>218</v>
      </c>
      <c r="F495" s="660"/>
      <c r="G495" s="660"/>
      <c r="H495" s="848" t="s">
        <v>251</v>
      </c>
      <c r="I495" s="848"/>
      <c r="J495" s="662">
        <v>-1.4727814190557046E-2</v>
      </c>
      <c r="K495" s="660"/>
      <c r="L495" s="660"/>
      <c r="M495" s="848"/>
      <c r="N495" s="848"/>
      <c r="O495" s="658" t="s">
        <v>218</v>
      </c>
      <c r="P495" s="660"/>
      <c r="Q495" s="660"/>
      <c r="AI495" s="417"/>
      <c r="AJ495" s="417"/>
      <c r="AK495" s="417"/>
      <c r="AL495" s="417"/>
      <c r="AM495" s="417"/>
      <c r="AN495" s="417"/>
      <c r="AO495" s="417"/>
      <c r="AP495" s="417"/>
      <c r="AQ495" s="417"/>
      <c r="AR495" s="417"/>
      <c r="AS495" s="417"/>
      <c r="AT495" s="417"/>
      <c r="AU495" s="417"/>
      <c r="AV495" s="417"/>
      <c r="AW495" s="417"/>
      <c r="AX495" s="417"/>
      <c r="AY495" s="417"/>
      <c r="AZ495" s="417"/>
      <c r="BA495" s="419"/>
      <c r="BB495" s="495"/>
      <c r="BC495" s="419"/>
      <c r="BD495" s="419"/>
      <c r="BE495" s="419"/>
      <c r="BF495" s="419"/>
      <c r="BG495" s="419"/>
      <c r="BH495" s="419"/>
      <c r="BI495" s="419"/>
      <c r="BJ495" s="419"/>
      <c r="BK495" s="419"/>
      <c r="BL495" s="419"/>
      <c r="BM495" s="419"/>
      <c r="BN495" s="419"/>
      <c r="BO495" s="419"/>
      <c r="BP495" s="419"/>
      <c r="BQ495" s="419"/>
      <c r="BR495" s="419"/>
      <c r="BS495" s="419"/>
      <c r="BT495" s="419"/>
      <c r="BU495" s="419"/>
      <c r="BV495" s="419"/>
      <c r="BW495" s="419"/>
      <c r="BX495" s="419"/>
      <c r="BY495" s="419"/>
      <c r="BZ495" s="420"/>
      <c r="CA495" s="420"/>
      <c r="CB495" s="420"/>
      <c r="CC495" s="420"/>
      <c r="CD495" s="420"/>
      <c r="CE495" s="420"/>
      <c r="CF495" s="420"/>
      <c r="CG495" s="420"/>
      <c r="CH495" s="420"/>
      <c r="CI495" s="420"/>
      <c r="CJ495" s="420"/>
      <c r="CK495" s="420"/>
      <c r="CL495" s="420"/>
      <c r="CM495" s="420"/>
      <c r="CN495" s="420"/>
      <c r="CO495" s="420"/>
      <c r="CP495" s="420"/>
      <c r="CQ495" s="420"/>
      <c r="CR495" s="420"/>
      <c r="CS495" s="420"/>
      <c r="CT495" s="420"/>
      <c r="CU495" s="420"/>
      <c r="CV495" s="420"/>
      <c r="CW495" s="420"/>
      <c r="CX495" s="420"/>
      <c r="CY495" s="420"/>
      <c r="CZ495" s="420"/>
    </row>
    <row r="496" s="424" customFormat="true" ht="25.15" customHeight="true" x14ac:dyDescent="0.2">
      <c r="C496" s="848"/>
      <c r="D496" s="848"/>
      <c r="E496" s="680" t="s">
        <v>219</v>
      </c>
      <c r="F496" s="660"/>
      <c r="G496" s="660"/>
      <c r="H496" s="848" t="s">
        <v>225</v>
      </c>
      <c r="I496" s="848"/>
      <c r="J496" s="665">
        <v>9.3350637946528564E-2</v>
      </c>
      <c r="K496" s="660"/>
      <c r="L496" s="660"/>
      <c r="M496" s="848"/>
      <c r="N496" s="848"/>
      <c r="O496" s="681" t="s">
        <v>219</v>
      </c>
      <c r="P496" s="660"/>
      <c r="Q496" s="660"/>
      <c r="AI496" s="417"/>
      <c r="AJ496" s="417"/>
      <c r="AK496" s="417"/>
      <c r="AL496" s="417"/>
      <c r="AM496" s="417"/>
      <c r="AN496" s="417"/>
      <c r="AO496" s="417"/>
      <c r="AP496" s="417"/>
      <c r="AQ496" s="417"/>
      <c r="AR496" s="417"/>
      <c r="AS496" s="417"/>
      <c r="AT496" s="417"/>
      <c r="AU496" s="417"/>
      <c r="AV496" s="417"/>
      <c r="AW496" s="417"/>
      <c r="AX496" s="417"/>
      <c r="AY496" s="417"/>
      <c r="AZ496" s="417"/>
      <c r="BA496" s="419"/>
      <c r="BB496" s="495"/>
      <c r="BC496" s="419"/>
      <c r="BD496" s="419"/>
      <c r="BE496" s="419"/>
      <c r="BF496" s="419"/>
      <c r="BG496" s="419"/>
      <c r="BH496" s="419"/>
      <c r="BI496" s="419"/>
      <c r="BJ496" s="419"/>
      <c r="BK496" s="419"/>
      <c r="BL496" s="419"/>
      <c r="BM496" s="419"/>
      <c r="BN496" s="419"/>
      <c r="BO496" s="419"/>
      <c r="BP496" s="419"/>
      <c r="BQ496" s="419"/>
      <c r="BR496" s="419"/>
      <c r="BS496" s="419"/>
      <c r="BT496" s="419"/>
      <c r="BU496" s="419"/>
      <c r="BV496" s="419"/>
      <c r="BW496" s="419"/>
      <c r="BX496" s="419"/>
      <c r="BY496" s="419"/>
      <c r="BZ496" s="420"/>
      <c r="CA496" s="420"/>
      <c r="CB496" s="420"/>
      <c r="CC496" s="420"/>
      <c r="CD496" s="420"/>
      <c r="CE496" s="420"/>
      <c r="CF496" s="420"/>
      <c r="CG496" s="420"/>
      <c r="CH496" s="420"/>
      <c r="CI496" s="420"/>
      <c r="CJ496" s="420"/>
      <c r="CK496" s="420"/>
      <c r="CL496" s="420"/>
      <c r="CM496" s="420"/>
      <c r="CN496" s="420"/>
      <c r="CO496" s="420"/>
      <c r="CP496" s="420"/>
      <c r="CQ496" s="420"/>
      <c r="CR496" s="420"/>
      <c r="CS496" s="420"/>
      <c r="CT496" s="420"/>
      <c r="CU496" s="420"/>
      <c r="CV496" s="420"/>
      <c r="CW496" s="420"/>
      <c r="CX496" s="420"/>
      <c r="CY496" s="420"/>
      <c r="CZ496" s="420"/>
    </row>
    <row r="497" s="424" customFormat="true" ht="25.15" customHeight="true" x14ac:dyDescent="0.2">
      <c r="C497" s="849" t="s">
        <v>251</v>
      </c>
      <c r="D497" s="848"/>
      <c r="E497" s="661">
        <v>1.8787497583051791E-2</v>
      </c>
      <c r="F497" s="660"/>
      <c r="G497" s="660"/>
      <c r="H497" s="848" t="s">
        <v>229</v>
      </c>
      <c r="I497" s="848"/>
      <c r="J497" s="665">
        <v>8.740707053933007E-2</v>
      </c>
      <c r="K497" s="660"/>
      <c r="L497" s="660"/>
      <c r="M497" s="848" t="s">
        <v>251</v>
      </c>
      <c r="N497" s="848"/>
      <c r="O497" s="663">
        <v>2.1163497241983058E-2</v>
      </c>
      <c r="P497" s="660"/>
      <c r="Q497" s="660"/>
      <c r="AI497" s="417"/>
      <c r="AJ497" s="417"/>
      <c r="AK497" s="417"/>
      <c r="AL497" s="417"/>
      <c r="AM497" s="417"/>
      <c r="AN497" s="417"/>
      <c r="AO497" s="417"/>
      <c r="AP497" s="417"/>
      <c r="AQ497" s="417"/>
      <c r="AR497" s="417"/>
      <c r="AS497" s="417"/>
      <c r="AT497" s="417"/>
      <c r="AU497" s="417"/>
      <c r="AV497" s="417"/>
      <c r="AW497" s="417"/>
      <c r="AX497" s="417"/>
      <c r="AY497" s="417"/>
      <c r="AZ497" s="417"/>
      <c r="BA497" s="419"/>
      <c r="BB497" s="495"/>
      <c r="BC497" s="419"/>
      <c r="BD497" s="419"/>
      <c r="BE497" s="419"/>
      <c r="BF497" s="419"/>
      <c r="BG497" s="419"/>
      <c r="BH497" s="419"/>
      <c r="BI497" s="419"/>
      <c r="BJ497" s="419"/>
      <c r="BK497" s="419"/>
      <c r="BL497" s="419"/>
      <c r="BM497" s="419"/>
      <c r="BN497" s="419"/>
      <c r="BO497" s="419"/>
      <c r="BP497" s="419"/>
      <c r="BQ497" s="419"/>
      <c r="BR497" s="419"/>
      <c r="BS497" s="419"/>
      <c r="BT497" s="419"/>
      <c r="BU497" s="419"/>
      <c r="BV497" s="419"/>
      <c r="BW497" s="419"/>
      <c r="BX497" s="419"/>
      <c r="BY497" s="419"/>
      <c r="BZ497" s="420"/>
      <c r="CA497" s="420"/>
      <c r="CB497" s="420"/>
      <c r="CC497" s="420"/>
      <c r="CD497" s="420"/>
      <c r="CE497" s="420"/>
      <c r="CF497" s="420"/>
      <c r="CG497" s="420"/>
      <c r="CH497" s="420"/>
      <c r="CI497" s="420"/>
      <c r="CJ497" s="420"/>
      <c r="CK497" s="420"/>
      <c r="CL497" s="420"/>
      <c r="CM497" s="420"/>
      <c r="CN497" s="420"/>
      <c r="CO497" s="420"/>
      <c r="CP497" s="420"/>
      <c r="CQ497" s="420"/>
      <c r="CR497" s="420"/>
      <c r="CS497" s="420"/>
      <c r="CT497" s="420"/>
      <c r="CU497" s="420"/>
      <c r="CV497" s="420"/>
      <c r="CW497" s="420"/>
      <c r="CX497" s="420"/>
      <c r="CY497" s="420"/>
      <c r="CZ497" s="420"/>
    </row>
    <row r="498" s="424" customFormat="true" ht="25.15" customHeight="true" x14ac:dyDescent="0.2">
      <c r="C498" s="849" t="s">
        <v>225</v>
      </c>
      <c r="D498" s="848"/>
      <c r="E498" s="664">
        <v>9.5119870056486228E-2</v>
      </c>
      <c r="F498" s="660"/>
      <c r="G498" s="660"/>
      <c r="H498" s="848" t="s">
        <v>227</v>
      </c>
      <c r="I498" s="848"/>
      <c r="J498" s="665">
        <v>8.7663033665532256E-2</v>
      </c>
      <c r="K498" s="660"/>
      <c r="L498" s="660"/>
      <c r="M498" s="848" t="s">
        <v>225</v>
      </c>
      <c r="N498" s="848"/>
      <c r="O498" s="666">
        <v>0.12280291682427347</v>
      </c>
      <c r="P498" s="660"/>
      <c r="Q498" s="660"/>
      <c r="AI498" s="417"/>
      <c r="AJ498" s="417"/>
      <c r="AK498" s="417"/>
      <c r="AL498" s="417"/>
      <c r="AM498" s="417"/>
      <c r="AN498" s="417"/>
      <c r="AO498" s="417"/>
      <c r="AP498" s="417"/>
      <c r="AQ498" s="417"/>
      <c r="AR498" s="417"/>
      <c r="AS498" s="417"/>
      <c r="AT498" s="417"/>
      <c r="AU498" s="417"/>
      <c r="AV498" s="417"/>
      <c r="AW498" s="417"/>
      <c r="AX498" s="417"/>
      <c r="AY498" s="417"/>
      <c r="AZ498" s="417"/>
      <c r="BA498" s="419"/>
      <c r="BB498" s="495"/>
      <c r="BC498" s="419"/>
      <c r="BD498" s="419"/>
      <c r="BE498" s="419"/>
      <c r="BF498" s="419"/>
      <c r="BG498" s="419"/>
      <c r="BH498" s="419"/>
      <c r="BI498" s="419"/>
      <c r="BJ498" s="419"/>
      <c r="BK498" s="419"/>
      <c r="BL498" s="419"/>
      <c r="BM498" s="419"/>
      <c r="BN498" s="419"/>
      <c r="BO498" s="419"/>
      <c r="BP498" s="419"/>
      <c r="BQ498" s="419"/>
      <c r="BR498" s="419"/>
      <c r="BS498" s="419"/>
      <c r="BT498" s="419"/>
      <c r="BU498" s="419"/>
      <c r="BV498" s="419"/>
      <c r="BW498" s="419"/>
      <c r="BX498" s="419"/>
      <c r="BY498" s="419"/>
      <c r="BZ498" s="420"/>
      <c r="CA498" s="420"/>
      <c r="CB498" s="420"/>
      <c r="CC498" s="420"/>
      <c r="CD498" s="420"/>
      <c r="CE498" s="420"/>
      <c r="CF498" s="420"/>
      <c r="CG498" s="420"/>
      <c r="CH498" s="420"/>
      <c r="CI498" s="420"/>
      <c r="CJ498" s="420"/>
      <c r="CK498" s="420"/>
      <c r="CL498" s="420"/>
      <c r="CM498" s="420"/>
      <c r="CN498" s="420"/>
      <c r="CO498" s="420"/>
      <c r="CP498" s="420"/>
      <c r="CQ498" s="420"/>
      <c r="CR498" s="420"/>
      <c r="CS498" s="420"/>
      <c r="CT498" s="420"/>
      <c r="CU498" s="420"/>
      <c r="CV498" s="420"/>
      <c r="CW498" s="420"/>
      <c r="CX498" s="420"/>
      <c r="CY498" s="420"/>
      <c r="CZ498" s="420"/>
    </row>
    <row r="499" s="424" customFormat="true" ht="25.15" customHeight="true" x14ac:dyDescent="0.2">
      <c r="C499" s="849" t="s">
        <v>229</v>
      </c>
      <c r="D499" s="848"/>
      <c r="E499" s="664">
        <v>9.2869184226798948E-2</v>
      </c>
      <c r="F499" s="660"/>
      <c r="G499" s="660"/>
      <c r="H499" s="848" t="s">
        <v>240</v>
      </c>
      <c r="I499" s="848"/>
      <c r="J499" s="665">
        <v>2.0256476041436888E-2</v>
      </c>
      <c r="K499" s="660"/>
      <c r="L499" s="660"/>
      <c r="M499" s="848" t="s">
        <v>229</v>
      </c>
      <c r="N499" s="848"/>
      <c r="O499" s="666">
        <v>0.1166931024949273</v>
      </c>
      <c r="P499" s="660"/>
      <c r="Q499" s="660"/>
      <c r="AI499" s="417"/>
      <c r="AJ499" s="417"/>
      <c r="AK499" s="417"/>
      <c r="AL499" s="417"/>
      <c r="AM499" s="417"/>
      <c r="AN499" s="417"/>
      <c r="AO499" s="417"/>
      <c r="AP499" s="417"/>
      <c r="AQ499" s="417"/>
      <c r="AR499" s="417"/>
      <c r="AS499" s="417"/>
      <c r="AT499" s="417"/>
      <c r="AU499" s="417"/>
      <c r="AV499" s="417"/>
      <c r="AW499" s="417"/>
      <c r="AX499" s="417"/>
      <c r="AY499" s="417"/>
      <c r="AZ499" s="417"/>
      <c r="BA499" s="419"/>
      <c r="BB499" s="495"/>
      <c r="BC499" s="419"/>
      <c r="BD499" s="419"/>
      <c r="BE499" s="419"/>
      <c r="BF499" s="419"/>
      <c r="BG499" s="419"/>
      <c r="BH499" s="419"/>
      <c r="BI499" s="419"/>
      <c r="BJ499" s="419"/>
      <c r="BK499" s="419"/>
      <c r="BL499" s="419"/>
      <c r="BM499" s="419"/>
      <c r="BN499" s="419"/>
      <c r="BO499" s="419"/>
      <c r="BP499" s="419"/>
      <c r="BQ499" s="419"/>
      <c r="BR499" s="419"/>
      <c r="BS499" s="419"/>
      <c r="BT499" s="419"/>
      <c r="BU499" s="419"/>
      <c r="BV499" s="419"/>
      <c r="BW499" s="419"/>
      <c r="BX499" s="419"/>
      <c r="BY499" s="419"/>
      <c r="BZ499" s="420"/>
      <c r="CA499" s="420"/>
      <c r="CB499" s="420"/>
      <c r="CC499" s="420"/>
      <c r="CD499" s="420"/>
      <c r="CE499" s="420"/>
      <c r="CF499" s="420"/>
      <c r="CG499" s="420"/>
      <c r="CH499" s="420"/>
      <c r="CI499" s="420"/>
      <c r="CJ499" s="420"/>
      <c r="CK499" s="420"/>
      <c r="CL499" s="420"/>
      <c r="CM499" s="420"/>
      <c r="CN499" s="420"/>
      <c r="CO499" s="420"/>
      <c r="CP499" s="420"/>
      <c r="CQ499" s="420"/>
      <c r="CR499" s="420"/>
      <c r="CS499" s="420"/>
      <c r="CT499" s="420"/>
      <c r="CU499" s="420"/>
      <c r="CV499" s="420"/>
      <c r="CW499" s="420"/>
      <c r="CX499" s="420"/>
      <c r="CY499" s="420"/>
      <c r="CZ499" s="420"/>
    </row>
    <row r="500" s="424" customFormat="true" ht="25.15" customHeight="true" x14ac:dyDescent="0.2">
      <c r="C500" s="849" t="s">
        <v>227</v>
      </c>
      <c r="D500" s="848"/>
      <c r="E500" s="664">
        <v>0.10189831940678558</v>
      </c>
      <c r="F500" s="660"/>
      <c r="G500" s="660"/>
      <c r="H500" s="848" t="s">
        <v>233</v>
      </c>
      <c r="I500" s="848"/>
      <c r="J500" s="665">
        <v>6.8155834551588509E-2</v>
      </c>
      <c r="K500" s="660"/>
      <c r="L500" s="660"/>
      <c r="M500" s="848" t="s">
        <v>227</v>
      </c>
      <c r="N500" s="848"/>
      <c r="O500" s="666">
        <v>0.1175474093396328</v>
      </c>
      <c r="P500" s="660"/>
      <c r="Q500" s="660"/>
      <c r="AI500" s="417"/>
      <c r="AJ500" s="417"/>
      <c r="AK500" s="417"/>
      <c r="AL500" s="417"/>
      <c r="AM500" s="417"/>
      <c r="AN500" s="417"/>
      <c r="AO500" s="417"/>
      <c r="AP500" s="417"/>
      <c r="AQ500" s="417"/>
      <c r="AR500" s="417"/>
      <c r="AS500" s="417"/>
      <c r="AT500" s="417"/>
      <c r="AU500" s="417"/>
      <c r="AV500" s="417"/>
      <c r="AW500" s="417"/>
      <c r="AX500" s="417"/>
      <c r="AY500" s="417"/>
      <c r="AZ500" s="417"/>
      <c r="BA500" s="419"/>
      <c r="BB500" s="495"/>
      <c r="BC500" s="419"/>
      <c r="BD500" s="419"/>
      <c r="BE500" s="419"/>
      <c r="BF500" s="419"/>
      <c r="BG500" s="419"/>
      <c r="BH500" s="419"/>
      <c r="BI500" s="419"/>
      <c r="BJ500" s="419"/>
      <c r="BK500" s="419"/>
      <c r="BL500" s="419"/>
      <c r="BM500" s="419"/>
      <c r="BN500" s="419"/>
      <c r="BO500" s="419"/>
      <c r="BP500" s="419"/>
      <c r="BQ500" s="419"/>
      <c r="BR500" s="419"/>
      <c r="BS500" s="419"/>
      <c r="BT500" s="419"/>
      <c r="BU500" s="419"/>
      <c r="BV500" s="419"/>
      <c r="BW500" s="419"/>
      <c r="BX500" s="419"/>
      <c r="BY500" s="419"/>
      <c r="BZ500" s="420"/>
      <c r="CA500" s="420"/>
      <c r="CB500" s="420"/>
      <c r="CC500" s="420"/>
      <c r="CD500" s="420"/>
      <c r="CE500" s="420"/>
      <c r="CF500" s="420"/>
      <c r="CG500" s="420"/>
      <c r="CH500" s="420"/>
      <c r="CI500" s="420"/>
      <c r="CJ500" s="420"/>
      <c r="CK500" s="420"/>
      <c r="CL500" s="420"/>
      <c r="CM500" s="420"/>
      <c r="CN500" s="420"/>
      <c r="CO500" s="420"/>
      <c r="CP500" s="420"/>
      <c r="CQ500" s="420"/>
      <c r="CR500" s="420"/>
      <c r="CS500" s="420"/>
      <c r="CT500" s="420"/>
      <c r="CU500" s="420"/>
      <c r="CV500" s="420"/>
      <c r="CW500" s="420"/>
      <c r="CX500" s="420"/>
      <c r="CY500" s="420"/>
      <c r="CZ500" s="420"/>
    </row>
    <row r="501" s="424" customFormat="true" ht="25.15" customHeight="true" x14ac:dyDescent="0.2">
      <c r="C501" s="849" t="s">
        <v>240</v>
      </c>
      <c r="D501" s="848"/>
      <c r="E501" s="664">
        <v>2.4299559634701408E-2</v>
      </c>
      <c r="F501" s="660"/>
      <c r="G501" s="660"/>
      <c r="H501" s="848" t="s">
        <v>230</v>
      </c>
      <c r="I501" s="848"/>
      <c r="J501" s="665">
        <v>5.8172019666237383E-2</v>
      </c>
      <c r="K501" s="660"/>
      <c r="L501" s="660"/>
      <c r="M501" s="848" t="s">
        <v>240</v>
      </c>
      <c r="N501" s="848"/>
      <c r="O501" s="666">
        <v>7.1025599540964462E-2</v>
      </c>
      <c r="P501" s="660"/>
      <c r="Q501" s="660"/>
      <c r="AI501" s="417"/>
      <c r="AJ501" s="417"/>
      <c r="AK501" s="417"/>
      <c r="AL501" s="417"/>
      <c r="AM501" s="417"/>
      <c r="AN501" s="417"/>
      <c r="AO501" s="417"/>
      <c r="AP501" s="417"/>
      <c r="AQ501" s="417"/>
      <c r="AR501" s="417"/>
      <c r="AS501" s="417"/>
      <c r="AT501" s="417"/>
      <c r="AU501" s="417"/>
      <c r="AV501" s="417"/>
      <c r="AW501" s="417"/>
      <c r="AX501" s="417"/>
      <c r="AY501" s="417"/>
      <c r="AZ501" s="417"/>
      <c r="BA501" s="419"/>
      <c r="BB501" s="495"/>
      <c r="BC501" s="419"/>
      <c r="BD501" s="419"/>
      <c r="BE501" s="419"/>
      <c r="BF501" s="419"/>
      <c r="BG501" s="419"/>
      <c r="BH501" s="419"/>
      <c r="BI501" s="419"/>
      <c r="BJ501" s="419"/>
      <c r="BK501" s="419"/>
      <c r="BL501" s="419"/>
      <c r="BM501" s="419"/>
      <c r="BN501" s="419"/>
      <c r="BO501" s="419"/>
      <c r="BP501" s="419"/>
      <c r="BQ501" s="419"/>
      <c r="BR501" s="419"/>
      <c r="BS501" s="419"/>
      <c r="BT501" s="419"/>
      <c r="BU501" s="419"/>
      <c r="BV501" s="419"/>
      <c r="BW501" s="419"/>
      <c r="BX501" s="419"/>
      <c r="BY501" s="419"/>
      <c r="BZ501" s="420"/>
      <c r="CA501" s="420"/>
      <c r="CB501" s="420"/>
      <c r="CC501" s="420"/>
      <c r="CD501" s="420"/>
      <c r="CE501" s="420"/>
      <c r="CF501" s="420"/>
      <c r="CG501" s="420"/>
      <c r="CH501" s="420"/>
      <c r="CI501" s="420"/>
      <c r="CJ501" s="420"/>
      <c r="CK501" s="420"/>
      <c r="CL501" s="420"/>
      <c r="CM501" s="420"/>
      <c r="CN501" s="420"/>
      <c r="CO501" s="420"/>
      <c r="CP501" s="420"/>
      <c r="CQ501" s="420"/>
      <c r="CR501" s="420"/>
      <c r="CS501" s="420"/>
      <c r="CT501" s="420"/>
      <c r="CU501" s="420"/>
      <c r="CV501" s="420"/>
      <c r="CW501" s="420"/>
      <c r="CX501" s="420"/>
      <c r="CY501" s="420"/>
      <c r="CZ501" s="420"/>
    </row>
    <row r="502" s="424" customFormat="true" ht="25.15" customHeight="true" x14ac:dyDescent="0.2">
      <c r="C502" s="849" t="s">
        <v>233</v>
      </c>
      <c r="D502" s="848"/>
      <c r="E502" s="664">
        <v>7.685548177004306E-2</v>
      </c>
      <c r="F502" s="660"/>
      <c r="G502" s="660"/>
      <c r="H502" s="848" t="s">
        <v>231</v>
      </c>
      <c r="I502" s="848"/>
      <c r="J502" s="665">
        <v>9.1280362802603876E-2</v>
      </c>
      <c r="K502" s="660"/>
      <c r="L502" s="660"/>
      <c r="M502" s="848" t="s">
        <v>233</v>
      </c>
      <c r="N502" s="848"/>
      <c r="O502" s="666">
        <v>0.1013725304069444</v>
      </c>
      <c r="P502" s="660"/>
      <c r="Q502" s="660"/>
      <c r="AI502" s="417"/>
      <c r="AJ502" s="417"/>
      <c r="AK502" s="417"/>
      <c r="AL502" s="417"/>
      <c r="AM502" s="417"/>
      <c r="AN502" s="417"/>
      <c r="AO502" s="417"/>
      <c r="AP502" s="417"/>
      <c r="AQ502" s="417"/>
      <c r="AR502" s="417"/>
      <c r="AS502" s="417"/>
      <c r="AT502" s="417"/>
      <c r="AU502" s="417"/>
      <c r="AV502" s="417"/>
      <c r="AW502" s="417"/>
      <c r="AX502" s="417"/>
      <c r="AY502" s="417"/>
      <c r="AZ502" s="417"/>
      <c r="BA502" s="419"/>
      <c r="BB502" s="495"/>
      <c r="BC502" s="419"/>
      <c r="BD502" s="419"/>
      <c r="BE502" s="419"/>
      <c r="BF502" s="419"/>
      <c r="BG502" s="419"/>
      <c r="BH502" s="419"/>
      <c r="BI502" s="419"/>
      <c r="BJ502" s="419"/>
      <c r="BK502" s="419"/>
      <c r="BL502" s="419"/>
      <c r="BM502" s="419"/>
      <c r="BN502" s="419"/>
      <c r="BO502" s="419"/>
      <c r="BP502" s="419"/>
      <c r="BQ502" s="419"/>
      <c r="BR502" s="419"/>
      <c r="BS502" s="419"/>
      <c r="BT502" s="419"/>
      <c r="BU502" s="419"/>
      <c r="BV502" s="419"/>
      <c r="BW502" s="419"/>
      <c r="BX502" s="419"/>
      <c r="BY502" s="419"/>
      <c r="BZ502" s="420"/>
      <c r="CA502" s="420"/>
      <c r="CB502" s="420"/>
      <c r="CC502" s="420"/>
      <c r="CD502" s="420"/>
      <c r="CE502" s="420"/>
      <c r="CF502" s="420"/>
      <c r="CG502" s="420"/>
      <c r="CH502" s="420"/>
      <c r="CI502" s="420"/>
      <c r="CJ502" s="420"/>
      <c r="CK502" s="420"/>
      <c r="CL502" s="420"/>
      <c r="CM502" s="420"/>
      <c r="CN502" s="420"/>
      <c r="CO502" s="420"/>
      <c r="CP502" s="420"/>
      <c r="CQ502" s="420"/>
      <c r="CR502" s="420"/>
      <c r="CS502" s="420"/>
      <c r="CT502" s="420"/>
      <c r="CU502" s="420"/>
      <c r="CV502" s="420"/>
      <c r="CW502" s="420"/>
      <c r="CX502" s="420"/>
      <c r="CY502" s="420"/>
      <c r="CZ502" s="420"/>
    </row>
    <row r="503" s="424" customFormat="true" ht="25.15" customHeight="true" x14ac:dyDescent="0.2">
      <c r="C503" s="849" t="s">
        <v>230</v>
      </c>
      <c r="D503" s="848"/>
      <c r="E503" s="664">
        <v>6.4744208893421903E-2</v>
      </c>
      <c r="F503" s="660"/>
      <c r="G503" s="660"/>
      <c r="H503" s="848" t="s">
        <v>246</v>
      </c>
      <c r="I503" s="848"/>
      <c r="J503" s="665">
        <v>2.2469599315558909E-2</v>
      </c>
      <c r="K503" s="660"/>
      <c r="L503" s="660"/>
      <c r="M503" s="848" t="s">
        <v>230</v>
      </c>
      <c r="N503" s="848"/>
      <c r="O503" s="666">
        <v>0.10601468652954908</v>
      </c>
      <c r="P503" s="660"/>
      <c r="Q503" s="660"/>
      <c r="AI503" s="417"/>
      <c r="AJ503" s="417"/>
      <c r="AK503" s="417"/>
      <c r="AL503" s="417"/>
      <c r="AM503" s="417"/>
      <c r="AN503" s="417"/>
      <c r="AO503" s="417"/>
      <c r="AP503" s="417"/>
      <c r="AQ503" s="417"/>
      <c r="AR503" s="417"/>
      <c r="AS503" s="417"/>
      <c r="AT503" s="417"/>
      <c r="AU503" s="417"/>
      <c r="AV503" s="417"/>
      <c r="AW503" s="417"/>
      <c r="AX503" s="417"/>
      <c r="AY503" s="417"/>
      <c r="AZ503" s="417"/>
      <c r="BA503" s="419"/>
      <c r="BB503" s="495"/>
      <c r="BC503" s="419"/>
      <c r="BD503" s="419"/>
      <c r="BE503" s="419"/>
      <c r="BF503" s="419"/>
      <c r="BG503" s="419"/>
      <c r="BH503" s="419"/>
      <c r="BI503" s="419"/>
      <c r="BJ503" s="419"/>
      <c r="BK503" s="419"/>
      <c r="BL503" s="419"/>
      <c r="BM503" s="419"/>
      <c r="BN503" s="419"/>
      <c r="BO503" s="419"/>
      <c r="BP503" s="419"/>
      <c r="BQ503" s="419"/>
      <c r="BR503" s="419"/>
      <c r="BS503" s="419"/>
      <c r="BT503" s="419"/>
      <c r="BU503" s="419"/>
      <c r="BV503" s="419"/>
      <c r="BW503" s="419"/>
      <c r="BX503" s="419"/>
      <c r="BY503" s="419"/>
      <c r="BZ503" s="420"/>
      <c r="CA503" s="420"/>
      <c r="CB503" s="420"/>
      <c r="CC503" s="420"/>
      <c r="CD503" s="420"/>
      <c r="CE503" s="420"/>
      <c r="CF503" s="420"/>
      <c r="CG503" s="420"/>
      <c r="CH503" s="420"/>
      <c r="CI503" s="420"/>
      <c r="CJ503" s="420"/>
      <c r="CK503" s="420"/>
      <c r="CL503" s="420"/>
      <c r="CM503" s="420"/>
      <c r="CN503" s="420"/>
      <c r="CO503" s="420"/>
      <c r="CP503" s="420"/>
      <c r="CQ503" s="420"/>
      <c r="CR503" s="420"/>
      <c r="CS503" s="420"/>
      <c r="CT503" s="420"/>
      <c r="CU503" s="420"/>
      <c r="CV503" s="420"/>
      <c r="CW503" s="420"/>
      <c r="CX503" s="420"/>
      <c r="CY503" s="420"/>
      <c r="CZ503" s="420"/>
    </row>
    <row r="504" s="424" customFormat="true" ht="25.15" customHeight="true" x14ac:dyDescent="0.2">
      <c r="C504" s="849" t="s">
        <v>231</v>
      </c>
      <c r="D504" s="848"/>
      <c r="E504" s="664">
        <v>8.9624385364518028E-2</v>
      </c>
      <c r="F504" s="660"/>
      <c r="G504" s="660"/>
      <c r="H504" s="848" t="s">
        <v>234</v>
      </c>
      <c r="I504" s="848"/>
      <c r="J504" s="665">
        <v>7.6025364013612429E-2</v>
      </c>
      <c r="K504" s="660"/>
      <c r="L504" s="660"/>
      <c r="M504" s="848" t="s">
        <v>231</v>
      </c>
      <c r="N504" s="848"/>
      <c r="O504" s="666">
        <v>9.621259675940845E-2</v>
      </c>
      <c r="P504" s="660"/>
      <c r="Q504" s="660"/>
      <c r="AI504" s="417"/>
      <c r="AJ504" s="417"/>
      <c r="AK504" s="417"/>
      <c r="AL504" s="417"/>
      <c r="AM504" s="417"/>
      <c r="AN504" s="417"/>
      <c r="AO504" s="417"/>
      <c r="AP504" s="417"/>
      <c r="AQ504" s="417"/>
      <c r="AR504" s="417"/>
      <c r="AS504" s="417"/>
      <c r="AT504" s="417"/>
      <c r="AU504" s="417"/>
      <c r="AV504" s="417"/>
      <c r="AW504" s="417"/>
      <c r="AX504" s="417"/>
      <c r="AY504" s="417"/>
      <c r="AZ504" s="417"/>
      <c r="BA504" s="419"/>
      <c r="BB504" s="495"/>
      <c r="BC504" s="419"/>
      <c r="BD504" s="419"/>
      <c r="BE504" s="419"/>
      <c r="BF504" s="419"/>
      <c r="BG504" s="419"/>
      <c r="BH504" s="419"/>
      <c r="BI504" s="419"/>
      <c r="BJ504" s="419"/>
      <c r="BK504" s="419"/>
      <c r="BL504" s="419"/>
      <c r="BM504" s="419"/>
      <c r="BN504" s="419"/>
      <c r="BO504" s="419"/>
      <c r="BP504" s="419"/>
      <c r="BQ504" s="419"/>
      <c r="BR504" s="419"/>
      <c r="BS504" s="419"/>
      <c r="BT504" s="419"/>
      <c r="BU504" s="419"/>
      <c r="BV504" s="419"/>
      <c r="BW504" s="419"/>
      <c r="BX504" s="419"/>
      <c r="BY504" s="419"/>
      <c r="BZ504" s="420"/>
      <c r="CA504" s="420"/>
      <c r="CB504" s="420"/>
      <c r="CC504" s="420"/>
      <c r="CD504" s="420"/>
      <c r="CE504" s="420"/>
      <c r="CF504" s="420"/>
      <c r="CG504" s="420"/>
      <c r="CH504" s="420"/>
      <c r="CI504" s="420"/>
      <c r="CJ504" s="420"/>
      <c r="CK504" s="420"/>
      <c r="CL504" s="420"/>
      <c r="CM504" s="420"/>
      <c r="CN504" s="420"/>
      <c r="CO504" s="420"/>
      <c r="CP504" s="420"/>
      <c r="CQ504" s="420"/>
      <c r="CR504" s="420"/>
      <c r="CS504" s="420"/>
      <c r="CT504" s="420"/>
      <c r="CU504" s="420"/>
      <c r="CV504" s="420"/>
      <c r="CW504" s="420"/>
      <c r="CX504" s="420"/>
      <c r="CY504" s="420"/>
      <c r="CZ504" s="420"/>
    </row>
    <row r="505" s="424" customFormat="true" ht="25.15" customHeight="true" x14ac:dyDescent="0.2">
      <c r="C505" s="849" t="s">
        <v>246</v>
      </c>
      <c r="D505" s="848"/>
      <c r="E505" s="664">
        <v>2.0054133372969282E-2</v>
      </c>
      <c r="F505" s="660"/>
      <c r="G505" s="660"/>
      <c r="H505" s="848" t="s">
        <v>226</v>
      </c>
      <c r="I505" s="848"/>
      <c r="J505" s="665">
        <v>0.11740090037959683</v>
      </c>
      <c r="K505" s="660"/>
      <c r="L505" s="660"/>
      <c r="M505" s="848" t="s">
        <v>246</v>
      </c>
      <c r="N505" s="848"/>
      <c r="O505" s="666">
        <v>4.6398548916328469E-2</v>
      </c>
      <c r="P505" s="660"/>
      <c r="Q505" s="660"/>
      <c r="AI505" s="417"/>
      <c r="AJ505" s="417"/>
      <c r="AK505" s="417"/>
      <c r="AL505" s="417"/>
      <c r="AM505" s="417"/>
      <c r="AN505" s="417"/>
      <c r="AO505" s="417"/>
      <c r="AP505" s="417"/>
      <c r="AQ505" s="417"/>
      <c r="AR505" s="417"/>
      <c r="AS505" s="417"/>
      <c r="AT505" s="417"/>
      <c r="AU505" s="417"/>
      <c r="AV505" s="417"/>
      <c r="AW505" s="417"/>
      <c r="AX505" s="417"/>
      <c r="AY505" s="417"/>
      <c r="AZ505" s="417"/>
      <c r="BA505" s="419"/>
      <c r="BB505" s="495"/>
      <c r="BC505" s="419"/>
      <c r="BD505" s="419"/>
      <c r="BE505" s="419"/>
      <c r="BF505" s="419"/>
      <c r="BG505" s="419"/>
      <c r="BH505" s="419"/>
      <c r="BI505" s="419"/>
      <c r="BJ505" s="419"/>
      <c r="BK505" s="419"/>
      <c r="BL505" s="419"/>
      <c r="BM505" s="419"/>
      <c r="BN505" s="419"/>
      <c r="BO505" s="419"/>
      <c r="BP505" s="419"/>
      <c r="BQ505" s="419"/>
      <c r="BR505" s="419"/>
      <c r="BS505" s="419"/>
      <c r="BT505" s="419"/>
      <c r="BU505" s="419"/>
      <c r="BV505" s="419"/>
      <c r="BW505" s="419"/>
      <c r="BX505" s="419"/>
      <c r="BY505" s="419"/>
      <c r="BZ505" s="420"/>
      <c r="CA505" s="420"/>
      <c r="CB505" s="420"/>
      <c r="CC505" s="420"/>
      <c r="CD505" s="420"/>
      <c r="CE505" s="420"/>
      <c r="CF505" s="420"/>
      <c r="CG505" s="420"/>
      <c r="CH505" s="420"/>
      <c r="CI505" s="420"/>
      <c r="CJ505" s="420"/>
      <c r="CK505" s="420"/>
      <c r="CL505" s="420"/>
      <c r="CM505" s="420"/>
      <c r="CN505" s="420"/>
      <c r="CO505" s="420"/>
      <c r="CP505" s="420"/>
      <c r="CQ505" s="420"/>
      <c r="CR505" s="420"/>
      <c r="CS505" s="420"/>
      <c r="CT505" s="420"/>
      <c r="CU505" s="420"/>
      <c r="CV505" s="420"/>
      <c r="CW505" s="420"/>
      <c r="CX505" s="420"/>
      <c r="CY505" s="420"/>
      <c r="CZ505" s="420"/>
    </row>
    <row r="506" s="424" customFormat="true" ht="25.15" customHeight="true" x14ac:dyDescent="0.2">
      <c r="C506" s="849" t="s">
        <v>234</v>
      </c>
      <c r="D506" s="848"/>
      <c r="E506" s="664">
        <v>8.3206591249182574E-2</v>
      </c>
      <c r="F506" s="660"/>
      <c r="G506" s="660"/>
      <c r="H506" s="848" t="s">
        <v>228</v>
      </c>
      <c r="I506" s="848"/>
      <c r="J506" s="665">
        <v>0.10832525064888321</v>
      </c>
      <c r="K506" s="660"/>
      <c r="L506" s="660"/>
      <c r="M506" s="848" t="s">
        <v>234</v>
      </c>
      <c r="N506" s="848"/>
      <c r="O506" s="666">
        <v>9.8921347067817411E-2</v>
      </c>
      <c r="P506" s="660"/>
      <c r="Q506" s="660"/>
      <c r="AI506" s="417"/>
      <c r="AJ506" s="417"/>
      <c r="AK506" s="417"/>
      <c r="AL506" s="417"/>
      <c r="AM506" s="417"/>
      <c r="AN506" s="417"/>
      <c r="AO506" s="417"/>
      <c r="AP506" s="417"/>
      <c r="AQ506" s="417"/>
      <c r="AR506" s="417"/>
      <c r="AS506" s="417"/>
      <c r="AT506" s="417"/>
      <c r="AU506" s="417"/>
      <c r="AV506" s="417"/>
      <c r="AW506" s="417"/>
      <c r="AX506" s="417"/>
      <c r="AY506" s="417"/>
      <c r="AZ506" s="417"/>
      <c r="BA506" s="419"/>
      <c r="BB506" s="495"/>
      <c r="BC506" s="419"/>
      <c r="BD506" s="419"/>
      <c r="BE506" s="419"/>
      <c r="BF506" s="419"/>
      <c r="BG506" s="419"/>
      <c r="BH506" s="419"/>
      <c r="BI506" s="419"/>
      <c r="BJ506" s="419"/>
      <c r="BK506" s="419"/>
      <c r="BL506" s="419"/>
      <c r="BM506" s="419"/>
      <c r="BN506" s="419"/>
      <c r="BO506" s="419"/>
      <c r="BP506" s="419"/>
      <c r="BQ506" s="419"/>
      <c r="BR506" s="419"/>
      <c r="BS506" s="419"/>
      <c r="BT506" s="419"/>
      <c r="BU506" s="419"/>
      <c r="BV506" s="419"/>
      <c r="BW506" s="419"/>
      <c r="BX506" s="419"/>
      <c r="BY506" s="419"/>
      <c r="BZ506" s="420"/>
      <c r="CA506" s="420"/>
      <c r="CB506" s="420"/>
      <c r="CC506" s="420"/>
      <c r="CD506" s="420"/>
      <c r="CE506" s="420"/>
      <c r="CF506" s="420"/>
      <c r="CG506" s="420"/>
      <c r="CH506" s="420"/>
      <c r="CI506" s="420"/>
      <c r="CJ506" s="420"/>
      <c r="CK506" s="420"/>
      <c r="CL506" s="420"/>
      <c r="CM506" s="420"/>
      <c r="CN506" s="420"/>
      <c r="CO506" s="420"/>
      <c r="CP506" s="420"/>
      <c r="CQ506" s="420"/>
      <c r="CR506" s="420"/>
      <c r="CS506" s="420"/>
      <c r="CT506" s="420"/>
      <c r="CU506" s="420"/>
      <c r="CV506" s="420"/>
      <c r="CW506" s="420"/>
      <c r="CX506" s="420"/>
      <c r="CY506" s="420"/>
      <c r="CZ506" s="420"/>
    </row>
    <row r="507" s="424" customFormat="true" ht="25.15" customHeight="true" x14ac:dyDescent="0.2">
      <c r="C507" s="849" t="s">
        <v>226</v>
      </c>
      <c r="D507" s="848"/>
      <c r="E507" s="664">
        <v>0.11432792611774356</v>
      </c>
      <c r="F507" s="660"/>
      <c r="G507" s="660"/>
      <c r="H507" s="848" t="s">
        <v>239</v>
      </c>
      <c r="I507" s="848"/>
      <c r="J507" s="665">
        <v>5.3031537777982155E-2</v>
      </c>
      <c r="K507" s="660"/>
      <c r="L507" s="660"/>
      <c r="M507" s="848" t="s">
        <v>226</v>
      </c>
      <c r="N507" s="848"/>
      <c r="O507" s="666">
        <v>0.10330833744486803</v>
      </c>
      <c r="P507" s="660"/>
      <c r="Q507" s="660"/>
      <c r="AI507" s="417"/>
      <c r="AJ507" s="417"/>
      <c r="AK507" s="417"/>
      <c r="AL507" s="417"/>
      <c r="AM507" s="417"/>
      <c r="AN507" s="417"/>
      <c r="AO507" s="417"/>
      <c r="AP507" s="417"/>
      <c r="AQ507" s="417"/>
      <c r="AR507" s="417"/>
      <c r="AS507" s="417"/>
      <c r="AT507" s="417"/>
      <c r="AU507" s="417"/>
      <c r="AV507" s="417"/>
      <c r="AW507" s="417"/>
      <c r="AX507" s="417"/>
      <c r="AY507" s="417"/>
      <c r="AZ507" s="417"/>
      <c r="BA507" s="419"/>
      <c r="BB507" s="495"/>
      <c r="BC507" s="419"/>
      <c r="BD507" s="419"/>
      <c r="BE507" s="419"/>
      <c r="BF507" s="419"/>
      <c r="BG507" s="419"/>
      <c r="BH507" s="419"/>
      <c r="BI507" s="419"/>
      <c r="BJ507" s="419"/>
      <c r="BK507" s="419"/>
      <c r="BL507" s="419"/>
      <c r="BM507" s="419"/>
      <c r="BN507" s="419"/>
      <c r="BO507" s="419"/>
      <c r="BP507" s="419"/>
      <c r="BQ507" s="419"/>
      <c r="BR507" s="419"/>
      <c r="BS507" s="419"/>
      <c r="BT507" s="419"/>
      <c r="BU507" s="419"/>
      <c r="BV507" s="419"/>
      <c r="BW507" s="419"/>
      <c r="BX507" s="419"/>
      <c r="BY507" s="419"/>
      <c r="BZ507" s="420"/>
      <c r="CA507" s="420"/>
      <c r="CB507" s="420"/>
      <c r="CC507" s="420"/>
      <c r="CD507" s="420"/>
      <c r="CE507" s="420"/>
      <c r="CF507" s="420"/>
      <c r="CG507" s="420"/>
      <c r="CH507" s="420"/>
      <c r="CI507" s="420"/>
      <c r="CJ507" s="420"/>
      <c r="CK507" s="420"/>
      <c r="CL507" s="420"/>
      <c r="CM507" s="420"/>
      <c r="CN507" s="420"/>
      <c r="CO507" s="420"/>
      <c r="CP507" s="420"/>
      <c r="CQ507" s="420"/>
      <c r="CR507" s="420"/>
      <c r="CS507" s="420"/>
      <c r="CT507" s="420"/>
      <c r="CU507" s="420"/>
      <c r="CV507" s="420"/>
      <c r="CW507" s="420"/>
      <c r="CX507" s="420"/>
      <c r="CY507" s="420"/>
      <c r="CZ507" s="420"/>
    </row>
    <row r="508" s="424" customFormat="true" ht="25.15" customHeight="true" x14ac:dyDescent="0.2">
      <c r="C508" s="849" t="s">
        <v>228</v>
      </c>
      <c r="D508" s="848"/>
      <c r="E508" s="664">
        <v>0.10336196211218188</v>
      </c>
      <c r="F508" s="660"/>
      <c r="G508" s="660"/>
      <c r="H508" s="848" t="s">
        <v>238</v>
      </c>
      <c r="I508" s="848"/>
      <c r="J508" s="665">
        <v>-5.8105601136599475E-2</v>
      </c>
      <c r="K508" s="660"/>
      <c r="L508" s="660"/>
      <c r="M508" s="848" t="s">
        <v>228</v>
      </c>
      <c r="N508" s="848"/>
      <c r="O508" s="666">
        <v>8.9943838017245106E-2</v>
      </c>
      <c r="P508" s="660"/>
      <c r="Q508" s="660"/>
      <c r="AI508" s="417"/>
      <c r="AJ508" s="417"/>
      <c r="AK508" s="417"/>
      <c r="AL508" s="417"/>
      <c r="AM508" s="417"/>
      <c r="AN508" s="417"/>
      <c r="AO508" s="417"/>
      <c r="AP508" s="417"/>
      <c r="AQ508" s="417"/>
      <c r="AR508" s="417"/>
      <c r="AS508" s="417"/>
      <c r="AT508" s="417"/>
      <c r="AU508" s="417"/>
      <c r="AV508" s="417"/>
      <c r="AW508" s="417"/>
      <c r="AX508" s="417"/>
      <c r="AY508" s="417"/>
      <c r="AZ508" s="417"/>
      <c r="BA508" s="419"/>
      <c r="BB508" s="495"/>
      <c r="BC508" s="419"/>
      <c r="BD508" s="419"/>
      <c r="BE508" s="419"/>
      <c r="BF508" s="419"/>
      <c r="BG508" s="419"/>
      <c r="BH508" s="419"/>
      <c r="BI508" s="419"/>
      <c r="BJ508" s="419"/>
      <c r="BK508" s="419"/>
      <c r="BL508" s="419"/>
      <c r="BM508" s="419"/>
      <c r="BN508" s="419"/>
      <c r="BO508" s="419"/>
      <c r="BP508" s="419"/>
      <c r="BQ508" s="419"/>
      <c r="BR508" s="419"/>
      <c r="BS508" s="419"/>
      <c r="BT508" s="419"/>
      <c r="BU508" s="419"/>
      <c r="BV508" s="419"/>
      <c r="BW508" s="419"/>
      <c r="BX508" s="419"/>
      <c r="BY508" s="419"/>
      <c r="BZ508" s="420"/>
      <c r="CA508" s="420"/>
      <c r="CB508" s="420"/>
      <c r="CC508" s="420"/>
      <c r="CD508" s="420"/>
      <c r="CE508" s="420"/>
      <c r="CF508" s="420"/>
      <c r="CG508" s="420"/>
      <c r="CH508" s="420"/>
      <c r="CI508" s="420"/>
      <c r="CJ508" s="420"/>
      <c r="CK508" s="420"/>
      <c r="CL508" s="420"/>
      <c r="CM508" s="420"/>
      <c r="CN508" s="420"/>
      <c r="CO508" s="420"/>
      <c r="CP508" s="420"/>
      <c r="CQ508" s="420"/>
      <c r="CR508" s="420"/>
      <c r="CS508" s="420"/>
      <c r="CT508" s="420"/>
      <c r="CU508" s="420"/>
      <c r="CV508" s="420"/>
      <c r="CW508" s="420"/>
      <c r="CX508" s="420"/>
      <c r="CY508" s="420"/>
      <c r="CZ508" s="420"/>
    </row>
    <row r="509" s="424" customFormat="true" ht="25.15" customHeight="true" x14ac:dyDescent="0.2">
      <c r="C509" s="849" t="s">
        <v>239</v>
      </c>
      <c r="D509" s="848"/>
      <c r="E509" s="664">
        <v>4.7059872209174451E-2</v>
      </c>
      <c r="F509" s="660"/>
      <c r="G509" s="660"/>
      <c r="H509" s="848" t="s">
        <v>237</v>
      </c>
      <c r="I509" s="848"/>
      <c r="J509" s="665">
        <v>-3.4265763089938499E-2</v>
      </c>
      <c r="K509" s="660"/>
      <c r="L509" s="660"/>
      <c r="M509" s="848" t="s">
        <v>239</v>
      </c>
      <c r="N509" s="848"/>
      <c r="O509" s="666">
        <v>6.3298114748378237E-2</v>
      </c>
      <c r="P509" s="660"/>
      <c r="Q509" s="660"/>
      <c r="AI509" s="417"/>
      <c r="AJ509" s="417"/>
      <c r="AK509" s="417"/>
      <c r="AL509" s="417"/>
      <c r="AM509" s="417"/>
      <c r="AN509" s="417"/>
      <c r="AO509" s="417"/>
      <c r="AP509" s="417"/>
      <c r="AQ509" s="417"/>
      <c r="AR509" s="417"/>
      <c r="AS509" s="417"/>
      <c r="AT509" s="417"/>
      <c r="AU509" s="417"/>
      <c r="AV509" s="417"/>
      <c r="AW509" s="417"/>
      <c r="AX509" s="417"/>
      <c r="AY509" s="417"/>
      <c r="AZ509" s="417"/>
      <c r="BA509" s="419"/>
      <c r="BB509" s="495"/>
      <c r="BC509" s="419"/>
      <c r="BD509" s="419"/>
      <c r="BE509" s="419"/>
      <c r="BF509" s="419"/>
      <c r="BG509" s="419"/>
      <c r="BH509" s="419"/>
      <c r="BI509" s="419"/>
      <c r="BJ509" s="419"/>
      <c r="BK509" s="419"/>
      <c r="BL509" s="419"/>
      <c r="BM509" s="419"/>
      <c r="BN509" s="419"/>
      <c r="BO509" s="419"/>
      <c r="BP509" s="419"/>
      <c r="BQ509" s="419"/>
      <c r="BR509" s="419"/>
      <c r="BS509" s="419"/>
      <c r="BT509" s="419"/>
      <c r="BU509" s="419"/>
      <c r="BV509" s="419"/>
      <c r="BW509" s="419"/>
      <c r="BX509" s="419"/>
      <c r="BY509" s="419"/>
      <c r="BZ509" s="420"/>
      <c r="CA509" s="420"/>
      <c r="CB509" s="420"/>
      <c r="CC509" s="420"/>
      <c r="CD509" s="420"/>
      <c r="CE509" s="420"/>
      <c r="CF509" s="420"/>
      <c r="CG509" s="420"/>
      <c r="CH509" s="420"/>
      <c r="CI509" s="420"/>
      <c r="CJ509" s="420"/>
      <c r="CK509" s="420"/>
      <c r="CL509" s="420"/>
      <c r="CM509" s="420"/>
      <c r="CN509" s="420"/>
      <c r="CO509" s="420"/>
      <c r="CP509" s="420"/>
      <c r="CQ509" s="420"/>
      <c r="CR509" s="420"/>
      <c r="CS509" s="420"/>
      <c r="CT509" s="420"/>
      <c r="CU509" s="420"/>
      <c r="CV509" s="420"/>
      <c r="CW509" s="420"/>
      <c r="CX509" s="420"/>
      <c r="CY509" s="420"/>
      <c r="CZ509" s="420"/>
    </row>
    <row r="510" s="424" customFormat="true" ht="25.15" customHeight="true" x14ac:dyDescent="0.2">
      <c r="C510" s="849" t="s">
        <v>238</v>
      </c>
      <c r="D510" s="848"/>
      <c r="E510" s="664">
        <v>8.4430643010970936E-3</v>
      </c>
      <c r="F510" s="660"/>
      <c r="G510" s="660"/>
      <c r="H510" s="848" t="s">
        <v>223</v>
      </c>
      <c r="I510" s="848"/>
      <c r="J510" s="665">
        <v>0.12026632689363934</v>
      </c>
      <c r="K510" s="660"/>
      <c r="L510" s="660"/>
      <c r="M510" s="848" t="s">
        <v>238</v>
      </c>
      <c r="N510" s="848"/>
      <c r="O510" s="666">
        <v>7.9804701772025061E-2</v>
      </c>
      <c r="P510" s="660"/>
      <c r="Q510" s="660"/>
      <c r="AI510" s="417"/>
      <c r="AJ510" s="417"/>
      <c r="AK510" s="417"/>
      <c r="AL510" s="417"/>
      <c r="AM510" s="417"/>
      <c r="AN510" s="417"/>
      <c r="AO510" s="417"/>
      <c r="AP510" s="417"/>
      <c r="AQ510" s="417"/>
      <c r="AR510" s="417"/>
      <c r="AS510" s="417"/>
      <c r="AT510" s="417"/>
      <c r="AU510" s="417"/>
      <c r="AV510" s="417"/>
      <c r="AW510" s="417"/>
      <c r="AX510" s="417"/>
      <c r="AY510" s="417"/>
      <c r="AZ510" s="417"/>
      <c r="BA510" s="419"/>
      <c r="BB510" s="495"/>
      <c r="BC510" s="419"/>
      <c r="BD510" s="419"/>
      <c r="BE510" s="419"/>
      <c r="BF510" s="419"/>
      <c r="BG510" s="419"/>
      <c r="BH510" s="419"/>
      <c r="BI510" s="419"/>
      <c r="BJ510" s="419"/>
      <c r="BK510" s="419"/>
      <c r="BL510" s="419"/>
      <c r="BM510" s="419"/>
      <c r="BN510" s="419"/>
      <c r="BO510" s="419"/>
      <c r="BP510" s="419"/>
      <c r="BQ510" s="419"/>
      <c r="BR510" s="419"/>
      <c r="BS510" s="419"/>
      <c r="BT510" s="419"/>
      <c r="BU510" s="419"/>
      <c r="BV510" s="419"/>
      <c r="BW510" s="419"/>
      <c r="BX510" s="419"/>
      <c r="BY510" s="419"/>
      <c r="BZ510" s="420"/>
      <c r="CA510" s="420"/>
      <c r="CB510" s="420"/>
      <c r="CC510" s="420"/>
      <c r="CD510" s="420"/>
      <c r="CE510" s="420"/>
      <c r="CF510" s="420"/>
      <c r="CG510" s="420"/>
      <c r="CH510" s="420"/>
      <c r="CI510" s="420"/>
      <c r="CJ510" s="420"/>
      <c r="CK510" s="420"/>
      <c r="CL510" s="420"/>
      <c r="CM510" s="420"/>
      <c r="CN510" s="420"/>
      <c r="CO510" s="420"/>
      <c r="CP510" s="420"/>
      <c r="CQ510" s="420"/>
      <c r="CR510" s="420"/>
      <c r="CS510" s="420"/>
      <c r="CT510" s="420"/>
      <c r="CU510" s="420"/>
      <c r="CV510" s="420"/>
      <c r="CW510" s="420"/>
      <c r="CX510" s="420"/>
      <c r="CY510" s="420"/>
      <c r="CZ510" s="420"/>
    </row>
    <row r="511" s="424" customFormat="true" ht="25.15" customHeight="true" x14ac:dyDescent="0.2">
      <c r="C511" s="849" t="s">
        <v>237</v>
      </c>
      <c r="D511" s="848"/>
      <c r="E511" s="664">
        <v>-5.6912415863498746E-2</v>
      </c>
      <c r="F511" s="660"/>
      <c r="G511" s="660"/>
      <c r="H511" s="848" t="s">
        <v>199</v>
      </c>
      <c r="I511" s="848"/>
      <c r="J511" s="665">
        <v>8.9810699943124639E-4</v>
      </c>
      <c r="K511" s="660"/>
      <c r="L511" s="660"/>
      <c r="M511" s="848" t="s">
        <v>237</v>
      </c>
      <c r="N511" s="848"/>
      <c r="O511" s="666">
        <v>-8.5130050600208687E-2</v>
      </c>
      <c r="P511" s="660"/>
      <c r="Q511" s="660"/>
      <c r="AI511" s="417"/>
      <c r="AJ511" s="417"/>
      <c r="AK511" s="417"/>
      <c r="AL511" s="417"/>
      <c r="AM511" s="417"/>
      <c r="AN511" s="417"/>
      <c r="AO511" s="417"/>
      <c r="AP511" s="417"/>
      <c r="AQ511" s="417"/>
      <c r="AR511" s="417"/>
      <c r="AS511" s="417"/>
      <c r="AT511" s="417"/>
      <c r="AU511" s="417"/>
      <c r="AV511" s="417"/>
      <c r="AW511" s="417"/>
      <c r="AX511" s="417"/>
      <c r="AY511" s="417"/>
      <c r="AZ511" s="417"/>
      <c r="BA511" s="419"/>
      <c r="BB511" s="495"/>
      <c r="BC511" s="419"/>
      <c r="BD511" s="419"/>
      <c r="BE511" s="419"/>
      <c r="BF511" s="419"/>
      <c r="BG511" s="419"/>
      <c r="BH511" s="419"/>
      <c r="BI511" s="419"/>
      <c r="BJ511" s="419"/>
      <c r="BK511" s="419"/>
      <c r="BL511" s="419"/>
      <c r="BM511" s="419"/>
      <c r="BN511" s="419"/>
      <c r="BO511" s="419"/>
      <c r="BP511" s="419"/>
      <c r="BQ511" s="419"/>
      <c r="BR511" s="419"/>
      <c r="BS511" s="419"/>
      <c r="BT511" s="419"/>
      <c r="BU511" s="419"/>
      <c r="BV511" s="419"/>
      <c r="BW511" s="419"/>
      <c r="BX511" s="419"/>
      <c r="BY511" s="419"/>
      <c r="BZ511" s="420"/>
      <c r="CA511" s="420"/>
      <c r="CB511" s="420"/>
      <c r="CC511" s="420"/>
      <c r="CD511" s="420"/>
      <c r="CE511" s="420"/>
      <c r="CF511" s="420"/>
      <c r="CG511" s="420"/>
      <c r="CH511" s="420"/>
      <c r="CI511" s="420"/>
      <c r="CJ511" s="420"/>
      <c r="CK511" s="420"/>
      <c r="CL511" s="420"/>
      <c r="CM511" s="420"/>
      <c r="CN511" s="420"/>
      <c r="CO511" s="420"/>
      <c r="CP511" s="420"/>
      <c r="CQ511" s="420"/>
      <c r="CR511" s="420"/>
      <c r="CS511" s="420"/>
      <c r="CT511" s="420"/>
      <c r="CU511" s="420"/>
      <c r="CV511" s="420"/>
      <c r="CW511" s="420"/>
      <c r="CX511" s="420"/>
      <c r="CY511" s="420"/>
      <c r="CZ511" s="420"/>
    </row>
    <row r="512" s="424" customFormat="true" ht="25.15" customHeight="true" x14ac:dyDescent="0.2">
      <c r="C512" s="849" t="s">
        <v>223</v>
      </c>
      <c r="D512" s="848"/>
      <c r="E512" s="664">
        <v>0.11606912578850014</v>
      </c>
      <c r="F512" s="660"/>
      <c r="G512" s="660"/>
      <c r="H512" s="848" t="s">
        <v>244</v>
      </c>
      <c r="I512" s="848"/>
      <c r="J512" s="665">
        <v>2.9946502512561594E-2</v>
      </c>
      <c r="K512" s="660"/>
      <c r="L512" s="660"/>
      <c r="M512" s="848" t="s">
        <v>223</v>
      </c>
      <c r="N512" s="848"/>
      <c r="O512" s="666">
        <v>8.6566562895672591E-2</v>
      </c>
      <c r="P512" s="660"/>
      <c r="Q512" s="660"/>
      <c r="AI512" s="417"/>
      <c r="AJ512" s="417"/>
      <c r="AK512" s="417"/>
      <c r="AL512" s="417"/>
      <c r="AM512" s="417"/>
      <c r="AN512" s="417"/>
      <c r="AO512" s="417"/>
      <c r="AP512" s="417"/>
      <c r="AQ512" s="417"/>
      <c r="AR512" s="417"/>
      <c r="AS512" s="417"/>
      <c r="AT512" s="417"/>
      <c r="AU512" s="417"/>
      <c r="AV512" s="417"/>
      <c r="AW512" s="417"/>
      <c r="AX512" s="417"/>
      <c r="AY512" s="417"/>
      <c r="AZ512" s="417"/>
      <c r="BA512" s="419"/>
      <c r="BB512" s="495"/>
      <c r="BC512" s="419"/>
      <c r="BD512" s="419"/>
      <c r="BE512" s="419"/>
      <c r="BF512" s="419"/>
      <c r="BG512" s="419"/>
      <c r="BH512" s="419"/>
      <c r="BI512" s="419"/>
      <c r="BJ512" s="419"/>
      <c r="BK512" s="419"/>
      <c r="BL512" s="419"/>
      <c r="BM512" s="419"/>
      <c r="BN512" s="419"/>
      <c r="BO512" s="419"/>
      <c r="BP512" s="419"/>
      <c r="BQ512" s="419"/>
      <c r="BR512" s="419"/>
      <c r="BS512" s="419"/>
      <c r="BT512" s="419"/>
      <c r="BU512" s="419"/>
      <c r="BV512" s="419"/>
      <c r="BW512" s="419"/>
      <c r="BX512" s="419"/>
      <c r="BY512" s="419"/>
      <c r="BZ512" s="420"/>
      <c r="CA512" s="420"/>
      <c r="CB512" s="420"/>
      <c r="CC512" s="420"/>
      <c r="CD512" s="420"/>
      <c r="CE512" s="420"/>
      <c r="CF512" s="420"/>
      <c r="CG512" s="420"/>
      <c r="CH512" s="420"/>
      <c r="CI512" s="420"/>
      <c r="CJ512" s="420"/>
      <c r="CK512" s="420"/>
      <c r="CL512" s="420"/>
      <c r="CM512" s="420"/>
      <c r="CN512" s="420"/>
      <c r="CO512" s="420"/>
      <c r="CP512" s="420"/>
      <c r="CQ512" s="420"/>
      <c r="CR512" s="420"/>
      <c r="CS512" s="420"/>
      <c r="CT512" s="420"/>
      <c r="CU512" s="420"/>
      <c r="CV512" s="420"/>
      <c r="CW512" s="420"/>
      <c r="CX512" s="420"/>
      <c r="CY512" s="420"/>
      <c r="CZ512" s="420"/>
    </row>
    <row r="513" s="424" customFormat="true" ht="25.15" customHeight="true" x14ac:dyDescent="0.2">
      <c r="C513" s="849" t="s">
        <v>199</v>
      </c>
      <c r="D513" s="848"/>
      <c r="E513" s="664">
        <v>1.151951541110925E-3</v>
      </c>
      <c r="F513" s="660"/>
      <c r="G513" s="660"/>
      <c r="H513" s="848" t="s">
        <v>249</v>
      </c>
      <c r="I513" s="848"/>
      <c r="J513" s="665">
        <v>-2.6230169821135609E-2</v>
      </c>
      <c r="K513" s="660"/>
      <c r="L513" s="660"/>
      <c r="M513" s="848" t="s">
        <v>199</v>
      </c>
      <c r="N513" s="848"/>
      <c r="O513" s="666">
        <v>1.4475111971260595E-2</v>
      </c>
      <c r="P513" s="660"/>
      <c r="Q513" s="660"/>
      <c r="AI513" s="417"/>
      <c r="AJ513" s="417"/>
      <c r="AK513" s="417"/>
      <c r="AL513" s="417"/>
      <c r="AM513" s="417"/>
      <c r="AN513" s="417"/>
      <c r="AO513" s="417"/>
      <c r="AP513" s="417"/>
      <c r="AQ513" s="417"/>
      <c r="AR513" s="417"/>
      <c r="AS513" s="417"/>
      <c r="AT513" s="417"/>
      <c r="AU513" s="417"/>
      <c r="AV513" s="417"/>
      <c r="AW513" s="417"/>
      <c r="AX513" s="417"/>
      <c r="AY513" s="417"/>
      <c r="AZ513" s="417"/>
      <c r="BA513" s="419"/>
      <c r="BB513" s="495"/>
      <c r="BC513" s="419"/>
      <c r="BD513" s="419"/>
      <c r="BE513" s="419"/>
      <c r="BF513" s="419"/>
      <c r="BG513" s="419"/>
      <c r="BH513" s="419"/>
      <c r="BI513" s="419"/>
      <c r="BJ513" s="419"/>
      <c r="BK513" s="419"/>
      <c r="BL513" s="419"/>
      <c r="BM513" s="419"/>
      <c r="BN513" s="419"/>
      <c r="BO513" s="419"/>
      <c r="BP513" s="419"/>
      <c r="BQ513" s="419"/>
      <c r="BR513" s="419"/>
      <c r="BS513" s="419"/>
      <c r="BT513" s="419"/>
      <c r="BU513" s="419"/>
      <c r="BV513" s="419"/>
      <c r="BW513" s="419"/>
      <c r="BX513" s="419"/>
      <c r="BY513" s="419"/>
      <c r="BZ513" s="420"/>
      <c r="CA513" s="420"/>
      <c r="CB513" s="420"/>
      <c r="CC513" s="420"/>
      <c r="CD513" s="420"/>
      <c r="CE513" s="420"/>
      <c r="CF513" s="420"/>
      <c r="CG513" s="420"/>
      <c r="CH513" s="420"/>
      <c r="CI513" s="420"/>
      <c r="CJ513" s="420"/>
      <c r="CK513" s="420"/>
      <c r="CL513" s="420"/>
      <c r="CM513" s="420"/>
      <c r="CN513" s="420"/>
      <c r="CO513" s="420"/>
      <c r="CP513" s="420"/>
      <c r="CQ513" s="420"/>
      <c r="CR513" s="420"/>
      <c r="CS513" s="420"/>
      <c r="CT513" s="420"/>
      <c r="CU513" s="420"/>
      <c r="CV513" s="420"/>
      <c r="CW513" s="420"/>
      <c r="CX513" s="420"/>
      <c r="CY513" s="420"/>
      <c r="CZ513" s="420"/>
    </row>
    <row r="514" s="424" customFormat="true" ht="25.15" customHeight="true" x14ac:dyDescent="0.2">
      <c r="C514" s="849" t="s">
        <v>244</v>
      </c>
      <c r="D514" s="848"/>
      <c r="E514" s="664">
        <v>2.7205272877154574E-2</v>
      </c>
      <c r="F514" s="660"/>
      <c r="G514" s="660"/>
      <c r="H514" s="848" t="s">
        <v>241</v>
      </c>
      <c r="I514" s="848"/>
      <c r="J514" s="665">
        <v>4.9103337833929804E-2</v>
      </c>
      <c r="K514" s="660"/>
      <c r="L514" s="660"/>
      <c r="M514" s="848" t="s">
        <v>244</v>
      </c>
      <c r="N514" s="848"/>
      <c r="O514" s="666">
        <v>2.4461085569346515E-2</v>
      </c>
      <c r="P514" s="660"/>
      <c r="Q514" s="660"/>
      <c r="AI514" s="417"/>
      <c r="AJ514" s="417"/>
      <c r="AK514" s="417"/>
      <c r="AL514" s="417"/>
      <c r="AM514" s="417"/>
      <c r="AN514" s="417"/>
      <c r="AO514" s="417"/>
      <c r="AP514" s="417"/>
      <c r="AQ514" s="417"/>
      <c r="AR514" s="417"/>
      <c r="AS514" s="417"/>
      <c r="AT514" s="417"/>
      <c r="AU514" s="417"/>
      <c r="AV514" s="417"/>
      <c r="AW514" s="417"/>
      <c r="AX514" s="417"/>
      <c r="AY514" s="417"/>
      <c r="AZ514" s="417"/>
      <c r="BA514" s="419"/>
      <c r="BB514" s="495"/>
      <c r="BC514" s="419"/>
      <c r="BD514" s="419"/>
      <c r="BE514" s="419"/>
      <c r="BF514" s="419"/>
      <c r="BG514" s="419"/>
      <c r="BH514" s="419"/>
      <c r="BI514" s="419"/>
      <c r="BJ514" s="419"/>
      <c r="BK514" s="419"/>
      <c r="BL514" s="419"/>
      <c r="BM514" s="419"/>
      <c r="BN514" s="419"/>
      <c r="BO514" s="419"/>
      <c r="BP514" s="419"/>
      <c r="BQ514" s="419"/>
      <c r="BR514" s="419"/>
      <c r="BS514" s="419"/>
      <c r="BT514" s="419"/>
      <c r="BU514" s="419"/>
      <c r="BV514" s="419"/>
      <c r="BW514" s="419"/>
      <c r="BX514" s="419"/>
      <c r="BY514" s="419"/>
      <c r="BZ514" s="420"/>
      <c r="CA514" s="420"/>
      <c r="CB514" s="420"/>
      <c r="CC514" s="420"/>
      <c r="CD514" s="420"/>
      <c r="CE514" s="420"/>
      <c r="CF514" s="420"/>
      <c r="CG514" s="420"/>
      <c r="CH514" s="420"/>
      <c r="CI514" s="420"/>
      <c r="CJ514" s="420"/>
      <c r="CK514" s="420"/>
      <c r="CL514" s="420"/>
      <c r="CM514" s="420"/>
      <c r="CN514" s="420"/>
      <c r="CO514" s="420"/>
      <c r="CP514" s="420"/>
      <c r="CQ514" s="420"/>
      <c r="CR514" s="420"/>
      <c r="CS514" s="420"/>
      <c r="CT514" s="420"/>
      <c r="CU514" s="420"/>
      <c r="CV514" s="420"/>
      <c r="CW514" s="420"/>
      <c r="CX514" s="420"/>
      <c r="CY514" s="420"/>
      <c r="CZ514" s="420"/>
    </row>
    <row r="515" s="424" customFormat="true" ht="25.15" customHeight="true" x14ac:dyDescent="0.2">
      <c r="C515" s="849" t="s">
        <v>249</v>
      </c>
      <c r="D515" s="848"/>
      <c r="E515" s="664">
        <v>-1.8955707742968338E-2</v>
      </c>
      <c r="F515" s="660"/>
      <c r="G515" s="660"/>
      <c r="H515" s="848" t="s">
        <v>236</v>
      </c>
      <c r="I515" s="848"/>
      <c r="J515" s="665">
        <v>7.5848055400234204E-2</v>
      </c>
      <c r="K515" s="660"/>
      <c r="L515" s="660"/>
      <c r="M515" s="848" t="s">
        <v>249</v>
      </c>
      <c r="N515" s="848"/>
      <c r="O515" s="666">
        <v>-7.8993271860510854E-3</v>
      </c>
      <c r="P515" s="660"/>
      <c r="Q515" s="660"/>
      <c r="AI515" s="417"/>
      <c r="AJ515" s="417"/>
      <c r="AK515" s="417"/>
      <c r="AL515" s="417"/>
      <c r="AM515" s="417"/>
      <c r="AN515" s="417"/>
      <c r="AO515" s="417"/>
      <c r="AP515" s="417"/>
      <c r="AQ515" s="417"/>
      <c r="AR515" s="417"/>
      <c r="AS515" s="417"/>
      <c r="AT515" s="417"/>
      <c r="AU515" s="417"/>
      <c r="AV515" s="417"/>
      <c r="AW515" s="417"/>
      <c r="AX515" s="417"/>
      <c r="AY515" s="417"/>
      <c r="AZ515" s="417"/>
      <c r="BA515" s="419"/>
      <c r="BB515" s="495"/>
      <c r="BC515" s="419"/>
      <c r="BD515" s="419"/>
      <c r="BE515" s="419"/>
      <c r="BF515" s="419"/>
      <c r="BG515" s="419"/>
      <c r="BH515" s="419"/>
      <c r="BI515" s="419"/>
      <c r="BJ515" s="419"/>
      <c r="BK515" s="419"/>
      <c r="BL515" s="419"/>
      <c r="BM515" s="419"/>
      <c r="BN515" s="419"/>
      <c r="BO515" s="419"/>
      <c r="BP515" s="419"/>
      <c r="BQ515" s="419"/>
      <c r="BR515" s="419"/>
      <c r="BS515" s="419"/>
      <c r="BT515" s="419"/>
      <c r="BU515" s="419"/>
      <c r="BV515" s="419"/>
      <c r="BW515" s="419"/>
      <c r="BX515" s="419"/>
      <c r="BY515" s="419"/>
      <c r="BZ515" s="420"/>
      <c r="CA515" s="420"/>
      <c r="CB515" s="420"/>
      <c r="CC515" s="420"/>
      <c r="CD515" s="420"/>
      <c r="CE515" s="420"/>
      <c r="CF515" s="420"/>
      <c r="CG515" s="420"/>
      <c r="CH515" s="420"/>
      <c r="CI515" s="420"/>
      <c r="CJ515" s="420"/>
      <c r="CK515" s="420"/>
      <c r="CL515" s="420"/>
      <c r="CM515" s="420"/>
      <c r="CN515" s="420"/>
      <c r="CO515" s="420"/>
      <c r="CP515" s="420"/>
      <c r="CQ515" s="420"/>
      <c r="CR515" s="420"/>
      <c r="CS515" s="420"/>
      <c r="CT515" s="420"/>
      <c r="CU515" s="420"/>
      <c r="CV515" s="420"/>
      <c r="CW515" s="420"/>
      <c r="CX515" s="420"/>
      <c r="CY515" s="420"/>
      <c r="CZ515" s="420"/>
    </row>
    <row r="516" s="424" customFormat="true" ht="25.15" customHeight="true" x14ac:dyDescent="0.2">
      <c r="C516" s="849" t="s">
        <v>241</v>
      </c>
      <c r="D516" s="848"/>
      <c r="E516" s="664">
        <v>4.6005859080996622E-2</v>
      </c>
      <c r="F516" s="660"/>
      <c r="G516" s="660"/>
      <c r="H516" s="848" t="s">
        <v>199</v>
      </c>
      <c r="I516" s="848"/>
      <c r="J516" s="665">
        <v>3.1435193098803271E-2</v>
      </c>
      <c r="K516" s="660"/>
      <c r="L516" s="660"/>
      <c r="M516" s="848" t="s">
        <v>241</v>
      </c>
      <c r="N516" s="848"/>
      <c r="O516" s="666">
        <v>3.3998055452475022E-2</v>
      </c>
      <c r="P516" s="660"/>
      <c r="Q516" s="660"/>
      <c r="AI516" s="417"/>
      <c r="AJ516" s="417"/>
      <c r="AK516" s="417"/>
      <c r="AL516" s="417"/>
      <c r="AM516" s="417"/>
      <c r="AN516" s="417"/>
      <c r="AO516" s="417"/>
      <c r="AP516" s="417"/>
      <c r="AQ516" s="417"/>
      <c r="AR516" s="417"/>
      <c r="AS516" s="417"/>
      <c r="AT516" s="417"/>
      <c r="AU516" s="417"/>
      <c r="AV516" s="417"/>
      <c r="AW516" s="417"/>
      <c r="AX516" s="417"/>
      <c r="AY516" s="417"/>
      <c r="AZ516" s="417"/>
      <c r="BA516" s="419"/>
      <c r="BB516" s="495"/>
      <c r="BC516" s="419"/>
      <c r="BD516" s="419"/>
      <c r="BE516" s="419"/>
      <c r="BF516" s="419"/>
      <c r="BG516" s="419"/>
      <c r="BH516" s="419"/>
      <c r="BI516" s="419"/>
      <c r="BJ516" s="419"/>
      <c r="BK516" s="419"/>
      <c r="BL516" s="419"/>
      <c r="BM516" s="419"/>
      <c r="BN516" s="419"/>
      <c r="BO516" s="419"/>
      <c r="BP516" s="419"/>
      <c r="BQ516" s="419"/>
      <c r="BR516" s="419"/>
      <c r="BS516" s="419"/>
      <c r="BT516" s="419"/>
      <c r="BU516" s="419"/>
      <c r="BV516" s="419"/>
      <c r="BW516" s="419"/>
      <c r="BX516" s="419"/>
      <c r="BY516" s="419"/>
      <c r="BZ516" s="420"/>
      <c r="CA516" s="420"/>
      <c r="CB516" s="420"/>
      <c r="CC516" s="420"/>
      <c r="CD516" s="420"/>
      <c r="CE516" s="420"/>
      <c r="CF516" s="420"/>
      <c r="CG516" s="420"/>
      <c r="CH516" s="420"/>
      <c r="CI516" s="420"/>
      <c r="CJ516" s="420"/>
      <c r="CK516" s="420"/>
      <c r="CL516" s="420"/>
      <c r="CM516" s="420"/>
      <c r="CN516" s="420"/>
      <c r="CO516" s="420"/>
      <c r="CP516" s="420"/>
      <c r="CQ516" s="420"/>
      <c r="CR516" s="420"/>
      <c r="CS516" s="420"/>
      <c r="CT516" s="420"/>
      <c r="CU516" s="420"/>
      <c r="CV516" s="420"/>
      <c r="CW516" s="420"/>
      <c r="CX516" s="420"/>
      <c r="CY516" s="420"/>
      <c r="CZ516" s="420"/>
    </row>
    <row r="517" s="424" customFormat="true" ht="25.15" customHeight="true" x14ac:dyDescent="0.2">
      <c r="C517" s="849" t="s">
        <v>236</v>
      </c>
      <c r="D517" s="848"/>
      <c r="E517" s="664">
        <v>7.4153283116904001E-2</v>
      </c>
      <c r="F517" s="660"/>
      <c r="G517" s="660"/>
      <c r="H517" s="848" t="s">
        <v>221</v>
      </c>
      <c r="I517" s="848"/>
      <c r="J517" s="665">
        <v>0.13775823367194623</v>
      </c>
      <c r="K517" s="660"/>
      <c r="L517" s="660"/>
      <c r="M517" s="848" t="s">
        <v>236</v>
      </c>
      <c r="N517" s="848"/>
      <c r="O517" s="666">
        <v>4.9520180623373669E-2</v>
      </c>
      <c r="P517" s="660"/>
      <c r="Q517" s="660"/>
      <c r="AI517" s="417"/>
      <c r="AJ517" s="417"/>
      <c r="AK517" s="417"/>
      <c r="AL517" s="417"/>
      <c r="AM517" s="417"/>
      <c r="AN517" s="417"/>
      <c r="AO517" s="417"/>
      <c r="AP517" s="417"/>
      <c r="AQ517" s="417"/>
      <c r="AR517" s="417"/>
      <c r="AS517" s="417"/>
      <c r="AT517" s="417"/>
      <c r="AU517" s="417"/>
      <c r="AV517" s="417"/>
      <c r="AW517" s="417"/>
      <c r="AX517" s="417"/>
      <c r="AY517" s="417"/>
      <c r="AZ517" s="417"/>
      <c r="BA517" s="419"/>
      <c r="BB517" s="495"/>
      <c r="BC517" s="419"/>
      <c r="BD517" s="419"/>
      <c r="BE517" s="419"/>
      <c r="BF517" s="419"/>
      <c r="BG517" s="419"/>
      <c r="BH517" s="419"/>
      <c r="BI517" s="419"/>
      <c r="BJ517" s="419"/>
      <c r="BK517" s="419"/>
      <c r="BL517" s="419"/>
      <c r="BM517" s="419"/>
      <c r="BN517" s="419"/>
      <c r="BO517" s="419"/>
      <c r="BP517" s="419"/>
      <c r="BQ517" s="419"/>
      <c r="BR517" s="419"/>
      <c r="BS517" s="419"/>
      <c r="BT517" s="419"/>
      <c r="BU517" s="419"/>
      <c r="BV517" s="419"/>
      <c r="BW517" s="419"/>
      <c r="BX517" s="419"/>
      <c r="BY517" s="419"/>
      <c r="BZ517" s="420"/>
      <c r="CA517" s="420"/>
      <c r="CB517" s="420"/>
      <c r="CC517" s="420"/>
      <c r="CD517" s="420"/>
      <c r="CE517" s="420"/>
      <c r="CF517" s="420"/>
      <c r="CG517" s="420"/>
      <c r="CH517" s="420"/>
      <c r="CI517" s="420"/>
      <c r="CJ517" s="420"/>
      <c r="CK517" s="420"/>
      <c r="CL517" s="420"/>
      <c r="CM517" s="420"/>
      <c r="CN517" s="420"/>
      <c r="CO517" s="420"/>
      <c r="CP517" s="420"/>
      <c r="CQ517" s="420"/>
      <c r="CR517" s="420"/>
      <c r="CS517" s="420"/>
      <c r="CT517" s="420"/>
      <c r="CU517" s="420"/>
      <c r="CV517" s="420"/>
      <c r="CW517" s="420"/>
      <c r="CX517" s="420"/>
      <c r="CY517" s="420"/>
      <c r="CZ517" s="420"/>
    </row>
    <row r="518" s="424" customFormat="true" ht="25.15" customHeight="true" x14ac:dyDescent="0.2">
      <c r="C518" s="849" t="s">
        <v>199</v>
      </c>
      <c r="D518" s="848"/>
      <c r="E518" s="664">
        <v>3.4137613440278047E-2</v>
      </c>
      <c r="F518" s="660"/>
      <c r="G518" s="660"/>
      <c r="H518" s="848" t="s">
        <v>250</v>
      </c>
      <c r="I518" s="848"/>
      <c r="J518" s="665">
        <v>4.4466545396536052E-3</v>
      </c>
      <c r="K518" s="660"/>
      <c r="L518" s="660"/>
      <c r="M518" s="848" t="s">
        <v>199</v>
      </c>
      <c r="N518" s="848"/>
      <c r="O518" s="666">
        <v>2.6650664651454013E-2</v>
      </c>
      <c r="P518" s="660"/>
      <c r="Q518" s="660"/>
      <c r="AI518" s="417"/>
      <c r="AJ518" s="417"/>
      <c r="AK518" s="417"/>
      <c r="AL518" s="417"/>
      <c r="AM518" s="417"/>
      <c r="AN518" s="417"/>
      <c r="AO518" s="417"/>
      <c r="AP518" s="417"/>
      <c r="AQ518" s="417"/>
      <c r="AR518" s="417"/>
      <c r="AS518" s="417"/>
      <c r="AT518" s="417"/>
      <c r="AU518" s="417"/>
      <c r="AV518" s="417"/>
      <c r="AW518" s="417"/>
      <c r="AX518" s="417"/>
      <c r="AY518" s="417"/>
      <c r="AZ518" s="417"/>
      <c r="BA518" s="419"/>
      <c r="BB518" s="495"/>
      <c r="BC518" s="419"/>
      <c r="BD518" s="419"/>
      <c r="BE518" s="419"/>
      <c r="BF518" s="419"/>
      <c r="BG518" s="419"/>
      <c r="BH518" s="419"/>
      <c r="BI518" s="419"/>
      <c r="BJ518" s="419"/>
      <c r="BK518" s="419"/>
      <c r="BL518" s="419"/>
      <c r="BM518" s="419"/>
      <c r="BN518" s="419"/>
      <c r="BO518" s="419"/>
      <c r="BP518" s="419"/>
      <c r="BQ518" s="419"/>
      <c r="BR518" s="419"/>
      <c r="BS518" s="419"/>
      <c r="BT518" s="419"/>
      <c r="BU518" s="419"/>
      <c r="BV518" s="419"/>
      <c r="BW518" s="419"/>
      <c r="BX518" s="419"/>
      <c r="BY518" s="419"/>
      <c r="BZ518" s="420"/>
      <c r="CA518" s="420"/>
      <c r="CB518" s="420"/>
      <c r="CC518" s="420"/>
      <c r="CD518" s="420"/>
      <c r="CE518" s="420"/>
      <c r="CF518" s="420"/>
      <c r="CG518" s="420"/>
      <c r="CH518" s="420"/>
      <c r="CI518" s="420"/>
      <c r="CJ518" s="420"/>
      <c r="CK518" s="420"/>
      <c r="CL518" s="420"/>
      <c r="CM518" s="420"/>
      <c r="CN518" s="420"/>
      <c r="CO518" s="420"/>
      <c r="CP518" s="420"/>
      <c r="CQ518" s="420"/>
      <c r="CR518" s="420"/>
      <c r="CS518" s="420"/>
      <c r="CT518" s="420"/>
      <c r="CU518" s="420"/>
      <c r="CV518" s="420"/>
      <c r="CW518" s="420"/>
      <c r="CX518" s="420"/>
      <c r="CY518" s="420"/>
      <c r="CZ518" s="420"/>
    </row>
    <row r="519" s="424" customFormat="true" ht="25.15" customHeight="true" x14ac:dyDescent="0.2">
      <c r="C519" s="849" t="s">
        <v>221</v>
      </c>
      <c r="D519" s="848"/>
      <c r="E519" s="664">
        <v>0.14161993780231491</v>
      </c>
      <c r="F519" s="660"/>
      <c r="G519" s="660"/>
      <c r="H519" s="848" t="s">
        <v>245</v>
      </c>
      <c r="I519" s="848"/>
      <c r="J519" s="665">
        <v>-3.2864557916544787E-2</v>
      </c>
      <c r="K519" s="660"/>
      <c r="L519" s="660"/>
      <c r="M519" s="848" t="s">
        <v>221</v>
      </c>
      <c r="N519" s="848"/>
      <c r="O519" s="666">
        <v>0.16472137585637336</v>
      </c>
      <c r="P519" s="660"/>
      <c r="Q519" s="660"/>
      <c r="AI519" s="417"/>
      <c r="AJ519" s="417"/>
      <c r="AK519" s="417"/>
      <c r="AL519" s="417"/>
      <c r="AM519" s="417"/>
      <c r="AN519" s="417"/>
      <c r="AO519" s="417"/>
      <c r="AP519" s="417"/>
      <c r="AQ519" s="417"/>
      <c r="AR519" s="417"/>
      <c r="AS519" s="417"/>
      <c r="AT519" s="417"/>
      <c r="AU519" s="417"/>
      <c r="AV519" s="417"/>
      <c r="AW519" s="417"/>
      <c r="AX519" s="417"/>
      <c r="AY519" s="417"/>
      <c r="AZ519" s="417"/>
      <c r="BA519" s="419"/>
      <c r="BB519" s="495"/>
      <c r="BC519" s="419"/>
      <c r="BD519" s="419"/>
      <c r="BE519" s="419"/>
      <c r="BF519" s="419"/>
      <c r="BG519" s="419"/>
      <c r="BH519" s="419"/>
      <c r="BI519" s="419"/>
      <c r="BJ519" s="419"/>
      <c r="BK519" s="419"/>
      <c r="BL519" s="419"/>
      <c r="BM519" s="419"/>
      <c r="BN519" s="419"/>
      <c r="BO519" s="419"/>
      <c r="BP519" s="419"/>
      <c r="BQ519" s="419"/>
      <c r="BR519" s="419"/>
      <c r="BS519" s="419"/>
      <c r="BT519" s="419"/>
      <c r="BU519" s="419"/>
      <c r="BV519" s="419"/>
      <c r="BW519" s="419"/>
      <c r="BX519" s="419"/>
      <c r="BY519" s="419"/>
      <c r="BZ519" s="420"/>
      <c r="CA519" s="420"/>
      <c r="CB519" s="420"/>
      <c r="CC519" s="420"/>
      <c r="CD519" s="420"/>
      <c r="CE519" s="420"/>
      <c r="CF519" s="420"/>
      <c r="CG519" s="420"/>
      <c r="CH519" s="420"/>
      <c r="CI519" s="420"/>
      <c r="CJ519" s="420"/>
      <c r="CK519" s="420"/>
      <c r="CL519" s="420"/>
      <c r="CM519" s="420"/>
      <c r="CN519" s="420"/>
      <c r="CO519" s="420"/>
      <c r="CP519" s="420"/>
      <c r="CQ519" s="420"/>
      <c r="CR519" s="420"/>
      <c r="CS519" s="420"/>
      <c r="CT519" s="420"/>
      <c r="CU519" s="420"/>
      <c r="CV519" s="420"/>
      <c r="CW519" s="420"/>
      <c r="CX519" s="420"/>
      <c r="CY519" s="420"/>
      <c r="CZ519" s="420"/>
    </row>
    <row r="520" s="424" customFormat="true" ht="25.15" customHeight="true" x14ac:dyDescent="0.2">
      <c r="C520" s="849" t="s">
        <v>250</v>
      </c>
      <c r="D520" s="848"/>
      <c r="E520" s="664">
        <v>-6.583219190264754E-3</v>
      </c>
      <c r="F520" s="660"/>
      <c r="G520" s="660"/>
      <c r="H520" s="848" t="s">
        <v>220</v>
      </c>
      <c r="I520" s="848"/>
      <c r="J520" s="665">
        <v>-0.13717184015576159</v>
      </c>
      <c r="K520" s="660"/>
      <c r="L520" s="660"/>
      <c r="M520" s="848" t="s">
        <v>250</v>
      </c>
      <c r="N520" s="848"/>
      <c r="O520" s="666">
        <v>-2.9230070517111774E-2</v>
      </c>
      <c r="P520" s="660"/>
      <c r="Q520" s="660"/>
      <c r="AI520" s="417"/>
      <c r="AJ520" s="417"/>
      <c r="AK520" s="417"/>
      <c r="AL520" s="417"/>
      <c r="AM520" s="417"/>
      <c r="AN520" s="417"/>
      <c r="AO520" s="417"/>
      <c r="AP520" s="417"/>
      <c r="AQ520" s="417"/>
      <c r="AR520" s="417"/>
      <c r="AS520" s="417"/>
      <c r="AT520" s="417"/>
      <c r="AU520" s="417"/>
      <c r="AV520" s="417"/>
      <c r="AW520" s="417"/>
      <c r="AX520" s="417"/>
      <c r="AY520" s="417"/>
      <c r="AZ520" s="417"/>
      <c r="BA520" s="419"/>
      <c r="BB520" s="495"/>
      <c r="BC520" s="419"/>
      <c r="BD520" s="419"/>
      <c r="BE520" s="419"/>
      <c r="BF520" s="419"/>
      <c r="BG520" s="419"/>
      <c r="BH520" s="419"/>
      <c r="BI520" s="419"/>
      <c r="BJ520" s="419"/>
      <c r="BK520" s="419"/>
      <c r="BL520" s="419"/>
      <c r="BM520" s="419"/>
      <c r="BN520" s="419"/>
      <c r="BO520" s="419"/>
      <c r="BP520" s="419"/>
      <c r="BQ520" s="419"/>
      <c r="BR520" s="419"/>
      <c r="BS520" s="419"/>
      <c r="BT520" s="419"/>
      <c r="BU520" s="419"/>
      <c r="BV520" s="419"/>
      <c r="BW520" s="419"/>
      <c r="BX520" s="419"/>
      <c r="BY520" s="419"/>
      <c r="BZ520" s="420"/>
      <c r="CA520" s="420"/>
      <c r="CB520" s="420"/>
      <c r="CC520" s="420"/>
      <c r="CD520" s="420"/>
      <c r="CE520" s="420"/>
      <c r="CF520" s="420"/>
      <c r="CG520" s="420"/>
      <c r="CH520" s="420"/>
      <c r="CI520" s="420"/>
      <c r="CJ520" s="420"/>
      <c r="CK520" s="420"/>
      <c r="CL520" s="420"/>
      <c r="CM520" s="420"/>
      <c r="CN520" s="420"/>
      <c r="CO520" s="420"/>
      <c r="CP520" s="420"/>
      <c r="CQ520" s="420"/>
      <c r="CR520" s="420"/>
      <c r="CS520" s="420"/>
      <c r="CT520" s="420"/>
      <c r="CU520" s="420"/>
      <c r="CV520" s="420"/>
      <c r="CW520" s="420"/>
      <c r="CX520" s="420"/>
      <c r="CY520" s="420"/>
      <c r="CZ520" s="420"/>
    </row>
    <row r="521" s="424" customFormat="true" ht="25.15" customHeight="true" x14ac:dyDescent="0.2">
      <c r="C521" s="849" t="s">
        <v>245</v>
      </c>
      <c r="D521" s="848"/>
      <c r="E521" s="664">
        <v>-2.6292062789731802E-2</v>
      </c>
      <c r="F521" s="660"/>
      <c r="G521" s="660"/>
      <c r="H521" s="848" t="s">
        <v>248</v>
      </c>
      <c r="I521" s="848"/>
      <c r="J521" s="665">
        <v>1.4856545848006067E-2</v>
      </c>
      <c r="K521" s="660"/>
      <c r="L521" s="660"/>
      <c r="M521" s="848" t="s">
        <v>245</v>
      </c>
      <c r="N521" s="848"/>
      <c r="O521" s="666">
        <v>-1.4716974933654757E-2</v>
      </c>
      <c r="P521" s="660"/>
      <c r="Q521" s="660"/>
      <c r="AI521" s="417"/>
      <c r="AJ521" s="417"/>
      <c r="AK521" s="417"/>
      <c r="AL521" s="417"/>
      <c r="AM521" s="417"/>
      <c r="AN521" s="417"/>
      <c r="AO521" s="417"/>
      <c r="AP521" s="417"/>
      <c r="AQ521" s="417"/>
      <c r="AR521" s="417"/>
      <c r="AS521" s="417"/>
      <c r="AT521" s="417"/>
      <c r="AU521" s="417"/>
      <c r="AV521" s="417"/>
      <c r="AW521" s="417"/>
      <c r="AX521" s="417"/>
      <c r="AY521" s="417"/>
      <c r="AZ521" s="417"/>
      <c r="BA521" s="419"/>
      <c r="BB521" s="495"/>
      <c r="BC521" s="419"/>
      <c r="BD521" s="419"/>
      <c r="BE521" s="419"/>
      <c r="BF521" s="419"/>
      <c r="BG521" s="419"/>
      <c r="BH521" s="419"/>
      <c r="BI521" s="419"/>
      <c r="BJ521" s="419"/>
      <c r="BK521" s="419"/>
      <c r="BL521" s="419"/>
      <c r="BM521" s="419"/>
      <c r="BN521" s="419"/>
      <c r="BO521" s="419"/>
      <c r="BP521" s="419"/>
      <c r="BQ521" s="419"/>
      <c r="BR521" s="419"/>
      <c r="BS521" s="419"/>
      <c r="BT521" s="419"/>
      <c r="BU521" s="419"/>
      <c r="BV521" s="419"/>
      <c r="BW521" s="419"/>
      <c r="BX521" s="419"/>
      <c r="BY521" s="419"/>
      <c r="BZ521" s="420"/>
      <c r="CA521" s="420"/>
      <c r="CB521" s="420"/>
      <c r="CC521" s="420"/>
      <c r="CD521" s="420"/>
      <c r="CE521" s="420"/>
      <c r="CF521" s="420"/>
      <c r="CG521" s="420"/>
      <c r="CH521" s="420"/>
      <c r="CI521" s="420"/>
      <c r="CJ521" s="420"/>
      <c r="CK521" s="420"/>
      <c r="CL521" s="420"/>
      <c r="CM521" s="420"/>
      <c r="CN521" s="420"/>
      <c r="CO521" s="420"/>
      <c r="CP521" s="420"/>
      <c r="CQ521" s="420"/>
      <c r="CR521" s="420"/>
      <c r="CS521" s="420"/>
      <c r="CT521" s="420"/>
      <c r="CU521" s="420"/>
      <c r="CV521" s="420"/>
      <c r="CW521" s="420"/>
      <c r="CX521" s="420"/>
      <c r="CY521" s="420"/>
      <c r="CZ521" s="420"/>
    </row>
    <row r="522" s="424" customFormat="true" ht="25.15" customHeight="true" x14ac:dyDescent="0.2">
      <c r="C522" s="849" t="s">
        <v>220</v>
      </c>
      <c r="D522" s="848"/>
      <c r="E522" s="664">
        <v>-0.14387963934009013</v>
      </c>
      <c r="F522" s="660"/>
      <c r="G522" s="660"/>
      <c r="H522" s="848" t="s">
        <v>252</v>
      </c>
      <c r="I522" s="848"/>
      <c r="J522" s="665">
        <v>-6.4379463904491404E-4</v>
      </c>
      <c r="K522" s="660"/>
      <c r="L522" s="660"/>
      <c r="M522" s="848" t="s">
        <v>220</v>
      </c>
      <c r="N522" s="848"/>
      <c r="O522" s="666">
        <v>-0.17464827581698147</v>
      </c>
      <c r="P522" s="660"/>
      <c r="Q522" s="660"/>
      <c r="AI522" s="417"/>
      <c r="AJ522" s="417"/>
      <c r="AK522" s="417"/>
      <c r="AL522" s="417"/>
      <c r="AM522" s="417"/>
      <c r="AN522" s="417"/>
      <c r="AO522" s="417"/>
      <c r="AP522" s="417"/>
      <c r="AQ522" s="417"/>
      <c r="AR522" s="417"/>
      <c r="AS522" s="417"/>
      <c r="AT522" s="417"/>
      <c r="AU522" s="417"/>
      <c r="AV522" s="417"/>
      <c r="AW522" s="417"/>
      <c r="AX522" s="417"/>
      <c r="AY522" s="417"/>
      <c r="AZ522" s="417"/>
      <c r="BA522" s="419"/>
      <c r="BB522" s="495"/>
      <c r="BC522" s="419"/>
      <c r="BD522" s="419"/>
      <c r="BE522" s="419"/>
      <c r="BF522" s="419"/>
      <c r="BG522" s="419"/>
      <c r="BH522" s="419"/>
      <c r="BI522" s="419"/>
      <c r="BJ522" s="419"/>
      <c r="BK522" s="419"/>
      <c r="BL522" s="419"/>
      <c r="BM522" s="419"/>
      <c r="BN522" s="419"/>
      <c r="BO522" s="419"/>
      <c r="BP522" s="419"/>
      <c r="BQ522" s="419"/>
      <c r="BR522" s="419"/>
      <c r="BS522" s="419"/>
      <c r="BT522" s="419"/>
      <c r="BU522" s="419"/>
      <c r="BV522" s="419"/>
      <c r="BW522" s="419"/>
      <c r="BX522" s="419"/>
      <c r="BY522" s="419"/>
      <c r="BZ522" s="420"/>
      <c r="CA522" s="420"/>
      <c r="CB522" s="420"/>
      <c r="CC522" s="420"/>
      <c r="CD522" s="420"/>
      <c r="CE522" s="420"/>
      <c r="CF522" s="420"/>
      <c r="CG522" s="420"/>
      <c r="CH522" s="420"/>
      <c r="CI522" s="420"/>
      <c r="CJ522" s="420"/>
      <c r="CK522" s="420"/>
      <c r="CL522" s="420"/>
      <c r="CM522" s="420"/>
      <c r="CN522" s="420"/>
      <c r="CO522" s="420"/>
      <c r="CP522" s="420"/>
      <c r="CQ522" s="420"/>
      <c r="CR522" s="420"/>
      <c r="CS522" s="420"/>
      <c r="CT522" s="420"/>
      <c r="CU522" s="420"/>
      <c r="CV522" s="420"/>
      <c r="CW522" s="420"/>
      <c r="CX522" s="420"/>
      <c r="CY522" s="420"/>
      <c r="CZ522" s="420"/>
    </row>
    <row r="523" s="424" customFormat="true" ht="25.15" customHeight="true" x14ac:dyDescent="0.2">
      <c r="C523" s="849" t="s">
        <v>248</v>
      </c>
      <c r="D523" s="848"/>
      <c r="E523" s="664">
        <v>2.2807056459361357E-2</v>
      </c>
      <c r="F523" s="660"/>
      <c r="G523" s="660"/>
      <c r="H523" s="848" t="s">
        <v>235</v>
      </c>
      <c r="I523" s="848"/>
      <c r="J523" s="665">
        <v>7.928491365565965E-2</v>
      </c>
      <c r="K523" s="660"/>
      <c r="L523" s="660"/>
      <c r="M523" s="848" t="s">
        <v>248</v>
      </c>
      <c r="N523" s="848"/>
      <c r="O523" s="666">
        <v>3.108450384993821E-2</v>
      </c>
      <c r="P523" s="660"/>
      <c r="Q523" s="660"/>
      <c r="AI523" s="417"/>
      <c r="AJ523" s="417"/>
      <c r="AK523" s="417"/>
      <c r="AL523" s="417"/>
      <c r="AM523" s="417"/>
      <c r="AN523" s="417"/>
      <c r="AO523" s="417"/>
      <c r="AP523" s="417"/>
      <c r="AQ523" s="417"/>
      <c r="AR523" s="417"/>
      <c r="AS523" s="417"/>
      <c r="AT523" s="417"/>
      <c r="AU523" s="417"/>
      <c r="AV523" s="417"/>
      <c r="AW523" s="417"/>
      <c r="AX523" s="417"/>
      <c r="AY523" s="417"/>
      <c r="AZ523" s="417"/>
      <c r="BA523" s="419"/>
      <c r="BB523" s="495"/>
      <c r="BC523" s="419"/>
      <c r="BD523" s="419"/>
      <c r="BE523" s="419"/>
      <c r="BF523" s="419"/>
      <c r="BG523" s="419"/>
      <c r="BH523" s="419"/>
      <c r="BI523" s="419"/>
      <c r="BJ523" s="419"/>
      <c r="BK523" s="419"/>
      <c r="BL523" s="419"/>
      <c r="BM523" s="419"/>
      <c r="BN523" s="419"/>
      <c r="BO523" s="419"/>
      <c r="BP523" s="419"/>
      <c r="BQ523" s="419"/>
      <c r="BR523" s="419"/>
      <c r="BS523" s="419"/>
      <c r="BT523" s="419"/>
      <c r="BU523" s="419"/>
      <c r="BV523" s="419"/>
      <c r="BW523" s="419"/>
      <c r="BX523" s="419"/>
      <c r="BY523" s="419"/>
      <c r="BZ523" s="420"/>
      <c r="CA523" s="420"/>
      <c r="CB523" s="420"/>
      <c r="CC523" s="420"/>
      <c r="CD523" s="420"/>
      <c r="CE523" s="420"/>
      <c r="CF523" s="420"/>
      <c r="CG523" s="420"/>
      <c r="CH523" s="420"/>
      <c r="CI523" s="420"/>
      <c r="CJ523" s="420"/>
      <c r="CK523" s="420"/>
      <c r="CL523" s="420"/>
      <c r="CM523" s="420"/>
      <c r="CN523" s="420"/>
      <c r="CO523" s="420"/>
      <c r="CP523" s="420"/>
      <c r="CQ523" s="420"/>
      <c r="CR523" s="420"/>
      <c r="CS523" s="420"/>
      <c r="CT523" s="420"/>
      <c r="CU523" s="420"/>
      <c r="CV523" s="420"/>
      <c r="CW523" s="420"/>
      <c r="CX523" s="420"/>
      <c r="CY523" s="420"/>
      <c r="CZ523" s="420"/>
    </row>
    <row r="524" s="424" customFormat="true" ht="25.15" customHeight="true" x14ac:dyDescent="0.2">
      <c r="C524" s="849" t="s">
        <v>252</v>
      </c>
      <c r="D524" s="848"/>
      <c r="E524" s="664">
        <v>1.6267700514702867E-2</v>
      </c>
      <c r="F524" s="660"/>
      <c r="G524" s="660"/>
      <c r="H524" s="848" t="s">
        <v>232</v>
      </c>
      <c r="I524" s="848"/>
      <c r="J524" s="665">
        <v>-8.9463439208514739E-2</v>
      </c>
      <c r="K524" s="660"/>
      <c r="L524" s="660"/>
      <c r="M524" s="848" t="s">
        <v>252</v>
      </c>
      <c r="N524" s="848"/>
      <c r="O524" s="666">
        <v>8.1818768139797129E-3</v>
      </c>
      <c r="P524" s="660"/>
      <c r="Q524" s="660"/>
      <c r="AI524" s="417"/>
      <c r="AJ524" s="417"/>
      <c r="AK524" s="417"/>
      <c r="AL524" s="417"/>
      <c r="AM524" s="417"/>
      <c r="AN524" s="417"/>
      <c r="AO524" s="417"/>
      <c r="AP524" s="417"/>
      <c r="AQ524" s="417"/>
      <c r="AR524" s="417"/>
      <c r="AS524" s="417"/>
      <c r="AT524" s="417"/>
      <c r="AU524" s="417"/>
      <c r="AV524" s="417"/>
      <c r="AW524" s="417"/>
      <c r="AX524" s="417"/>
      <c r="AY524" s="417"/>
      <c r="AZ524" s="417"/>
      <c r="BA524" s="419"/>
      <c r="BB524" s="495"/>
      <c r="BC524" s="419"/>
      <c r="BD524" s="419"/>
      <c r="BE524" s="419"/>
      <c r="BF524" s="419"/>
      <c r="BG524" s="419"/>
      <c r="BH524" s="419"/>
      <c r="BI524" s="419"/>
      <c r="BJ524" s="419"/>
      <c r="BK524" s="419"/>
      <c r="BL524" s="419"/>
      <c r="BM524" s="419"/>
      <c r="BN524" s="419"/>
      <c r="BO524" s="419"/>
      <c r="BP524" s="419"/>
      <c r="BQ524" s="419"/>
      <c r="BR524" s="419"/>
      <c r="BS524" s="419"/>
      <c r="BT524" s="419"/>
      <c r="BU524" s="419"/>
      <c r="BV524" s="419"/>
      <c r="BW524" s="419"/>
      <c r="BX524" s="419"/>
      <c r="BY524" s="419"/>
      <c r="BZ524" s="420"/>
      <c r="CA524" s="420"/>
      <c r="CB524" s="420"/>
      <c r="CC524" s="420"/>
      <c r="CD524" s="420"/>
      <c r="CE524" s="420"/>
      <c r="CF524" s="420"/>
      <c r="CG524" s="420"/>
      <c r="CH524" s="420"/>
      <c r="CI524" s="420"/>
      <c r="CJ524" s="420"/>
      <c r="CK524" s="420"/>
      <c r="CL524" s="420"/>
      <c r="CM524" s="420"/>
      <c r="CN524" s="420"/>
      <c r="CO524" s="420"/>
      <c r="CP524" s="420"/>
      <c r="CQ524" s="420"/>
      <c r="CR524" s="420"/>
      <c r="CS524" s="420"/>
      <c r="CT524" s="420"/>
      <c r="CU524" s="420"/>
      <c r="CV524" s="420"/>
      <c r="CW524" s="420"/>
      <c r="CX524" s="420"/>
      <c r="CY524" s="420"/>
      <c r="CZ524" s="420"/>
    </row>
    <row r="525" s="424" customFormat="true" ht="25.15" customHeight="true" x14ac:dyDescent="0.2">
      <c r="C525" s="849" t="s">
        <v>235</v>
      </c>
      <c r="D525" s="848"/>
      <c r="E525" s="664">
        <v>3.6563652736379994E-2</v>
      </c>
      <c r="F525" s="660"/>
      <c r="G525" s="660"/>
      <c r="H525" s="848" t="s">
        <v>242</v>
      </c>
      <c r="I525" s="848"/>
      <c r="J525" s="665">
        <v>-4.2535951331691912E-2</v>
      </c>
      <c r="K525" s="660"/>
      <c r="L525" s="660"/>
      <c r="M525" s="848" t="s">
        <v>235</v>
      </c>
      <c r="N525" s="848"/>
      <c r="O525" s="666">
        <v>2.9202069043273705E-2</v>
      </c>
      <c r="P525" s="660"/>
      <c r="Q525" s="660"/>
      <c r="AI525" s="417"/>
      <c r="AJ525" s="417"/>
      <c r="AK525" s="417"/>
      <c r="AL525" s="417"/>
      <c r="AM525" s="417"/>
      <c r="AN525" s="417"/>
      <c r="AO525" s="417"/>
      <c r="AP525" s="417"/>
      <c r="AQ525" s="417"/>
      <c r="AR525" s="417"/>
      <c r="AS525" s="417"/>
      <c r="AT525" s="417"/>
      <c r="AU525" s="417"/>
      <c r="AV525" s="417"/>
      <c r="AW525" s="417"/>
      <c r="AX525" s="417"/>
      <c r="AY525" s="417"/>
      <c r="AZ525" s="417"/>
      <c r="BA525" s="419"/>
      <c r="BB525" s="495"/>
      <c r="BC525" s="419"/>
      <c r="BD525" s="419"/>
      <c r="BE525" s="419"/>
      <c r="BF525" s="419"/>
      <c r="BG525" s="419"/>
      <c r="BH525" s="419"/>
      <c r="BI525" s="419"/>
      <c r="BJ525" s="419"/>
      <c r="BK525" s="419"/>
      <c r="BL525" s="419"/>
      <c r="BM525" s="419"/>
      <c r="BN525" s="419"/>
      <c r="BO525" s="419"/>
      <c r="BP525" s="419"/>
      <c r="BQ525" s="419"/>
      <c r="BR525" s="419"/>
      <c r="BS525" s="419"/>
      <c r="BT525" s="419"/>
      <c r="BU525" s="419"/>
      <c r="BV525" s="419"/>
      <c r="BW525" s="419"/>
      <c r="BX525" s="419"/>
      <c r="BY525" s="419"/>
      <c r="BZ525" s="420"/>
      <c r="CA525" s="420"/>
      <c r="CB525" s="420"/>
      <c r="CC525" s="420"/>
      <c r="CD525" s="420"/>
      <c r="CE525" s="420"/>
      <c r="CF525" s="420"/>
      <c r="CG525" s="420"/>
      <c r="CH525" s="420"/>
      <c r="CI525" s="420"/>
      <c r="CJ525" s="420"/>
      <c r="CK525" s="420"/>
      <c r="CL525" s="420"/>
      <c r="CM525" s="420"/>
      <c r="CN525" s="420"/>
      <c r="CO525" s="420"/>
      <c r="CP525" s="420"/>
      <c r="CQ525" s="420"/>
      <c r="CR525" s="420"/>
      <c r="CS525" s="420"/>
      <c r="CT525" s="420"/>
      <c r="CU525" s="420"/>
      <c r="CV525" s="420"/>
      <c r="CW525" s="420"/>
      <c r="CX525" s="420"/>
      <c r="CY525" s="420"/>
      <c r="CZ525" s="420"/>
    </row>
    <row r="526" s="424" customFormat="true" ht="25.15" customHeight="true" x14ac:dyDescent="0.2">
      <c r="C526" s="849" t="s">
        <v>232</v>
      </c>
      <c r="D526" s="848"/>
      <c r="E526" s="664">
        <v>-8.6240119475367943E-2</v>
      </c>
      <c r="F526" s="660"/>
      <c r="G526" s="660"/>
      <c r="H526" s="848" t="s">
        <v>243</v>
      </c>
      <c r="I526" s="848"/>
      <c r="J526" s="665">
        <v>-3.771541541290298E-3</v>
      </c>
      <c r="K526" s="660"/>
      <c r="L526" s="660"/>
      <c r="M526" s="848" t="s">
        <v>232</v>
      </c>
      <c r="N526" s="848"/>
      <c r="O526" s="666">
        <v>-7.2076091227461753E-2</v>
      </c>
      <c r="P526" s="660"/>
      <c r="Q526" s="660"/>
      <c r="AI526" s="417"/>
      <c r="AJ526" s="417"/>
      <c r="AK526" s="417"/>
      <c r="AL526" s="417"/>
      <c r="AM526" s="417"/>
      <c r="AN526" s="417"/>
      <c r="AO526" s="417"/>
      <c r="AP526" s="417"/>
      <c r="AQ526" s="417"/>
      <c r="AR526" s="417"/>
      <c r="AS526" s="417"/>
      <c r="AT526" s="417"/>
      <c r="AU526" s="417"/>
      <c r="AV526" s="417"/>
      <c r="AW526" s="417"/>
      <c r="AX526" s="417"/>
      <c r="AY526" s="417"/>
      <c r="AZ526" s="417"/>
      <c r="BA526" s="419"/>
      <c r="BB526" s="495"/>
      <c r="BC526" s="419"/>
      <c r="BD526" s="419"/>
      <c r="BE526" s="419"/>
      <c r="BF526" s="419"/>
      <c r="BG526" s="419"/>
      <c r="BH526" s="419"/>
      <c r="BI526" s="419"/>
      <c r="BJ526" s="419"/>
      <c r="BK526" s="419"/>
      <c r="BL526" s="419"/>
      <c r="BM526" s="419"/>
      <c r="BN526" s="419"/>
      <c r="BO526" s="419"/>
      <c r="BP526" s="419"/>
      <c r="BQ526" s="419"/>
      <c r="BR526" s="419"/>
      <c r="BS526" s="419"/>
      <c r="BT526" s="419"/>
      <c r="BU526" s="419"/>
      <c r="BV526" s="419"/>
      <c r="BW526" s="419"/>
      <c r="BX526" s="419"/>
      <c r="BY526" s="419"/>
      <c r="BZ526" s="420"/>
      <c r="CA526" s="420"/>
      <c r="CB526" s="420"/>
      <c r="CC526" s="420"/>
      <c r="CD526" s="420"/>
      <c r="CE526" s="420"/>
      <c r="CF526" s="420"/>
      <c r="CG526" s="420"/>
      <c r="CH526" s="420"/>
      <c r="CI526" s="420"/>
      <c r="CJ526" s="420"/>
      <c r="CK526" s="420"/>
      <c r="CL526" s="420"/>
      <c r="CM526" s="420"/>
      <c r="CN526" s="420"/>
      <c r="CO526" s="420"/>
      <c r="CP526" s="420"/>
      <c r="CQ526" s="420"/>
      <c r="CR526" s="420"/>
      <c r="CS526" s="420"/>
      <c r="CT526" s="420"/>
      <c r="CU526" s="420"/>
      <c r="CV526" s="420"/>
      <c r="CW526" s="420"/>
      <c r="CX526" s="420"/>
      <c r="CY526" s="420"/>
      <c r="CZ526" s="420"/>
    </row>
    <row r="527" s="424" customFormat="true" ht="25.15" customHeight="true" x14ac:dyDescent="0.2">
      <c r="C527" s="849" t="s">
        <v>242</v>
      </c>
      <c r="D527" s="848"/>
      <c r="E527" s="664">
        <v>-4.5963502208138864E-2</v>
      </c>
      <c r="F527" s="660"/>
      <c r="G527" s="660"/>
      <c r="H527" s="848" t="s">
        <v>254</v>
      </c>
      <c r="I527" s="848"/>
      <c r="J527" s="665">
        <v>-6.7993734437735284E-3</v>
      </c>
      <c r="K527" s="660"/>
      <c r="L527" s="660"/>
      <c r="M527" s="848" t="s">
        <v>242</v>
      </c>
      <c r="N527" s="848"/>
      <c r="O527" s="666">
        <v>-5.7715597902327206E-2</v>
      </c>
      <c r="P527" s="660"/>
      <c r="Q527" s="660"/>
      <c r="AI527" s="417"/>
      <c r="AJ527" s="417"/>
      <c r="AK527" s="417"/>
      <c r="AL527" s="417"/>
      <c r="AM527" s="417"/>
      <c r="AN527" s="417"/>
      <c r="AO527" s="417"/>
      <c r="AP527" s="417"/>
      <c r="AQ527" s="417"/>
      <c r="AR527" s="417"/>
      <c r="AS527" s="417"/>
      <c r="AT527" s="417"/>
      <c r="AU527" s="417"/>
      <c r="AV527" s="417"/>
      <c r="AW527" s="417"/>
      <c r="AX527" s="417"/>
      <c r="AY527" s="417"/>
      <c r="AZ527" s="417"/>
      <c r="BA527" s="419"/>
      <c r="BB527" s="495"/>
      <c r="BC527" s="419"/>
      <c r="BD527" s="419"/>
      <c r="BE527" s="419"/>
      <c r="BF527" s="419"/>
      <c r="BG527" s="419"/>
      <c r="BH527" s="419"/>
      <c r="BI527" s="419"/>
      <c r="BJ527" s="419"/>
      <c r="BK527" s="419"/>
      <c r="BL527" s="419"/>
      <c r="BM527" s="419"/>
      <c r="BN527" s="419"/>
      <c r="BO527" s="419"/>
      <c r="BP527" s="419"/>
      <c r="BQ527" s="419"/>
      <c r="BR527" s="419"/>
      <c r="BS527" s="419"/>
      <c r="BT527" s="419"/>
      <c r="BU527" s="419"/>
      <c r="BV527" s="419"/>
      <c r="BW527" s="419"/>
      <c r="BX527" s="419"/>
      <c r="BY527" s="419"/>
      <c r="BZ527" s="420"/>
      <c r="CA527" s="420"/>
      <c r="CB527" s="420"/>
      <c r="CC527" s="420"/>
      <c r="CD527" s="420"/>
      <c r="CE527" s="420"/>
      <c r="CF527" s="420"/>
      <c r="CG527" s="420"/>
      <c r="CH527" s="420"/>
      <c r="CI527" s="420"/>
      <c r="CJ527" s="420"/>
      <c r="CK527" s="420"/>
      <c r="CL527" s="420"/>
      <c r="CM527" s="420"/>
      <c r="CN527" s="420"/>
      <c r="CO527" s="420"/>
      <c r="CP527" s="420"/>
      <c r="CQ527" s="420"/>
      <c r="CR527" s="420"/>
      <c r="CS527" s="420"/>
      <c r="CT527" s="420"/>
      <c r="CU527" s="420"/>
      <c r="CV527" s="420"/>
      <c r="CW527" s="420"/>
      <c r="CX527" s="420"/>
      <c r="CY527" s="420"/>
      <c r="CZ527" s="420"/>
    </row>
    <row r="528" s="424" customFormat="true" ht="25.15" customHeight="true" x14ac:dyDescent="0.2">
      <c r="C528" s="849" t="s">
        <v>243</v>
      </c>
      <c r="D528" s="848"/>
      <c r="E528" s="664">
        <v>-1.1049514802446146E-2</v>
      </c>
      <c r="F528" s="660"/>
      <c r="G528" s="660"/>
      <c r="H528" s="848" t="s">
        <v>253</v>
      </c>
      <c r="I528" s="848"/>
      <c r="J528" s="665">
        <v>-1.4106447162299141E-2</v>
      </c>
      <c r="K528" s="660"/>
      <c r="L528" s="660"/>
      <c r="M528" s="848" t="s">
        <v>243</v>
      </c>
      <c r="N528" s="848"/>
      <c r="O528" s="666">
        <v>-4.6641567515969033E-2</v>
      </c>
      <c r="P528" s="660"/>
      <c r="Q528" s="660"/>
      <c r="AI528" s="417"/>
      <c r="AJ528" s="417"/>
      <c r="AK528" s="417"/>
      <c r="AL528" s="417"/>
      <c r="AM528" s="417"/>
      <c r="AN528" s="417"/>
      <c r="AO528" s="417"/>
      <c r="AP528" s="417"/>
      <c r="AQ528" s="417"/>
      <c r="AR528" s="417"/>
      <c r="AS528" s="417"/>
      <c r="AT528" s="417"/>
      <c r="AU528" s="417"/>
      <c r="AV528" s="417"/>
      <c r="AW528" s="417"/>
      <c r="AX528" s="417"/>
      <c r="AY528" s="417"/>
      <c r="AZ528" s="417"/>
      <c r="BA528" s="419"/>
      <c r="BB528" s="495"/>
      <c r="BC528" s="419"/>
      <c r="BD528" s="419"/>
      <c r="BE528" s="419"/>
      <c r="BF528" s="419"/>
      <c r="BG528" s="419"/>
      <c r="BH528" s="419"/>
      <c r="BI528" s="419"/>
      <c r="BJ528" s="419"/>
      <c r="BK528" s="419"/>
      <c r="BL528" s="419"/>
      <c r="BM528" s="419"/>
      <c r="BN528" s="419"/>
      <c r="BO528" s="419"/>
      <c r="BP528" s="419"/>
      <c r="BQ528" s="419"/>
      <c r="BR528" s="419"/>
      <c r="BS528" s="419"/>
      <c r="BT528" s="419"/>
      <c r="BU528" s="419"/>
      <c r="BV528" s="419"/>
      <c r="BW528" s="419"/>
      <c r="BX528" s="419"/>
      <c r="BY528" s="419"/>
      <c r="BZ528" s="420"/>
      <c r="CA528" s="420"/>
      <c r="CB528" s="420"/>
      <c r="CC528" s="420"/>
      <c r="CD528" s="420"/>
      <c r="CE528" s="420"/>
      <c r="CF528" s="420"/>
      <c r="CG528" s="420"/>
      <c r="CH528" s="420"/>
      <c r="CI528" s="420"/>
      <c r="CJ528" s="420"/>
      <c r="CK528" s="420"/>
      <c r="CL528" s="420"/>
      <c r="CM528" s="420"/>
      <c r="CN528" s="420"/>
      <c r="CO528" s="420"/>
      <c r="CP528" s="420"/>
      <c r="CQ528" s="420"/>
      <c r="CR528" s="420"/>
      <c r="CS528" s="420"/>
      <c r="CT528" s="420"/>
      <c r="CU528" s="420"/>
      <c r="CV528" s="420"/>
      <c r="CW528" s="420"/>
      <c r="CX528" s="420"/>
      <c r="CY528" s="420"/>
      <c r="CZ528" s="420"/>
    </row>
    <row r="529" s="424" customFormat="true" ht="25.15" customHeight="true" x14ac:dyDescent="0.2">
      <c r="C529" s="849" t="s">
        <v>254</v>
      </c>
      <c r="D529" s="848"/>
      <c r="E529" s="664">
        <v>-5.8327758657845492E-3</v>
      </c>
      <c r="F529" s="660"/>
      <c r="G529" s="660"/>
      <c r="H529" s="848" t="s">
        <v>224</v>
      </c>
      <c r="I529" s="848"/>
      <c r="J529" s="665">
        <v>0.11740490899728612</v>
      </c>
      <c r="K529" s="660"/>
      <c r="L529" s="660"/>
      <c r="M529" s="848" t="s">
        <v>254</v>
      </c>
      <c r="N529" s="848"/>
      <c r="O529" s="666">
        <v>-1.4478344794995763E-2</v>
      </c>
      <c r="P529" s="660"/>
      <c r="Q529" s="660"/>
      <c r="AI529" s="417"/>
      <c r="AJ529" s="417"/>
      <c r="AK529" s="417"/>
      <c r="AL529" s="417"/>
      <c r="AM529" s="417"/>
      <c r="AN529" s="417"/>
      <c r="AO529" s="417"/>
      <c r="AP529" s="417"/>
      <c r="AQ529" s="417"/>
      <c r="AR529" s="417"/>
      <c r="AS529" s="417"/>
      <c r="AT529" s="417"/>
      <c r="AU529" s="417"/>
      <c r="AV529" s="417"/>
      <c r="AW529" s="417"/>
      <c r="AX529" s="417"/>
      <c r="AY529" s="417"/>
      <c r="AZ529" s="417"/>
      <c r="BA529" s="419"/>
      <c r="BB529" s="495"/>
      <c r="BC529" s="419"/>
      <c r="BD529" s="419"/>
      <c r="BE529" s="419"/>
      <c r="BF529" s="419"/>
      <c r="BG529" s="419"/>
      <c r="BH529" s="419"/>
      <c r="BI529" s="419"/>
      <c r="BJ529" s="419"/>
      <c r="BK529" s="419"/>
      <c r="BL529" s="419"/>
      <c r="BM529" s="419"/>
      <c r="BN529" s="419"/>
      <c r="BO529" s="419"/>
      <c r="BP529" s="419"/>
      <c r="BQ529" s="419"/>
      <c r="BR529" s="419"/>
      <c r="BS529" s="419"/>
      <c r="BT529" s="419"/>
      <c r="BU529" s="419"/>
      <c r="BV529" s="419"/>
      <c r="BW529" s="419"/>
      <c r="BX529" s="419"/>
      <c r="BY529" s="419"/>
      <c r="BZ529" s="420"/>
      <c r="CA529" s="420"/>
      <c r="CB529" s="420"/>
      <c r="CC529" s="420"/>
      <c r="CD529" s="420"/>
      <c r="CE529" s="420"/>
      <c r="CF529" s="420"/>
      <c r="CG529" s="420"/>
      <c r="CH529" s="420"/>
      <c r="CI529" s="420"/>
      <c r="CJ529" s="420"/>
      <c r="CK529" s="420"/>
      <c r="CL529" s="420"/>
      <c r="CM529" s="420"/>
      <c r="CN529" s="420"/>
      <c r="CO529" s="420"/>
      <c r="CP529" s="420"/>
      <c r="CQ529" s="420"/>
      <c r="CR529" s="420"/>
      <c r="CS529" s="420"/>
      <c r="CT529" s="420"/>
      <c r="CU529" s="420"/>
      <c r="CV529" s="420"/>
      <c r="CW529" s="420"/>
      <c r="CX529" s="420"/>
      <c r="CY529" s="420"/>
      <c r="CZ529" s="420"/>
    </row>
    <row r="530" s="424" customFormat="true" ht="25.15" customHeight="true" x14ac:dyDescent="0.2">
      <c r="C530" s="849" t="s">
        <v>253</v>
      </c>
      <c r="D530" s="848"/>
      <c r="E530" s="664">
        <v>-1.558829584799439E-2</v>
      </c>
      <c r="F530" s="660"/>
      <c r="G530" s="660"/>
      <c r="H530" s="848" t="s">
        <v>247</v>
      </c>
      <c r="I530" s="848"/>
      <c r="J530" s="665">
        <v>1.9026441940160666E-2</v>
      </c>
      <c r="K530" s="660"/>
      <c r="L530" s="660"/>
      <c r="M530" s="848" t="s">
        <v>253</v>
      </c>
      <c r="N530" s="848"/>
      <c r="O530" s="666">
        <v>-1.3560266499902513E-2</v>
      </c>
      <c r="P530" s="660"/>
      <c r="Q530" s="660"/>
      <c r="AI530" s="417"/>
      <c r="AJ530" s="417"/>
      <c r="AK530" s="417"/>
      <c r="AL530" s="417"/>
      <c r="AM530" s="417"/>
      <c r="AN530" s="417"/>
      <c r="AO530" s="417"/>
      <c r="AP530" s="417"/>
      <c r="AQ530" s="417"/>
      <c r="AR530" s="417"/>
      <c r="AS530" s="417"/>
      <c r="AT530" s="417"/>
      <c r="AU530" s="417"/>
      <c r="AV530" s="417"/>
      <c r="AW530" s="417"/>
      <c r="AX530" s="417"/>
      <c r="AY530" s="417"/>
      <c r="AZ530" s="417"/>
      <c r="BA530" s="419"/>
      <c r="BB530" s="495"/>
      <c r="BC530" s="419"/>
      <c r="BD530" s="419"/>
      <c r="BE530" s="419"/>
      <c r="BF530" s="419"/>
      <c r="BG530" s="419"/>
      <c r="BH530" s="419"/>
      <c r="BI530" s="419"/>
      <c r="BJ530" s="419"/>
      <c r="BK530" s="419"/>
      <c r="BL530" s="419"/>
      <c r="BM530" s="419"/>
      <c r="BN530" s="419"/>
      <c r="BO530" s="419"/>
      <c r="BP530" s="419"/>
      <c r="BQ530" s="419"/>
      <c r="BR530" s="419"/>
      <c r="BS530" s="419"/>
      <c r="BT530" s="419"/>
      <c r="BU530" s="419"/>
      <c r="BV530" s="419"/>
      <c r="BW530" s="419"/>
      <c r="BX530" s="419"/>
      <c r="BY530" s="419"/>
      <c r="BZ530" s="420"/>
      <c r="CA530" s="420"/>
      <c r="CB530" s="420"/>
      <c r="CC530" s="420"/>
      <c r="CD530" s="420"/>
      <c r="CE530" s="420"/>
      <c r="CF530" s="420"/>
      <c r="CG530" s="420"/>
      <c r="CH530" s="420"/>
      <c r="CI530" s="420"/>
      <c r="CJ530" s="420"/>
      <c r="CK530" s="420"/>
      <c r="CL530" s="420"/>
      <c r="CM530" s="420"/>
      <c r="CN530" s="420"/>
      <c r="CO530" s="420"/>
      <c r="CP530" s="420"/>
      <c r="CQ530" s="420"/>
      <c r="CR530" s="420"/>
      <c r="CS530" s="420"/>
      <c r="CT530" s="420"/>
      <c r="CU530" s="420"/>
      <c r="CV530" s="420"/>
      <c r="CW530" s="420"/>
      <c r="CX530" s="420"/>
      <c r="CY530" s="420"/>
      <c r="CZ530" s="420"/>
    </row>
    <row r="531" s="424" customFormat="true" ht="25.15" customHeight="true" x14ac:dyDescent="0.2">
      <c r="C531" s="849" t="s">
        <v>224</v>
      </c>
      <c r="D531" s="848"/>
      <c r="E531" s="664">
        <v>0.11556742054613646</v>
      </c>
      <c r="F531" s="660"/>
      <c r="G531" s="660"/>
      <c r="H531" s="848" t="s">
        <v>255</v>
      </c>
      <c r="I531" s="848"/>
      <c r="J531" s="665">
        <v>-2.89255345110026E-3</v>
      </c>
      <c r="K531" s="660"/>
      <c r="L531" s="660"/>
      <c r="M531" s="848" t="s">
        <v>224</v>
      </c>
      <c r="N531" s="848"/>
      <c r="O531" s="666">
        <v>0.14065112250668646</v>
      </c>
      <c r="P531" s="660"/>
      <c r="Q531" s="660"/>
      <c r="AI531" s="417"/>
      <c r="AJ531" s="417"/>
      <c r="AK531" s="417"/>
      <c r="AL531" s="417"/>
      <c r="AM531" s="417"/>
      <c r="AN531" s="417"/>
      <c r="AO531" s="417"/>
      <c r="AP531" s="417"/>
      <c r="AQ531" s="417"/>
      <c r="AR531" s="417"/>
      <c r="AS531" s="417"/>
      <c r="AT531" s="417"/>
      <c r="AU531" s="417"/>
      <c r="AV531" s="417"/>
      <c r="AW531" s="417"/>
      <c r="AX531" s="417"/>
      <c r="AY531" s="417"/>
      <c r="AZ531" s="417"/>
      <c r="BA531" s="419"/>
      <c r="BB531" s="495"/>
      <c r="BC531" s="419"/>
      <c r="BD531" s="419"/>
      <c r="BE531" s="419"/>
      <c r="BF531" s="419"/>
      <c r="BG531" s="419"/>
      <c r="BH531" s="419"/>
      <c r="BI531" s="419"/>
      <c r="BJ531" s="419"/>
      <c r="BK531" s="419"/>
      <c r="BL531" s="419"/>
      <c r="BM531" s="419"/>
      <c r="BN531" s="419"/>
      <c r="BO531" s="419"/>
      <c r="BP531" s="419"/>
      <c r="BQ531" s="419"/>
      <c r="BR531" s="419"/>
      <c r="BS531" s="419"/>
      <c r="BT531" s="419"/>
      <c r="BU531" s="419"/>
      <c r="BV531" s="419"/>
      <c r="BW531" s="419"/>
      <c r="BX531" s="419"/>
      <c r="BY531" s="419"/>
      <c r="BZ531" s="420"/>
      <c r="CA531" s="420"/>
      <c r="CB531" s="420"/>
      <c r="CC531" s="420"/>
      <c r="CD531" s="420"/>
      <c r="CE531" s="420"/>
      <c r="CF531" s="420"/>
      <c r="CG531" s="420"/>
      <c r="CH531" s="420"/>
      <c r="CI531" s="420"/>
      <c r="CJ531" s="420"/>
      <c r="CK531" s="420"/>
      <c r="CL531" s="420"/>
      <c r="CM531" s="420"/>
      <c r="CN531" s="420"/>
      <c r="CO531" s="420"/>
      <c r="CP531" s="420"/>
      <c r="CQ531" s="420"/>
      <c r="CR531" s="420"/>
      <c r="CS531" s="420"/>
      <c r="CT531" s="420"/>
      <c r="CU531" s="420"/>
      <c r="CV531" s="420"/>
      <c r="CW531" s="420"/>
      <c r="CX531" s="420"/>
      <c r="CY531" s="420"/>
      <c r="CZ531" s="420"/>
    </row>
    <row r="532" s="424" customFormat="true" ht="25.15" customHeight="true" x14ac:dyDescent="0.2">
      <c r="C532" s="849" t="s">
        <v>256</v>
      </c>
      <c r="D532" s="848"/>
      <c r="E532" s="664">
        <v>8.6774386360049074E-4</v>
      </c>
      <c r="F532" s="660"/>
      <c r="G532" s="660"/>
      <c r="H532" s="848" t="s">
        <v>222</v>
      </c>
      <c r="I532" s="848"/>
      <c r="J532" s="667">
        <v>-0.12226128784862149</v>
      </c>
      <c r="K532" s="660"/>
      <c r="L532" s="660"/>
      <c r="M532" s="848" t="s">
        <v>256</v>
      </c>
      <c r="N532" s="848"/>
      <c r="O532" s="666">
        <v>7.7570118809003005E-4</v>
      </c>
      <c r="P532" s="660"/>
      <c r="Q532" s="660"/>
      <c r="AI532" s="417"/>
      <c r="AJ532" s="417"/>
      <c r="AK532" s="417"/>
      <c r="AL532" s="417"/>
      <c r="AM532" s="417"/>
      <c r="AN532" s="417"/>
      <c r="AO532" s="417"/>
      <c r="AP532" s="417"/>
      <c r="AQ532" s="417"/>
      <c r="AR532" s="417"/>
      <c r="AS532" s="417"/>
      <c r="AT532" s="417"/>
      <c r="AU532" s="417"/>
      <c r="AV532" s="417"/>
      <c r="AW532" s="417"/>
      <c r="AX532" s="417"/>
      <c r="AY532" s="417"/>
      <c r="AZ532" s="417"/>
      <c r="BA532" s="419"/>
      <c r="BB532" s="495"/>
      <c r="BC532" s="419"/>
      <c r="BD532" s="419"/>
      <c r="BE532" s="419"/>
      <c r="BF532" s="419"/>
      <c r="BG532" s="419"/>
      <c r="BH532" s="419"/>
      <c r="BI532" s="419"/>
      <c r="BJ532" s="419"/>
      <c r="BK532" s="419"/>
      <c r="BL532" s="419"/>
      <c r="BM532" s="419"/>
      <c r="BN532" s="419"/>
      <c r="BO532" s="419"/>
      <c r="BP532" s="419"/>
      <c r="BQ532" s="419"/>
      <c r="BR532" s="419"/>
      <c r="BS532" s="419"/>
      <c r="BT532" s="419"/>
      <c r="BU532" s="419"/>
      <c r="BV532" s="419"/>
      <c r="BW532" s="419"/>
      <c r="BX532" s="419"/>
      <c r="BY532" s="419"/>
      <c r="BZ532" s="420"/>
      <c r="CA532" s="420"/>
      <c r="CB532" s="420"/>
      <c r="CC532" s="420"/>
      <c r="CD532" s="420"/>
      <c r="CE532" s="420"/>
      <c r="CF532" s="420"/>
      <c r="CG532" s="420"/>
      <c r="CH532" s="420"/>
      <c r="CI532" s="420"/>
      <c r="CJ532" s="420"/>
      <c r="CK532" s="420"/>
      <c r="CL532" s="420"/>
      <c r="CM532" s="420"/>
      <c r="CN532" s="420"/>
      <c r="CO532" s="420"/>
      <c r="CP532" s="420"/>
      <c r="CQ532" s="420"/>
      <c r="CR532" s="420"/>
      <c r="CS532" s="420"/>
      <c r="CT532" s="420"/>
      <c r="CU532" s="420"/>
      <c r="CV532" s="420"/>
      <c r="CW532" s="420"/>
      <c r="CX532" s="420"/>
      <c r="CY532" s="420"/>
      <c r="CZ532" s="420"/>
    </row>
    <row r="533" s="424" customFormat="true" ht="25.15" customHeight="true" x14ac:dyDescent="0.2">
      <c r="C533" s="849" t="s">
        <v>247</v>
      </c>
      <c r="D533" s="848"/>
      <c r="E533" s="664">
        <v>9.3695098864403879E-3</v>
      </c>
      <c r="F533" s="660"/>
      <c r="G533" s="660"/>
      <c r="H533" s="848"/>
      <c r="I533" s="848"/>
      <c r="J533" s="660"/>
      <c r="K533" s="660"/>
      <c r="L533" s="660"/>
      <c r="M533" s="848" t="s">
        <v>247</v>
      </c>
      <c r="N533" s="848"/>
      <c r="O533" s="666">
        <v>-3.5171831769887307E-2</v>
      </c>
      <c r="P533" s="660"/>
      <c r="Q533" s="660"/>
      <c r="AI533" s="417"/>
      <c r="AJ533" s="417"/>
      <c r="AK533" s="417"/>
      <c r="AL533" s="417"/>
      <c r="AM533" s="417"/>
      <c r="AN533" s="417"/>
      <c r="AO533" s="417"/>
      <c r="AP533" s="417"/>
      <c r="AQ533" s="417"/>
      <c r="AR533" s="417"/>
      <c r="AS533" s="417"/>
      <c r="AT533" s="417"/>
      <c r="AU533" s="417"/>
      <c r="AV533" s="417"/>
      <c r="AW533" s="417"/>
      <c r="AX533" s="417"/>
      <c r="AY533" s="417"/>
      <c r="AZ533" s="417"/>
      <c r="BA533" s="419"/>
      <c r="BB533" s="495"/>
      <c r="BC533" s="419"/>
      <c r="BD533" s="419"/>
      <c r="BE533" s="419"/>
      <c r="BF533" s="419"/>
      <c r="BG533" s="419"/>
      <c r="BH533" s="419"/>
      <c r="BI533" s="419"/>
      <c r="BJ533" s="419"/>
      <c r="BK533" s="419"/>
      <c r="BL533" s="419"/>
      <c r="BM533" s="419"/>
      <c r="BN533" s="419"/>
      <c r="BO533" s="419"/>
      <c r="BP533" s="419"/>
      <c r="BQ533" s="419"/>
      <c r="BR533" s="419"/>
      <c r="BS533" s="419"/>
      <c r="BT533" s="419"/>
      <c r="BU533" s="419"/>
      <c r="BV533" s="419"/>
      <c r="BW533" s="419"/>
      <c r="BX533" s="419"/>
      <c r="BY533" s="419"/>
      <c r="BZ533" s="420"/>
      <c r="CA533" s="420"/>
      <c r="CB533" s="420"/>
      <c r="CC533" s="420"/>
      <c r="CD533" s="420"/>
      <c r="CE533" s="420"/>
      <c r="CF533" s="420"/>
      <c r="CG533" s="420"/>
      <c r="CH533" s="420"/>
      <c r="CI533" s="420"/>
      <c r="CJ533" s="420"/>
      <c r="CK533" s="420"/>
      <c r="CL533" s="420"/>
      <c r="CM533" s="420"/>
      <c r="CN533" s="420"/>
      <c r="CO533" s="420"/>
      <c r="CP533" s="420"/>
      <c r="CQ533" s="420"/>
      <c r="CR533" s="420"/>
      <c r="CS533" s="420"/>
      <c r="CT533" s="420"/>
      <c r="CU533" s="420"/>
      <c r="CV533" s="420"/>
      <c r="CW533" s="420"/>
      <c r="CX533" s="420"/>
      <c r="CY533" s="420"/>
      <c r="CZ533" s="420"/>
    </row>
    <row r="534" s="424" customFormat="true" ht="25.15" customHeight="true" x14ac:dyDescent="0.2">
      <c r="C534" s="849" t="s">
        <v>255</v>
      </c>
      <c r="D534" s="848"/>
      <c r="E534" s="664">
        <v>3.1231569402329607E-3</v>
      </c>
      <c r="F534" s="660"/>
      <c r="G534" s="660"/>
      <c r="H534" s="848"/>
      <c r="I534" s="848"/>
      <c r="J534" s="660"/>
      <c r="K534" s="660"/>
      <c r="L534" s="660"/>
      <c r="M534" s="848" t="s">
        <v>255</v>
      </c>
      <c r="N534" s="848"/>
      <c r="O534" s="666">
        <v>2.3218615872191797E-3</v>
      </c>
      <c r="P534" s="660"/>
      <c r="Q534" s="660"/>
      <c r="AI534" s="417"/>
      <c r="AJ534" s="417"/>
      <c r="AK534" s="417"/>
      <c r="AL534" s="417"/>
      <c r="AM534" s="417"/>
      <c r="AN534" s="417"/>
      <c r="AO534" s="417"/>
      <c r="AP534" s="417"/>
      <c r="AQ534" s="417"/>
      <c r="AR534" s="417"/>
      <c r="AS534" s="417"/>
      <c r="AT534" s="417"/>
      <c r="AU534" s="417"/>
      <c r="AV534" s="417"/>
      <c r="AW534" s="417"/>
      <c r="AX534" s="417"/>
      <c r="AY534" s="417"/>
      <c r="AZ534" s="417"/>
      <c r="BA534" s="419"/>
      <c r="BB534" s="495"/>
      <c r="BC534" s="419"/>
      <c r="BD534" s="419"/>
      <c r="BE534" s="419"/>
      <c r="BF534" s="419"/>
      <c r="BG534" s="419"/>
      <c r="BH534" s="419"/>
      <c r="BI534" s="419"/>
      <c r="BJ534" s="419"/>
      <c r="BK534" s="419"/>
      <c r="BL534" s="419"/>
      <c r="BM534" s="419"/>
      <c r="BN534" s="419"/>
      <c r="BO534" s="419"/>
      <c r="BP534" s="419"/>
      <c r="BQ534" s="419"/>
      <c r="BR534" s="419"/>
      <c r="BS534" s="419"/>
      <c r="BT534" s="419"/>
      <c r="BU534" s="419"/>
      <c r="BV534" s="419"/>
      <c r="BW534" s="419"/>
      <c r="BX534" s="419"/>
      <c r="BY534" s="419"/>
      <c r="BZ534" s="420"/>
      <c r="CA534" s="420"/>
      <c r="CB534" s="420"/>
      <c r="CC534" s="420"/>
      <c r="CD534" s="420"/>
      <c r="CE534" s="420"/>
      <c r="CF534" s="420"/>
      <c r="CG534" s="420"/>
      <c r="CH534" s="420"/>
      <c r="CI534" s="420"/>
      <c r="CJ534" s="420"/>
      <c r="CK534" s="420"/>
      <c r="CL534" s="420"/>
      <c r="CM534" s="420"/>
      <c r="CN534" s="420"/>
      <c r="CO534" s="420"/>
      <c r="CP534" s="420"/>
      <c r="CQ534" s="420"/>
      <c r="CR534" s="420"/>
      <c r="CS534" s="420"/>
      <c r="CT534" s="420"/>
      <c r="CU534" s="420"/>
      <c r="CV534" s="420"/>
      <c r="CW534" s="420"/>
      <c r="CX534" s="420"/>
      <c r="CY534" s="420"/>
      <c r="CZ534" s="420"/>
    </row>
    <row r="535" s="424" customFormat="true" ht="25.15" customHeight="true" x14ac:dyDescent="0.2">
      <c r="C535" s="849" t="s">
        <v>222</v>
      </c>
      <c r="D535" s="848"/>
      <c r="E535" s="668">
        <v>-0.13475760238871978</v>
      </c>
      <c r="F535" s="660"/>
      <c r="G535" s="660"/>
      <c r="H535" s="848" t="s">
        <v>264</v>
      </c>
      <c r="I535" s="848"/>
      <c r="J535" s="848"/>
      <c r="K535" s="660"/>
      <c r="L535" s="660"/>
      <c r="M535" s="848" t="s">
        <v>222</v>
      </c>
      <c r="N535" s="848"/>
      <c r="O535" s="669">
        <v>-0.16064859651008548</v>
      </c>
      <c r="P535" s="660"/>
      <c r="Q535" s="660"/>
      <c r="AI535" s="417"/>
      <c r="AJ535" s="417"/>
      <c r="AK535" s="417"/>
      <c r="AL535" s="417"/>
      <c r="AM535" s="417"/>
      <c r="AN535" s="417"/>
      <c r="AO535" s="417"/>
      <c r="AP535" s="417"/>
      <c r="AQ535" s="417"/>
      <c r="AR535" s="417"/>
      <c r="AS535" s="417"/>
      <c r="AT535" s="417"/>
      <c r="AU535" s="417"/>
      <c r="AV535" s="417"/>
      <c r="AW535" s="417"/>
      <c r="AX535" s="417"/>
      <c r="AY535" s="417"/>
      <c r="AZ535" s="417"/>
      <c r="BA535" s="419"/>
      <c r="BB535" s="495"/>
      <c r="BC535" s="419"/>
      <c r="BD535" s="419"/>
      <c r="BE535" s="419"/>
      <c r="BF535" s="419"/>
      <c r="BG535" s="419"/>
      <c r="BH535" s="419"/>
      <c r="BI535" s="419"/>
      <c r="BJ535" s="419"/>
      <c r="BK535" s="419"/>
      <c r="BL535" s="419"/>
      <c r="BM535" s="419"/>
      <c r="BN535" s="419"/>
      <c r="BO535" s="419"/>
      <c r="BP535" s="419"/>
      <c r="BQ535" s="419"/>
      <c r="BR535" s="419"/>
      <c r="BS535" s="419"/>
      <c r="BT535" s="419"/>
      <c r="BU535" s="419"/>
      <c r="BV535" s="419"/>
      <c r="BW535" s="419"/>
      <c r="BX535" s="419"/>
      <c r="BY535" s="419"/>
      <c r="BZ535" s="420"/>
      <c r="CA535" s="420"/>
      <c r="CB535" s="420"/>
      <c r="CC535" s="420"/>
      <c r="CD535" s="420"/>
      <c r="CE535" s="420"/>
      <c r="CF535" s="420"/>
      <c r="CG535" s="420"/>
      <c r="CH535" s="420"/>
      <c r="CI535" s="420"/>
      <c r="CJ535" s="420"/>
      <c r="CK535" s="420"/>
      <c r="CL535" s="420"/>
      <c r="CM535" s="420"/>
      <c r="CN535" s="420"/>
      <c r="CO535" s="420"/>
      <c r="CP535" s="420"/>
      <c r="CQ535" s="420"/>
      <c r="CR535" s="420"/>
      <c r="CS535" s="420"/>
      <c r="CT535" s="420"/>
      <c r="CU535" s="420"/>
      <c r="CV535" s="420"/>
      <c r="CW535" s="420"/>
      <c r="CX535" s="420"/>
      <c r="CY535" s="420"/>
      <c r="CZ535" s="420"/>
    </row>
    <row r="536" s="424" customFormat="true" ht="25.15" customHeight="true" x14ac:dyDescent="0.2">
      <c r="C536" s="849"/>
      <c r="D536" s="848"/>
      <c r="E536" s="660"/>
      <c r="F536" s="660"/>
      <c r="G536" s="660"/>
      <c r="H536" s="848" t="s">
        <v>218</v>
      </c>
      <c r="I536" s="848"/>
      <c r="J536" s="682" t="s">
        <v>219</v>
      </c>
      <c r="K536" s="660"/>
      <c r="L536" s="660"/>
      <c r="M536" s="848"/>
      <c r="N536" s="848"/>
      <c r="O536" s="660"/>
      <c r="P536" s="660"/>
      <c r="Q536" s="660"/>
      <c r="AI536" s="417"/>
      <c r="AJ536" s="417"/>
      <c r="AK536" s="417"/>
      <c r="AL536" s="417"/>
      <c r="AM536" s="417"/>
      <c r="AN536" s="417"/>
      <c r="AO536" s="417"/>
      <c r="AP536" s="417"/>
      <c r="AQ536" s="417"/>
      <c r="AR536" s="417"/>
      <c r="AS536" s="417"/>
      <c r="AT536" s="417"/>
      <c r="AU536" s="417"/>
      <c r="AV536" s="417"/>
      <c r="AW536" s="417"/>
      <c r="AX536" s="417"/>
      <c r="AY536" s="417"/>
      <c r="AZ536" s="417"/>
      <c r="BA536" s="419"/>
      <c r="BB536" s="495"/>
      <c r="BC536" s="419"/>
      <c r="BD536" s="419"/>
      <c r="BE536" s="419"/>
      <c r="BF536" s="419"/>
      <c r="BG536" s="419"/>
      <c r="BH536" s="419"/>
      <c r="BI536" s="419"/>
      <c r="BJ536" s="419"/>
      <c r="BK536" s="419"/>
      <c r="BL536" s="419"/>
      <c r="BM536" s="419"/>
      <c r="BN536" s="419"/>
      <c r="BO536" s="419"/>
      <c r="BP536" s="419"/>
      <c r="BQ536" s="419"/>
      <c r="BR536" s="419"/>
      <c r="BS536" s="419"/>
      <c r="BT536" s="419"/>
      <c r="BU536" s="419"/>
      <c r="BV536" s="419"/>
      <c r="BW536" s="419"/>
      <c r="BX536" s="419"/>
      <c r="BY536" s="419"/>
      <c r="BZ536" s="420"/>
      <c r="CA536" s="420"/>
      <c r="CB536" s="420"/>
      <c r="CC536" s="420"/>
      <c r="CD536" s="420"/>
      <c r="CE536" s="420"/>
      <c r="CF536" s="420"/>
      <c r="CG536" s="420"/>
      <c r="CH536" s="420"/>
      <c r="CI536" s="420"/>
      <c r="CJ536" s="420"/>
      <c r="CK536" s="420"/>
      <c r="CL536" s="420"/>
      <c r="CM536" s="420"/>
      <c r="CN536" s="420"/>
      <c r="CO536" s="420"/>
      <c r="CP536" s="420"/>
      <c r="CQ536" s="420"/>
      <c r="CR536" s="420"/>
      <c r="CS536" s="420"/>
      <c r="CT536" s="420"/>
      <c r="CU536" s="420"/>
      <c r="CV536" s="420"/>
      <c r="CW536" s="420"/>
      <c r="CX536" s="420"/>
      <c r="CY536" s="420"/>
      <c r="CZ536" s="420"/>
    </row>
    <row r="537" s="424" customFormat="true" ht="25.15" customHeight="true" x14ac:dyDescent="0.2">
      <c r="C537" s="849"/>
      <c r="D537" s="848"/>
      <c r="E537" s="660"/>
      <c r="F537" s="660"/>
      <c r="G537" s="660"/>
      <c r="H537" s="848" t="s">
        <v>219</v>
      </c>
      <c r="I537" s="848"/>
      <c r="J537" s="683">
        <v>0.99999999999999978</v>
      </c>
      <c r="K537" s="660"/>
      <c r="L537" s="660"/>
      <c r="M537" s="848"/>
      <c r="N537" s="848"/>
      <c r="O537" s="660"/>
      <c r="P537" s="660"/>
      <c r="Q537" s="660"/>
      <c r="AI537" s="417"/>
      <c r="AJ537" s="417"/>
      <c r="AK537" s="417"/>
      <c r="AL537" s="417"/>
      <c r="AM537" s="417"/>
      <c r="AN537" s="417"/>
      <c r="AO537" s="417"/>
      <c r="AP537" s="417"/>
      <c r="AQ537" s="417"/>
      <c r="AR537" s="417"/>
      <c r="AS537" s="417"/>
      <c r="AT537" s="417"/>
      <c r="AU537" s="417"/>
      <c r="AV537" s="417"/>
      <c r="AW537" s="417"/>
      <c r="AX537" s="417"/>
      <c r="AY537" s="417"/>
      <c r="AZ537" s="417"/>
      <c r="BA537" s="419"/>
      <c r="BB537" s="495"/>
      <c r="BC537" s="419"/>
      <c r="BD537" s="419"/>
      <c r="BE537" s="419"/>
      <c r="BF537" s="419"/>
      <c r="BG537" s="419"/>
      <c r="BH537" s="419"/>
      <c r="BI537" s="419"/>
      <c r="BJ537" s="419"/>
      <c r="BK537" s="419"/>
      <c r="BL537" s="419"/>
      <c r="BM537" s="419"/>
      <c r="BN537" s="419"/>
      <c r="BO537" s="419"/>
      <c r="BP537" s="419"/>
      <c r="BQ537" s="419"/>
      <c r="BR537" s="419"/>
      <c r="BS537" s="419"/>
      <c r="BT537" s="419"/>
      <c r="BU537" s="419"/>
      <c r="BV537" s="419"/>
      <c r="BW537" s="419"/>
      <c r="BX537" s="419"/>
      <c r="BY537" s="419"/>
      <c r="BZ537" s="420"/>
      <c r="CA537" s="420"/>
      <c r="CB537" s="420"/>
      <c r="CC537" s="420"/>
      <c r="CD537" s="420"/>
      <c r="CE537" s="420"/>
      <c r="CF537" s="420"/>
      <c r="CG537" s="420"/>
      <c r="CH537" s="420"/>
      <c r="CI537" s="420"/>
      <c r="CJ537" s="420"/>
      <c r="CK537" s="420"/>
      <c r="CL537" s="420"/>
      <c r="CM537" s="420"/>
      <c r="CN537" s="420"/>
      <c r="CO537" s="420"/>
      <c r="CP537" s="420"/>
      <c r="CQ537" s="420"/>
      <c r="CR537" s="420"/>
      <c r="CS537" s="420"/>
      <c r="CT537" s="420"/>
      <c r="CU537" s="420"/>
      <c r="CV537" s="420"/>
      <c r="CW537" s="420"/>
      <c r="CX537" s="420"/>
      <c r="CY537" s="420"/>
      <c r="CZ537" s="420"/>
    </row>
    <row r="538" s="424" customFormat="true" ht="25.15" customHeight="true" x14ac:dyDescent="0.2">
      <c r="C538" s="849" t="s">
        <v>264</v>
      </c>
      <c r="D538" s="848"/>
      <c r="E538" s="848"/>
      <c r="F538" s="660"/>
      <c r="G538" s="660"/>
      <c r="H538" s="848"/>
      <c r="I538" s="848"/>
      <c r="J538" s="660"/>
      <c r="K538" s="660"/>
      <c r="L538" s="660"/>
      <c r="M538" s="848" t="s">
        <v>264</v>
      </c>
      <c r="N538" s="848"/>
      <c r="O538" s="848"/>
      <c r="P538" s="660"/>
      <c r="Q538" s="660"/>
      <c r="AI538" s="417"/>
      <c r="AJ538" s="417"/>
      <c r="AK538" s="417"/>
      <c r="AL538" s="417"/>
      <c r="AM538" s="417"/>
      <c r="AN538" s="417"/>
      <c r="AO538" s="417"/>
      <c r="AP538" s="417"/>
      <c r="AQ538" s="417"/>
      <c r="AR538" s="417"/>
      <c r="AS538" s="417"/>
      <c r="AT538" s="417"/>
      <c r="AU538" s="417"/>
      <c r="AV538" s="417"/>
      <c r="AW538" s="417"/>
      <c r="AX538" s="417"/>
      <c r="AY538" s="417"/>
      <c r="AZ538" s="417"/>
      <c r="BA538" s="419"/>
      <c r="BB538" s="495"/>
      <c r="BC538" s="419"/>
      <c r="BD538" s="419"/>
      <c r="BE538" s="419"/>
      <c r="BF538" s="419"/>
      <c r="BG538" s="419"/>
      <c r="BH538" s="419"/>
      <c r="BI538" s="419"/>
      <c r="BJ538" s="419"/>
      <c r="BK538" s="419"/>
      <c r="BL538" s="419"/>
      <c r="BM538" s="419"/>
      <c r="BN538" s="419"/>
      <c r="BO538" s="419"/>
      <c r="BP538" s="419"/>
      <c r="BQ538" s="419"/>
      <c r="BR538" s="419"/>
      <c r="BS538" s="419"/>
      <c r="BT538" s="419"/>
      <c r="BU538" s="419"/>
      <c r="BV538" s="419"/>
      <c r="BW538" s="419"/>
      <c r="BX538" s="419"/>
      <c r="BY538" s="419"/>
      <c r="BZ538" s="420"/>
      <c r="CA538" s="420"/>
      <c r="CB538" s="420"/>
      <c r="CC538" s="420"/>
      <c r="CD538" s="420"/>
      <c r="CE538" s="420"/>
      <c r="CF538" s="420"/>
      <c r="CG538" s="420"/>
      <c r="CH538" s="420"/>
      <c r="CI538" s="420"/>
      <c r="CJ538" s="420"/>
      <c r="CK538" s="420"/>
      <c r="CL538" s="420"/>
      <c r="CM538" s="420"/>
      <c r="CN538" s="420"/>
      <c r="CO538" s="420"/>
      <c r="CP538" s="420"/>
      <c r="CQ538" s="420"/>
      <c r="CR538" s="420"/>
      <c r="CS538" s="420"/>
      <c r="CT538" s="420"/>
      <c r="CU538" s="420"/>
      <c r="CV538" s="420"/>
      <c r="CW538" s="420"/>
      <c r="CX538" s="420"/>
      <c r="CY538" s="420"/>
      <c r="CZ538" s="420"/>
    </row>
    <row r="539" s="424" customFormat="true" ht="25.15" customHeight="true" x14ac:dyDescent="0.2">
      <c r="C539" s="849" t="s">
        <v>218</v>
      </c>
      <c r="D539" s="848"/>
      <c r="E539" s="684" t="s">
        <v>219</v>
      </c>
      <c r="F539" s="660"/>
      <c r="G539" s="660"/>
      <c r="H539" s="848"/>
      <c r="I539" s="848"/>
      <c r="J539" s="660"/>
      <c r="K539" s="660"/>
      <c r="L539" s="660"/>
      <c r="M539" s="848" t="s">
        <v>218</v>
      </c>
      <c r="N539" s="848"/>
      <c r="O539" s="685" t="s">
        <v>219</v>
      </c>
      <c r="P539" s="660"/>
      <c r="Q539" s="660"/>
      <c r="AI539" s="417"/>
      <c r="AJ539" s="417"/>
      <c r="AK539" s="417"/>
      <c r="AL539" s="417"/>
      <c r="AM539" s="417"/>
      <c r="AN539" s="417"/>
      <c r="AO539" s="417"/>
      <c r="AP539" s="417"/>
      <c r="AQ539" s="417"/>
      <c r="AR539" s="417"/>
      <c r="AS539" s="417"/>
      <c r="AT539" s="417"/>
      <c r="AU539" s="417"/>
      <c r="AV539" s="417"/>
      <c r="AW539" s="417"/>
      <c r="AX539" s="417"/>
      <c r="AY539" s="417"/>
      <c r="AZ539" s="417"/>
      <c r="BA539" s="419"/>
      <c r="BB539" s="495"/>
      <c r="BC539" s="419"/>
      <c r="BD539" s="419"/>
      <c r="BE539" s="419"/>
      <c r="BF539" s="419"/>
      <c r="BG539" s="419"/>
      <c r="BH539" s="419"/>
      <c r="BI539" s="419"/>
      <c r="BJ539" s="419"/>
      <c r="BK539" s="419"/>
      <c r="BL539" s="419"/>
      <c r="BM539" s="419"/>
      <c r="BN539" s="419"/>
      <c r="BO539" s="419"/>
      <c r="BP539" s="419"/>
      <c r="BQ539" s="419"/>
      <c r="BR539" s="419"/>
      <c r="BS539" s="419"/>
      <c r="BT539" s="419"/>
      <c r="BU539" s="419"/>
      <c r="BV539" s="419"/>
      <c r="BW539" s="419"/>
      <c r="BX539" s="419"/>
      <c r="BY539" s="419"/>
      <c r="BZ539" s="420"/>
      <c r="CA539" s="420"/>
      <c r="CB539" s="420"/>
      <c r="CC539" s="420"/>
      <c r="CD539" s="420"/>
      <c r="CE539" s="420"/>
      <c r="CF539" s="420"/>
      <c r="CG539" s="420"/>
      <c r="CH539" s="420"/>
      <c r="CI539" s="420"/>
      <c r="CJ539" s="420"/>
      <c r="CK539" s="420"/>
      <c r="CL539" s="420"/>
      <c r="CM539" s="420"/>
      <c r="CN539" s="420"/>
      <c r="CO539" s="420"/>
      <c r="CP539" s="420"/>
      <c r="CQ539" s="420"/>
      <c r="CR539" s="420"/>
      <c r="CS539" s="420"/>
      <c r="CT539" s="420"/>
      <c r="CU539" s="420"/>
      <c r="CV539" s="420"/>
      <c r="CW539" s="420"/>
      <c r="CX539" s="420"/>
      <c r="CY539" s="420"/>
      <c r="CZ539" s="420"/>
    </row>
    <row r="540" s="424" customFormat="true" ht="25.15" customHeight="true" x14ac:dyDescent="0.2">
      <c r="C540" s="849" t="s">
        <v>219</v>
      </c>
      <c r="D540" s="848"/>
      <c r="E540" s="686">
        <v>1</v>
      </c>
      <c r="F540" s="660"/>
      <c r="G540" s="660"/>
      <c r="H540" s="848"/>
      <c r="I540" s="848"/>
      <c r="J540" s="660"/>
      <c r="K540" s="660"/>
      <c r="L540" s="660"/>
      <c r="M540" s="848" t="s">
        <v>219</v>
      </c>
      <c r="N540" s="848"/>
      <c r="O540" s="687">
        <v>1</v>
      </c>
      <c r="P540" s="660"/>
      <c r="Q540" s="660"/>
      <c r="AI540" s="417"/>
      <c r="AJ540" s="417"/>
      <c r="AK540" s="417"/>
      <c r="AL540" s="417"/>
      <c r="AM540" s="417"/>
      <c r="AN540" s="417"/>
      <c r="AO540" s="417"/>
      <c r="AP540" s="417"/>
      <c r="AQ540" s="417"/>
      <c r="AR540" s="417"/>
      <c r="AS540" s="417"/>
      <c r="AT540" s="417"/>
      <c r="AU540" s="417"/>
      <c r="AV540" s="417"/>
      <c r="AW540" s="417"/>
      <c r="AX540" s="417"/>
      <c r="AY540" s="417"/>
      <c r="AZ540" s="417"/>
      <c r="BA540" s="419"/>
      <c r="BB540" s="495"/>
      <c r="BC540" s="419"/>
      <c r="BD540" s="419"/>
      <c r="BE540" s="419"/>
      <c r="BF540" s="419"/>
      <c r="BG540" s="419"/>
      <c r="BH540" s="419"/>
      <c r="BI540" s="419"/>
      <c r="BJ540" s="419"/>
      <c r="BK540" s="419"/>
      <c r="BL540" s="419"/>
      <c r="BM540" s="419"/>
      <c r="BN540" s="419"/>
      <c r="BO540" s="419"/>
      <c r="BP540" s="419"/>
      <c r="BQ540" s="419"/>
      <c r="BR540" s="419"/>
      <c r="BS540" s="419"/>
      <c r="BT540" s="419"/>
      <c r="BU540" s="419"/>
      <c r="BV540" s="419"/>
      <c r="BW540" s="419"/>
      <c r="BX540" s="419"/>
      <c r="BY540" s="419"/>
      <c r="BZ540" s="420"/>
      <c r="CA540" s="420"/>
      <c r="CB540" s="420"/>
      <c r="CC540" s="420"/>
      <c r="CD540" s="420"/>
      <c r="CE540" s="420"/>
      <c r="CF540" s="420"/>
      <c r="CG540" s="420"/>
      <c r="CH540" s="420"/>
      <c r="CI540" s="420"/>
      <c r="CJ540" s="420"/>
      <c r="CK540" s="420"/>
      <c r="CL540" s="420"/>
      <c r="CM540" s="420"/>
      <c r="CN540" s="420"/>
      <c r="CO540" s="420"/>
      <c r="CP540" s="420"/>
      <c r="CQ540" s="420"/>
      <c r="CR540" s="420"/>
      <c r="CS540" s="420"/>
      <c r="CT540" s="420"/>
      <c r="CU540" s="420"/>
      <c r="CV540" s="420"/>
      <c r="CW540" s="420"/>
      <c r="CX540" s="420"/>
      <c r="CY540" s="420"/>
      <c r="CZ540" s="420"/>
    </row>
    <row r="541" s="424" customFormat="true" ht="25.15" customHeight="true" x14ac:dyDescent="0.2">
      <c r="C541" s="849"/>
      <c r="D541" s="848"/>
      <c r="E541" s="660"/>
      <c r="F541" s="660"/>
      <c r="G541" s="660"/>
      <c r="H541" s="848"/>
      <c r="I541" s="848"/>
      <c r="J541" s="660"/>
      <c r="K541" s="660"/>
      <c r="L541" s="660"/>
      <c r="M541" s="848"/>
      <c r="N541" s="848"/>
      <c r="O541" s="660"/>
      <c r="P541" s="660"/>
      <c r="Q541" s="660"/>
      <c r="AI541" s="417"/>
      <c r="AJ541" s="417"/>
      <c r="AK541" s="417"/>
      <c r="AL541" s="417"/>
      <c r="AM541" s="417"/>
      <c r="AN541" s="417"/>
      <c r="AO541" s="417"/>
      <c r="AP541" s="417"/>
      <c r="AQ541" s="417"/>
      <c r="AR541" s="417"/>
      <c r="AS541" s="417"/>
      <c r="AT541" s="417"/>
      <c r="AU541" s="417"/>
      <c r="AV541" s="417"/>
      <c r="AW541" s="417"/>
      <c r="AX541" s="417"/>
      <c r="AY541" s="417"/>
      <c r="AZ541" s="417"/>
      <c r="BA541" s="419"/>
      <c r="BB541" s="495"/>
      <c r="BC541" s="419"/>
      <c r="BD541" s="419"/>
      <c r="BE541" s="419"/>
      <c r="BF541" s="419"/>
      <c r="BG541" s="419"/>
      <c r="BH541" s="419"/>
      <c r="BI541" s="419"/>
      <c r="BJ541" s="419"/>
      <c r="BK541" s="419"/>
      <c r="BL541" s="419"/>
      <c r="BM541" s="419"/>
      <c r="BN541" s="419"/>
      <c r="BO541" s="419"/>
      <c r="BP541" s="419"/>
      <c r="BQ541" s="419"/>
      <c r="BR541" s="419"/>
      <c r="BS541" s="419"/>
      <c r="BT541" s="419"/>
      <c r="BU541" s="419"/>
      <c r="BV541" s="419"/>
      <c r="BW541" s="419"/>
      <c r="BX541" s="419"/>
      <c r="BY541" s="419"/>
      <c r="BZ541" s="420"/>
      <c r="CA541" s="420"/>
      <c r="CB541" s="420"/>
      <c r="CC541" s="420"/>
      <c r="CD541" s="420"/>
      <c r="CE541" s="420"/>
      <c r="CF541" s="420"/>
      <c r="CG541" s="420"/>
      <c r="CH541" s="420"/>
      <c r="CI541" s="420"/>
      <c r="CJ541" s="420"/>
      <c r="CK541" s="420"/>
      <c r="CL541" s="420"/>
      <c r="CM541" s="420"/>
      <c r="CN541" s="420"/>
      <c r="CO541" s="420"/>
      <c r="CP541" s="420"/>
      <c r="CQ541" s="420"/>
      <c r="CR541" s="420"/>
      <c r="CS541" s="420"/>
      <c r="CT541" s="420"/>
      <c r="CU541" s="420"/>
      <c r="CV541" s="420"/>
      <c r="CW541" s="420"/>
      <c r="CX541" s="420"/>
      <c r="CY541" s="420"/>
      <c r="CZ541" s="420"/>
    </row>
    <row r="542" s="424" customFormat="true" ht="25.15" customHeight="true" x14ac:dyDescent="0.2">
      <c r="C542" s="849"/>
      <c r="D542" s="848"/>
      <c r="E542" s="659"/>
      <c r="F542" s="659"/>
      <c r="G542" s="659"/>
      <c r="H542" s="849"/>
      <c r="I542" s="848"/>
      <c r="J542" s="659"/>
      <c r="K542" s="659"/>
      <c r="L542" s="659"/>
      <c r="M542" s="849"/>
      <c r="N542" s="848"/>
      <c r="O542" s="659"/>
      <c r="P542" s="659"/>
      <c r="Q542" s="659"/>
      <c r="AI542" s="417"/>
      <c r="AJ542" s="417"/>
      <c r="AK542" s="417"/>
      <c r="AL542" s="417"/>
      <c r="AM542" s="417"/>
      <c r="AN542" s="417"/>
      <c r="AO542" s="417"/>
      <c r="AP542" s="417"/>
      <c r="AQ542" s="417"/>
      <c r="AR542" s="417"/>
      <c r="AS542" s="417"/>
      <c r="AT542" s="417"/>
      <c r="AU542" s="417"/>
      <c r="AV542" s="417"/>
      <c r="AW542" s="417"/>
      <c r="AX542" s="417"/>
      <c r="AY542" s="417"/>
      <c r="AZ542" s="417"/>
      <c r="BA542" s="419"/>
      <c r="BB542" s="495"/>
      <c r="BC542" s="419"/>
      <c r="BD542" s="419"/>
      <c r="BE542" s="419"/>
      <c r="BF542" s="419"/>
      <c r="BG542" s="419"/>
      <c r="BH542" s="419"/>
      <c r="BI542" s="419"/>
      <c r="BJ542" s="419"/>
      <c r="BK542" s="419"/>
      <c r="BL542" s="419"/>
      <c r="BM542" s="419"/>
      <c r="BN542" s="419"/>
      <c r="BO542" s="419"/>
      <c r="BP542" s="419"/>
      <c r="BQ542" s="419"/>
      <c r="BR542" s="419"/>
      <c r="BS542" s="419"/>
      <c r="BT542" s="419"/>
      <c r="BU542" s="419"/>
      <c r="BV542" s="419"/>
      <c r="BW542" s="419"/>
      <c r="BX542" s="419"/>
      <c r="BY542" s="419"/>
      <c r="BZ542" s="420"/>
      <c r="CA542" s="420"/>
      <c r="CB542" s="420"/>
      <c r="CC542" s="420"/>
      <c r="CD542" s="420"/>
      <c r="CE542" s="420"/>
      <c r="CF542" s="420"/>
      <c r="CG542" s="420"/>
      <c r="CH542" s="420"/>
      <c r="CI542" s="420"/>
      <c r="CJ542" s="420"/>
      <c r="CK542" s="420"/>
      <c r="CL542" s="420"/>
      <c r="CM542" s="420"/>
      <c r="CN542" s="420"/>
      <c r="CO542" s="420"/>
      <c r="CP542" s="420"/>
      <c r="CQ542" s="420"/>
      <c r="CR542" s="420"/>
      <c r="CS542" s="420"/>
      <c r="CT542" s="420"/>
      <c r="CU542" s="420"/>
      <c r="CV542" s="420"/>
      <c r="CW542" s="420"/>
      <c r="CX542" s="420"/>
      <c r="CY542" s="420"/>
      <c r="CZ542" s="420"/>
    </row>
    <row r="543" s="424" customFormat="true" ht="25.15" customHeight="true" x14ac:dyDescent="0.2">
      <c r="C543" s="849"/>
      <c r="D543" s="848"/>
      <c r="E543" s="659"/>
      <c r="F543" s="659"/>
      <c r="G543" s="659"/>
      <c r="H543" s="849"/>
      <c r="I543" s="848"/>
      <c r="J543" s="659"/>
      <c r="K543" s="659"/>
      <c r="L543" s="659"/>
      <c r="M543" s="849"/>
      <c r="N543" s="848"/>
      <c r="O543" s="659"/>
      <c r="P543" s="659"/>
      <c r="Q543" s="659"/>
      <c r="AI543" s="417"/>
      <c r="AJ543" s="417"/>
      <c r="AK543" s="417"/>
      <c r="AL543" s="417"/>
      <c r="AM543" s="417"/>
      <c r="AN543" s="417"/>
      <c r="AO543" s="417"/>
      <c r="AP543" s="417"/>
      <c r="AQ543" s="417"/>
      <c r="AR543" s="417"/>
      <c r="AS543" s="417"/>
      <c r="AT543" s="417"/>
      <c r="AU543" s="417"/>
      <c r="AV543" s="417"/>
      <c r="AW543" s="417"/>
      <c r="AX543" s="417"/>
      <c r="AY543" s="417"/>
      <c r="AZ543" s="417"/>
      <c r="BA543" s="419"/>
      <c r="BB543" s="495"/>
      <c r="BC543" s="419"/>
      <c r="BD543" s="419"/>
      <c r="BE543" s="419"/>
      <c r="BF543" s="419"/>
      <c r="BG543" s="419"/>
      <c r="BH543" s="419"/>
      <c r="BI543" s="419"/>
      <c r="BJ543" s="419"/>
      <c r="BK543" s="419"/>
      <c r="BL543" s="419"/>
      <c r="BM543" s="419"/>
      <c r="BN543" s="419"/>
      <c r="BO543" s="419"/>
      <c r="BP543" s="419"/>
      <c r="BQ543" s="419"/>
      <c r="BR543" s="419"/>
      <c r="BS543" s="419"/>
      <c r="BT543" s="419"/>
      <c r="BU543" s="419"/>
      <c r="BV543" s="419"/>
      <c r="BW543" s="419"/>
      <c r="BX543" s="419"/>
      <c r="BY543" s="419"/>
      <c r="BZ543" s="420"/>
      <c r="CA543" s="420"/>
      <c r="CB543" s="420"/>
      <c r="CC543" s="420"/>
      <c r="CD543" s="420"/>
      <c r="CE543" s="420"/>
      <c r="CF543" s="420"/>
      <c r="CG543" s="420"/>
      <c r="CH543" s="420"/>
      <c r="CI543" s="420"/>
      <c r="CJ543" s="420"/>
      <c r="CK543" s="420"/>
      <c r="CL543" s="420"/>
      <c r="CM543" s="420"/>
      <c r="CN543" s="420"/>
      <c r="CO543" s="420"/>
      <c r="CP543" s="420"/>
      <c r="CQ543" s="420"/>
      <c r="CR543" s="420"/>
      <c r="CS543" s="420"/>
      <c r="CT543" s="420"/>
      <c r="CU543" s="420"/>
      <c r="CV543" s="420"/>
      <c r="CW543" s="420"/>
      <c r="CX543" s="420"/>
      <c r="CY543" s="420"/>
      <c r="CZ543" s="420"/>
    </row>
    <row r="544" s="424" customFormat="true" ht="25.15" customHeight="true" x14ac:dyDescent="0.2">
      <c r="C544" s="849"/>
      <c r="D544" s="848"/>
      <c r="E544" s="659"/>
      <c r="F544" s="659"/>
      <c r="G544" s="659"/>
      <c r="H544" s="849"/>
      <c r="I544" s="848"/>
      <c r="J544" s="659"/>
      <c r="K544" s="659"/>
      <c r="L544" s="659"/>
      <c r="M544" s="849"/>
      <c r="N544" s="848"/>
      <c r="O544" s="659"/>
      <c r="P544" s="659"/>
      <c r="Q544" s="659"/>
      <c r="AI544" s="417"/>
      <c r="AJ544" s="417"/>
      <c r="AK544" s="417"/>
      <c r="AL544" s="417"/>
      <c r="AM544" s="417"/>
      <c r="AN544" s="417"/>
      <c r="AO544" s="417"/>
      <c r="AP544" s="417"/>
      <c r="AQ544" s="417"/>
      <c r="AR544" s="417"/>
      <c r="AS544" s="417"/>
      <c r="AT544" s="417"/>
      <c r="AU544" s="417"/>
      <c r="AV544" s="417"/>
      <c r="AW544" s="417"/>
      <c r="AX544" s="417"/>
      <c r="AY544" s="417"/>
      <c r="AZ544" s="417"/>
      <c r="BA544" s="419"/>
      <c r="BB544" s="495"/>
      <c r="BC544" s="419"/>
      <c r="BD544" s="419"/>
      <c r="BE544" s="419"/>
      <c r="BF544" s="419"/>
      <c r="BG544" s="419"/>
      <c r="BH544" s="419"/>
      <c r="BI544" s="419"/>
      <c r="BJ544" s="419"/>
      <c r="BK544" s="419"/>
      <c r="BL544" s="419"/>
      <c r="BM544" s="419"/>
      <c r="BN544" s="419"/>
      <c r="BO544" s="419"/>
      <c r="BP544" s="419"/>
      <c r="BQ544" s="419"/>
      <c r="BR544" s="419"/>
      <c r="BS544" s="419"/>
      <c r="BT544" s="419"/>
      <c r="BU544" s="419"/>
      <c r="BV544" s="419"/>
      <c r="BW544" s="419"/>
      <c r="BX544" s="419"/>
      <c r="BY544" s="419"/>
      <c r="BZ544" s="420"/>
      <c r="CA544" s="420"/>
      <c r="CB544" s="420"/>
      <c r="CC544" s="420"/>
      <c r="CD544" s="420"/>
      <c r="CE544" s="420"/>
      <c r="CF544" s="420"/>
      <c r="CG544" s="420"/>
      <c r="CH544" s="420"/>
      <c r="CI544" s="420"/>
      <c r="CJ544" s="420"/>
      <c r="CK544" s="420"/>
      <c r="CL544" s="420"/>
      <c r="CM544" s="420"/>
      <c r="CN544" s="420"/>
      <c r="CO544" s="420"/>
      <c r="CP544" s="420"/>
      <c r="CQ544" s="420"/>
      <c r="CR544" s="420"/>
      <c r="CS544" s="420"/>
      <c r="CT544" s="420"/>
      <c r="CU544" s="420"/>
      <c r="CV544" s="420"/>
      <c r="CW544" s="420"/>
      <c r="CX544" s="420"/>
      <c r="CY544" s="420"/>
      <c r="CZ544" s="420"/>
    </row>
    <row r="545" s="424" customFormat="true" ht="25.15" customHeight="true" x14ac:dyDescent="0.2">
      <c r="C545" s="849"/>
      <c r="D545" s="848"/>
      <c r="E545" s="659"/>
      <c r="F545" s="659"/>
      <c r="G545" s="659"/>
      <c r="H545" s="849"/>
      <c r="I545" s="848"/>
      <c r="J545" s="659"/>
      <c r="K545" s="659"/>
      <c r="L545" s="659"/>
      <c r="M545" s="849"/>
      <c r="N545" s="848"/>
      <c r="O545" s="659"/>
      <c r="P545" s="659"/>
      <c r="Q545" s="659"/>
      <c r="AI545" s="417"/>
      <c r="AJ545" s="417"/>
      <c r="AK545" s="417"/>
      <c r="AL545" s="417"/>
      <c r="AM545" s="417"/>
      <c r="AN545" s="417"/>
      <c r="AO545" s="417"/>
      <c r="AP545" s="417"/>
      <c r="AQ545" s="417"/>
      <c r="AR545" s="417"/>
      <c r="AS545" s="417"/>
      <c r="AT545" s="417"/>
      <c r="AU545" s="417"/>
      <c r="AV545" s="417"/>
      <c r="AW545" s="417"/>
      <c r="AX545" s="417"/>
      <c r="AY545" s="417"/>
      <c r="AZ545" s="417"/>
      <c r="BA545" s="419"/>
      <c r="BB545" s="495"/>
      <c r="BC545" s="419"/>
      <c r="BD545" s="419"/>
      <c r="BE545" s="419"/>
      <c r="BF545" s="419"/>
      <c r="BG545" s="419"/>
      <c r="BH545" s="419"/>
      <c r="BI545" s="419"/>
      <c r="BJ545" s="419"/>
      <c r="BK545" s="419"/>
      <c r="BL545" s="419"/>
      <c r="BM545" s="419"/>
      <c r="BN545" s="419"/>
      <c r="BO545" s="419"/>
      <c r="BP545" s="419"/>
      <c r="BQ545" s="419"/>
      <c r="BR545" s="419"/>
      <c r="BS545" s="419"/>
      <c r="BT545" s="419"/>
      <c r="BU545" s="419"/>
      <c r="BV545" s="419"/>
      <c r="BW545" s="419"/>
      <c r="BX545" s="419"/>
      <c r="BY545" s="419"/>
      <c r="BZ545" s="420"/>
      <c r="CA545" s="420"/>
      <c r="CB545" s="420"/>
      <c r="CC545" s="420"/>
      <c r="CD545" s="420"/>
      <c r="CE545" s="420"/>
      <c r="CF545" s="420"/>
      <c r="CG545" s="420"/>
      <c r="CH545" s="420"/>
      <c r="CI545" s="420"/>
      <c r="CJ545" s="420"/>
      <c r="CK545" s="420"/>
      <c r="CL545" s="420"/>
      <c r="CM545" s="420"/>
      <c r="CN545" s="420"/>
      <c r="CO545" s="420"/>
      <c r="CP545" s="420"/>
      <c r="CQ545" s="420"/>
      <c r="CR545" s="420"/>
      <c r="CS545" s="420"/>
      <c r="CT545" s="420"/>
      <c r="CU545" s="420"/>
      <c r="CV545" s="420"/>
      <c r="CW545" s="420"/>
      <c r="CX545" s="420"/>
      <c r="CY545" s="420"/>
      <c r="CZ545" s="420"/>
    </row>
    <row r="546" s="424" customFormat="true" ht="25.15" customHeight="true" x14ac:dyDescent="0.2">
      <c r="C546" s="849"/>
      <c r="D546" s="848"/>
      <c r="E546" s="659"/>
      <c r="F546" s="659"/>
      <c r="G546" s="659"/>
      <c r="H546" s="849"/>
      <c r="I546" s="848"/>
      <c r="J546" s="659"/>
      <c r="K546" s="659"/>
      <c r="L546" s="659"/>
      <c r="M546" s="849"/>
      <c r="N546" s="848"/>
      <c r="O546" s="659"/>
      <c r="P546" s="659"/>
      <c r="Q546" s="659"/>
      <c r="AI546" s="417"/>
      <c r="AJ546" s="417"/>
      <c r="AK546" s="417"/>
      <c r="AL546" s="417"/>
      <c r="AM546" s="417"/>
      <c r="AN546" s="417"/>
      <c r="AO546" s="417"/>
      <c r="AP546" s="417"/>
      <c r="AQ546" s="417"/>
      <c r="AR546" s="417"/>
      <c r="AS546" s="417"/>
      <c r="AT546" s="417"/>
      <c r="AU546" s="417"/>
      <c r="AV546" s="417"/>
      <c r="AW546" s="417"/>
      <c r="AX546" s="417"/>
      <c r="AY546" s="417"/>
      <c r="AZ546" s="417"/>
      <c r="BA546" s="419"/>
      <c r="BB546" s="495"/>
      <c r="BC546" s="419"/>
      <c r="BD546" s="419"/>
      <c r="BE546" s="419"/>
      <c r="BF546" s="419"/>
      <c r="BG546" s="419"/>
      <c r="BH546" s="419"/>
      <c r="BI546" s="419"/>
      <c r="BJ546" s="419"/>
      <c r="BK546" s="419"/>
      <c r="BL546" s="419"/>
      <c r="BM546" s="419"/>
      <c r="BN546" s="419"/>
      <c r="BO546" s="419"/>
      <c r="BP546" s="419"/>
      <c r="BQ546" s="419"/>
      <c r="BR546" s="419"/>
      <c r="BS546" s="419"/>
      <c r="BT546" s="419"/>
      <c r="BU546" s="419"/>
      <c r="BV546" s="419"/>
      <c r="BW546" s="419"/>
      <c r="BX546" s="419"/>
      <c r="BY546" s="419"/>
      <c r="BZ546" s="420"/>
      <c r="CA546" s="420"/>
      <c r="CB546" s="420"/>
      <c r="CC546" s="420"/>
      <c r="CD546" s="420"/>
      <c r="CE546" s="420"/>
      <c r="CF546" s="420"/>
      <c r="CG546" s="420"/>
      <c r="CH546" s="420"/>
      <c r="CI546" s="420"/>
      <c r="CJ546" s="420"/>
      <c r="CK546" s="420"/>
      <c r="CL546" s="420"/>
      <c r="CM546" s="420"/>
      <c r="CN546" s="420"/>
      <c r="CO546" s="420"/>
      <c r="CP546" s="420"/>
      <c r="CQ546" s="420"/>
      <c r="CR546" s="420"/>
      <c r="CS546" s="420"/>
      <c r="CT546" s="420"/>
      <c r="CU546" s="420"/>
      <c r="CV546" s="420"/>
      <c r="CW546" s="420"/>
      <c r="CX546" s="420"/>
      <c r="CY546" s="420"/>
      <c r="CZ546" s="420"/>
    </row>
    <row r="547" s="424" customFormat="true" ht="25.15" customHeight="true" x14ac:dyDescent="0.2">
      <c r="C547" s="849"/>
      <c r="D547" s="848"/>
      <c r="E547" s="659"/>
      <c r="F547" s="659"/>
      <c r="G547" s="659"/>
      <c r="H547" s="849"/>
      <c r="I547" s="848"/>
      <c r="J547" s="659"/>
      <c r="K547" s="659"/>
      <c r="L547" s="659"/>
      <c r="M547" s="849"/>
      <c r="N547" s="848"/>
      <c r="O547" s="659"/>
      <c r="P547" s="659"/>
      <c r="Q547" s="659"/>
      <c r="AI547" s="417"/>
      <c r="AJ547" s="417"/>
      <c r="AK547" s="417"/>
      <c r="AL547" s="417"/>
      <c r="AM547" s="417"/>
      <c r="AN547" s="417"/>
      <c r="AO547" s="417"/>
      <c r="AP547" s="417"/>
      <c r="AQ547" s="417"/>
      <c r="AR547" s="417"/>
      <c r="AS547" s="417"/>
      <c r="AT547" s="417"/>
      <c r="AU547" s="417"/>
      <c r="AV547" s="417"/>
      <c r="AW547" s="417"/>
      <c r="AX547" s="417"/>
      <c r="AY547" s="417"/>
      <c r="AZ547" s="417"/>
      <c r="BA547" s="419"/>
      <c r="BB547" s="495"/>
      <c r="BC547" s="419"/>
      <c r="BD547" s="419"/>
      <c r="BE547" s="419"/>
      <c r="BF547" s="419"/>
      <c r="BG547" s="419"/>
      <c r="BH547" s="419"/>
      <c r="BI547" s="419"/>
      <c r="BJ547" s="419"/>
      <c r="BK547" s="419"/>
      <c r="BL547" s="419"/>
      <c r="BM547" s="419"/>
      <c r="BN547" s="419"/>
      <c r="BO547" s="419"/>
      <c r="BP547" s="419"/>
      <c r="BQ547" s="419"/>
      <c r="BR547" s="419"/>
      <c r="BS547" s="419"/>
      <c r="BT547" s="419"/>
      <c r="BU547" s="419"/>
      <c r="BV547" s="419"/>
      <c r="BW547" s="419"/>
      <c r="BX547" s="419"/>
      <c r="BY547" s="419"/>
      <c r="BZ547" s="420"/>
      <c r="CA547" s="420"/>
      <c r="CB547" s="420"/>
      <c r="CC547" s="420"/>
      <c r="CD547" s="420"/>
      <c r="CE547" s="420"/>
      <c r="CF547" s="420"/>
      <c r="CG547" s="420"/>
      <c r="CH547" s="420"/>
      <c r="CI547" s="420"/>
      <c r="CJ547" s="420"/>
      <c r="CK547" s="420"/>
      <c r="CL547" s="420"/>
      <c r="CM547" s="420"/>
      <c r="CN547" s="420"/>
      <c r="CO547" s="420"/>
      <c r="CP547" s="420"/>
      <c r="CQ547" s="420"/>
      <c r="CR547" s="420"/>
      <c r="CS547" s="420"/>
      <c r="CT547" s="420"/>
      <c r="CU547" s="420"/>
      <c r="CV547" s="420"/>
      <c r="CW547" s="420"/>
      <c r="CX547" s="420"/>
      <c r="CY547" s="420"/>
      <c r="CZ547" s="420"/>
    </row>
    <row r="548" s="424" customFormat="true" ht="25.15" customHeight="true" x14ac:dyDescent="0.2">
      <c r="C548" s="849"/>
      <c r="D548" s="848"/>
      <c r="E548" s="659"/>
      <c r="F548" s="659"/>
      <c r="G548" s="659"/>
      <c r="H548" s="849"/>
      <c r="I548" s="848"/>
      <c r="J548" s="659"/>
      <c r="K548" s="659"/>
      <c r="L548" s="659"/>
      <c r="M548" s="849"/>
      <c r="N548" s="848"/>
      <c r="O548" s="659"/>
      <c r="P548" s="659"/>
      <c r="Q548" s="659"/>
      <c r="AI548" s="417"/>
      <c r="AJ548" s="417"/>
      <c r="AK548" s="417"/>
      <c r="AL548" s="417"/>
      <c r="AM548" s="417"/>
      <c r="AN548" s="417"/>
      <c r="AO548" s="417"/>
      <c r="AP548" s="417"/>
      <c r="AQ548" s="417"/>
      <c r="AR548" s="417"/>
      <c r="AS548" s="417"/>
      <c r="AT548" s="417"/>
      <c r="AU548" s="417"/>
      <c r="AV548" s="417"/>
      <c r="AW548" s="417"/>
      <c r="AX548" s="417"/>
      <c r="AY548" s="417"/>
      <c r="AZ548" s="417"/>
      <c r="BA548" s="419"/>
      <c r="BB548" s="495"/>
      <c r="BC548" s="419"/>
      <c r="BD548" s="419"/>
      <c r="BE548" s="419"/>
      <c r="BF548" s="419"/>
      <c r="BG548" s="419"/>
      <c r="BH548" s="419"/>
      <c r="BI548" s="419"/>
      <c r="BJ548" s="419"/>
      <c r="BK548" s="419"/>
      <c r="BL548" s="419"/>
      <c r="BM548" s="419"/>
      <c r="BN548" s="419"/>
      <c r="BO548" s="419"/>
      <c r="BP548" s="419"/>
      <c r="BQ548" s="419"/>
      <c r="BR548" s="419"/>
      <c r="BS548" s="419"/>
      <c r="BT548" s="419"/>
      <c r="BU548" s="419"/>
      <c r="BV548" s="419"/>
      <c r="BW548" s="419"/>
      <c r="BX548" s="419"/>
      <c r="BY548" s="419"/>
      <c r="BZ548" s="420"/>
      <c r="CA548" s="420"/>
      <c r="CB548" s="420"/>
      <c r="CC548" s="420"/>
      <c r="CD548" s="420"/>
      <c r="CE548" s="420"/>
      <c r="CF548" s="420"/>
      <c r="CG548" s="420"/>
      <c r="CH548" s="420"/>
      <c r="CI548" s="420"/>
      <c r="CJ548" s="420"/>
      <c r="CK548" s="420"/>
      <c r="CL548" s="420"/>
      <c r="CM548" s="420"/>
      <c r="CN548" s="420"/>
      <c r="CO548" s="420"/>
      <c r="CP548" s="420"/>
      <c r="CQ548" s="420"/>
      <c r="CR548" s="420"/>
      <c r="CS548" s="420"/>
      <c r="CT548" s="420"/>
      <c r="CU548" s="420"/>
      <c r="CV548" s="420"/>
      <c r="CW548" s="420"/>
      <c r="CX548" s="420"/>
      <c r="CY548" s="420"/>
      <c r="CZ548" s="420"/>
    </row>
    <row r="549" s="424" customFormat="true" ht="25.15" customHeight="true" x14ac:dyDescent="0.2">
      <c r="C549" s="849"/>
      <c r="D549" s="848"/>
      <c r="E549" s="659"/>
      <c r="F549" s="659"/>
      <c r="G549" s="659"/>
      <c r="H549" s="849"/>
      <c r="I549" s="848"/>
      <c r="J549" s="659"/>
      <c r="K549" s="659"/>
      <c r="L549" s="659"/>
      <c r="M549" s="849"/>
      <c r="N549" s="848"/>
      <c r="O549" s="659"/>
      <c r="P549" s="659"/>
      <c r="Q549" s="659"/>
      <c r="AI549" s="417"/>
      <c r="AJ549" s="417"/>
      <c r="AK549" s="417"/>
      <c r="AL549" s="417"/>
      <c r="AM549" s="417"/>
      <c r="AN549" s="417"/>
      <c r="AO549" s="417"/>
      <c r="AP549" s="417"/>
      <c r="AQ549" s="417"/>
      <c r="AR549" s="417"/>
      <c r="AS549" s="417"/>
      <c r="AT549" s="417"/>
      <c r="AU549" s="417"/>
      <c r="AV549" s="417"/>
      <c r="AW549" s="417"/>
      <c r="AX549" s="417"/>
      <c r="AY549" s="417"/>
      <c r="AZ549" s="417"/>
      <c r="BA549" s="419"/>
      <c r="BB549" s="495"/>
      <c r="BC549" s="419"/>
      <c r="BD549" s="419"/>
      <c r="BE549" s="419"/>
      <c r="BF549" s="419"/>
      <c r="BG549" s="419"/>
      <c r="BH549" s="419"/>
      <c r="BI549" s="419"/>
      <c r="BJ549" s="419"/>
      <c r="BK549" s="419"/>
      <c r="BL549" s="419"/>
      <c r="BM549" s="419"/>
      <c r="BN549" s="419"/>
      <c r="BO549" s="419"/>
      <c r="BP549" s="419"/>
      <c r="BQ549" s="419"/>
      <c r="BR549" s="419"/>
      <c r="BS549" s="419"/>
      <c r="BT549" s="419"/>
      <c r="BU549" s="419"/>
      <c r="BV549" s="419"/>
      <c r="BW549" s="419"/>
      <c r="BX549" s="419"/>
      <c r="BY549" s="419"/>
      <c r="BZ549" s="420"/>
      <c r="CA549" s="420"/>
      <c r="CB549" s="420"/>
      <c r="CC549" s="420"/>
      <c r="CD549" s="420"/>
      <c r="CE549" s="420"/>
      <c r="CF549" s="420"/>
      <c r="CG549" s="420"/>
      <c r="CH549" s="420"/>
      <c r="CI549" s="420"/>
      <c r="CJ549" s="420"/>
      <c r="CK549" s="420"/>
      <c r="CL549" s="420"/>
      <c r="CM549" s="420"/>
      <c r="CN549" s="420"/>
      <c r="CO549" s="420"/>
      <c r="CP549" s="420"/>
      <c r="CQ549" s="420"/>
      <c r="CR549" s="420"/>
      <c r="CS549" s="420"/>
      <c r="CT549" s="420"/>
      <c r="CU549" s="420"/>
      <c r="CV549" s="420"/>
      <c r="CW549" s="420"/>
      <c r="CX549" s="420"/>
      <c r="CY549" s="420"/>
      <c r="CZ549" s="420"/>
    </row>
    <row r="550" s="424" customFormat="true" ht="25.15" customHeight="true" x14ac:dyDescent="0.2">
      <c r="C550" s="849"/>
      <c r="D550" s="848"/>
      <c r="E550" s="659"/>
      <c r="F550" s="659"/>
      <c r="G550" s="659"/>
      <c r="H550" s="849"/>
      <c r="I550" s="848"/>
      <c r="J550" s="659"/>
      <c r="K550" s="659"/>
      <c r="L550" s="659"/>
      <c r="M550" s="849"/>
      <c r="N550" s="848"/>
      <c r="O550" s="659"/>
      <c r="P550" s="659"/>
      <c r="Q550" s="659"/>
      <c r="AI550" s="417"/>
      <c r="AJ550" s="417"/>
      <c r="AK550" s="417"/>
      <c r="AL550" s="417"/>
      <c r="AM550" s="417"/>
      <c r="AN550" s="417"/>
      <c r="AO550" s="417"/>
      <c r="AP550" s="417"/>
      <c r="AQ550" s="417"/>
      <c r="AR550" s="417"/>
      <c r="AS550" s="417"/>
      <c r="AT550" s="417"/>
      <c r="AU550" s="417"/>
      <c r="AV550" s="417"/>
      <c r="AW550" s="417"/>
      <c r="AX550" s="417"/>
      <c r="AY550" s="417"/>
      <c r="AZ550" s="417"/>
      <c r="BA550" s="419"/>
      <c r="BB550" s="495"/>
      <c r="BC550" s="419"/>
      <c r="BD550" s="419"/>
      <c r="BE550" s="419"/>
      <c r="BF550" s="419"/>
      <c r="BG550" s="419"/>
      <c r="BH550" s="419"/>
      <c r="BI550" s="419"/>
      <c r="BJ550" s="419"/>
      <c r="BK550" s="419"/>
      <c r="BL550" s="419"/>
      <c r="BM550" s="419"/>
      <c r="BN550" s="419"/>
      <c r="BO550" s="419"/>
      <c r="BP550" s="419"/>
      <c r="BQ550" s="419"/>
      <c r="BR550" s="419"/>
      <c r="BS550" s="419"/>
      <c r="BT550" s="419"/>
      <c r="BU550" s="419"/>
      <c r="BV550" s="419"/>
      <c r="BW550" s="419"/>
      <c r="BX550" s="419"/>
      <c r="BY550" s="419"/>
      <c r="BZ550" s="420"/>
      <c r="CA550" s="420"/>
      <c r="CB550" s="420"/>
      <c r="CC550" s="420"/>
      <c r="CD550" s="420"/>
      <c r="CE550" s="420"/>
      <c r="CF550" s="420"/>
      <c r="CG550" s="420"/>
      <c r="CH550" s="420"/>
      <c r="CI550" s="420"/>
      <c r="CJ550" s="420"/>
      <c r="CK550" s="420"/>
      <c r="CL550" s="420"/>
      <c r="CM550" s="420"/>
      <c r="CN550" s="420"/>
      <c r="CO550" s="420"/>
      <c r="CP550" s="420"/>
      <c r="CQ550" s="420"/>
      <c r="CR550" s="420"/>
      <c r="CS550" s="420"/>
      <c r="CT550" s="420"/>
      <c r="CU550" s="420"/>
      <c r="CV550" s="420"/>
      <c r="CW550" s="420"/>
      <c r="CX550" s="420"/>
      <c r="CY550" s="420"/>
      <c r="CZ550" s="420"/>
    </row>
    <row r="551" s="424" customFormat="true" ht="25.15" customHeight="true" x14ac:dyDescent="0.2">
      <c r="C551" s="849"/>
      <c r="D551" s="848"/>
      <c r="E551" s="659"/>
      <c r="F551" s="659"/>
      <c r="G551" s="659"/>
      <c r="H551" s="849"/>
      <c r="I551" s="848"/>
      <c r="J551" s="659"/>
      <c r="K551" s="659"/>
      <c r="L551" s="659"/>
      <c r="M551" s="849"/>
      <c r="N551" s="848"/>
      <c r="O551" s="659"/>
      <c r="P551" s="659"/>
      <c r="Q551" s="659"/>
      <c r="AI551" s="417"/>
      <c r="AJ551" s="417"/>
      <c r="AK551" s="417"/>
      <c r="AL551" s="417"/>
      <c r="AM551" s="417"/>
      <c r="AN551" s="417"/>
      <c r="AO551" s="417"/>
      <c r="AP551" s="417"/>
      <c r="AQ551" s="417"/>
      <c r="AR551" s="417"/>
      <c r="AS551" s="417"/>
      <c r="AT551" s="417"/>
      <c r="AU551" s="417"/>
      <c r="AV551" s="417"/>
      <c r="AW551" s="417"/>
      <c r="AX551" s="417"/>
      <c r="AY551" s="417"/>
      <c r="AZ551" s="417"/>
      <c r="BA551" s="419"/>
      <c r="BB551" s="495"/>
      <c r="BC551" s="419"/>
      <c r="BD551" s="419"/>
      <c r="BE551" s="419"/>
      <c r="BF551" s="419"/>
      <c r="BG551" s="419"/>
      <c r="BH551" s="419"/>
      <c r="BI551" s="419"/>
      <c r="BJ551" s="419"/>
      <c r="BK551" s="419"/>
      <c r="BL551" s="419"/>
      <c r="BM551" s="419"/>
      <c r="BN551" s="419"/>
      <c r="BO551" s="419"/>
      <c r="BP551" s="419"/>
      <c r="BQ551" s="419"/>
      <c r="BR551" s="419"/>
      <c r="BS551" s="419"/>
      <c r="BT551" s="419"/>
      <c r="BU551" s="419"/>
      <c r="BV551" s="419"/>
      <c r="BW551" s="419"/>
      <c r="BX551" s="419"/>
      <c r="BY551" s="419"/>
      <c r="BZ551" s="420"/>
      <c r="CA551" s="420"/>
      <c r="CB551" s="420"/>
      <c r="CC551" s="420"/>
      <c r="CD551" s="420"/>
      <c r="CE551" s="420"/>
      <c r="CF551" s="420"/>
      <c r="CG551" s="420"/>
      <c r="CH551" s="420"/>
      <c r="CI551" s="420"/>
      <c r="CJ551" s="420"/>
      <c r="CK551" s="420"/>
      <c r="CL551" s="420"/>
      <c r="CM551" s="420"/>
      <c r="CN551" s="420"/>
      <c r="CO551" s="420"/>
      <c r="CP551" s="420"/>
      <c r="CQ551" s="420"/>
      <c r="CR551" s="420"/>
      <c r="CS551" s="420"/>
      <c r="CT551" s="420"/>
      <c r="CU551" s="420"/>
      <c r="CV551" s="420"/>
      <c r="CW551" s="420"/>
      <c r="CX551" s="420"/>
      <c r="CY551" s="420"/>
      <c r="CZ551" s="420"/>
    </row>
    <row r="552" s="424" customFormat="true" ht="25.15" customHeight="true" x14ac:dyDescent="0.2">
      <c r="C552" s="849"/>
      <c r="D552" s="848"/>
      <c r="E552" s="659"/>
      <c r="F552" s="659"/>
      <c r="G552" s="659"/>
      <c r="H552" s="849"/>
      <c r="I552" s="848"/>
      <c r="J552" s="659"/>
      <c r="K552" s="659"/>
      <c r="L552" s="659"/>
      <c r="M552" s="849"/>
      <c r="N552" s="848"/>
      <c r="O552" s="659"/>
      <c r="P552" s="659"/>
      <c r="Q552" s="659"/>
      <c r="AI552" s="417"/>
      <c r="AJ552" s="417"/>
      <c r="AK552" s="417"/>
      <c r="AL552" s="417"/>
      <c r="AM552" s="417"/>
      <c r="AN552" s="417"/>
      <c r="AO552" s="417"/>
      <c r="AP552" s="417"/>
      <c r="AQ552" s="417"/>
      <c r="AR552" s="417"/>
      <c r="AS552" s="417"/>
      <c r="AT552" s="417"/>
      <c r="AU552" s="417"/>
      <c r="AV552" s="417"/>
      <c r="AW552" s="417"/>
      <c r="AX552" s="417"/>
      <c r="AY552" s="417"/>
      <c r="AZ552" s="417"/>
      <c r="BA552" s="419"/>
      <c r="BB552" s="495"/>
      <c r="BC552" s="419"/>
      <c r="BD552" s="419"/>
      <c r="BE552" s="419"/>
      <c r="BF552" s="419"/>
      <c r="BG552" s="419"/>
      <c r="BH552" s="419"/>
      <c r="BI552" s="419"/>
      <c r="BJ552" s="419"/>
      <c r="BK552" s="419"/>
      <c r="BL552" s="419"/>
      <c r="BM552" s="419"/>
      <c r="BN552" s="419"/>
      <c r="BO552" s="419"/>
      <c r="BP552" s="419"/>
      <c r="BQ552" s="419"/>
      <c r="BR552" s="419"/>
      <c r="BS552" s="419"/>
      <c r="BT552" s="419"/>
      <c r="BU552" s="419"/>
      <c r="BV552" s="419"/>
      <c r="BW552" s="419"/>
      <c r="BX552" s="419"/>
      <c r="BY552" s="419"/>
      <c r="BZ552" s="420"/>
      <c r="CA552" s="420"/>
      <c r="CB552" s="420"/>
      <c r="CC552" s="420"/>
      <c r="CD552" s="420"/>
      <c r="CE552" s="420"/>
      <c r="CF552" s="420"/>
      <c r="CG552" s="420"/>
      <c r="CH552" s="420"/>
      <c r="CI552" s="420"/>
      <c r="CJ552" s="420"/>
      <c r="CK552" s="420"/>
      <c r="CL552" s="420"/>
      <c r="CM552" s="420"/>
      <c r="CN552" s="420"/>
      <c r="CO552" s="420"/>
      <c r="CP552" s="420"/>
      <c r="CQ552" s="420"/>
      <c r="CR552" s="420"/>
      <c r="CS552" s="420"/>
      <c r="CT552" s="420"/>
      <c r="CU552" s="420"/>
      <c r="CV552" s="420"/>
      <c r="CW552" s="420"/>
      <c r="CX552" s="420"/>
      <c r="CY552" s="420"/>
      <c r="CZ552" s="420"/>
    </row>
    <row r="553" s="424" customFormat="true" ht="25.15" customHeight="true" x14ac:dyDescent="0.2">
      <c r="C553" s="849"/>
      <c r="D553" s="848"/>
      <c r="E553" s="659"/>
      <c r="F553" s="659"/>
      <c r="G553" s="659"/>
      <c r="H553" s="849"/>
      <c r="I553" s="848"/>
      <c r="J553" s="659"/>
      <c r="K553" s="659"/>
      <c r="L553" s="659"/>
      <c r="M553" s="849"/>
      <c r="N553" s="848"/>
      <c r="O553" s="659"/>
      <c r="P553" s="659"/>
      <c r="Q553" s="659"/>
      <c r="AI553" s="417"/>
      <c r="AJ553" s="417"/>
      <c r="AK553" s="417"/>
      <c r="AL553" s="417"/>
      <c r="AM553" s="417"/>
      <c r="AN553" s="417"/>
      <c r="AO553" s="417"/>
      <c r="AP553" s="417"/>
      <c r="AQ553" s="417"/>
      <c r="AR553" s="417"/>
      <c r="AS553" s="417"/>
      <c r="AT553" s="417"/>
      <c r="AU553" s="417"/>
      <c r="AV553" s="417"/>
      <c r="AW553" s="417"/>
      <c r="AX553" s="417"/>
      <c r="AY553" s="417"/>
      <c r="AZ553" s="417"/>
      <c r="BA553" s="419"/>
      <c r="BB553" s="495"/>
      <c r="BC553" s="419"/>
      <c r="BD553" s="419"/>
      <c r="BE553" s="419"/>
      <c r="BF553" s="419"/>
      <c r="BG553" s="419"/>
      <c r="BH553" s="419"/>
      <c r="BI553" s="419"/>
      <c r="BJ553" s="419"/>
      <c r="BK553" s="419"/>
      <c r="BL553" s="419"/>
      <c r="BM553" s="419"/>
      <c r="BN553" s="419"/>
      <c r="BO553" s="419"/>
      <c r="BP553" s="419"/>
      <c r="BQ553" s="419"/>
      <c r="BR553" s="419"/>
      <c r="BS553" s="419"/>
      <c r="BT553" s="419"/>
      <c r="BU553" s="419"/>
      <c r="BV553" s="419"/>
      <c r="BW553" s="419"/>
      <c r="BX553" s="419"/>
      <c r="BY553" s="419"/>
      <c r="BZ553" s="420"/>
      <c r="CA553" s="420"/>
      <c r="CB553" s="420"/>
      <c r="CC553" s="420"/>
      <c r="CD553" s="420"/>
      <c r="CE553" s="420"/>
      <c r="CF553" s="420"/>
      <c r="CG553" s="420"/>
      <c r="CH553" s="420"/>
      <c r="CI553" s="420"/>
      <c r="CJ553" s="420"/>
      <c r="CK553" s="420"/>
      <c r="CL553" s="420"/>
      <c r="CM553" s="420"/>
      <c r="CN553" s="420"/>
      <c r="CO553" s="420"/>
      <c r="CP553" s="420"/>
      <c r="CQ553" s="420"/>
      <c r="CR553" s="420"/>
      <c r="CS553" s="420"/>
      <c r="CT553" s="420"/>
      <c r="CU553" s="420"/>
      <c r="CV553" s="420"/>
      <c r="CW553" s="420"/>
      <c r="CX553" s="420"/>
      <c r="CY553" s="420"/>
      <c r="CZ553" s="420"/>
    </row>
    <row r="554" s="424" customFormat="true" ht="25.15" customHeight="true" x14ac:dyDescent="0.2">
      <c r="C554" s="849"/>
      <c r="D554" s="848"/>
      <c r="E554" s="659"/>
      <c r="F554" s="659"/>
      <c r="G554" s="659"/>
      <c r="H554" s="849"/>
      <c r="I554" s="848"/>
      <c r="J554" s="659"/>
      <c r="K554" s="659"/>
      <c r="L554" s="659"/>
      <c r="M554" s="849"/>
      <c r="N554" s="848"/>
      <c r="O554" s="659"/>
      <c r="P554" s="659"/>
      <c r="Q554" s="659"/>
      <c r="AI554" s="417"/>
      <c r="AJ554" s="417"/>
      <c r="AK554" s="417"/>
      <c r="AL554" s="417"/>
      <c r="AM554" s="417"/>
      <c r="AN554" s="417"/>
      <c r="AO554" s="417"/>
      <c r="AP554" s="417"/>
      <c r="AQ554" s="417"/>
      <c r="AR554" s="417"/>
      <c r="AS554" s="417"/>
      <c r="AT554" s="417"/>
      <c r="AU554" s="417"/>
      <c r="AV554" s="417"/>
      <c r="AW554" s="417"/>
      <c r="AX554" s="417"/>
      <c r="AY554" s="417"/>
      <c r="AZ554" s="417"/>
      <c r="BA554" s="419"/>
      <c r="BB554" s="495"/>
      <c r="BC554" s="419"/>
      <c r="BD554" s="419"/>
      <c r="BE554" s="419"/>
      <c r="BF554" s="419"/>
      <c r="BG554" s="419"/>
      <c r="BH554" s="419"/>
      <c r="BI554" s="419"/>
      <c r="BJ554" s="419"/>
      <c r="BK554" s="419"/>
      <c r="BL554" s="419"/>
      <c r="BM554" s="419"/>
      <c r="BN554" s="419"/>
      <c r="BO554" s="419"/>
      <c r="BP554" s="419"/>
      <c r="BQ554" s="419"/>
      <c r="BR554" s="419"/>
      <c r="BS554" s="419"/>
      <c r="BT554" s="419"/>
      <c r="BU554" s="419"/>
      <c r="BV554" s="419"/>
      <c r="BW554" s="419"/>
      <c r="BX554" s="419"/>
      <c r="BY554" s="419"/>
      <c r="BZ554" s="420"/>
      <c r="CA554" s="420"/>
      <c r="CB554" s="420"/>
      <c r="CC554" s="420"/>
      <c r="CD554" s="420"/>
      <c r="CE554" s="420"/>
      <c r="CF554" s="420"/>
      <c r="CG554" s="420"/>
      <c r="CH554" s="420"/>
      <c r="CI554" s="420"/>
      <c r="CJ554" s="420"/>
      <c r="CK554" s="420"/>
      <c r="CL554" s="420"/>
      <c r="CM554" s="420"/>
      <c r="CN554" s="420"/>
      <c r="CO554" s="420"/>
      <c r="CP554" s="420"/>
      <c r="CQ554" s="420"/>
      <c r="CR554" s="420"/>
      <c r="CS554" s="420"/>
      <c r="CT554" s="420"/>
      <c r="CU554" s="420"/>
      <c r="CV554" s="420"/>
      <c r="CW554" s="420"/>
      <c r="CX554" s="420"/>
      <c r="CY554" s="420"/>
      <c r="CZ554" s="420"/>
    </row>
    <row r="555" s="424" customFormat="true" ht="25.15" customHeight="true" x14ac:dyDescent="0.2">
      <c r="C555" s="849"/>
      <c r="D555" s="848"/>
      <c r="E555" s="659"/>
      <c r="F555" s="659"/>
      <c r="G555" s="659"/>
      <c r="H555" s="849"/>
      <c r="I555" s="848"/>
      <c r="J555" s="659"/>
      <c r="K555" s="659"/>
      <c r="L555" s="659"/>
      <c r="M555" s="849"/>
      <c r="N555" s="848"/>
      <c r="O555" s="659"/>
      <c r="P555" s="659"/>
      <c r="Q555" s="659"/>
      <c r="AI555" s="417"/>
      <c r="AJ555" s="417"/>
      <c r="AK555" s="417"/>
      <c r="AL555" s="417"/>
      <c r="AM555" s="417"/>
      <c r="AN555" s="417"/>
      <c r="AO555" s="417"/>
      <c r="AP555" s="417"/>
      <c r="AQ555" s="417"/>
      <c r="AR555" s="417"/>
      <c r="AS555" s="417"/>
      <c r="AT555" s="417"/>
      <c r="AU555" s="417"/>
      <c r="AV555" s="417"/>
      <c r="AW555" s="417"/>
      <c r="AX555" s="417"/>
      <c r="AY555" s="417"/>
      <c r="AZ555" s="417"/>
      <c r="BA555" s="419"/>
      <c r="BB555" s="495"/>
      <c r="BC555" s="419"/>
      <c r="BD555" s="419"/>
      <c r="BE555" s="419"/>
      <c r="BF555" s="419"/>
      <c r="BG555" s="419"/>
      <c r="BH555" s="419"/>
      <c r="BI555" s="419"/>
      <c r="BJ555" s="419"/>
      <c r="BK555" s="419"/>
      <c r="BL555" s="419"/>
      <c r="BM555" s="419"/>
      <c r="BN555" s="419"/>
      <c r="BO555" s="419"/>
      <c r="BP555" s="419"/>
      <c r="BQ555" s="419"/>
      <c r="BR555" s="419"/>
      <c r="BS555" s="419"/>
      <c r="BT555" s="419"/>
      <c r="BU555" s="419"/>
      <c r="BV555" s="419"/>
      <c r="BW555" s="419"/>
      <c r="BX555" s="419"/>
      <c r="BY555" s="419"/>
      <c r="BZ555" s="420"/>
      <c r="CA555" s="420"/>
      <c r="CB555" s="420"/>
      <c r="CC555" s="420"/>
      <c r="CD555" s="420"/>
      <c r="CE555" s="420"/>
      <c r="CF555" s="420"/>
      <c r="CG555" s="420"/>
      <c r="CH555" s="420"/>
      <c r="CI555" s="420"/>
      <c r="CJ555" s="420"/>
      <c r="CK555" s="420"/>
      <c r="CL555" s="420"/>
      <c r="CM555" s="420"/>
      <c r="CN555" s="420"/>
      <c r="CO555" s="420"/>
      <c r="CP555" s="420"/>
      <c r="CQ555" s="420"/>
      <c r="CR555" s="420"/>
      <c r="CS555" s="420"/>
      <c r="CT555" s="420"/>
      <c r="CU555" s="420"/>
      <c r="CV555" s="420"/>
      <c r="CW555" s="420"/>
      <c r="CX555" s="420"/>
      <c r="CY555" s="420"/>
      <c r="CZ555" s="420"/>
    </row>
    <row r="556" s="424" customFormat="true" ht="25.15" customHeight="true" x14ac:dyDescent="0.2">
      <c r="C556" s="849"/>
      <c r="D556" s="848"/>
      <c r="E556" s="659"/>
      <c r="F556" s="659"/>
      <c r="G556" s="659"/>
      <c r="H556" s="849"/>
      <c r="I556" s="848"/>
      <c r="J556" s="659"/>
      <c r="K556" s="659"/>
      <c r="L556" s="659"/>
      <c r="M556" s="849"/>
      <c r="N556" s="848"/>
      <c r="O556" s="659"/>
      <c r="P556" s="659"/>
      <c r="Q556" s="659"/>
      <c r="AI556" s="417"/>
      <c r="AJ556" s="417"/>
      <c r="AK556" s="417"/>
      <c r="AL556" s="417"/>
      <c r="AM556" s="417"/>
      <c r="AN556" s="417"/>
      <c r="AO556" s="417"/>
      <c r="AP556" s="417"/>
      <c r="AQ556" s="417"/>
      <c r="AR556" s="417"/>
      <c r="AS556" s="417"/>
      <c r="AT556" s="417"/>
      <c r="AU556" s="417"/>
      <c r="AV556" s="417"/>
      <c r="AW556" s="417"/>
      <c r="AX556" s="417"/>
      <c r="AY556" s="417"/>
      <c r="AZ556" s="417"/>
      <c r="BA556" s="419"/>
      <c r="BB556" s="495"/>
      <c r="BC556" s="419"/>
      <c r="BD556" s="419"/>
      <c r="BE556" s="419"/>
      <c r="BF556" s="419"/>
      <c r="BG556" s="419"/>
      <c r="BH556" s="419"/>
      <c r="BI556" s="419"/>
      <c r="BJ556" s="419"/>
      <c r="BK556" s="419"/>
      <c r="BL556" s="419"/>
      <c r="BM556" s="419"/>
      <c r="BN556" s="419"/>
      <c r="BO556" s="419"/>
      <c r="BP556" s="419"/>
      <c r="BQ556" s="419"/>
      <c r="BR556" s="419"/>
      <c r="BS556" s="419"/>
      <c r="BT556" s="419"/>
      <c r="BU556" s="419"/>
      <c r="BV556" s="419"/>
      <c r="BW556" s="419"/>
      <c r="BX556" s="419"/>
      <c r="BY556" s="419"/>
      <c r="BZ556" s="420"/>
      <c r="CA556" s="420"/>
      <c r="CB556" s="420"/>
      <c r="CC556" s="420"/>
      <c r="CD556" s="420"/>
      <c r="CE556" s="420"/>
      <c r="CF556" s="420"/>
      <c r="CG556" s="420"/>
      <c r="CH556" s="420"/>
      <c r="CI556" s="420"/>
      <c r="CJ556" s="420"/>
      <c r="CK556" s="420"/>
      <c r="CL556" s="420"/>
      <c r="CM556" s="420"/>
      <c r="CN556" s="420"/>
      <c r="CO556" s="420"/>
      <c r="CP556" s="420"/>
      <c r="CQ556" s="420"/>
      <c r="CR556" s="420"/>
      <c r="CS556" s="420"/>
      <c r="CT556" s="420"/>
      <c r="CU556" s="420"/>
      <c r="CV556" s="420"/>
      <c r="CW556" s="420"/>
      <c r="CX556" s="420"/>
      <c r="CY556" s="420"/>
      <c r="CZ556" s="420"/>
    </row>
    <row r="557" s="424" customFormat="true" ht="25.15" customHeight="true" x14ac:dyDescent="0.2">
      <c r="C557" s="849"/>
      <c r="D557" s="848"/>
      <c r="E557" s="659"/>
      <c r="F557" s="659"/>
      <c r="G557" s="659"/>
      <c r="H557" s="849"/>
      <c r="I557" s="848"/>
      <c r="J557" s="659"/>
      <c r="K557" s="659"/>
      <c r="L557" s="659"/>
      <c r="M557" s="849"/>
      <c r="N557" s="848"/>
      <c r="O557" s="659"/>
      <c r="P557" s="659"/>
      <c r="Q557" s="659"/>
      <c r="AI557" s="417"/>
      <c r="AJ557" s="417"/>
      <c r="AK557" s="417"/>
      <c r="AL557" s="417"/>
      <c r="AM557" s="417"/>
      <c r="AN557" s="417"/>
      <c r="AO557" s="417"/>
      <c r="AP557" s="417"/>
      <c r="AQ557" s="417"/>
      <c r="AR557" s="417"/>
      <c r="AS557" s="417"/>
      <c r="AT557" s="417"/>
      <c r="AU557" s="417"/>
      <c r="AV557" s="417"/>
      <c r="AW557" s="417"/>
      <c r="AX557" s="417"/>
      <c r="AY557" s="417"/>
      <c r="AZ557" s="417"/>
      <c r="BA557" s="419"/>
      <c r="BB557" s="495"/>
      <c r="BC557" s="419"/>
      <c r="BD557" s="419"/>
      <c r="BE557" s="419"/>
      <c r="BF557" s="419"/>
      <c r="BG557" s="419"/>
      <c r="BH557" s="419"/>
      <c r="BI557" s="419"/>
      <c r="BJ557" s="419"/>
      <c r="BK557" s="419"/>
      <c r="BL557" s="419"/>
      <c r="BM557" s="419"/>
      <c r="BN557" s="419"/>
      <c r="BO557" s="419"/>
      <c r="BP557" s="419"/>
      <c r="BQ557" s="419"/>
      <c r="BR557" s="419"/>
      <c r="BS557" s="419"/>
      <c r="BT557" s="419"/>
      <c r="BU557" s="419"/>
      <c r="BV557" s="419"/>
      <c r="BW557" s="419"/>
      <c r="BX557" s="419"/>
      <c r="BY557" s="419"/>
      <c r="BZ557" s="420"/>
      <c r="CA557" s="420"/>
      <c r="CB557" s="420"/>
      <c r="CC557" s="420"/>
      <c r="CD557" s="420"/>
      <c r="CE557" s="420"/>
      <c r="CF557" s="420"/>
      <c r="CG557" s="420"/>
      <c r="CH557" s="420"/>
      <c r="CI557" s="420"/>
      <c r="CJ557" s="420"/>
      <c r="CK557" s="420"/>
      <c r="CL557" s="420"/>
      <c r="CM557" s="420"/>
      <c r="CN557" s="420"/>
      <c r="CO557" s="420"/>
      <c r="CP557" s="420"/>
      <c r="CQ557" s="420"/>
      <c r="CR557" s="420"/>
      <c r="CS557" s="420"/>
      <c r="CT557" s="420"/>
      <c r="CU557" s="420"/>
      <c r="CV557" s="420"/>
      <c r="CW557" s="420"/>
      <c r="CX557" s="420"/>
      <c r="CY557" s="420"/>
      <c r="CZ557" s="420"/>
    </row>
    <row r="558" s="424" customFormat="true" ht="25.15" customHeight="true" x14ac:dyDescent="0.2">
      <c r="C558" s="849"/>
      <c r="D558" s="848"/>
      <c r="E558" s="659"/>
      <c r="F558" s="659"/>
      <c r="G558" s="659"/>
      <c r="H558" s="849"/>
      <c r="I558" s="848"/>
      <c r="J558" s="659"/>
      <c r="K558" s="659"/>
      <c r="L558" s="659"/>
      <c r="M558" s="849"/>
      <c r="N558" s="848"/>
      <c r="O558" s="659"/>
      <c r="P558" s="659"/>
      <c r="Q558" s="659"/>
      <c r="AI558" s="417"/>
      <c r="AJ558" s="417"/>
      <c r="AK558" s="417"/>
      <c r="AL558" s="417"/>
      <c r="AM558" s="417"/>
      <c r="AN558" s="417"/>
      <c r="AO558" s="417"/>
      <c r="AP558" s="417"/>
      <c r="AQ558" s="417"/>
      <c r="AR558" s="417"/>
      <c r="AS558" s="417"/>
      <c r="AT558" s="417"/>
      <c r="AU558" s="417"/>
      <c r="AV558" s="417"/>
      <c r="AW558" s="417"/>
      <c r="AX558" s="417"/>
      <c r="AY558" s="417"/>
      <c r="AZ558" s="417"/>
      <c r="BA558" s="419"/>
      <c r="BB558" s="495"/>
      <c r="BC558" s="419"/>
      <c r="BD558" s="419"/>
      <c r="BE558" s="419"/>
      <c r="BF558" s="419"/>
      <c r="BG558" s="419"/>
      <c r="BH558" s="419"/>
      <c r="BI558" s="419"/>
      <c r="BJ558" s="419"/>
      <c r="BK558" s="419"/>
      <c r="BL558" s="419"/>
      <c r="BM558" s="419"/>
      <c r="BN558" s="419"/>
      <c r="BO558" s="419"/>
      <c r="BP558" s="419"/>
      <c r="BQ558" s="419"/>
      <c r="BR558" s="419"/>
      <c r="BS558" s="419"/>
      <c r="BT558" s="419"/>
      <c r="BU558" s="419"/>
      <c r="BV558" s="419"/>
      <c r="BW558" s="419"/>
      <c r="BX558" s="419"/>
      <c r="BY558" s="419"/>
      <c r="BZ558" s="420"/>
      <c r="CA558" s="420"/>
      <c r="CB558" s="420"/>
      <c r="CC558" s="420"/>
      <c r="CD558" s="420"/>
      <c r="CE558" s="420"/>
      <c r="CF558" s="420"/>
      <c r="CG558" s="420"/>
      <c r="CH558" s="420"/>
      <c r="CI558" s="420"/>
      <c r="CJ558" s="420"/>
      <c r="CK558" s="420"/>
      <c r="CL558" s="420"/>
      <c r="CM558" s="420"/>
      <c r="CN558" s="420"/>
      <c r="CO558" s="420"/>
      <c r="CP558" s="420"/>
      <c r="CQ558" s="420"/>
      <c r="CR558" s="420"/>
      <c r="CS558" s="420"/>
      <c r="CT558" s="420"/>
      <c r="CU558" s="420"/>
      <c r="CV558" s="420"/>
      <c r="CW558" s="420"/>
      <c r="CX558" s="420"/>
      <c r="CY558" s="420"/>
      <c r="CZ558" s="420"/>
    </row>
    <row r="559" s="424" customFormat="true" ht="25.15" customHeight="true" x14ac:dyDescent="0.2">
      <c r="C559" s="849"/>
      <c r="D559" s="848"/>
      <c r="E559" s="659"/>
      <c r="F559" s="659"/>
      <c r="G559" s="659"/>
      <c r="H559" s="849"/>
      <c r="I559" s="848"/>
      <c r="J559" s="659"/>
      <c r="K559" s="659"/>
      <c r="L559" s="659"/>
      <c r="M559" s="849"/>
      <c r="N559" s="848"/>
      <c r="O559" s="659"/>
      <c r="P559" s="659"/>
      <c r="Q559" s="659"/>
      <c r="AI559" s="417"/>
      <c r="AJ559" s="417"/>
      <c r="AK559" s="417"/>
      <c r="AL559" s="417"/>
      <c r="AM559" s="417"/>
      <c r="AN559" s="417"/>
      <c r="AO559" s="417"/>
      <c r="AP559" s="417"/>
      <c r="AQ559" s="417"/>
      <c r="AR559" s="417"/>
      <c r="AS559" s="417"/>
      <c r="AT559" s="417"/>
      <c r="AU559" s="417"/>
      <c r="AV559" s="417"/>
      <c r="AW559" s="417"/>
      <c r="AX559" s="417"/>
      <c r="AY559" s="417"/>
      <c r="AZ559" s="417"/>
      <c r="BA559" s="419"/>
      <c r="BB559" s="495"/>
      <c r="BC559" s="419"/>
      <c r="BD559" s="419"/>
      <c r="BE559" s="419"/>
      <c r="BF559" s="419"/>
      <c r="BG559" s="419"/>
      <c r="BH559" s="419"/>
      <c r="BI559" s="419"/>
      <c r="BJ559" s="419"/>
      <c r="BK559" s="419"/>
      <c r="BL559" s="419"/>
      <c r="BM559" s="419"/>
      <c r="BN559" s="419"/>
      <c r="BO559" s="419"/>
      <c r="BP559" s="419"/>
      <c r="BQ559" s="419"/>
      <c r="BR559" s="419"/>
      <c r="BS559" s="419"/>
      <c r="BT559" s="419"/>
      <c r="BU559" s="419"/>
      <c r="BV559" s="419"/>
      <c r="BW559" s="419"/>
      <c r="BX559" s="419"/>
      <c r="BY559" s="419"/>
      <c r="BZ559" s="420"/>
      <c r="CA559" s="420"/>
      <c r="CB559" s="420"/>
      <c r="CC559" s="420"/>
      <c r="CD559" s="420"/>
      <c r="CE559" s="420"/>
      <c r="CF559" s="420"/>
      <c r="CG559" s="420"/>
      <c r="CH559" s="420"/>
      <c r="CI559" s="420"/>
      <c r="CJ559" s="420"/>
      <c r="CK559" s="420"/>
      <c r="CL559" s="420"/>
      <c r="CM559" s="420"/>
      <c r="CN559" s="420"/>
      <c r="CO559" s="420"/>
      <c r="CP559" s="420"/>
      <c r="CQ559" s="420"/>
      <c r="CR559" s="420"/>
      <c r="CS559" s="420"/>
      <c r="CT559" s="420"/>
      <c r="CU559" s="420"/>
      <c r="CV559" s="420"/>
      <c r="CW559" s="420"/>
      <c r="CX559" s="420"/>
      <c r="CY559" s="420"/>
      <c r="CZ559" s="420"/>
    </row>
    <row r="560" s="424" customFormat="true" ht="25.15" customHeight="true" x14ac:dyDescent="0.2">
      <c r="C560" s="849"/>
      <c r="D560" s="848"/>
      <c r="E560" s="659"/>
      <c r="F560" s="659"/>
      <c r="G560" s="659"/>
      <c r="H560" s="849"/>
      <c r="I560" s="848"/>
      <c r="J560" s="659"/>
      <c r="K560" s="659"/>
      <c r="L560" s="659"/>
      <c r="M560" s="849"/>
      <c r="N560" s="848"/>
      <c r="O560" s="659"/>
      <c r="P560" s="659"/>
      <c r="Q560" s="659"/>
      <c r="AI560" s="417"/>
      <c r="AJ560" s="417"/>
      <c r="AK560" s="417"/>
      <c r="AL560" s="417"/>
      <c r="AM560" s="417"/>
      <c r="AN560" s="417"/>
      <c r="AO560" s="417"/>
      <c r="AP560" s="417"/>
      <c r="AQ560" s="417"/>
      <c r="AR560" s="417"/>
      <c r="AS560" s="417"/>
      <c r="AT560" s="417"/>
      <c r="AU560" s="417"/>
      <c r="AV560" s="417"/>
      <c r="AW560" s="417"/>
      <c r="AX560" s="417"/>
      <c r="AY560" s="417"/>
      <c r="AZ560" s="417"/>
      <c r="BA560" s="419"/>
      <c r="BB560" s="495"/>
      <c r="BC560" s="419"/>
      <c r="BD560" s="419"/>
      <c r="BE560" s="419"/>
      <c r="BF560" s="419"/>
      <c r="BG560" s="419"/>
      <c r="BH560" s="419"/>
      <c r="BI560" s="419"/>
      <c r="BJ560" s="419"/>
      <c r="BK560" s="419"/>
      <c r="BL560" s="419"/>
      <c r="BM560" s="419"/>
      <c r="BN560" s="419"/>
      <c r="BO560" s="419"/>
      <c r="BP560" s="419"/>
      <c r="BQ560" s="419"/>
      <c r="BR560" s="419"/>
      <c r="BS560" s="419"/>
      <c r="BT560" s="419"/>
      <c r="BU560" s="419"/>
      <c r="BV560" s="419"/>
      <c r="BW560" s="419"/>
      <c r="BX560" s="419"/>
      <c r="BY560" s="419"/>
      <c r="BZ560" s="420"/>
      <c r="CA560" s="420"/>
      <c r="CB560" s="420"/>
      <c r="CC560" s="420"/>
      <c r="CD560" s="420"/>
      <c r="CE560" s="420"/>
      <c r="CF560" s="420"/>
      <c r="CG560" s="420"/>
      <c r="CH560" s="420"/>
      <c r="CI560" s="420"/>
      <c r="CJ560" s="420"/>
      <c r="CK560" s="420"/>
      <c r="CL560" s="420"/>
      <c r="CM560" s="420"/>
      <c r="CN560" s="420"/>
      <c r="CO560" s="420"/>
      <c r="CP560" s="420"/>
      <c r="CQ560" s="420"/>
      <c r="CR560" s="420"/>
      <c r="CS560" s="420"/>
      <c r="CT560" s="420"/>
      <c r="CU560" s="420"/>
      <c r="CV560" s="420"/>
      <c r="CW560" s="420"/>
      <c r="CX560" s="420"/>
      <c r="CY560" s="420"/>
      <c r="CZ560" s="420"/>
    </row>
    <row r="561" s="424" customFormat="true" ht="25.15" customHeight="true" x14ac:dyDescent="0.2">
      <c r="C561" s="849"/>
      <c r="D561" s="848"/>
      <c r="E561" s="659"/>
      <c r="F561" s="659"/>
      <c r="G561" s="659"/>
      <c r="H561" s="849"/>
      <c r="I561" s="848"/>
      <c r="J561" s="659"/>
      <c r="K561" s="659"/>
      <c r="L561" s="659"/>
      <c r="M561" s="849"/>
      <c r="N561" s="848"/>
      <c r="O561" s="659"/>
      <c r="P561" s="659"/>
      <c r="Q561" s="659"/>
      <c r="AI561" s="417"/>
      <c r="AJ561" s="417"/>
      <c r="AK561" s="417"/>
      <c r="AL561" s="417"/>
      <c r="AM561" s="417"/>
      <c r="AN561" s="417"/>
      <c r="AO561" s="417"/>
      <c r="AP561" s="417"/>
      <c r="AQ561" s="417"/>
      <c r="AR561" s="417"/>
      <c r="AS561" s="417"/>
      <c r="AT561" s="417"/>
      <c r="AU561" s="417"/>
      <c r="AV561" s="417"/>
      <c r="AW561" s="417"/>
      <c r="AX561" s="417"/>
      <c r="AY561" s="417"/>
      <c r="AZ561" s="417"/>
      <c r="BA561" s="419"/>
      <c r="BB561" s="495"/>
      <c r="BC561" s="419"/>
      <c r="BD561" s="419"/>
      <c r="BE561" s="419"/>
      <c r="BF561" s="419"/>
      <c r="BG561" s="419"/>
      <c r="BH561" s="419"/>
      <c r="BI561" s="419"/>
      <c r="BJ561" s="419"/>
      <c r="BK561" s="419"/>
      <c r="BL561" s="419"/>
      <c r="BM561" s="419"/>
      <c r="BN561" s="419"/>
      <c r="BO561" s="419"/>
      <c r="BP561" s="419"/>
      <c r="BQ561" s="419"/>
      <c r="BR561" s="419"/>
      <c r="BS561" s="419"/>
      <c r="BT561" s="419"/>
      <c r="BU561" s="419"/>
      <c r="BV561" s="419"/>
      <c r="BW561" s="419"/>
      <c r="BX561" s="419"/>
      <c r="BY561" s="419"/>
      <c r="BZ561" s="420"/>
      <c r="CA561" s="420"/>
      <c r="CB561" s="420"/>
      <c r="CC561" s="420"/>
      <c r="CD561" s="420"/>
      <c r="CE561" s="420"/>
      <c r="CF561" s="420"/>
      <c r="CG561" s="420"/>
      <c r="CH561" s="420"/>
      <c r="CI561" s="420"/>
      <c r="CJ561" s="420"/>
      <c r="CK561" s="420"/>
      <c r="CL561" s="420"/>
      <c r="CM561" s="420"/>
      <c r="CN561" s="420"/>
      <c r="CO561" s="420"/>
      <c r="CP561" s="420"/>
      <c r="CQ561" s="420"/>
      <c r="CR561" s="420"/>
      <c r="CS561" s="420"/>
      <c r="CT561" s="420"/>
      <c r="CU561" s="420"/>
      <c r="CV561" s="420"/>
      <c r="CW561" s="420"/>
      <c r="CX561" s="420"/>
      <c r="CY561" s="420"/>
      <c r="CZ561" s="420"/>
    </row>
    <row r="562" s="424" customFormat="true" ht="25.15" customHeight="true" x14ac:dyDescent="0.2">
      <c r="C562" s="849"/>
      <c r="D562" s="848"/>
      <c r="E562" s="659"/>
      <c r="F562" s="659"/>
      <c r="G562" s="659"/>
      <c r="H562" s="849"/>
      <c r="I562" s="848"/>
      <c r="J562" s="659"/>
      <c r="K562" s="659"/>
      <c r="L562" s="659"/>
      <c r="M562" s="849"/>
      <c r="N562" s="848"/>
      <c r="O562" s="659"/>
      <c r="P562" s="659"/>
      <c r="Q562" s="659"/>
      <c r="AI562" s="417"/>
      <c r="AJ562" s="417"/>
      <c r="AK562" s="417"/>
      <c r="AL562" s="417"/>
      <c r="AM562" s="417"/>
      <c r="AN562" s="417"/>
      <c r="AO562" s="417"/>
      <c r="AP562" s="417"/>
      <c r="AQ562" s="417"/>
      <c r="AR562" s="417"/>
      <c r="AS562" s="417"/>
      <c r="AT562" s="417"/>
      <c r="AU562" s="417"/>
      <c r="AV562" s="417"/>
      <c r="AW562" s="417"/>
      <c r="AX562" s="417"/>
      <c r="AY562" s="417"/>
      <c r="AZ562" s="417"/>
      <c r="BA562" s="419"/>
      <c r="BB562" s="495"/>
      <c r="BC562" s="419"/>
      <c r="BD562" s="419"/>
      <c r="BE562" s="419"/>
      <c r="BF562" s="419"/>
      <c r="BG562" s="419"/>
      <c r="BH562" s="419"/>
      <c r="BI562" s="419"/>
      <c r="BJ562" s="419"/>
      <c r="BK562" s="419"/>
      <c r="BL562" s="419"/>
      <c r="BM562" s="419"/>
      <c r="BN562" s="419"/>
      <c r="BO562" s="419"/>
      <c r="BP562" s="419"/>
      <c r="BQ562" s="419"/>
      <c r="BR562" s="419"/>
      <c r="BS562" s="419"/>
      <c r="BT562" s="419"/>
      <c r="BU562" s="419"/>
      <c r="BV562" s="419"/>
      <c r="BW562" s="419"/>
      <c r="BX562" s="419"/>
      <c r="BY562" s="419"/>
      <c r="BZ562" s="420"/>
      <c r="CA562" s="420"/>
      <c r="CB562" s="420"/>
      <c r="CC562" s="420"/>
      <c r="CD562" s="420"/>
      <c r="CE562" s="420"/>
      <c r="CF562" s="420"/>
      <c r="CG562" s="420"/>
      <c r="CH562" s="420"/>
      <c r="CI562" s="420"/>
      <c r="CJ562" s="420"/>
      <c r="CK562" s="420"/>
      <c r="CL562" s="420"/>
      <c r="CM562" s="420"/>
      <c r="CN562" s="420"/>
      <c r="CO562" s="420"/>
      <c r="CP562" s="420"/>
      <c r="CQ562" s="420"/>
      <c r="CR562" s="420"/>
      <c r="CS562" s="420"/>
      <c r="CT562" s="420"/>
      <c r="CU562" s="420"/>
      <c r="CV562" s="420"/>
      <c r="CW562" s="420"/>
      <c r="CX562" s="420"/>
      <c r="CY562" s="420"/>
      <c r="CZ562" s="420"/>
    </row>
    <row r="563" s="424" customFormat="true" ht="25.15" customHeight="true" x14ac:dyDescent="0.2">
      <c r="C563" s="849"/>
      <c r="D563" s="848"/>
      <c r="E563" s="659"/>
      <c r="F563" s="659"/>
      <c r="G563" s="659"/>
      <c r="H563" s="849"/>
      <c r="I563" s="848"/>
      <c r="J563" s="659"/>
      <c r="K563" s="659"/>
      <c r="L563" s="659"/>
      <c r="M563" s="849"/>
      <c r="N563" s="848"/>
      <c r="O563" s="659"/>
      <c r="P563" s="659"/>
      <c r="Q563" s="659"/>
      <c r="AI563" s="417"/>
      <c r="AJ563" s="417"/>
      <c r="AK563" s="417"/>
      <c r="AL563" s="417"/>
      <c r="AM563" s="417"/>
      <c r="AN563" s="417"/>
      <c r="AO563" s="417"/>
      <c r="AP563" s="417"/>
      <c r="AQ563" s="417"/>
      <c r="AR563" s="417"/>
      <c r="AS563" s="417"/>
      <c r="AT563" s="417"/>
      <c r="AU563" s="417"/>
      <c r="AV563" s="417"/>
      <c r="AW563" s="417"/>
      <c r="AX563" s="417"/>
      <c r="AY563" s="417"/>
      <c r="AZ563" s="417"/>
      <c r="BA563" s="419"/>
      <c r="BB563" s="495"/>
      <c r="BC563" s="419"/>
      <c r="BD563" s="419"/>
      <c r="BE563" s="419"/>
      <c r="BF563" s="419"/>
      <c r="BG563" s="419"/>
      <c r="BH563" s="419"/>
      <c r="BI563" s="419"/>
      <c r="BJ563" s="419"/>
      <c r="BK563" s="419"/>
      <c r="BL563" s="419"/>
      <c r="BM563" s="419"/>
      <c r="BN563" s="419"/>
      <c r="BO563" s="419"/>
      <c r="BP563" s="419"/>
      <c r="BQ563" s="419"/>
      <c r="BR563" s="419"/>
      <c r="BS563" s="419"/>
      <c r="BT563" s="419"/>
      <c r="BU563" s="419"/>
      <c r="BV563" s="419"/>
      <c r="BW563" s="419"/>
      <c r="BX563" s="419"/>
      <c r="BY563" s="419"/>
      <c r="BZ563" s="420"/>
      <c r="CA563" s="420"/>
      <c r="CB563" s="420"/>
      <c r="CC563" s="420"/>
      <c r="CD563" s="420"/>
      <c r="CE563" s="420"/>
      <c r="CF563" s="420"/>
      <c r="CG563" s="420"/>
      <c r="CH563" s="420"/>
      <c r="CI563" s="420"/>
      <c r="CJ563" s="420"/>
      <c r="CK563" s="420"/>
      <c r="CL563" s="420"/>
      <c r="CM563" s="420"/>
      <c r="CN563" s="420"/>
      <c r="CO563" s="420"/>
      <c r="CP563" s="420"/>
      <c r="CQ563" s="420"/>
      <c r="CR563" s="420"/>
      <c r="CS563" s="420"/>
      <c r="CT563" s="420"/>
      <c r="CU563" s="420"/>
      <c r="CV563" s="420"/>
      <c r="CW563" s="420"/>
      <c r="CX563" s="420"/>
      <c r="CY563" s="420"/>
      <c r="CZ563" s="420"/>
    </row>
    <row r="564" s="424" customFormat="true" ht="25.15" customHeight="true" x14ac:dyDescent="0.2">
      <c r="C564" s="849"/>
      <c r="D564" s="848"/>
      <c r="E564" s="659"/>
      <c r="F564" s="659"/>
      <c r="G564" s="659"/>
      <c r="H564" s="849"/>
      <c r="I564" s="848"/>
      <c r="J564" s="659"/>
      <c r="K564" s="659"/>
      <c r="L564" s="659"/>
      <c r="M564" s="849"/>
      <c r="N564" s="848"/>
      <c r="O564" s="659"/>
      <c r="P564" s="659"/>
      <c r="Q564" s="659"/>
      <c r="AI564" s="417"/>
      <c r="AJ564" s="417"/>
      <c r="AK564" s="417"/>
      <c r="AL564" s="417"/>
      <c r="AM564" s="417"/>
      <c r="AN564" s="417"/>
      <c r="AO564" s="417"/>
      <c r="AP564" s="417"/>
      <c r="AQ564" s="417"/>
      <c r="AR564" s="417"/>
      <c r="AS564" s="417"/>
      <c r="AT564" s="417"/>
      <c r="AU564" s="417"/>
      <c r="AV564" s="417"/>
      <c r="AW564" s="417"/>
      <c r="AX564" s="417"/>
      <c r="AY564" s="417"/>
      <c r="AZ564" s="417"/>
      <c r="BA564" s="419"/>
      <c r="BB564" s="495"/>
      <c r="BC564" s="419"/>
      <c r="BD564" s="419"/>
      <c r="BE564" s="419"/>
      <c r="BF564" s="419"/>
      <c r="BG564" s="419"/>
      <c r="BH564" s="419"/>
      <c r="BI564" s="419"/>
      <c r="BJ564" s="419"/>
      <c r="BK564" s="419"/>
      <c r="BL564" s="419"/>
      <c r="BM564" s="419"/>
      <c r="BN564" s="419"/>
      <c r="BO564" s="419"/>
      <c r="BP564" s="419"/>
      <c r="BQ564" s="419"/>
      <c r="BR564" s="419"/>
      <c r="BS564" s="419"/>
      <c r="BT564" s="419"/>
      <c r="BU564" s="419"/>
      <c r="BV564" s="419"/>
      <c r="BW564" s="419"/>
      <c r="BX564" s="419"/>
      <c r="BY564" s="419"/>
      <c r="BZ564" s="420"/>
      <c r="CA564" s="420"/>
      <c r="CB564" s="420"/>
      <c r="CC564" s="420"/>
      <c r="CD564" s="420"/>
      <c r="CE564" s="420"/>
      <c r="CF564" s="420"/>
      <c r="CG564" s="420"/>
      <c r="CH564" s="420"/>
      <c r="CI564" s="420"/>
      <c r="CJ564" s="420"/>
      <c r="CK564" s="420"/>
      <c r="CL564" s="420"/>
      <c r="CM564" s="420"/>
      <c r="CN564" s="420"/>
      <c r="CO564" s="420"/>
      <c r="CP564" s="420"/>
      <c r="CQ564" s="420"/>
      <c r="CR564" s="420"/>
      <c r="CS564" s="420"/>
      <c r="CT564" s="420"/>
      <c r="CU564" s="420"/>
      <c r="CV564" s="420"/>
      <c r="CW564" s="420"/>
      <c r="CX564" s="420"/>
      <c r="CY564" s="420"/>
      <c r="CZ564" s="420"/>
    </row>
    <row r="565" s="424" customFormat="true" ht="25.15" customHeight="true" x14ac:dyDescent="0.2">
      <c r="C565" s="849"/>
      <c r="D565" s="848"/>
      <c r="E565" s="659"/>
      <c r="F565" s="659"/>
      <c r="G565" s="659"/>
      <c r="H565" s="849"/>
      <c r="I565" s="848"/>
      <c r="J565" s="659"/>
      <c r="K565" s="659"/>
      <c r="L565" s="659"/>
      <c r="M565" s="849"/>
      <c r="N565" s="848"/>
      <c r="O565" s="659"/>
      <c r="P565" s="659"/>
      <c r="Q565" s="659"/>
      <c r="AI565" s="417"/>
      <c r="AJ565" s="417"/>
      <c r="AK565" s="417"/>
      <c r="AL565" s="417"/>
      <c r="AM565" s="417"/>
      <c r="AN565" s="417"/>
      <c r="AO565" s="417"/>
      <c r="AP565" s="417"/>
      <c r="AQ565" s="417"/>
      <c r="AR565" s="417"/>
      <c r="AS565" s="417"/>
      <c r="AT565" s="417"/>
      <c r="AU565" s="417"/>
      <c r="AV565" s="417"/>
      <c r="AW565" s="417"/>
      <c r="AX565" s="417"/>
      <c r="AY565" s="417"/>
      <c r="AZ565" s="417"/>
      <c r="BA565" s="419"/>
      <c r="BB565" s="495"/>
      <c r="BC565" s="419"/>
      <c r="BD565" s="419"/>
      <c r="BE565" s="419"/>
      <c r="BF565" s="419"/>
      <c r="BG565" s="419"/>
      <c r="BH565" s="419"/>
      <c r="BI565" s="419"/>
      <c r="BJ565" s="419"/>
      <c r="BK565" s="419"/>
      <c r="BL565" s="419"/>
      <c r="BM565" s="419"/>
      <c r="BN565" s="419"/>
      <c r="BO565" s="419"/>
      <c r="BP565" s="419"/>
      <c r="BQ565" s="419"/>
      <c r="BR565" s="419"/>
      <c r="BS565" s="419"/>
      <c r="BT565" s="419"/>
      <c r="BU565" s="419"/>
      <c r="BV565" s="419"/>
      <c r="BW565" s="419"/>
      <c r="BX565" s="419"/>
      <c r="BY565" s="419"/>
      <c r="BZ565" s="420"/>
      <c r="CA565" s="420"/>
      <c r="CB565" s="420"/>
      <c r="CC565" s="420"/>
      <c r="CD565" s="420"/>
      <c r="CE565" s="420"/>
      <c r="CF565" s="420"/>
      <c r="CG565" s="420"/>
      <c r="CH565" s="420"/>
      <c r="CI565" s="420"/>
      <c r="CJ565" s="420"/>
      <c r="CK565" s="420"/>
      <c r="CL565" s="420"/>
      <c r="CM565" s="420"/>
      <c r="CN565" s="420"/>
      <c r="CO565" s="420"/>
      <c r="CP565" s="420"/>
      <c r="CQ565" s="420"/>
      <c r="CR565" s="420"/>
      <c r="CS565" s="420"/>
      <c r="CT565" s="420"/>
      <c r="CU565" s="420"/>
      <c r="CV565" s="420"/>
      <c r="CW565" s="420"/>
      <c r="CX565" s="420"/>
      <c r="CY565" s="420"/>
      <c r="CZ565" s="420"/>
    </row>
    <row r="566" s="424" customFormat="true" ht="25.15" customHeight="true" x14ac:dyDescent="0.2">
      <c r="C566" s="849"/>
      <c r="D566" s="848"/>
      <c r="E566" s="659"/>
      <c r="F566" s="659"/>
      <c r="G566" s="659"/>
      <c r="H566" s="849"/>
      <c r="I566" s="848"/>
      <c r="J566" s="659"/>
      <c r="K566" s="659"/>
      <c r="L566" s="659"/>
      <c r="M566" s="849"/>
      <c r="N566" s="848"/>
      <c r="O566" s="659"/>
      <c r="P566" s="659"/>
      <c r="Q566" s="659"/>
      <c r="AI566" s="417"/>
      <c r="AJ566" s="417"/>
      <c r="AK566" s="417"/>
      <c r="AL566" s="417"/>
      <c r="AM566" s="417"/>
      <c r="AN566" s="417"/>
      <c r="AO566" s="417"/>
      <c r="AP566" s="417"/>
      <c r="AQ566" s="417"/>
      <c r="AR566" s="417"/>
      <c r="AS566" s="417"/>
      <c r="AT566" s="417"/>
      <c r="AU566" s="417"/>
      <c r="AV566" s="417"/>
      <c r="AW566" s="417"/>
      <c r="AX566" s="417"/>
      <c r="AY566" s="417"/>
      <c r="AZ566" s="417"/>
      <c r="BA566" s="419"/>
      <c r="BB566" s="495"/>
      <c r="BC566" s="419"/>
      <c r="BD566" s="419"/>
      <c r="BE566" s="419"/>
      <c r="BF566" s="419"/>
      <c r="BG566" s="419"/>
      <c r="BH566" s="419"/>
      <c r="BI566" s="419"/>
      <c r="BJ566" s="419"/>
      <c r="BK566" s="419"/>
      <c r="BL566" s="419"/>
      <c r="BM566" s="419"/>
      <c r="BN566" s="419"/>
      <c r="BO566" s="419"/>
      <c r="BP566" s="419"/>
      <c r="BQ566" s="419"/>
      <c r="BR566" s="419"/>
      <c r="BS566" s="419"/>
      <c r="BT566" s="419"/>
      <c r="BU566" s="419"/>
      <c r="BV566" s="419"/>
      <c r="BW566" s="419"/>
      <c r="BX566" s="419"/>
      <c r="BY566" s="419"/>
      <c r="BZ566" s="420"/>
      <c r="CA566" s="420"/>
      <c r="CB566" s="420"/>
      <c r="CC566" s="420"/>
      <c r="CD566" s="420"/>
      <c r="CE566" s="420"/>
      <c r="CF566" s="420"/>
      <c r="CG566" s="420"/>
      <c r="CH566" s="420"/>
      <c r="CI566" s="420"/>
      <c r="CJ566" s="420"/>
      <c r="CK566" s="420"/>
      <c r="CL566" s="420"/>
      <c r="CM566" s="420"/>
      <c r="CN566" s="420"/>
      <c r="CO566" s="420"/>
      <c r="CP566" s="420"/>
      <c r="CQ566" s="420"/>
      <c r="CR566" s="420"/>
      <c r="CS566" s="420"/>
      <c r="CT566" s="420"/>
      <c r="CU566" s="420"/>
      <c r="CV566" s="420"/>
      <c r="CW566" s="420"/>
      <c r="CX566" s="420"/>
      <c r="CY566" s="420"/>
      <c r="CZ566" s="420"/>
    </row>
    <row r="567" s="424" customFormat="true" ht="25.15" customHeight="true" x14ac:dyDescent="0.2">
      <c r="C567" s="849"/>
      <c r="D567" s="848"/>
      <c r="E567" s="659"/>
      <c r="F567" s="659"/>
      <c r="G567" s="659"/>
      <c r="H567" s="849"/>
      <c r="I567" s="848"/>
      <c r="J567" s="659"/>
      <c r="K567" s="659"/>
      <c r="L567" s="659"/>
      <c r="M567" s="849"/>
      <c r="N567" s="848"/>
      <c r="O567" s="659"/>
      <c r="P567" s="659"/>
      <c r="Q567" s="659"/>
      <c r="AI567" s="417"/>
      <c r="AJ567" s="417"/>
      <c r="AK567" s="417"/>
      <c r="AL567" s="417"/>
      <c r="AM567" s="417"/>
      <c r="AN567" s="417"/>
      <c r="AO567" s="417"/>
      <c r="AP567" s="417"/>
      <c r="AQ567" s="417"/>
      <c r="AR567" s="417"/>
      <c r="AS567" s="417"/>
      <c r="AT567" s="417"/>
      <c r="AU567" s="417"/>
      <c r="AV567" s="417"/>
      <c r="AW567" s="417"/>
      <c r="AX567" s="417"/>
      <c r="AY567" s="417"/>
      <c r="AZ567" s="417"/>
      <c r="BA567" s="419"/>
      <c r="BB567" s="495"/>
      <c r="BC567" s="419"/>
      <c r="BD567" s="419"/>
      <c r="BE567" s="419"/>
      <c r="BF567" s="419"/>
      <c r="BG567" s="419"/>
      <c r="BH567" s="419"/>
      <c r="BI567" s="419"/>
      <c r="BJ567" s="419"/>
      <c r="BK567" s="419"/>
      <c r="BL567" s="419"/>
      <c r="BM567" s="419"/>
      <c r="BN567" s="419"/>
      <c r="BO567" s="419"/>
      <c r="BP567" s="419"/>
      <c r="BQ567" s="419"/>
      <c r="BR567" s="419"/>
      <c r="BS567" s="419"/>
      <c r="BT567" s="419"/>
      <c r="BU567" s="419"/>
      <c r="BV567" s="419"/>
      <c r="BW567" s="419"/>
      <c r="BX567" s="419"/>
      <c r="BY567" s="419"/>
      <c r="BZ567" s="420"/>
      <c r="CA567" s="420"/>
      <c r="CB567" s="420"/>
      <c r="CC567" s="420"/>
      <c r="CD567" s="420"/>
      <c r="CE567" s="420"/>
      <c r="CF567" s="420"/>
      <c r="CG567" s="420"/>
      <c r="CH567" s="420"/>
      <c r="CI567" s="420"/>
      <c r="CJ567" s="420"/>
      <c r="CK567" s="420"/>
      <c r="CL567" s="420"/>
      <c r="CM567" s="420"/>
      <c r="CN567" s="420"/>
      <c r="CO567" s="420"/>
      <c r="CP567" s="420"/>
      <c r="CQ567" s="420"/>
      <c r="CR567" s="420"/>
      <c r="CS567" s="420"/>
      <c r="CT567" s="420"/>
      <c r="CU567" s="420"/>
      <c r="CV567" s="420"/>
      <c r="CW567" s="420"/>
      <c r="CX567" s="420"/>
      <c r="CY567" s="420"/>
      <c r="CZ567" s="420"/>
    </row>
    <row r="568" s="424" customFormat="true" ht="25.15" customHeight="true" x14ac:dyDescent="0.2">
      <c r="C568" s="849"/>
      <c r="D568" s="848"/>
      <c r="E568" s="659"/>
      <c r="F568" s="659"/>
      <c r="G568" s="659"/>
      <c r="H568" s="849"/>
      <c r="I568" s="848"/>
      <c r="J568" s="659"/>
      <c r="K568" s="659"/>
      <c r="L568" s="659"/>
      <c r="M568" s="849"/>
      <c r="N568" s="848"/>
      <c r="O568" s="659"/>
      <c r="P568" s="659"/>
      <c r="Q568" s="659"/>
      <c r="AI568" s="417"/>
      <c r="AJ568" s="417"/>
      <c r="AK568" s="417"/>
      <c r="AL568" s="417"/>
      <c r="AM568" s="417"/>
      <c r="AN568" s="417"/>
      <c r="AO568" s="417"/>
      <c r="AP568" s="417"/>
      <c r="AQ568" s="417"/>
      <c r="AR568" s="417"/>
      <c r="AS568" s="417"/>
      <c r="AT568" s="417"/>
      <c r="AU568" s="417"/>
      <c r="AV568" s="417"/>
      <c r="AW568" s="417"/>
      <c r="AX568" s="417"/>
      <c r="AY568" s="417"/>
      <c r="AZ568" s="417"/>
      <c r="BA568" s="419"/>
      <c r="BB568" s="495"/>
      <c r="BC568" s="419"/>
      <c r="BD568" s="419"/>
      <c r="BE568" s="419"/>
      <c r="BF568" s="419"/>
      <c r="BG568" s="419"/>
      <c r="BH568" s="419"/>
      <c r="BI568" s="419"/>
      <c r="BJ568" s="419"/>
      <c r="BK568" s="419"/>
      <c r="BL568" s="419"/>
      <c r="BM568" s="419"/>
      <c r="BN568" s="419"/>
      <c r="BO568" s="419"/>
      <c r="BP568" s="419"/>
      <c r="BQ568" s="419"/>
      <c r="BR568" s="419"/>
      <c r="BS568" s="419"/>
      <c r="BT568" s="419"/>
      <c r="BU568" s="419"/>
      <c r="BV568" s="419"/>
      <c r="BW568" s="419"/>
      <c r="BX568" s="419"/>
      <c r="BY568" s="419"/>
      <c r="BZ568" s="420"/>
      <c r="CA568" s="420"/>
      <c r="CB568" s="420"/>
      <c r="CC568" s="420"/>
      <c r="CD568" s="420"/>
      <c r="CE568" s="420"/>
      <c r="CF568" s="420"/>
      <c r="CG568" s="420"/>
      <c r="CH568" s="420"/>
      <c r="CI568" s="420"/>
      <c r="CJ568" s="420"/>
      <c r="CK568" s="420"/>
      <c r="CL568" s="420"/>
      <c r="CM568" s="420"/>
      <c r="CN568" s="420"/>
      <c r="CO568" s="420"/>
      <c r="CP568" s="420"/>
      <c r="CQ568" s="420"/>
      <c r="CR568" s="420"/>
      <c r="CS568" s="420"/>
      <c r="CT568" s="420"/>
      <c r="CU568" s="420"/>
      <c r="CV568" s="420"/>
      <c r="CW568" s="420"/>
      <c r="CX568" s="420"/>
      <c r="CY568" s="420"/>
      <c r="CZ568" s="420"/>
    </row>
    <row r="569" s="424" customFormat="true" ht="25.15" customHeight="true" x14ac:dyDescent="0.2">
      <c r="C569" s="849"/>
      <c r="D569" s="848"/>
      <c r="E569" s="659"/>
      <c r="F569" s="659"/>
      <c r="G569" s="659"/>
      <c r="H569" s="849"/>
      <c r="I569" s="848"/>
      <c r="J569" s="659"/>
      <c r="K569" s="659"/>
      <c r="L569" s="659"/>
      <c r="M569" s="849"/>
      <c r="N569" s="848"/>
      <c r="O569" s="659"/>
      <c r="P569" s="659"/>
      <c r="Q569" s="659"/>
      <c r="AI569" s="417"/>
      <c r="AJ569" s="417"/>
      <c r="AK569" s="417"/>
      <c r="AL569" s="417"/>
      <c r="AM569" s="417"/>
      <c r="AN569" s="417"/>
      <c r="AO569" s="417"/>
      <c r="AP569" s="417"/>
      <c r="AQ569" s="417"/>
      <c r="AR569" s="417"/>
      <c r="AS569" s="417"/>
      <c r="AT569" s="417"/>
      <c r="AU569" s="417"/>
      <c r="AV569" s="417"/>
      <c r="AW569" s="417"/>
      <c r="AX569" s="417"/>
      <c r="AY569" s="417"/>
      <c r="AZ569" s="417"/>
      <c r="BA569" s="419"/>
      <c r="BB569" s="495"/>
      <c r="BC569" s="419"/>
      <c r="BD569" s="419"/>
      <c r="BE569" s="419"/>
      <c r="BF569" s="419"/>
      <c r="BG569" s="419"/>
      <c r="BH569" s="419"/>
      <c r="BI569" s="419"/>
      <c r="BJ569" s="419"/>
      <c r="BK569" s="419"/>
      <c r="BL569" s="419"/>
      <c r="BM569" s="419"/>
      <c r="BN569" s="419"/>
      <c r="BO569" s="419"/>
      <c r="BP569" s="419"/>
      <c r="BQ569" s="419"/>
      <c r="BR569" s="419"/>
      <c r="BS569" s="419"/>
      <c r="BT569" s="419"/>
      <c r="BU569" s="419"/>
      <c r="BV569" s="419"/>
      <c r="BW569" s="419"/>
      <c r="BX569" s="419"/>
      <c r="BY569" s="419"/>
      <c r="BZ569" s="420"/>
      <c r="CA569" s="420"/>
      <c r="CB569" s="420"/>
      <c r="CC569" s="420"/>
      <c r="CD569" s="420"/>
      <c r="CE569" s="420"/>
      <c r="CF569" s="420"/>
      <c r="CG569" s="420"/>
      <c r="CH569" s="420"/>
      <c r="CI569" s="420"/>
      <c r="CJ569" s="420"/>
      <c r="CK569" s="420"/>
      <c r="CL569" s="420"/>
      <c r="CM569" s="420"/>
      <c r="CN569" s="420"/>
      <c r="CO569" s="420"/>
      <c r="CP569" s="420"/>
      <c r="CQ569" s="420"/>
      <c r="CR569" s="420"/>
      <c r="CS569" s="420"/>
      <c r="CT569" s="420"/>
      <c r="CU569" s="420"/>
      <c r="CV569" s="420"/>
      <c r="CW569" s="420"/>
      <c r="CX569" s="420"/>
      <c r="CY569" s="420"/>
      <c r="CZ569" s="420"/>
    </row>
    <row r="570" s="424" customFormat="true" ht="25.15" customHeight="true" x14ac:dyDescent="0.2">
      <c r="C570" s="849"/>
      <c r="D570" s="848"/>
      <c r="E570" s="659"/>
      <c r="F570" s="659"/>
      <c r="G570" s="659"/>
      <c r="H570" s="849"/>
      <c r="I570" s="848"/>
      <c r="J570" s="659"/>
      <c r="K570" s="659"/>
      <c r="L570" s="659"/>
      <c r="M570" s="849"/>
      <c r="N570" s="848"/>
      <c r="O570" s="659"/>
      <c r="P570" s="659"/>
      <c r="Q570" s="659"/>
      <c r="AI570" s="417"/>
      <c r="AJ570" s="417"/>
      <c r="AK570" s="417"/>
      <c r="AL570" s="417"/>
      <c r="AM570" s="417"/>
      <c r="AN570" s="417"/>
      <c r="AO570" s="417"/>
      <c r="AP570" s="417"/>
      <c r="AQ570" s="417"/>
      <c r="AR570" s="417"/>
      <c r="AS570" s="417"/>
      <c r="AT570" s="417"/>
      <c r="AU570" s="417"/>
      <c r="AV570" s="417"/>
      <c r="AW570" s="417"/>
      <c r="AX570" s="417"/>
      <c r="AY570" s="417"/>
      <c r="AZ570" s="417"/>
      <c r="BA570" s="419"/>
      <c r="BB570" s="495"/>
      <c r="BC570" s="419"/>
      <c r="BD570" s="419"/>
      <c r="BE570" s="419"/>
      <c r="BF570" s="419"/>
      <c r="BG570" s="419"/>
      <c r="BH570" s="419"/>
      <c r="BI570" s="419"/>
      <c r="BJ570" s="419"/>
      <c r="BK570" s="419"/>
      <c r="BL570" s="419"/>
      <c r="BM570" s="419"/>
      <c r="BN570" s="419"/>
      <c r="BO570" s="419"/>
      <c r="BP570" s="419"/>
      <c r="BQ570" s="419"/>
      <c r="BR570" s="419"/>
      <c r="BS570" s="419"/>
      <c r="BT570" s="419"/>
      <c r="BU570" s="419"/>
      <c r="BV570" s="419"/>
      <c r="BW570" s="419"/>
      <c r="BX570" s="419"/>
      <c r="BY570" s="419"/>
      <c r="BZ570" s="420"/>
      <c r="CA570" s="420"/>
      <c r="CB570" s="420"/>
      <c r="CC570" s="420"/>
      <c r="CD570" s="420"/>
      <c r="CE570" s="420"/>
      <c r="CF570" s="420"/>
      <c r="CG570" s="420"/>
      <c r="CH570" s="420"/>
      <c r="CI570" s="420"/>
      <c r="CJ570" s="420"/>
      <c r="CK570" s="420"/>
      <c r="CL570" s="420"/>
      <c r="CM570" s="420"/>
      <c r="CN570" s="420"/>
      <c r="CO570" s="420"/>
      <c r="CP570" s="420"/>
      <c r="CQ570" s="420"/>
      <c r="CR570" s="420"/>
      <c r="CS570" s="420"/>
      <c r="CT570" s="420"/>
      <c r="CU570" s="420"/>
      <c r="CV570" s="420"/>
      <c r="CW570" s="420"/>
      <c r="CX570" s="420"/>
      <c r="CY570" s="420"/>
      <c r="CZ570" s="420"/>
    </row>
    <row r="571" s="424" customFormat="true" ht="25.15" customHeight="true" x14ac:dyDescent="0.2">
      <c r="C571" s="849"/>
      <c r="D571" s="848"/>
      <c r="E571" s="659"/>
      <c r="F571" s="659"/>
      <c r="G571" s="659"/>
      <c r="H571" s="849"/>
      <c r="I571" s="848"/>
      <c r="J571" s="659"/>
      <c r="K571" s="659"/>
      <c r="L571" s="659"/>
      <c r="M571" s="849"/>
      <c r="N571" s="848"/>
      <c r="O571" s="659"/>
      <c r="P571" s="659"/>
      <c r="Q571" s="659"/>
      <c r="AI571" s="417"/>
      <c r="AJ571" s="417"/>
      <c r="AK571" s="417"/>
      <c r="AL571" s="417"/>
      <c r="AM571" s="417"/>
      <c r="AN571" s="417"/>
      <c r="AO571" s="417"/>
      <c r="AP571" s="417"/>
      <c r="AQ571" s="417"/>
      <c r="AR571" s="417"/>
      <c r="AS571" s="417"/>
      <c r="AT571" s="417"/>
      <c r="AU571" s="417"/>
      <c r="AV571" s="417"/>
      <c r="AW571" s="417"/>
      <c r="AX571" s="417"/>
      <c r="AY571" s="417"/>
      <c r="AZ571" s="417"/>
      <c r="BA571" s="419"/>
      <c r="BB571" s="495"/>
      <c r="BC571" s="419"/>
      <c r="BD571" s="419"/>
      <c r="BE571" s="419"/>
      <c r="BF571" s="419"/>
      <c r="BG571" s="419"/>
      <c r="BH571" s="419"/>
      <c r="BI571" s="419"/>
      <c r="BJ571" s="419"/>
      <c r="BK571" s="419"/>
      <c r="BL571" s="419"/>
      <c r="BM571" s="419"/>
      <c r="BN571" s="419"/>
      <c r="BO571" s="419"/>
      <c r="BP571" s="419"/>
      <c r="BQ571" s="419"/>
      <c r="BR571" s="419"/>
      <c r="BS571" s="419"/>
      <c r="BT571" s="419"/>
      <c r="BU571" s="419"/>
      <c r="BV571" s="419"/>
      <c r="BW571" s="419"/>
      <c r="BX571" s="419"/>
      <c r="BY571" s="419"/>
      <c r="BZ571" s="420"/>
      <c r="CA571" s="420"/>
      <c r="CB571" s="420"/>
      <c r="CC571" s="420"/>
      <c r="CD571" s="420"/>
      <c r="CE571" s="420"/>
      <c r="CF571" s="420"/>
      <c r="CG571" s="420"/>
      <c r="CH571" s="420"/>
      <c r="CI571" s="420"/>
      <c r="CJ571" s="420"/>
      <c r="CK571" s="420"/>
      <c r="CL571" s="420"/>
      <c r="CM571" s="420"/>
      <c r="CN571" s="420"/>
      <c r="CO571" s="420"/>
      <c r="CP571" s="420"/>
      <c r="CQ571" s="420"/>
      <c r="CR571" s="420"/>
      <c r="CS571" s="420"/>
      <c r="CT571" s="420"/>
      <c r="CU571" s="420"/>
      <c r="CV571" s="420"/>
      <c r="CW571" s="420"/>
      <c r="CX571" s="420"/>
      <c r="CY571" s="420"/>
      <c r="CZ571" s="420"/>
    </row>
    <row r="572" s="424" customFormat="true" ht="25.15" customHeight="true" x14ac:dyDescent="0.2">
      <c r="C572" s="849"/>
      <c r="D572" s="848"/>
      <c r="E572" s="659"/>
      <c r="F572" s="659"/>
      <c r="G572" s="659"/>
      <c r="H572" s="849"/>
      <c r="I572" s="848"/>
      <c r="J572" s="659"/>
      <c r="K572" s="659"/>
      <c r="L572" s="659"/>
      <c r="M572" s="849"/>
      <c r="N572" s="848"/>
      <c r="O572" s="659"/>
      <c r="P572" s="659"/>
      <c r="Q572" s="659"/>
      <c r="AI572" s="417"/>
      <c r="AJ572" s="417"/>
      <c r="AK572" s="417"/>
      <c r="AL572" s="417"/>
      <c r="AM572" s="417"/>
      <c r="AN572" s="417"/>
      <c r="AO572" s="417"/>
      <c r="AP572" s="417"/>
      <c r="AQ572" s="417"/>
      <c r="AR572" s="417"/>
      <c r="AS572" s="417"/>
      <c r="AT572" s="417"/>
      <c r="AU572" s="417"/>
      <c r="AV572" s="417"/>
      <c r="AW572" s="417"/>
      <c r="AX572" s="417"/>
      <c r="AY572" s="417"/>
      <c r="AZ572" s="417"/>
      <c r="BA572" s="419"/>
      <c r="BB572" s="495"/>
      <c r="BC572" s="419"/>
      <c r="BD572" s="419"/>
      <c r="BE572" s="419"/>
      <c r="BF572" s="419"/>
      <c r="BG572" s="419"/>
      <c r="BH572" s="419"/>
      <c r="BI572" s="419"/>
      <c r="BJ572" s="419"/>
      <c r="BK572" s="419"/>
      <c r="BL572" s="419"/>
      <c r="BM572" s="419"/>
      <c r="BN572" s="419"/>
      <c r="BO572" s="419"/>
      <c r="BP572" s="419"/>
      <c r="BQ572" s="419"/>
      <c r="BR572" s="419"/>
      <c r="BS572" s="419"/>
      <c r="BT572" s="419"/>
      <c r="BU572" s="419"/>
      <c r="BV572" s="419"/>
      <c r="BW572" s="419"/>
      <c r="BX572" s="419"/>
      <c r="BY572" s="419"/>
      <c r="BZ572" s="420"/>
      <c r="CA572" s="420"/>
      <c r="CB572" s="420"/>
      <c r="CC572" s="420"/>
      <c r="CD572" s="420"/>
      <c r="CE572" s="420"/>
      <c r="CF572" s="420"/>
      <c r="CG572" s="420"/>
      <c r="CH572" s="420"/>
      <c r="CI572" s="420"/>
      <c r="CJ572" s="420"/>
      <c r="CK572" s="420"/>
      <c r="CL572" s="420"/>
      <c r="CM572" s="420"/>
      <c r="CN572" s="420"/>
      <c r="CO572" s="420"/>
      <c r="CP572" s="420"/>
      <c r="CQ572" s="420"/>
      <c r="CR572" s="420"/>
      <c r="CS572" s="420"/>
      <c r="CT572" s="420"/>
      <c r="CU572" s="420"/>
      <c r="CV572" s="420"/>
      <c r="CW572" s="420"/>
      <c r="CX572" s="420"/>
      <c r="CY572" s="420"/>
      <c r="CZ572" s="420"/>
    </row>
    <row r="573" s="424" customFormat="true" ht="25.15" customHeight="true" x14ac:dyDescent="0.2">
      <c r="C573" s="849"/>
      <c r="D573" s="848"/>
      <c r="E573" s="659"/>
      <c r="F573" s="659"/>
      <c r="G573" s="659"/>
      <c r="H573" s="849"/>
      <c r="I573" s="848"/>
      <c r="J573" s="659"/>
      <c r="K573" s="659"/>
      <c r="L573" s="659"/>
      <c r="M573" s="849"/>
      <c r="N573" s="848"/>
      <c r="O573" s="659"/>
      <c r="P573" s="659"/>
      <c r="Q573" s="659"/>
      <c r="AI573" s="417"/>
      <c r="AJ573" s="417"/>
      <c r="AK573" s="417"/>
      <c r="AL573" s="417"/>
      <c r="AM573" s="417"/>
      <c r="AN573" s="417"/>
      <c r="AO573" s="417"/>
      <c r="AP573" s="417"/>
      <c r="AQ573" s="417"/>
      <c r="AR573" s="417"/>
      <c r="AS573" s="417"/>
      <c r="AT573" s="417"/>
      <c r="AU573" s="417"/>
      <c r="AV573" s="417"/>
      <c r="AW573" s="417"/>
      <c r="AX573" s="417"/>
      <c r="AY573" s="417"/>
      <c r="AZ573" s="417"/>
      <c r="BA573" s="419"/>
      <c r="BB573" s="495"/>
      <c r="BC573" s="419"/>
      <c r="BD573" s="419"/>
      <c r="BE573" s="419"/>
      <c r="BF573" s="419"/>
      <c r="BG573" s="419"/>
      <c r="BH573" s="419"/>
      <c r="BI573" s="419"/>
      <c r="BJ573" s="419"/>
      <c r="BK573" s="419"/>
      <c r="BL573" s="419"/>
      <c r="BM573" s="419"/>
      <c r="BN573" s="419"/>
      <c r="BO573" s="419"/>
      <c r="BP573" s="419"/>
      <c r="BQ573" s="419"/>
      <c r="BR573" s="419"/>
      <c r="BS573" s="419"/>
      <c r="BT573" s="419"/>
      <c r="BU573" s="419"/>
      <c r="BV573" s="419"/>
      <c r="BW573" s="419"/>
      <c r="BX573" s="419"/>
      <c r="BY573" s="419"/>
      <c r="BZ573" s="420"/>
      <c r="CA573" s="420"/>
      <c r="CB573" s="420"/>
      <c r="CC573" s="420"/>
      <c r="CD573" s="420"/>
      <c r="CE573" s="420"/>
      <c r="CF573" s="420"/>
      <c r="CG573" s="420"/>
      <c r="CH573" s="420"/>
      <c r="CI573" s="420"/>
      <c r="CJ573" s="420"/>
      <c r="CK573" s="420"/>
      <c r="CL573" s="420"/>
      <c r="CM573" s="420"/>
      <c r="CN573" s="420"/>
      <c r="CO573" s="420"/>
      <c r="CP573" s="420"/>
      <c r="CQ573" s="420"/>
      <c r="CR573" s="420"/>
      <c r="CS573" s="420"/>
      <c r="CT573" s="420"/>
      <c r="CU573" s="420"/>
      <c r="CV573" s="420"/>
      <c r="CW573" s="420"/>
      <c r="CX573" s="420"/>
      <c r="CY573" s="420"/>
      <c r="CZ573" s="420"/>
    </row>
    <row r="574" s="424" customFormat="true" ht="25.15" customHeight="true" x14ac:dyDescent="0.2">
      <c r="C574" s="849"/>
      <c r="D574" s="848"/>
      <c r="E574" s="659"/>
      <c r="F574" s="659"/>
      <c r="G574" s="659"/>
      <c r="H574" s="849"/>
      <c r="I574" s="848"/>
      <c r="J574" s="659"/>
      <c r="K574" s="659"/>
      <c r="L574" s="659"/>
      <c r="M574" s="849"/>
      <c r="N574" s="848"/>
      <c r="O574" s="659"/>
      <c r="P574" s="659"/>
      <c r="Q574" s="659"/>
      <c r="AI574" s="417"/>
      <c r="AJ574" s="417"/>
      <c r="AK574" s="417"/>
      <c r="AL574" s="417"/>
      <c r="AM574" s="417"/>
      <c r="AN574" s="417"/>
      <c r="AO574" s="417"/>
      <c r="AP574" s="417"/>
      <c r="AQ574" s="417"/>
      <c r="AR574" s="417"/>
      <c r="AS574" s="417"/>
      <c r="AT574" s="417"/>
      <c r="AU574" s="417"/>
      <c r="AV574" s="417"/>
      <c r="AW574" s="417"/>
      <c r="AX574" s="417"/>
      <c r="AY574" s="417"/>
      <c r="AZ574" s="417"/>
      <c r="BA574" s="419"/>
      <c r="BB574" s="495"/>
      <c r="BC574" s="419"/>
      <c r="BD574" s="419"/>
      <c r="BE574" s="419"/>
      <c r="BF574" s="419"/>
      <c r="BG574" s="419"/>
      <c r="BH574" s="419"/>
      <c r="BI574" s="419"/>
      <c r="BJ574" s="419"/>
      <c r="BK574" s="419"/>
      <c r="BL574" s="419"/>
      <c r="BM574" s="419"/>
      <c r="BN574" s="419"/>
      <c r="BO574" s="419"/>
      <c r="BP574" s="419"/>
      <c r="BQ574" s="419"/>
      <c r="BR574" s="419"/>
      <c r="BS574" s="419"/>
      <c r="BT574" s="419"/>
      <c r="BU574" s="419"/>
      <c r="BV574" s="419"/>
      <c r="BW574" s="419"/>
      <c r="BX574" s="419"/>
      <c r="BY574" s="419"/>
      <c r="BZ574" s="420"/>
      <c r="CA574" s="420"/>
      <c r="CB574" s="420"/>
      <c r="CC574" s="420"/>
      <c r="CD574" s="420"/>
      <c r="CE574" s="420"/>
      <c r="CF574" s="420"/>
      <c r="CG574" s="420"/>
      <c r="CH574" s="420"/>
      <c r="CI574" s="420"/>
      <c r="CJ574" s="420"/>
      <c r="CK574" s="420"/>
      <c r="CL574" s="420"/>
      <c r="CM574" s="420"/>
      <c r="CN574" s="420"/>
      <c r="CO574" s="420"/>
      <c r="CP574" s="420"/>
      <c r="CQ574" s="420"/>
      <c r="CR574" s="420"/>
      <c r="CS574" s="420"/>
      <c r="CT574" s="420"/>
      <c r="CU574" s="420"/>
      <c r="CV574" s="420"/>
      <c r="CW574" s="420"/>
      <c r="CX574" s="420"/>
      <c r="CY574" s="420"/>
      <c r="CZ574" s="420"/>
    </row>
    <row r="575" s="424" customFormat="true" ht="25.15" customHeight="true" x14ac:dyDescent="0.2">
      <c r="C575" s="849"/>
      <c r="D575" s="848"/>
      <c r="E575" s="659"/>
      <c r="F575" s="659"/>
      <c r="G575" s="659"/>
      <c r="H575" s="849"/>
      <c r="I575" s="848"/>
      <c r="J575" s="659"/>
      <c r="K575" s="659"/>
      <c r="L575" s="659"/>
      <c r="M575" s="849"/>
      <c r="N575" s="848"/>
      <c r="O575" s="659"/>
      <c r="P575" s="659"/>
      <c r="Q575" s="659"/>
      <c r="AI575" s="417"/>
      <c r="AJ575" s="417"/>
      <c r="AK575" s="417"/>
      <c r="AL575" s="417"/>
      <c r="AM575" s="417"/>
      <c r="AN575" s="417"/>
      <c r="AO575" s="417"/>
      <c r="AP575" s="417"/>
      <c r="AQ575" s="417"/>
      <c r="AR575" s="417"/>
      <c r="AS575" s="417"/>
      <c r="AT575" s="417"/>
      <c r="AU575" s="417"/>
      <c r="AV575" s="417"/>
      <c r="AW575" s="417"/>
      <c r="AX575" s="417"/>
      <c r="AY575" s="417"/>
      <c r="AZ575" s="417"/>
      <c r="BA575" s="419"/>
      <c r="BB575" s="495"/>
      <c r="BC575" s="419"/>
      <c r="BD575" s="419"/>
      <c r="BE575" s="419"/>
      <c r="BF575" s="419"/>
      <c r="BG575" s="419"/>
      <c r="BH575" s="419"/>
      <c r="BI575" s="419"/>
      <c r="BJ575" s="419"/>
      <c r="BK575" s="419"/>
      <c r="BL575" s="419"/>
      <c r="BM575" s="419"/>
      <c r="BN575" s="419"/>
      <c r="BO575" s="419"/>
      <c r="BP575" s="419"/>
      <c r="BQ575" s="419"/>
      <c r="BR575" s="419"/>
      <c r="BS575" s="419"/>
      <c r="BT575" s="419"/>
      <c r="BU575" s="419"/>
      <c r="BV575" s="419"/>
      <c r="BW575" s="419"/>
      <c r="BX575" s="419"/>
      <c r="BY575" s="419"/>
      <c r="BZ575" s="420"/>
      <c r="CA575" s="420"/>
      <c r="CB575" s="420"/>
      <c r="CC575" s="420"/>
      <c r="CD575" s="420"/>
      <c r="CE575" s="420"/>
      <c r="CF575" s="420"/>
      <c r="CG575" s="420"/>
      <c r="CH575" s="420"/>
      <c r="CI575" s="420"/>
      <c r="CJ575" s="420"/>
      <c r="CK575" s="420"/>
      <c r="CL575" s="420"/>
      <c r="CM575" s="420"/>
      <c r="CN575" s="420"/>
      <c r="CO575" s="420"/>
      <c r="CP575" s="420"/>
      <c r="CQ575" s="420"/>
      <c r="CR575" s="420"/>
      <c r="CS575" s="420"/>
      <c r="CT575" s="420"/>
      <c r="CU575" s="420"/>
      <c r="CV575" s="420"/>
      <c r="CW575" s="420"/>
      <c r="CX575" s="420"/>
      <c r="CY575" s="420"/>
      <c r="CZ575" s="420"/>
    </row>
    <row r="576" s="424" customFormat="true" ht="25.15" customHeight="true" x14ac:dyDescent="0.2">
      <c r="C576" s="849"/>
      <c r="D576" s="848"/>
      <c r="E576" s="659"/>
      <c r="F576" s="659"/>
      <c r="G576" s="659"/>
      <c r="H576" s="849"/>
      <c r="I576" s="848"/>
      <c r="J576" s="659"/>
      <c r="K576" s="659"/>
      <c r="L576" s="659"/>
      <c r="M576" s="849"/>
      <c r="N576" s="848"/>
      <c r="O576" s="659"/>
      <c r="P576" s="659"/>
      <c r="Q576" s="659"/>
      <c r="AI576" s="417"/>
      <c r="AJ576" s="417"/>
      <c r="AK576" s="417"/>
      <c r="AL576" s="417"/>
      <c r="AM576" s="417"/>
      <c r="AN576" s="417"/>
      <c r="AO576" s="417"/>
      <c r="AP576" s="417"/>
      <c r="AQ576" s="417"/>
      <c r="AR576" s="417"/>
      <c r="AS576" s="417"/>
      <c r="AT576" s="417"/>
      <c r="AU576" s="417"/>
      <c r="AV576" s="417"/>
      <c r="AW576" s="417"/>
      <c r="AX576" s="417"/>
      <c r="AY576" s="417"/>
      <c r="AZ576" s="417"/>
      <c r="BA576" s="419"/>
      <c r="BB576" s="495"/>
      <c r="BC576" s="419"/>
      <c r="BD576" s="419"/>
      <c r="BE576" s="419"/>
      <c r="BF576" s="419"/>
      <c r="BG576" s="419"/>
      <c r="BH576" s="419"/>
      <c r="BI576" s="419"/>
      <c r="BJ576" s="419"/>
      <c r="BK576" s="419"/>
      <c r="BL576" s="419"/>
      <c r="BM576" s="419"/>
      <c r="BN576" s="419"/>
      <c r="BO576" s="419"/>
      <c r="BP576" s="419"/>
      <c r="BQ576" s="419"/>
      <c r="BR576" s="419"/>
      <c r="BS576" s="419"/>
      <c r="BT576" s="419"/>
      <c r="BU576" s="419"/>
      <c r="BV576" s="419"/>
      <c r="BW576" s="419"/>
      <c r="BX576" s="419"/>
      <c r="BY576" s="419"/>
      <c r="BZ576" s="420"/>
      <c r="CA576" s="420"/>
      <c r="CB576" s="420"/>
      <c r="CC576" s="420"/>
      <c r="CD576" s="420"/>
      <c r="CE576" s="420"/>
      <c r="CF576" s="420"/>
      <c r="CG576" s="420"/>
      <c r="CH576" s="420"/>
      <c r="CI576" s="420"/>
      <c r="CJ576" s="420"/>
      <c r="CK576" s="420"/>
      <c r="CL576" s="420"/>
      <c r="CM576" s="420"/>
      <c r="CN576" s="420"/>
      <c r="CO576" s="420"/>
      <c r="CP576" s="420"/>
      <c r="CQ576" s="420"/>
      <c r="CR576" s="420"/>
      <c r="CS576" s="420"/>
      <c r="CT576" s="420"/>
      <c r="CU576" s="420"/>
      <c r="CV576" s="420"/>
      <c r="CW576" s="420"/>
      <c r="CX576" s="420"/>
      <c r="CY576" s="420"/>
      <c r="CZ576" s="420"/>
    </row>
    <row r="577" s="424" customFormat="true" ht="25.15" customHeight="true" x14ac:dyDescent="0.2">
      <c r="C577" s="849"/>
      <c r="D577" s="848"/>
      <c r="E577" s="659"/>
      <c r="F577" s="659"/>
      <c r="G577" s="659"/>
      <c r="H577" s="849"/>
      <c r="I577" s="848"/>
      <c r="J577" s="659"/>
      <c r="K577" s="659"/>
      <c r="L577" s="659"/>
      <c r="M577" s="849"/>
      <c r="N577" s="848"/>
      <c r="O577" s="659"/>
      <c r="P577" s="659"/>
      <c r="Q577" s="659"/>
      <c r="AI577" s="417"/>
      <c r="AJ577" s="417"/>
      <c r="AK577" s="417"/>
      <c r="AL577" s="417"/>
      <c r="AM577" s="417"/>
      <c r="AN577" s="417"/>
      <c r="AO577" s="417"/>
      <c r="AP577" s="417"/>
      <c r="AQ577" s="417"/>
      <c r="AR577" s="417"/>
      <c r="AS577" s="417"/>
      <c r="AT577" s="417"/>
      <c r="AU577" s="417"/>
      <c r="AV577" s="417"/>
      <c r="AW577" s="417"/>
      <c r="AX577" s="417"/>
      <c r="AY577" s="417"/>
      <c r="AZ577" s="417"/>
      <c r="BA577" s="419"/>
      <c r="BB577" s="495"/>
      <c r="BC577" s="419"/>
      <c r="BD577" s="419"/>
      <c r="BE577" s="419"/>
      <c r="BF577" s="419"/>
      <c r="BG577" s="419"/>
      <c r="BH577" s="419"/>
      <c r="BI577" s="419"/>
      <c r="BJ577" s="419"/>
      <c r="BK577" s="419"/>
      <c r="BL577" s="419"/>
      <c r="BM577" s="419"/>
      <c r="BN577" s="419"/>
      <c r="BO577" s="419"/>
      <c r="BP577" s="419"/>
      <c r="BQ577" s="419"/>
      <c r="BR577" s="419"/>
      <c r="BS577" s="419"/>
      <c r="BT577" s="419"/>
      <c r="BU577" s="419"/>
      <c r="BV577" s="419"/>
      <c r="BW577" s="419"/>
      <c r="BX577" s="419"/>
      <c r="BY577" s="419"/>
      <c r="BZ577" s="420"/>
      <c r="CA577" s="420"/>
      <c r="CB577" s="420"/>
      <c r="CC577" s="420"/>
      <c r="CD577" s="420"/>
      <c r="CE577" s="420"/>
      <c r="CF577" s="420"/>
      <c r="CG577" s="420"/>
      <c r="CH577" s="420"/>
      <c r="CI577" s="420"/>
      <c r="CJ577" s="420"/>
      <c r="CK577" s="420"/>
      <c r="CL577" s="420"/>
      <c r="CM577" s="420"/>
      <c r="CN577" s="420"/>
      <c r="CO577" s="420"/>
      <c r="CP577" s="420"/>
      <c r="CQ577" s="420"/>
      <c r="CR577" s="420"/>
      <c r="CS577" s="420"/>
      <c r="CT577" s="420"/>
      <c r="CU577" s="420"/>
      <c r="CV577" s="420"/>
      <c r="CW577" s="420"/>
      <c r="CX577" s="420"/>
      <c r="CY577" s="420"/>
      <c r="CZ577" s="420"/>
    </row>
    <row r="578" s="424" customFormat="true" ht="25.15" customHeight="true" x14ac:dyDescent="0.2">
      <c r="C578" s="849"/>
      <c r="D578" s="848"/>
      <c r="E578" s="659"/>
      <c r="F578" s="659"/>
      <c r="G578" s="659"/>
      <c r="H578" s="849"/>
      <c r="I578" s="848"/>
      <c r="J578" s="659"/>
      <c r="K578" s="659"/>
      <c r="L578" s="659"/>
      <c r="M578" s="849"/>
      <c r="N578" s="848"/>
      <c r="O578" s="659"/>
      <c r="P578" s="659"/>
      <c r="Q578" s="659"/>
      <c r="AI578" s="417"/>
      <c r="AJ578" s="417"/>
      <c r="AK578" s="417"/>
      <c r="AL578" s="417"/>
      <c r="AM578" s="417"/>
      <c r="AN578" s="417"/>
      <c r="AO578" s="417"/>
      <c r="AP578" s="417"/>
      <c r="AQ578" s="417"/>
      <c r="AR578" s="417"/>
      <c r="AS578" s="417"/>
      <c r="AT578" s="417"/>
      <c r="AU578" s="417"/>
      <c r="AV578" s="417"/>
      <c r="AW578" s="417"/>
      <c r="AX578" s="417"/>
      <c r="AY578" s="417"/>
      <c r="AZ578" s="417"/>
      <c r="BA578" s="419"/>
      <c r="BB578" s="495"/>
      <c r="BC578" s="419"/>
      <c r="BD578" s="419"/>
      <c r="BE578" s="419"/>
      <c r="BF578" s="419"/>
      <c r="BG578" s="419"/>
      <c r="BH578" s="419"/>
      <c r="BI578" s="419"/>
      <c r="BJ578" s="419"/>
      <c r="BK578" s="419"/>
      <c r="BL578" s="419"/>
      <c r="BM578" s="419"/>
      <c r="BN578" s="419"/>
      <c r="BO578" s="419"/>
      <c r="BP578" s="419"/>
      <c r="BQ578" s="419"/>
      <c r="BR578" s="419"/>
      <c r="BS578" s="419"/>
      <c r="BT578" s="419"/>
      <c r="BU578" s="419"/>
      <c r="BV578" s="419"/>
      <c r="BW578" s="419"/>
      <c r="BX578" s="419"/>
      <c r="BY578" s="419"/>
      <c r="BZ578" s="420"/>
      <c r="CA578" s="420"/>
      <c r="CB578" s="420"/>
      <c r="CC578" s="420"/>
      <c r="CD578" s="420"/>
      <c r="CE578" s="420"/>
      <c r="CF578" s="420"/>
      <c r="CG578" s="420"/>
      <c r="CH578" s="420"/>
      <c r="CI578" s="420"/>
      <c r="CJ578" s="420"/>
      <c r="CK578" s="420"/>
      <c r="CL578" s="420"/>
      <c r="CM578" s="420"/>
      <c r="CN578" s="420"/>
      <c r="CO578" s="420"/>
      <c r="CP578" s="420"/>
      <c r="CQ578" s="420"/>
      <c r="CR578" s="420"/>
      <c r="CS578" s="420"/>
      <c r="CT578" s="420"/>
      <c r="CU578" s="420"/>
      <c r="CV578" s="420"/>
      <c r="CW578" s="420"/>
      <c r="CX578" s="420"/>
      <c r="CY578" s="420"/>
      <c r="CZ578" s="420"/>
    </row>
    <row r="579" s="424" customFormat="true" ht="25.15" customHeight="true" x14ac:dyDescent="0.2">
      <c r="C579" s="849"/>
      <c r="D579" s="848"/>
      <c r="E579" s="659"/>
      <c r="F579" s="659"/>
      <c r="G579" s="659"/>
      <c r="H579" s="849"/>
      <c r="I579" s="848"/>
      <c r="J579" s="659"/>
      <c r="K579" s="659"/>
      <c r="L579" s="659"/>
      <c r="M579" s="849"/>
      <c r="N579" s="848"/>
      <c r="O579" s="659"/>
      <c r="P579" s="659"/>
      <c r="Q579" s="659"/>
      <c r="AI579" s="417"/>
      <c r="AJ579" s="417"/>
      <c r="AK579" s="417"/>
      <c r="AL579" s="417"/>
      <c r="AM579" s="417"/>
      <c r="AN579" s="417"/>
      <c r="AO579" s="417"/>
      <c r="AP579" s="417"/>
      <c r="AQ579" s="417"/>
      <c r="AR579" s="417"/>
      <c r="AS579" s="417"/>
      <c r="AT579" s="417"/>
      <c r="AU579" s="417"/>
      <c r="AV579" s="417"/>
      <c r="AW579" s="417"/>
      <c r="AX579" s="417"/>
      <c r="AY579" s="417"/>
      <c r="AZ579" s="417"/>
      <c r="BA579" s="419"/>
      <c r="BB579" s="495"/>
      <c r="BC579" s="419"/>
      <c r="BD579" s="419"/>
      <c r="BE579" s="419"/>
      <c r="BF579" s="419"/>
      <c r="BG579" s="419"/>
      <c r="BH579" s="419"/>
      <c r="BI579" s="419"/>
      <c r="BJ579" s="419"/>
      <c r="BK579" s="419"/>
      <c r="BL579" s="419"/>
      <c r="BM579" s="419"/>
      <c r="BN579" s="419"/>
      <c r="BO579" s="419"/>
      <c r="BP579" s="419"/>
      <c r="BQ579" s="419"/>
      <c r="BR579" s="419"/>
      <c r="BS579" s="419"/>
      <c r="BT579" s="419"/>
      <c r="BU579" s="419"/>
      <c r="BV579" s="419"/>
      <c r="BW579" s="419"/>
      <c r="BX579" s="419"/>
      <c r="BY579" s="419"/>
      <c r="BZ579" s="420"/>
      <c r="CA579" s="420"/>
      <c r="CB579" s="420"/>
      <c r="CC579" s="420"/>
      <c r="CD579" s="420"/>
      <c r="CE579" s="420"/>
      <c r="CF579" s="420"/>
      <c r="CG579" s="420"/>
      <c r="CH579" s="420"/>
      <c r="CI579" s="420"/>
      <c r="CJ579" s="420"/>
      <c r="CK579" s="420"/>
      <c r="CL579" s="420"/>
      <c r="CM579" s="420"/>
      <c r="CN579" s="420"/>
      <c r="CO579" s="420"/>
      <c r="CP579" s="420"/>
      <c r="CQ579" s="420"/>
      <c r="CR579" s="420"/>
      <c r="CS579" s="420"/>
      <c r="CT579" s="420"/>
      <c r="CU579" s="420"/>
      <c r="CV579" s="420"/>
      <c r="CW579" s="420"/>
      <c r="CX579" s="420"/>
      <c r="CY579" s="420"/>
      <c r="CZ579" s="420"/>
    </row>
    <row r="580" s="424" customFormat="true" ht="25.15" customHeight="true" x14ac:dyDescent="0.2">
      <c r="C580" s="849"/>
      <c r="D580" s="848"/>
      <c r="E580" s="659"/>
      <c r="F580" s="659"/>
      <c r="G580" s="659"/>
      <c r="H580" s="849"/>
      <c r="I580" s="848"/>
      <c r="J580" s="659"/>
      <c r="K580" s="659"/>
      <c r="L580" s="659"/>
      <c r="M580" s="849"/>
      <c r="N580" s="848"/>
      <c r="O580" s="659"/>
      <c r="P580" s="659"/>
      <c r="Q580" s="659"/>
      <c r="AI580" s="417"/>
      <c r="AJ580" s="417"/>
      <c r="AK580" s="417"/>
      <c r="AL580" s="417"/>
      <c r="AM580" s="417"/>
      <c r="AN580" s="417"/>
      <c r="AO580" s="417"/>
      <c r="AP580" s="417"/>
      <c r="AQ580" s="417"/>
      <c r="AR580" s="417"/>
      <c r="AS580" s="417"/>
      <c r="AT580" s="417"/>
      <c r="AU580" s="417"/>
      <c r="AV580" s="417"/>
      <c r="AW580" s="417"/>
      <c r="AX580" s="417"/>
      <c r="AY580" s="417"/>
      <c r="AZ580" s="417"/>
      <c r="BA580" s="419"/>
      <c r="BB580" s="495"/>
      <c r="BC580" s="419"/>
      <c r="BD580" s="419"/>
      <c r="BE580" s="419"/>
      <c r="BF580" s="419"/>
      <c r="BG580" s="419"/>
      <c r="BH580" s="419"/>
      <c r="BI580" s="419"/>
      <c r="BJ580" s="419"/>
      <c r="BK580" s="419"/>
      <c r="BL580" s="419"/>
      <c r="BM580" s="419"/>
      <c r="BN580" s="419"/>
      <c r="BO580" s="419"/>
      <c r="BP580" s="419"/>
      <c r="BQ580" s="419"/>
      <c r="BR580" s="419"/>
      <c r="BS580" s="419"/>
      <c r="BT580" s="419"/>
      <c r="BU580" s="419"/>
      <c r="BV580" s="419"/>
      <c r="BW580" s="419"/>
      <c r="BX580" s="419"/>
      <c r="BY580" s="419"/>
      <c r="BZ580" s="420"/>
      <c r="CA580" s="420"/>
      <c r="CB580" s="420"/>
      <c r="CC580" s="420"/>
      <c r="CD580" s="420"/>
      <c r="CE580" s="420"/>
      <c r="CF580" s="420"/>
      <c r="CG580" s="420"/>
      <c r="CH580" s="420"/>
      <c r="CI580" s="420"/>
      <c r="CJ580" s="420"/>
      <c r="CK580" s="420"/>
      <c r="CL580" s="420"/>
      <c r="CM580" s="420"/>
      <c r="CN580" s="420"/>
      <c r="CO580" s="420"/>
      <c r="CP580" s="420"/>
      <c r="CQ580" s="420"/>
      <c r="CR580" s="420"/>
      <c r="CS580" s="420"/>
      <c r="CT580" s="420"/>
      <c r="CU580" s="420"/>
      <c r="CV580" s="420"/>
      <c r="CW580" s="420"/>
      <c r="CX580" s="420"/>
      <c r="CY580" s="420"/>
      <c r="CZ580" s="420"/>
    </row>
    <row r="581" s="424" customFormat="true" ht="25.15" customHeight="true" x14ac:dyDescent="0.2">
      <c r="C581" s="849"/>
      <c r="D581" s="848"/>
      <c r="E581" s="659"/>
      <c r="F581" s="659"/>
      <c r="G581" s="659"/>
      <c r="H581" s="849"/>
      <c r="I581" s="848"/>
      <c r="J581" s="659"/>
      <c r="K581" s="659"/>
      <c r="L581" s="659"/>
      <c r="M581" s="849"/>
      <c r="N581" s="848"/>
      <c r="O581" s="659"/>
      <c r="P581" s="659"/>
      <c r="Q581" s="659"/>
      <c r="AI581" s="417"/>
      <c r="AJ581" s="417"/>
      <c r="AK581" s="417"/>
      <c r="AL581" s="417"/>
      <c r="AM581" s="417"/>
      <c r="AN581" s="417"/>
      <c r="AO581" s="417"/>
      <c r="AP581" s="417"/>
      <c r="AQ581" s="417"/>
      <c r="AR581" s="417"/>
      <c r="AS581" s="417"/>
      <c r="AT581" s="417"/>
      <c r="AU581" s="417"/>
      <c r="AV581" s="417"/>
      <c r="AW581" s="417"/>
      <c r="AX581" s="417"/>
      <c r="AY581" s="417"/>
      <c r="AZ581" s="417"/>
      <c r="BA581" s="419"/>
      <c r="BB581" s="495"/>
      <c r="BC581" s="419"/>
      <c r="BD581" s="419"/>
      <c r="BE581" s="419"/>
      <c r="BF581" s="419"/>
      <c r="BG581" s="419"/>
      <c r="BH581" s="419"/>
      <c r="BI581" s="419"/>
      <c r="BJ581" s="419"/>
      <c r="BK581" s="419"/>
      <c r="BL581" s="419"/>
      <c r="BM581" s="419"/>
      <c r="BN581" s="419"/>
      <c r="BO581" s="419"/>
      <c r="BP581" s="419"/>
      <c r="BQ581" s="419"/>
      <c r="BR581" s="419"/>
      <c r="BS581" s="419"/>
      <c r="BT581" s="419"/>
      <c r="BU581" s="419"/>
      <c r="BV581" s="419"/>
      <c r="BW581" s="419"/>
      <c r="BX581" s="419"/>
      <c r="BY581" s="419"/>
      <c r="BZ581" s="420"/>
      <c r="CA581" s="420"/>
      <c r="CB581" s="420"/>
      <c r="CC581" s="420"/>
      <c r="CD581" s="420"/>
      <c r="CE581" s="420"/>
      <c r="CF581" s="420"/>
      <c r="CG581" s="420"/>
      <c r="CH581" s="420"/>
      <c r="CI581" s="420"/>
      <c r="CJ581" s="420"/>
      <c r="CK581" s="420"/>
      <c r="CL581" s="420"/>
      <c r="CM581" s="420"/>
      <c r="CN581" s="420"/>
      <c r="CO581" s="420"/>
      <c r="CP581" s="420"/>
      <c r="CQ581" s="420"/>
      <c r="CR581" s="420"/>
      <c r="CS581" s="420"/>
      <c r="CT581" s="420"/>
      <c r="CU581" s="420"/>
      <c r="CV581" s="420"/>
      <c r="CW581" s="420"/>
      <c r="CX581" s="420"/>
      <c r="CY581" s="420"/>
      <c r="CZ581" s="420"/>
    </row>
    <row r="582" s="424" customFormat="true" ht="25.15" customHeight="true" x14ac:dyDescent="0.2">
      <c r="C582" s="849"/>
      <c r="D582" s="848"/>
      <c r="E582" s="659"/>
      <c r="F582" s="659"/>
      <c r="G582" s="659"/>
      <c r="H582" s="849"/>
      <c r="I582" s="848"/>
      <c r="J582" s="659"/>
      <c r="K582" s="659"/>
      <c r="L582" s="659"/>
      <c r="M582" s="849"/>
      <c r="N582" s="848"/>
      <c r="O582" s="659"/>
      <c r="P582" s="659"/>
      <c r="Q582" s="659"/>
      <c r="AI582" s="417"/>
      <c r="AJ582" s="417"/>
      <c r="AK582" s="417"/>
      <c r="AL582" s="417"/>
      <c r="AM582" s="417"/>
      <c r="AN582" s="417"/>
      <c r="AO582" s="417"/>
      <c r="AP582" s="417"/>
      <c r="AQ582" s="417"/>
      <c r="AR582" s="417"/>
      <c r="AS582" s="417"/>
      <c r="AT582" s="417"/>
      <c r="AU582" s="417"/>
      <c r="AV582" s="417"/>
      <c r="AW582" s="417"/>
      <c r="AX582" s="417"/>
      <c r="AY582" s="417"/>
      <c r="AZ582" s="417"/>
      <c r="BA582" s="419"/>
      <c r="BB582" s="495"/>
      <c r="BC582" s="419"/>
      <c r="BD582" s="419"/>
      <c r="BE582" s="419"/>
      <c r="BF582" s="419"/>
      <c r="BG582" s="419"/>
      <c r="BH582" s="419"/>
      <c r="BI582" s="419"/>
      <c r="BJ582" s="419"/>
      <c r="BK582" s="419"/>
      <c r="BL582" s="419"/>
      <c r="BM582" s="419"/>
      <c r="BN582" s="419"/>
      <c r="BO582" s="419"/>
      <c r="BP582" s="419"/>
      <c r="BQ582" s="419"/>
      <c r="BR582" s="419"/>
      <c r="BS582" s="419"/>
      <c r="BT582" s="419"/>
      <c r="BU582" s="419"/>
      <c r="BV582" s="419"/>
      <c r="BW582" s="419"/>
      <c r="BX582" s="419"/>
      <c r="BY582" s="419"/>
      <c r="BZ582" s="420"/>
      <c r="CA582" s="420"/>
      <c r="CB582" s="420"/>
      <c r="CC582" s="420"/>
      <c r="CD582" s="420"/>
      <c r="CE582" s="420"/>
      <c r="CF582" s="420"/>
      <c r="CG582" s="420"/>
      <c r="CH582" s="420"/>
      <c r="CI582" s="420"/>
      <c r="CJ582" s="420"/>
      <c r="CK582" s="420"/>
      <c r="CL582" s="420"/>
      <c r="CM582" s="420"/>
      <c r="CN582" s="420"/>
      <c r="CO582" s="420"/>
      <c r="CP582" s="420"/>
      <c r="CQ582" s="420"/>
      <c r="CR582" s="420"/>
      <c r="CS582" s="420"/>
      <c r="CT582" s="420"/>
      <c r="CU582" s="420"/>
      <c r="CV582" s="420"/>
      <c r="CW582" s="420"/>
      <c r="CX582" s="420"/>
      <c r="CY582" s="420"/>
      <c r="CZ582" s="420"/>
    </row>
    <row r="583" s="424" customFormat="true" ht="25.15" customHeight="true" x14ac:dyDescent="0.2">
      <c r="C583" s="849"/>
      <c r="D583" s="848"/>
      <c r="E583" s="659"/>
      <c r="F583" s="659"/>
      <c r="G583" s="659"/>
      <c r="H583" s="849"/>
      <c r="I583" s="848"/>
      <c r="J583" s="659"/>
      <c r="K583" s="659"/>
      <c r="L583" s="659"/>
      <c r="M583" s="849"/>
      <c r="N583" s="848"/>
      <c r="O583" s="659"/>
      <c r="P583" s="659"/>
      <c r="Q583" s="659"/>
      <c r="AI583" s="417"/>
      <c r="AJ583" s="417"/>
      <c r="AK583" s="417"/>
      <c r="AL583" s="417"/>
      <c r="AM583" s="417"/>
      <c r="AN583" s="417"/>
      <c r="AO583" s="417"/>
      <c r="AP583" s="417"/>
      <c r="AQ583" s="417"/>
      <c r="AR583" s="417"/>
      <c r="AS583" s="417"/>
      <c r="AT583" s="417"/>
      <c r="AU583" s="417"/>
      <c r="AV583" s="417"/>
      <c r="AW583" s="417"/>
      <c r="AX583" s="417"/>
      <c r="AY583" s="417"/>
      <c r="AZ583" s="417"/>
      <c r="BA583" s="419"/>
      <c r="BB583" s="495"/>
      <c r="BC583" s="419"/>
      <c r="BD583" s="419"/>
      <c r="BE583" s="419"/>
      <c r="BF583" s="419"/>
      <c r="BG583" s="419"/>
      <c r="BH583" s="419"/>
      <c r="BI583" s="419"/>
      <c r="BJ583" s="419"/>
      <c r="BK583" s="419"/>
      <c r="BL583" s="419"/>
      <c r="BM583" s="419"/>
      <c r="BN583" s="419"/>
      <c r="BO583" s="419"/>
      <c r="BP583" s="419"/>
      <c r="BQ583" s="419"/>
      <c r="BR583" s="419"/>
      <c r="BS583" s="419"/>
      <c r="BT583" s="419"/>
      <c r="BU583" s="419"/>
      <c r="BV583" s="419"/>
      <c r="BW583" s="419"/>
      <c r="BX583" s="419"/>
      <c r="BY583" s="419"/>
      <c r="BZ583" s="420"/>
      <c r="CA583" s="420"/>
      <c r="CB583" s="420"/>
      <c r="CC583" s="420"/>
      <c r="CD583" s="420"/>
      <c r="CE583" s="420"/>
      <c r="CF583" s="420"/>
      <c r="CG583" s="420"/>
      <c r="CH583" s="420"/>
      <c r="CI583" s="420"/>
      <c r="CJ583" s="420"/>
      <c r="CK583" s="420"/>
      <c r="CL583" s="420"/>
      <c r="CM583" s="420"/>
      <c r="CN583" s="420"/>
      <c r="CO583" s="420"/>
      <c r="CP583" s="420"/>
      <c r="CQ583" s="420"/>
      <c r="CR583" s="420"/>
      <c r="CS583" s="420"/>
      <c r="CT583" s="420"/>
      <c r="CU583" s="420"/>
      <c r="CV583" s="420"/>
      <c r="CW583" s="420"/>
      <c r="CX583" s="420"/>
      <c r="CY583" s="420"/>
      <c r="CZ583" s="420"/>
    </row>
    <row r="584" s="424" customFormat="true" ht="25.15" customHeight="true" x14ac:dyDescent="0.2">
      <c r="C584" s="849"/>
      <c r="D584" s="848"/>
      <c r="E584" s="659"/>
      <c r="F584" s="659"/>
      <c r="G584" s="659"/>
      <c r="H584" s="849"/>
      <c r="I584" s="848"/>
      <c r="J584" s="659"/>
      <c r="K584" s="659"/>
      <c r="L584" s="659"/>
      <c r="M584" s="849"/>
      <c r="N584" s="848"/>
      <c r="O584" s="659"/>
      <c r="P584" s="659"/>
      <c r="Q584" s="659"/>
      <c r="AI584" s="417"/>
      <c r="AJ584" s="417"/>
      <c r="AK584" s="417"/>
      <c r="AL584" s="417"/>
      <c r="AM584" s="417"/>
      <c r="AN584" s="417"/>
      <c r="AO584" s="417"/>
      <c r="AP584" s="417"/>
      <c r="AQ584" s="417"/>
      <c r="AR584" s="417"/>
      <c r="AS584" s="417"/>
      <c r="AT584" s="417"/>
      <c r="AU584" s="417"/>
      <c r="AV584" s="417"/>
      <c r="AW584" s="417"/>
      <c r="AX584" s="417"/>
      <c r="AY584" s="417"/>
      <c r="AZ584" s="417"/>
      <c r="BA584" s="419"/>
      <c r="BB584" s="495"/>
      <c r="BC584" s="419"/>
      <c r="BD584" s="419"/>
      <c r="BE584" s="419"/>
      <c r="BF584" s="419"/>
      <c r="BG584" s="419"/>
      <c r="BH584" s="419"/>
      <c r="BI584" s="419"/>
      <c r="BJ584" s="419"/>
      <c r="BK584" s="419"/>
      <c r="BL584" s="419"/>
      <c r="BM584" s="419"/>
      <c r="BN584" s="419"/>
      <c r="BO584" s="419"/>
      <c r="BP584" s="419"/>
      <c r="BQ584" s="419"/>
      <c r="BR584" s="419"/>
      <c r="BS584" s="419"/>
      <c r="BT584" s="419"/>
      <c r="BU584" s="419"/>
      <c r="BV584" s="419"/>
      <c r="BW584" s="419"/>
      <c r="BX584" s="419"/>
      <c r="BY584" s="419"/>
      <c r="BZ584" s="420"/>
      <c r="CA584" s="420"/>
      <c r="CB584" s="420"/>
      <c r="CC584" s="420"/>
      <c r="CD584" s="420"/>
      <c r="CE584" s="420"/>
      <c r="CF584" s="420"/>
      <c r="CG584" s="420"/>
      <c r="CH584" s="420"/>
      <c r="CI584" s="420"/>
      <c r="CJ584" s="420"/>
      <c r="CK584" s="420"/>
      <c r="CL584" s="420"/>
      <c r="CM584" s="420"/>
      <c r="CN584" s="420"/>
      <c r="CO584" s="420"/>
      <c r="CP584" s="420"/>
      <c r="CQ584" s="420"/>
      <c r="CR584" s="420"/>
      <c r="CS584" s="420"/>
      <c r="CT584" s="420"/>
      <c r="CU584" s="420"/>
      <c r="CV584" s="420"/>
      <c r="CW584" s="420"/>
      <c r="CX584" s="420"/>
      <c r="CY584" s="420"/>
      <c r="CZ584" s="420"/>
    </row>
    <row r="585" s="424" customFormat="true" ht="25.15" customHeight="true" x14ac:dyDescent="0.2">
      <c r="C585" s="849"/>
      <c r="D585" s="848"/>
      <c r="E585" s="659"/>
      <c r="F585" s="659"/>
      <c r="G585" s="659"/>
      <c r="H585" s="849"/>
      <c r="I585" s="848"/>
      <c r="J585" s="659"/>
      <c r="K585" s="659"/>
      <c r="L585" s="659"/>
      <c r="M585" s="849"/>
      <c r="N585" s="848"/>
      <c r="O585" s="659"/>
      <c r="P585" s="659"/>
      <c r="Q585" s="659"/>
      <c r="AI585" s="417"/>
      <c r="AJ585" s="417"/>
      <c r="AK585" s="417"/>
      <c r="AL585" s="417"/>
      <c r="AM585" s="417"/>
      <c r="AN585" s="417"/>
      <c r="AO585" s="417"/>
      <c r="AP585" s="417"/>
      <c r="AQ585" s="417"/>
      <c r="AR585" s="417"/>
      <c r="AS585" s="417"/>
      <c r="AT585" s="417"/>
      <c r="AU585" s="417"/>
      <c r="AV585" s="417"/>
      <c r="AW585" s="417"/>
      <c r="AX585" s="417"/>
      <c r="AY585" s="417"/>
      <c r="AZ585" s="417"/>
      <c r="BA585" s="419"/>
      <c r="BB585" s="495"/>
      <c r="BC585" s="419"/>
      <c r="BD585" s="419"/>
      <c r="BE585" s="419"/>
      <c r="BF585" s="419"/>
      <c r="BG585" s="419"/>
      <c r="BH585" s="419"/>
      <c r="BI585" s="419"/>
      <c r="BJ585" s="419"/>
      <c r="BK585" s="419"/>
      <c r="BL585" s="419"/>
      <c r="BM585" s="419"/>
      <c r="BN585" s="419"/>
      <c r="BO585" s="419"/>
      <c r="BP585" s="419"/>
      <c r="BQ585" s="419"/>
      <c r="BR585" s="419"/>
      <c r="BS585" s="419"/>
      <c r="BT585" s="419"/>
      <c r="BU585" s="419"/>
      <c r="BV585" s="419"/>
      <c r="BW585" s="419"/>
      <c r="BX585" s="419"/>
      <c r="BY585" s="419"/>
      <c r="BZ585" s="420"/>
      <c r="CA585" s="420"/>
      <c r="CB585" s="420"/>
      <c r="CC585" s="420"/>
      <c r="CD585" s="420"/>
      <c r="CE585" s="420"/>
      <c r="CF585" s="420"/>
      <c r="CG585" s="420"/>
      <c r="CH585" s="420"/>
      <c r="CI585" s="420"/>
      <c r="CJ585" s="420"/>
      <c r="CK585" s="420"/>
      <c r="CL585" s="420"/>
      <c r="CM585" s="420"/>
      <c r="CN585" s="420"/>
      <c r="CO585" s="420"/>
      <c r="CP585" s="420"/>
      <c r="CQ585" s="420"/>
      <c r="CR585" s="420"/>
      <c r="CS585" s="420"/>
      <c r="CT585" s="420"/>
      <c r="CU585" s="420"/>
      <c r="CV585" s="420"/>
      <c r="CW585" s="420"/>
      <c r="CX585" s="420"/>
      <c r="CY585" s="420"/>
      <c r="CZ585" s="420"/>
    </row>
    <row r="586" s="424" customFormat="true" ht="25.15" customHeight="true" x14ac:dyDescent="0.2">
      <c r="C586" s="849"/>
      <c r="D586" s="848"/>
      <c r="E586" s="659"/>
      <c r="F586" s="659"/>
      <c r="G586" s="659"/>
      <c r="H586" s="849"/>
      <c r="I586" s="848"/>
      <c r="J586" s="659"/>
      <c r="K586" s="659"/>
      <c r="L586" s="659"/>
      <c r="M586" s="849"/>
      <c r="N586" s="848"/>
      <c r="O586" s="659"/>
      <c r="P586" s="659"/>
      <c r="Q586" s="659"/>
      <c r="AI586" s="417"/>
      <c r="AJ586" s="417"/>
      <c r="AK586" s="417"/>
      <c r="AL586" s="417"/>
      <c r="AM586" s="417"/>
      <c r="AN586" s="417"/>
      <c r="AO586" s="417"/>
      <c r="AP586" s="417"/>
      <c r="AQ586" s="417"/>
      <c r="AR586" s="417"/>
      <c r="AS586" s="417"/>
      <c r="AT586" s="417"/>
      <c r="AU586" s="417"/>
      <c r="AV586" s="417"/>
      <c r="AW586" s="417"/>
      <c r="AX586" s="417"/>
      <c r="AY586" s="417"/>
      <c r="AZ586" s="417"/>
      <c r="BA586" s="419"/>
      <c r="BB586" s="495"/>
      <c r="BC586" s="419"/>
      <c r="BD586" s="419"/>
      <c r="BE586" s="419"/>
      <c r="BF586" s="419"/>
      <c r="BG586" s="419"/>
      <c r="BH586" s="419"/>
      <c r="BI586" s="419"/>
      <c r="BJ586" s="419"/>
      <c r="BK586" s="419"/>
      <c r="BL586" s="419"/>
      <c r="BM586" s="419"/>
      <c r="BN586" s="419"/>
      <c r="BO586" s="419"/>
      <c r="BP586" s="419"/>
      <c r="BQ586" s="419"/>
      <c r="BR586" s="419"/>
      <c r="BS586" s="419"/>
      <c r="BT586" s="419"/>
      <c r="BU586" s="419"/>
      <c r="BV586" s="419"/>
      <c r="BW586" s="419"/>
      <c r="BX586" s="419"/>
      <c r="BY586" s="419"/>
      <c r="BZ586" s="420"/>
      <c r="CA586" s="420"/>
      <c r="CB586" s="420"/>
      <c r="CC586" s="420"/>
      <c r="CD586" s="420"/>
      <c r="CE586" s="420"/>
      <c r="CF586" s="420"/>
      <c r="CG586" s="420"/>
      <c r="CH586" s="420"/>
      <c r="CI586" s="420"/>
      <c r="CJ586" s="420"/>
      <c r="CK586" s="420"/>
      <c r="CL586" s="420"/>
      <c r="CM586" s="420"/>
      <c r="CN586" s="420"/>
      <c r="CO586" s="420"/>
      <c r="CP586" s="420"/>
      <c r="CQ586" s="420"/>
      <c r="CR586" s="420"/>
      <c r="CS586" s="420"/>
      <c r="CT586" s="420"/>
      <c r="CU586" s="420"/>
      <c r="CV586" s="420"/>
      <c r="CW586" s="420"/>
      <c r="CX586" s="420"/>
      <c r="CY586" s="420"/>
      <c r="CZ586" s="420"/>
    </row>
    <row r="587" s="424" customFormat="true" ht="25.15" customHeight="true" x14ac:dyDescent="0.2">
      <c r="C587" s="849"/>
      <c r="D587" s="848"/>
      <c r="E587" s="659"/>
      <c r="F587" s="659"/>
      <c r="G587" s="659"/>
      <c r="H587" s="849"/>
      <c r="I587" s="848"/>
      <c r="J587" s="659"/>
      <c r="K587" s="659"/>
      <c r="L587" s="659"/>
      <c r="M587" s="849"/>
      <c r="N587" s="848"/>
      <c r="O587" s="659"/>
      <c r="P587" s="659"/>
      <c r="Q587" s="659"/>
      <c r="AI587" s="417"/>
      <c r="AJ587" s="417"/>
      <c r="AK587" s="417"/>
      <c r="AL587" s="417"/>
      <c r="AM587" s="417"/>
      <c r="AN587" s="417"/>
      <c r="AO587" s="417"/>
      <c r="AP587" s="417"/>
      <c r="AQ587" s="417"/>
      <c r="AR587" s="417"/>
      <c r="AS587" s="417"/>
      <c r="AT587" s="417"/>
      <c r="AU587" s="417"/>
      <c r="AV587" s="417"/>
      <c r="AW587" s="417"/>
      <c r="AX587" s="417"/>
      <c r="AY587" s="417"/>
      <c r="AZ587" s="417"/>
      <c r="BA587" s="419"/>
      <c r="BB587" s="495"/>
      <c r="BC587" s="419"/>
      <c r="BD587" s="419"/>
      <c r="BE587" s="419"/>
      <c r="BF587" s="419"/>
      <c r="BG587" s="419"/>
      <c r="BH587" s="419"/>
      <c r="BI587" s="419"/>
      <c r="BJ587" s="419"/>
      <c r="BK587" s="419"/>
      <c r="BL587" s="419"/>
      <c r="BM587" s="419"/>
      <c r="BN587" s="419"/>
      <c r="BO587" s="419"/>
      <c r="BP587" s="419"/>
      <c r="BQ587" s="419"/>
      <c r="BR587" s="419"/>
      <c r="BS587" s="419"/>
      <c r="BT587" s="419"/>
      <c r="BU587" s="419"/>
      <c r="BV587" s="419"/>
      <c r="BW587" s="419"/>
      <c r="BX587" s="419"/>
      <c r="BY587" s="419"/>
      <c r="BZ587" s="420"/>
      <c r="CA587" s="420"/>
      <c r="CB587" s="420"/>
      <c r="CC587" s="420"/>
      <c r="CD587" s="420"/>
      <c r="CE587" s="420"/>
      <c r="CF587" s="420"/>
      <c r="CG587" s="420"/>
      <c r="CH587" s="420"/>
      <c r="CI587" s="420"/>
      <c r="CJ587" s="420"/>
      <c r="CK587" s="420"/>
      <c r="CL587" s="420"/>
      <c r="CM587" s="420"/>
      <c r="CN587" s="420"/>
      <c r="CO587" s="420"/>
      <c r="CP587" s="420"/>
      <c r="CQ587" s="420"/>
      <c r="CR587" s="420"/>
      <c r="CS587" s="420"/>
      <c r="CT587" s="420"/>
      <c r="CU587" s="420"/>
      <c r="CV587" s="420"/>
      <c r="CW587" s="420"/>
      <c r="CX587" s="420"/>
      <c r="CY587" s="420"/>
      <c r="CZ587" s="420"/>
    </row>
    <row r="588" s="424" customFormat="true" ht="25.15" customHeight="true" x14ac:dyDescent="0.2">
      <c r="C588" s="849"/>
      <c r="D588" s="848"/>
      <c r="E588" s="659"/>
      <c r="F588" s="659"/>
      <c r="G588" s="659"/>
      <c r="H588" s="849"/>
      <c r="I588" s="848"/>
      <c r="J588" s="659"/>
      <c r="K588" s="659"/>
      <c r="L588" s="659"/>
      <c r="M588" s="849"/>
      <c r="N588" s="848"/>
      <c r="O588" s="659"/>
      <c r="P588" s="659"/>
      <c r="Q588" s="659"/>
      <c r="AI588" s="417"/>
      <c r="AJ588" s="417"/>
      <c r="AK588" s="417"/>
      <c r="AL588" s="417"/>
      <c r="AM588" s="417"/>
      <c r="AN588" s="417"/>
      <c r="AO588" s="417"/>
      <c r="AP588" s="417"/>
      <c r="AQ588" s="417"/>
      <c r="AR588" s="417"/>
      <c r="AS588" s="417"/>
      <c r="AT588" s="417"/>
      <c r="AU588" s="417"/>
      <c r="AV588" s="417"/>
      <c r="AW588" s="417"/>
      <c r="AX588" s="417"/>
      <c r="AY588" s="417"/>
      <c r="AZ588" s="417"/>
      <c r="BA588" s="419"/>
      <c r="BB588" s="495"/>
      <c r="BC588" s="419"/>
      <c r="BD588" s="419"/>
      <c r="BE588" s="419"/>
      <c r="BF588" s="419"/>
      <c r="BG588" s="419"/>
      <c r="BH588" s="419"/>
      <c r="BI588" s="419"/>
      <c r="BJ588" s="419"/>
      <c r="BK588" s="419"/>
      <c r="BL588" s="419"/>
      <c r="BM588" s="419"/>
      <c r="BN588" s="419"/>
      <c r="BO588" s="419"/>
      <c r="BP588" s="419"/>
      <c r="BQ588" s="419"/>
      <c r="BR588" s="419"/>
      <c r="BS588" s="419"/>
      <c r="BT588" s="419"/>
      <c r="BU588" s="419"/>
      <c r="BV588" s="419"/>
      <c r="BW588" s="419"/>
      <c r="BX588" s="419"/>
      <c r="BY588" s="419"/>
      <c r="BZ588" s="420"/>
      <c r="CA588" s="420"/>
      <c r="CB588" s="420"/>
      <c r="CC588" s="420"/>
      <c r="CD588" s="420"/>
      <c r="CE588" s="420"/>
      <c r="CF588" s="420"/>
      <c r="CG588" s="420"/>
      <c r="CH588" s="420"/>
      <c r="CI588" s="420"/>
      <c r="CJ588" s="420"/>
      <c r="CK588" s="420"/>
      <c r="CL588" s="420"/>
      <c r="CM588" s="420"/>
      <c r="CN588" s="420"/>
      <c r="CO588" s="420"/>
      <c r="CP588" s="420"/>
      <c r="CQ588" s="420"/>
      <c r="CR588" s="420"/>
      <c r="CS588" s="420"/>
      <c r="CT588" s="420"/>
      <c r="CU588" s="420"/>
      <c r="CV588" s="420"/>
      <c r="CW588" s="420"/>
      <c r="CX588" s="420"/>
      <c r="CY588" s="420"/>
      <c r="CZ588" s="420"/>
    </row>
    <row r="589" s="424" customFormat="true" ht="25.15" customHeight="true" x14ac:dyDescent="0.2">
      <c r="C589" s="849"/>
      <c r="D589" s="848"/>
      <c r="E589" s="659"/>
      <c r="F589" s="659"/>
      <c r="G589" s="659"/>
      <c r="H589" s="849"/>
      <c r="I589" s="848"/>
      <c r="J589" s="659"/>
      <c r="K589" s="659"/>
      <c r="L589" s="659"/>
      <c r="M589" s="849"/>
      <c r="N589" s="848"/>
      <c r="O589" s="659"/>
      <c r="P589" s="659"/>
      <c r="Q589" s="659"/>
      <c r="AI589" s="417"/>
      <c r="AJ589" s="417"/>
      <c r="AK589" s="417"/>
      <c r="AL589" s="417"/>
      <c r="AM589" s="417"/>
      <c r="AN589" s="417"/>
      <c r="AO589" s="417"/>
      <c r="AP589" s="417"/>
      <c r="AQ589" s="417"/>
      <c r="AR589" s="417"/>
      <c r="AS589" s="417"/>
      <c r="AT589" s="417"/>
      <c r="AU589" s="417"/>
      <c r="AV589" s="417"/>
      <c r="AW589" s="417"/>
      <c r="AX589" s="417"/>
      <c r="AY589" s="417"/>
      <c r="AZ589" s="417"/>
      <c r="BA589" s="419"/>
      <c r="BB589" s="495"/>
      <c r="BC589" s="419"/>
      <c r="BD589" s="419"/>
      <c r="BE589" s="419"/>
      <c r="BF589" s="419"/>
      <c r="BG589" s="419"/>
      <c r="BH589" s="419"/>
      <c r="BI589" s="419"/>
      <c r="BJ589" s="419"/>
      <c r="BK589" s="419"/>
      <c r="BL589" s="419"/>
      <c r="BM589" s="419"/>
      <c r="BN589" s="419"/>
      <c r="BO589" s="419"/>
      <c r="BP589" s="419"/>
      <c r="BQ589" s="419"/>
      <c r="BR589" s="419"/>
      <c r="BS589" s="419"/>
      <c r="BT589" s="419"/>
      <c r="BU589" s="419"/>
      <c r="BV589" s="419"/>
      <c r="BW589" s="419"/>
      <c r="BX589" s="419"/>
      <c r="BY589" s="419"/>
      <c r="BZ589" s="420"/>
      <c r="CA589" s="420"/>
      <c r="CB589" s="420"/>
      <c r="CC589" s="420"/>
      <c r="CD589" s="420"/>
      <c r="CE589" s="420"/>
      <c r="CF589" s="420"/>
      <c r="CG589" s="420"/>
      <c r="CH589" s="420"/>
      <c r="CI589" s="420"/>
      <c r="CJ589" s="420"/>
      <c r="CK589" s="420"/>
      <c r="CL589" s="420"/>
      <c r="CM589" s="420"/>
      <c r="CN589" s="420"/>
      <c r="CO589" s="420"/>
      <c r="CP589" s="420"/>
      <c r="CQ589" s="420"/>
      <c r="CR589" s="420"/>
      <c r="CS589" s="420"/>
      <c r="CT589" s="420"/>
      <c r="CU589" s="420"/>
      <c r="CV589" s="420"/>
      <c r="CW589" s="420"/>
      <c r="CX589" s="420"/>
      <c r="CY589" s="420"/>
      <c r="CZ589" s="420"/>
    </row>
    <row r="590" s="424" customFormat="true" ht="25.15" customHeight="true" x14ac:dyDescent="0.2">
      <c r="C590" s="849"/>
      <c r="D590" s="848"/>
      <c r="E590" s="659"/>
      <c r="F590" s="659"/>
      <c r="G590" s="659"/>
      <c r="H590" s="849"/>
      <c r="I590" s="848"/>
      <c r="J590" s="659"/>
      <c r="K590" s="659"/>
      <c r="L590" s="659"/>
      <c r="M590" s="849"/>
      <c r="N590" s="848"/>
      <c r="O590" s="659"/>
      <c r="P590" s="659"/>
      <c r="Q590" s="659"/>
      <c r="AI590" s="417"/>
      <c r="AJ590" s="417"/>
      <c r="AK590" s="417"/>
      <c r="AL590" s="417"/>
      <c r="AM590" s="417"/>
      <c r="AN590" s="417"/>
      <c r="AO590" s="417"/>
      <c r="AP590" s="417"/>
      <c r="AQ590" s="417"/>
      <c r="AR590" s="417"/>
      <c r="AS590" s="417"/>
      <c r="AT590" s="417"/>
      <c r="AU590" s="417"/>
      <c r="AV590" s="417"/>
      <c r="AW590" s="417"/>
      <c r="AX590" s="417"/>
      <c r="AY590" s="417"/>
      <c r="AZ590" s="417"/>
      <c r="BA590" s="419"/>
      <c r="BB590" s="495"/>
      <c r="BC590" s="419"/>
      <c r="BD590" s="419"/>
      <c r="BE590" s="419"/>
      <c r="BF590" s="419"/>
      <c r="BG590" s="419"/>
      <c r="BH590" s="419"/>
      <c r="BI590" s="419"/>
      <c r="BJ590" s="419"/>
      <c r="BK590" s="419"/>
      <c r="BL590" s="419"/>
      <c r="BM590" s="419"/>
      <c r="BN590" s="419"/>
      <c r="BO590" s="419"/>
      <c r="BP590" s="419"/>
      <c r="BQ590" s="419"/>
      <c r="BR590" s="419"/>
      <c r="BS590" s="419"/>
      <c r="BT590" s="419"/>
      <c r="BU590" s="419"/>
      <c r="BV590" s="419"/>
      <c r="BW590" s="419"/>
      <c r="BX590" s="419"/>
      <c r="BY590" s="419"/>
      <c r="BZ590" s="420"/>
      <c r="CA590" s="420"/>
      <c r="CB590" s="420"/>
      <c r="CC590" s="420"/>
      <c r="CD590" s="420"/>
      <c r="CE590" s="420"/>
      <c r="CF590" s="420"/>
      <c r="CG590" s="420"/>
      <c r="CH590" s="420"/>
      <c r="CI590" s="420"/>
      <c r="CJ590" s="420"/>
      <c r="CK590" s="420"/>
      <c r="CL590" s="420"/>
      <c r="CM590" s="420"/>
      <c r="CN590" s="420"/>
      <c r="CO590" s="420"/>
      <c r="CP590" s="420"/>
      <c r="CQ590" s="420"/>
      <c r="CR590" s="420"/>
      <c r="CS590" s="420"/>
      <c r="CT590" s="420"/>
      <c r="CU590" s="420"/>
      <c r="CV590" s="420"/>
      <c r="CW590" s="420"/>
      <c r="CX590" s="420"/>
      <c r="CY590" s="420"/>
      <c r="CZ590" s="420"/>
    </row>
    <row r="591" s="424" customFormat="true" ht="25.15" customHeight="true" x14ac:dyDescent="0.2">
      <c r="C591" s="849"/>
      <c r="D591" s="848"/>
      <c r="E591" s="659"/>
      <c r="F591" s="659"/>
      <c r="G591" s="659"/>
      <c r="H591" s="849"/>
      <c r="I591" s="848"/>
      <c r="J591" s="659"/>
      <c r="K591" s="659"/>
      <c r="L591" s="659"/>
      <c r="M591" s="849"/>
      <c r="N591" s="848"/>
      <c r="O591" s="659"/>
      <c r="P591" s="659"/>
      <c r="Q591" s="659"/>
      <c r="AI591" s="417"/>
      <c r="AJ591" s="417"/>
      <c r="AK591" s="417"/>
      <c r="AL591" s="417"/>
      <c r="AM591" s="417"/>
      <c r="AN591" s="417"/>
      <c r="AO591" s="417"/>
      <c r="AP591" s="417"/>
      <c r="AQ591" s="417"/>
      <c r="AR591" s="417"/>
      <c r="AS591" s="417"/>
      <c r="AT591" s="417"/>
      <c r="AU591" s="417"/>
      <c r="AV591" s="417"/>
      <c r="AW591" s="417"/>
      <c r="AX591" s="417"/>
      <c r="AY591" s="417"/>
      <c r="AZ591" s="417"/>
      <c r="BA591" s="419"/>
      <c r="BB591" s="495"/>
      <c r="BC591" s="419"/>
      <c r="BD591" s="419"/>
      <c r="BE591" s="419"/>
      <c r="BF591" s="419"/>
      <c r="BG591" s="419"/>
      <c r="BH591" s="419"/>
      <c r="BI591" s="419"/>
      <c r="BJ591" s="419"/>
      <c r="BK591" s="419"/>
      <c r="BL591" s="419"/>
      <c r="BM591" s="419"/>
      <c r="BN591" s="419"/>
      <c r="BO591" s="419"/>
      <c r="BP591" s="419"/>
      <c r="BQ591" s="419"/>
      <c r="BR591" s="419"/>
      <c r="BS591" s="419"/>
      <c r="BT591" s="419"/>
      <c r="BU591" s="419"/>
      <c r="BV591" s="419"/>
      <c r="BW591" s="419"/>
      <c r="BX591" s="419"/>
      <c r="BY591" s="419"/>
      <c r="BZ591" s="420"/>
      <c r="CA591" s="420"/>
      <c r="CB591" s="420"/>
      <c r="CC591" s="420"/>
      <c r="CD591" s="420"/>
      <c r="CE591" s="420"/>
      <c r="CF591" s="420"/>
      <c r="CG591" s="420"/>
      <c r="CH591" s="420"/>
      <c r="CI591" s="420"/>
      <c r="CJ591" s="420"/>
      <c r="CK591" s="420"/>
      <c r="CL591" s="420"/>
      <c r="CM591" s="420"/>
      <c r="CN591" s="420"/>
      <c r="CO591" s="420"/>
      <c r="CP591" s="420"/>
      <c r="CQ591" s="420"/>
      <c r="CR591" s="420"/>
      <c r="CS591" s="420"/>
      <c r="CT591" s="420"/>
      <c r="CU591" s="420"/>
      <c r="CV591" s="420"/>
      <c r="CW591" s="420"/>
      <c r="CX591" s="420"/>
      <c r="CY591" s="420"/>
      <c r="CZ591" s="420"/>
    </row>
    <row r="592" s="424" customFormat="true" ht="25.15" customHeight="true" x14ac:dyDescent="0.2">
      <c r="C592" s="849"/>
      <c r="D592" s="848"/>
      <c r="E592" s="659"/>
      <c r="F592" s="659"/>
      <c r="G592" s="659"/>
      <c r="H592" s="849"/>
      <c r="I592" s="848"/>
      <c r="J592" s="659"/>
      <c r="K592" s="659"/>
      <c r="L592" s="659"/>
      <c r="M592" s="849"/>
      <c r="N592" s="848"/>
      <c r="O592" s="659"/>
      <c r="P592" s="659"/>
      <c r="Q592" s="659"/>
      <c r="AI592" s="417"/>
      <c r="AJ592" s="417"/>
      <c r="AK592" s="417"/>
      <c r="AL592" s="417"/>
      <c r="AM592" s="417"/>
      <c r="AN592" s="417"/>
      <c r="AO592" s="417"/>
      <c r="AP592" s="417"/>
      <c r="AQ592" s="417"/>
      <c r="AR592" s="417"/>
      <c r="AS592" s="417"/>
      <c r="AT592" s="417"/>
      <c r="AU592" s="417"/>
      <c r="AV592" s="417"/>
      <c r="AW592" s="417"/>
      <c r="AX592" s="417"/>
      <c r="AY592" s="417"/>
      <c r="AZ592" s="417"/>
      <c r="BA592" s="419"/>
      <c r="BB592" s="495"/>
      <c r="BC592" s="419"/>
      <c r="BD592" s="419"/>
      <c r="BE592" s="419"/>
      <c r="BF592" s="419"/>
      <c r="BG592" s="419"/>
      <c r="BH592" s="419"/>
      <c r="BI592" s="419"/>
      <c r="BJ592" s="419"/>
      <c r="BK592" s="419"/>
      <c r="BL592" s="419"/>
      <c r="BM592" s="419"/>
      <c r="BN592" s="419"/>
      <c r="BO592" s="419"/>
      <c r="BP592" s="419"/>
      <c r="BQ592" s="419"/>
      <c r="BR592" s="419"/>
      <c r="BS592" s="419"/>
      <c r="BT592" s="419"/>
      <c r="BU592" s="419"/>
      <c r="BV592" s="419"/>
      <c r="BW592" s="419"/>
      <c r="BX592" s="419"/>
      <c r="BY592" s="419"/>
      <c r="BZ592" s="420"/>
      <c r="CA592" s="420"/>
      <c r="CB592" s="420"/>
      <c r="CC592" s="420"/>
      <c r="CD592" s="420"/>
      <c r="CE592" s="420"/>
      <c r="CF592" s="420"/>
      <c r="CG592" s="420"/>
      <c r="CH592" s="420"/>
      <c r="CI592" s="420"/>
      <c r="CJ592" s="420"/>
      <c r="CK592" s="420"/>
      <c r="CL592" s="420"/>
      <c r="CM592" s="420"/>
      <c r="CN592" s="420"/>
      <c r="CO592" s="420"/>
      <c r="CP592" s="420"/>
      <c r="CQ592" s="420"/>
      <c r="CR592" s="420"/>
      <c r="CS592" s="420"/>
      <c r="CT592" s="420"/>
      <c r="CU592" s="420"/>
      <c r="CV592" s="420"/>
      <c r="CW592" s="420"/>
      <c r="CX592" s="420"/>
      <c r="CY592" s="420"/>
      <c r="CZ592" s="420"/>
    </row>
    <row r="593" s="424" customFormat="true" ht="25.15" customHeight="true" x14ac:dyDescent="0.2">
      <c r="C593" s="849"/>
      <c r="D593" s="848"/>
      <c r="E593" s="659"/>
      <c r="F593" s="659"/>
      <c r="G593" s="659"/>
      <c r="H593" s="849"/>
      <c r="I593" s="848"/>
      <c r="J593" s="659"/>
      <c r="K593" s="659"/>
      <c r="L593" s="659"/>
      <c r="M593" s="849"/>
      <c r="N593" s="848"/>
      <c r="O593" s="659"/>
      <c r="P593" s="659"/>
      <c r="Q593" s="659"/>
      <c r="AI593" s="417"/>
      <c r="AJ593" s="417"/>
      <c r="AK593" s="417"/>
      <c r="AL593" s="417"/>
      <c r="AM593" s="417"/>
      <c r="AN593" s="417"/>
      <c r="AO593" s="417"/>
      <c r="AP593" s="417"/>
      <c r="AQ593" s="417"/>
      <c r="AR593" s="417"/>
      <c r="AS593" s="417"/>
      <c r="AT593" s="417"/>
      <c r="AU593" s="417"/>
      <c r="AV593" s="417"/>
      <c r="AW593" s="417"/>
      <c r="AX593" s="417"/>
      <c r="AY593" s="417"/>
      <c r="AZ593" s="417"/>
      <c r="BA593" s="419"/>
      <c r="BB593" s="495"/>
      <c r="BC593" s="419"/>
      <c r="BD593" s="419"/>
      <c r="BE593" s="419"/>
      <c r="BF593" s="419"/>
      <c r="BG593" s="419"/>
      <c r="BH593" s="419"/>
      <c r="BI593" s="419"/>
      <c r="BJ593" s="419"/>
      <c r="BK593" s="419"/>
      <c r="BL593" s="419"/>
      <c r="BM593" s="419"/>
      <c r="BN593" s="419"/>
      <c r="BO593" s="419"/>
      <c r="BP593" s="419"/>
      <c r="BQ593" s="419"/>
      <c r="BR593" s="419"/>
      <c r="BS593" s="419"/>
      <c r="BT593" s="419"/>
      <c r="BU593" s="419"/>
      <c r="BV593" s="419"/>
      <c r="BW593" s="419"/>
      <c r="BX593" s="419"/>
      <c r="BY593" s="419"/>
      <c r="BZ593" s="420"/>
      <c r="CA593" s="420"/>
      <c r="CB593" s="420"/>
      <c r="CC593" s="420"/>
      <c r="CD593" s="420"/>
      <c r="CE593" s="420"/>
      <c r="CF593" s="420"/>
      <c r="CG593" s="420"/>
      <c r="CH593" s="420"/>
      <c r="CI593" s="420"/>
      <c r="CJ593" s="420"/>
      <c r="CK593" s="420"/>
      <c r="CL593" s="420"/>
      <c r="CM593" s="420"/>
      <c r="CN593" s="420"/>
      <c r="CO593" s="420"/>
      <c r="CP593" s="420"/>
      <c r="CQ593" s="420"/>
      <c r="CR593" s="420"/>
      <c r="CS593" s="420"/>
      <c r="CT593" s="420"/>
      <c r="CU593" s="420"/>
      <c r="CV593" s="420"/>
      <c r="CW593" s="420"/>
      <c r="CX593" s="420"/>
      <c r="CY593" s="420"/>
      <c r="CZ593" s="420"/>
    </row>
    <row r="594" s="424" customFormat="true" ht="25.15" customHeight="true" x14ac:dyDescent="0.2">
      <c r="C594" s="849"/>
      <c r="D594" s="848"/>
      <c r="E594" s="659"/>
      <c r="F594" s="659"/>
      <c r="G594" s="659"/>
      <c r="H594" s="849"/>
      <c r="I594" s="848"/>
      <c r="J594" s="659"/>
      <c r="K594" s="659"/>
      <c r="L594" s="659"/>
      <c r="M594" s="849"/>
      <c r="N594" s="848"/>
      <c r="O594" s="659"/>
      <c r="P594" s="659"/>
      <c r="Q594" s="659"/>
      <c r="AI594" s="417"/>
      <c r="AJ594" s="417"/>
      <c r="AK594" s="417"/>
      <c r="AL594" s="417"/>
      <c r="AM594" s="417"/>
      <c r="AN594" s="417"/>
      <c r="AO594" s="417"/>
      <c r="AP594" s="417"/>
      <c r="AQ594" s="417"/>
      <c r="AR594" s="417"/>
      <c r="AS594" s="417"/>
      <c r="AT594" s="417"/>
      <c r="AU594" s="417"/>
      <c r="AV594" s="417"/>
      <c r="AW594" s="417"/>
      <c r="AX594" s="417"/>
      <c r="AY594" s="417"/>
      <c r="AZ594" s="417"/>
      <c r="BA594" s="419"/>
      <c r="BB594" s="495"/>
      <c r="BC594" s="419"/>
      <c r="BD594" s="419"/>
      <c r="BE594" s="419"/>
      <c r="BF594" s="419"/>
      <c r="BG594" s="419"/>
      <c r="BH594" s="419"/>
      <c r="BI594" s="419"/>
      <c r="BJ594" s="419"/>
      <c r="BK594" s="419"/>
      <c r="BL594" s="419"/>
      <c r="BM594" s="419"/>
      <c r="BN594" s="419"/>
      <c r="BO594" s="419"/>
      <c r="BP594" s="419"/>
      <c r="BQ594" s="419"/>
      <c r="BR594" s="419"/>
      <c r="BS594" s="419"/>
      <c r="BT594" s="419"/>
      <c r="BU594" s="419"/>
      <c r="BV594" s="419"/>
      <c r="BW594" s="419"/>
      <c r="BX594" s="419"/>
      <c r="BY594" s="419"/>
      <c r="BZ594" s="420"/>
      <c r="CA594" s="420"/>
      <c r="CB594" s="420"/>
      <c r="CC594" s="420"/>
      <c r="CD594" s="420"/>
      <c r="CE594" s="420"/>
      <c r="CF594" s="420"/>
      <c r="CG594" s="420"/>
      <c r="CH594" s="420"/>
      <c r="CI594" s="420"/>
      <c r="CJ594" s="420"/>
      <c r="CK594" s="420"/>
      <c r="CL594" s="420"/>
      <c r="CM594" s="420"/>
      <c r="CN594" s="420"/>
      <c r="CO594" s="420"/>
      <c r="CP594" s="420"/>
      <c r="CQ594" s="420"/>
      <c r="CR594" s="420"/>
      <c r="CS594" s="420"/>
      <c r="CT594" s="420"/>
      <c r="CU594" s="420"/>
      <c r="CV594" s="420"/>
      <c r="CW594" s="420"/>
      <c r="CX594" s="420"/>
      <c r="CY594" s="420"/>
      <c r="CZ594" s="420"/>
    </row>
    <row r="595" s="424" customFormat="true" ht="25.15" customHeight="true" x14ac:dyDescent="0.2">
      <c r="C595" s="849"/>
      <c r="D595" s="848"/>
      <c r="E595" s="659"/>
      <c r="F595" s="659"/>
      <c r="G595" s="659"/>
      <c r="H595" s="849"/>
      <c r="I595" s="848"/>
      <c r="J595" s="659"/>
      <c r="K595" s="659"/>
      <c r="L595" s="659"/>
      <c r="M595" s="849"/>
      <c r="N595" s="848"/>
      <c r="O595" s="659"/>
      <c r="P595" s="659"/>
      <c r="Q595" s="659"/>
      <c r="AI595" s="417"/>
      <c r="AJ595" s="417"/>
      <c r="AK595" s="417"/>
      <c r="AL595" s="417"/>
      <c r="AM595" s="417"/>
      <c r="AN595" s="417"/>
      <c r="AO595" s="417"/>
      <c r="AP595" s="417"/>
      <c r="AQ595" s="417"/>
      <c r="AR595" s="417"/>
      <c r="AS595" s="417"/>
      <c r="AT595" s="417"/>
      <c r="AU595" s="417"/>
      <c r="AV595" s="417"/>
      <c r="AW595" s="417"/>
      <c r="AX595" s="417"/>
      <c r="AY595" s="417"/>
      <c r="AZ595" s="417"/>
      <c r="BA595" s="419"/>
      <c r="BB595" s="495"/>
      <c r="BC595" s="419"/>
      <c r="BD595" s="419"/>
      <c r="BE595" s="419"/>
      <c r="BF595" s="419"/>
      <c r="BG595" s="419"/>
      <c r="BH595" s="419"/>
      <c r="BI595" s="419"/>
      <c r="BJ595" s="419"/>
      <c r="BK595" s="419"/>
      <c r="BL595" s="419"/>
      <c r="BM595" s="419"/>
      <c r="BN595" s="419"/>
      <c r="BO595" s="419"/>
      <c r="BP595" s="419"/>
      <c r="BQ595" s="419"/>
      <c r="BR595" s="419"/>
      <c r="BS595" s="419"/>
      <c r="BT595" s="419"/>
      <c r="BU595" s="419"/>
      <c r="BV595" s="419"/>
      <c r="BW595" s="419"/>
      <c r="BX595" s="419"/>
      <c r="BY595" s="419"/>
      <c r="BZ595" s="420"/>
      <c r="CA595" s="420"/>
      <c r="CB595" s="420"/>
      <c r="CC595" s="420"/>
      <c r="CD595" s="420"/>
      <c r="CE595" s="420"/>
      <c r="CF595" s="420"/>
      <c r="CG595" s="420"/>
      <c r="CH595" s="420"/>
      <c r="CI595" s="420"/>
      <c r="CJ595" s="420"/>
      <c r="CK595" s="420"/>
      <c r="CL595" s="420"/>
      <c r="CM595" s="420"/>
      <c r="CN595" s="420"/>
      <c r="CO595" s="420"/>
      <c r="CP595" s="420"/>
      <c r="CQ595" s="420"/>
      <c r="CR595" s="420"/>
      <c r="CS595" s="420"/>
      <c r="CT595" s="420"/>
      <c r="CU595" s="420"/>
      <c r="CV595" s="420"/>
      <c r="CW595" s="420"/>
      <c r="CX595" s="420"/>
      <c r="CY595" s="420"/>
      <c r="CZ595" s="420"/>
    </row>
    <row r="596" s="424" customFormat="true" ht="25.15" customHeight="true" x14ac:dyDescent="0.2">
      <c r="C596" s="849"/>
      <c r="D596" s="848"/>
      <c r="E596" s="659"/>
      <c r="F596" s="659"/>
      <c r="G596" s="659"/>
      <c r="H596" s="849"/>
      <c r="I596" s="848"/>
      <c r="J596" s="659"/>
      <c r="K596" s="659"/>
      <c r="L596" s="659"/>
      <c r="M596" s="849"/>
      <c r="N596" s="848"/>
      <c r="O596" s="659"/>
      <c r="P596" s="659"/>
      <c r="Q596" s="659"/>
      <c r="AI596" s="417"/>
      <c r="AJ596" s="417"/>
      <c r="AK596" s="417"/>
      <c r="AL596" s="417"/>
      <c r="AM596" s="417"/>
      <c r="AN596" s="417"/>
      <c r="AO596" s="417"/>
      <c r="AP596" s="417"/>
      <c r="AQ596" s="417"/>
      <c r="AR596" s="417"/>
      <c r="AS596" s="417"/>
      <c r="AT596" s="417"/>
      <c r="AU596" s="417"/>
      <c r="AV596" s="417"/>
      <c r="AW596" s="417"/>
      <c r="AX596" s="417"/>
      <c r="AY596" s="417"/>
      <c r="AZ596" s="417"/>
      <c r="BA596" s="419"/>
      <c r="BB596" s="495"/>
      <c r="BC596" s="419"/>
      <c r="BD596" s="419"/>
      <c r="BE596" s="419"/>
      <c r="BF596" s="419"/>
      <c r="BG596" s="419"/>
      <c r="BH596" s="419"/>
      <c r="BI596" s="419"/>
      <c r="BJ596" s="419"/>
      <c r="BK596" s="419"/>
      <c r="BL596" s="419"/>
      <c r="BM596" s="419"/>
      <c r="BN596" s="419"/>
      <c r="BO596" s="419"/>
      <c r="BP596" s="419"/>
      <c r="BQ596" s="419"/>
      <c r="BR596" s="419"/>
      <c r="BS596" s="419"/>
      <c r="BT596" s="419"/>
      <c r="BU596" s="419"/>
      <c r="BV596" s="419"/>
      <c r="BW596" s="419"/>
      <c r="BX596" s="419"/>
      <c r="BY596" s="419"/>
      <c r="BZ596" s="420"/>
      <c r="CA596" s="420"/>
      <c r="CB596" s="420"/>
      <c r="CC596" s="420"/>
      <c r="CD596" s="420"/>
      <c r="CE596" s="420"/>
      <c r="CF596" s="420"/>
      <c r="CG596" s="420"/>
      <c r="CH596" s="420"/>
      <c r="CI596" s="420"/>
      <c r="CJ596" s="420"/>
      <c r="CK596" s="420"/>
      <c r="CL596" s="420"/>
      <c r="CM596" s="420"/>
      <c r="CN596" s="420"/>
      <c r="CO596" s="420"/>
      <c r="CP596" s="420"/>
      <c r="CQ596" s="420"/>
      <c r="CR596" s="420"/>
      <c r="CS596" s="420"/>
      <c r="CT596" s="420"/>
      <c r="CU596" s="420"/>
      <c r="CV596" s="420"/>
      <c r="CW596" s="420"/>
      <c r="CX596" s="420"/>
      <c r="CY596" s="420"/>
      <c r="CZ596" s="420"/>
    </row>
    <row r="597" s="424" customFormat="true" ht="25.15" customHeight="true" x14ac:dyDescent="0.2">
      <c r="C597" s="849"/>
      <c r="D597" s="848"/>
      <c r="E597" s="659"/>
      <c r="F597" s="659"/>
      <c r="G597" s="659"/>
      <c r="H597" s="849"/>
      <c r="I597" s="848"/>
      <c r="J597" s="659"/>
      <c r="K597" s="659"/>
      <c r="L597" s="659"/>
      <c r="M597" s="849"/>
      <c r="N597" s="848"/>
      <c r="O597" s="659"/>
      <c r="P597" s="659"/>
      <c r="Q597" s="659"/>
      <c r="AI597" s="417"/>
      <c r="AJ597" s="417"/>
      <c r="AK597" s="417"/>
      <c r="AL597" s="417"/>
      <c r="AM597" s="417"/>
      <c r="AN597" s="417"/>
      <c r="AO597" s="417"/>
      <c r="AP597" s="417"/>
      <c r="AQ597" s="417"/>
      <c r="AR597" s="417"/>
      <c r="AS597" s="417"/>
      <c r="AT597" s="417"/>
      <c r="AU597" s="417"/>
      <c r="AV597" s="417"/>
      <c r="AW597" s="417"/>
      <c r="AX597" s="417"/>
      <c r="AY597" s="417"/>
      <c r="AZ597" s="417"/>
      <c r="BA597" s="419"/>
      <c r="BB597" s="495"/>
      <c r="BC597" s="419"/>
      <c r="BD597" s="419"/>
      <c r="BE597" s="419"/>
      <c r="BF597" s="419"/>
      <c r="BG597" s="419"/>
      <c r="BH597" s="419"/>
      <c r="BI597" s="419"/>
      <c r="BJ597" s="419"/>
      <c r="BK597" s="419"/>
      <c r="BL597" s="419"/>
      <c r="BM597" s="419"/>
      <c r="BN597" s="419"/>
      <c r="BO597" s="419"/>
      <c r="BP597" s="419"/>
      <c r="BQ597" s="419"/>
      <c r="BR597" s="419"/>
      <c r="BS597" s="419"/>
      <c r="BT597" s="419"/>
      <c r="BU597" s="419"/>
      <c r="BV597" s="419"/>
      <c r="BW597" s="419"/>
      <c r="BX597" s="419"/>
      <c r="BY597" s="419"/>
      <c r="BZ597" s="420"/>
      <c r="CA597" s="420"/>
      <c r="CB597" s="420"/>
      <c r="CC597" s="420"/>
      <c r="CD597" s="420"/>
      <c r="CE597" s="420"/>
      <c r="CF597" s="420"/>
      <c r="CG597" s="420"/>
      <c r="CH597" s="420"/>
      <c r="CI597" s="420"/>
      <c r="CJ597" s="420"/>
      <c r="CK597" s="420"/>
      <c r="CL597" s="420"/>
      <c r="CM597" s="420"/>
      <c r="CN597" s="420"/>
      <c r="CO597" s="420"/>
      <c r="CP597" s="420"/>
      <c r="CQ597" s="420"/>
      <c r="CR597" s="420"/>
      <c r="CS597" s="420"/>
      <c r="CT597" s="420"/>
      <c r="CU597" s="420"/>
      <c r="CV597" s="420"/>
      <c r="CW597" s="420"/>
      <c r="CX597" s="420"/>
      <c r="CY597" s="420"/>
      <c r="CZ597" s="420"/>
    </row>
    <row r="598" s="424" customFormat="true" ht="25.15" customHeight="true" x14ac:dyDescent="0.2">
      <c r="C598" s="849"/>
      <c r="D598" s="848"/>
      <c r="E598" s="659"/>
      <c r="F598" s="659"/>
      <c r="G598" s="659"/>
      <c r="H598" s="849"/>
      <c r="I598" s="848"/>
      <c r="J598" s="659"/>
      <c r="K598" s="659"/>
      <c r="L598" s="659"/>
      <c r="M598" s="849"/>
      <c r="N598" s="848"/>
      <c r="O598" s="659"/>
      <c r="P598" s="659"/>
      <c r="Q598" s="659"/>
      <c r="AI598" s="417"/>
      <c r="AJ598" s="417"/>
      <c r="AK598" s="417"/>
      <c r="AL598" s="417"/>
      <c r="AM598" s="417"/>
      <c r="AN598" s="417"/>
      <c r="AO598" s="417"/>
      <c r="AP598" s="417"/>
      <c r="AQ598" s="417"/>
      <c r="AR598" s="417"/>
      <c r="AS598" s="417"/>
      <c r="AT598" s="417"/>
      <c r="AU598" s="417"/>
      <c r="AV598" s="417"/>
      <c r="AW598" s="417"/>
      <c r="AX598" s="417"/>
      <c r="AY598" s="417"/>
      <c r="AZ598" s="417"/>
      <c r="BA598" s="419"/>
      <c r="BB598" s="495"/>
      <c r="BC598" s="419"/>
      <c r="BD598" s="419"/>
      <c r="BE598" s="419"/>
      <c r="BF598" s="419"/>
      <c r="BG598" s="419"/>
      <c r="BH598" s="419"/>
      <c r="BI598" s="419"/>
      <c r="BJ598" s="419"/>
      <c r="BK598" s="419"/>
      <c r="BL598" s="419"/>
      <c r="BM598" s="419"/>
      <c r="BN598" s="419"/>
      <c r="BO598" s="419"/>
      <c r="BP598" s="419"/>
      <c r="BQ598" s="419"/>
      <c r="BR598" s="419"/>
      <c r="BS598" s="419"/>
      <c r="BT598" s="419"/>
      <c r="BU598" s="419"/>
      <c r="BV598" s="419"/>
      <c r="BW598" s="419"/>
      <c r="BX598" s="419"/>
      <c r="BY598" s="419"/>
      <c r="BZ598" s="420"/>
      <c r="CA598" s="420"/>
      <c r="CB598" s="420"/>
      <c r="CC598" s="420"/>
      <c r="CD598" s="420"/>
      <c r="CE598" s="420"/>
      <c r="CF598" s="420"/>
      <c r="CG598" s="420"/>
      <c r="CH598" s="420"/>
      <c r="CI598" s="420"/>
      <c r="CJ598" s="420"/>
      <c r="CK598" s="420"/>
      <c r="CL598" s="420"/>
      <c r="CM598" s="420"/>
      <c r="CN598" s="420"/>
      <c r="CO598" s="420"/>
      <c r="CP598" s="420"/>
      <c r="CQ598" s="420"/>
      <c r="CR598" s="420"/>
      <c r="CS598" s="420"/>
      <c r="CT598" s="420"/>
      <c r="CU598" s="420"/>
      <c r="CV598" s="420"/>
      <c r="CW598" s="420"/>
      <c r="CX598" s="420"/>
      <c r="CY598" s="420"/>
      <c r="CZ598" s="420"/>
    </row>
    <row r="599" s="424" customFormat="true" ht="25.15" customHeight="true" x14ac:dyDescent="0.2">
      <c r="C599" s="849"/>
      <c r="D599" s="848"/>
      <c r="E599" s="659"/>
      <c r="F599" s="659"/>
      <c r="G599" s="659"/>
      <c r="H599" s="849"/>
      <c r="I599" s="848"/>
      <c r="J599" s="659"/>
      <c r="K599" s="659"/>
      <c r="L599" s="659"/>
      <c r="M599" s="849"/>
      <c r="N599" s="848"/>
      <c r="O599" s="659"/>
      <c r="P599" s="659"/>
      <c r="Q599" s="659"/>
      <c r="AI599" s="417"/>
      <c r="AJ599" s="417"/>
      <c r="AK599" s="417"/>
      <c r="AL599" s="417"/>
      <c r="AM599" s="417"/>
      <c r="AN599" s="417"/>
      <c r="AO599" s="417"/>
      <c r="AP599" s="417"/>
      <c r="AQ599" s="417"/>
      <c r="AR599" s="417"/>
      <c r="AS599" s="417"/>
      <c r="AT599" s="417"/>
      <c r="AU599" s="417"/>
      <c r="AV599" s="417"/>
      <c r="AW599" s="417"/>
      <c r="AX599" s="417"/>
      <c r="AY599" s="417"/>
      <c r="AZ599" s="417"/>
      <c r="BA599" s="419"/>
      <c r="BB599" s="495"/>
      <c r="BC599" s="419"/>
      <c r="BD599" s="419"/>
      <c r="BE599" s="419"/>
      <c r="BF599" s="419"/>
      <c r="BG599" s="419"/>
      <c r="BH599" s="419"/>
      <c r="BI599" s="419"/>
      <c r="BJ599" s="419"/>
      <c r="BK599" s="419"/>
      <c r="BL599" s="419"/>
      <c r="BM599" s="419"/>
      <c r="BN599" s="419"/>
      <c r="BO599" s="419"/>
      <c r="BP599" s="419"/>
      <c r="BQ599" s="419"/>
      <c r="BR599" s="419"/>
      <c r="BS599" s="419"/>
      <c r="BT599" s="419"/>
      <c r="BU599" s="419"/>
      <c r="BV599" s="419"/>
      <c r="BW599" s="419"/>
      <c r="BX599" s="419"/>
      <c r="BY599" s="419"/>
      <c r="BZ599" s="420"/>
      <c r="CA599" s="420"/>
      <c r="CB599" s="420"/>
      <c r="CC599" s="420"/>
      <c r="CD599" s="420"/>
      <c r="CE599" s="420"/>
      <c r="CF599" s="420"/>
      <c r="CG599" s="420"/>
      <c r="CH599" s="420"/>
      <c r="CI599" s="420"/>
      <c r="CJ599" s="420"/>
      <c r="CK599" s="420"/>
      <c r="CL599" s="420"/>
      <c r="CM599" s="420"/>
      <c r="CN599" s="420"/>
      <c r="CO599" s="420"/>
      <c r="CP599" s="420"/>
      <c r="CQ599" s="420"/>
      <c r="CR599" s="420"/>
      <c r="CS599" s="420"/>
      <c r="CT599" s="420"/>
      <c r="CU599" s="420"/>
      <c r="CV599" s="420"/>
      <c r="CW599" s="420"/>
      <c r="CX599" s="420"/>
      <c r="CY599" s="420"/>
      <c r="CZ599" s="420"/>
    </row>
    <row r="600" s="424" customFormat="true" ht="25.15" customHeight="true" x14ac:dyDescent="0.2">
      <c r="C600" s="849"/>
      <c r="D600" s="848"/>
      <c r="E600" s="659"/>
      <c r="F600" s="659"/>
      <c r="G600" s="659"/>
      <c r="H600" s="849"/>
      <c r="I600" s="848"/>
      <c r="J600" s="659"/>
      <c r="K600" s="659"/>
      <c r="L600" s="659"/>
      <c r="M600" s="849"/>
      <c r="N600" s="848"/>
      <c r="O600" s="659"/>
      <c r="P600" s="659"/>
      <c r="Q600" s="659"/>
      <c r="AI600" s="417"/>
      <c r="AJ600" s="417"/>
      <c r="AK600" s="417"/>
      <c r="AL600" s="417"/>
      <c r="AM600" s="417"/>
      <c r="AN600" s="417"/>
      <c r="AO600" s="417"/>
      <c r="AP600" s="417"/>
      <c r="AQ600" s="417"/>
      <c r="AR600" s="417"/>
      <c r="AS600" s="417"/>
      <c r="AT600" s="417"/>
      <c r="AU600" s="417"/>
      <c r="AV600" s="417"/>
      <c r="AW600" s="417"/>
      <c r="AX600" s="417"/>
      <c r="AY600" s="417"/>
      <c r="AZ600" s="417"/>
      <c r="BA600" s="419"/>
      <c r="BB600" s="495"/>
      <c r="BC600" s="419"/>
      <c r="BD600" s="419"/>
      <c r="BE600" s="419"/>
      <c r="BF600" s="419"/>
      <c r="BG600" s="419"/>
      <c r="BH600" s="419"/>
      <c r="BI600" s="419"/>
      <c r="BJ600" s="419"/>
      <c r="BK600" s="419"/>
      <c r="BL600" s="419"/>
      <c r="BM600" s="419"/>
      <c r="BN600" s="419"/>
      <c r="BO600" s="419"/>
      <c r="BP600" s="419"/>
      <c r="BQ600" s="419"/>
      <c r="BR600" s="419"/>
      <c r="BS600" s="419"/>
      <c r="BT600" s="419"/>
      <c r="BU600" s="419"/>
      <c r="BV600" s="419"/>
      <c r="BW600" s="419"/>
      <c r="BX600" s="419"/>
      <c r="BY600" s="419"/>
      <c r="BZ600" s="420"/>
      <c r="CA600" s="420"/>
      <c r="CB600" s="420"/>
      <c r="CC600" s="420"/>
      <c r="CD600" s="420"/>
      <c r="CE600" s="420"/>
      <c r="CF600" s="420"/>
      <c r="CG600" s="420"/>
      <c r="CH600" s="420"/>
      <c r="CI600" s="420"/>
      <c r="CJ600" s="420"/>
      <c r="CK600" s="420"/>
      <c r="CL600" s="420"/>
      <c r="CM600" s="420"/>
      <c r="CN600" s="420"/>
      <c r="CO600" s="420"/>
      <c r="CP600" s="420"/>
      <c r="CQ600" s="420"/>
      <c r="CR600" s="420"/>
      <c r="CS600" s="420"/>
      <c r="CT600" s="420"/>
      <c r="CU600" s="420"/>
      <c r="CV600" s="420"/>
      <c r="CW600" s="420"/>
      <c r="CX600" s="420"/>
      <c r="CY600" s="420"/>
      <c r="CZ600" s="420"/>
    </row>
    <row r="601" s="424" customFormat="true" ht="25.15" customHeight="true" x14ac:dyDescent="0.2">
      <c r="C601" s="849"/>
      <c r="D601" s="848"/>
      <c r="E601" s="659"/>
      <c r="F601" s="659"/>
      <c r="G601" s="659"/>
      <c r="H601" s="849"/>
      <c r="I601" s="848"/>
      <c r="J601" s="659"/>
      <c r="K601" s="659"/>
      <c r="L601" s="659"/>
      <c r="M601" s="849"/>
      <c r="N601" s="848"/>
      <c r="O601" s="659"/>
      <c r="P601" s="659"/>
      <c r="Q601" s="659"/>
      <c r="AI601" s="417"/>
      <c r="AJ601" s="417"/>
      <c r="AK601" s="417"/>
      <c r="AL601" s="417"/>
      <c r="AM601" s="417"/>
      <c r="AN601" s="417"/>
      <c r="AO601" s="417"/>
      <c r="AP601" s="417"/>
      <c r="AQ601" s="417"/>
      <c r="AR601" s="417"/>
      <c r="AS601" s="417"/>
      <c r="AT601" s="417"/>
      <c r="AU601" s="417"/>
      <c r="AV601" s="417"/>
      <c r="AW601" s="417"/>
      <c r="AX601" s="417"/>
      <c r="AY601" s="417"/>
      <c r="AZ601" s="417"/>
      <c r="BA601" s="419"/>
      <c r="BB601" s="495"/>
      <c r="BC601" s="419"/>
      <c r="BD601" s="419"/>
      <c r="BE601" s="419"/>
      <c r="BF601" s="419"/>
      <c r="BG601" s="419"/>
      <c r="BH601" s="419"/>
      <c r="BI601" s="419"/>
      <c r="BJ601" s="419"/>
      <c r="BK601" s="419"/>
      <c r="BL601" s="419"/>
      <c r="BM601" s="419"/>
      <c r="BN601" s="419"/>
      <c r="BO601" s="419"/>
      <c r="BP601" s="419"/>
      <c r="BQ601" s="419"/>
      <c r="BR601" s="419"/>
      <c r="BS601" s="419"/>
      <c r="BT601" s="419"/>
      <c r="BU601" s="419"/>
      <c r="BV601" s="419"/>
      <c r="BW601" s="419"/>
      <c r="BX601" s="419"/>
      <c r="BY601" s="419"/>
      <c r="BZ601" s="420"/>
      <c r="CA601" s="420"/>
      <c r="CB601" s="420"/>
      <c r="CC601" s="420"/>
      <c r="CD601" s="420"/>
      <c r="CE601" s="420"/>
      <c r="CF601" s="420"/>
      <c r="CG601" s="420"/>
      <c r="CH601" s="420"/>
      <c r="CI601" s="420"/>
      <c r="CJ601" s="420"/>
      <c r="CK601" s="420"/>
      <c r="CL601" s="420"/>
      <c r="CM601" s="420"/>
      <c r="CN601" s="420"/>
      <c r="CO601" s="420"/>
      <c r="CP601" s="420"/>
      <c r="CQ601" s="420"/>
      <c r="CR601" s="420"/>
      <c r="CS601" s="420"/>
      <c r="CT601" s="420"/>
      <c r="CU601" s="420"/>
      <c r="CV601" s="420"/>
      <c r="CW601" s="420"/>
      <c r="CX601" s="420"/>
      <c r="CY601" s="420"/>
      <c r="CZ601" s="420"/>
    </row>
    <row r="602" s="424" customFormat="true" ht="25.15" customHeight="true" x14ac:dyDescent="0.2">
      <c r="C602" s="849"/>
      <c r="D602" s="848"/>
      <c r="E602" s="659"/>
      <c r="F602" s="659"/>
      <c r="G602" s="659"/>
      <c r="H602" s="849"/>
      <c r="I602" s="848"/>
      <c r="J602" s="659"/>
      <c r="K602" s="659"/>
      <c r="L602" s="659"/>
      <c r="M602" s="849"/>
      <c r="N602" s="848"/>
      <c r="O602" s="659"/>
      <c r="P602" s="659"/>
      <c r="Q602" s="659"/>
      <c r="AI602" s="417"/>
      <c r="AJ602" s="417"/>
      <c r="AK602" s="417"/>
      <c r="AL602" s="417"/>
      <c r="AM602" s="417"/>
      <c r="AN602" s="417"/>
      <c r="AO602" s="417"/>
      <c r="AP602" s="417"/>
      <c r="AQ602" s="417"/>
      <c r="AR602" s="417"/>
      <c r="AS602" s="417"/>
      <c r="AT602" s="417"/>
      <c r="AU602" s="417"/>
      <c r="AV602" s="417"/>
      <c r="AW602" s="417"/>
      <c r="AX602" s="417"/>
      <c r="AY602" s="417"/>
      <c r="AZ602" s="417"/>
      <c r="BA602" s="419"/>
      <c r="BB602" s="495"/>
      <c r="BC602" s="419"/>
      <c r="BD602" s="419"/>
      <c r="BE602" s="419"/>
      <c r="BF602" s="419"/>
      <c r="BG602" s="419"/>
      <c r="BH602" s="419"/>
      <c r="BI602" s="419"/>
      <c r="BJ602" s="419"/>
      <c r="BK602" s="419"/>
      <c r="BL602" s="419"/>
      <c r="BM602" s="419"/>
      <c r="BN602" s="419"/>
      <c r="BO602" s="419"/>
      <c r="BP602" s="419"/>
      <c r="BQ602" s="419"/>
      <c r="BR602" s="419"/>
      <c r="BS602" s="419"/>
      <c r="BT602" s="419"/>
      <c r="BU602" s="419"/>
      <c r="BV602" s="419"/>
      <c r="BW602" s="419"/>
      <c r="BX602" s="419"/>
      <c r="BY602" s="419"/>
      <c r="BZ602" s="420"/>
      <c r="CA602" s="420"/>
      <c r="CB602" s="420"/>
      <c r="CC602" s="420"/>
      <c r="CD602" s="420"/>
      <c r="CE602" s="420"/>
      <c r="CF602" s="420"/>
      <c r="CG602" s="420"/>
      <c r="CH602" s="420"/>
      <c r="CI602" s="420"/>
      <c r="CJ602" s="420"/>
      <c r="CK602" s="420"/>
      <c r="CL602" s="420"/>
      <c r="CM602" s="420"/>
      <c r="CN602" s="420"/>
      <c r="CO602" s="420"/>
      <c r="CP602" s="420"/>
      <c r="CQ602" s="420"/>
      <c r="CR602" s="420"/>
      <c r="CS602" s="420"/>
      <c r="CT602" s="420"/>
      <c r="CU602" s="420"/>
      <c r="CV602" s="420"/>
      <c r="CW602" s="420"/>
      <c r="CX602" s="420"/>
      <c r="CY602" s="420"/>
      <c r="CZ602" s="420"/>
    </row>
    <row r="603" s="424" customFormat="true" ht="25.15" customHeight="true" x14ac:dyDescent="0.2">
      <c r="C603" s="849"/>
      <c r="D603" s="848"/>
      <c r="E603" s="659"/>
      <c r="F603" s="659"/>
      <c r="G603" s="659"/>
      <c r="H603" s="849"/>
      <c r="I603" s="848"/>
      <c r="J603" s="659"/>
      <c r="K603" s="659"/>
      <c r="L603" s="659"/>
      <c r="M603" s="849"/>
      <c r="N603" s="848"/>
      <c r="O603" s="659"/>
      <c r="P603" s="659"/>
      <c r="Q603" s="659"/>
      <c r="AI603" s="417"/>
      <c r="AJ603" s="417"/>
      <c r="AK603" s="417"/>
      <c r="AL603" s="417"/>
      <c r="AM603" s="417"/>
      <c r="AN603" s="417"/>
      <c r="AO603" s="417"/>
      <c r="AP603" s="417"/>
      <c r="AQ603" s="417"/>
      <c r="AR603" s="417"/>
      <c r="AS603" s="417"/>
      <c r="AT603" s="417"/>
      <c r="AU603" s="417"/>
      <c r="AV603" s="417"/>
      <c r="AW603" s="417"/>
      <c r="AX603" s="417"/>
      <c r="AY603" s="417"/>
      <c r="AZ603" s="417"/>
      <c r="BA603" s="419"/>
      <c r="BB603" s="495"/>
      <c r="BC603" s="419"/>
      <c r="BD603" s="419"/>
      <c r="BE603" s="419"/>
      <c r="BF603" s="419"/>
      <c r="BG603" s="419"/>
      <c r="BH603" s="419"/>
      <c r="BI603" s="419"/>
      <c r="BJ603" s="419"/>
      <c r="BK603" s="419"/>
      <c r="BL603" s="419"/>
      <c r="BM603" s="419"/>
      <c r="BN603" s="419"/>
      <c r="BO603" s="419"/>
      <c r="BP603" s="419"/>
      <c r="BQ603" s="419"/>
      <c r="BR603" s="419"/>
      <c r="BS603" s="419"/>
      <c r="BT603" s="419"/>
      <c r="BU603" s="419"/>
      <c r="BV603" s="419"/>
      <c r="BW603" s="419"/>
      <c r="BX603" s="419"/>
      <c r="BY603" s="419"/>
      <c r="BZ603" s="420"/>
      <c r="CA603" s="420"/>
      <c r="CB603" s="420"/>
      <c r="CC603" s="420"/>
      <c r="CD603" s="420"/>
      <c r="CE603" s="420"/>
      <c r="CF603" s="420"/>
      <c r="CG603" s="420"/>
      <c r="CH603" s="420"/>
      <c r="CI603" s="420"/>
      <c r="CJ603" s="420"/>
      <c r="CK603" s="420"/>
      <c r="CL603" s="420"/>
      <c r="CM603" s="420"/>
      <c r="CN603" s="420"/>
      <c r="CO603" s="420"/>
      <c r="CP603" s="420"/>
      <c r="CQ603" s="420"/>
      <c r="CR603" s="420"/>
      <c r="CS603" s="420"/>
      <c r="CT603" s="420"/>
      <c r="CU603" s="420"/>
      <c r="CV603" s="420"/>
      <c r="CW603" s="420"/>
      <c r="CX603" s="420"/>
      <c r="CY603" s="420"/>
      <c r="CZ603" s="420"/>
    </row>
    <row r="604" s="424" customFormat="true" ht="25.15" customHeight="true" x14ac:dyDescent="0.2">
      <c r="C604" s="849"/>
      <c r="D604" s="848"/>
      <c r="E604" s="659"/>
      <c r="F604" s="659"/>
      <c r="G604" s="659"/>
      <c r="H604" s="849"/>
      <c r="I604" s="848"/>
      <c r="J604" s="659"/>
      <c r="K604" s="659"/>
      <c r="L604" s="659"/>
      <c r="M604" s="849"/>
      <c r="N604" s="848"/>
      <c r="O604" s="659"/>
      <c r="P604" s="659"/>
      <c r="Q604" s="659"/>
      <c r="AI604" s="417"/>
      <c r="AJ604" s="417"/>
      <c r="AK604" s="417"/>
      <c r="AL604" s="417"/>
      <c r="AM604" s="417"/>
      <c r="AN604" s="417"/>
      <c r="AO604" s="417"/>
      <c r="AP604" s="417"/>
      <c r="AQ604" s="417"/>
      <c r="AR604" s="417"/>
      <c r="AS604" s="417"/>
      <c r="AT604" s="417"/>
      <c r="AU604" s="417"/>
      <c r="AV604" s="417"/>
      <c r="AW604" s="417"/>
      <c r="AX604" s="417"/>
      <c r="AY604" s="417"/>
      <c r="AZ604" s="417"/>
      <c r="BA604" s="420"/>
      <c r="BB604" s="496"/>
      <c r="BC604" s="420"/>
      <c r="BD604" s="420"/>
      <c r="BE604" s="420"/>
      <c r="BF604" s="420"/>
      <c r="BG604" s="420"/>
      <c r="BH604" s="420"/>
      <c r="BI604" s="420"/>
      <c r="BJ604" s="420"/>
      <c r="BK604" s="420"/>
      <c r="BL604" s="420"/>
      <c r="BM604" s="420"/>
      <c r="BN604" s="420"/>
      <c r="BO604" s="420"/>
      <c r="BP604" s="420"/>
      <c r="BQ604" s="420"/>
      <c r="BR604" s="420"/>
      <c r="BS604" s="420"/>
      <c r="BT604" s="420"/>
      <c r="BU604" s="420"/>
      <c r="BV604" s="420"/>
      <c r="BW604" s="420"/>
      <c r="BX604" s="420"/>
      <c r="BY604" s="420"/>
      <c r="BZ604" s="420"/>
      <c r="CA604" s="420"/>
      <c r="CB604" s="420"/>
      <c r="CC604" s="420"/>
      <c r="CD604" s="420"/>
      <c r="CE604" s="420"/>
      <c r="CF604" s="420"/>
      <c r="CG604" s="420"/>
      <c r="CH604" s="420"/>
      <c r="CI604" s="420"/>
      <c r="CJ604" s="420"/>
      <c r="CK604" s="420"/>
      <c r="CL604" s="420"/>
      <c r="CM604" s="420"/>
      <c r="CN604" s="420"/>
      <c r="CO604" s="420"/>
      <c r="CP604" s="420"/>
      <c r="CQ604" s="420"/>
      <c r="CR604" s="420"/>
      <c r="CS604" s="420"/>
      <c r="CT604" s="420"/>
      <c r="CU604" s="420"/>
      <c r="CV604" s="420"/>
      <c r="CW604" s="420"/>
      <c r="CX604" s="420"/>
      <c r="CY604" s="420"/>
      <c r="CZ604" s="420"/>
    </row>
    <row r="605" s="424" customFormat="true" ht="25.15" customHeight="true" x14ac:dyDescent="0.2">
      <c r="C605" s="849"/>
      <c r="D605" s="848"/>
      <c r="E605" s="659"/>
      <c r="F605" s="659"/>
      <c r="G605" s="659"/>
      <c r="H605" s="849"/>
      <c r="I605" s="848"/>
      <c r="J605" s="659"/>
      <c r="K605" s="659"/>
      <c r="L605" s="659"/>
      <c r="M605" s="849"/>
      <c r="N605" s="848"/>
      <c r="O605" s="659"/>
      <c r="P605" s="659"/>
      <c r="Q605" s="659"/>
      <c r="AI605" s="417"/>
      <c r="AJ605" s="417"/>
      <c r="AK605" s="417"/>
      <c r="AL605" s="417"/>
      <c r="AM605" s="417"/>
      <c r="AN605" s="417"/>
      <c r="AO605" s="417"/>
      <c r="AP605" s="417"/>
      <c r="AQ605" s="417"/>
      <c r="AR605" s="417"/>
      <c r="AS605" s="417"/>
      <c r="AT605" s="417"/>
      <c r="AU605" s="417"/>
      <c r="AV605" s="417"/>
      <c r="AW605" s="417"/>
      <c r="AX605" s="417"/>
      <c r="AY605" s="417"/>
      <c r="AZ605" s="417"/>
      <c r="BA605" s="420"/>
      <c r="BB605" s="496"/>
      <c r="BC605" s="420"/>
      <c r="BD605" s="420"/>
      <c r="BE605" s="420"/>
      <c r="BF605" s="420"/>
      <c r="BG605" s="420"/>
      <c r="BH605" s="420"/>
      <c r="BI605" s="420"/>
      <c r="BJ605" s="420"/>
      <c r="BK605" s="420"/>
      <c r="BL605" s="420"/>
      <c r="BM605" s="420"/>
      <c r="BN605" s="420"/>
      <c r="BO605" s="420"/>
      <c r="BP605" s="420"/>
      <c r="BQ605" s="420"/>
      <c r="BR605" s="420"/>
      <c r="BS605" s="420"/>
      <c r="BT605" s="420"/>
      <c r="BU605" s="420"/>
      <c r="BV605" s="420"/>
      <c r="BW605" s="420"/>
      <c r="BX605" s="420"/>
      <c r="BY605" s="420"/>
      <c r="BZ605" s="420"/>
      <c r="CA605" s="420"/>
      <c r="CB605" s="420"/>
      <c r="CC605" s="420"/>
      <c r="CD605" s="420"/>
      <c r="CE605" s="420"/>
      <c r="CF605" s="420"/>
      <c r="CG605" s="420"/>
      <c r="CH605" s="420"/>
      <c r="CI605" s="420"/>
      <c r="CJ605" s="420"/>
      <c r="CK605" s="420"/>
      <c r="CL605" s="420"/>
      <c r="CM605" s="420"/>
      <c r="CN605" s="420"/>
      <c r="CO605" s="420"/>
      <c r="CP605" s="420"/>
      <c r="CQ605" s="420"/>
      <c r="CR605" s="420"/>
      <c r="CS605" s="420"/>
      <c r="CT605" s="420"/>
      <c r="CU605" s="420"/>
      <c r="CV605" s="420"/>
      <c r="CW605" s="420"/>
      <c r="CX605" s="420"/>
      <c r="CY605" s="420"/>
      <c r="CZ605" s="420"/>
    </row>
    <row r="606" s="424" customFormat="true" ht="25.15" customHeight="true" x14ac:dyDescent="0.2">
      <c r="C606" s="849"/>
      <c r="D606" s="848"/>
      <c r="E606" s="659"/>
      <c r="F606" s="659"/>
      <c r="G606" s="659"/>
      <c r="H606" s="849"/>
      <c r="I606" s="848"/>
      <c r="J606" s="659"/>
      <c r="K606" s="659"/>
      <c r="L606" s="659"/>
      <c r="M606" s="849"/>
      <c r="N606" s="848"/>
      <c r="O606" s="659"/>
      <c r="P606" s="659"/>
      <c r="Q606" s="659"/>
      <c r="AI606" s="417"/>
      <c r="AJ606" s="417"/>
      <c r="AK606" s="417"/>
      <c r="AL606" s="417"/>
      <c r="AM606" s="417"/>
      <c r="AN606" s="417"/>
      <c r="AO606" s="417"/>
      <c r="AP606" s="417"/>
      <c r="AQ606" s="417"/>
      <c r="AR606" s="417"/>
      <c r="AS606" s="417"/>
      <c r="AT606" s="417"/>
      <c r="AU606" s="417"/>
      <c r="AV606" s="417"/>
      <c r="AW606" s="417"/>
      <c r="AX606" s="417"/>
      <c r="AY606" s="417"/>
      <c r="AZ606" s="417"/>
      <c r="BA606" s="420"/>
      <c r="BB606" s="496"/>
      <c r="BC606" s="420"/>
      <c r="BD606" s="420"/>
      <c r="BE606" s="420"/>
      <c r="BF606" s="420"/>
      <c r="BG606" s="420"/>
      <c r="BH606" s="420"/>
      <c r="BI606" s="420"/>
      <c r="BJ606" s="420"/>
      <c r="BK606" s="420"/>
      <c r="BL606" s="420"/>
      <c r="BM606" s="420"/>
      <c r="BN606" s="420"/>
      <c r="BO606" s="420"/>
      <c r="BP606" s="420"/>
      <c r="BQ606" s="420"/>
      <c r="BR606" s="420"/>
      <c r="BS606" s="420"/>
      <c r="BT606" s="420"/>
      <c r="BU606" s="420"/>
      <c r="BV606" s="420"/>
      <c r="BW606" s="420"/>
      <c r="BX606" s="420"/>
      <c r="BY606" s="420"/>
      <c r="BZ606" s="420"/>
      <c r="CA606" s="420"/>
      <c r="CB606" s="420"/>
      <c r="CC606" s="420"/>
      <c r="CD606" s="420"/>
      <c r="CE606" s="420"/>
      <c r="CF606" s="420"/>
      <c r="CG606" s="420"/>
      <c r="CH606" s="420"/>
      <c r="CI606" s="420"/>
      <c r="CJ606" s="420"/>
      <c r="CK606" s="420"/>
      <c r="CL606" s="420"/>
      <c r="CM606" s="420"/>
      <c r="CN606" s="420"/>
      <c r="CO606" s="420"/>
      <c r="CP606" s="420"/>
      <c r="CQ606" s="420"/>
      <c r="CR606" s="420"/>
      <c r="CS606" s="420"/>
      <c r="CT606" s="420"/>
      <c r="CU606" s="420"/>
      <c r="CV606" s="420"/>
      <c r="CW606" s="420"/>
      <c r="CX606" s="420"/>
      <c r="CY606" s="420"/>
      <c r="CZ606" s="420"/>
    </row>
    <row r="607" s="424" customFormat="true" ht="25.15" customHeight="true" x14ac:dyDescent="0.2">
      <c r="C607" s="849"/>
      <c r="D607" s="848"/>
      <c r="E607" s="659"/>
      <c r="F607" s="659"/>
      <c r="G607" s="659"/>
      <c r="H607" s="849"/>
      <c r="I607" s="848"/>
      <c r="J607" s="659"/>
      <c r="K607" s="659"/>
      <c r="L607" s="659"/>
      <c r="M607" s="849"/>
      <c r="N607" s="848"/>
      <c r="O607" s="659"/>
      <c r="P607" s="659"/>
      <c r="Q607" s="659"/>
      <c r="AI607" s="417"/>
      <c r="AJ607" s="417"/>
      <c r="AK607" s="417"/>
      <c r="AL607" s="417"/>
      <c r="AM607" s="417"/>
      <c r="AN607" s="417"/>
      <c r="AO607" s="417"/>
      <c r="AP607" s="417"/>
      <c r="AQ607" s="417"/>
      <c r="AR607" s="417"/>
      <c r="AS607" s="417"/>
      <c r="AT607" s="417"/>
      <c r="AU607" s="417"/>
      <c r="AV607" s="417"/>
      <c r="AW607" s="417"/>
      <c r="AX607" s="417"/>
      <c r="AY607" s="417"/>
      <c r="AZ607" s="417"/>
      <c r="BA607" s="420"/>
      <c r="BB607" s="496"/>
      <c r="BC607" s="420"/>
      <c r="BD607" s="420"/>
      <c r="BE607" s="420"/>
      <c r="BF607" s="420"/>
      <c r="BG607" s="420"/>
      <c r="BH607" s="420"/>
      <c r="BI607" s="420"/>
      <c r="BJ607" s="420"/>
      <c r="BK607" s="420"/>
      <c r="BL607" s="420"/>
      <c r="BM607" s="420"/>
      <c r="BN607" s="420"/>
      <c r="BO607" s="420"/>
      <c r="BP607" s="420"/>
      <c r="BQ607" s="420"/>
      <c r="BR607" s="420"/>
      <c r="BS607" s="420"/>
      <c r="BT607" s="420"/>
      <c r="BU607" s="420"/>
      <c r="BV607" s="420"/>
      <c r="BW607" s="420"/>
      <c r="BX607" s="420"/>
      <c r="BY607" s="420"/>
      <c r="BZ607" s="420"/>
      <c r="CA607" s="420"/>
      <c r="CB607" s="420"/>
      <c r="CC607" s="420"/>
      <c r="CD607" s="420"/>
      <c r="CE607" s="420"/>
      <c r="CF607" s="420"/>
      <c r="CG607" s="420"/>
      <c r="CH607" s="420"/>
      <c r="CI607" s="420"/>
      <c r="CJ607" s="420"/>
      <c r="CK607" s="420"/>
      <c r="CL607" s="420"/>
      <c r="CM607" s="420"/>
      <c r="CN607" s="420"/>
      <c r="CO607" s="420"/>
      <c r="CP607" s="420"/>
      <c r="CQ607" s="420"/>
      <c r="CR607" s="420"/>
      <c r="CS607" s="420"/>
      <c r="CT607" s="420"/>
      <c r="CU607" s="420"/>
      <c r="CV607" s="420"/>
      <c r="CW607" s="420"/>
      <c r="CX607" s="420"/>
      <c r="CY607" s="420"/>
      <c r="CZ607" s="420"/>
    </row>
    <row r="608" s="424" customFormat="true" ht="25.15" customHeight="true" x14ac:dyDescent="0.2">
      <c r="C608" s="849"/>
      <c r="D608" s="848"/>
      <c r="E608" s="659"/>
      <c r="F608" s="659"/>
      <c r="G608" s="659"/>
      <c r="H608" s="849"/>
      <c r="I608" s="848"/>
      <c r="J608" s="659"/>
      <c r="K608" s="659"/>
      <c r="L608" s="659"/>
      <c r="M608" s="849"/>
      <c r="N608" s="848"/>
      <c r="O608" s="659"/>
      <c r="P608" s="659"/>
      <c r="Q608" s="659"/>
      <c r="AI608" s="417"/>
      <c r="AJ608" s="417"/>
      <c r="AK608" s="417"/>
      <c r="AL608" s="417"/>
      <c r="AM608" s="417"/>
      <c r="AN608" s="417"/>
      <c r="AO608" s="417"/>
      <c r="AP608" s="417"/>
      <c r="AQ608" s="417"/>
      <c r="AR608" s="417"/>
      <c r="AS608" s="417"/>
      <c r="AT608" s="417"/>
      <c r="AU608" s="417"/>
      <c r="AV608" s="417"/>
      <c r="AW608" s="417"/>
      <c r="AX608" s="417"/>
      <c r="AY608" s="417"/>
      <c r="AZ608" s="417"/>
      <c r="BA608" s="420"/>
      <c r="BB608" s="496"/>
      <c r="BC608" s="420"/>
      <c r="BD608" s="420"/>
      <c r="BE608" s="420"/>
      <c r="BF608" s="420"/>
      <c r="BG608" s="420"/>
      <c r="BH608" s="420"/>
      <c r="BI608" s="420"/>
      <c r="BJ608" s="420"/>
      <c r="BK608" s="420"/>
      <c r="BL608" s="420"/>
      <c r="BM608" s="420"/>
      <c r="BN608" s="420"/>
      <c r="BO608" s="420"/>
      <c r="BP608" s="420"/>
      <c r="BQ608" s="420"/>
      <c r="BR608" s="420"/>
      <c r="BS608" s="420"/>
      <c r="BT608" s="420"/>
      <c r="BU608" s="420"/>
      <c r="BV608" s="420"/>
      <c r="BW608" s="420"/>
      <c r="BX608" s="420"/>
      <c r="BY608" s="420"/>
      <c r="BZ608" s="420"/>
      <c r="CA608" s="420"/>
      <c r="CB608" s="420"/>
      <c r="CC608" s="420"/>
      <c r="CD608" s="420"/>
      <c r="CE608" s="420"/>
      <c r="CF608" s="420"/>
      <c r="CG608" s="420"/>
      <c r="CH608" s="420"/>
      <c r="CI608" s="420"/>
      <c r="CJ608" s="420"/>
      <c r="CK608" s="420"/>
      <c r="CL608" s="420"/>
      <c r="CM608" s="420"/>
      <c r="CN608" s="420"/>
      <c r="CO608" s="420"/>
      <c r="CP608" s="420"/>
      <c r="CQ608" s="420"/>
      <c r="CR608" s="420"/>
      <c r="CS608" s="420"/>
      <c r="CT608" s="420"/>
      <c r="CU608" s="420"/>
      <c r="CV608" s="420"/>
      <c r="CW608" s="420"/>
      <c r="CX608" s="420"/>
      <c r="CY608" s="420"/>
      <c r="CZ608" s="420"/>
    </row>
    <row r="609" s="424" customFormat="true" ht="25.15" customHeight="true" x14ac:dyDescent="0.2">
      <c r="C609" s="849"/>
      <c r="D609" s="848"/>
      <c r="E609" s="659"/>
      <c r="F609" s="659"/>
      <c r="G609" s="659"/>
      <c r="H609" s="849"/>
      <c r="I609" s="848"/>
      <c r="J609" s="659"/>
      <c r="K609" s="659"/>
      <c r="L609" s="659"/>
      <c r="M609" s="849"/>
      <c r="N609" s="848"/>
      <c r="O609" s="659"/>
      <c r="P609" s="659"/>
      <c r="Q609" s="659"/>
      <c r="AI609" s="417"/>
      <c r="AJ609" s="417"/>
      <c r="AK609" s="417"/>
      <c r="AL609" s="417"/>
      <c r="AM609" s="417"/>
      <c r="AN609" s="417"/>
      <c r="AO609" s="417"/>
      <c r="AP609" s="417"/>
      <c r="AQ609" s="417"/>
      <c r="AR609" s="417"/>
      <c r="AS609" s="417"/>
      <c r="AT609" s="417"/>
      <c r="AU609" s="417"/>
      <c r="AV609" s="417"/>
      <c r="AW609" s="417"/>
      <c r="AX609" s="417"/>
      <c r="AY609" s="417"/>
      <c r="AZ609" s="417"/>
      <c r="BA609" s="420"/>
      <c r="BB609" s="496"/>
      <c r="BC609" s="420"/>
      <c r="BD609" s="420"/>
      <c r="BE609" s="420"/>
      <c r="BF609" s="420"/>
      <c r="BG609" s="420"/>
      <c r="BH609" s="420"/>
      <c r="BI609" s="420"/>
      <c r="BJ609" s="420"/>
      <c r="BK609" s="420"/>
      <c r="BL609" s="420"/>
      <c r="BM609" s="420"/>
      <c r="BN609" s="420"/>
      <c r="BO609" s="420"/>
      <c r="BP609" s="420"/>
      <c r="BQ609" s="420"/>
      <c r="BR609" s="420"/>
      <c r="BS609" s="420"/>
      <c r="BT609" s="420"/>
      <c r="BU609" s="420"/>
      <c r="BV609" s="420"/>
      <c r="BW609" s="420"/>
      <c r="BX609" s="420"/>
      <c r="BY609" s="420"/>
      <c r="BZ609" s="420"/>
      <c r="CA609" s="420"/>
      <c r="CB609" s="420"/>
      <c r="CC609" s="420"/>
      <c r="CD609" s="420"/>
      <c r="CE609" s="420"/>
      <c r="CF609" s="420"/>
      <c r="CG609" s="420"/>
      <c r="CH609" s="420"/>
      <c r="CI609" s="420"/>
      <c r="CJ609" s="420"/>
      <c r="CK609" s="420"/>
      <c r="CL609" s="420"/>
      <c r="CM609" s="420"/>
      <c r="CN609" s="420"/>
      <c r="CO609" s="420"/>
      <c r="CP609" s="420"/>
      <c r="CQ609" s="420"/>
      <c r="CR609" s="420"/>
      <c r="CS609" s="420"/>
      <c r="CT609" s="420"/>
      <c r="CU609" s="420"/>
      <c r="CV609" s="420"/>
      <c r="CW609" s="420"/>
      <c r="CX609" s="420"/>
      <c r="CY609" s="420"/>
      <c r="CZ609" s="420"/>
    </row>
    <row r="610" s="424" customFormat="true" ht="25.15" customHeight="true" x14ac:dyDescent="0.2">
      <c r="C610" s="849"/>
      <c r="D610" s="848"/>
      <c r="E610" s="659"/>
      <c r="F610" s="659"/>
      <c r="G610" s="659"/>
      <c r="H610" s="849"/>
      <c r="I610" s="848"/>
      <c r="J610" s="659"/>
      <c r="K610" s="659"/>
      <c r="L610" s="659"/>
      <c r="M610" s="849"/>
      <c r="N610" s="848"/>
      <c r="O610" s="659"/>
      <c r="P610" s="659"/>
      <c r="Q610" s="659"/>
      <c r="AI610" s="417"/>
      <c r="AJ610" s="417"/>
      <c r="AK610" s="417"/>
      <c r="AL610" s="417"/>
      <c r="AM610" s="417"/>
      <c r="AN610" s="417"/>
      <c r="AO610" s="417"/>
      <c r="AP610" s="417"/>
      <c r="AQ610" s="417"/>
      <c r="AR610" s="417"/>
      <c r="AS610" s="417"/>
      <c r="AT610" s="417"/>
      <c r="AU610" s="417"/>
      <c r="AV610" s="417"/>
      <c r="AW610" s="417"/>
      <c r="AX610" s="417"/>
      <c r="AY610" s="417"/>
      <c r="AZ610" s="417"/>
      <c r="BA610" s="420"/>
      <c r="BB610" s="496"/>
      <c r="BC610" s="420"/>
      <c r="BD610" s="420"/>
      <c r="BE610" s="420"/>
      <c r="BF610" s="420"/>
      <c r="BG610" s="420"/>
      <c r="BH610" s="420"/>
      <c r="BI610" s="420"/>
      <c r="BJ610" s="420"/>
      <c r="BK610" s="420"/>
      <c r="BL610" s="420"/>
      <c r="BM610" s="420"/>
      <c r="BN610" s="420"/>
      <c r="BO610" s="420"/>
      <c r="BP610" s="420"/>
      <c r="BQ610" s="420"/>
      <c r="BR610" s="420"/>
      <c r="BS610" s="420"/>
      <c r="BT610" s="420"/>
      <c r="BU610" s="420"/>
      <c r="BV610" s="420"/>
      <c r="BW610" s="420"/>
      <c r="BX610" s="420"/>
      <c r="BY610" s="420"/>
      <c r="BZ610" s="420"/>
      <c r="CA610" s="420"/>
      <c r="CB610" s="420"/>
      <c r="CC610" s="420"/>
      <c r="CD610" s="420"/>
      <c r="CE610" s="420"/>
      <c r="CF610" s="420"/>
      <c r="CG610" s="420"/>
      <c r="CH610" s="420"/>
      <c r="CI610" s="420"/>
      <c r="CJ610" s="420"/>
      <c r="CK610" s="420"/>
      <c r="CL610" s="420"/>
      <c r="CM610" s="420"/>
      <c r="CN610" s="420"/>
      <c r="CO610" s="420"/>
      <c r="CP610" s="420"/>
      <c r="CQ610" s="420"/>
      <c r="CR610" s="420"/>
      <c r="CS610" s="420"/>
      <c r="CT610" s="420"/>
      <c r="CU610" s="420"/>
      <c r="CV610" s="420"/>
      <c r="CW610" s="420"/>
      <c r="CX610" s="420"/>
      <c r="CY610" s="420"/>
      <c r="CZ610" s="420"/>
    </row>
    <row r="611" s="424" customFormat="true" ht="25.15" customHeight="true" x14ac:dyDescent="0.2">
      <c r="C611" s="849"/>
      <c r="D611" s="848"/>
      <c r="E611" s="659"/>
      <c r="F611" s="659"/>
      <c r="G611" s="659"/>
      <c r="H611" s="849"/>
      <c r="I611" s="848"/>
      <c r="J611" s="659"/>
      <c r="K611" s="659"/>
      <c r="L611" s="659"/>
      <c r="M611" s="849"/>
      <c r="N611" s="848"/>
      <c r="O611" s="659"/>
      <c r="P611" s="659"/>
      <c r="Q611" s="659"/>
      <c r="AI611" s="417"/>
      <c r="AJ611" s="417"/>
      <c r="AK611" s="417"/>
      <c r="AL611" s="417"/>
      <c r="AM611" s="417"/>
      <c r="AN611" s="417"/>
      <c r="AO611" s="417"/>
      <c r="AP611" s="417"/>
      <c r="AQ611" s="417"/>
      <c r="AR611" s="417"/>
      <c r="AS611" s="417"/>
      <c r="AT611" s="417"/>
      <c r="AU611" s="417"/>
      <c r="AV611" s="417"/>
      <c r="AW611" s="417"/>
      <c r="AX611" s="417"/>
      <c r="AY611" s="417"/>
      <c r="AZ611" s="417"/>
      <c r="BA611" s="420"/>
      <c r="BB611" s="496"/>
      <c r="BC611" s="420"/>
      <c r="BD611" s="420"/>
      <c r="BE611" s="420"/>
      <c r="BF611" s="420"/>
      <c r="BG611" s="420"/>
      <c r="BH611" s="420"/>
      <c r="BI611" s="420"/>
      <c r="BJ611" s="420"/>
      <c r="BK611" s="420"/>
      <c r="BL611" s="420"/>
      <c r="BM611" s="420"/>
      <c r="BN611" s="420"/>
      <c r="BO611" s="420"/>
      <c r="BP611" s="420"/>
      <c r="BQ611" s="420"/>
      <c r="BR611" s="420"/>
      <c r="BS611" s="420"/>
      <c r="BT611" s="420"/>
      <c r="BU611" s="420"/>
      <c r="BV611" s="420"/>
      <c r="BW611" s="420"/>
      <c r="BX611" s="420"/>
      <c r="BY611" s="420"/>
      <c r="BZ611" s="420"/>
      <c r="CA611" s="420"/>
      <c r="CB611" s="420"/>
      <c r="CC611" s="420"/>
      <c r="CD611" s="420"/>
      <c r="CE611" s="420"/>
      <c r="CF611" s="420"/>
      <c r="CG611" s="420"/>
      <c r="CH611" s="420"/>
      <c r="CI611" s="420"/>
      <c r="CJ611" s="420"/>
      <c r="CK611" s="420"/>
      <c r="CL611" s="420"/>
      <c r="CM611" s="420"/>
      <c r="CN611" s="420"/>
      <c r="CO611" s="420"/>
      <c r="CP611" s="420"/>
      <c r="CQ611" s="420"/>
      <c r="CR611" s="420"/>
      <c r="CS611" s="420"/>
      <c r="CT611" s="420"/>
      <c r="CU611" s="420"/>
      <c r="CV611" s="420"/>
      <c r="CW611" s="420"/>
      <c r="CX611" s="420"/>
      <c r="CY611" s="420"/>
      <c r="CZ611" s="420"/>
    </row>
    <row r="612" s="424" customFormat="true" ht="25.15" customHeight="true" x14ac:dyDescent="0.2">
      <c r="C612" s="849"/>
      <c r="D612" s="848"/>
      <c r="E612" s="659"/>
      <c r="F612" s="659"/>
      <c r="G612" s="659"/>
      <c r="H612" s="849"/>
      <c r="I612" s="848"/>
      <c r="J612" s="659"/>
      <c r="K612" s="659"/>
      <c r="L612" s="659"/>
      <c r="M612" s="849"/>
      <c r="N612" s="848"/>
      <c r="O612" s="659"/>
      <c r="P612" s="659"/>
      <c r="Q612" s="659"/>
      <c r="AI612" s="417"/>
      <c r="AJ612" s="417"/>
      <c r="AK612" s="417"/>
      <c r="AL612" s="417"/>
      <c r="AM612" s="417"/>
      <c r="AN612" s="417"/>
      <c r="AO612" s="417"/>
      <c r="AP612" s="417"/>
      <c r="AQ612" s="417"/>
      <c r="AR612" s="417"/>
      <c r="AS612" s="417"/>
      <c r="AT612" s="417"/>
      <c r="AU612" s="417"/>
      <c r="AV612" s="417"/>
      <c r="AW612" s="417"/>
      <c r="AX612" s="417"/>
      <c r="AY612" s="417"/>
      <c r="AZ612" s="417"/>
      <c r="BA612" s="420"/>
      <c r="BB612" s="496"/>
      <c r="BC612" s="420"/>
      <c r="BD612" s="420"/>
      <c r="BE612" s="420"/>
      <c r="BF612" s="420"/>
      <c r="BG612" s="420"/>
      <c r="BH612" s="420"/>
      <c r="BI612" s="420"/>
      <c r="BJ612" s="420"/>
      <c r="BK612" s="420"/>
      <c r="BL612" s="420"/>
      <c r="BM612" s="420"/>
      <c r="BN612" s="420"/>
      <c r="BO612" s="420"/>
      <c r="BP612" s="420"/>
      <c r="BQ612" s="420"/>
      <c r="BR612" s="420"/>
      <c r="BS612" s="420"/>
      <c r="BT612" s="420"/>
      <c r="BU612" s="420"/>
      <c r="BV612" s="420"/>
      <c r="BW612" s="420"/>
      <c r="BX612" s="420"/>
      <c r="BY612" s="420"/>
      <c r="BZ612" s="420"/>
      <c r="CA612" s="420"/>
      <c r="CB612" s="420"/>
      <c r="CC612" s="420"/>
      <c r="CD612" s="420"/>
      <c r="CE612" s="420"/>
      <c r="CF612" s="420"/>
      <c r="CG612" s="420"/>
      <c r="CH612" s="420"/>
      <c r="CI612" s="420"/>
      <c r="CJ612" s="420"/>
      <c r="CK612" s="420"/>
      <c r="CL612" s="420"/>
      <c r="CM612" s="420"/>
      <c r="CN612" s="420"/>
      <c r="CO612" s="420"/>
      <c r="CP612" s="420"/>
      <c r="CQ612" s="420"/>
      <c r="CR612" s="420"/>
      <c r="CS612" s="420"/>
      <c r="CT612" s="420"/>
      <c r="CU612" s="420"/>
      <c r="CV612" s="420"/>
      <c r="CW612" s="420"/>
      <c r="CX612" s="420"/>
      <c r="CY612" s="420"/>
      <c r="CZ612" s="420"/>
    </row>
    <row r="613" s="424" customFormat="true" ht="25.15" customHeight="true" x14ac:dyDescent="0.2">
      <c r="C613" s="849"/>
      <c r="D613" s="848"/>
      <c r="E613" s="659"/>
      <c r="F613" s="659"/>
      <c r="G613" s="659"/>
      <c r="H613" s="849"/>
      <c r="I613" s="848"/>
      <c r="J613" s="659"/>
      <c r="K613" s="659"/>
      <c r="L613" s="659"/>
      <c r="M613" s="849"/>
      <c r="N613" s="848"/>
      <c r="O613" s="659"/>
      <c r="P613" s="659"/>
      <c r="Q613" s="659"/>
      <c r="AI613" s="417"/>
      <c r="AJ613" s="417"/>
      <c r="AK613" s="417"/>
      <c r="AL613" s="417"/>
      <c r="AM613" s="417"/>
      <c r="AN613" s="417"/>
      <c r="AO613" s="417"/>
      <c r="AP613" s="417"/>
      <c r="AQ613" s="417"/>
      <c r="AR613" s="417"/>
      <c r="AS613" s="417"/>
      <c r="AT613" s="417"/>
      <c r="AU613" s="417"/>
      <c r="AV613" s="417"/>
      <c r="AW613" s="417"/>
      <c r="AX613" s="417"/>
      <c r="AY613" s="417"/>
      <c r="AZ613" s="417"/>
      <c r="BA613" s="420"/>
      <c r="BB613" s="496"/>
      <c r="BC613" s="420"/>
      <c r="BD613" s="420"/>
      <c r="BE613" s="420"/>
      <c r="BF613" s="420"/>
      <c r="BG613" s="420"/>
      <c r="BH613" s="420"/>
      <c r="BI613" s="420"/>
      <c r="BJ613" s="420"/>
      <c r="BK613" s="420"/>
      <c r="BL613" s="420"/>
      <c r="BM613" s="420"/>
      <c r="BN613" s="420"/>
      <c r="BO613" s="420"/>
      <c r="BP613" s="420"/>
      <c r="BQ613" s="420"/>
      <c r="BR613" s="420"/>
      <c r="BS613" s="420"/>
      <c r="BT613" s="420"/>
      <c r="BU613" s="420"/>
      <c r="BV613" s="420"/>
      <c r="BW613" s="420"/>
      <c r="BX613" s="420"/>
      <c r="BY613" s="420"/>
      <c r="BZ613" s="420"/>
      <c r="CA613" s="420"/>
      <c r="CB613" s="420"/>
      <c r="CC613" s="420"/>
      <c r="CD613" s="420"/>
      <c r="CE613" s="420"/>
      <c r="CF613" s="420"/>
      <c r="CG613" s="420"/>
      <c r="CH613" s="420"/>
      <c r="CI613" s="420"/>
      <c r="CJ613" s="420"/>
      <c r="CK613" s="420"/>
      <c r="CL613" s="420"/>
      <c r="CM613" s="420"/>
      <c r="CN613" s="420"/>
      <c r="CO613" s="420"/>
      <c r="CP613" s="420"/>
      <c r="CQ613" s="420"/>
      <c r="CR613" s="420"/>
      <c r="CS613" s="420"/>
      <c r="CT613" s="420"/>
      <c r="CU613" s="420"/>
      <c r="CV613" s="420"/>
      <c r="CW613" s="420"/>
      <c r="CX613" s="420"/>
      <c r="CY613" s="420"/>
      <c r="CZ613" s="420"/>
    </row>
    <row r="614" s="424" customFormat="true" ht="25.15" customHeight="true" x14ac:dyDescent="0.2">
      <c r="C614" s="849"/>
      <c r="D614" s="848"/>
      <c r="E614" s="659"/>
      <c r="F614" s="659"/>
      <c r="G614" s="659"/>
      <c r="H614" s="849"/>
      <c r="I614" s="848"/>
      <c r="J614" s="659"/>
      <c r="K614" s="659"/>
      <c r="L614" s="659"/>
      <c r="M614" s="849"/>
      <c r="N614" s="848"/>
      <c r="O614" s="659"/>
      <c r="P614" s="659"/>
      <c r="Q614" s="659"/>
      <c r="AI614" s="417"/>
      <c r="AJ614" s="417"/>
      <c r="AK614" s="417"/>
      <c r="AL614" s="417"/>
      <c r="AM614" s="417"/>
      <c r="AN614" s="417"/>
      <c r="AO614" s="417"/>
      <c r="AP614" s="417"/>
      <c r="AQ614" s="417"/>
      <c r="AR614" s="417"/>
      <c r="AS614" s="417"/>
      <c r="AT614" s="417"/>
      <c r="AU614" s="417"/>
      <c r="AV614" s="417"/>
      <c r="AW614" s="417"/>
      <c r="AX614" s="417"/>
      <c r="AY614" s="417"/>
      <c r="AZ614" s="417"/>
      <c r="BA614" s="420"/>
      <c r="BB614" s="496"/>
      <c r="BC614" s="420"/>
      <c r="BD614" s="420"/>
      <c r="BE614" s="420"/>
      <c r="BF614" s="420"/>
      <c r="BG614" s="420"/>
      <c r="BH614" s="420"/>
      <c r="BI614" s="420"/>
      <c r="BJ614" s="420"/>
      <c r="BK614" s="420"/>
      <c r="BL614" s="420"/>
      <c r="BM614" s="420"/>
      <c r="BN614" s="420"/>
      <c r="BO614" s="420"/>
      <c r="BP614" s="420"/>
      <c r="BQ614" s="420"/>
      <c r="BR614" s="420"/>
      <c r="BS614" s="420"/>
      <c r="BT614" s="420"/>
      <c r="BU614" s="420"/>
      <c r="BV614" s="420"/>
      <c r="BW614" s="420"/>
      <c r="BX614" s="420"/>
      <c r="BY614" s="420"/>
      <c r="BZ614" s="420"/>
      <c r="CA614" s="420"/>
      <c r="CB614" s="420"/>
      <c r="CC614" s="420"/>
      <c r="CD614" s="420"/>
      <c r="CE614" s="420"/>
      <c r="CF614" s="420"/>
      <c r="CG614" s="420"/>
      <c r="CH614" s="420"/>
      <c r="CI614" s="420"/>
      <c r="CJ614" s="420"/>
      <c r="CK614" s="420"/>
      <c r="CL614" s="420"/>
      <c r="CM614" s="420"/>
      <c r="CN614" s="420"/>
      <c r="CO614" s="420"/>
      <c r="CP614" s="420"/>
      <c r="CQ614" s="420"/>
      <c r="CR614" s="420"/>
      <c r="CS614" s="420"/>
      <c r="CT614" s="420"/>
      <c r="CU614" s="420"/>
      <c r="CV614" s="420"/>
      <c r="CW614" s="420"/>
      <c r="CX614" s="420"/>
      <c r="CY614" s="420"/>
      <c r="CZ614" s="420"/>
    </row>
    <row r="615" s="424" customFormat="true" ht="25.15" customHeight="true" x14ac:dyDescent="0.2">
      <c r="C615" s="849"/>
      <c r="D615" s="848"/>
      <c r="E615" s="659"/>
      <c r="F615" s="659"/>
      <c r="G615" s="659"/>
      <c r="H615" s="849"/>
      <c r="I615" s="848"/>
      <c r="J615" s="659"/>
      <c r="K615" s="659"/>
      <c r="L615" s="659"/>
      <c r="M615" s="849"/>
      <c r="N615" s="848"/>
      <c r="O615" s="659"/>
      <c r="P615" s="659"/>
      <c r="Q615" s="659"/>
      <c r="AI615" s="417"/>
      <c r="AJ615" s="417"/>
      <c r="AK615" s="417"/>
      <c r="AL615" s="417"/>
      <c r="AM615" s="417"/>
      <c r="AN615" s="417"/>
      <c r="AO615" s="417"/>
      <c r="AP615" s="417"/>
      <c r="AQ615" s="417"/>
      <c r="AR615" s="417"/>
      <c r="AS615" s="417"/>
      <c r="AT615" s="417"/>
      <c r="AU615" s="417"/>
      <c r="AV615" s="417"/>
      <c r="AW615" s="417"/>
      <c r="AX615" s="417"/>
      <c r="AY615" s="417"/>
      <c r="AZ615" s="417"/>
      <c r="BA615" s="420"/>
      <c r="BB615" s="496"/>
      <c r="BC615" s="420"/>
      <c r="BD615" s="420"/>
      <c r="BE615" s="420"/>
      <c r="BF615" s="420"/>
      <c r="BG615" s="420"/>
      <c r="BH615" s="420"/>
      <c r="BI615" s="420"/>
      <c r="BJ615" s="420"/>
      <c r="BK615" s="420"/>
      <c r="BL615" s="420"/>
      <c r="BM615" s="420"/>
      <c r="BN615" s="420"/>
      <c r="BO615" s="420"/>
      <c r="BP615" s="420"/>
      <c r="BQ615" s="420"/>
      <c r="BR615" s="420"/>
      <c r="BS615" s="420"/>
      <c r="BT615" s="420"/>
      <c r="BU615" s="420"/>
      <c r="BV615" s="420"/>
      <c r="BW615" s="420"/>
      <c r="BX615" s="420"/>
      <c r="BY615" s="420"/>
      <c r="BZ615" s="420"/>
      <c r="CA615" s="420"/>
      <c r="CB615" s="420"/>
      <c r="CC615" s="420"/>
      <c r="CD615" s="420"/>
      <c r="CE615" s="420"/>
      <c r="CF615" s="420"/>
      <c r="CG615" s="420"/>
      <c r="CH615" s="420"/>
      <c r="CI615" s="420"/>
      <c r="CJ615" s="420"/>
      <c r="CK615" s="420"/>
      <c r="CL615" s="420"/>
      <c r="CM615" s="420"/>
      <c r="CN615" s="420"/>
      <c r="CO615" s="420"/>
      <c r="CP615" s="420"/>
      <c r="CQ615" s="420"/>
      <c r="CR615" s="420"/>
      <c r="CS615" s="420"/>
      <c r="CT615" s="420"/>
      <c r="CU615" s="420"/>
      <c r="CV615" s="420"/>
      <c r="CW615" s="420"/>
      <c r="CX615" s="420"/>
      <c r="CY615" s="420"/>
      <c r="CZ615" s="420"/>
    </row>
    <row r="616" s="424" customFormat="true" ht="25.15" customHeight="true" x14ac:dyDescent="0.2">
      <c r="C616" s="849"/>
      <c r="D616" s="848"/>
      <c r="E616" s="659"/>
      <c r="F616" s="659"/>
      <c r="G616" s="659"/>
      <c r="H616" s="849"/>
      <c r="I616" s="848"/>
      <c r="J616" s="659"/>
      <c r="K616" s="659"/>
      <c r="L616" s="659"/>
      <c r="M616" s="849"/>
      <c r="N616" s="848"/>
      <c r="O616" s="659"/>
      <c r="P616" s="659"/>
      <c r="Q616" s="659"/>
      <c r="AI616" s="417"/>
      <c r="AJ616" s="417"/>
      <c r="AK616" s="417"/>
      <c r="AL616" s="417"/>
      <c r="AM616" s="417"/>
      <c r="AN616" s="417"/>
      <c r="AO616" s="417"/>
      <c r="AP616" s="417"/>
      <c r="AQ616" s="417"/>
      <c r="AR616" s="417"/>
      <c r="AS616" s="417"/>
      <c r="AT616" s="417"/>
      <c r="AU616" s="417"/>
      <c r="AV616" s="417"/>
      <c r="AW616" s="417"/>
      <c r="AX616" s="417"/>
      <c r="AY616" s="417"/>
      <c r="AZ616" s="417"/>
      <c r="BA616" s="420"/>
      <c r="BB616" s="496"/>
      <c r="BC616" s="420"/>
      <c r="BD616" s="420"/>
      <c r="BE616" s="420"/>
      <c r="BF616" s="420"/>
      <c r="BG616" s="420"/>
      <c r="BH616" s="420"/>
      <c r="BI616" s="420"/>
      <c r="BJ616" s="420"/>
      <c r="BK616" s="420"/>
      <c r="BL616" s="420"/>
      <c r="BM616" s="420"/>
      <c r="BN616" s="420"/>
      <c r="BO616" s="420"/>
      <c r="BP616" s="420"/>
      <c r="BQ616" s="420"/>
      <c r="BR616" s="420"/>
      <c r="BS616" s="420"/>
      <c r="BT616" s="420"/>
      <c r="BU616" s="420"/>
      <c r="BV616" s="420"/>
      <c r="BW616" s="420"/>
      <c r="BX616" s="420"/>
      <c r="BY616" s="420"/>
      <c r="BZ616" s="420"/>
      <c r="CA616" s="420"/>
      <c r="CB616" s="420"/>
      <c r="CC616" s="420"/>
      <c r="CD616" s="420"/>
      <c r="CE616" s="420"/>
      <c r="CF616" s="420"/>
      <c r="CG616" s="420"/>
      <c r="CH616" s="420"/>
      <c r="CI616" s="420"/>
      <c r="CJ616" s="420"/>
      <c r="CK616" s="420"/>
      <c r="CL616" s="420"/>
      <c r="CM616" s="420"/>
      <c r="CN616" s="420"/>
      <c r="CO616" s="420"/>
      <c r="CP616" s="420"/>
      <c r="CQ616" s="420"/>
      <c r="CR616" s="420"/>
      <c r="CS616" s="420"/>
      <c r="CT616" s="420"/>
      <c r="CU616" s="420"/>
      <c r="CV616" s="420"/>
      <c r="CW616" s="420"/>
      <c r="CX616" s="420"/>
      <c r="CY616" s="420"/>
      <c r="CZ616" s="420"/>
    </row>
    <row r="617" s="424" customFormat="true" ht="25.15" customHeight="true" x14ac:dyDescent="0.2">
      <c r="C617" s="849"/>
      <c r="D617" s="848"/>
      <c r="E617" s="659"/>
      <c r="F617" s="659"/>
      <c r="G617" s="659"/>
      <c r="H617" s="849"/>
      <c r="I617" s="848"/>
      <c r="J617" s="659"/>
      <c r="K617" s="659"/>
      <c r="L617" s="659"/>
      <c r="M617" s="849"/>
      <c r="N617" s="848"/>
      <c r="O617" s="659"/>
      <c r="P617" s="659"/>
      <c r="Q617" s="659"/>
      <c r="AI617" s="417"/>
      <c r="AJ617" s="417"/>
      <c r="AK617" s="417"/>
      <c r="AL617" s="417"/>
      <c r="AM617" s="417"/>
      <c r="AN617" s="417"/>
      <c r="AO617" s="417"/>
      <c r="AP617" s="417"/>
      <c r="AQ617" s="417"/>
      <c r="AR617" s="417"/>
      <c r="AS617" s="417"/>
      <c r="AT617" s="417"/>
      <c r="AU617" s="417"/>
      <c r="AV617" s="417"/>
      <c r="AW617" s="417"/>
      <c r="AX617" s="417"/>
      <c r="AY617" s="417"/>
      <c r="AZ617" s="417"/>
      <c r="BA617" s="420"/>
      <c r="BB617" s="496"/>
      <c r="BC617" s="420"/>
      <c r="BD617" s="420"/>
      <c r="BE617" s="420"/>
      <c r="BF617" s="420"/>
      <c r="BG617" s="420"/>
      <c r="BH617" s="420"/>
      <c r="BI617" s="420"/>
      <c r="BJ617" s="420"/>
      <c r="BK617" s="420"/>
      <c r="BL617" s="420"/>
      <c r="BM617" s="420"/>
      <c r="BN617" s="420"/>
      <c r="BO617" s="420"/>
      <c r="BP617" s="420"/>
      <c r="BQ617" s="420"/>
      <c r="BR617" s="420"/>
      <c r="BS617" s="420"/>
      <c r="BT617" s="420"/>
      <c r="BU617" s="420"/>
      <c r="BV617" s="420"/>
      <c r="BW617" s="420"/>
      <c r="BX617" s="420"/>
      <c r="BY617" s="420"/>
      <c r="BZ617" s="420"/>
      <c r="CA617" s="420"/>
      <c r="CB617" s="420"/>
      <c r="CC617" s="420"/>
      <c r="CD617" s="420"/>
      <c r="CE617" s="420"/>
      <c r="CF617" s="420"/>
      <c r="CG617" s="420"/>
      <c r="CH617" s="420"/>
      <c r="CI617" s="420"/>
      <c r="CJ617" s="420"/>
      <c r="CK617" s="420"/>
      <c r="CL617" s="420"/>
      <c r="CM617" s="420"/>
      <c r="CN617" s="420"/>
      <c r="CO617" s="420"/>
      <c r="CP617" s="420"/>
      <c r="CQ617" s="420"/>
      <c r="CR617" s="420"/>
      <c r="CS617" s="420"/>
      <c r="CT617" s="420"/>
      <c r="CU617" s="420"/>
      <c r="CV617" s="420"/>
      <c r="CW617" s="420"/>
      <c r="CX617" s="420"/>
      <c r="CY617" s="420"/>
      <c r="CZ617" s="420"/>
    </row>
    <row r="618" s="424" customFormat="true" ht="25.15" customHeight="true" x14ac:dyDescent="0.2">
      <c r="C618" s="849"/>
      <c r="D618" s="848"/>
      <c r="E618" s="659"/>
      <c r="F618" s="659"/>
      <c r="G618" s="659"/>
      <c r="H618" s="849"/>
      <c r="I618" s="848"/>
      <c r="J618" s="659"/>
      <c r="K618" s="659"/>
      <c r="L618" s="659"/>
      <c r="M618" s="849"/>
      <c r="N618" s="848"/>
      <c r="O618" s="659"/>
      <c r="P618" s="659"/>
      <c r="Q618" s="659"/>
      <c r="AI618" s="417"/>
      <c r="AJ618" s="417"/>
      <c r="AK618" s="417"/>
      <c r="AL618" s="417"/>
      <c r="AM618" s="417"/>
      <c r="AN618" s="417"/>
      <c r="AO618" s="417"/>
      <c r="AP618" s="417"/>
      <c r="AQ618" s="417"/>
      <c r="AR618" s="417"/>
      <c r="AS618" s="417"/>
      <c r="AT618" s="417"/>
      <c r="AU618" s="417"/>
      <c r="AV618" s="417"/>
      <c r="AW618" s="417"/>
      <c r="AX618" s="417"/>
      <c r="AY618" s="417"/>
      <c r="AZ618" s="417"/>
      <c r="BA618" s="420"/>
      <c r="BB618" s="496"/>
      <c r="BC618" s="420"/>
      <c r="BD618" s="420"/>
      <c r="BE618" s="420"/>
      <c r="BF618" s="420"/>
      <c r="BG618" s="420"/>
      <c r="BH618" s="420"/>
      <c r="BI618" s="420"/>
      <c r="BJ618" s="420"/>
      <c r="BK618" s="420"/>
      <c r="BL618" s="420"/>
      <c r="BM618" s="420"/>
      <c r="BN618" s="420"/>
      <c r="BO618" s="420"/>
      <c r="BP618" s="420"/>
      <c r="BQ618" s="420"/>
      <c r="BR618" s="420"/>
      <c r="BS618" s="420"/>
      <c r="BT618" s="420"/>
      <c r="BU618" s="420"/>
      <c r="BV618" s="420"/>
      <c r="BW618" s="420"/>
      <c r="BX618" s="420"/>
      <c r="BY618" s="420"/>
      <c r="BZ618" s="420"/>
      <c r="CA618" s="420"/>
      <c r="CB618" s="420"/>
      <c r="CC618" s="420"/>
      <c r="CD618" s="420"/>
      <c r="CE618" s="420"/>
      <c r="CF618" s="420"/>
      <c r="CG618" s="420"/>
      <c r="CH618" s="420"/>
      <c r="CI618" s="420"/>
      <c r="CJ618" s="420"/>
      <c r="CK618" s="420"/>
      <c r="CL618" s="420"/>
      <c r="CM618" s="420"/>
      <c r="CN618" s="420"/>
      <c r="CO618" s="420"/>
      <c r="CP618" s="420"/>
      <c r="CQ618" s="420"/>
      <c r="CR618" s="420"/>
      <c r="CS618" s="420"/>
      <c r="CT618" s="420"/>
      <c r="CU618" s="420"/>
      <c r="CV618" s="420"/>
      <c r="CW618" s="420"/>
      <c r="CX618" s="420"/>
      <c r="CY618" s="420"/>
      <c r="CZ618" s="420"/>
    </row>
    <row r="619" s="424" customFormat="true" ht="25.15" customHeight="true" x14ac:dyDescent="0.2">
      <c r="C619" s="849"/>
      <c r="D619" s="848"/>
      <c r="E619" s="659"/>
      <c r="F619" s="659"/>
      <c r="G619" s="659"/>
      <c r="H619" s="849"/>
      <c r="I619" s="848"/>
      <c r="J619" s="659"/>
      <c r="K619" s="659"/>
      <c r="L619" s="659"/>
      <c r="M619" s="849"/>
      <c r="N619" s="848"/>
      <c r="O619" s="659"/>
      <c r="P619" s="659"/>
      <c r="Q619" s="659"/>
      <c r="AI619" s="417"/>
      <c r="AJ619" s="417"/>
      <c r="AK619" s="417"/>
      <c r="AL619" s="417"/>
      <c r="AM619" s="417"/>
      <c r="AN619" s="417"/>
      <c r="AO619" s="417"/>
      <c r="AP619" s="417"/>
      <c r="AQ619" s="417"/>
      <c r="AR619" s="417"/>
      <c r="AS619" s="417"/>
      <c r="AT619" s="417"/>
      <c r="AU619" s="417"/>
      <c r="AV619" s="417"/>
      <c r="AW619" s="417"/>
      <c r="AX619" s="417"/>
      <c r="AY619" s="417"/>
      <c r="AZ619" s="417"/>
      <c r="BA619" s="420"/>
      <c r="BB619" s="496"/>
      <c r="BC619" s="420"/>
      <c r="BD619" s="420"/>
      <c r="BE619" s="420"/>
      <c r="BF619" s="420"/>
      <c r="BG619" s="420"/>
      <c r="BH619" s="420"/>
      <c r="BI619" s="420"/>
      <c r="BJ619" s="420"/>
      <c r="BK619" s="420"/>
      <c r="BL619" s="420"/>
      <c r="BM619" s="420"/>
      <c r="BN619" s="420"/>
      <c r="BO619" s="420"/>
      <c r="BP619" s="420"/>
      <c r="BQ619" s="420"/>
      <c r="BR619" s="420"/>
      <c r="BS619" s="420"/>
      <c r="BT619" s="420"/>
      <c r="BU619" s="420"/>
      <c r="BV619" s="420"/>
      <c r="BW619" s="420"/>
      <c r="BX619" s="420"/>
      <c r="BY619" s="420"/>
      <c r="BZ619" s="420"/>
      <c r="CA619" s="420"/>
      <c r="CB619" s="420"/>
      <c r="CC619" s="420"/>
      <c r="CD619" s="420"/>
      <c r="CE619" s="420"/>
      <c r="CF619" s="420"/>
      <c r="CG619" s="420"/>
      <c r="CH619" s="420"/>
      <c r="CI619" s="420"/>
      <c r="CJ619" s="420"/>
      <c r="CK619" s="420"/>
      <c r="CL619" s="420"/>
      <c r="CM619" s="420"/>
      <c r="CN619" s="420"/>
      <c r="CO619" s="420"/>
      <c r="CP619" s="420"/>
      <c r="CQ619" s="420"/>
      <c r="CR619" s="420"/>
      <c r="CS619" s="420"/>
      <c r="CT619" s="420"/>
      <c r="CU619" s="420"/>
      <c r="CV619" s="420"/>
      <c r="CW619" s="420"/>
      <c r="CX619" s="420"/>
      <c r="CY619" s="420"/>
      <c r="CZ619" s="420"/>
    </row>
    <row r="620" s="424" customFormat="true" ht="25.15" customHeight="true" x14ac:dyDescent="0.2">
      <c r="C620" s="849"/>
      <c r="D620" s="848"/>
      <c r="E620" s="659"/>
      <c r="F620" s="659"/>
      <c r="G620" s="659"/>
      <c r="H620" s="849"/>
      <c r="I620" s="848"/>
      <c r="J620" s="659"/>
      <c r="K620" s="659"/>
      <c r="L620" s="659"/>
      <c r="M620" s="849"/>
      <c r="N620" s="848"/>
      <c r="O620" s="659"/>
      <c r="P620" s="659"/>
      <c r="Q620" s="659"/>
      <c r="AI620" s="417"/>
      <c r="AJ620" s="417"/>
      <c r="AK620" s="417"/>
      <c r="AL620" s="417"/>
      <c r="AM620" s="417"/>
      <c r="AN620" s="417"/>
      <c r="AO620" s="417"/>
      <c r="AP620" s="417"/>
      <c r="AQ620" s="417"/>
      <c r="AR620" s="417"/>
      <c r="AS620" s="417"/>
      <c r="AT620" s="417"/>
      <c r="AU620" s="417"/>
      <c r="AV620" s="417"/>
      <c r="AW620" s="417"/>
      <c r="AX620" s="417"/>
      <c r="AY620" s="417"/>
      <c r="AZ620" s="417"/>
      <c r="BA620" s="420"/>
      <c r="BB620" s="496"/>
      <c r="BC620" s="420"/>
      <c r="BD620" s="420"/>
      <c r="BE620" s="420"/>
      <c r="BF620" s="420"/>
      <c r="BG620" s="420"/>
      <c r="BH620" s="420"/>
      <c r="BI620" s="420"/>
      <c r="BJ620" s="420"/>
      <c r="BK620" s="420"/>
      <c r="BL620" s="420"/>
      <c r="BM620" s="420"/>
      <c r="BN620" s="420"/>
      <c r="BO620" s="420"/>
      <c r="BP620" s="420"/>
      <c r="BQ620" s="420"/>
      <c r="BR620" s="420"/>
      <c r="BS620" s="420"/>
      <c r="BT620" s="420"/>
      <c r="BU620" s="420"/>
      <c r="BV620" s="420"/>
      <c r="BW620" s="420"/>
      <c r="BX620" s="420"/>
      <c r="BY620" s="420"/>
      <c r="BZ620" s="420"/>
      <c r="CA620" s="420"/>
      <c r="CB620" s="420"/>
      <c r="CC620" s="420"/>
      <c r="CD620" s="420"/>
      <c r="CE620" s="420"/>
      <c r="CF620" s="420"/>
      <c r="CG620" s="420"/>
      <c r="CH620" s="420"/>
      <c r="CI620" s="420"/>
      <c r="CJ620" s="420"/>
      <c r="CK620" s="420"/>
      <c r="CL620" s="420"/>
      <c r="CM620" s="420"/>
      <c r="CN620" s="420"/>
      <c r="CO620" s="420"/>
      <c r="CP620" s="420"/>
      <c r="CQ620" s="420"/>
      <c r="CR620" s="420"/>
      <c r="CS620" s="420"/>
      <c r="CT620" s="420"/>
      <c r="CU620" s="420"/>
      <c r="CV620" s="420"/>
      <c r="CW620" s="420"/>
      <c r="CX620" s="420"/>
      <c r="CY620" s="420"/>
      <c r="CZ620" s="420"/>
    </row>
    <row r="621" s="424" customFormat="true" ht="25.15" customHeight="true" x14ac:dyDescent="0.2">
      <c r="C621" s="849"/>
      <c r="D621" s="848"/>
      <c r="E621" s="659"/>
      <c r="F621" s="659"/>
      <c r="G621" s="659"/>
      <c r="H621" s="849"/>
      <c r="I621" s="848"/>
      <c r="J621" s="659"/>
      <c r="K621" s="659"/>
      <c r="L621" s="659"/>
      <c r="M621" s="849"/>
      <c r="N621" s="848"/>
      <c r="O621" s="659"/>
      <c r="P621" s="659"/>
      <c r="Q621" s="659"/>
      <c r="AI621" s="417"/>
      <c r="AJ621" s="417"/>
      <c r="AK621" s="417"/>
      <c r="AL621" s="417"/>
      <c r="AM621" s="417"/>
      <c r="AN621" s="417"/>
      <c r="AO621" s="417"/>
      <c r="AP621" s="417"/>
      <c r="AQ621" s="417"/>
      <c r="AR621" s="417"/>
      <c r="AS621" s="417"/>
      <c r="AT621" s="417"/>
      <c r="AU621" s="417"/>
      <c r="AV621" s="417"/>
      <c r="AW621" s="417"/>
      <c r="AX621" s="417"/>
      <c r="AY621" s="417"/>
      <c r="AZ621" s="417"/>
      <c r="BA621" s="420"/>
      <c r="BB621" s="496"/>
      <c r="BC621" s="420"/>
      <c r="BD621" s="420"/>
      <c r="BE621" s="420"/>
      <c r="BF621" s="420"/>
      <c r="BG621" s="420"/>
      <c r="BH621" s="420"/>
      <c r="BI621" s="420"/>
      <c r="BJ621" s="420"/>
      <c r="BK621" s="420"/>
      <c r="BL621" s="420"/>
      <c r="BM621" s="420"/>
      <c r="BN621" s="420"/>
      <c r="BO621" s="420"/>
      <c r="BP621" s="420"/>
      <c r="BQ621" s="420"/>
      <c r="BR621" s="420"/>
      <c r="BS621" s="420"/>
      <c r="BT621" s="420"/>
      <c r="BU621" s="420"/>
      <c r="BV621" s="420"/>
      <c r="BW621" s="420"/>
      <c r="BX621" s="420"/>
      <c r="BY621" s="420"/>
      <c r="BZ621" s="420"/>
      <c r="CA621" s="420"/>
      <c r="CB621" s="420"/>
      <c r="CC621" s="420"/>
      <c r="CD621" s="420"/>
      <c r="CE621" s="420"/>
      <c r="CF621" s="420"/>
      <c r="CG621" s="420"/>
      <c r="CH621" s="420"/>
      <c r="CI621" s="420"/>
      <c r="CJ621" s="420"/>
      <c r="CK621" s="420"/>
      <c r="CL621" s="420"/>
      <c r="CM621" s="420"/>
      <c r="CN621" s="420"/>
      <c r="CO621" s="420"/>
      <c r="CP621" s="420"/>
      <c r="CQ621" s="420"/>
      <c r="CR621" s="420"/>
      <c r="CS621" s="420"/>
      <c r="CT621" s="420"/>
      <c r="CU621" s="420"/>
      <c r="CV621" s="420"/>
      <c r="CW621" s="420"/>
      <c r="CX621" s="420"/>
      <c r="CY621" s="420"/>
      <c r="CZ621" s="420"/>
    </row>
    <row r="622" s="424" customFormat="true" ht="25.15" customHeight="true" x14ac:dyDescent="0.2">
      <c r="C622" s="849"/>
      <c r="D622" s="848"/>
      <c r="E622" s="659"/>
      <c r="F622" s="659"/>
      <c r="G622" s="659"/>
      <c r="H622" s="849"/>
      <c r="I622" s="848"/>
      <c r="J622" s="659"/>
      <c r="K622" s="659"/>
      <c r="L622" s="659"/>
      <c r="M622" s="849"/>
      <c r="N622" s="848"/>
      <c r="O622" s="659"/>
      <c r="P622" s="659"/>
      <c r="Q622" s="659"/>
      <c r="AI622" s="417"/>
      <c r="AJ622" s="417"/>
      <c r="AK622" s="417"/>
      <c r="AL622" s="417"/>
      <c r="AM622" s="417"/>
      <c r="AN622" s="417"/>
      <c r="AO622" s="417"/>
      <c r="AP622" s="417"/>
      <c r="AQ622" s="417"/>
      <c r="AR622" s="417"/>
      <c r="AS622" s="417"/>
      <c r="AT622" s="417"/>
      <c r="AU622" s="417"/>
      <c r="AV622" s="417"/>
      <c r="AW622" s="417"/>
      <c r="AX622" s="417"/>
      <c r="AY622" s="417"/>
      <c r="AZ622" s="417"/>
      <c r="BA622" s="420"/>
      <c r="BB622" s="496"/>
      <c r="BC622" s="420"/>
      <c r="BD622" s="420"/>
      <c r="BE622" s="420"/>
      <c r="BF622" s="420"/>
      <c r="BG622" s="420"/>
      <c r="BH622" s="420"/>
      <c r="BI622" s="420"/>
      <c r="BJ622" s="420"/>
      <c r="BK622" s="420"/>
      <c r="BL622" s="420"/>
      <c r="BM622" s="420"/>
      <c r="BN622" s="420"/>
      <c r="BO622" s="420"/>
      <c r="BP622" s="420"/>
      <c r="BQ622" s="420"/>
      <c r="BR622" s="420"/>
      <c r="BS622" s="420"/>
      <c r="BT622" s="420"/>
      <c r="BU622" s="420"/>
      <c r="BV622" s="420"/>
      <c r="BW622" s="420"/>
      <c r="BX622" s="420"/>
      <c r="BY622" s="420"/>
      <c r="BZ622" s="420"/>
      <c r="CA622" s="420"/>
      <c r="CB622" s="420"/>
      <c r="CC622" s="420"/>
      <c r="CD622" s="420"/>
      <c r="CE622" s="420"/>
      <c r="CF622" s="420"/>
      <c r="CG622" s="420"/>
      <c r="CH622" s="420"/>
      <c r="CI622" s="420"/>
      <c r="CJ622" s="420"/>
      <c r="CK622" s="420"/>
      <c r="CL622" s="420"/>
      <c r="CM622" s="420"/>
      <c r="CN622" s="420"/>
      <c r="CO622" s="420"/>
      <c r="CP622" s="420"/>
      <c r="CQ622" s="420"/>
      <c r="CR622" s="420"/>
      <c r="CS622" s="420"/>
      <c r="CT622" s="420"/>
      <c r="CU622" s="420"/>
      <c r="CV622" s="420"/>
      <c r="CW622" s="420"/>
      <c r="CX622" s="420"/>
      <c r="CY622" s="420"/>
      <c r="CZ622" s="420"/>
    </row>
    <row r="623" s="424" customFormat="true" ht="25.15" customHeight="true" x14ac:dyDescent="0.2">
      <c r="C623" s="849"/>
      <c r="D623" s="848"/>
      <c r="E623" s="659"/>
      <c r="F623" s="659"/>
      <c r="G623" s="659"/>
      <c r="H623" s="849"/>
      <c r="I623" s="848"/>
      <c r="J623" s="659"/>
      <c r="K623" s="659"/>
      <c r="L623" s="659"/>
      <c r="M623" s="849"/>
      <c r="N623" s="848"/>
      <c r="O623" s="659"/>
      <c r="P623" s="659"/>
      <c r="Q623" s="659"/>
      <c r="AI623" s="417"/>
      <c r="AJ623" s="417"/>
      <c r="AK623" s="417"/>
      <c r="AL623" s="417"/>
      <c r="AM623" s="417"/>
      <c r="AN623" s="417"/>
      <c r="AO623" s="417"/>
      <c r="AP623" s="417"/>
      <c r="AQ623" s="417"/>
      <c r="AR623" s="417"/>
      <c r="AS623" s="417"/>
      <c r="AT623" s="417"/>
      <c r="AU623" s="417"/>
      <c r="AV623" s="417"/>
      <c r="AW623" s="417"/>
      <c r="AX623" s="417"/>
      <c r="AY623" s="417"/>
      <c r="AZ623" s="417"/>
      <c r="BA623" s="420"/>
      <c r="BB623" s="496"/>
      <c r="BC623" s="420"/>
      <c r="BD623" s="420"/>
      <c r="BE623" s="420"/>
      <c r="BF623" s="420"/>
      <c r="BG623" s="420"/>
      <c r="BH623" s="420"/>
      <c r="BI623" s="420"/>
      <c r="BJ623" s="420"/>
      <c r="BK623" s="420"/>
      <c r="BL623" s="420"/>
      <c r="BM623" s="420"/>
      <c r="BN623" s="420"/>
      <c r="BO623" s="420"/>
      <c r="BP623" s="420"/>
      <c r="BQ623" s="420"/>
      <c r="BR623" s="420"/>
      <c r="BS623" s="420"/>
      <c r="BT623" s="420"/>
      <c r="BU623" s="420"/>
      <c r="BV623" s="420"/>
      <c r="BW623" s="420"/>
      <c r="BX623" s="420"/>
      <c r="BY623" s="420"/>
      <c r="BZ623" s="420"/>
      <c r="CA623" s="420"/>
      <c r="CB623" s="420"/>
      <c r="CC623" s="420"/>
      <c r="CD623" s="420"/>
      <c r="CE623" s="420"/>
      <c r="CF623" s="420"/>
      <c r="CG623" s="420"/>
      <c r="CH623" s="420"/>
      <c r="CI623" s="420"/>
      <c r="CJ623" s="420"/>
      <c r="CK623" s="420"/>
      <c r="CL623" s="420"/>
      <c r="CM623" s="420"/>
      <c r="CN623" s="420"/>
      <c r="CO623" s="420"/>
      <c r="CP623" s="420"/>
      <c r="CQ623" s="420"/>
      <c r="CR623" s="420"/>
      <c r="CS623" s="420"/>
      <c r="CT623" s="420"/>
      <c r="CU623" s="420"/>
      <c r="CV623" s="420"/>
      <c r="CW623" s="420"/>
      <c r="CX623" s="420"/>
      <c r="CY623" s="420"/>
      <c r="CZ623" s="420"/>
    </row>
    <row r="624" s="424" customFormat="true" ht="25.15" customHeight="true" x14ac:dyDescent="0.2">
      <c r="C624" s="849"/>
      <c r="D624" s="848"/>
      <c r="E624" s="659"/>
      <c r="F624" s="659"/>
      <c r="G624" s="659"/>
      <c r="H624" s="849"/>
      <c r="I624" s="848"/>
      <c r="J624" s="659"/>
      <c r="K624" s="659"/>
      <c r="L624" s="659"/>
      <c r="M624" s="849"/>
      <c r="N624" s="848"/>
      <c r="O624" s="659"/>
      <c r="P624" s="659"/>
      <c r="Q624" s="659"/>
      <c r="AI624" s="417"/>
      <c r="AJ624" s="417"/>
      <c r="AK624" s="417"/>
      <c r="AL624" s="417"/>
      <c r="AM624" s="417"/>
      <c r="AN624" s="417"/>
      <c r="AO624" s="417"/>
      <c r="AP624" s="417"/>
      <c r="AQ624" s="417"/>
      <c r="AR624" s="417"/>
      <c r="AS624" s="417"/>
      <c r="AT624" s="417"/>
      <c r="AU624" s="417"/>
      <c r="AV624" s="417"/>
      <c r="AW624" s="417"/>
      <c r="AX624" s="417"/>
      <c r="AY624" s="417"/>
      <c r="AZ624" s="417"/>
      <c r="BA624" s="420"/>
      <c r="BB624" s="496"/>
      <c r="BC624" s="420"/>
      <c r="BD624" s="420"/>
      <c r="BE624" s="420"/>
      <c r="BF624" s="420"/>
      <c r="BG624" s="420"/>
      <c r="BH624" s="420"/>
      <c r="BI624" s="420"/>
      <c r="BJ624" s="420"/>
      <c r="BK624" s="420"/>
      <c r="BL624" s="420"/>
      <c r="BM624" s="420"/>
      <c r="BN624" s="420"/>
      <c r="BO624" s="420"/>
      <c r="BP624" s="420"/>
      <c r="BQ624" s="420"/>
      <c r="BR624" s="420"/>
      <c r="BS624" s="420"/>
      <c r="BT624" s="420"/>
      <c r="BU624" s="420"/>
      <c r="BV624" s="420"/>
      <c r="BW624" s="420"/>
      <c r="BX624" s="420"/>
      <c r="BY624" s="420"/>
      <c r="BZ624" s="420"/>
      <c r="CA624" s="420"/>
      <c r="CB624" s="420"/>
      <c r="CC624" s="420"/>
      <c r="CD624" s="420"/>
      <c r="CE624" s="420"/>
      <c r="CF624" s="420"/>
      <c r="CG624" s="420"/>
      <c r="CH624" s="420"/>
      <c r="CI624" s="420"/>
      <c r="CJ624" s="420"/>
      <c r="CK624" s="420"/>
      <c r="CL624" s="420"/>
      <c r="CM624" s="420"/>
      <c r="CN624" s="420"/>
      <c r="CO624" s="420"/>
      <c r="CP624" s="420"/>
      <c r="CQ624" s="420"/>
      <c r="CR624" s="420"/>
      <c r="CS624" s="420"/>
      <c r="CT624" s="420"/>
      <c r="CU624" s="420"/>
      <c r="CV624" s="420"/>
      <c r="CW624" s="420"/>
      <c r="CX624" s="420"/>
      <c r="CY624" s="420"/>
      <c r="CZ624" s="420"/>
    </row>
    <row r="625" s="424" customFormat="true" ht="25.15" customHeight="true" x14ac:dyDescent="0.2">
      <c r="C625" s="849"/>
      <c r="D625" s="848"/>
      <c r="E625" s="659"/>
      <c r="F625" s="659"/>
      <c r="G625" s="659"/>
      <c r="H625" s="849"/>
      <c r="I625" s="848"/>
      <c r="J625" s="659"/>
      <c r="K625" s="659"/>
      <c r="L625" s="659"/>
      <c r="M625" s="849"/>
      <c r="N625" s="848"/>
      <c r="O625" s="659"/>
      <c r="P625" s="659"/>
      <c r="Q625" s="659"/>
      <c r="AI625" s="417"/>
      <c r="AJ625" s="417"/>
      <c r="AK625" s="417"/>
      <c r="AL625" s="417"/>
      <c r="AM625" s="417"/>
      <c r="AN625" s="417"/>
      <c r="AO625" s="417"/>
      <c r="AP625" s="417"/>
      <c r="AQ625" s="417"/>
      <c r="AR625" s="417"/>
      <c r="AS625" s="417"/>
      <c r="AT625" s="417"/>
      <c r="AU625" s="417"/>
      <c r="AV625" s="417"/>
      <c r="AW625" s="417"/>
      <c r="AX625" s="417"/>
      <c r="AY625" s="417"/>
      <c r="AZ625" s="417"/>
      <c r="BA625" s="420"/>
      <c r="BB625" s="496"/>
      <c r="BC625" s="420"/>
      <c r="BD625" s="420"/>
      <c r="BE625" s="420"/>
      <c r="BF625" s="420"/>
      <c r="BG625" s="420"/>
      <c r="BH625" s="420"/>
      <c r="BI625" s="420"/>
      <c r="BJ625" s="420"/>
      <c r="BK625" s="420"/>
      <c r="BL625" s="420"/>
      <c r="BM625" s="420"/>
      <c r="BN625" s="420"/>
      <c r="BO625" s="420"/>
      <c r="BP625" s="420"/>
      <c r="BQ625" s="420"/>
      <c r="BR625" s="420"/>
      <c r="BS625" s="420"/>
      <c r="BT625" s="420"/>
      <c r="BU625" s="420"/>
      <c r="BV625" s="420"/>
      <c r="BW625" s="420"/>
      <c r="BX625" s="420"/>
      <c r="BY625" s="420"/>
      <c r="BZ625" s="420"/>
      <c r="CA625" s="420"/>
      <c r="CB625" s="420"/>
      <c r="CC625" s="420"/>
      <c r="CD625" s="420"/>
      <c r="CE625" s="420"/>
      <c r="CF625" s="420"/>
      <c r="CG625" s="420"/>
      <c r="CH625" s="420"/>
      <c r="CI625" s="420"/>
      <c r="CJ625" s="420"/>
      <c r="CK625" s="420"/>
      <c r="CL625" s="420"/>
      <c r="CM625" s="420"/>
      <c r="CN625" s="420"/>
      <c r="CO625" s="420"/>
      <c r="CP625" s="420"/>
      <c r="CQ625" s="420"/>
      <c r="CR625" s="420"/>
      <c r="CS625" s="420"/>
      <c r="CT625" s="420"/>
      <c r="CU625" s="420"/>
      <c r="CV625" s="420"/>
      <c r="CW625" s="420"/>
      <c r="CX625" s="420"/>
      <c r="CY625" s="420"/>
      <c r="CZ625" s="420"/>
    </row>
    <row r="626" s="424" customFormat="true" ht="25.15" customHeight="true" x14ac:dyDescent="0.2">
      <c r="C626" s="849"/>
      <c r="D626" s="848"/>
      <c r="E626" s="659"/>
      <c r="F626" s="659"/>
      <c r="G626" s="659"/>
      <c r="H626" s="849"/>
      <c r="I626" s="848"/>
      <c r="J626" s="659"/>
      <c r="K626" s="659"/>
      <c r="L626" s="659"/>
      <c r="M626" s="849"/>
      <c r="N626" s="848"/>
      <c r="O626" s="659"/>
      <c r="P626" s="659"/>
      <c r="Q626" s="659"/>
      <c r="AI626" s="417"/>
      <c r="AJ626" s="417"/>
      <c r="AK626" s="417"/>
      <c r="AL626" s="417"/>
      <c r="AM626" s="417"/>
      <c r="AN626" s="417"/>
      <c r="AO626" s="417"/>
      <c r="AP626" s="417"/>
      <c r="AQ626" s="417"/>
      <c r="AR626" s="417"/>
      <c r="AS626" s="417"/>
      <c r="AT626" s="417"/>
      <c r="AU626" s="417"/>
      <c r="AV626" s="417"/>
      <c r="AW626" s="417"/>
      <c r="AX626" s="417"/>
      <c r="AY626" s="417"/>
      <c r="AZ626" s="417"/>
      <c r="BA626" s="420"/>
      <c r="BB626" s="496"/>
      <c r="BC626" s="420"/>
      <c r="BD626" s="420"/>
      <c r="BE626" s="420"/>
      <c r="BF626" s="420"/>
      <c r="BG626" s="420"/>
      <c r="BH626" s="420"/>
      <c r="BI626" s="420"/>
      <c r="BJ626" s="420"/>
      <c r="BK626" s="420"/>
      <c r="BL626" s="420"/>
      <c r="BM626" s="420"/>
      <c r="BN626" s="420"/>
      <c r="BO626" s="420"/>
      <c r="BP626" s="420"/>
      <c r="BQ626" s="420"/>
      <c r="BR626" s="420"/>
      <c r="BS626" s="420"/>
      <c r="BT626" s="420"/>
      <c r="BU626" s="420"/>
      <c r="BV626" s="420"/>
      <c r="BW626" s="420"/>
      <c r="BX626" s="420"/>
      <c r="BY626" s="420"/>
      <c r="BZ626" s="420"/>
      <c r="CA626" s="420"/>
      <c r="CB626" s="420"/>
      <c r="CC626" s="420"/>
      <c r="CD626" s="420"/>
      <c r="CE626" s="420"/>
      <c r="CF626" s="420"/>
      <c r="CG626" s="420"/>
      <c r="CH626" s="420"/>
      <c r="CI626" s="420"/>
      <c r="CJ626" s="420"/>
      <c r="CK626" s="420"/>
      <c r="CL626" s="420"/>
      <c r="CM626" s="420"/>
      <c r="CN626" s="420"/>
      <c r="CO626" s="420"/>
      <c r="CP626" s="420"/>
      <c r="CQ626" s="420"/>
      <c r="CR626" s="420"/>
      <c r="CS626" s="420"/>
      <c r="CT626" s="420"/>
      <c r="CU626" s="420"/>
      <c r="CV626" s="420"/>
      <c r="CW626" s="420"/>
      <c r="CX626" s="420"/>
      <c r="CY626" s="420"/>
      <c r="CZ626" s="420"/>
    </row>
    <row r="627" s="424" customFormat="true" ht="25.15" customHeight="true" x14ac:dyDescent="0.2">
      <c r="C627" s="849"/>
      <c r="D627" s="848"/>
      <c r="E627" s="659"/>
      <c r="F627" s="659"/>
      <c r="G627" s="659"/>
      <c r="H627" s="849"/>
      <c r="I627" s="848"/>
      <c r="J627" s="659"/>
      <c r="K627" s="659"/>
      <c r="L627" s="659"/>
      <c r="M627" s="849"/>
      <c r="N627" s="848"/>
      <c r="O627" s="659"/>
      <c r="P627" s="659"/>
      <c r="Q627" s="659"/>
      <c r="AI627" s="417"/>
      <c r="AJ627" s="417"/>
      <c r="AK627" s="417"/>
      <c r="AL627" s="417"/>
      <c r="AM627" s="417"/>
      <c r="AN627" s="417"/>
      <c r="AO627" s="417"/>
      <c r="AP627" s="417"/>
      <c r="AQ627" s="417"/>
      <c r="AR627" s="417"/>
      <c r="AS627" s="417"/>
      <c r="AT627" s="417"/>
      <c r="AU627" s="417"/>
      <c r="AV627" s="417"/>
      <c r="AW627" s="417"/>
      <c r="AX627" s="417"/>
      <c r="AY627" s="417"/>
      <c r="AZ627" s="417"/>
      <c r="BA627" s="420"/>
      <c r="BB627" s="496"/>
      <c r="BC627" s="420"/>
      <c r="BD627" s="420"/>
      <c r="BE627" s="420"/>
      <c r="BF627" s="420"/>
      <c r="BG627" s="420"/>
      <c r="BH627" s="420"/>
      <c r="BI627" s="420"/>
      <c r="BJ627" s="420"/>
      <c r="BK627" s="420"/>
      <c r="BL627" s="420"/>
      <c r="BM627" s="420"/>
      <c r="BN627" s="420"/>
      <c r="BO627" s="420"/>
      <c r="BP627" s="420"/>
      <c r="BQ627" s="420"/>
      <c r="BR627" s="420"/>
      <c r="BS627" s="420"/>
      <c r="BT627" s="420"/>
      <c r="BU627" s="420"/>
      <c r="BV627" s="420"/>
      <c r="BW627" s="420"/>
      <c r="BX627" s="420"/>
      <c r="BY627" s="420"/>
      <c r="BZ627" s="420"/>
      <c r="CA627" s="420"/>
      <c r="CB627" s="420"/>
      <c r="CC627" s="420"/>
      <c r="CD627" s="420"/>
      <c r="CE627" s="420"/>
      <c r="CF627" s="420"/>
      <c r="CG627" s="420"/>
      <c r="CH627" s="420"/>
      <c r="CI627" s="420"/>
      <c r="CJ627" s="420"/>
      <c r="CK627" s="420"/>
      <c r="CL627" s="420"/>
      <c r="CM627" s="420"/>
      <c r="CN627" s="420"/>
      <c r="CO627" s="420"/>
      <c r="CP627" s="420"/>
      <c r="CQ627" s="420"/>
      <c r="CR627" s="420"/>
      <c r="CS627" s="420"/>
      <c r="CT627" s="420"/>
      <c r="CU627" s="420"/>
      <c r="CV627" s="420"/>
      <c r="CW627" s="420"/>
      <c r="CX627" s="420"/>
      <c r="CY627" s="420"/>
      <c r="CZ627" s="420"/>
    </row>
    <row r="628" s="424" customFormat="true" ht="25.15" customHeight="true" x14ac:dyDescent="0.2">
      <c r="C628" s="849"/>
      <c r="D628" s="848"/>
      <c r="E628" s="659"/>
      <c r="F628" s="659"/>
      <c r="G628" s="659"/>
      <c r="H628" s="849"/>
      <c r="I628" s="848"/>
      <c r="J628" s="659"/>
      <c r="K628" s="659"/>
      <c r="L628" s="659"/>
      <c r="M628" s="849"/>
      <c r="N628" s="848"/>
      <c r="O628" s="659"/>
      <c r="P628" s="659"/>
      <c r="Q628" s="659"/>
      <c r="AI628" s="417"/>
      <c r="AJ628" s="417"/>
      <c r="AK628" s="417"/>
      <c r="AL628" s="417"/>
      <c r="AM628" s="417"/>
      <c r="AN628" s="417"/>
      <c r="AO628" s="417"/>
      <c r="AP628" s="417"/>
      <c r="AQ628" s="417"/>
      <c r="AR628" s="417"/>
      <c r="AS628" s="417"/>
      <c r="AT628" s="417"/>
      <c r="AU628" s="417"/>
      <c r="AV628" s="417"/>
      <c r="AW628" s="417"/>
      <c r="AX628" s="417"/>
      <c r="AY628" s="417"/>
      <c r="AZ628" s="417"/>
      <c r="BA628" s="420"/>
      <c r="BB628" s="496"/>
      <c r="BC628" s="420"/>
      <c r="BD628" s="420"/>
      <c r="BE628" s="420"/>
      <c r="BF628" s="420"/>
      <c r="BG628" s="420"/>
      <c r="BH628" s="420"/>
      <c r="BI628" s="420"/>
      <c r="BJ628" s="420"/>
      <c r="BK628" s="420"/>
      <c r="BL628" s="420"/>
      <c r="BM628" s="420"/>
      <c r="BN628" s="420"/>
      <c r="BO628" s="420"/>
      <c r="BP628" s="420"/>
      <c r="BQ628" s="420"/>
      <c r="BR628" s="420"/>
      <c r="BS628" s="420"/>
      <c r="BT628" s="420"/>
      <c r="BU628" s="420"/>
      <c r="BV628" s="420"/>
      <c r="BW628" s="420"/>
      <c r="BX628" s="420"/>
      <c r="BY628" s="420"/>
      <c r="BZ628" s="420"/>
      <c r="CA628" s="420"/>
      <c r="CB628" s="420"/>
      <c r="CC628" s="420"/>
      <c r="CD628" s="420"/>
      <c r="CE628" s="420"/>
      <c r="CF628" s="420"/>
      <c r="CG628" s="420"/>
      <c r="CH628" s="420"/>
      <c r="CI628" s="420"/>
      <c r="CJ628" s="420"/>
      <c r="CK628" s="420"/>
      <c r="CL628" s="420"/>
      <c r="CM628" s="420"/>
      <c r="CN628" s="420"/>
      <c r="CO628" s="420"/>
      <c r="CP628" s="420"/>
      <c r="CQ628" s="420"/>
      <c r="CR628" s="420"/>
      <c r="CS628" s="420"/>
      <c r="CT628" s="420"/>
      <c r="CU628" s="420"/>
      <c r="CV628" s="420"/>
      <c r="CW628" s="420"/>
      <c r="CX628" s="420"/>
      <c r="CY628" s="420"/>
      <c r="CZ628" s="420"/>
    </row>
    <row r="629" s="424" customFormat="true" ht="25.15" customHeight="true" x14ac:dyDescent="0.2">
      <c r="C629" s="849"/>
      <c r="D629" s="848"/>
      <c r="E629" s="659"/>
      <c r="F629" s="659"/>
      <c r="G629" s="659"/>
      <c r="H629" s="849"/>
      <c r="I629" s="848"/>
      <c r="J629" s="659"/>
      <c r="K629" s="659"/>
      <c r="L629" s="659"/>
      <c r="M629" s="849"/>
      <c r="N629" s="848"/>
      <c r="O629" s="659"/>
      <c r="P629" s="659"/>
      <c r="Q629" s="659"/>
      <c r="AI629" s="417"/>
      <c r="AJ629" s="417"/>
      <c r="AK629" s="417"/>
      <c r="AL629" s="417"/>
      <c r="AM629" s="417"/>
      <c r="AN629" s="417"/>
      <c r="AO629" s="417"/>
      <c r="AP629" s="417"/>
      <c r="AQ629" s="417"/>
      <c r="AR629" s="417"/>
      <c r="AS629" s="417"/>
      <c r="AT629" s="417"/>
      <c r="AU629" s="417"/>
      <c r="AV629" s="417"/>
      <c r="AW629" s="417"/>
      <c r="AX629" s="417"/>
      <c r="AY629" s="417"/>
      <c r="AZ629" s="417"/>
      <c r="BA629" s="420"/>
      <c r="BB629" s="496"/>
      <c r="BC629" s="420"/>
      <c r="BD629" s="420"/>
      <c r="BE629" s="420"/>
      <c r="BF629" s="420"/>
      <c r="BG629" s="420"/>
      <c r="BH629" s="420"/>
      <c r="BI629" s="420"/>
      <c r="BJ629" s="420"/>
      <c r="BK629" s="420"/>
      <c r="BL629" s="420"/>
      <c r="BM629" s="420"/>
      <c r="BN629" s="420"/>
      <c r="BO629" s="420"/>
      <c r="BP629" s="420"/>
      <c r="BQ629" s="420"/>
      <c r="BR629" s="420"/>
      <c r="BS629" s="420"/>
      <c r="BT629" s="420"/>
      <c r="BU629" s="420"/>
      <c r="BV629" s="420"/>
      <c r="BW629" s="420"/>
      <c r="BX629" s="420"/>
      <c r="BY629" s="420"/>
      <c r="BZ629" s="420"/>
      <c r="CA629" s="420"/>
      <c r="CB629" s="420"/>
      <c r="CC629" s="420"/>
      <c r="CD629" s="420"/>
      <c r="CE629" s="420"/>
      <c r="CF629" s="420"/>
      <c r="CG629" s="420"/>
      <c r="CH629" s="420"/>
      <c r="CI629" s="420"/>
      <c r="CJ629" s="420"/>
      <c r="CK629" s="420"/>
      <c r="CL629" s="420"/>
      <c r="CM629" s="420"/>
      <c r="CN629" s="420"/>
      <c r="CO629" s="420"/>
      <c r="CP629" s="420"/>
      <c r="CQ629" s="420"/>
      <c r="CR629" s="420"/>
      <c r="CS629" s="420"/>
      <c r="CT629" s="420"/>
      <c r="CU629" s="420"/>
      <c r="CV629" s="420"/>
      <c r="CW629" s="420"/>
      <c r="CX629" s="420"/>
      <c r="CY629" s="420"/>
      <c r="CZ629" s="420"/>
    </row>
    <row r="630" s="424" customFormat="true" ht="25.15" customHeight="true" x14ac:dyDescent="0.2">
      <c r="C630" s="849"/>
      <c r="D630" s="848"/>
      <c r="E630" s="659"/>
      <c r="F630" s="659"/>
      <c r="G630" s="659"/>
      <c r="H630" s="849"/>
      <c r="I630" s="848"/>
      <c r="J630" s="659"/>
      <c r="K630" s="659"/>
      <c r="L630" s="659"/>
      <c r="M630" s="849"/>
      <c r="N630" s="848"/>
      <c r="O630" s="659"/>
      <c r="P630" s="659"/>
      <c r="Q630" s="659"/>
      <c r="AI630" s="417"/>
      <c r="AJ630" s="417"/>
      <c r="AK630" s="417"/>
      <c r="AL630" s="417"/>
      <c r="AM630" s="417"/>
      <c r="AN630" s="417"/>
      <c r="AO630" s="417"/>
      <c r="AP630" s="417"/>
      <c r="AQ630" s="417"/>
      <c r="AR630" s="417"/>
      <c r="AS630" s="417"/>
      <c r="AT630" s="417"/>
      <c r="AU630" s="417"/>
      <c r="AV630" s="417"/>
      <c r="AW630" s="417"/>
      <c r="AX630" s="417"/>
      <c r="AY630" s="417"/>
      <c r="AZ630" s="417"/>
      <c r="BA630" s="420"/>
      <c r="BB630" s="496"/>
      <c r="BC630" s="420"/>
      <c r="BD630" s="420"/>
      <c r="BE630" s="420"/>
      <c r="BF630" s="420"/>
      <c r="BG630" s="420"/>
      <c r="BH630" s="420"/>
      <c r="BI630" s="420"/>
      <c r="BJ630" s="420"/>
      <c r="BK630" s="420"/>
      <c r="BL630" s="420"/>
      <c r="BM630" s="420"/>
      <c r="BN630" s="420"/>
      <c r="BO630" s="420"/>
      <c r="BP630" s="420"/>
      <c r="BQ630" s="420"/>
      <c r="BR630" s="420"/>
      <c r="BS630" s="420"/>
      <c r="BT630" s="420"/>
      <c r="BU630" s="420"/>
      <c r="BV630" s="420"/>
      <c r="BW630" s="420"/>
      <c r="BX630" s="420"/>
      <c r="BY630" s="420"/>
      <c r="BZ630" s="420"/>
      <c r="CA630" s="420"/>
      <c r="CB630" s="420"/>
      <c r="CC630" s="420"/>
      <c r="CD630" s="420"/>
      <c r="CE630" s="420"/>
      <c r="CF630" s="420"/>
      <c r="CG630" s="420"/>
      <c r="CH630" s="420"/>
      <c r="CI630" s="420"/>
      <c r="CJ630" s="420"/>
      <c r="CK630" s="420"/>
      <c r="CL630" s="420"/>
      <c r="CM630" s="420"/>
      <c r="CN630" s="420"/>
      <c r="CO630" s="420"/>
      <c r="CP630" s="420"/>
      <c r="CQ630" s="420"/>
      <c r="CR630" s="420"/>
      <c r="CS630" s="420"/>
      <c r="CT630" s="420"/>
      <c r="CU630" s="420"/>
      <c r="CV630" s="420"/>
      <c r="CW630" s="420"/>
      <c r="CX630" s="420"/>
      <c r="CY630" s="420"/>
      <c r="CZ630" s="420"/>
    </row>
    <row r="631" s="424" customFormat="true" ht="25.15" customHeight="true" x14ac:dyDescent="0.2">
      <c r="C631" s="849"/>
      <c r="D631" s="848"/>
      <c r="E631" s="659"/>
      <c r="F631" s="659"/>
      <c r="G631" s="659"/>
      <c r="H631" s="849"/>
      <c r="I631" s="848"/>
      <c r="J631" s="659"/>
      <c r="K631" s="659"/>
      <c r="L631" s="659"/>
      <c r="M631" s="849"/>
      <c r="N631" s="848"/>
      <c r="O631" s="659"/>
      <c r="P631" s="659"/>
      <c r="Q631" s="659"/>
      <c r="AI631" s="417"/>
      <c r="AJ631" s="417"/>
      <c r="AK631" s="417"/>
      <c r="AL631" s="417"/>
      <c r="AM631" s="417"/>
      <c r="AN631" s="417"/>
      <c r="AO631" s="417"/>
      <c r="AP631" s="417"/>
      <c r="AQ631" s="417"/>
      <c r="AR631" s="417"/>
      <c r="AS631" s="417"/>
      <c r="AT631" s="417"/>
      <c r="AU631" s="417"/>
      <c r="AV631" s="417"/>
      <c r="AW631" s="417"/>
      <c r="AX631" s="417"/>
      <c r="AY631" s="417"/>
      <c r="AZ631" s="417"/>
      <c r="BA631" s="420"/>
      <c r="BB631" s="496"/>
      <c r="BC631" s="420"/>
      <c r="BD631" s="420"/>
      <c r="BE631" s="420"/>
      <c r="BF631" s="420"/>
      <c r="BG631" s="420"/>
      <c r="BH631" s="420"/>
      <c r="BI631" s="420"/>
      <c r="BJ631" s="420"/>
      <c r="BK631" s="420"/>
      <c r="BL631" s="420"/>
      <c r="BM631" s="420"/>
      <c r="BN631" s="420"/>
      <c r="BO631" s="420"/>
      <c r="BP631" s="420"/>
      <c r="BQ631" s="420"/>
      <c r="BR631" s="420"/>
      <c r="BS631" s="420"/>
      <c r="BT631" s="420"/>
      <c r="BU631" s="420"/>
      <c r="BV631" s="420"/>
      <c r="BW631" s="420"/>
      <c r="BX631" s="420"/>
      <c r="BY631" s="420"/>
      <c r="BZ631" s="420"/>
      <c r="CA631" s="420"/>
      <c r="CB631" s="420"/>
      <c r="CC631" s="420"/>
      <c r="CD631" s="420"/>
      <c r="CE631" s="420"/>
      <c r="CF631" s="420"/>
      <c r="CG631" s="420"/>
      <c r="CH631" s="420"/>
      <c r="CI631" s="420"/>
      <c r="CJ631" s="420"/>
      <c r="CK631" s="420"/>
      <c r="CL631" s="420"/>
      <c r="CM631" s="420"/>
      <c r="CN631" s="420"/>
      <c r="CO631" s="420"/>
      <c r="CP631" s="420"/>
      <c r="CQ631" s="420"/>
      <c r="CR631" s="420"/>
      <c r="CS631" s="420"/>
      <c r="CT631" s="420"/>
      <c r="CU631" s="420"/>
      <c r="CV631" s="420"/>
      <c r="CW631" s="420"/>
      <c r="CX631" s="420"/>
      <c r="CY631" s="420"/>
      <c r="CZ631" s="420"/>
    </row>
    <row r="632" s="424" customFormat="true" ht="25.15" customHeight="true" x14ac:dyDescent="0.2">
      <c r="C632" s="849"/>
      <c r="D632" s="848"/>
      <c r="E632" s="659"/>
      <c r="F632" s="659"/>
      <c r="G632" s="659"/>
      <c r="H632" s="849"/>
      <c r="I632" s="848"/>
      <c r="J632" s="659"/>
      <c r="K632" s="659"/>
      <c r="L632" s="659"/>
      <c r="M632" s="849"/>
      <c r="N632" s="848"/>
      <c r="O632" s="659"/>
      <c r="P632" s="659"/>
      <c r="Q632" s="659"/>
      <c r="AI632" s="417"/>
      <c r="AJ632" s="417"/>
      <c r="AK632" s="417"/>
      <c r="AL632" s="417"/>
      <c r="AM632" s="417"/>
      <c r="AN632" s="417"/>
      <c r="AO632" s="417"/>
      <c r="AP632" s="417"/>
      <c r="AQ632" s="417"/>
      <c r="AR632" s="417"/>
      <c r="AS632" s="417"/>
      <c r="AT632" s="417"/>
      <c r="AU632" s="417"/>
      <c r="AV632" s="417"/>
      <c r="AW632" s="417"/>
      <c r="AX632" s="417"/>
      <c r="AY632" s="417"/>
      <c r="AZ632" s="417"/>
      <c r="BA632" s="420"/>
      <c r="BB632" s="496"/>
      <c r="BC632" s="420"/>
      <c r="BD632" s="420"/>
      <c r="BE632" s="420"/>
      <c r="BF632" s="420"/>
      <c r="BG632" s="420"/>
      <c r="BH632" s="420"/>
      <c r="BI632" s="420"/>
      <c r="BJ632" s="420"/>
      <c r="BK632" s="420"/>
      <c r="BL632" s="420"/>
      <c r="BM632" s="420"/>
      <c r="BN632" s="420"/>
      <c r="BO632" s="420"/>
      <c r="BP632" s="420"/>
      <c r="BQ632" s="420"/>
      <c r="BR632" s="420"/>
      <c r="BS632" s="420"/>
      <c r="BT632" s="420"/>
      <c r="BU632" s="420"/>
      <c r="BV632" s="420"/>
      <c r="BW632" s="420"/>
      <c r="BX632" s="420"/>
      <c r="BY632" s="420"/>
      <c r="BZ632" s="420"/>
      <c r="CA632" s="420"/>
      <c r="CB632" s="420"/>
      <c r="CC632" s="420"/>
      <c r="CD632" s="420"/>
      <c r="CE632" s="420"/>
      <c r="CF632" s="420"/>
      <c r="CG632" s="420"/>
      <c r="CH632" s="420"/>
      <c r="CI632" s="420"/>
      <c r="CJ632" s="420"/>
      <c r="CK632" s="420"/>
      <c r="CL632" s="420"/>
      <c r="CM632" s="420"/>
      <c r="CN632" s="420"/>
      <c r="CO632" s="420"/>
      <c r="CP632" s="420"/>
      <c r="CQ632" s="420"/>
      <c r="CR632" s="420"/>
      <c r="CS632" s="420"/>
      <c r="CT632" s="420"/>
      <c r="CU632" s="420"/>
      <c r="CV632" s="420"/>
      <c r="CW632" s="420"/>
      <c r="CX632" s="420"/>
      <c r="CY632" s="420"/>
      <c r="CZ632" s="420"/>
    </row>
    <row r="633" s="424" customFormat="true" ht="25.15" customHeight="true" x14ac:dyDescent="0.2">
      <c r="C633" s="849"/>
      <c r="D633" s="848"/>
      <c r="E633" s="659"/>
      <c r="F633" s="659"/>
      <c r="G633" s="659"/>
      <c r="H633" s="849"/>
      <c r="I633" s="848"/>
      <c r="J633" s="659"/>
      <c r="K633" s="659"/>
      <c r="L633" s="659"/>
      <c r="M633" s="849"/>
      <c r="N633" s="848"/>
      <c r="O633" s="659"/>
      <c r="P633" s="659"/>
      <c r="Q633" s="659"/>
      <c r="AI633" s="417"/>
      <c r="AJ633" s="417"/>
      <c r="AK633" s="417"/>
      <c r="AL633" s="417"/>
      <c r="AM633" s="417"/>
      <c r="AN633" s="417"/>
      <c r="AO633" s="417"/>
      <c r="AP633" s="417"/>
      <c r="AQ633" s="417"/>
      <c r="AR633" s="417"/>
      <c r="AS633" s="417"/>
      <c r="AT633" s="417"/>
      <c r="AU633" s="417"/>
      <c r="AV633" s="417"/>
      <c r="AW633" s="417"/>
      <c r="AX633" s="417"/>
      <c r="AY633" s="417"/>
      <c r="AZ633" s="417"/>
      <c r="BA633" s="420"/>
      <c r="BB633" s="496"/>
      <c r="BC633" s="420"/>
      <c r="BD633" s="420"/>
      <c r="BE633" s="420"/>
      <c r="BF633" s="420"/>
      <c r="BG633" s="420"/>
      <c r="BH633" s="420"/>
      <c r="BI633" s="420"/>
      <c r="BJ633" s="420"/>
      <c r="BK633" s="420"/>
      <c r="BL633" s="420"/>
      <c r="BM633" s="420"/>
      <c r="BN633" s="420"/>
      <c r="BO633" s="420"/>
      <c r="BP633" s="420"/>
      <c r="BQ633" s="420"/>
      <c r="BR633" s="420"/>
      <c r="BS633" s="420"/>
      <c r="BT633" s="420"/>
      <c r="BU633" s="420"/>
      <c r="BV633" s="420"/>
      <c r="BW633" s="420"/>
      <c r="BX633" s="420"/>
      <c r="BY633" s="420"/>
      <c r="BZ633" s="420"/>
      <c r="CA633" s="420"/>
      <c r="CB633" s="420"/>
      <c r="CC633" s="420"/>
      <c r="CD633" s="420"/>
      <c r="CE633" s="420"/>
      <c r="CF633" s="420"/>
      <c r="CG633" s="420"/>
      <c r="CH633" s="420"/>
      <c r="CI633" s="420"/>
      <c r="CJ633" s="420"/>
      <c r="CK633" s="420"/>
      <c r="CL633" s="420"/>
      <c r="CM633" s="420"/>
      <c r="CN633" s="420"/>
      <c r="CO633" s="420"/>
      <c r="CP633" s="420"/>
      <c r="CQ633" s="420"/>
      <c r="CR633" s="420"/>
      <c r="CS633" s="420"/>
      <c r="CT633" s="420"/>
      <c r="CU633" s="420"/>
      <c r="CV633" s="420"/>
      <c r="CW633" s="420"/>
      <c r="CX633" s="420"/>
      <c r="CY633" s="420"/>
      <c r="CZ633" s="420"/>
    </row>
    <row r="634" s="424" customFormat="true" ht="25.15" customHeight="true" x14ac:dyDescent="0.2">
      <c r="C634" s="849"/>
      <c r="D634" s="848"/>
      <c r="E634" s="659"/>
      <c r="F634" s="659"/>
      <c r="G634" s="659"/>
      <c r="H634" s="849"/>
      <c r="I634" s="848"/>
      <c r="J634" s="659"/>
      <c r="K634" s="659"/>
      <c r="L634" s="659"/>
      <c r="M634" s="849"/>
      <c r="N634" s="848"/>
      <c r="O634" s="659"/>
      <c r="P634" s="659"/>
      <c r="Q634" s="659"/>
      <c r="AI634" s="417"/>
      <c r="AJ634" s="417"/>
      <c r="AK634" s="417"/>
      <c r="AL634" s="417"/>
      <c r="AM634" s="417"/>
      <c r="AN634" s="417"/>
      <c r="AO634" s="417"/>
      <c r="AP634" s="417"/>
      <c r="AQ634" s="417"/>
      <c r="AR634" s="417"/>
      <c r="AS634" s="417"/>
      <c r="AT634" s="417"/>
      <c r="AU634" s="417"/>
      <c r="AV634" s="417"/>
      <c r="AW634" s="417"/>
      <c r="AX634" s="417"/>
      <c r="AY634" s="417"/>
      <c r="AZ634" s="417"/>
      <c r="BA634" s="420"/>
      <c r="BB634" s="496"/>
      <c r="BC634" s="420"/>
      <c r="BD634" s="420"/>
      <c r="BE634" s="420"/>
      <c r="BF634" s="420"/>
      <c r="BG634" s="420"/>
      <c r="BH634" s="420"/>
      <c r="BI634" s="420"/>
      <c r="BJ634" s="420"/>
      <c r="BK634" s="420"/>
      <c r="BL634" s="420"/>
      <c r="BM634" s="420"/>
      <c r="BN634" s="420"/>
      <c r="BO634" s="420"/>
      <c r="BP634" s="420"/>
      <c r="BQ634" s="420"/>
      <c r="BR634" s="420"/>
      <c r="BS634" s="420"/>
      <c r="BT634" s="420"/>
      <c r="BU634" s="420"/>
      <c r="BV634" s="420"/>
      <c r="BW634" s="420"/>
      <c r="BX634" s="420"/>
      <c r="BY634" s="420"/>
      <c r="BZ634" s="420"/>
      <c r="CA634" s="420"/>
      <c r="CB634" s="420"/>
      <c r="CC634" s="420"/>
      <c r="CD634" s="420"/>
      <c r="CE634" s="420"/>
      <c r="CF634" s="420"/>
      <c r="CG634" s="420"/>
      <c r="CH634" s="420"/>
      <c r="CI634" s="420"/>
      <c r="CJ634" s="420"/>
      <c r="CK634" s="420"/>
      <c r="CL634" s="420"/>
      <c r="CM634" s="420"/>
      <c r="CN634" s="420"/>
      <c r="CO634" s="420"/>
      <c r="CP634" s="420"/>
      <c r="CQ634" s="420"/>
      <c r="CR634" s="420"/>
      <c r="CS634" s="420"/>
      <c r="CT634" s="420"/>
      <c r="CU634" s="420"/>
      <c r="CV634" s="420"/>
      <c r="CW634" s="420"/>
      <c r="CX634" s="420"/>
      <c r="CY634" s="420"/>
      <c r="CZ634" s="420"/>
    </row>
    <row r="635" s="424" customFormat="true" ht="25.15" customHeight="true" x14ac:dyDescent="0.2">
      <c r="C635" s="849"/>
      <c r="D635" s="848"/>
      <c r="E635" s="659"/>
      <c r="F635" s="659"/>
      <c r="G635" s="659"/>
      <c r="H635" s="849"/>
      <c r="I635" s="848"/>
      <c r="J635" s="659"/>
      <c r="K635" s="659"/>
      <c r="L635" s="659"/>
      <c r="M635" s="849"/>
      <c r="N635" s="848"/>
      <c r="O635" s="659"/>
      <c r="P635" s="659"/>
      <c r="Q635" s="659"/>
      <c r="AI635" s="417"/>
      <c r="AJ635" s="417"/>
      <c r="AK635" s="417"/>
      <c r="AL635" s="417"/>
      <c r="AM635" s="417"/>
      <c r="AN635" s="417"/>
      <c r="AO635" s="417"/>
      <c r="AP635" s="417"/>
      <c r="AQ635" s="417"/>
      <c r="AR635" s="417"/>
      <c r="AS635" s="417"/>
      <c r="AT635" s="417"/>
      <c r="AU635" s="417"/>
      <c r="AV635" s="417"/>
      <c r="AW635" s="417"/>
      <c r="AX635" s="417"/>
      <c r="AY635" s="417"/>
      <c r="AZ635" s="417"/>
      <c r="BA635" s="420"/>
      <c r="BB635" s="496"/>
      <c r="BC635" s="420"/>
      <c r="BD635" s="420"/>
      <c r="BE635" s="420"/>
      <c r="BF635" s="420"/>
      <c r="BG635" s="420"/>
      <c r="BH635" s="420"/>
      <c r="BI635" s="420"/>
      <c r="BJ635" s="420"/>
      <c r="BK635" s="420"/>
      <c r="BL635" s="420"/>
      <c r="BM635" s="420"/>
      <c r="BN635" s="420"/>
      <c r="BO635" s="420"/>
      <c r="BP635" s="420"/>
      <c r="BQ635" s="420"/>
      <c r="BR635" s="420"/>
      <c r="BS635" s="420"/>
      <c r="BT635" s="420"/>
      <c r="BU635" s="420"/>
      <c r="BV635" s="420"/>
      <c r="BW635" s="420"/>
      <c r="BX635" s="420"/>
      <c r="BY635" s="420"/>
      <c r="BZ635" s="420"/>
      <c r="CA635" s="420"/>
      <c r="CB635" s="420"/>
      <c r="CC635" s="420"/>
      <c r="CD635" s="420"/>
      <c r="CE635" s="420"/>
      <c r="CF635" s="420"/>
      <c r="CG635" s="420"/>
      <c r="CH635" s="420"/>
      <c r="CI635" s="420"/>
      <c r="CJ635" s="420"/>
      <c r="CK635" s="420"/>
      <c r="CL635" s="420"/>
      <c r="CM635" s="420"/>
      <c r="CN635" s="420"/>
      <c r="CO635" s="420"/>
      <c r="CP635" s="420"/>
      <c r="CQ635" s="420"/>
      <c r="CR635" s="420"/>
      <c r="CS635" s="420"/>
      <c r="CT635" s="420"/>
      <c r="CU635" s="420"/>
      <c r="CV635" s="420"/>
      <c r="CW635" s="420"/>
      <c r="CX635" s="420"/>
      <c r="CY635" s="420"/>
      <c r="CZ635" s="420"/>
    </row>
    <row r="636" s="424" customFormat="true" ht="25.15" customHeight="true" x14ac:dyDescent="0.2">
      <c r="C636" s="849"/>
      <c r="D636" s="848"/>
      <c r="E636" s="659"/>
      <c r="F636" s="659"/>
      <c r="G636" s="659"/>
      <c r="H636" s="849"/>
      <c r="I636" s="848"/>
      <c r="J636" s="659"/>
      <c r="K636" s="659"/>
      <c r="L636" s="659"/>
      <c r="M636" s="849"/>
      <c r="N636" s="848"/>
      <c r="O636" s="659"/>
      <c r="P636" s="659"/>
      <c r="Q636" s="659"/>
      <c r="AI636" s="417"/>
      <c r="AJ636" s="417"/>
      <c r="AK636" s="417"/>
      <c r="AL636" s="417"/>
      <c r="AM636" s="417"/>
      <c r="AN636" s="417"/>
      <c r="AO636" s="417"/>
      <c r="AP636" s="417"/>
      <c r="AQ636" s="417"/>
      <c r="AR636" s="417"/>
      <c r="AS636" s="417"/>
      <c r="AT636" s="417"/>
      <c r="AU636" s="417"/>
      <c r="AV636" s="417"/>
      <c r="AW636" s="417"/>
      <c r="AX636" s="417"/>
      <c r="AY636" s="417"/>
      <c r="AZ636" s="417"/>
      <c r="BA636" s="420"/>
      <c r="BB636" s="496"/>
      <c r="BC636" s="420"/>
      <c r="BD636" s="420"/>
      <c r="BE636" s="420"/>
      <c r="BF636" s="420"/>
      <c r="BG636" s="420"/>
      <c r="BH636" s="420"/>
      <c r="BI636" s="420"/>
      <c r="BJ636" s="420"/>
      <c r="BK636" s="420"/>
      <c r="BL636" s="420"/>
      <c r="BM636" s="420"/>
      <c r="BN636" s="420"/>
      <c r="BO636" s="420"/>
      <c r="BP636" s="420"/>
      <c r="BQ636" s="420"/>
      <c r="BR636" s="420"/>
      <c r="BS636" s="420"/>
      <c r="BT636" s="420"/>
      <c r="BU636" s="420"/>
      <c r="BV636" s="420"/>
      <c r="BW636" s="420"/>
      <c r="BX636" s="420"/>
      <c r="BY636" s="420"/>
      <c r="BZ636" s="420"/>
      <c r="CA636" s="420"/>
      <c r="CB636" s="420"/>
      <c r="CC636" s="420"/>
      <c r="CD636" s="420"/>
      <c r="CE636" s="420"/>
      <c r="CF636" s="420"/>
      <c r="CG636" s="420"/>
      <c r="CH636" s="420"/>
      <c r="CI636" s="420"/>
      <c r="CJ636" s="420"/>
      <c r="CK636" s="420"/>
      <c r="CL636" s="420"/>
      <c r="CM636" s="420"/>
      <c r="CN636" s="420"/>
      <c r="CO636" s="420"/>
      <c r="CP636" s="420"/>
      <c r="CQ636" s="420"/>
      <c r="CR636" s="420"/>
      <c r="CS636" s="420"/>
      <c r="CT636" s="420"/>
      <c r="CU636" s="420"/>
      <c r="CV636" s="420"/>
      <c r="CW636" s="420"/>
      <c r="CX636" s="420"/>
      <c r="CY636" s="420"/>
      <c r="CZ636" s="420"/>
    </row>
    <row r="637" s="424" customFormat="true" ht="25.15" customHeight="true" x14ac:dyDescent="0.2">
      <c r="C637" s="849"/>
      <c r="D637" s="848"/>
      <c r="E637" s="659"/>
      <c r="F637" s="659"/>
      <c r="G637" s="659"/>
      <c r="H637" s="849"/>
      <c r="I637" s="848"/>
      <c r="J637" s="659"/>
      <c r="K637" s="659"/>
      <c r="L637" s="659"/>
      <c r="M637" s="849"/>
      <c r="N637" s="848"/>
      <c r="O637" s="659"/>
      <c r="P637" s="659"/>
      <c r="Q637" s="659"/>
      <c r="AI637" s="417"/>
      <c r="AJ637" s="417"/>
      <c r="AK637" s="417"/>
      <c r="AL637" s="417"/>
      <c r="AM637" s="417"/>
      <c r="AN637" s="417"/>
      <c r="AO637" s="417"/>
      <c r="AP637" s="417"/>
      <c r="AQ637" s="417"/>
      <c r="AR637" s="417"/>
      <c r="AS637" s="417"/>
      <c r="AT637" s="417"/>
      <c r="AU637" s="417"/>
      <c r="AV637" s="417"/>
      <c r="AW637" s="417"/>
      <c r="AX637" s="417"/>
      <c r="AY637" s="417"/>
      <c r="AZ637" s="417"/>
      <c r="BA637" s="420"/>
      <c r="BB637" s="496"/>
      <c r="BC637" s="420"/>
      <c r="BD637" s="420"/>
      <c r="BE637" s="420"/>
      <c r="BF637" s="420"/>
      <c r="BG637" s="420"/>
      <c r="BH637" s="420"/>
      <c r="BI637" s="420"/>
      <c r="BJ637" s="420"/>
      <c r="BK637" s="420"/>
      <c r="BL637" s="420"/>
      <c r="BM637" s="420"/>
      <c r="BN637" s="420"/>
      <c r="BO637" s="420"/>
      <c r="BP637" s="420"/>
      <c r="BQ637" s="420"/>
      <c r="BR637" s="420"/>
      <c r="BS637" s="420"/>
      <c r="BT637" s="420"/>
      <c r="BU637" s="420"/>
      <c r="BV637" s="420"/>
      <c r="BW637" s="420"/>
      <c r="BX637" s="420"/>
      <c r="BY637" s="420"/>
      <c r="BZ637" s="420"/>
      <c r="CA637" s="420"/>
      <c r="CB637" s="420"/>
      <c r="CC637" s="420"/>
      <c r="CD637" s="420"/>
      <c r="CE637" s="420"/>
      <c r="CF637" s="420"/>
      <c r="CG637" s="420"/>
      <c r="CH637" s="420"/>
      <c r="CI637" s="420"/>
      <c r="CJ637" s="420"/>
      <c r="CK637" s="420"/>
      <c r="CL637" s="420"/>
      <c r="CM637" s="420"/>
      <c r="CN637" s="420"/>
      <c r="CO637" s="420"/>
      <c r="CP637" s="420"/>
      <c r="CQ637" s="420"/>
      <c r="CR637" s="420"/>
      <c r="CS637" s="420"/>
      <c r="CT637" s="420"/>
      <c r="CU637" s="420"/>
      <c r="CV637" s="420"/>
      <c r="CW637" s="420"/>
      <c r="CX637" s="420"/>
      <c r="CY637" s="420"/>
      <c r="CZ637" s="420"/>
    </row>
    <row r="638" s="424" customFormat="true" ht="25.15" customHeight="true" x14ac:dyDescent="0.2">
      <c r="C638" s="849"/>
      <c r="D638" s="848"/>
      <c r="E638" s="659"/>
      <c r="F638" s="659"/>
      <c r="G638" s="659"/>
      <c r="H638" s="849"/>
      <c r="I638" s="848"/>
      <c r="J638" s="659"/>
      <c r="K638" s="659"/>
      <c r="L638" s="659"/>
      <c r="M638" s="849"/>
      <c r="N638" s="848"/>
      <c r="O638" s="659"/>
      <c r="P638" s="659"/>
      <c r="Q638" s="659"/>
      <c r="AI638" s="417"/>
      <c r="AJ638" s="417"/>
      <c r="AK638" s="417"/>
      <c r="AL638" s="417"/>
      <c r="AM638" s="417"/>
      <c r="AN638" s="417"/>
      <c r="AO638" s="417"/>
      <c r="AP638" s="417"/>
      <c r="AQ638" s="417"/>
      <c r="AR638" s="417"/>
      <c r="AS638" s="417"/>
      <c r="AT638" s="417"/>
      <c r="AU638" s="417"/>
      <c r="AV638" s="417"/>
      <c r="AW638" s="417"/>
      <c r="AX638" s="417"/>
      <c r="AY638" s="417"/>
      <c r="AZ638" s="417"/>
      <c r="BA638" s="420"/>
      <c r="BB638" s="496"/>
      <c r="BC638" s="420"/>
      <c r="BD638" s="420"/>
      <c r="BE638" s="420"/>
      <c r="BF638" s="420"/>
      <c r="BG638" s="420"/>
      <c r="BH638" s="420"/>
      <c r="BI638" s="420"/>
      <c r="BJ638" s="420"/>
      <c r="BK638" s="420"/>
      <c r="BL638" s="420"/>
      <c r="BM638" s="420"/>
      <c r="BN638" s="420"/>
      <c r="BO638" s="420"/>
      <c r="BP638" s="420"/>
      <c r="BQ638" s="420"/>
      <c r="BR638" s="420"/>
      <c r="BS638" s="420"/>
      <c r="BT638" s="420"/>
      <c r="BU638" s="420"/>
      <c r="BV638" s="420"/>
      <c r="BW638" s="420"/>
      <c r="BX638" s="420"/>
      <c r="BY638" s="420"/>
      <c r="BZ638" s="420"/>
      <c r="CA638" s="420"/>
      <c r="CB638" s="420"/>
      <c r="CC638" s="420"/>
      <c r="CD638" s="420"/>
      <c r="CE638" s="420"/>
      <c r="CF638" s="420"/>
      <c r="CG638" s="420"/>
      <c r="CH638" s="420"/>
      <c r="CI638" s="420"/>
      <c r="CJ638" s="420"/>
      <c r="CK638" s="420"/>
      <c r="CL638" s="420"/>
      <c r="CM638" s="420"/>
      <c r="CN638" s="420"/>
      <c r="CO638" s="420"/>
      <c r="CP638" s="420"/>
      <c r="CQ638" s="420"/>
      <c r="CR638" s="420"/>
      <c r="CS638" s="420"/>
      <c r="CT638" s="420"/>
      <c r="CU638" s="420"/>
      <c r="CV638" s="420"/>
      <c r="CW638" s="420"/>
      <c r="CX638" s="420"/>
      <c r="CY638" s="420"/>
      <c r="CZ638" s="420"/>
    </row>
    <row r="639" s="424" customFormat="true" ht="25.15" customHeight="true" x14ac:dyDescent="0.2">
      <c r="C639" s="849"/>
      <c r="D639" s="848"/>
      <c r="E639" s="659"/>
      <c r="F639" s="659"/>
      <c r="G639" s="659"/>
      <c r="H639" s="849"/>
      <c r="I639" s="848"/>
      <c r="J639" s="659"/>
      <c r="K639" s="659"/>
      <c r="L639" s="659"/>
      <c r="M639" s="849"/>
      <c r="N639" s="848"/>
      <c r="O639" s="659"/>
      <c r="P639" s="659"/>
      <c r="Q639" s="659"/>
      <c r="AI639" s="417"/>
      <c r="AJ639" s="417"/>
      <c r="AK639" s="417"/>
      <c r="AL639" s="417"/>
      <c r="AM639" s="417"/>
      <c r="AN639" s="417"/>
      <c r="AO639" s="417"/>
      <c r="AP639" s="417"/>
      <c r="AQ639" s="417"/>
      <c r="AR639" s="417"/>
      <c r="AS639" s="417"/>
      <c r="AT639" s="417"/>
      <c r="AU639" s="417"/>
      <c r="AV639" s="417"/>
      <c r="AW639" s="417"/>
      <c r="AX639" s="417"/>
      <c r="AY639" s="417"/>
      <c r="AZ639" s="417"/>
      <c r="BA639" s="420"/>
      <c r="BB639" s="496"/>
      <c r="BC639" s="420"/>
      <c r="BD639" s="420"/>
      <c r="BE639" s="420"/>
      <c r="BF639" s="420"/>
      <c r="BG639" s="420"/>
      <c r="BH639" s="420"/>
      <c r="BI639" s="420"/>
      <c r="BJ639" s="420"/>
      <c r="BK639" s="420"/>
      <c r="BL639" s="420"/>
      <c r="BM639" s="420"/>
      <c r="BN639" s="420"/>
      <c r="BO639" s="420"/>
      <c r="BP639" s="420"/>
      <c r="BQ639" s="420"/>
      <c r="BR639" s="420"/>
      <c r="BS639" s="420"/>
      <c r="BT639" s="420"/>
      <c r="BU639" s="420"/>
      <c r="BV639" s="420"/>
      <c r="BW639" s="420"/>
      <c r="BX639" s="420"/>
      <c r="BY639" s="420"/>
      <c r="BZ639" s="420"/>
      <c r="CA639" s="420"/>
      <c r="CB639" s="420"/>
      <c r="CC639" s="420"/>
      <c r="CD639" s="420"/>
      <c r="CE639" s="420"/>
      <c r="CF639" s="420"/>
      <c r="CG639" s="420"/>
      <c r="CH639" s="420"/>
      <c r="CI639" s="420"/>
      <c r="CJ639" s="420"/>
      <c r="CK639" s="420"/>
      <c r="CL639" s="420"/>
      <c r="CM639" s="420"/>
      <c r="CN639" s="420"/>
      <c r="CO639" s="420"/>
      <c r="CP639" s="420"/>
      <c r="CQ639" s="420"/>
      <c r="CR639" s="420"/>
      <c r="CS639" s="420"/>
      <c r="CT639" s="420"/>
      <c r="CU639" s="420"/>
      <c r="CV639" s="420"/>
      <c r="CW639" s="420"/>
      <c r="CX639" s="420"/>
      <c r="CY639" s="420"/>
      <c r="CZ639" s="420"/>
    </row>
    <row r="640" s="424" customFormat="true" ht="25.15" customHeight="true" x14ac:dyDescent="0.2">
      <c r="C640" s="849"/>
      <c r="D640" s="848"/>
      <c r="E640" s="659"/>
      <c r="F640" s="659"/>
      <c r="G640" s="659"/>
      <c r="H640" s="849"/>
      <c r="I640" s="848"/>
      <c r="J640" s="659"/>
      <c r="K640" s="659"/>
      <c r="L640" s="659"/>
      <c r="M640" s="849"/>
      <c r="N640" s="848"/>
      <c r="O640" s="659"/>
      <c r="P640" s="659"/>
      <c r="Q640" s="659"/>
      <c r="AI640" s="417"/>
      <c r="AJ640" s="417"/>
      <c r="AK640" s="417"/>
      <c r="AL640" s="417"/>
      <c r="AM640" s="417"/>
      <c r="AN640" s="417"/>
      <c r="AO640" s="417"/>
      <c r="AP640" s="417"/>
      <c r="AQ640" s="417"/>
      <c r="AR640" s="417"/>
      <c r="AS640" s="417"/>
      <c r="AT640" s="417"/>
      <c r="AU640" s="417"/>
      <c r="AV640" s="417"/>
      <c r="AW640" s="417"/>
      <c r="AX640" s="417"/>
      <c r="AY640" s="417"/>
      <c r="AZ640" s="417"/>
      <c r="BA640" s="420"/>
      <c r="BB640" s="496"/>
      <c r="BC640" s="420"/>
      <c r="BD640" s="420"/>
      <c r="BE640" s="420"/>
      <c r="BF640" s="420"/>
      <c r="BG640" s="420"/>
      <c r="BH640" s="420"/>
      <c r="BI640" s="420"/>
      <c r="BJ640" s="420"/>
      <c r="BK640" s="420"/>
      <c r="BL640" s="420"/>
      <c r="BM640" s="420"/>
      <c r="BN640" s="420"/>
      <c r="BO640" s="420"/>
      <c r="BP640" s="420"/>
      <c r="BQ640" s="420"/>
      <c r="BR640" s="420"/>
      <c r="BS640" s="420"/>
      <c r="BT640" s="420"/>
      <c r="BU640" s="420"/>
      <c r="BV640" s="420"/>
      <c r="BW640" s="420"/>
      <c r="BX640" s="420"/>
      <c r="BY640" s="420"/>
      <c r="BZ640" s="420"/>
      <c r="CA640" s="420"/>
      <c r="CB640" s="420"/>
      <c r="CC640" s="420"/>
      <c r="CD640" s="420"/>
      <c r="CE640" s="420"/>
      <c r="CF640" s="420"/>
      <c r="CG640" s="420"/>
      <c r="CH640" s="420"/>
      <c r="CI640" s="420"/>
      <c r="CJ640" s="420"/>
      <c r="CK640" s="420"/>
      <c r="CL640" s="420"/>
      <c r="CM640" s="420"/>
      <c r="CN640" s="420"/>
      <c r="CO640" s="420"/>
      <c r="CP640" s="420"/>
      <c r="CQ640" s="420"/>
      <c r="CR640" s="420"/>
      <c r="CS640" s="420"/>
      <c r="CT640" s="420"/>
      <c r="CU640" s="420"/>
      <c r="CV640" s="420"/>
      <c r="CW640" s="420"/>
      <c r="CX640" s="420"/>
      <c r="CY640" s="420"/>
      <c r="CZ640" s="420"/>
    </row>
    <row r="641" s="424" customFormat="true" ht="25.15" customHeight="true" x14ac:dyDescent="0.2">
      <c r="C641" s="849"/>
      <c r="D641" s="848"/>
      <c r="E641" s="659"/>
      <c r="F641" s="659"/>
      <c r="G641" s="659"/>
      <c r="H641" s="849"/>
      <c r="I641" s="848"/>
      <c r="J641" s="659"/>
      <c r="K641" s="659"/>
      <c r="L641" s="659"/>
      <c r="M641" s="849"/>
      <c r="N641" s="848"/>
      <c r="O641" s="659"/>
      <c r="P641" s="659"/>
      <c r="Q641" s="659"/>
      <c r="AI641" s="417"/>
      <c r="AJ641" s="417"/>
      <c r="AK641" s="417"/>
      <c r="AL641" s="417"/>
      <c r="AM641" s="417"/>
      <c r="AN641" s="417"/>
      <c r="AO641" s="417"/>
      <c r="AP641" s="417"/>
      <c r="AQ641" s="417"/>
      <c r="AR641" s="417"/>
      <c r="AS641" s="417"/>
      <c r="AT641" s="417"/>
      <c r="AU641" s="417"/>
      <c r="AV641" s="417"/>
      <c r="AW641" s="417"/>
      <c r="AX641" s="417"/>
      <c r="AY641" s="417"/>
      <c r="AZ641" s="417"/>
      <c r="BA641" s="420"/>
      <c r="BB641" s="496"/>
      <c r="BC641" s="420"/>
      <c r="BD641" s="420"/>
      <c r="BE641" s="420"/>
      <c r="BF641" s="420"/>
      <c r="BG641" s="420"/>
      <c r="BH641" s="420"/>
      <c r="BI641" s="420"/>
      <c r="BJ641" s="420"/>
      <c r="BK641" s="420"/>
      <c r="BL641" s="420"/>
      <c r="BM641" s="420"/>
      <c r="BN641" s="420"/>
      <c r="BO641" s="420"/>
      <c r="BP641" s="420"/>
      <c r="BQ641" s="420"/>
      <c r="BR641" s="420"/>
      <c r="BS641" s="420"/>
      <c r="BT641" s="420"/>
      <c r="BU641" s="420"/>
      <c r="BV641" s="420"/>
      <c r="BW641" s="420"/>
      <c r="BX641" s="420"/>
      <c r="BY641" s="420"/>
      <c r="BZ641" s="420"/>
      <c r="CA641" s="420"/>
      <c r="CB641" s="420"/>
      <c r="CC641" s="420"/>
      <c r="CD641" s="420"/>
      <c r="CE641" s="420"/>
      <c r="CF641" s="420"/>
      <c r="CG641" s="420"/>
      <c r="CH641" s="420"/>
      <c r="CI641" s="420"/>
      <c r="CJ641" s="420"/>
      <c r="CK641" s="420"/>
      <c r="CL641" s="420"/>
      <c r="CM641" s="420"/>
      <c r="CN641" s="420"/>
      <c r="CO641" s="420"/>
      <c r="CP641" s="420"/>
      <c r="CQ641" s="420"/>
      <c r="CR641" s="420"/>
      <c r="CS641" s="420"/>
      <c r="CT641" s="420"/>
      <c r="CU641" s="420"/>
      <c r="CV641" s="420"/>
      <c r="CW641" s="420"/>
      <c r="CX641" s="420"/>
      <c r="CY641" s="420"/>
      <c r="CZ641" s="420"/>
    </row>
    <row r="642" s="424" customFormat="true" ht="25.15" customHeight="true" x14ac:dyDescent="0.2">
      <c r="C642" s="849"/>
      <c r="D642" s="848"/>
      <c r="E642" s="659"/>
      <c r="F642" s="659"/>
      <c r="G642" s="659"/>
      <c r="H642" s="849"/>
      <c r="I642" s="848"/>
      <c r="J642" s="659"/>
      <c r="K642" s="659"/>
      <c r="L642" s="659"/>
      <c r="M642" s="849"/>
      <c r="N642" s="848"/>
      <c r="O642" s="659"/>
      <c r="P642" s="659"/>
      <c r="Q642" s="659"/>
      <c r="AI642" s="417"/>
      <c r="AJ642" s="417"/>
      <c r="AK642" s="417"/>
      <c r="AL642" s="417"/>
      <c r="AM642" s="417"/>
      <c r="AN642" s="417"/>
      <c r="AO642" s="417"/>
      <c r="AP642" s="417"/>
      <c r="AQ642" s="417"/>
      <c r="AR642" s="417"/>
      <c r="AS642" s="417"/>
      <c r="AT642" s="417"/>
      <c r="AU642" s="417"/>
      <c r="AV642" s="417"/>
      <c r="AW642" s="417"/>
      <c r="AX642" s="417"/>
      <c r="AY642" s="417"/>
      <c r="AZ642" s="417"/>
      <c r="BA642" s="420"/>
      <c r="BB642" s="496"/>
      <c r="BC642" s="420"/>
      <c r="BD642" s="420"/>
      <c r="BE642" s="420"/>
      <c r="BF642" s="420"/>
      <c r="BG642" s="420"/>
      <c r="BH642" s="420"/>
      <c r="BI642" s="420"/>
      <c r="BJ642" s="420"/>
      <c r="BK642" s="420"/>
      <c r="BL642" s="420"/>
      <c r="BM642" s="420"/>
      <c r="BN642" s="420"/>
      <c r="BO642" s="420"/>
      <c r="BP642" s="420"/>
      <c r="BQ642" s="420"/>
      <c r="BR642" s="420"/>
      <c r="BS642" s="420"/>
      <c r="BT642" s="420"/>
      <c r="BU642" s="420"/>
      <c r="BV642" s="420"/>
      <c r="BW642" s="420"/>
      <c r="BX642" s="420"/>
      <c r="BY642" s="420"/>
      <c r="BZ642" s="420"/>
      <c r="CA642" s="420"/>
      <c r="CB642" s="420"/>
      <c r="CC642" s="420"/>
      <c r="CD642" s="420"/>
      <c r="CE642" s="420"/>
      <c r="CF642" s="420"/>
      <c r="CG642" s="420"/>
      <c r="CH642" s="420"/>
      <c r="CI642" s="420"/>
      <c r="CJ642" s="420"/>
      <c r="CK642" s="420"/>
      <c r="CL642" s="420"/>
      <c r="CM642" s="420"/>
      <c r="CN642" s="420"/>
      <c r="CO642" s="420"/>
      <c r="CP642" s="420"/>
      <c r="CQ642" s="420"/>
      <c r="CR642" s="420"/>
      <c r="CS642" s="420"/>
      <c r="CT642" s="420"/>
      <c r="CU642" s="420"/>
      <c r="CV642" s="420"/>
      <c r="CW642" s="420"/>
      <c r="CX642" s="420"/>
      <c r="CY642" s="420"/>
      <c r="CZ642" s="420"/>
    </row>
    <row r="643" s="424" customFormat="true" ht="25.15" customHeight="true" x14ac:dyDescent="0.2">
      <c r="C643" s="849"/>
      <c r="D643" s="848"/>
      <c r="E643" s="659"/>
      <c r="F643" s="659"/>
      <c r="G643" s="659"/>
      <c r="H643" s="849"/>
      <c r="I643" s="848"/>
      <c r="J643" s="659"/>
      <c r="K643" s="659"/>
      <c r="L643" s="659"/>
      <c r="M643" s="849"/>
      <c r="N643" s="848"/>
      <c r="O643" s="659"/>
      <c r="P643" s="659"/>
      <c r="Q643" s="659"/>
      <c r="AI643" s="417"/>
      <c r="AJ643" s="417"/>
      <c r="AK643" s="417"/>
      <c r="AL643" s="417"/>
      <c r="AM643" s="417"/>
      <c r="AN643" s="417"/>
      <c r="AO643" s="417"/>
      <c r="AP643" s="417"/>
      <c r="AQ643" s="417"/>
      <c r="AR643" s="417"/>
      <c r="AS643" s="417"/>
      <c r="AT643" s="417"/>
      <c r="AU643" s="417"/>
      <c r="AV643" s="417"/>
      <c r="AW643" s="417"/>
      <c r="AX643" s="417"/>
      <c r="AY643" s="417"/>
      <c r="AZ643" s="417"/>
      <c r="BA643" s="420"/>
      <c r="BB643" s="496"/>
      <c r="BC643" s="420"/>
      <c r="BD643" s="420"/>
      <c r="BE643" s="420"/>
      <c r="BF643" s="420"/>
      <c r="BG643" s="420"/>
      <c r="BH643" s="420"/>
      <c r="BI643" s="420"/>
      <c r="BJ643" s="420"/>
      <c r="BK643" s="420"/>
      <c r="BL643" s="420"/>
      <c r="BM643" s="420"/>
      <c r="BN643" s="420"/>
      <c r="BO643" s="420"/>
      <c r="BP643" s="420"/>
      <c r="BQ643" s="420"/>
      <c r="BR643" s="420"/>
      <c r="BS643" s="420"/>
      <c r="BT643" s="420"/>
      <c r="BU643" s="420"/>
      <c r="BV643" s="420"/>
      <c r="BW643" s="420"/>
      <c r="BX643" s="420"/>
      <c r="BY643" s="420"/>
      <c r="BZ643" s="420"/>
      <c r="CA643" s="420"/>
      <c r="CB643" s="420"/>
      <c r="CC643" s="420"/>
      <c r="CD643" s="420"/>
      <c r="CE643" s="420"/>
      <c r="CF643" s="420"/>
      <c r="CG643" s="420"/>
      <c r="CH643" s="420"/>
      <c r="CI643" s="420"/>
      <c r="CJ643" s="420"/>
      <c r="CK643" s="420"/>
      <c r="CL643" s="420"/>
      <c r="CM643" s="420"/>
      <c r="CN643" s="420"/>
      <c r="CO643" s="420"/>
      <c r="CP643" s="420"/>
      <c r="CQ643" s="420"/>
      <c r="CR643" s="420"/>
      <c r="CS643" s="420"/>
      <c r="CT643" s="420"/>
      <c r="CU643" s="420"/>
      <c r="CV643" s="420"/>
      <c r="CW643" s="420"/>
      <c r="CX643" s="420"/>
      <c r="CY643" s="420"/>
      <c r="CZ643" s="420"/>
    </row>
    <row r="644" s="424" customFormat="true" ht="25.15" customHeight="true" x14ac:dyDescent="0.2">
      <c r="C644" s="849"/>
      <c r="D644" s="848"/>
      <c r="E644" s="659"/>
      <c r="F644" s="659"/>
      <c r="G644" s="659"/>
      <c r="H644" s="849"/>
      <c r="I644" s="848"/>
      <c r="J644" s="659"/>
      <c r="K644" s="659"/>
      <c r="L644" s="659"/>
      <c r="M644" s="849"/>
      <c r="N644" s="848"/>
      <c r="O644" s="659"/>
      <c r="P644" s="659"/>
      <c r="Q644" s="659"/>
      <c r="AI644" s="417"/>
      <c r="AJ644" s="417"/>
      <c r="AK644" s="417"/>
      <c r="AL644" s="417"/>
      <c r="AM644" s="417"/>
      <c r="AN644" s="417"/>
      <c r="AO644" s="417"/>
      <c r="AP644" s="417"/>
      <c r="AQ644" s="417"/>
      <c r="AR644" s="417"/>
      <c r="AS644" s="417"/>
      <c r="AT644" s="417"/>
      <c r="AU644" s="417"/>
      <c r="AV644" s="417"/>
      <c r="AW644" s="417"/>
      <c r="AX644" s="417"/>
      <c r="AY644" s="417"/>
      <c r="AZ644" s="417"/>
      <c r="BA644" s="420"/>
      <c r="BB644" s="496"/>
      <c r="BC644" s="420"/>
      <c r="BD644" s="420"/>
      <c r="BE644" s="420"/>
      <c r="BF644" s="420"/>
      <c r="BG644" s="420"/>
      <c r="BH644" s="420"/>
      <c r="BI644" s="420"/>
      <c r="BJ644" s="420"/>
      <c r="BK644" s="420"/>
      <c r="BL644" s="420"/>
      <c r="BM644" s="420"/>
      <c r="BN644" s="420"/>
      <c r="BO644" s="420"/>
      <c r="BP644" s="420"/>
      <c r="BQ644" s="420"/>
      <c r="BR644" s="420"/>
      <c r="BS644" s="420"/>
      <c r="BT644" s="420"/>
      <c r="BU644" s="420"/>
      <c r="BV644" s="420"/>
      <c r="BW644" s="420"/>
      <c r="BX644" s="420"/>
      <c r="BY644" s="420"/>
      <c r="BZ644" s="420"/>
      <c r="CA644" s="420"/>
      <c r="CB644" s="420"/>
      <c r="CC644" s="420"/>
      <c r="CD644" s="420"/>
      <c r="CE644" s="420"/>
      <c r="CF644" s="420"/>
      <c r="CG644" s="420"/>
      <c r="CH644" s="420"/>
      <c r="CI644" s="420"/>
      <c r="CJ644" s="420"/>
      <c r="CK644" s="420"/>
      <c r="CL644" s="420"/>
      <c r="CM644" s="420"/>
      <c r="CN644" s="420"/>
      <c r="CO644" s="420"/>
      <c r="CP644" s="420"/>
      <c r="CQ644" s="420"/>
      <c r="CR644" s="420"/>
      <c r="CS644" s="420"/>
      <c r="CT644" s="420"/>
      <c r="CU644" s="420"/>
      <c r="CV644" s="420"/>
      <c r="CW644" s="420"/>
      <c r="CX644" s="420"/>
      <c r="CY644" s="420"/>
      <c r="CZ644" s="420"/>
    </row>
    <row r="645" s="424" customFormat="true" ht="25.15" customHeight="true" x14ac:dyDescent="0.2">
      <c r="C645" s="849"/>
      <c r="D645" s="848"/>
      <c r="E645" s="659"/>
      <c r="F645" s="659"/>
      <c r="G645" s="659"/>
      <c r="H645" s="849"/>
      <c r="I645" s="848"/>
      <c r="J645" s="659"/>
      <c r="K645" s="659"/>
      <c r="L645" s="659"/>
      <c r="M645" s="849"/>
      <c r="N645" s="848"/>
      <c r="O645" s="659"/>
      <c r="P645" s="659"/>
      <c r="Q645" s="659"/>
      <c r="AI645" s="417"/>
      <c r="AJ645" s="417"/>
      <c r="AK645" s="417"/>
      <c r="AL645" s="417"/>
      <c r="AM645" s="417"/>
      <c r="AN645" s="417"/>
      <c r="AO645" s="417"/>
      <c r="AP645" s="417"/>
      <c r="AQ645" s="417"/>
      <c r="AR645" s="417"/>
      <c r="AS645" s="417"/>
      <c r="AT645" s="417"/>
      <c r="AU645" s="417"/>
      <c r="AV645" s="417"/>
      <c r="AW645" s="417"/>
      <c r="AX645" s="417"/>
      <c r="AY645" s="417"/>
      <c r="AZ645" s="417"/>
      <c r="BA645" s="420"/>
      <c r="BB645" s="496"/>
      <c r="BC645" s="420"/>
      <c r="BD645" s="420"/>
      <c r="BE645" s="420"/>
      <c r="BF645" s="420"/>
      <c r="BG645" s="420"/>
      <c r="BH645" s="420"/>
      <c r="BI645" s="420"/>
      <c r="BJ645" s="420"/>
      <c r="BK645" s="420"/>
      <c r="BL645" s="420"/>
      <c r="BM645" s="420"/>
      <c r="BN645" s="420"/>
      <c r="BO645" s="420"/>
      <c r="BP645" s="420"/>
      <c r="BQ645" s="420"/>
      <c r="BR645" s="420"/>
      <c r="BS645" s="420"/>
      <c r="BT645" s="420"/>
      <c r="BU645" s="420"/>
      <c r="BV645" s="420"/>
      <c r="BW645" s="420"/>
      <c r="BX645" s="420"/>
      <c r="BY645" s="420"/>
      <c r="BZ645" s="420"/>
      <c r="CA645" s="420"/>
      <c r="CB645" s="420"/>
      <c r="CC645" s="420"/>
      <c r="CD645" s="420"/>
      <c r="CE645" s="420"/>
      <c r="CF645" s="420"/>
      <c r="CG645" s="420"/>
      <c r="CH645" s="420"/>
      <c r="CI645" s="420"/>
      <c r="CJ645" s="420"/>
      <c r="CK645" s="420"/>
      <c r="CL645" s="420"/>
      <c r="CM645" s="420"/>
      <c r="CN645" s="420"/>
      <c r="CO645" s="420"/>
      <c r="CP645" s="420"/>
      <c r="CQ645" s="420"/>
      <c r="CR645" s="420"/>
      <c r="CS645" s="420"/>
      <c r="CT645" s="420"/>
      <c r="CU645" s="420"/>
      <c r="CV645" s="420"/>
      <c r="CW645" s="420"/>
      <c r="CX645" s="420"/>
      <c r="CY645" s="420"/>
      <c r="CZ645" s="420"/>
    </row>
    <row r="646" s="424" customFormat="true" ht="25.15" customHeight="true" x14ac:dyDescent="0.2">
      <c r="C646" s="849"/>
      <c r="D646" s="848"/>
      <c r="E646" s="659"/>
      <c r="F646" s="659"/>
      <c r="G646" s="659"/>
      <c r="H646" s="849"/>
      <c r="I646" s="848"/>
      <c r="J646" s="659"/>
      <c r="K646" s="659"/>
      <c r="L646" s="659"/>
      <c r="M646" s="849"/>
      <c r="N646" s="848"/>
      <c r="O646" s="659"/>
      <c r="P646" s="659"/>
      <c r="Q646" s="659"/>
      <c r="AI646" s="417"/>
      <c r="AJ646" s="417"/>
      <c r="AK646" s="417"/>
      <c r="AL646" s="417"/>
      <c r="AM646" s="417"/>
      <c r="AN646" s="417"/>
      <c r="AO646" s="417"/>
      <c r="AP646" s="417"/>
      <c r="AQ646" s="417"/>
      <c r="AR646" s="417"/>
      <c r="AS646" s="417"/>
      <c r="AT646" s="417"/>
      <c r="AU646" s="417"/>
      <c r="AV646" s="417"/>
      <c r="AW646" s="417"/>
      <c r="AX646" s="417"/>
      <c r="AY646" s="417"/>
      <c r="AZ646" s="417"/>
      <c r="BA646" s="420"/>
      <c r="BB646" s="496"/>
      <c r="BC646" s="420"/>
      <c r="BD646" s="420"/>
      <c r="BE646" s="420"/>
      <c r="BF646" s="420"/>
      <c r="BG646" s="420"/>
      <c r="BH646" s="420"/>
      <c r="BI646" s="420"/>
      <c r="BJ646" s="420"/>
      <c r="BK646" s="420"/>
      <c r="BL646" s="420"/>
      <c r="BM646" s="420"/>
      <c r="BN646" s="420"/>
      <c r="BO646" s="420"/>
      <c r="BP646" s="420"/>
      <c r="BQ646" s="420"/>
      <c r="BR646" s="420"/>
      <c r="BS646" s="420"/>
      <c r="BT646" s="420"/>
      <c r="BU646" s="420"/>
      <c r="BV646" s="420"/>
      <c r="BW646" s="420"/>
      <c r="BX646" s="420"/>
      <c r="BY646" s="420"/>
      <c r="BZ646" s="420"/>
      <c r="CA646" s="420"/>
      <c r="CB646" s="420"/>
      <c r="CC646" s="420"/>
      <c r="CD646" s="420"/>
      <c r="CE646" s="420"/>
      <c r="CF646" s="420"/>
      <c r="CG646" s="420"/>
      <c r="CH646" s="420"/>
      <c r="CI646" s="420"/>
      <c r="CJ646" s="420"/>
      <c r="CK646" s="420"/>
      <c r="CL646" s="420"/>
      <c r="CM646" s="420"/>
      <c r="CN646" s="420"/>
      <c r="CO646" s="420"/>
      <c r="CP646" s="420"/>
      <c r="CQ646" s="420"/>
      <c r="CR646" s="420"/>
      <c r="CS646" s="420"/>
      <c r="CT646" s="420"/>
      <c r="CU646" s="420"/>
      <c r="CV646" s="420"/>
      <c r="CW646" s="420"/>
      <c r="CX646" s="420"/>
      <c r="CY646" s="420"/>
      <c r="CZ646" s="420"/>
    </row>
    <row r="647" s="424" customFormat="true" ht="25.15" customHeight="true" x14ac:dyDescent="0.2">
      <c r="C647" s="849"/>
      <c r="D647" s="848"/>
      <c r="E647" s="659"/>
      <c r="F647" s="659"/>
      <c r="G647" s="659"/>
      <c r="H647" s="849"/>
      <c r="I647" s="848"/>
      <c r="J647" s="659"/>
      <c r="K647" s="659"/>
      <c r="L647" s="659"/>
      <c r="M647" s="849"/>
      <c r="N647" s="848"/>
      <c r="O647" s="659"/>
      <c r="P647" s="659"/>
      <c r="Q647" s="659"/>
      <c r="AI647" s="417"/>
      <c r="AJ647" s="417"/>
      <c r="AK647" s="417"/>
      <c r="AL647" s="417"/>
      <c r="AM647" s="417"/>
      <c r="AN647" s="417"/>
      <c r="AO647" s="417"/>
      <c r="AP647" s="417"/>
      <c r="AQ647" s="417"/>
      <c r="AR647" s="417"/>
      <c r="AS647" s="417"/>
      <c r="AT647" s="417"/>
      <c r="AU647" s="417"/>
      <c r="AV647" s="417"/>
      <c r="AW647" s="417"/>
      <c r="AX647" s="417"/>
      <c r="AY647" s="417"/>
      <c r="AZ647" s="417"/>
      <c r="BA647" s="420"/>
      <c r="BB647" s="496"/>
      <c r="BC647" s="420"/>
      <c r="BD647" s="420"/>
      <c r="BE647" s="420"/>
      <c r="BF647" s="420"/>
      <c r="BG647" s="420"/>
      <c r="BH647" s="420"/>
      <c r="BI647" s="420"/>
      <c r="BJ647" s="420"/>
      <c r="BK647" s="420"/>
      <c r="BL647" s="420"/>
      <c r="BM647" s="420"/>
      <c r="BN647" s="420"/>
      <c r="BO647" s="420"/>
      <c r="BP647" s="420"/>
      <c r="BQ647" s="420"/>
      <c r="BR647" s="420"/>
      <c r="BS647" s="420"/>
      <c r="BT647" s="420"/>
      <c r="BU647" s="420"/>
      <c r="BV647" s="420"/>
      <c r="BW647" s="420"/>
      <c r="BX647" s="420"/>
      <c r="BY647" s="420"/>
      <c r="BZ647" s="420"/>
      <c r="CA647" s="420"/>
      <c r="CB647" s="420"/>
      <c r="CC647" s="420"/>
      <c r="CD647" s="420"/>
      <c r="CE647" s="420"/>
      <c r="CF647" s="420"/>
      <c r="CG647" s="420"/>
      <c r="CH647" s="420"/>
      <c r="CI647" s="420"/>
      <c r="CJ647" s="420"/>
      <c r="CK647" s="420"/>
      <c r="CL647" s="420"/>
      <c r="CM647" s="420"/>
      <c r="CN647" s="420"/>
      <c r="CO647" s="420"/>
      <c r="CP647" s="420"/>
      <c r="CQ647" s="420"/>
      <c r="CR647" s="420"/>
      <c r="CS647" s="420"/>
      <c r="CT647" s="420"/>
      <c r="CU647" s="420"/>
      <c r="CV647" s="420"/>
      <c r="CW647" s="420"/>
      <c r="CX647" s="420"/>
      <c r="CY647" s="420"/>
      <c r="CZ647" s="420"/>
    </row>
    <row r="648" s="424" customFormat="true" ht="25.15" customHeight="true" x14ac:dyDescent="0.2">
      <c r="C648" s="849"/>
      <c r="D648" s="848"/>
      <c r="E648" s="659"/>
      <c r="F648" s="659"/>
      <c r="G648" s="659"/>
      <c r="H648" s="849"/>
      <c r="I648" s="848"/>
      <c r="J648" s="659"/>
      <c r="K648" s="659"/>
      <c r="L648" s="659"/>
      <c r="M648" s="849"/>
      <c r="N648" s="848"/>
      <c r="O648" s="659"/>
      <c r="P648" s="659"/>
      <c r="Q648" s="659"/>
      <c r="AI648" s="417"/>
      <c r="AJ648" s="417"/>
      <c r="AK648" s="417"/>
      <c r="AL648" s="417"/>
      <c r="AM648" s="417"/>
      <c r="AN648" s="417"/>
      <c r="AO648" s="417"/>
      <c r="AP648" s="417"/>
      <c r="AQ648" s="417"/>
      <c r="AR648" s="417"/>
      <c r="AS648" s="417"/>
      <c r="AT648" s="417"/>
      <c r="AU648" s="417"/>
      <c r="AV648" s="417"/>
      <c r="AW648" s="417"/>
      <c r="AX648" s="417"/>
      <c r="AY648" s="417"/>
      <c r="AZ648" s="417"/>
      <c r="BA648" s="420"/>
      <c r="BB648" s="496"/>
      <c r="BC648" s="420"/>
      <c r="BD648" s="420"/>
      <c r="BE648" s="420"/>
      <c r="BF648" s="420"/>
      <c r="BG648" s="420"/>
      <c r="BH648" s="420"/>
      <c r="BI648" s="420"/>
      <c r="BJ648" s="420"/>
      <c r="BK648" s="420"/>
      <c r="BL648" s="420"/>
      <c r="BM648" s="420"/>
      <c r="BN648" s="420"/>
      <c r="BO648" s="420"/>
      <c r="BP648" s="420"/>
      <c r="BQ648" s="420"/>
      <c r="BR648" s="420"/>
      <c r="BS648" s="420"/>
      <c r="BT648" s="420"/>
      <c r="BU648" s="420"/>
      <c r="BV648" s="420"/>
      <c r="BW648" s="420"/>
      <c r="BX648" s="420"/>
      <c r="BY648" s="420"/>
      <c r="BZ648" s="420"/>
      <c r="CA648" s="420"/>
      <c r="CB648" s="420"/>
      <c r="CC648" s="420"/>
      <c r="CD648" s="420"/>
      <c r="CE648" s="420"/>
      <c r="CF648" s="420"/>
      <c r="CG648" s="420"/>
      <c r="CH648" s="420"/>
      <c r="CI648" s="420"/>
      <c r="CJ648" s="420"/>
      <c r="CK648" s="420"/>
      <c r="CL648" s="420"/>
      <c r="CM648" s="420"/>
      <c r="CN648" s="420"/>
      <c r="CO648" s="420"/>
      <c r="CP648" s="420"/>
      <c r="CQ648" s="420"/>
      <c r="CR648" s="420"/>
      <c r="CS648" s="420"/>
      <c r="CT648" s="420"/>
      <c r="CU648" s="420"/>
      <c r="CV648" s="420"/>
      <c r="CW648" s="420"/>
      <c r="CX648" s="420"/>
      <c r="CY648" s="420"/>
      <c r="CZ648" s="420"/>
    </row>
    <row r="649" s="424" customFormat="true" ht="25.15" customHeight="true" x14ac:dyDescent="0.2">
      <c r="C649" s="849"/>
      <c r="D649" s="848"/>
      <c r="E649" s="659"/>
      <c r="F649" s="659"/>
      <c r="G649" s="659"/>
      <c r="H649" s="849"/>
      <c r="I649" s="848"/>
      <c r="J649" s="659"/>
      <c r="K649" s="659"/>
      <c r="L649" s="659"/>
      <c r="M649" s="849"/>
      <c r="N649" s="848"/>
      <c r="O649" s="659"/>
      <c r="P649" s="659"/>
      <c r="Q649" s="659"/>
      <c r="AI649" s="417"/>
      <c r="AJ649" s="417"/>
      <c r="AK649" s="417"/>
      <c r="AL649" s="417"/>
      <c r="AM649" s="417"/>
      <c r="AN649" s="417"/>
      <c r="AO649" s="417"/>
      <c r="AP649" s="417"/>
      <c r="AQ649" s="417"/>
      <c r="AR649" s="417"/>
      <c r="AS649" s="417"/>
      <c r="AT649" s="417"/>
      <c r="AU649" s="417"/>
      <c r="AV649" s="417"/>
      <c r="AW649" s="417"/>
      <c r="AX649" s="417"/>
      <c r="AY649" s="417"/>
      <c r="AZ649" s="417"/>
      <c r="BA649" s="420"/>
      <c r="BB649" s="496"/>
      <c r="BC649" s="420"/>
      <c r="BD649" s="420"/>
      <c r="BE649" s="420"/>
      <c r="BF649" s="420"/>
      <c r="BG649" s="420"/>
      <c r="BH649" s="420"/>
      <c r="BI649" s="420"/>
      <c r="BJ649" s="420"/>
      <c r="BK649" s="420"/>
      <c r="BL649" s="420"/>
      <c r="BM649" s="420"/>
      <c r="BN649" s="420"/>
      <c r="BO649" s="420"/>
      <c r="BP649" s="420"/>
      <c r="BQ649" s="420"/>
      <c r="BR649" s="420"/>
      <c r="BS649" s="420"/>
      <c r="BT649" s="420"/>
      <c r="BU649" s="420"/>
      <c r="BV649" s="420"/>
      <c r="BW649" s="420"/>
      <c r="BX649" s="420"/>
      <c r="BY649" s="420"/>
      <c r="BZ649" s="420"/>
      <c r="CA649" s="420"/>
      <c r="CB649" s="420"/>
      <c r="CC649" s="420"/>
      <c r="CD649" s="420"/>
      <c r="CE649" s="420"/>
      <c r="CF649" s="420"/>
      <c r="CG649" s="420"/>
      <c r="CH649" s="420"/>
      <c r="CI649" s="420"/>
      <c r="CJ649" s="420"/>
      <c r="CK649" s="420"/>
      <c r="CL649" s="420"/>
      <c r="CM649" s="420"/>
      <c r="CN649" s="420"/>
      <c r="CO649" s="420"/>
      <c r="CP649" s="420"/>
      <c r="CQ649" s="420"/>
      <c r="CR649" s="420"/>
      <c r="CS649" s="420"/>
      <c r="CT649" s="420"/>
      <c r="CU649" s="420"/>
      <c r="CV649" s="420"/>
      <c r="CW649" s="420"/>
      <c r="CX649" s="420"/>
      <c r="CY649" s="420"/>
      <c r="CZ649" s="420"/>
    </row>
    <row r="650" s="424" customFormat="true" ht="25.15" customHeight="true" x14ac:dyDescent="0.2">
      <c r="C650" s="849"/>
      <c r="D650" s="848"/>
      <c r="E650" s="659"/>
      <c r="F650" s="659"/>
      <c r="G650" s="659"/>
      <c r="H650" s="849"/>
      <c r="I650" s="848"/>
      <c r="J650" s="659"/>
      <c r="K650" s="659"/>
      <c r="L650" s="659"/>
      <c r="M650" s="849"/>
      <c r="N650" s="848"/>
      <c r="O650" s="659"/>
      <c r="P650" s="659"/>
      <c r="Q650" s="659"/>
      <c r="AI650" s="417"/>
      <c r="AJ650" s="417"/>
      <c r="AK650" s="417"/>
      <c r="AL650" s="417"/>
      <c r="AM650" s="417"/>
      <c r="AN650" s="417"/>
      <c r="AO650" s="417"/>
      <c r="AP650" s="417"/>
      <c r="AQ650" s="417"/>
      <c r="AR650" s="417"/>
      <c r="AS650" s="417"/>
      <c r="AT650" s="417"/>
      <c r="AU650" s="417"/>
      <c r="AV650" s="417"/>
      <c r="AW650" s="417"/>
      <c r="AX650" s="417"/>
      <c r="AY650" s="417"/>
      <c r="AZ650" s="417"/>
      <c r="BA650" s="420"/>
      <c r="BB650" s="496"/>
      <c r="BC650" s="420"/>
      <c r="BD650" s="420"/>
      <c r="BE650" s="420"/>
      <c r="BF650" s="420"/>
      <c r="BG650" s="420"/>
      <c r="BH650" s="420"/>
      <c r="BI650" s="420"/>
      <c r="BJ650" s="420"/>
      <c r="BK650" s="420"/>
      <c r="BL650" s="420"/>
      <c r="BM650" s="420"/>
      <c r="BN650" s="420"/>
      <c r="BO650" s="420"/>
      <c r="BP650" s="420"/>
      <c r="BQ650" s="420"/>
      <c r="BR650" s="420"/>
      <c r="BS650" s="420"/>
      <c r="BT650" s="420"/>
      <c r="BU650" s="420"/>
      <c r="BV650" s="420"/>
      <c r="BW650" s="420"/>
      <c r="BX650" s="420"/>
      <c r="BY650" s="420"/>
      <c r="BZ650" s="420"/>
      <c r="CA650" s="420"/>
      <c r="CB650" s="420"/>
      <c r="CC650" s="420"/>
      <c r="CD650" s="420"/>
      <c r="CE650" s="420"/>
      <c r="CF650" s="420"/>
      <c r="CG650" s="420"/>
      <c r="CH650" s="420"/>
      <c r="CI650" s="420"/>
      <c r="CJ650" s="420"/>
      <c r="CK650" s="420"/>
      <c r="CL650" s="420"/>
      <c r="CM650" s="420"/>
      <c r="CN650" s="420"/>
      <c r="CO650" s="420"/>
      <c r="CP650" s="420"/>
      <c r="CQ650" s="420"/>
      <c r="CR650" s="420"/>
      <c r="CS650" s="420"/>
      <c r="CT650" s="420"/>
      <c r="CU650" s="420"/>
      <c r="CV650" s="420"/>
      <c r="CW650" s="420"/>
      <c r="CX650" s="420"/>
      <c r="CY650" s="420"/>
      <c r="CZ650" s="420"/>
    </row>
    <row r="651" s="424" customFormat="true" ht="25.15" customHeight="true" x14ac:dyDescent="0.2">
      <c r="C651" s="849"/>
      <c r="D651" s="848"/>
      <c r="E651" s="659"/>
      <c r="F651" s="659"/>
      <c r="G651" s="659"/>
      <c r="H651" s="849"/>
      <c r="I651" s="848"/>
      <c r="J651" s="659"/>
      <c r="K651" s="659"/>
      <c r="L651" s="659"/>
      <c r="M651" s="849"/>
      <c r="N651" s="848"/>
      <c r="O651" s="659"/>
      <c r="P651" s="659"/>
      <c r="Q651" s="659"/>
      <c r="AI651" s="417"/>
      <c r="AJ651" s="417"/>
      <c r="AK651" s="417"/>
      <c r="AL651" s="417"/>
      <c r="AM651" s="417"/>
      <c r="AN651" s="417"/>
      <c r="AO651" s="417"/>
      <c r="AP651" s="417"/>
      <c r="AQ651" s="417"/>
      <c r="AR651" s="417"/>
      <c r="AS651" s="417"/>
      <c r="AT651" s="417"/>
      <c r="AU651" s="417"/>
      <c r="AV651" s="417"/>
      <c r="AW651" s="417"/>
      <c r="AX651" s="417"/>
      <c r="AY651" s="417"/>
      <c r="AZ651" s="417"/>
      <c r="BA651" s="420"/>
      <c r="BB651" s="496"/>
      <c r="BC651" s="420"/>
      <c r="BD651" s="420"/>
      <c r="BE651" s="420"/>
      <c r="BF651" s="420"/>
      <c r="BG651" s="420"/>
      <c r="BH651" s="420"/>
      <c r="BI651" s="420"/>
      <c r="BJ651" s="420"/>
      <c r="BK651" s="420"/>
      <c r="BL651" s="420"/>
      <c r="BM651" s="420"/>
      <c r="BN651" s="420"/>
      <c r="BO651" s="420"/>
      <c r="BP651" s="420"/>
      <c r="BQ651" s="420"/>
      <c r="BR651" s="420"/>
      <c r="BS651" s="420"/>
      <c r="BT651" s="420"/>
      <c r="BU651" s="420"/>
      <c r="BV651" s="420"/>
      <c r="BW651" s="420"/>
      <c r="BX651" s="420"/>
      <c r="BY651" s="420"/>
      <c r="BZ651" s="420"/>
      <c r="CA651" s="420"/>
      <c r="CB651" s="420"/>
      <c r="CC651" s="420"/>
      <c r="CD651" s="420"/>
      <c r="CE651" s="420"/>
      <c r="CF651" s="420"/>
      <c r="CG651" s="420"/>
      <c r="CH651" s="420"/>
      <c r="CI651" s="420"/>
      <c r="CJ651" s="420"/>
      <c r="CK651" s="420"/>
      <c r="CL651" s="420"/>
      <c r="CM651" s="420"/>
      <c r="CN651" s="420"/>
      <c r="CO651" s="420"/>
      <c r="CP651" s="420"/>
      <c r="CQ651" s="420"/>
      <c r="CR651" s="420"/>
      <c r="CS651" s="420"/>
      <c r="CT651" s="420"/>
      <c r="CU651" s="420"/>
      <c r="CV651" s="420"/>
      <c r="CW651" s="420"/>
      <c r="CX651" s="420"/>
      <c r="CY651" s="420"/>
      <c r="CZ651" s="420"/>
    </row>
    <row r="652" s="424" customFormat="true" ht="25.15" customHeight="true" x14ac:dyDescent="0.2">
      <c r="C652" s="849"/>
      <c r="D652" s="848"/>
      <c r="E652" s="659"/>
      <c r="F652" s="659"/>
      <c r="G652" s="659"/>
      <c r="H652" s="849"/>
      <c r="I652" s="848"/>
      <c r="J652" s="659"/>
      <c r="K652" s="659"/>
      <c r="L652" s="659"/>
      <c r="M652" s="849"/>
      <c r="N652" s="848"/>
      <c r="O652" s="659"/>
      <c r="P652" s="659"/>
      <c r="Q652" s="659"/>
      <c r="AI652" s="417"/>
      <c r="AJ652" s="417"/>
      <c r="AK652" s="417"/>
      <c r="AL652" s="417"/>
      <c r="AM652" s="417"/>
      <c r="AN652" s="417"/>
      <c r="AO652" s="417"/>
      <c r="AP652" s="417"/>
      <c r="AQ652" s="417"/>
      <c r="AR652" s="417"/>
      <c r="AS652" s="417"/>
      <c r="AT652" s="417"/>
      <c r="AU652" s="417"/>
      <c r="AV652" s="417"/>
      <c r="AW652" s="417"/>
      <c r="AX652" s="417"/>
      <c r="AY652" s="417"/>
      <c r="AZ652" s="417"/>
      <c r="BA652" s="420"/>
      <c r="BB652" s="496"/>
      <c r="BC652" s="420"/>
      <c r="BD652" s="420"/>
      <c r="BE652" s="420"/>
      <c r="BF652" s="420"/>
      <c r="BG652" s="420"/>
      <c r="BH652" s="420"/>
      <c r="BI652" s="420"/>
      <c r="BJ652" s="420"/>
      <c r="BK652" s="420"/>
      <c r="BL652" s="420"/>
      <c r="BM652" s="420"/>
      <c r="BN652" s="420"/>
      <c r="BO652" s="420"/>
      <c r="BP652" s="420"/>
      <c r="BQ652" s="420"/>
      <c r="BR652" s="420"/>
      <c r="BS652" s="420"/>
      <c r="BT652" s="420"/>
      <c r="BU652" s="420"/>
      <c r="BV652" s="420"/>
      <c r="BW652" s="420"/>
      <c r="BX652" s="420"/>
      <c r="BY652" s="420"/>
      <c r="BZ652" s="420"/>
      <c r="CA652" s="420"/>
      <c r="CB652" s="420"/>
      <c r="CC652" s="420"/>
      <c r="CD652" s="420"/>
      <c r="CE652" s="420"/>
      <c r="CF652" s="420"/>
      <c r="CG652" s="420"/>
      <c r="CH652" s="420"/>
      <c r="CI652" s="420"/>
      <c r="CJ652" s="420"/>
      <c r="CK652" s="420"/>
      <c r="CL652" s="420"/>
      <c r="CM652" s="420"/>
      <c r="CN652" s="420"/>
      <c r="CO652" s="420"/>
      <c r="CP652" s="420"/>
      <c r="CQ652" s="420"/>
      <c r="CR652" s="420"/>
      <c r="CS652" s="420"/>
      <c r="CT652" s="420"/>
      <c r="CU652" s="420"/>
      <c r="CV652" s="420"/>
      <c r="CW652" s="420"/>
      <c r="CX652" s="420"/>
      <c r="CY652" s="420"/>
      <c r="CZ652" s="420"/>
    </row>
    <row r="653" s="424" customFormat="true" ht="25.15" customHeight="true" x14ac:dyDescent="0.2">
      <c r="C653" s="849"/>
      <c r="D653" s="848"/>
      <c r="E653" s="659"/>
      <c r="F653" s="659"/>
      <c r="G653" s="659"/>
      <c r="H653" s="849"/>
      <c r="I653" s="848"/>
      <c r="J653" s="659"/>
      <c r="K653" s="659"/>
      <c r="L653" s="659"/>
      <c r="M653" s="849"/>
      <c r="N653" s="848"/>
      <c r="O653" s="659"/>
      <c r="P653" s="659"/>
      <c r="Q653" s="659"/>
      <c r="AI653" s="417"/>
      <c r="AJ653" s="417"/>
      <c r="AK653" s="417"/>
      <c r="AL653" s="417"/>
      <c r="AM653" s="417"/>
      <c r="AN653" s="417"/>
      <c r="AO653" s="417"/>
      <c r="AP653" s="417"/>
      <c r="AQ653" s="417"/>
      <c r="AR653" s="417"/>
      <c r="AS653" s="417"/>
      <c r="AT653" s="417"/>
      <c r="AU653" s="417"/>
      <c r="AV653" s="417"/>
      <c r="AW653" s="417"/>
      <c r="AX653" s="417"/>
      <c r="AY653" s="417"/>
      <c r="AZ653" s="417"/>
      <c r="BA653" s="420"/>
      <c r="BB653" s="496"/>
      <c r="BC653" s="420"/>
      <c r="BD653" s="420"/>
      <c r="BE653" s="420"/>
      <c r="BF653" s="420"/>
      <c r="BG653" s="420"/>
      <c r="BH653" s="420"/>
      <c r="BI653" s="420"/>
      <c r="BJ653" s="420"/>
      <c r="BK653" s="420"/>
      <c r="BL653" s="420"/>
      <c r="BM653" s="420"/>
      <c r="BN653" s="420"/>
      <c r="BO653" s="420"/>
      <c r="BP653" s="420"/>
      <c r="BQ653" s="420"/>
      <c r="BR653" s="420"/>
      <c r="BS653" s="420"/>
      <c r="BT653" s="420"/>
      <c r="BU653" s="420"/>
      <c r="BV653" s="420"/>
      <c r="BW653" s="420"/>
      <c r="BX653" s="420"/>
      <c r="BY653" s="420"/>
      <c r="BZ653" s="420"/>
      <c r="CA653" s="420"/>
      <c r="CB653" s="420"/>
      <c r="CC653" s="420"/>
      <c r="CD653" s="420"/>
      <c r="CE653" s="420"/>
      <c r="CF653" s="420"/>
      <c r="CG653" s="420"/>
      <c r="CH653" s="420"/>
      <c r="CI653" s="420"/>
      <c r="CJ653" s="420"/>
      <c r="CK653" s="420"/>
      <c r="CL653" s="420"/>
      <c r="CM653" s="420"/>
      <c r="CN653" s="420"/>
      <c r="CO653" s="420"/>
      <c r="CP653" s="420"/>
      <c r="CQ653" s="420"/>
      <c r="CR653" s="420"/>
      <c r="CS653" s="420"/>
      <c r="CT653" s="420"/>
      <c r="CU653" s="420"/>
      <c r="CV653" s="420"/>
      <c r="CW653" s="420"/>
      <c r="CX653" s="420"/>
      <c r="CY653" s="420"/>
      <c r="CZ653" s="420"/>
    </row>
    <row r="654" s="424" customFormat="true" ht="25.15" customHeight="true" x14ac:dyDescent="0.2">
      <c r="C654" s="849"/>
      <c r="D654" s="848"/>
      <c r="E654" s="659"/>
      <c r="F654" s="659"/>
      <c r="G654" s="659"/>
      <c r="H654" s="849"/>
      <c r="I654" s="848"/>
      <c r="J654" s="659"/>
      <c r="K654" s="659"/>
      <c r="L654" s="659"/>
      <c r="M654" s="849"/>
      <c r="N654" s="848"/>
      <c r="O654" s="659"/>
      <c r="P654" s="659"/>
      <c r="Q654" s="659"/>
      <c r="AI654" s="417"/>
      <c r="AJ654" s="417"/>
      <c r="AK654" s="417"/>
      <c r="AL654" s="417"/>
      <c r="AM654" s="417"/>
      <c r="AN654" s="417"/>
      <c r="AO654" s="417"/>
      <c r="AP654" s="417"/>
      <c r="AQ654" s="417"/>
      <c r="AR654" s="417"/>
      <c r="AS654" s="417"/>
      <c r="AT654" s="417"/>
      <c r="AU654" s="417"/>
      <c r="AV654" s="417"/>
      <c r="AW654" s="417"/>
      <c r="AX654" s="417"/>
      <c r="AY654" s="417"/>
      <c r="AZ654" s="417"/>
      <c r="BA654" s="420"/>
      <c r="BB654" s="496"/>
      <c r="BC654" s="420"/>
      <c r="BD654" s="420"/>
      <c r="BE654" s="420"/>
      <c r="BF654" s="420"/>
      <c r="BG654" s="420"/>
      <c r="BH654" s="420"/>
      <c r="BI654" s="420"/>
      <c r="BJ654" s="420"/>
      <c r="BK654" s="420"/>
      <c r="BL654" s="420"/>
      <c r="BM654" s="420"/>
      <c r="BN654" s="420"/>
      <c r="BO654" s="420"/>
      <c r="BP654" s="420"/>
      <c r="BQ654" s="420"/>
      <c r="BR654" s="420"/>
      <c r="BS654" s="420"/>
      <c r="BT654" s="420"/>
      <c r="BU654" s="420"/>
      <c r="BV654" s="420"/>
      <c r="BW654" s="420"/>
      <c r="BX654" s="420"/>
      <c r="BY654" s="420"/>
      <c r="BZ654" s="420"/>
      <c r="CA654" s="420"/>
      <c r="CB654" s="420"/>
      <c r="CC654" s="420"/>
      <c r="CD654" s="420"/>
      <c r="CE654" s="420"/>
      <c r="CF654" s="420"/>
      <c r="CG654" s="420"/>
      <c r="CH654" s="420"/>
      <c r="CI654" s="420"/>
      <c r="CJ654" s="420"/>
      <c r="CK654" s="420"/>
      <c r="CL654" s="420"/>
      <c r="CM654" s="420"/>
      <c r="CN654" s="420"/>
      <c r="CO654" s="420"/>
      <c r="CP654" s="420"/>
      <c r="CQ654" s="420"/>
      <c r="CR654" s="420"/>
      <c r="CS654" s="420"/>
      <c r="CT654" s="420"/>
      <c r="CU654" s="420"/>
      <c r="CV654" s="420"/>
      <c r="CW654" s="420"/>
      <c r="CX654" s="420"/>
      <c r="CY654" s="420"/>
      <c r="CZ654" s="420"/>
    </row>
    <row r="655" s="424" customFormat="true" ht="25.15" customHeight="true" x14ac:dyDescent="0.2">
      <c r="C655" s="849"/>
      <c r="D655" s="848"/>
      <c r="E655" s="659"/>
      <c r="F655" s="659"/>
      <c r="G655" s="659"/>
      <c r="H655" s="849"/>
      <c r="I655" s="848"/>
      <c r="J655" s="659"/>
      <c r="K655" s="659"/>
      <c r="L655" s="659"/>
      <c r="M655" s="849"/>
      <c r="N655" s="848"/>
      <c r="O655" s="659"/>
      <c r="P655" s="659"/>
      <c r="Q655" s="659"/>
      <c r="AI655" s="417"/>
      <c r="AJ655" s="417"/>
      <c r="AK655" s="417"/>
      <c r="AL655" s="417"/>
      <c r="AM655" s="417"/>
      <c r="AN655" s="417"/>
      <c r="AO655" s="417"/>
      <c r="AP655" s="417"/>
      <c r="AQ655" s="417"/>
      <c r="AR655" s="417"/>
      <c r="AS655" s="417"/>
      <c r="AT655" s="417"/>
      <c r="AU655" s="417"/>
      <c r="AV655" s="417"/>
      <c r="AW655" s="417"/>
      <c r="AX655" s="417"/>
      <c r="AY655" s="417"/>
      <c r="AZ655" s="417"/>
      <c r="BA655" s="420"/>
      <c r="BB655" s="496"/>
      <c r="BC655" s="420"/>
      <c r="BD655" s="420"/>
      <c r="BE655" s="420"/>
      <c r="BF655" s="420"/>
      <c r="BG655" s="420"/>
      <c r="BH655" s="420"/>
      <c r="BI655" s="420"/>
      <c r="BJ655" s="420"/>
      <c r="BK655" s="420"/>
      <c r="BL655" s="420"/>
      <c r="BM655" s="420"/>
      <c r="BN655" s="420"/>
      <c r="BO655" s="420"/>
      <c r="BP655" s="420"/>
      <c r="BQ655" s="420"/>
      <c r="BR655" s="420"/>
      <c r="BS655" s="420"/>
      <c r="BT655" s="420"/>
      <c r="BU655" s="420"/>
      <c r="BV655" s="420"/>
      <c r="BW655" s="420"/>
      <c r="BX655" s="420"/>
      <c r="BY655" s="420"/>
      <c r="BZ655" s="420"/>
      <c r="CA655" s="420"/>
      <c r="CB655" s="420"/>
      <c r="CC655" s="420"/>
      <c r="CD655" s="420"/>
      <c r="CE655" s="420"/>
      <c r="CF655" s="420"/>
      <c r="CG655" s="420"/>
      <c r="CH655" s="420"/>
      <c r="CI655" s="420"/>
      <c r="CJ655" s="420"/>
      <c r="CK655" s="420"/>
      <c r="CL655" s="420"/>
      <c r="CM655" s="420"/>
      <c r="CN655" s="420"/>
      <c r="CO655" s="420"/>
      <c r="CP655" s="420"/>
      <c r="CQ655" s="420"/>
      <c r="CR655" s="420"/>
      <c r="CS655" s="420"/>
      <c r="CT655" s="420"/>
      <c r="CU655" s="420"/>
      <c r="CV655" s="420"/>
      <c r="CW655" s="420"/>
      <c r="CX655" s="420"/>
      <c r="CY655" s="420"/>
      <c r="CZ655" s="420"/>
    </row>
    <row r="656" s="424" customFormat="true" ht="25.15" customHeight="true" x14ac:dyDescent="0.2">
      <c r="C656" s="849"/>
      <c r="D656" s="848"/>
      <c r="E656" s="659"/>
      <c r="F656" s="659"/>
      <c r="G656" s="659"/>
      <c r="H656" s="849"/>
      <c r="I656" s="848"/>
      <c r="J656" s="659"/>
      <c r="K656" s="659"/>
      <c r="L656" s="659"/>
      <c r="M656" s="849"/>
      <c r="N656" s="848"/>
      <c r="O656" s="659"/>
      <c r="P656" s="659"/>
      <c r="Q656" s="659"/>
      <c r="AI656" s="417"/>
      <c r="AJ656" s="417"/>
      <c r="AK656" s="417"/>
      <c r="AL656" s="417"/>
      <c r="AM656" s="417"/>
      <c r="AN656" s="417"/>
      <c r="AO656" s="417"/>
      <c r="AP656" s="417"/>
      <c r="AQ656" s="417"/>
      <c r="AR656" s="417"/>
      <c r="AS656" s="417"/>
      <c r="AT656" s="417"/>
      <c r="AU656" s="417"/>
      <c r="AV656" s="417"/>
      <c r="AW656" s="417"/>
      <c r="AX656" s="417"/>
      <c r="AY656" s="417"/>
      <c r="AZ656" s="417"/>
      <c r="BA656" s="420"/>
      <c r="BB656" s="496"/>
      <c r="BC656" s="420"/>
      <c r="BD656" s="420"/>
      <c r="BE656" s="420"/>
      <c r="BF656" s="420"/>
      <c r="BG656" s="420"/>
      <c r="BH656" s="420"/>
      <c r="BI656" s="420"/>
      <c r="BJ656" s="420"/>
      <c r="BK656" s="420"/>
      <c r="BL656" s="420"/>
      <c r="BM656" s="420"/>
      <c r="BN656" s="420"/>
      <c r="BO656" s="420"/>
      <c r="BP656" s="420"/>
      <c r="BQ656" s="420"/>
      <c r="BR656" s="420"/>
      <c r="BS656" s="420"/>
      <c r="BT656" s="420"/>
      <c r="BU656" s="420"/>
      <c r="BV656" s="420"/>
      <c r="BW656" s="420"/>
      <c r="BX656" s="420"/>
      <c r="BY656" s="420"/>
      <c r="BZ656" s="420"/>
      <c r="CA656" s="420"/>
      <c r="CB656" s="420"/>
      <c r="CC656" s="420"/>
      <c r="CD656" s="420"/>
      <c r="CE656" s="420"/>
      <c r="CF656" s="420"/>
      <c r="CG656" s="420"/>
      <c r="CH656" s="420"/>
      <c r="CI656" s="420"/>
      <c r="CJ656" s="420"/>
      <c r="CK656" s="420"/>
      <c r="CL656" s="420"/>
      <c r="CM656" s="420"/>
      <c r="CN656" s="420"/>
      <c r="CO656" s="420"/>
      <c r="CP656" s="420"/>
      <c r="CQ656" s="420"/>
      <c r="CR656" s="420"/>
      <c r="CS656" s="420"/>
      <c r="CT656" s="420"/>
      <c r="CU656" s="420"/>
      <c r="CV656" s="420"/>
      <c r="CW656" s="420"/>
      <c r="CX656" s="420"/>
      <c r="CY656" s="420"/>
      <c r="CZ656" s="420"/>
    </row>
    <row r="657" s="424" customFormat="true" ht="25.15" customHeight="true" x14ac:dyDescent="0.2">
      <c r="C657" s="849"/>
      <c r="D657" s="848"/>
      <c r="E657" s="659"/>
      <c r="F657" s="659"/>
      <c r="G657" s="659"/>
      <c r="H657" s="849"/>
      <c r="I657" s="848"/>
      <c r="J657" s="659"/>
      <c r="K657" s="659"/>
      <c r="L657" s="659"/>
      <c r="M657" s="849"/>
      <c r="N657" s="848"/>
      <c r="O657" s="659"/>
      <c r="P657" s="659"/>
      <c r="Q657" s="659"/>
      <c r="AI657" s="417"/>
      <c r="AJ657" s="417"/>
      <c r="AK657" s="417"/>
      <c r="AL657" s="417"/>
      <c r="AM657" s="417"/>
      <c r="AN657" s="417"/>
      <c r="AO657" s="417"/>
      <c r="AP657" s="417"/>
      <c r="AQ657" s="417"/>
      <c r="AR657" s="417"/>
      <c r="AS657" s="417"/>
      <c r="AT657" s="417"/>
      <c r="AU657" s="417"/>
      <c r="AV657" s="417"/>
      <c r="AW657" s="417"/>
      <c r="AX657" s="417"/>
      <c r="AY657" s="417"/>
      <c r="AZ657" s="417"/>
      <c r="BA657" s="420"/>
      <c r="BB657" s="496"/>
      <c r="BC657" s="420"/>
      <c r="BD657" s="420"/>
      <c r="BE657" s="420"/>
      <c r="BF657" s="420"/>
      <c r="BG657" s="420"/>
      <c r="BH657" s="420"/>
      <c r="BI657" s="420"/>
      <c r="BJ657" s="420"/>
      <c r="BK657" s="420"/>
      <c r="BL657" s="420"/>
      <c r="BM657" s="420"/>
      <c r="BN657" s="420"/>
      <c r="BO657" s="420"/>
      <c r="BP657" s="420"/>
      <c r="BQ657" s="420"/>
      <c r="BR657" s="420"/>
      <c r="BS657" s="420"/>
      <c r="BT657" s="420"/>
      <c r="BU657" s="420"/>
      <c r="BV657" s="420"/>
      <c r="BW657" s="420"/>
      <c r="BX657" s="420"/>
      <c r="BY657" s="420"/>
      <c r="BZ657" s="420"/>
      <c r="CA657" s="420"/>
      <c r="CB657" s="420"/>
      <c r="CC657" s="420"/>
      <c r="CD657" s="420"/>
      <c r="CE657" s="420"/>
      <c r="CF657" s="420"/>
      <c r="CG657" s="420"/>
      <c r="CH657" s="420"/>
      <c r="CI657" s="420"/>
      <c r="CJ657" s="420"/>
      <c r="CK657" s="420"/>
      <c r="CL657" s="420"/>
      <c r="CM657" s="420"/>
      <c r="CN657" s="420"/>
      <c r="CO657" s="420"/>
      <c r="CP657" s="420"/>
      <c r="CQ657" s="420"/>
      <c r="CR657" s="420"/>
      <c r="CS657" s="420"/>
      <c r="CT657" s="420"/>
      <c r="CU657" s="420"/>
      <c r="CV657" s="420"/>
      <c r="CW657" s="420"/>
      <c r="CX657" s="420"/>
      <c r="CY657" s="420"/>
      <c r="CZ657" s="420"/>
    </row>
    <row r="658" s="424" customFormat="true" ht="25.15" customHeight="true" x14ac:dyDescent="0.2">
      <c r="C658" s="849"/>
      <c r="D658" s="848"/>
      <c r="E658" s="659"/>
      <c r="F658" s="659"/>
      <c r="G658" s="659"/>
      <c r="H658" s="849"/>
      <c r="I658" s="848"/>
      <c r="J658" s="659"/>
      <c r="K658" s="659"/>
      <c r="L658" s="659"/>
      <c r="M658" s="849"/>
      <c r="N658" s="848"/>
      <c r="O658" s="659"/>
      <c r="P658" s="659"/>
      <c r="Q658" s="659"/>
      <c r="AI658" s="417"/>
      <c r="AJ658" s="417"/>
      <c r="AK658" s="417"/>
      <c r="AL658" s="417"/>
      <c r="AM658" s="417"/>
      <c r="AN658" s="417"/>
      <c r="AO658" s="417"/>
      <c r="AP658" s="417"/>
      <c r="AQ658" s="417"/>
      <c r="AR658" s="417"/>
      <c r="AS658" s="417"/>
      <c r="AT658" s="417"/>
      <c r="AU658" s="417"/>
      <c r="AV658" s="417"/>
      <c r="AW658" s="417"/>
      <c r="AX658" s="417"/>
      <c r="AY658" s="417"/>
      <c r="AZ658" s="417"/>
      <c r="BA658" s="420"/>
      <c r="BB658" s="496"/>
      <c r="BC658" s="420"/>
      <c r="BD658" s="420"/>
      <c r="BE658" s="420"/>
      <c r="BF658" s="420"/>
      <c r="BG658" s="420"/>
      <c r="BH658" s="420"/>
      <c r="BI658" s="420"/>
      <c r="BJ658" s="420"/>
      <c r="BK658" s="420"/>
      <c r="BL658" s="420"/>
      <c r="BM658" s="420"/>
      <c r="BN658" s="420"/>
      <c r="BO658" s="420"/>
      <c r="BP658" s="420"/>
      <c r="BQ658" s="420"/>
      <c r="BR658" s="420"/>
      <c r="BS658" s="420"/>
      <c r="BT658" s="420"/>
      <c r="BU658" s="420"/>
      <c r="BV658" s="420"/>
      <c r="BW658" s="420"/>
      <c r="BX658" s="420"/>
      <c r="BY658" s="420"/>
      <c r="BZ658" s="420"/>
      <c r="CA658" s="420"/>
      <c r="CB658" s="420"/>
      <c r="CC658" s="420"/>
      <c r="CD658" s="420"/>
      <c r="CE658" s="420"/>
      <c r="CF658" s="420"/>
      <c r="CG658" s="420"/>
      <c r="CH658" s="420"/>
      <c r="CI658" s="420"/>
      <c r="CJ658" s="420"/>
      <c r="CK658" s="420"/>
      <c r="CL658" s="420"/>
      <c r="CM658" s="420"/>
      <c r="CN658" s="420"/>
      <c r="CO658" s="420"/>
      <c r="CP658" s="420"/>
      <c r="CQ658" s="420"/>
      <c r="CR658" s="420"/>
      <c r="CS658" s="420"/>
      <c r="CT658" s="420"/>
      <c r="CU658" s="420"/>
      <c r="CV658" s="420"/>
      <c r="CW658" s="420"/>
      <c r="CX658" s="420"/>
      <c r="CY658" s="420"/>
      <c r="CZ658" s="420"/>
    </row>
    <row r="659" s="424" customFormat="true" ht="25.15" customHeight="true" x14ac:dyDescent="0.2">
      <c r="C659" s="849"/>
      <c r="D659" s="848"/>
      <c r="E659" s="659"/>
      <c r="F659" s="659"/>
      <c r="G659" s="659"/>
      <c r="H659" s="849"/>
      <c r="I659" s="848"/>
      <c r="J659" s="659"/>
      <c r="K659" s="659"/>
      <c r="L659" s="659"/>
      <c r="M659" s="849"/>
      <c r="N659" s="848"/>
      <c r="O659" s="659"/>
      <c r="P659" s="659"/>
      <c r="Q659" s="659"/>
      <c r="AI659" s="417"/>
      <c r="AJ659" s="417"/>
      <c r="AK659" s="417"/>
      <c r="AL659" s="417"/>
      <c r="AM659" s="417"/>
      <c r="AN659" s="417"/>
      <c r="AO659" s="417"/>
      <c r="AP659" s="417"/>
      <c r="AQ659" s="417"/>
      <c r="AR659" s="417"/>
      <c r="AS659" s="417"/>
      <c r="AT659" s="417"/>
      <c r="AU659" s="417"/>
      <c r="AV659" s="417"/>
      <c r="AW659" s="417"/>
      <c r="AX659" s="417"/>
      <c r="AY659" s="417"/>
      <c r="AZ659" s="417"/>
      <c r="BA659" s="420"/>
      <c r="BB659" s="496"/>
      <c r="BC659" s="420"/>
      <c r="BD659" s="420"/>
      <c r="BE659" s="420"/>
      <c r="BF659" s="420"/>
      <c r="BG659" s="420"/>
      <c r="BH659" s="420"/>
      <c r="BI659" s="420"/>
      <c r="BJ659" s="420"/>
      <c r="BK659" s="420"/>
      <c r="BL659" s="420"/>
      <c r="BM659" s="420"/>
      <c r="BN659" s="420"/>
      <c r="BO659" s="420"/>
      <c r="BP659" s="420"/>
      <c r="BQ659" s="420"/>
      <c r="BR659" s="420"/>
      <c r="BS659" s="420"/>
      <c r="BT659" s="420"/>
      <c r="BU659" s="420"/>
      <c r="BV659" s="420"/>
      <c r="BW659" s="420"/>
      <c r="BX659" s="420"/>
      <c r="BY659" s="420"/>
      <c r="BZ659" s="420"/>
      <c r="CA659" s="420"/>
      <c r="CB659" s="420"/>
      <c r="CC659" s="420"/>
      <c r="CD659" s="420"/>
      <c r="CE659" s="420"/>
      <c r="CF659" s="420"/>
      <c r="CG659" s="420"/>
      <c r="CH659" s="420"/>
      <c r="CI659" s="420"/>
      <c r="CJ659" s="420"/>
      <c r="CK659" s="420"/>
      <c r="CL659" s="420"/>
      <c r="CM659" s="420"/>
      <c r="CN659" s="420"/>
      <c r="CO659" s="420"/>
      <c r="CP659" s="420"/>
      <c r="CQ659" s="420"/>
      <c r="CR659" s="420"/>
      <c r="CS659" s="420"/>
      <c r="CT659" s="420"/>
      <c r="CU659" s="420"/>
      <c r="CV659" s="420"/>
      <c r="CW659" s="420"/>
      <c r="CX659" s="420"/>
      <c r="CY659" s="420"/>
      <c r="CZ659" s="420"/>
    </row>
    <row r="660" s="424" customFormat="true" ht="25.15" customHeight="true" x14ac:dyDescent="0.2">
      <c r="C660" s="849"/>
      <c r="D660" s="848"/>
      <c r="E660" s="659"/>
      <c r="F660" s="659"/>
      <c r="G660" s="659"/>
      <c r="H660" s="849"/>
      <c r="I660" s="848"/>
      <c r="J660" s="659"/>
      <c r="K660" s="659"/>
      <c r="L660" s="659"/>
      <c r="M660" s="849"/>
      <c r="N660" s="848"/>
      <c r="O660" s="659"/>
      <c r="P660" s="659"/>
      <c r="Q660" s="659"/>
      <c r="AI660" s="417"/>
      <c r="AJ660" s="417"/>
      <c r="AK660" s="417"/>
      <c r="AL660" s="417"/>
      <c r="AM660" s="417"/>
      <c r="AN660" s="417"/>
      <c r="AO660" s="417"/>
      <c r="AP660" s="417"/>
      <c r="AQ660" s="417"/>
      <c r="AR660" s="417"/>
      <c r="AS660" s="417"/>
      <c r="AT660" s="417"/>
      <c r="AU660" s="417"/>
      <c r="AV660" s="417"/>
      <c r="AW660" s="417"/>
      <c r="AX660" s="417"/>
      <c r="AY660" s="417"/>
      <c r="AZ660" s="417"/>
      <c r="BA660" s="420"/>
      <c r="BB660" s="496"/>
      <c r="BC660" s="420"/>
      <c r="BD660" s="420"/>
      <c r="BE660" s="420"/>
      <c r="BF660" s="420"/>
      <c r="BG660" s="420"/>
      <c r="BH660" s="420"/>
      <c r="BI660" s="420"/>
      <c r="BJ660" s="420"/>
      <c r="BK660" s="420"/>
      <c r="BL660" s="420"/>
      <c r="BM660" s="420"/>
      <c r="BN660" s="420"/>
      <c r="BO660" s="420"/>
      <c r="BP660" s="420"/>
      <c r="BQ660" s="420"/>
      <c r="BR660" s="420"/>
      <c r="BS660" s="420"/>
      <c r="BT660" s="420"/>
      <c r="BU660" s="420"/>
      <c r="BV660" s="420"/>
      <c r="BW660" s="420"/>
      <c r="BX660" s="420"/>
      <c r="BY660" s="420"/>
      <c r="BZ660" s="420"/>
      <c r="CA660" s="420"/>
      <c r="CB660" s="420"/>
      <c r="CC660" s="420"/>
      <c r="CD660" s="420"/>
      <c r="CE660" s="420"/>
      <c r="CF660" s="420"/>
      <c r="CG660" s="420"/>
      <c r="CH660" s="420"/>
      <c r="CI660" s="420"/>
      <c r="CJ660" s="420"/>
      <c r="CK660" s="420"/>
      <c r="CL660" s="420"/>
      <c r="CM660" s="420"/>
      <c r="CN660" s="420"/>
      <c r="CO660" s="420"/>
      <c r="CP660" s="420"/>
      <c r="CQ660" s="420"/>
      <c r="CR660" s="420"/>
      <c r="CS660" s="420"/>
      <c r="CT660" s="420"/>
      <c r="CU660" s="420"/>
      <c r="CV660" s="420"/>
      <c r="CW660" s="420"/>
      <c r="CX660" s="420"/>
      <c r="CY660" s="420"/>
      <c r="CZ660" s="420"/>
    </row>
    <row r="661" s="424" customFormat="true" ht="25.15" customHeight="true" x14ac:dyDescent="0.2">
      <c r="C661" s="849"/>
      <c r="D661" s="848"/>
      <c r="E661" s="659"/>
      <c r="F661" s="659"/>
      <c r="G661" s="659"/>
      <c r="H661" s="849"/>
      <c r="I661" s="848"/>
      <c r="J661" s="659"/>
      <c r="K661" s="659"/>
      <c r="L661" s="659"/>
      <c r="M661" s="849"/>
      <c r="N661" s="848"/>
      <c r="O661" s="659"/>
      <c r="P661" s="659"/>
      <c r="Q661" s="659"/>
      <c r="AI661" s="417"/>
      <c r="AJ661" s="417"/>
      <c r="AK661" s="417"/>
      <c r="AL661" s="417"/>
      <c r="AM661" s="417"/>
      <c r="AN661" s="417"/>
      <c r="AO661" s="417"/>
      <c r="AP661" s="417"/>
      <c r="AQ661" s="417"/>
      <c r="AR661" s="417"/>
      <c r="AS661" s="417"/>
      <c r="AT661" s="417"/>
      <c r="AU661" s="417"/>
      <c r="AV661" s="417"/>
      <c r="AW661" s="417"/>
      <c r="AX661" s="417"/>
      <c r="AY661" s="417"/>
      <c r="AZ661" s="417"/>
      <c r="BA661" s="420"/>
      <c r="BB661" s="496"/>
      <c r="BC661" s="420"/>
      <c r="BD661" s="420"/>
      <c r="BE661" s="420"/>
      <c r="BF661" s="420"/>
      <c r="BG661" s="420"/>
      <c r="BH661" s="420"/>
      <c r="BI661" s="420"/>
      <c r="BJ661" s="420"/>
      <c r="BK661" s="420"/>
      <c r="BL661" s="420"/>
      <c r="BM661" s="420"/>
      <c r="BN661" s="420"/>
      <c r="BO661" s="420"/>
      <c r="BP661" s="420"/>
      <c r="BQ661" s="420"/>
      <c r="BR661" s="420"/>
      <c r="BS661" s="420"/>
      <c r="BT661" s="420"/>
      <c r="BU661" s="420"/>
      <c r="BV661" s="420"/>
      <c r="BW661" s="420"/>
      <c r="BX661" s="420"/>
      <c r="BY661" s="420"/>
      <c r="BZ661" s="420"/>
      <c r="CA661" s="420"/>
      <c r="CB661" s="420"/>
      <c r="CC661" s="420"/>
      <c r="CD661" s="420"/>
      <c r="CE661" s="420"/>
      <c r="CF661" s="420"/>
      <c r="CG661" s="420"/>
      <c r="CH661" s="420"/>
      <c r="CI661" s="420"/>
      <c r="CJ661" s="420"/>
      <c r="CK661" s="420"/>
      <c r="CL661" s="420"/>
      <c r="CM661" s="420"/>
      <c r="CN661" s="420"/>
      <c r="CO661" s="420"/>
      <c r="CP661" s="420"/>
      <c r="CQ661" s="420"/>
      <c r="CR661" s="420"/>
      <c r="CS661" s="420"/>
      <c r="CT661" s="420"/>
      <c r="CU661" s="420"/>
      <c r="CV661" s="420"/>
      <c r="CW661" s="420"/>
      <c r="CX661" s="420"/>
      <c r="CY661" s="420"/>
      <c r="CZ661" s="420"/>
    </row>
    <row r="662" s="424" customFormat="true" ht="25.15" customHeight="true" x14ac:dyDescent="0.2">
      <c r="C662" s="849"/>
      <c r="D662" s="848"/>
      <c r="E662" s="659"/>
      <c r="F662" s="659"/>
      <c r="G662" s="659"/>
      <c r="H662" s="849"/>
      <c r="I662" s="848"/>
      <c r="J662" s="659"/>
      <c r="K662" s="659"/>
      <c r="L662" s="659"/>
      <c r="M662" s="849"/>
      <c r="N662" s="848"/>
      <c r="O662" s="659"/>
      <c r="P662" s="659"/>
      <c r="Q662" s="659"/>
      <c r="AI662" s="417"/>
      <c r="AJ662" s="417"/>
      <c r="AK662" s="417"/>
      <c r="AL662" s="417"/>
      <c r="AM662" s="417"/>
      <c r="AN662" s="417"/>
      <c r="AO662" s="417"/>
      <c r="AP662" s="417"/>
      <c r="AQ662" s="417"/>
      <c r="AR662" s="417"/>
      <c r="AS662" s="417"/>
      <c r="AT662" s="417"/>
      <c r="AU662" s="417"/>
      <c r="AV662" s="417"/>
      <c r="AW662" s="417"/>
      <c r="AX662" s="417"/>
      <c r="AY662" s="417"/>
      <c r="AZ662" s="417"/>
      <c r="BA662" s="420"/>
      <c r="BB662" s="496"/>
      <c r="BC662" s="420"/>
      <c r="BD662" s="420"/>
      <c r="BE662" s="420"/>
      <c r="BF662" s="420"/>
      <c r="BG662" s="420"/>
      <c r="BH662" s="420"/>
      <c r="BI662" s="420"/>
      <c r="BJ662" s="420"/>
      <c r="BK662" s="420"/>
      <c r="BL662" s="420"/>
      <c r="BM662" s="420"/>
      <c r="BN662" s="420"/>
      <c r="BO662" s="420"/>
      <c r="BP662" s="420"/>
      <c r="BQ662" s="420"/>
      <c r="BR662" s="420"/>
      <c r="BS662" s="420"/>
      <c r="BT662" s="420"/>
      <c r="BU662" s="420"/>
      <c r="BV662" s="420"/>
      <c r="BW662" s="420"/>
      <c r="BX662" s="420"/>
      <c r="BY662" s="420"/>
      <c r="BZ662" s="420"/>
      <c r="CA662" s="420"/>
      <c r="CB662" s="420"/>
      <c r="CC662" s="420"/>
      <c r="CD662" s="420"/>
      <c r="CE662" s="420"/>
      <c r="CF662" s="420"/>
      <c r="CG662" s="420"/>
      <c r="CH662" s="420"/>
      <c r="CI662" s="420"/>
      <c r="CJ662" s="420"/>
      <c r="CK662" s="420"/>
      <c r="CL662" s="420"/>
      <c r="CM662" s="420"/>
      <c r="CN662" s="420"/>
      <c r="CO662" s="420"/>
      <c r="CP662" s="420"/>
      <c r="CQ662" s="420"/>
      <c r="CR662" s="420"/>
      <c r="CS662" s="420"/>
      <c r="CT662" s="420"/>
      <c r="CU662" s="420"/>
      <c r="CV662" s="420"/>
      <c r="CW662" s="420"/>
      <c r="CX662" s="420"/>
      <c r="CY662" s="420"/>
      <c r="CZ662" s="420"/>
    </row>
    <row r="663" s="424" customFormat="true" ht="25.15" customHeight="true" x14ac:dyDescent="0.2">
      <c r="C663" s="849"/>
      <c r="D663" s="848"/>
      <c r="E663" s="659"/>
      <c r="F663" s="659"/>
      <c r="G663" s="659"/>
      <c r="H663" s="849"/>
      <c r="I663" s="848"/>
      <c r="J663" s="659"/>
      <c r="K663" s="659"/>
      <c r="L663" s="659"/>
      <c r="M663" s="849"/>
      <c r="N663" s="848"/>
      <c r="O663" s="659"/>
      <c r="P663" s="659"/>
      <c r="Q663" s="659"/>
      <c r="AI663" s="417"/>
      <c r="AJ663" s="417"/>
      <c r="AK663" s="417"/>
      <c r="AL663" s="417"/>
      <c r="AM663" s="417"/>
      <c r="AN663" s="417"/>
      <c r="AO663" s="417"/>
      <c r="AP663" s="417"/>
      <c r="AQ663" s="417"/>
      <c r="AR663" s="417"/>
      <c r="AS663" s="417"/>
      <c r="AT663" s="417"/>
      <c r="AU663" s="417"/>
      <c r="AV663" s="417"/>
      <c r="AW663" s="417"/>
      <c r="AX663" s="417"/>
      <c r="AY663" s="417"/>
      <c r="AZ663" s="417"/>
      <c r="BA663" s="420"/>
      <c r="BB663" s="496"/>
      <c r="BC663" s="420"/>
      <c r="BD663" s="420"/>
      <c r="BE663" s="420"/>
      <c r="BF663" s="420"/>
      <c r="BG663" s="420"/>
      <c r="BH663" s="420"/>
      <c r="BI663" s="420"/>
      <c r="BJ663" s="420"/>
      <c r="BK663" s="420"/>
      <c r="BL663" s="420"/>
      <c r="BM663" s="420"/>
      <c r="BN663" s="420"/>
      <c r="BO663" s="420"/>
      <c r="BP663" s="420"/>
      <c r="BQ663" s="420"/>
      <c r="BR663" s="420"/>
      <c r="BS663" s="420"/>
      <c r="BT663" s="420"/>
      <c r="BU663" s="420"/>
      <c r="BV663" s="420"/>
      <c r="BW663" s="420"/>
      <c r="BX663" s="420"/>
      <c r="BY663" s="420"/>
      <c r="BZ663" s="420"/>
      <c r="CA663" s="420"/>
      <c r="CB663" s="420"/>
      <c r="CC663" s="420"/>
      <c r="CD663" s="420"/>
      <c r="CE663" s="420"/>
      <c r="CF663" s="420"/>
      <c r="CG663" s="420"/>
      <c r="CH663" s="420"/>
      <c r="CI663" s="420"/>
      <c r="CJ663" s="420"/>
      <c r="CK663" s="420"/>
      <c r="CL663" s="420"/>
      <c r="CM663" s="420"/>
      <c r="CN663" s="420"/>
      <c r="CO663" s="420"/>
      <c r="CP663" s="420"/>
      <c r="CQ663" s="420"/>
      <c r="CR663" s="420"/>
      <c r="CS663" s="420"/>
      <c r="CT663" s="420"/>
      <c r="CU663" s="420"/>
      <c r="CV663" s="420"/>
      <c r="CW663" s="420"/>
      <c r="CX663" s="420"/>
      <c r="CY663" s="420"/>
      <c r="CZ663" s="420"/>
    </row>
    <row r="664" s="424" customFormat="true" ht="25.15" customHeight="true" x14ac:dyDescent="0.2">
      <c r="C664" s="849"/>
      <c r="D664" s="848"/>
      <c r="E664" s="659"/>
      <c r="F664" s="659"/>
      <c r="G664" s="659"/>
      <c r="H664" s="849"/>
      <c r="I664" s="848"/>
      <c r="J664" s="659"/>
      <c r="K664" s="659"/>
      <c r="L664" s="659"/>
      <c r="M664" s="849"/>
      <c r="N664" s="848"/>
      <c r="O664" s="659"/>
      <c r="P664" s="659"/>
      <c r="Q664" s="659"/>
      <c r="AI664" s="417"/>
      <c r="AJ664" s="417"/>
      <c r="AK664" s="417"/>
      <c r="AL664" s="417"/>
      <c r="AM664" s="417"/>
      <c r="AN664" s="417"/>
      <c r="AO664" s="417"/>
      <c r="AP664" s="417"/>
      <c r="AQ664" s="417"/>
      <c r="AR664" s="417"/>
      <c r="AS664" s="417"/>
      <c r="AT664" s="417"/>
      <c r="AU664" s="417"/>
      <c r="AV664" s="417"/>
      <c r="AW664" s="417"/>
      <c r="AX664" s="417"/>
      <c r="AY664" s="417"/>
      <c r="AZ664" s="417"/>
      <c r="BA664" s="420"/>
      <c r="BB664" s="496"/>
      <c r="BC664" s="420"/>
      <c r="BD664" s="420"/>
      <c r="BE664" s="420"/>
      <c r="BF664" s="420"/>
      <c r="BG664" s="420"/>
      <c r="BH664" s="420"/>
      <c r="BI664" s="420"/>
      <c r="BJ664" s="420"/>
      <c r="BK664" s="420"/>
      <c r="BL664" s="420"/>
      <c r="BM664" s="420"/>
      <c r="BN664" s="420"/>
      <c r="BO664" s="420"/>
      <c r="BP664" s="420"/>
      <c r="BQ664" s="420"/>
      <c r="BR664" s="420"/>
      <c r="BS664" s="420"/>
      <c r="BT664" s="420"/>
      <c r="BU664" s="420"/>
      <c r="BV664" s="420"/>
      <c r="BW664" s="420"/>
      <c r="BX664" s="420"/>
      <c r="BY664" s="420"/>
      <c r="BZ664" s="420"/>
      <c r="CA664" s="420"/>
      <c r="CB664" s="420"/>
      <c r="CC664" s="420"/>
      <c r="CD664" s="420"/>
      <c r="CE664" s="420"/>
      <c r="CF664" s="420"/>
      <c r="CG664" s="420"/>
      <c r="CH664" s="420"/>
      <c r="CI664" s="420"/>
      <c r="CJ664" s="420"/>
      <c r="CK664" s="420"/>
      <c r="CL664" s="420"/>
      <c r="CM664" s="420"/>
      <c r="CN664" s="420"/>
      <c r="CO664" s="420"/>
      <c r="CP664" s="420"/>
      <c r="CQ664" s="420"/>
      <c r="CR664" s="420"/>
      <c r="CS664" s="420"/>
      <c r="CT664" s="420"/>
      <c r="CU664" s="420"/>
      <c r="CV664" s="420"/>
      <c r="CW664" s="420"/>
      <c r="CX664" s="420"/>
      <c r="CY664" s="420"/>
      <c r="CZ664" s="420"/>
    </row>
    <row r="665" s="424" customFormat="true" ht="25.15" customHeight="true" x14ac:dyDescent="0.2">
      <c r="C665" s="849"/>
      <c r="D665" s="848"/>
      <c r="E665" s="659"/>
      <c r="F665" s="659"/>
      <c r="G665" s="659"/>
      <c r="H665" s="849"/>
      <c r="I665" s="848"/>
      <c r="J665" s="659"/>
      <c r="K665" s="659"/>
      <c r="L665" s="659"/>
      <c r="M665" s="849"/>
      <c r="N665" s="848"/>
      <c r="O665" s="659"/>
      <c r="P665" s="659"/>
      <c r="Q665" s="659"/>
      <c r="AI665" s="417"/>
      <c r="AJ665" s="417"/>
      <c r="AK665" s="417"/>
      <c r="AL665" s="417"/>
      <c r="AM665" s="417"/>
      <c r="AN665" s="417"/>
      <c r="AO665" s="417"/>
      <c r="AP665" s="417"/>
      <c r="AQ665" s="417"/>
      <c r="AR665" s="417"/>
      <c r="AS665" s="417"/>
      <c r="AT665" s="417"/>
      <c r="AU665" s="417"/>
      <c r="AV665" s="417"/>
      <c r="AW665" s="417"/>
      <c r="AX665" s="417"/>
      <c r="AY665" s="417"/>
      <c r="AZ665" s="417"/>
      <c r="BA665" s="420"/>
      <c r="BB665" s="496"/>
      <c r="BC665" s="420"/>
      <c r="BD665" s="420"/>
      <c r="BE665" s="420"/>
      <c r="BF665" s="420"/>
      <c r="BG665" s="420"/>
      <c r="BH665" s="420"/>
      <c r="BI665" s="420"/>
      <c r="BJ665" s="420"/>
      <c r="BK665" s="420"/>
      <c r="BL665" s="420"/>
      <c r="BM665" s="420"/>
      <c r="BN665" s="420"/>
      <c r="BO665" s="420"/>
      <c r="BP665" s="420"/>
      <c r="BQ665" s="420"/>
      <c r="BR665" s="420"/>
      <c r="BS665" s="420"/>
      <c r="BT665" s="420"/>
      <c r="BU665" s="420"/>
      <c r="BV665" s="420"/>
      <c r="BW665" s="420"/>
      <c r="BX665" s="420"/>
      <c r="BY665" s="420"/>
      <c r="BZ665" s="420"/>
      <c r="CA665" s="420"/>
      <c r="CB665" s="420"/>
      <c r="CC665" s="420"/>
      <c r="CD665" s="420"/>
      <c r="CE665" s="420"/>
      <c r="CF665" s="420"/>
      <c r="CG665" s="420"/>
      <c r="CH665" s="420"/>
      <c r="CI665" s="420"/>
      <c r="CJ665" s="420"/>
      <c r="CK665" s="420"/>
      <c r="CL665" s="420"/>
      <c r="CM665" s="420"/>
      <c r="CN665" s="420"/>
      <c r="CO665" s="420"/>
      <c r="CP665" s="420"/>
      <c r="CQ665" s="420"/>
      <c r="CR665" s="420"/>
      <c r="CS665" s="420"/>
      <c r="CT665" s="420"/>
      <c r="CU665" s="420"/>
      <c r="CV665" s="420"/>
      <c r="CW665" s="420"/>
      <c r="CX665" s="420"/>
      <c r="CY665" s="420"/>
      <c r="CZ665" s="420"/>
    </row>
    <row r="666" s="424" customFormat="true" ht="25.15" customHeight="true" x14ac:dyDescent="0.2">
      <c r="C666" s="849"/>
      <c r="D666" s="848"/>
      <c r="E666" s="659"/>
      <c r="F666" s="659"/>
      <c r="G666" s="659"/>
      <c r="H666" s="849"/>
      <c r="I666" s="848"/>
      <c r="J666" s="659"/>
      <c r="K666" s="659"/>
      <c r="L666" s="659"/>
      <c r="M666" s="849"/>
      <c r="N666" s="848"/>
      <c r="O666" s="659"/>
      <c r="P666" s="659"/>
      <c r="Q666" s="659"/>
      <c r="AI666" s="417"/>
      <c r="AJ666" s="417"/>
      <c r="AK666" s="417"/>
      <c r="AL666" s="417"/>
      <c r="AM666" s="417"/>
      <c r="AN666" s="417"/>
      <c r="AO666" s="417"/>
      <c r="AP666" s="417"/>
      <c r="AQ666" s="417"/>
      <c r="AR666" s="417"/>
      <c r="AS666" s="417"/>
      <c r="AT666" s="417"/>
      <c r="AU666" s="417"/>
      <c r="AV666" s="417"/>
      <c r="AW666" s="417"/>
      <c r="AX666" s="417"/>
      <c r="AY666" s="417"/>
      <c r="AZ666" s="417"/>
      <c r="BA666" s="420"/>
      <c r="BB666" s="496"/>
      <c r="BC666" s="420"/>
      <c r="BD666" s="420"/>
      <c r="BE666" s="420"/>
      <c r="BF666" s="420"/>
      <c r="BG666" s="420"/>
      <c r="BH666" s="420"/>
      <c r="BI666" s="420"/>
      <c r="BJ666" s="420"/>
      <c r="BK666" s="420"/>
      <c r="BL666" s="420"/>
      <c r="BM666" s="420"/>
      <c r="BN666" s="420"/>
      <c r="BO666" s="420"/>
      <c r="BP666" s="420"/>
      <c r="BQ666" s="420"/>
      <c r="BR666" s="420"/>
      <c r="BS666" s="420"/>
      <c r="BT666" s="420"/>
      <c r="BU666" s="420"/>
      <c r="BV666" s="420"/>
      <c r="BW666" s="420"/>
      <c r="BX666" s="420"/>
      <c r="BY666" s="420"/>
      <c r="BZ666" s="420"/>
      <c r="CA666" s="420"/>
      <c r="CB666" s="420"/>
      <c r="CC666" s="420"/>
      <c r="CD666" s="420"/>
      <c r="CE666" s="420"/>
      <c r="CF666" s="420"/>
      <c r="CG666" s="420"/>
      <c r="CH666" s="420"/>
      <c r="CI666" s="420"/>
      <c r="CJ666" s="420"/>
      <c r="CK666" s="420"/>
      <c r="CL666" s="420"/>
      <c r="CM666" s="420"/>
      <c r="CN666" s="420"/>
      <c r="CO666" s="420"/>
      <c r="CP666" s="420"/>
      <c r="CQ666" s="420"/>
      <c r="CR666" s="420"/>
      <c r="CS666" s="420"/>
      <c r="CT666" s="420"/>
      <c r="CU666" s="420"/>
      <c r="CV666" s="420"/>
      <c r="CW666" s="420"/>
      <c r="CX666" s="420"/>
      <c r="CY666" s="420"/>
      <c r="CZ666" s="420"/>
    </row>
    <row r="667" s="424" customFormat="true" ht="25.15" customHeight="true" x14ac:dyDescent="0.2">
      <c r="C667" s="849"/>
      <c r="D667" s="848"/>
      <c r="E667" s="659"/>
      <c r="F667" s="659"/>
      <c r="G667" s="659"/>
      <c r="H667" s="849"/>
      <c r="I667" s="848"/>
      <c r="J667" s="659"/>
      <c r="K667" s="659"/>
      <c r="L667" s="659"/>
      <c r="M667" s="849"/>
      <c r="N667" s="848"/>
      <c r="O667" s="659"/>
      <c r="P667" s="659"/>
      <c r="Q667" s="659"/>
      <c r="AI667" s="417"/>
      <c r="AJ667" s="417"/>
      <c r="AK667" s="417"/>
      <c r="AL667" s="417"/>
      <c r="AM667" s="417"/>
      <c r="AN667" s="417"/>
      <c r="AO667" s="417"/>
      <c r="AP667" s="417"/>
      <c r="AQ667" s="417"/>
      <c r="AR667" s="417"/>
      <c r="AS667" s="417"/>
      <c r="AT667" s="417"/>
      <c r="AU667" s="417"/>
      <c r="AV667" s="417"/>
      <c r="AW667" s="417"/>
      <c r="AX667" s="417"/>
      <c r="AY667" s="417"/>
      <c r="AZ667" s="417"/>
      <c r="BA667" s="420"/>
      <c r="BB667" s="496"/>
      <c r="BC667" s="420"/>
      <c r="BD667" s="420"/>
      <c r="BE667" s="420"/>
      <c r="BF667" s="420"/>
      <c r="BG667" s="420"/>
      <c r="BH667" s="420"/>
      <c r="BI667" s="420"/>
      <c r="BJ667" s="420"/>
      <c r="BK667" s="420"/>
      <c r="BL667" s="420"/>
      <c r="BM667" s="420"/>
      <c r="BN667" s="420"/>
      <c r="BO667" s="420"/>
      <c r="BP667" s="420"/>
      <c r="BQ667" s="420"/>
      <c r="BR667" s="420"/>
      <c r="BS667" s="420"/>
      <c r="BT667" s="420"/>
      <c r="BU667" s="420"/>
      <c r="BV667" s="420"/>
      <c r="BW667" s="420"/>
      <c r="BX667" s="420"/>
      <c r="BY667" s="420"/>
      <c r="BZ667" s="420"/>
      <c r="CA667" s="420"/>
      <c r="CB667" s="420"/>
      <c r="CC667" s="420"/>
      <c r="CD667" s="420"/>
      <c r="CE667" s="420"/>
      <c r="CF667" s="420"/>
      <c r="CG667" s="420"/>
      <c r="CH667" s="420"/>
      <c r="CI667" s="420"/>
      <c r="CJ667" s="420"/>
      <c r="CK667" s="420"/>
      <c r="CL667" s="420"/>
      <c r="CM667" s="420"/>
      <c r="CN667" s="420"/>
      <c r="CO667" s="420"/>
      <c r="CP667" s="420"/>
      <c r="CQ667" s="420"/>
      <c r="CR667" s="420"/>
      <c r="CS667" s="420"/>
      <c r="CT667" s="420"/>
      <c r="CU667" s="420"/>
      <c r="CV667" s="420"/>
      <c r="CW667" s="420"/>
      <c r="CX667" s="420"/>
      <c r="CY667" s="420"/>
      <c r="CZ667" s="420"/>
    </row>
    <row r="668" s="424" customFormat="true" ht="25.15" customHeight="true" x14ac:dyDescent="0.2">
      <c r="C668" s="849"/>
      <c r="D668" s="848"/>
      <c r="E668" s="659"/>
      <c r="F668" s="659"/>
      <c r="G668" s="659"/>
      <c r="H668" s="849"/>
      <c r="I668" s="848"/>
      <c r="J668" s="659"/>
      <c r="K668" s="659"/>
      <c r="L668" s="659"/>
      <c r="M668" s="849"/>
      <c r="N668" s="848"/>
      <c r="O668" s="659"/>
      <c r="P668" s="659"/>
      <c r="Q668" s="659"/>
      <c r="AI668" s="417"/>
      <c r="AJ668" s="417"/>
      <c r="AK668" s="417"/>
      <c r="AL668" s="417"/>
      <c r="AM668" s="417"/>
      <c r="AN668" s="417"/>
      <c r="AO668" s="417"/>
      <c r="AP668" s="417"/>
      <c r="AQ668" s="417"/>
      <c r="AR668" s="417"/>
      <c r="AS668" s="417"/>
      <c r="AT668" s="417"/>
      <c r="AU668" s="417"/>
      <c r="AV668" s="417"/>
      <c r="AW668" s="417"/>
      <c r="AX668" s="417"/>
      <c r="AY668" s="417"/>
      <c r="AZ668" s="417"/>
      <c r="BA668" s="420"/>
      <c r="BB668" s="496"/>
      <c r="BC668" s="420"/>
      <c r="BD668" s="420"/>
      <c r="BE668" s="420"/>
      <c r="BF668" s="420"/>
      <c r="BG668" s="420"/>
      <c r="BH668" s="420"/>
      <c r="BI668" s="420"/>
      <c r="BJ668" s="420"/>
      <c r="BK668" s="420"/>
      <c r="BL668" s="420"/>
      <c r="BM668" s="420"/>
      <c r="BN668" s="420"/>
      <c r="BO668" s="420"/>
      <c r="BP668" s="420"/>
      <c r="BQ668" s="420"/>
      <c r="BR668" s="420"/>
      <c r="BS668" s="420"/>
      <c r="BT668" s="420"/>
      <c r="BU668" s="420"/>
      <c r="BV668" s="420"/>
      <c r="BW668" s="420"/>
      <c r="BX668" s="420"/>
      <c r="BY668" s="420"/>
      <c r="BZ668" s="420"/>
      <c r="CA668" s="420"/>
      <c r="CB668" s="420"/>
      <c r="CC668" s="420"/>
      <c r="CD668" s="420"/>
      <c r="CE668" s="420"/>
      <c r="CF668" s="420"/>
      <c r="CG668" s="420"/>
      <c r="CH668" s="420"/>
      <c r="CI668" s="420"/>
      <c r="CJ668" s="420"/>
      <c r="CK668" s="420"/>
      <c r="CL668" s="420"/>
      <c r="CM668" s="420"/>
      <c r="CN668" s="420"/>
      <c r="CO668" s="420"/>
      <c r="CP668" s="420"/>
      <c r="CQ668" s="420"/>
      <c r="CR668" s="420"/>
      <c r="CS668" s="420"/>
      <c r="CT668" s="420"/>
      <c r="CU668" s="420"/>
      <c r="CV668" s="420"/>
      <c r="CW668" s="420"/>
      <c r="CX668" s="420"/>
      <c r="CY668" s="420"/>
      <c r="CZ668" s="420"/>
    </row>
    <row r="669" s="424" customFormat="true" ht="25.15" customHeight="true" x14ac:dyDescent="0.2">
      <c r="C669" s="849"/>
      <c r="D669" s="848"/>
      <c r="E669" s="659"/>
      <c r="F669" s="659"/>
      <c r="G669" s="659"/>
      <c r="H669" s="849"/>
      <c r="I669" s="848"/>
      <c r="J669" s="659"/>
      <c r="K669" s="659"/>
      <c r="L669" s="659"/>
      <c r="M669" s="849"/>
      <c r="N669" s="848"/>
      <c r="O669" s="659"/>
      <c r="P669" s="659"/>
      <c r="Q669" s="659"/>
      <c r="AI669" s="417"/>
      <c r="AJ669" s="417"/>
      <c r="AK669" s="417"/>
      <c r="AL669" s="417"/>
      <c r="AM669" s="417"/>
      <c r="AN669" s="417"/>
      <c r="AO669" s="417"/>
      <c r="AP669" s="417"/>
      <c r="AQ669" s="417"/>
      <c r="AR669" s="417"/>
      <c r="AS669" s="417"/>
      <c r="AT669" s="417"/>
      <c r="AU669" s="417"/>
      <c r="AV669" s="417"/>
      <c r="AW669" s="417"/>
      <c r="AX669" s="417"/>
      <c r="AY669" s="417"/>
      <c r="AZ669" s="417"/>
      <c r="BA669" s="420"/>
      <c r="BB669" s="496"/>
      <c r="BC669" s="420"/>
      <c r="BD669" s="420"/>
      <c r="BE669" s="420"/>
      <c r="BF669" s="420"/>
      <c r="BG669" s="420"/>
      <c r="BH669" s="420"/>
      <c r="BI669" s="420"/>
      <c r="BJ669" s="420"/>
      <c r="BK669" s="420"/>
      <c r="BL669" s="420"/>
      <c r="BM669" s="420"/>
      <c r="BN669" s="420"/>
      <c r="BO669" s="420"/>
      <c r="BP669" s="420"/>
      <c r="BQ669" s="420"/>
      <c r="BR669" s="420"/>
      <c r="BS669" s="420"/>
      <c r="BT669" s="420"/>
      <c r="BU669" s="420"/>
      <c r="BV669" s="420"/>
      <c r="BW669" s="420"/>
      <c r="BX669" s="420"/>
      <c r="BY669" s="420"/>
      <c r="BZ669" s="420"/>
      <c r="CA669" s="420"/>
      <c r="CB669" s="420"/>
      <c r="CC669" s="420"/>
      <c r="CD669" s="420"/>
      <c r="CE669" s="420"/>
      <c r="CF669" s="420"/>
      <c r="CG669" s="420"/>
      <c r="CH669" s="420"/>
      <c r="CI669" s="420"/>
      <c r="CJ669" s="420"/>
      <c r="CK669" s="420"/>
      <c r="CL669" s="420"/>
      <c r="CM669" s="420"/>
      <c r="CN669" s="420"/>
      <c r="CO669" s="420"/>
      <c r="CP669" s="420"/>
      <c r="CQ669" s="420"/>
      <c r="CR669" s="420"/>
      <c r="CS669" s="420"/>
      <c r="CT669" s="420"/>
      <c r="CU669" s="420"/>
      <c r="CV669" s="420"/>
      <c r="CW669" s="420"/>
      <c r="CX669" s="420"/>
      <c r="CY669" s="420"/>
      <c r="CZ669" s="420"/>
    </row>
    <row r="670" s="424" customFormat="true" ht="25.15" customHeight="true" x14ac:dyDescent="0.2">
      <c r="C670" s="849"/>
      <c r="D670" s="848"/>
      <c r="E670" s="659"/>
      <c r="F670" s="659"/>
      <c r="G670" s="659"/>
      <c r="H670" s="849"/>
      <c r="I670" s="848"/>
      <c r="J670" s="659"/>
      <c r="K670" s="659"/>
      <c r="L670" s="659"/>
      <c r="M670" s="849"/>
      <c r="N670" s="848"/>
      <c r="O670" s="659"/>
      <c r="P670" s="659"/>
      <c r="Q670" s="659"/>
      <c r="AI670" s="417"/>
      <c r="AJ670" s="417"/>
      <c r="AK670" s="417"/>
      <c r="AL670" s="417"/>
      <c r="AM670" s="417"/>
      <c r="AN670" s="417"/>
      <c r="AO670" s="417"/>
      <c r="AP670" s="417"/>
      <c r="AQ670" s="417"/>
      <c r="AR670" s="417"/>
      <c r="AS670" s="417"/>
      <c r="AT670" s="417"/>
      <c r="AU670" s="417"/>
      <c r="AV670" s="417"/>
      <c r="AW670" s="417"/>
      <c r="AX670" s="417"/>
      <c r="AY670" s="417"/>
      <c r="AZ670" s="417"/>
      <c r="BA670" s="420"/>
      <c r="BB670" s="496"/>
      <c r="BC670" s="420"/>
      <c r="BD670" s="420"/>
      <c r="BE670" s="420"/>
      <c r="BF670" s="420"/>
      <c r="BG670" s="420"/>
      <c r="BH670" s="420"/>
      <c r="BI670" s="420"/>
      <c r="BJ670" s="420"/>
      <c r="BK670" s="420"/>
      <c r="BL670" s="420"/>
      <c r="BM670" s="420"/>
      <c r="BN670" s="420"/>
      <c r="BO670" s="420"/>
      <c r="BP670" s="420"/>
      <c r="BQ670" s="420"/>
      <c r="BR670" s="420"/>
      <c r="BS670" s="420"/>
      <c r="BT670" s="420"/>
      <c r="BU670" s="420"/>
      <c r="BV670" s="420"/>
      <c r="BW670" s="420"/>
      <c r="BX670" s="420"/>
      <c r="BY670" s="420"/>
      <c r="BZ670" s="420"/>
      <c r="CA670" s="420"/>
      <c r="CB670" s="420"/>
      <c r="CC670" s="420"/>
      <c r="CD670" s="420"/>
      <c r="CE670" s="420"/>
      <c r="CF670" s="420"/>
      <c r="CG670" s="420"/>
      <c r="CH670" s="420"/>
      <c r="CI670" s="420"/>
      <c r="CJ670" s="420"/>
      <c r="CK670" s="420"/>
      <c r="CL670" s="420"/>
      <c r="CM670" s="420"/>
      <c r="CN670" s="420"/>
      <c r="CO670" s="420"/>
      <c r="CP670" s="420"/>
      <c r="CQ670" s="420"/>
      <c r="CR670" s="420"/>
      <c r="CS670" s="420"/>
      <c r="CT670" s="420"/>
      <c r="CU670" s="420"/>
      <c r="CV670" s="420"/>
      <c r="CW670" s="420"/>
      <c r="CX670" s="420"/>
      <c r="CY670" s="420"/>
      <c r="CZ670" s="420"/>
    </row>
    <row r="671" s="424" customFormat="true" ht="25.15" customHeight="true" x14ac:dyDescent="0.2">
      <c r="C671" s="849"/>
      <c r="D671" s="848"/>
      <c r="E671" s="659"/>
      <c r="F671" s="659"/>
      <c r="G671" s="659"/>
      <c r="H671" s="849"/>
      <c r="I671" s="848"/>
      <c r="J671" s="659"/>
      <c r="K671" s="659"/>
      <c r="L671" s="659"/>
      <c r="M671" s="849"/>
      <c r="N671" s="848"/>
      <c r="O671" s="659"/>
      <c r="P671" s="659"/>
      <c r="Q671" s="659"/>
      <c r="AI671" s="417"/>
      <c r="AJ671" s="417"/>
      <c r="AK671" s="417"/>
      <c r="AL671" s="417"/>
      <c r="AM671" s="417"/>
      <c r="AN671" s="417"/>
      <c r="AO671" s="417"/>
      <c r="AP671" s="417"/>
      <c r="AQ671" s="417"/>
      <c r="AR671" s="417"/>
      <c r="AS671" s="417"/>
      <c r="AT671" s="417"/>
      <c r="AU671" s="417"/>
      <c r="AV671" s="417"/>
      <c r="AW671" s="417"/>
      <c r="AX671" s="417"/>
      <c r="AY671" s="417"/>
      <c r="AZ671" s="417"/>
      <c r="BA671" s="420"/>
      <c r="BB671" s="496"/>
      <c r="BC671" s="420"/>
      <c r="BD671" s="420"/>
      <c r="BE671" s="420"/>
      <c r="BF671" s="420"/>
      <c r="BG671" s="420"/>
      <c r="BH671" s="420"/>
      <c r="BI671" s="420"/>
      <c r="BJ671" s="420"/>
      <c r="BK671" s="420"/>
      <c r="BL671" s="420"/>
      <c r="BM671" s="420"/>
      <c r="BN671" s="420"/>
      <c r="BO671" s="420"/>
      <c r="BP671" s="420"/>
      <c r="BQ671" s="420"/>
      <c r="BR671" s="420"/>
      <c r="BS671" s="420"/>
      <c r="BT671" s="420"/>
      <c r="BU671" s="420"/>
      <c r="BV671" s="420"/>
      <c r="BW671" s="420"/>
      <c r="BX671" s="420"/>
      <c r="BY671" s="420"/>
      <c r="BZ671" s="420"/>
      <c r="CA671" s="420"/>
      <c r="CB671" s="420"/>
      <c r="CC671" s="420"/>
      <c r="CD671" s="420"/>
      <c r="CE671" s="420"/>
      <c r="CF671" s="420"/>
      <c r="CG671" s="420"/>
      <c r="CH671" s="420"/>
      <c r="CI671" s="420"/>
      <c r="CJ671" s="420"/>
      <c r="CK671" s="420"/>
      <c r="CL671" s="420"/>
      <c r="CM671" s="420"/>
      <c r="CN671" s="420"/>
      <c r="CO671" s="420"/>
      <c r="CP671" s="420"/>
      <c r="CQ671" s="420"/>
      <c r="CR671" s="420"/>
      <c r="CS671" s="420"/>
      <c r="CT671" s="420"/>
      <c r="CU671" s="420"/>
      <c r="CV671" s="420"/>
      <c r="CW671" s="420"/>
      <c r="CX671" s="420"/>
      <c r="CY671" s="420"/>
      <c r="CZ671" s="420"/>
    </row>
    <row r="672" s="424" customFormat="true" ht="25.15" customHeight="true" x14ac:dyDescent="0.2">
      <c r="C672" s="849"/>
      <c r="D672" s="848"/>
      <c r="E672" s="659"/>
      <c r="F672" s="659"/>
      <c r="G672" s="659"/>
      <c r="H672" s="849"/>
      <c r="I672" s="848"/>
      <c r="J672" s="659"/>
      <c r="K672" s="659"/>
      <c r="L672" s="659"/>
      <c r="M672" s="849"/>
      <c r="N672" s="848"/>
      <c r="O672" s="659"/>
      <c r="P672" s="659"/>
      <c r="Q672" s="659"/>
      <c r="AI672" s="417"/>
      <c r="AJ672" s="417"/>
      <c r="AK672" s="417"/>
      <c r="AL672" s="417"/>
      <c r="AM672" s="417"/>
      <c r="AN672" s="417"/>
      <c r="AO672" s="417"/>
      <c r="AP672" s="417"/>
      <c r="AQ672" s="417"/>
      <c r="AR672" s="417"/>
      <c r="AS672" s="417"/>
      <c r="AT672" s="417"/>
      <c r="AU672" s="417"/>
      <c r="AV672" s="417"/>
      <c r="AW672" s="417"/>
      <c r="AX672" s="417"/>
      <c r="AY672" s="417"/>
      <c r="AZ672" s="417"/>
      <c r="BA672" s="420"/>
      <c r="BB672" s="496"/>
      <c r="BC672" s="420"/>
      <c r="BD672" s="420"/>
      <c r="BE672" s="420"/>
      <c r="BF672" s="420"/>
      <c r="BG672" s="420"/>
      <c r="BH672" s="420"/>
      <c r="BI672" s="420"/>
      <c r="BJ672" s="420"/>
      <c r="BK672" s="420"/>
      <c r="BL672" s="420"/>
      <c r="BM672" s="420"/>
      <c r="BN672" s="420"/>
      <c r="BO672" s="420"/>
      <c r="BP672" s="420"/>
      <c r="BQ672" s="420"/>
      <c r="BR672" s="420"/>
      <c r="BS672" s="420"/>
      <c r="BT672" s="420"/>
      <c r="BU672" s="420"/>
      <c r="BV672" s="420"/>
      <c r="BW672" s="420"/>
      <c r="BX672" s="420"/>
      <c r="BY672" s="420"/>
      <c r="BZ672" s="420"/>
      <c r="CA672" s="420"/>
      <c r="CB672" s="420"/>
      <c r="CC672" s="420"/>
      <c r="CD672" s="420"/>
      <c r="CE672" s="420"/>
      <c r="CF672" s="420"/>
      <c r="CG672" s="420"/>
      <c r="CH672" s="420"/>
      <c r="CI672" s="420"/>
      <c r="CJ672" s="420"/>
      <c r="CK672" s="420"/>
      <c r="CL672" s="420"/>
      <c r="CM672" s="420"/>
      <c r="CN672" s="420"/>
      <c r="CO672" s="420"/>
      <c r="CP672" s="420"/>
      <c r="CQ672" s="420"/>
      <c r="CR672" s="420"/>
      <c r="CS672" s="420"/>
      <c r="CT672" s="420"/>
      <c r="CU672" s="420"/>
      <c r="CV672" s="420"/>
      <c r="CW672" s="420"/>
      <c r="CX672" s="420"/>
      <c r="CY672" s="420"/>
      <c r="CZ672" s="420"/>
    </row>
    <row r="673" s="424" customFormat="true" ht="25.15" customHeight="true" x14ac:dyDescent="0.2">
      <c r="C673" s="849"/>
      <c r="D673" s="848"/>
      <c r="E673" s="659"/>
      <c r="F673" s="659"/>
      <c r="G673" s="659"/>
      <c r="H673" s="849"/>
      <c r="I673" s="848"/>
      <c r="J673" s="659"/>
      <c r="K673" s="659"/>
      <c r="L673" s="659"/>
      <c r="M673" s="849"/>
      <c r="N673" s="848"/>
      <c r="O673" s="659"/>
      <c r="P673" s="659"/>
      <c r="Q673" s="659"/>
      <c r="AI673" s="417"/>
      <c r="AJ673" s="417"/>
      <c r="AK673" s="417"/>
      <c r="AL673" s="417"/>
      <c r="AM673" s="417"/>
      <c r="AN673" s="417"/>
      <c r="AO673" s="417"/>
      <c r="AP673" s="417"/>
      <c r="AQ673" s="417"/>
      <c r="AR673" s="417"/>
      <c r="AS673" s="417"/>
      <c r="AT673" s="417"/>
      <c r="AU673" s="417"/>
      <c r="AV673" s="417"/>
      <c r="AW673" s="417"/>
      <c r="AX673" s="417"/>
      <c r="AY673" s="417"/>
      <c r="AZ673" s="417"/>
      <c r="BA673" s="420"/>
      <c r="BB673" s="496"/>
      <c r="BC673" s="420"/>
      <c r="BD673" s="420"/>
      <c r="BE673" s="420"/>
      <c r="BF673" s="420"/>
      <c r="BG673" s="420"/>
      <c r="BH673" s="420"/>
      <c r="BI673" s="420"/>
      <c r="BJ673" s="420"/>
      <c r="BK673" s="420"/>
      <c r="BL673" s="420"/>
      <c r="BM673" s="420"/>
      <c r="BN673" s="420"/>
      <c r="BO673" s="420"/>
      <c r="BP673" s="420"/>
      <c r="BQ673" s="420"/>
      <c r="BR673" s="420"/>
      <c r="BS673" s="420"/>
      <c r="BT673" s="420"/>
      <c r="BU673" s="420"/>
      <c r="BV673" s="420"/>
      <c r="BW673" s="420"/>
      <c r="BX673" s="420"/>
      <c r="BY673" s="420"/>
      <c r="BZ673" s="420"/>
      <c r="CA673" s="420"/>
      <c r="CB673" s="420"/>
      <c r="CC673" s="420"/>
      <c r="CD673" s="420"/>
      <c r="CE673" s="420"/>
      <c r="CF673" s="420"/>
      <c r="CG673" s="420"/>
      <c r="CH673" s="420"/>
      <c r="CI673" s="420"/>
      <c r="CJ673" s="420"/>
      <c r="CK673" s="420"/>
      <c r="CL673" s="420"/>
      <c r="CM673" s="420"/>
      <c r="CN673" s="420"/>
      <c r="CO673" s="420"/>
      <c r="CP673" s="420"/>
      <c r="CQ673" s="420"/>
      <c r="CR673" s="420"/>
      <c r="CS673" s="420"/>
      <c r="CT673" s="420"/>
      <c r="CU673" s="420"/>
      <c r="CV673" s="420"/>
      <c r="CW673" s="420"/>
      <c r="CX673" s="420"/>
      <c r="CY673" s="420"/>
      <c r="CZ673" s="420"/>
    </row>
    <row r="674" s="424" customFormat="true" ht="25.15" customHeight="true" x14ac:dyDescent="0.2">
      <c r="C674" s="849"/>
      <c r="D674" s="848"/>
      <c r="E674" s="659"/>
      <c r="F674" s="659"/>
      <c r="G674" s="659"/>
      <c r="H674" s="849"/>
      <c r="I674" s="848"/>
      <c r="J674" s="659"/>
      <c r="K674" s="659"/>
      <c r="L674" s="659"/>
      <c r="M674" s="849"/>
      <c r="N674" s="848"/>
      <c r="O674" s="659"/>
      <c r="P674" s="659"/>
      <c r="Q674" s="659"/>
      <c r="AI674" s="417"/>
      <c r="AJ674" s="417"/>
      <c r="AK674" s="417"/>
      <c r="AL674" s="417"/>
      <c r="AM674" s="417"/>
      <c r="AN674" s="417"/>
      <c r="AO674" s="417"/>
      <c r="AP674" s="417"/>
      <c r="AQ674" s="417"/>
      <c r="AR674" s="417"/>
      <c r="AS674" s="417"/>
      <c r="AT674" s="417"/>
      <c r="AU674" s="417"/>
      <c r="AV674" s="417"/>
      <c r="AW674" s="417"/>
      <c r="AX674" s="417"/>
      <c r="AY674" s="417"/>
      <c r="AZ674" s="417"/>
      <c r="BA674" s="420"/>
      <c r="BB674" s="496"/>
      <c r="BC674" s="420"/>
      <c r="BD674" s="420"/>
      <c r="BE674" s="420"/>
      <c r="BF674" s="420"/>
      <c r="BG674" s="420"/>
      <c r="BH674" s="420"/>
      <c r="BI674" s="420"/>
      <c r="BJ674" s="420"/>
      <c r="BK674" s="420"/>
      <c r="BL674" s="420"/>
      <c r="BM674" s="420"/>
      <c r="BN674" s="420"/>
      <c r="BO674" s="420"/>
      <c r="BP674" s="420"/>
      <c r="BQ674" s="420"/>
      <c r="BR674" s="420"/>
      <c r="BS674" s="420"/>
      <c r="BT674" s="420"/>
      <c r="BU674" s="420"/>
      <c r="BV674" s="420"/>
      <c r="BW674" s="420"/>
      <c r="BX674" s="420"/>
      <c r="BY674" s="420"/>
      <c r="BZ674" s="420"/>
      <c r="CA674" s="420"/>
      <c r="CB674" s="420"/>
      <c r="CC674" s="420"/>
      <c r="CD674" s="420"/>
      <c r="CE674" s="420"/>
      <c r="CF674" s="420"/>
      <c r="CG674" s="420"/>
      <c r="CH674" s="420"/>
      <c r="CI674" s="420"/>
      <c r="CJ674" s="420"/>
      <c r="CK674" s="420"/>
      <c r="CL674" s="420"/>
      <c r="CM674" s="420"/>
      <c r="CN674" s="420"/>
      <c r="CO674" s="420"/>
      <c r="CP674" s="420"/>
      <c r="CQ674" s="420"/>
      <c r="CR674" s="420"/>
      <c r="CS674" s="420"/>
      <c r="CT674" s="420"/>
      <c r="CU674" s="420"/>
      <c r="CV674" s="420"/>
      <c r="CW674" s="420"/>
      <c r="CX674" s="420"/>
      <c r="CY674" s="420"/>
      <c r="CZ674" s="420"/>
    </row>
    <row r="675" s="424" customFormat="true" ht="25.15" customHeight="true" x14ac:dyDescent="0.2">
      <c r="C675" s="849"/>
      <c r="D675" s="848"/>
      <c r="E675" s="659"/>
      <c r="F675" s="659"/>
      <c r="G675" s="659"/>
      <c r="H675" s="849"/>
      <c r="I675" s="848"/>
      <c r="J675" s="659"/>
      <c r="K675" s="659"/>
      <c r="L675" s="659"/>
      <c r="M675" s="849"/>
      <c r="N675" s="848"/>
      <c r="O675" s="659"/>
      <c r="P675" s="659"/>
      <c r="Q675" s="659"/>
      <c r="AI675" s="417"/>
      <c r="AJ675" s="417"/>
      <c r="AK675" s="417"/>
      <c r="AL675" s="417"/>
      <c r="AM675" s="417"/>
      <c r="AN675" s="417"/>
      <c r="AO675" s="417"/>
      <c r="AP675" s="417"/>
      <c r="AQ675" s="417"/>
      <c r="AR675" s="417"/>
      <c r="AS675" s="417"/>
      <c r="AT675" s="417"/>
      <c r="AU675" s="417"/>
      <c r="AV675" s="417"/>
      <c r="AW675" s="417"/>
      <c r="AX675" s="417"/>
      <c r="AY675" s="417"/>
      <c r="AZ675" s="417"/>
      <c r="BA675" s="420"/>
      <c r="BB675" s="496"/>
      <c r="BC675" s="420"/>
      <c r="BD675" s="420"/>
      <c r="BE675" s="420"/>
      <c r="BF675" s="420"/>
      <c r="BG675" s="420"/>
      <c r="BH675" s="420"/>
      <c r="BI675" s="420"/>
      <c r="BJ675" s="420"/>
      <c r="BK675" s="420"/>
      <c r="BL675" s="420"/>
      <c r="BM675" s="420"/>
      <c r="BN675" s="420"/>
      <c r="BO675" s="420"/>
      <c r="BP675" s="420"/>
      <c r="BQ675" s="420"/>
      <c r="BR675" s="420"/>
      <c r="BS675" s="420"/>
      <c r="BT675" s="420"/>
      <c r="BU675" s="420"/>
      <c r="BV675" s="420"/>
      <c r="BW675" s="420"/>
      <c r="BX675" s="420"/>
      <c r="BY675" s="420"/>
      <c r="BZ675" s="420"/>
      <c r="CA675" s="420"/>
      <c r="CB675" s="420"/>
      <c r="CC675" s="420"/>
      <c r="CD675" s="420"/>
      <c r="CE675" s="420"/>
      <c r="CF675" s="420"/>
      <c r="CG675" s="420"/>
      <c r="CH675" s="420"/>
      <c r="CI675" s="420"/>
      <c r="CJ675" s="420"/>
      <c r="CK675" s="420"/>
      <c r="CL675" s="420"/>
      <c r="CM675" s="420"/>
      <c r="CN675" s="420"/>
      <c r="CO675" s="420"/>
      <c r="CP675" s="420"/>
      <c r="CQ675" s="420"/>
      <c r="CR675" s="420"/>
      <c r="CS675" s="420"/>
      <c r="CT675" s="420"/>
      <c r="CU675" s="420"/>
      <c r="CV675" s="420"/>
      <c r="CW675" s="420"/>
      <c r="CX675" s="420"/>
      <c r="CY675" s="420"/>
      <c r="CZ675" s="420"/>
    </row>
    <row r="676" s="424" customFormat="true" ht="25.15" customHeight="true" x14ac:dyDescent="0.2">
      <c r="C676" s="849"/>
      <c r="D676" s="848"/>
      <c r="E676" s="659"/>
      <c r="F676" s="659"/>
      <c r="G676" s="659"/>
      <c r="H676" s="849"/>
      <c r="I676" s="848"/>
      <c r="J676" s="659"/>
      <c r="K676" s="659"/>
      <c r="L676" s="659"/>
      <c r="M676" s="849"/>
      <c r="N676" s="848"/>
      <c r="O676" s="659"/>
      <c r="P676" s="659"/>
      <c r="Q676" s="659"/>
      <c r="AI676" s="417"/>
      <c r="AJ676" s="417"/>
      <c r="AK676" s="417"/>
      <c r="AL676" s="417"/>
      <c r="AM676" s="417"/>
      <c r="AN676" s="417"/>
      <c r="AO676" s="417"/>
      <c r="AP676" s="417"/>
      <c r="AQ676" s="417"/>
      <c r="AR676" s="417"/>
      <c r="AS676" s="417"/>
      <c r="AT676" s="417"/>
      <c r="AU676" s="417"/>
      <c r="AV676" s="417"/>
      <c r="AW676" s="417"/>
      <c r="AX676" s="417"/>
      <c r="AY676" s="417"/>
      <c r="AZ676" s="417"/>
      <c r="BA676" s="420"/>
      <c r="BB676" s="496"/>
      <c r="BC676" s="420"/>
      <c r="BD676" s="420"/>
      <c r="BE676" s="420"/>
      <c r="BF676" s="420"/>
      <c r="BG676" s="420"/>
      <c r="BH676" s="420"/>
      <c r="BI676" s="420"/>
      <c r="BJ676" s="420"/>
      <c r="BK676" s="420"/>
      <c r="BL676" s="420"/>
      <c r="BM676" s="420"/>
      <c r="BN676" s="420"/>
      <c r="BO676" s="420"/>
      <c r="BP676" s="420"/>
      <c r="BQ676" s="420"/>
      <c r="BR676" s="420"/>
      <c r="BS676" s="420"/>
      <c r="BT676" s="420"/>
      <c r="BU676" s="420"/>
      <c r="BV676" s="420"/>
      <c r="BW676" s="420"/>
      <c r="BX676" s="420"/>
      <c r="BY676" s="420"/>
      <c r="BZ676" s="420"/>
      <c r="CA676" s="420"/>
      <c r="CB676" s="420"/>
      <c r="CC676" s="420"/>
      <c r="CD676" s="420"/>
      <c r="CE676" s="420"/>
      <c r="CF676" s="420"/>
      <c r="CG676" s="420"/>
      <c r="CH676" s="420"/>
      <c r="CI676" s="420"/>
      <c r="CJ676" s="420"/>
      <c r="CK676" s="420"/>
      <c r="CL676" s="420"/>
      <c r="CM676" s="420"/>
      <c r="CN676" s="420"/>
      <c r="CO676" s="420"/>
      <c r="CP676" s="420"/>
      <c r="CQ676" s="420"/>
      <c r="CR676" s="420"/>
      <c r="CS676" s="420"/>
      <c r="CT676" s="420"/>
      <c r="CU676" s="420"/>
      <c r="CV676" s="420"/>
      <c r="CW676" s="420"/>
      <c r="CX676" s="420"/>
      <c r="CY676" s="420"/>
      <c r="CZ676" s="420"/>
    </row>
    <row r="677" s="424" customFormat="true" ht="25.15" customHeight="true" x14ac:dyDescent="0.2">
      <c r="C677" s="849"/>
      <c r="D677" s="848"/>
      <c r="E677" s="659"/>
      <c r="F677" s="659"/>
      <c r="G677" s="659"/>
      <c r="H677" s="849"/>
      <c r="I677" s="848"/>
      <c r="J677" s="659"/>
      <c r="K677" s="659"/>
      <c r="L677" s="659"/>
      <c r="M677" s="849"/>
      <c r="N677" s="848"/>
      <c r="O677" s="659"/>
      <c r="P677" s="659"/>
      <c r="Q677" s="659"/>
      <c r="AI677" s="417"/>
      <c r="AJ677" s="417"/>
      <c r="AK677" s="417"/>
      <c r="AL677" s="417"/>
      <c r="AM677" s="417"/>
      <c r="AN677" s="417"/>
      <c r="AO677" s="417"/>
      <c r="AP677" s="417"/>
      <c r="AQ677" s="417"/>
      <c r="AR677" s="417"/>
      <c r="AS677" s="417"/>
      <c r="AT677" s="417"/>
      <c r="AU677" s="417"/>
      <c r="AV677" s="417"/>
      <c r="AW677" s="417"/>
      <c r="AX677" s="417"/>
      <c r="AY677" s="417"/>
      <c r="AZ677" s="417"/>
      <c r="BA677" s="420"/>
      <c r="BB677" s="496"/>
      <c r="BC677" s="420"/>
      <c r="BD677" s="420"/>
      <c r="BE677" s="420"/>
      <c r="BF677" s="420"/>
      <c r="BG677" s="420"/>
      <c r="BH677" s="420"/>
      <c r="BI677" s="420"/>
      <c r="BJ677" s="420"/>
      <c r="BK677" s="420"/>
      <c r="BL677" s="420"/>
      <c r="BM677" s="420"/>
      <c r="BN677" s="420"/>
      <c r="BO677" s="420"/>
      <c r="BP677" s="420"/>
      <c r="BQ677" s="420"/>
      <c r="BR677" s="420"/>
      <c r="BS677" s="420"/>
      <c r="BT677" s="420"/>
      <c r="BU677" s="420"/>
      <c r="BV677" s="420"/>
      <c r="BW677" s="420"/>
      <c r="BX677" s="420"/>
      <c r="BY677" s="420"/>
      <c r="BZ677" s="420"/>
      <c r="CA677" s="420"/>
      <c r="CB677" s="420"/>
      <c r="CC677" s="420"/>
      <c r="CD677" s="420"/>
      <c r="CE677" s="420"/>
      <c r="CF677" s="420"/>
      <c r="CG677" s="420"/>
      <c r="CH677" s="420"/>
      <c r="CI677" s="420"/>
      <c r="CJ677" s="420"/>
      <c r="CK677" s="420"/>
      <c r="CL677" s="420"/>
      <c r="CM677" s="420"/>
      <c r="CN677" s="420"/>
      <c r="CO677" s="420"/>
      <c r="CP677" s="420"/>
      <c r="CQ677" s="420"/>
      <c r="CR677" s="420"/>
      <c r="CS677" s="420"/>
      <c r="CT677" s="420"/>
      <c r="CU677" s="420"/>
      <c r="CV677" s="420"/>
      <c r="CW677" s="420"/>
      <c r="CX677" s="420"/>
      <c r="CY677" s="420"/>
      <c r="CZ677" s="420"/>
    </row>
    <row r="678" s="424" customFormat="true" ht="25.15" customHeight="true" x14ac:dyDescent="0.2">
      <c r="C678" s="849"/>
      <c r="D678" s="848"/>
      <c r="E678" s="659"/>
      <c r="F678" s="659"/>
      <c r="G678" s="659"/>
      <c r="H678" s="849"/>
      <c r="I678" s="848"/>
      <c r="J678" s="659"/>
      <c r="K678" s="659"/>
      <c r="L678" s="659"/>
      <c r="M678" s="849"/>
      <c r="N678" s="848"/>
      <c r="O678" s="659"/>
      <c r="P678" s="659"/>
      <c r="Q678" s="659"/>
      <c r="AI678" s="417"/>
      <c r="AJ678" s="417"/>
      <c r="AK678" s="417"/>
      <c r="AL678" s="417"/>
      <c r="AM678" s="417"/>
      <c r="AN678" s="417"/>
      <c r="AO678" s="417"/>
      <c r="AP678" s="417"/>
      <c r="AQ678" s="417"/>
      <c r="AR678" s="417"/>
      <c r="AS678" s="417"/>
      <c r="AT678" s="417"/>
      <c r="AU678" s="417"/>
      <c r="AV678" s="417"/>
      <c r="AW678" s="417"/>
      <c r="AX678" s="417"/>
      <c r="AY678" s="417"/>
      <c r="AZ678" s="417"/>
      <c r="BA678" s="420"/>
      <c r="BB678" s="496"/>
      <c r="BC678" s="420"/>
      <c r="BD678" s="420"/>
      <c r="BE678" s="420"/>
      <c r="BF678" s="420"/>
      <c r="BG678" s="420"/>
      <c r="BH678" s="420"/>
      <c r="BI678" s="420"/>
      <c r="BJ678" s="420"/>
      <c r="BK678" s="420"/>
      <c r="BL678" s="420"/>
      <c r="BM678" s="420"/>
      <c r="BN678" s="420"/>
      <c r="BO678" s="420"/>
      <c r="BP678" s="420"/>
      <c r="BQ678" s="420"/>
      <c r="BR678" s="420"/>
      <c r="BS678" s="420"/>
      <c r="BT678" s="420"/>
      <c r="BU678" s="420"/>
      <c r="BV678" s="420"/>
      <c r="BW678" s="420"/>
      <c r="BX678" s="420"/>
      <c r="BY678" s="420"/>
      <c r="BZ678" s="420"/>
      <c r="CA678" s="420"/>
      <c r="CB678" s="420"/>
      <c r="CC678" s="420"/>
      <c r="CD678" s="420"/>
      <c r="CE678" s="420"/>
      <c r="CF678" s="420"/>
      <c r="CG678" s="420"/>
      <c r="CH678" s="420"/>
      <c r="CI678" s="420"/>
      <c r="CJ678" s="420"/>
      <c r="CK678" s="420"/>
      <c r="CL678" s="420"/>
      <c r="CM678" s="420"/>
      <c r="CN678" s="420"/>
      <c r="CO678" s="420"/>
      <c r="CP678" s="420"/>
      <c r="CQ678" s="420"/>
      <c r="CR678" s="420"/>
      <c r="CS678" s="420"/>
      <c r="CT678" s="420"/>
      <c r="CU678" s="420"/>
      <c r="CV678" s="420"/>
      <c r="CW678" s="420"/>
      <c r="CX678" s="420"/>
      <c r="CY678" s="420"/>
      <c r="CZ678" s="420"/>
    </row>
    <row r="679" s="424" customFormat="true" ht="25.15" customHeight="true" x14ac:dyDescent="0.2">
      <c r="C679" s="849"/>
      <c r="D679" s="848"/>
      <c r="E679" s="659"/>
      <c r="F679" s="659"/>
      <c r="G679" s="659"/>
      <c r="H679" s="849"/>
      <c r="I679" s="848"/>
      <c r="J679" s="659"/>
      <c r="K679" s="659"/>
      <c r="L679" s="659"/>
      <c r="M679" s="849"/>
      <c r="N679" s="848"/>
      <c r="O679" s="659"/>
      <c r="P679" s="659"/>
      <c r="Q679" s="659"/>
      <c r="AI679" s="417"/>
      <c r="AJ679" s="417"/>
      <c r="AK679" s="417"/>
      <c r="AL679" s="417"/>
      <c r="AM679" s="417"/>
      <c r="AN679" s="417"/>
      <c r="AO679" s="417"/>
      <c r="AP679" s="417"/>
      <c r="AQ679" s="417"/>
      <c r="AR679" s="417"/>
      <c r="AS679" s="417"/>
      <c r="AT679" s="417"/>
      <c r="AU679" s="417"/>
      <c r="AV679" s="417"/>
      <c r="AW679" s="417"/>
      <c r="AX679" s="417"/>
      <c r="AY679" s="417"/>
      <c r="AZ679" s="417"/>
      <c r="BA679" s="420"/>
      <c r="BB679" s="496"/>
      <c r="BC679" s="420"/>
      <c r="BD679" s="420"/>
      <c r="BE679" s="420"/>
      <c r="BF679" s="420"/>
      <c r="BG679" s="420"/>
      <c r="BH679" s="420"/>
      <c r="BI679" s="420"/>
      <c r="BJ679" s="420"/>
      <c r="BK679" s="420"/>
      <c r="BL679" s="420"/>
      <c r="BM679" s="420"/>
      <c r="BN679" s="420"/>
      <c r="BO679" s="420"/>
      <c r="BP679" s="420"/>
      <c r="BQ679" s="420"/>
      <c r="BR679" s="420"/>
      <c r="BS679" s="420"/>
      <c r="BT679" s="420"/>
      <c r="BU679" s="420"/>
      <c r="BV679" s="420"/>
      <c r="BW679" s="420"/>
      <c r="BX679" s="420"/>
      <c r="BY679" s="420"/>
      <c r="BZ679" s="420"/>
      <c r="CA679" s="420"/>
      <c r="CB679" s="420"/>
      <c r="CC679" s="420"/>
      <c r="CD679" s="420"/>
      <c r="CE679" s="420"/>
      <c r="CF679" s="420"/>
      <c r="CG679" s="420"/>
      <c r="CH679" s="420"/>
      <c r="CI679" s="420"/>
      <c r="CJ679" s="420"/>
      <c r="CK679" s="420"/>
      <c r="CL679" s="420"/>
      <c r="CM679" s="420"/>
      <c r="CN679" s="420"/>
      <c r="CO679" s="420"/>
      <c r="CP679" s="420"/>
      <c r="CQ679" s="420"/>
      <c r="CR679" s="420"/>
      <c r="CS679" s="420"/>
      <c r="CT679" s="420"/>
      <c r="CU679" s="420"/>
      <c r="CV679" s="420"/>
      <c r="CW679" s="420"/>
      <c r="CX679" s="420"/>
      <c r="CY679" s="420"/>
      <c r="CZ679" s="420"/>
    </row>
    <row r="680" s="424" customFormat="true" ht="25.15" customHeight="true" x14ac:dyDescent="0.2">
      <c r="C680" s="849"/>
      <c r="D680" s="848"/>
      <c r="E680" s="659"/>
      <c r="F680" s="659"/>
      <c r="G680" s="659"/>
      <c r="H680" s="849"/>
      <c r="I680" s="848"/>
      <c r="J680" s="659"/>
      <c r="K680" s="659"/>
      <c r="L680" s="659"/>
      <c r="M680" s="849"/>
      <c r="N680" s="848"/>
      <c r="O680" s="659"/>
      <c r="P680" s="659"/>
      <c r="Q680" s="659"/>
      <c r="AI680" s="417"/>
      <c r="AJ680" s="417"/>
      <c r="AK680" s="417"/>
      <c r="AL680" s="417"/>
      <c r="AM680" s="417"/>
      <c r="AN680" s="417"/>
      <c r="AO680" s="417"/>
      <c r="AP680" s="417"/>
      <c r="AQ680" s="417"/>
      <c r="AR680" s="417"/>
      <c r="AS680" s="417"/>
      <c r="AT680" s="417"/>
      <c r="AU680" s="417"/>
      <c r="AV680" s="417"/>
      <c r="AW680" s="417"/>
      <c r="AX680" s="417"/>
      <c r="AY680" s="417"/>
      <c r="AZ680" s="417"/>
      <c r="BA680" s="420"/>
      <c r="BB680" s="496"/>
      <c r="BC680" s="420"/>
      <c r="BD680" s="420"/>
      <c r="BE680" s="420"/>
      <c r="BF680" s="420"/>
      <c r="BG680" s="420"/>
      <c r="BH680" s="420"/>
      <c r="BI680" s="420"/>
      <c r="BJ680" s="420"/>
      <c r="BK680" s="420"/>
      <c r="BL680" s="420"/>
      <c r="BM680" s="420"/>
      <c r="BN680" s="420"/>
      <c r="BO680" s="420"/>
      <c r="BP680" s="420"/>
      <c r="BQ680" s="420"/>
      <c r="BR680" s="420"/>
      <c r="BS680" s="420"/>
      <c r="BT680" s="420"/>
      <c r="BU680" s="420"/>
      <c r="BV680" s="420"/>
      <c r="BW680" s="420"/>
      <c r="BX680" s="420"/>
      <c r="BY680" s="420"/>
      <c r="BZ680" s="420"/>
      <c r="CA680" s="420"/>
      <c r="CB680" s="420"/>
      <c r="CC680" s="420"/>
      <c r="CD680" s="420"/>
      <c r="CE680" s="420"/>
      <c r="CF680" s="420"/>
      <c r="CG680" s="420"/>
      <c r="CH680" s="420"/>
      <c r="CI680" s="420"/>
      <c r="CJ680" s="420"/>
      <c r="CK680" s="420"/>
      <c r="CL680" s="420"/>
      <c r="CM680" s="420"/>
      <c r="CN680" s="420"/>
      <c r="CO680" s="420"/>
      <c r="CP680" s="420"/>
      <c r="CQ680" s="420"/>
      <c r="CR680" s="420"/>
      <c r="CS680" s="420"/>
      <c r="CT680" s="420"/>
      <c r="CU680" s="420"/>
      <c r="CV680" s="420"/>
      <c r="CW680" s="420"/>
      <c r="CX680" s="420"/>
      <c r="CY680" s="420"/>
      <c r="CZ680" s="420"/>
    </row>
    <row r="681" s="424" customFormat="true" ht="25.15" customHeight="true" x14ac:dyDescent="0.2">
      <c r="C681" s="849"/>
      <c r="D681" s="848"/>
      <c r="E681" s="659"/>
      <c r="F681" s="659"/>
      <c r="G681" s="659"/>
      <c r="H681" s="849"/>
      <c r="I681" s="848"/>
      <c r="J681" s="659"/>
      <c r="K681" s="659"/>
      <c r="L681" s="659"/>
      <c r="M681" s="849"/>
      <c r="N681" s="848"/>
      <c r="O681" s="659"/>
      <c r="P681" s="659"/>
      <c r="Q681" s="659"/>
      <c r="AI681" s="417"/>
      <c r="AJ681" s="417"/>
      <c r="AK681" s="417"/>
      <c r="AL681" s="417"/>
      <c r="AM681" s="417"/>
      <c r="AN681" s="417"/>
      <c r="AO681" s="417"/>
      <c r="AP681" s="417"/>
      <c r="AQ681" s="417"/>
      <c r="AR681" s="417"/>
      <c r="AS681" s="417"/>
      <c r="AT681" s="417"/>
      <c r="AU681" s="417"/>
      <c r="AV681" s="417"/>
      <c r="AW681" s="417"/>
      <c r="AX681" s="417"/>
      <c r="AY681" s="417"/>
      <c r="AZ681" s="417"/>
      <c r="BA681" s="420"/>
      <c r="BB681" s="496"/>
      <c r="BC681" s="420"/>
      <c r="BD681" s="420"/>
      <c r="BE681" s="420"/>
      <c r="BF681" s="420"/>
      <c r="BG681" s="420"/>
      <c r="BH681" s="420"/>
      <c r="BI681" s="420"/>
      <c r="BJ681" s="420"/>
      <c r="BK681" s="420"/>
      <c r="BL681" s="420"/>
      <c r="BM681" s="420"/>
      <c r="BN681" s="420"/>
      <c r="BO681" s="420"/>
      <c r="BP681" s="420"/>
      <c r="BQ681" s="420"/>
      <c r="BR681" s="420"/>
      <c r="BS681" s="420"/>
      <c r="BT681" s="420"/>
      <c r="BU681" s="420"/>
      <c r="BV681" s="420"/>
      <c r="BW681" s="420"/>
      <c r="BX681" s="420"/>
      <c r="BY681" s="420"/>
      <c r="BZ681" s="420"/>
      <c r="CA681" s="420"/>
      <c r="CB681" s="420"/>
      <c r="CC681" s="420"/>
      <c r="CD681" s="420"/>
      <c r="CE681" s="420"/>
      <c r="CF681" s="420"/>
      <c r="CG681" s="420"/>
      <c r="CH681" s="420"/>
      <c r="CI681" s="420"/>
      <c r="CJ681" s="420"/>
      <c r="CK681" s="420"/>
      <c r="CL681" s="420"/>
      <c r="CM681" s="420"/>
      <c r="CN681" s="420"/>
      <c r="CO681" s="420"/>
      <c r="CP681" s="420"/>
      <c r="CQ681" s="420"/>
      <c r="CR681" s="420"/>
      <c r="CS681" s="420"/>
      <c r="CT681" s="420"/>
      <c r="CU681" s="420"/>
      <c r="CV681" s="420"/>
      <c r="CW681" s="420"/>
      <c r="CX681" s="420"/>
      <c r="CY681" s="420"/>
      <c r="CZ681" s="420"/>
    </row>
    <row r="682" s="424" customFormat="true" ht="25.15" customHeight="true" x14ac:dyDescent="0.2">
      <c r="C682" s="849"/>
      <c r="D682" s="848"/>
      <c r="E682" s="659"/>
      <c r="F682" s="659"/>
      <c r="G682" s="659"/>
      <c r="H682" s="849"/>
      <c r="I682" s="848"/>
      <c r="J682" s="659"/>
      <c r="K682" s="659"/>
      <c r="L682" s="659"/>
      <c r="M682" s="849"/>
      <c r="N682" s="848"/>
      <c r="O682" s="659"/>
      <c r="P682" s="659"/>
      <c r="Q682" s="659"/>
      <c r="AI682" s="417"/>
      <c r="AJ682" s="417"/>
      <c r="AK682" s="417"/>
      <c r="AL682" s="417"/>
      <c r="AM682" s="417"/>
      <c r="AN682" s="417"/>
      <c r="AO682" s="417"/>
      <c r="AP682" s="417"/>
      <c r="AQ682" s="417"/>
      <c r="AR682" s="417"/>
      <c r="AS682" s="417"/>
      <c r="AT682" s="417"/>
      <c r="AU682" s="417"/>
      <c r="AV682" s="417"/>
      <c r="AW682" s="417"/>
      <c r="AX682" s="417"/>
      <c r="AY682" s="417"/>
      <c r="AZ682" s="417"/>
      <c r="BA682" s="420"/>
      <c r="BB682" s="496"/>
      <c r="BC682" s="420"/>
      <c r="BD682" s="420"/>
      <c r="BE682" s="420"/>
      <c r="BF682" s="420"/>
      <c r="BG682" s="420"/>
      <c r="BH682" s="420"/>
      <c r="BI682" s="420"/>
      <c r="BJ682" s="420"/>
      <c r="BK682" s="420"/>
      <c r="BL682" s="420"/>
      <c r="BM682" s="420"/>
      <c r="BN682" s="420"/>
      <c r="BO682" s="420"/>
      <c r="BP682" s="420"/>
      <c r="BQ682" s="420"/>
      <c r="BR682" s="420"/>
      <c r="BS682" s="420"/>
      <c r="BT682" s="420"/>
      <c r="BU682" s="420"/>
      <c r="BV682" s="420"/>
      <c r="BW682" s="420"/>
      <c r="BX682" s="420"/>
      <c r="BY682" s="420"/>
      <c r="BZ682" s="420"/>
      <c r="CA682" s="420"/>
      <c r="CB682" s="420"/>
      <c r="CC682" s="420"/>
      <c r="CD682" s="420"/>
      <c r="CE682" s="420"/>
      <c r="CF682" s="420"/>
      <c r="CG682" s="420"/>
      <c r="CH682" s="420"/>
      <c r="CI682" s="420"/>
      <c r="CJ682" s="420"/>
      <c r="CK682" s="420"/>
      <c r="CL682" s="420"/>
      <c r="CM682" s="420"/>
      <c r="CN682" s="420"/>
      <c r="CO682" s="420"/>
      <c r="CP682" s="420"/>
      <c r="CQ682" s="420"/>
      <c r="CR682" s="420"/>
      <c r="CS682" s="420"/>
      <c r="CT682" s="420"/>
      <c r="CU682" s="420"/>
      <c r="CV682" s="420"/>
      <c r="CW682" s="420"/>
      <c r="CX682" s="420"/>
      <c r="CY682" s="420"/>
      <c r="CZ682" s="420"/>
    </row>
    <row r="683" s="424" customFormat="true" ht="25.15" customHeight="true" x14ac:dyDescent="0.2">
      <c r="C683" s="849"/>
      <c r="D683" s="848"/>
      <c r="E683" s="659"/>
      <c r="F683" s="659"/>
      <c r="G683" s="659"/>
      <c r="H683" s="849"/>
      <c r="I683" s="848"/>
      <c r="J683" s="659"/>
      <c r="K683" s="659"/>
      <c r="L683" s="659"/>
      <c r="M683" s="849"/>
      <c r="N683" s="848"/>
      <c r="O683" s="659"/>
      <c r="P683" s="659"/>
      <c r="Q683" s="659"/>
      <c r="AI683" s="417"/>
      <c r="AJ683" s="417"/>
      <c r="AK683" s="417"/>
      <c r="AL683" s="417"/>
      <c r="AM683" s="417"/>
      <c r="AN683" s="417"/>
      <c r="AO683" s="417"/>
      <c r="AP683" s="417"/>
      <c r="AQ683" s="417"/>
      <c r="AR683" s="417"/>
      <c r="AS683" s="417"/>
      <c r="AT683" s="417"/>
      <c r="AU683" s="417"/>
      <c r="AV683" s="417"/>
      <c r="AW683" s="417"/>
      <c r="AX683" s="417"/>
      <c r="AY683" s="417"/>
      <c r="AZ683" s="417"/>
      <c r="BA683" s="420"/>
      <c r="BB683" s="496"/>
      <c r="BC683" s="420"/>
      <c r="BD683" s="420"/>
      <c r="BE683" s="420"/>
      <c r="BF683" s="420"/>
      <c r="BG683" s="420"/>
      <c r="BH683" s="420"/>
      <c r="BI683" s="420"/>
      <c r="BJ683" s="420"/>
      <c r="BK683" s="420"/>
      <c r="BL683" s="420"/>
      <c r="BM683" s="420"/>
      <c r="BN683" s="420"/>
      <c r="BO683" s="420"/>
      <c r="BP683" s="420"/>
      <c r="BQ683" s="420"/>
      <c r="BR683" s="420"/>
      <c r="BS683" s="420"/>
      <c r="BT683" s="420"/>
      <c r="BU683" s="420"/>
      <c r="BV683" s="420"/>
      <c r="BW683" s="420"/>
      <c r="BX683" s="420"/>
      <c r="BY683" s="420"/>
      <c r="BZ683" s="420"/>
      <c r="CA683" s="420"/>
      <c r="CB683" s="420"/>
      <c r="CC683" s="420"/>
      <c r="CD683" s="420"/>
      <c r="CE683" s="420"/>
      <c r="CF683" s="420"/>
      <c r="CG683" s="420"/>
      <c r="CH683" s="420"/>
      <c r="CI683" s="420"/>
      <c r="CJ683" s="420"/>
      <c r="CK683" s="420"/>
      <c r="CL683" s="420"/>
      <c r="CM683" s="420"/>
      <c r="CN683" s="420"/>
      <c r="CO683" s="420"/>
      <c r="CP683" s="420"/>
      <c r="CQ683" s="420"/>
      <c r="CR683" s="420"/>
      <c r="CS683" s="420"/>
      <c r="CT683" s="420"/>
      <c r="CU683" s="420"/>
      <c r="CV683" s="420"/>
      <c r="CW683" s="420"/>
      <c r="CX683" s="420"/>
      <c r="CY683" s="420"/>
      <c r="CZ683" s="420"/>
    </row>
    <row r="684" s="424" customFormat="true" ht="25.15" customHeight="true" x14ac:dyDescent="0.2">
      <c r="C684" s="849"/>
      <c r="D684" s="848"/>
      <c r="E684" s="659"/>
      <c r="F684" s="659"/>
      <c r="G684" s="659"/>
      <c r="H684" s="849"/>
      <c r="I684" s="848"/>
      <c r="J684" s="659"/>
      <c r="K684" s="659"/>
      <c r="L684" s="659"/>
      <c r="M684" s="849"/>
      <c r="N684" s="848"/>
      <c r="O684" s="659"/>
      <c r="P684" s="659"/>
      <c r="Q684" s="659"/>
      <c r="AI684" s="417"/>
      <c r="AJ684" s="417"/>
      <c r="AK684" s="417"/>
      <c r="AL684" s="417"/>
      <c r="AM684" s="417"/>
      <c r="AN684" s="417"/>
      <c r="AO684" s="417"/>
      <c r="AP684" s="417"/>
      <c r="AQ684" s="417"/>
      <c r="AR684" s="417"/>
      <c r="AS684" s="417"/>
      <c r="AT684" s="417"/>
      <c r="AU684" s="417"/>
      <c r="AV684" s="417"/>
      <c r="AW684" s="417"/>
      <c r="AX684" s="417"/>
      <c r="AY684" s="417"/>
      <c r="AZ684" s="417"/>
      <c r="BA684" s="420"/>
      <c r="BB684" s="496"/>
      <c r="BC684" s="420"/>
      <c r="BD684" s="420"/>
      <c r="BE684" s="420"/>
      <c r="BF684" s="420"/>
      <c r="BG684" s="420"/>
      <c r="BH684" s="420"/>
      <c r="BI684" s="420"/>
      <c r="BJ684" s="420"/>
      <c r="BK684" s="420"/>
      <c r="BL684" s="420"/>
      <c r="BM684" s="420"/>
      <c r="BN684" s="420"/>
      <c r="BO684" s="420"/>
      <c r="BP684" s="420"/>
      <c r="BQ684" s="420"/>
      <c r="BR684" s="420"/>
      <c r="BS684" s="420"/>
      <c r="BT684" s="420"/>
      <c r="BU684" s="420"/>
      <c r="BV684" s="420"/>
      <c r="BW684" s="420"/>
      <c r="BX684" s="420"/>
      <c r="BY684" s="420"/>
      <c r="BZ684" s="420"/>
      <c r="CA684" s="420"/>
      <c r="CB684" s="420"/>
      <c r="CC684" s="420"/>
      <c r="CD684" s="420"/>
      <c r="CE684" s="420"/>
      <c r="CF684" s="420"/>
      <c r="CG684" s="420"/>
      <c r="CH684" s="420"/>
      <c r="CI684" s="420"/>
      <c r="CJ684" s="420"/>
      <c r="CK684" s="420"/>
      <c r="CL684" s="420"/>
      <c r="CM684" s="420"/>
      <c r="CN684" s="420"/>
      <c r="CO684" s="420"/>
      <c r="CP684" s="420"/>
      <c r="CQ684" s="420"/>
      <c r="CR684" s="420"/>
      <c r="CS684" s="420"/>
      <c r="CT684" s="420"/>
      <c r="CU684" s="420"/>
      <c r="CV684" s="420"/>
      <c r="CW684" s="420"/>
      <c r="CX684" s="420"/>
      <c r="CY684" s="420"/>
      <c r="CZ684" s="420"/>
    </row>
    <row r="685" s="424" customFormat="true" ht="25.15" customHeight="true" x14ac:dyDescent="0.2">
      <c r="C685" s="849"/>
      <c r="D685" s="848"/>
      <c r="E685" s="659"/>
      <c r="F685" s="659"/>
      <c r="G685" s="659"/>
      <c r="H685" s="849"/>
      <c r="I685" s="848"/>
      <c r="J685" s="659"/>
      <c r="K685" s="659"/>
      <c r="L685" s="659"/>
      <c r="M685" s="849"/>
      <c r="N685" s="848"/>
      <c r="O685" s="659"/>
      <c r="P685" s="659"/>
      <c r="Q685" s="659"/>
      <c r="AI685" s="417"/>
      <c r="AJ685" s="417"/>
      <c r="AK685" s="417"/>
      <c r="AL685" s="417"/>
      <c r="AM685" s="417"/>
      <c r="AN685" s="417"/>
      <c r="AO685" s="417"/>
      <c r="AP685" s="417"/>
      <c r="AQ685" s="417"/>
      <c r="AR685" s="417"/>
      <c r="AS685" s="417"/>
      <c r="AT685" s="417"/>
      <c r="AU685" s="417"/>
      <c r="AV685" s="417"/>
      <c r="AW685" s="417"/>
      <c r="AX685" s="417"/>
      <c r="AY685" s="417"/>
      <c r="AZ685" s="417"/>
      <c r="BA685" s="420"/>
      <c r="BB685" s="496"/>
      <c r="BC685" s="420"/>
      <c r="BD685" s="420"/>
      <c r="BE685" s="420"/>
      <c r="BF685" s="420"/>
      <c r="BG685" s="420"/>
      <c r="BH685" s="420"/>
      <c r="BI685" s="420"/>
      <c r="BJ685" s="420"/>
      <c r="BK685" s="420"/>
      <c r="BL685" s="420"/>
      <c r="BM685" s="420"/>
      <c r="BN685" s="420"/>
      <c r="BO685" s="420"/>
      <c r="BP685" s="420"/>
      <c r="BQ685" s="420"/>
      <c r="BR685" s="420"/>
      <c r="BS685" s="420"/>
      <c r="BT685" s="420"/>
      <c r="BU685" s="420"/>
      <c r="BV685" s="420"/>
      <c r="BW685" s="420"/>
      <c r="BX685" s="420"/>
      <c r="BY685" s="420"/>
      <c r="BZ685" s="420"/>
      <c r="CA685" s="420"/>
      <c r="CB685" s="420"/>
      <c r="CC685" s="420"/>
      <c r="CD685" s="420"/>
      <c r="CE685" s="420"/>
      <c r="CF685" s="420"/>
      <c r="CG685" s="420"/>
      <c r="CH685" s="420"/>
      <c r="CI685" s="420"/>
      <c r="CJ685" s="420"/>
      <c r="CK685" s="420"/>
      <c r="CL685" s="420"/>
      <c r="CM685" s="420"/>
      <c r="CN685" s="420"/>
      <c r="CO685" s="420"/>
      <c r="CP685" s="420"/>
      <c r="CQ685" s="420"/>
      <c r="CR685" s="420"/>
      <c r="CS685" s="420"/>
      <c r="CT685" s="420"/>
      <c r="CU685" s="420"/>
      <c r="CV685" s="420"/>
      <c r="CW685" s="420"/>
      <c r="CX685" s="420"/>
      <c r="CY685" s="420"/>
      <c r="CZ685" s="420"/>
    </row>
    <row r="686" s="424" customFormat="true" ht="25.15" customHeight="true" x14ac:dyDescent="0.2">
      <c r="C686" s="849"/>
      <c r="D686" s="848"/>
      <c r="E686" s="659"/>
      <c r="F686" s="659"/>
      <c r="G686" s="659"/>
      <c r="H686" s="849"/>
      <c r="I686" s="848"/>
      <c r="J686" s="659"/>
      <c r="K686" s="659"/>
      <c r="L686" s="659"/>
      <c r="M686" s="849"/>
      <c r="N686" s="848"/>
      <c r="O686" s="659"/>
      <c r="P686" s="659"/>
      <c r="Q686" s="659"/>
      <c r="AI686" s="417"/>
      <c r="AJ686" s="417"/>
      <c r="AK686" s="417"/>
      <c r="AL686" s="417"/>
      <c r="AM686" s="417"/>
      <c r="AN686" s="417"/>
      <c r="AO686" s="417"/>
      <c r="AP686" s="417"/>
      <c r="AQ686" s="417"/>
      <c r="AR686" s="417"/>
      <c r="AS686" s="417"/>
      <c r="AT686" s="417"/>
      <c r="AU686" s="417"/>
      <c r="AV686" s="417"/>
      <c r="AW686" s="417"/>
      <c r="AX686" s="417"/>
      <c r="AY686" s="417"/>
      <c r="AZ686" s="417"/>
      <c r="BA686" s="420"/>
      <c r="BB686" s="496"/>
      <c r="BC686" s="420"/>
      <c r="BD686" s="420"/>
      <c r="BE686" s="420"/>
      <c r="BF686" s="420"/>
      <c r="BG686" s="420"/>
      <c r="BH686" s="420"/>
      <c r="BI686" s="420"/>
      <c r="BJ686" s="420"/>
      <c r="BK686" s="420"/>
      <c r="BL686" s="420"/>
      <c r="BM686" s="420"/>
      <c r="BN686" s="420"/>
      <c r="BO686" s="420"/>
      <c r="BP686" s="420"/>
      <c r="BQ686" s="420"/>
      <c r="BR686" s="420"/>
      <c r="BS686" s="420"/>
      <c r="BT686" s="420"/>
      <c r="BU686" s="420"/>
      <c r="BV686" s="420"/>
      <c r="BW686" s="420"/>
      <c r="BX686" s="420"/>
      <c r="BY686" s="420"/>
      <c r="BZ686" s="420"/>
      <c r="CA686" s="420"/>
      <c r="CB686" s="420"/>
      <c r="CC686" s="420"/>
      <c r="CD686" s="420"/>
      <c r="CE686" s="420"/>
      <c r="CF686" s="420"/>
      <c r="CG686" s="420"/>
      <c r="CH686" s="420"/>
      <c r="CI686" s="420"/>
      <c r="CJ686" s="420"/>
      <c r="CK686" s="420"/>
      <c r="CL686" s="420"/>
      <c r="CM686" s="420"/>
      <c r="CN686" s="420"/>
      <c r="CO686" s="420"/>
      <c r="CP686" s="420"/>
      <c r="CQ686" s="420"/>
      <c r="CR686" s="420"/>
      <c r="CS686" s="420"/>
      <c r="CT686" s="420"/>
      <c r="CU686" s="420"/>
      <c r="CV686" s="420"/>
      <c r="CW686" s="420"/>
      <c r="CX686" s="420"/>
      <c r="CY686" s="420"/>
      <c r="CZ686" s="420"/>
    </row>
    <row r="687" s="424" customFormat="true" ht="25.15" customHeight="true" x14ac:dyDescent="0.2">
      <c r="C687" s="849"/>
      <c r="D687" s="848"/>
      <c r="E687" s="659"/>
      <c r="F687" s="659"/>
      <c r="G687" s="659"/>
      <c r="H687" s="849"/>
      <c r="I687" s="848"/>
      <c r="J687" s="659"/>
      <c r="K687" s="659"/>
      <c r="L687" s="659"/>
      <c r="M687" s="849"/>
      <c r="N687" s="848"/>
      <c r="O687" s="659"/>
      <c r="P687" s="659"/>
      <c r="Q687" s="659"/>
      <c r="AI687" s="417"/>
      <c r="AJ687" s="417"/>
      <c r="AK687" s="417"/>
      <c r="AL687" s="417"/>
      <c r="AM687" s="417"/>
      <c r="AN687" s="417"/>
      <c r="AO687" s="417"/>
      <c r="AP687" s="417"/>
      <c r="AQ687" s="417"/>
      <c r="AR687" s="417"/>
      <c r="AS687" s="417"/>
      <c r="AT687" s="417"/>
      <c r="AU687" s="417"/>
      <c r="AV687" s="417"/>
      <c r="AW687" s="417"/>
      <c r="AX687" s="417"/>
      <c r="AY687" s="417"/>
      <c r="AZ687" s="417"/>
      <c r="BA687" s="420"/>
      <c r="BB687" s="496"/>
      <c r="BC687" s="420"/>
      <c r="BD687" s="420"/>
      <c r="BE687" s="420"/>
      <c r="BF687" s="420"/>
      <c r="BG687" s="420"/>
      <c r="BH687" s="420"/>
      <c r="BI687" s="420"/>
      <c r="BJ687" s="420"/>
      <c r="BK687" s="420"/>
      <c r="BL687" s="420"/>
      <c r="BM687" s="420"/>
      <c r="BN687" s="420"/>
      <c r="BO687" s="420"/>
      <c r="BP687" s="420"/>
      <c r="BQ687" s="420"/>
      <c r="BR687" s="420"/>
      <c r="BS687" s="420"/>
      <c r="BT687" s="420"/>
      <c r="BU687" s="420"/>
      <c r="BV687" s="420"/>
      <c r="BW687" s="420"/>
      <c r="BX687" s="420"/>
      <c r="BY687" s="420"/>
      <c r="BZ687" s="420"/>
      <c r="CA687" s="420"/>
      <c r="CB687" s="420"/>
      <c r="CC687" s="420"/>
      <c r="CD687" s="420"/>
      <c r="CE687" s="420"/>
      <c r="CF687" s="420"/>
      <c r="CG687" s="420"/>
      <c r="CH687" s="420"/>
      <c r="CI687" s="420"/>
      <c r="CJ687" s="420"/>
      <c r="CK687" s="420"/>
      <c r="CL687" s="420"/>
      <c r="CM687" s="420"/>
      <c r="CN687" s="420"/>
      <c r="CO687" s="420"/>
      <c r="CP687" s="420"/>
      <c r="CQ687" s="420"/>
      <c r="CR687" s="420"/>
      <c r="CS687" s="420"/>
      <c r="CT687" s="420"/>
      <c r="CU687" s="420"/>
      <c r="CV687" s="420"/>
      <c r="CW687" s="420"/>
      <c r="CX687" s="420"/>
      <c r="CY687" s="420"/>
      <c r="CZ687" s="420"/>
    </row>
    <row r="688" s="424" customFormat="true" ht="25.15" customHeight="true" x14ac:dyDescent="0.2">
      <c r="C688" s="849"/>
      <c r="D688" s="848"/>
      <c r="E688" s="659"/>
      <c r="F688" s="659"/>
      <c r="G688" s="659"/>
      <c r="H688" s="849"/>
      <c r="I688" s="848"/>
      <c r="J688" s="659"/>
      <c r="K688" s="659"/>
      <c r="L688" s="659"/>
      <c r="M688" s="849"/>
      <c r="N688" s="848"/>
      <c r="O688" s="659"/>
      <c r="P688" s="659"/>
      <c r="Q688" s="659"/>
      <c r="AI688" s="417"/>
      <c r="AJ688" s="417"/>
      <c r="AK688" s="417"/>
      <c r="AL688" s="417"/>
      <c r="AM688" s="417"/>
      <c r="AN688" s="417"/>
      <c r="AO688" s="417"/>
      <c r="AP688" s="417"/>
      <c r="AQ688" s="417"/>
      <c r="AR688" s="417"/>
      <c r="AS688" s="417"/>
      <c r="AT688" s="417"/>
      <c r="AU688" s="417"/>
      <c r="AV688" s="417"/>
      <c r="AW688" s="417"/>
      <c r="AX688" s="417"/>
      <c r="AY688" s="417"/>
      <c r="AZ688" s="417"/>
      <c r="BA688" s="420"/>
      <c r="BB688" s="496"/>
      <c r="BC688" s="420"/>
      <c r="BD688" s="420"/>
      <c r="BE688" s="420"/>
      <c r="BF688" s="420"/>
      <c r="BG688" s="420"/>
      <c r="BH688" s="420"/>
      <c r="BI688" s="420"/>
      <c r="BJ688" s="420"/>
      <c r="BK688" s="420"/>
      <c r="BL688" s="420"/>
      <c r="BM688" s="420"/>
      <c r="BN688" s="420"/>
      <c r="BO688" s="420"/>
      <c r="BP688" s="420"/>
      <c r="BQ688" s="420"/>
      <c r="BR688" s="420"/>
      <c r="BS688" s="420"/>
      <c r="BT688" s="420"/>
      <c r="BU688" s="420"/>
      <c r="BV688" s="420"/>
      <c r="BW688" s="420"/>
      <c r="BX688" s="420"/>
      <c r="BY688" s="420"/>
      <c r="BZ688" s="420"/>
      <c r="CA688" s="420"/>
      <c r="CB688" s="420"/>
      <c r="CC688" s="420"/>
      <c r="CD688" s="420"/>
      <c r="CE688" s="420"/>
      <c r="CF688" s="420"/>
      <c r="CG688" s="420"/>
      <c r="CH688" s="420"/>
      <c r="CI688" s="420"/>
      <c r="CJ688" s="420"/>
      <c r="CK688" s="420"/>
      <c r="CL688" s="420"/>
      <c r="CM688" s="420"/>
      <c r="CN688" s="420"/>
      <c r="CO688" s="420"/>
      <c r="CP688" s="420"/>
      <c r="CQ688" s="420"/>
      <c r="CR688" s="420"/>
      <c r="CS688" s="420"/>
      <c r="CT688" s="420"/>
      <c r="CU688" s="420"/>
      <c r="CV688" s="420"/>
      <c r="CW688" s="420"/>
      <c r="CX688" s="420"/>
      <c r="CY688" s="420"/>
      <c r="CZ688" s="420"/>
    </row>
    <row r="689" s="424" customFormat="true" ht="25.15" customHeight="true" x14ac:dyDescent="0.2">
      <c r="C689" s="849"/>
      <c r="D689" s="848"/>
      <c r="E689" s="659"/>
      <c r="F689" s="659"/>
      <c r="G689" s="659"/>
      <c r="H689" s="849"/>
      <c r="I689" s="848"/>
      <c r="J689" s="659"/>
      <c r="K689" s="659"/>
      <c r="L689" s="659"/>
      <c r="M689" s="849"/>
      <c r="N689" s="848"/>
      <c r="O689" s="659"/>
      <c r="P689" s="659"/>
      <c r="Q689" s="659"/>
      <c r="AI689" s="417"/>
      <c r="AJ689" s="417"/>
      <c r="AK689" s="417"/>
      <c r="AL689" s="417"/>
      <c r="AM689" s="417"/>
      <c r="AN689" s="417"/>
      <c r="AO689" s="417"/>
      <c r="AP689" s="417"/>
      <c r="AQ689" s="417"/>
      <c r="AR689" s="417"/>
      <c r="AS689" s="417"/>
      <c r="AT689" s="417"/>
      <c r="AU689" s="417"/>
      <c r="AV689" s="417"/>
      <c r="AW689" s="417"/>
      <c r="AX689" s="417"/>
      <c r="AY689" s="417"/>
      <c r="AZ689" s="417"/>
      <c r="BA689" s="420"/>
      <c r="BB689" s="496"/>
      <c r="BC689" s="420"/>
      <c r="BD689" s="420"/>
      <c r="BE689" s="420"/>
      <c r="BF689" s="420"/>
      <c r="BG689" s="420"/>
      <c r="BH689" s="420"/>
      <c r="BI689" s="420"/>
      <c r="BJ689" s="420"/>
      <c r="BK689" s="420"/>
      <c r="BL689" s="420"/>
      <c r="BM689" s="420"/>
      <c r="BN689" s="420"/>
      <c r="BO689" s="420"/>
      <c r="BP689" s="420"/>
      <c r="BQ689" s="420"/>
      <c r="BR689" s="420"/>
      <c r="BS689" s="420"/>
      <c r="BT689" s="420"/>
      <c r="BU689" s="420"/>
      <c r="BV689" s="420"/>
      <c r="BW689" s="420"/>
      <c r="BX689" s="420"/>
      <c r="BY689" s="420"/>
      <c r="BZ689" s="420"/>
      <c r="CA689" s="420"/>
      <c r="CB689" s="420"/>
      <c r="CC689" s="420"/>
      <c r="CD689" s="420"/>
      <c r="CE689" s="420"/>
      <c r="CF689" s="420"/>
      <c r="CG689" s="420"/>
      <c r="CH689" s="420"/>
      <c r="CI689" s="420"/>
      <c r="CJ689" s="420"/>
      <c r="CK689" s="420"/>
      <c r="CL689" s="420"/>
      <c r="CM689" s="420"/>
      <c r="CN689" s="420"/>
      <c r="CO689" s="420"/>
      <c r="CP689" s="420"/>
      <c r="CQ689" s="420"/>
      <c r="CR689" s="420"/>
      <c r="CS689" s="420"/>
      <c r="CT689" s="420"/>
      <c r="CU689" s="420"/>
      <c r="CV689" s="420"/>
      <c r="CW689" s="420"/>
      <c r="CX689" s="420"/>
      <c r="CY689" s="420"/>
      <c r="CZ689" s="420"/>
    </row>
    <row r="690" s="424" customFormat="true" ht="25.15" customHeight="true" x14ac:dyDescent="0.2">
      <c r="C690" s="849"/>
      <c r="D690" s="848"/>
      <c r="E690" s="659"/>
      <c r="F690" s="659"/>
      <c r="G690" s="659"/>
      <c r="H690" s="849"/>
      <c r="I690" s="848"/>
      <c r="J690" s="659"/>
      <c r="K690" s="659"/>
      <c r="L690" s="659"/>
      <c r="M690" s="849"/>
      <c r="N690" s="848"/>
      <c r="O690" s="659"/>
      <c r="P690" s="659"/>
      <c r="Q690" s="659"/>
      <c r="AI690" s="417"/>
      <c r="AJ690" s="417"/>
      <c r="AK690" s="417"/>
      <c r="AL690" s="417"/>
      <c r="AM690" s="417"/>
      <c r="AN690" s="417"/>
      <c r="AO690" s="417"/>
      <c r="AP690" s="417"/>
      <c r="AQ690" s="417"/>
      <c r="AR690" s="417"/>
      <c r="AS690" s="417"/>
      <c r="AT690" s="417"/>
      <c r="AU690" s="417"/>
      <c r="AV690" s="417"/>
      <c r="AW690" s="417"/>
      <c r="AX690" s="417"/>
      <c r="AY690" s="417"/>
      <c r="AZ690" s="417"/>
      <c r="BA690" s="420"/>
      <c r="BB690" s="496"/>
      <c r="BC690" s="420"/>
      <c r="BD690" s="420"/>
      <c r="BE690" s="420"/>
      <c r="BF690" s="420"/>
      <c r="BG690" s="420"/>
      <c r="BH690" s="420"/>
      <c r="BI690" s="420"/>
      <c r="BJ690" s="420"/>
      <c r="BK690" s="420"/>
      <c r="BL690" s="420"/>
      <c r="BM690" s="420"/>
      <c r="BN690" s="420"/>
      <c r="BO690" s="420"/>
      <c r="BP690" s="420"/>
      <c r="BQ690" s="420"/>
      <c r="BR690" s="420"/>
      <c r="BS690" s="420"/>
      <c r="BT690" s="420"/>
      <c r="BU690" s="420"/>
      <c r="BV690" s="420"/>
      <c r="BW690" s="420"/>
      <c r="BX690" s="420"/>
      <c r="BY690" s="420"/>
      <c r="BZ690" s="420"/>
      <c r="CA690" s="420"/>
      <c r="CB690" s="420"/>
      <c r="CC690" s="420"/>
      <c r="CD690" s="420"/>
      <c r="CE690" s="420"/>
      <c r="CF690" s="420"/>
      <c r="CG690" s="420"/>
      <c r="CH690" s="420"/>
      <c r="CI690" s="420"/>
      <c r="CJ690" s="420"/>
      <c r="CK690" s="420"/>
      <c r="CL690" s="420"/>
      <c r="CM690" s="420"/>
      <c r="CN690" s="420"/>
      <c r="CO690" s="420"/>
      <c r="CP690" s="420"/>
      <c r="CQ690" s="420"/>
      <c r="CR690" s="420"/>
      <c r="CS690" s="420"/>
      <c r="CT690" s="420"/>
      <c r="CU690" s="420"/>
      <c r="CV690" s="420"/>
      <c r="CW690" s="420"/>
      <c r="CX690" s="420"/>
      <c r="CY690" s="420"/>
      <c r="CZ690" s="420"/>
    </row>
    <row r="691" s="424" customFormat="true" ht="25.15" customHeight="true" x14ac:dyDescent="0.2">
      <c r="C691" s="849"/>
      <c r="D691" s="848"/>
      <c r="E691" s="659"/>
      <c r="F691" s="659"/>
      <c r="G691" s="659"/>
      <c r="H691" s="849"/>
      <c r="I691" s="848"/>
      <c r="J691" s="659"/>
      <c r="K691" s="659"/>
      <c r="L691" s="659"/>
      <c r="M691" s="849"/>
      <c r="N691" s="848"/>
      <c r="O691" s="659"/>
      <c r="P691" s="659"/>
      <c r="Q691" s="659"/>
      <c r="AI691" s="417"/>
      <c r="AJ691" s="417"/>
      <c r="AK691" s="417"/>
      <c r="AL691" s="417"/>
      <c r="AM691" s="417"/>
      <c r="AN691" s="417"/>
      <c r="AO691" s="417"/>
      <c r="AP691" s="417"/>
      <c r="AQ691" s="417"/>
      <c r="AR691" s="417"/>
      <c r="AS691" s="417"/>
      <c r="AT691" s="417"/>
      <c r="AU691" s="417"/>
      <c r="AV691" s="417"/>
      <c r="AW691" s="417"/>
      <c r="AX691" s="417"/>
      <c r="AY691" s="417"/>
      <c r="AZ691" s="417"/>
      <c r="BA691" s="420"/>
      <c r="BB691" s="496"/>
      <c r="BC691" s="420"/>
      <c r="BD691" s="420"/>
      <c r="BE691" s="420"/>
      <c r="BF691" s="420"/>
      <c r="BG691" s="420"/>
      <c r="BH691" s="420"/>
      <c r="BI691" s="420"/>
      <c r="BJ691" s="420"/>
      <c r="BK691" s="420"/>
      <c r="BL691" s="420"/>
      <c r="BM691" s="420"/>
      <c r="BN691" s="420"/>
      <c r="BO691" s="420"/>
      <c r="BP691" s="420"/>
      <c r="BQ691" s="420"/>
      <c r="BR691" s="420"/>
      <c r="BS691" s="420"/>
      <c r="BT691" s="420"/>
      <c r="BU691" s="420"/>
      <c r="BV691" s="420"/>
      <c r="BW691" s="420"/>
      <c r="BX691" s="420"/>
      <c r="BY691" s="420"/>
      <c r="BZ691" s="420"/>
      <c r="CA691" s="420"/>
      <c r="CB691" s="420"/>
      <c r="CC691" s="420"/>
      <c r="CD691" s="420"/>
      <c r="CE691" s="420"/>
      <c r="CF691" s="420"/>
      <c r="CG691" s="420"/>
      <c r="CH691" s="420"/>
      <c r="CI691" s="420"/>
      <c r="CJ691" s="420"/>
      <c r="CK691" s="420"/>
      <c r="CL691" s="420"/>
      <c r="CM691" s="420"/>
      <c r="CN691" s="420"/>
      <c r="CO691" s="420"/>
      <c r="CP691" s="420"/>
      <c r="CQ691" s="420"/>
      <c r="CR691" s="420"/>
      <c r="CS691" s="420"/>
      <c r="CT691" s="420"/>
      <c r="CU691" s="420"/>
      <c r="CV691" s="420"/>
      <c r="CW691" s="420"/>
      <c r="CX691" s="420"/>
      <c r="CY691" s="420"/>
      <c r="CZ691" s="420"/>
    </row>
    <row r="692" s="424" customFormat="true" ht="25.15" customHeight="true" x14ac:dyDescent="0.2">
      <c r="C692" s="849"/>
      <c r="D692" s="848"/>
      <c r="E692" s="659"/>
      <c r="F692" s="659"/>
      <c r="G692" s="659"/>
      <c r="H692" s="849"/>
      <c r="I692" s="848"/>
      <c r="J692" s="659"/>
      <c r="K692" s="659"/>
      <c r="L692" s="659"/>
      <c r="M692" s="849"/>
      <c r="N692" s="848"/>
      <c r="O692" s="659"/>
      <c r="P692" s="659"/>
      <c r="Q692" s="659"/>
      <c r="AI692" s="417"/>
      <c r="AJ692" s="417"/>
      <c r="AK692" s="417"/>
      <c r="AL692" s="417"/>
      <c r="AM692" s="417"/>
      <c r="AN692" s="417"/>
      <c r="AO692" s="417"/>
      <c r="AP692" s="417"/>
      <c r="AQ692" s="417"/>
      <c r="AR692" s="417"/>
      <c r="AS692" s="417"/>
      <c r="AT692" s="417"/>
      <c r="AU692" s="417"/>
      <c r="AV692" s="417"/>
      <c r="AW692" s="417"/>
      <c r="AX692" s="417"/>
      <c r="AY692" s="417"/>
      <c r="AZ692" s="417"/>
      <c r="BA692" s="420"/>
      <c r="BB692" s="496"/>
      <c r="BC692" s="420"/>
      <c r="BD692" s="420"/>
      <c r="BE692" s="420"/>
      <c r="BF692" s="420"/>
      <c r="BG692" s="420"/>
      <c r="BH692" s="420"/>
      <c r="BI692" s="420"/>
      <c r="BJ692" s="420"/>
      <c r="BK692" s="420"/>
      <c r="BL692" s="420"/>
      <c r="BM692" s="420"/>
      <c r="BN692" s="420"/>
      <c r="BO692" s="420"/>
      <c r="BP692" s="420"/>
      <c r="BQ692" s="420"/>
      <c r="BR692" s="420"/>
      <c r="BS692" s="420"/>
      <c r="BT692" s="420"/>
      <c r="BU692" s="420"/>
      <c r="BV692" s="420"/>
      <c r="BW692" s="420"/>
      <c r="BX692" s="420"/>
      <c r="BY692" s="420"/>
      <c r="BZ692" s="420"/>
      <c r="CA692" s="420"/>
      <c r="CB692" s="420"/>
      <c r="CC692" s="420"/>
      <c r="CD692" s="420"/>
      <c r="CE692" s="420"/>
      <c r="CF692" s="420"/>
      <c r="CG692" s="420"/>
      <c r="CH692" s="420"/>
      <c r="CI692" s="420"/>
      <c r="CJ692" s="420"/>
      <c r="CK692" s="420"/>
      <c r="CL692" s="420"/>
      <c r="CM692" s="420"/>
      <c r="CN692" s="420"/>
      <c r="CO692" s="420"/>
      <c r="CP692" s="420"/>
      <c r="CQ692" s="420"/>
      <c r="CR692" s="420"/>
      <c r="CS692" s="420"/>
      <c r="CT692" s="420"/>
      <c r="CU692" s="420"/>
      <c r="CV692" s="420"/>
      <c r="CW692" s="420"/>
      <c r="CX692" s="420"/>
      <c r="CY692" s="420"/>
      <c r="CZ692" s="420"/>
    </row>
    <row r="693" s="424" customFormat="true" ht="25.15" customHeight="true" x14ac:dyDescent="0.2">
      <c r="C693" s="849"/>
      <c r="D693" s="848"/>
      <c r="E693" s="659"/>
      <c r="F693" s="659"/>
      <c r="G693" s="659"/>
      <c r="H693" s="849"/>
      <c r="I693" s="848"/>
      <c r="J693" s="659"/>
      <c r="K693" s="659"/>
      <c r="L693" s="659"/>
      <c r="M693" s="849"/>
      <c r="N693" s="848"/>
      <c r="O693" s="659"/>
      <c r="P693" s="659"/>
      <c r="Q693" s="659"/>
      <c r="AI693" s="417"/>
      <c r="AJ693" s="417"/>
      <c r="AK693" s="417"/>
      <c r="AL693" s="417"/>
      <c r="AM693" s="417"/>
      <c r="AN693" s="417"/>
      <c r="AO693" s="417"/>
      <c r="AP693" s="417"/>
      <c r="AQ693" s="417"/>
      <c r="AR693" s="417"/>
      <c r="AS693" s="417"/>
      <c r="AT693" s="417"/>
      <c r="AU693" s="417"/>
      <c r="AV693" s="417"/>
      <c r="AW693" s="417"/>
      <c r="AX693" s="417"/>
      <c r="AY693" s="417"/>
      <c r="AZ693" s="417"/>
      <c r="BA693" s="420"/>
      <c r="BB693" s="496"/>
      <c r="BC693" s="420"/>
      <c r="BD693" s="420"/>
      <c r="BE693" s="420"/>
      <c r="BF693" s="420"/>
      <c r="BG693" s="420"/>
      <c r="BH693" s="420"/>
      <c r="BI693" s="420"/>
      <c r="BJ693" s="420"/>
      <c r="BK693" s="420"/>
      <c r="BL693" s="420"/>
      <c r="BM693" s="420"/>
      <c r="BN693" s="420"/>
      <c r="BO693" s="420"/>
      <c r="BP693" s="420"/>
      <c r="BQ693" s="420"/>
      <c r="BR693" s="420"/>
      <c r="BS693" s="420"/>
      <c r="BT693" s="420"/>
      <c r="BU693" s="420"/>
      <c r="BV693" s="420"/>
      <c r="BW693" s="420"/>
      <c r="BX693" s="420"/>
      <c r="BY693" s="420"/>
      <c r="BZ693" s="420"/>
      <c r="CA693" s="420"/>
      <c r="CB693" s="420"/>
      <c r="CC693" s="420"/>
      <c r="CD693" s="420"/>
      <c r="CE693" s="420"/>
      <c r="CF693" s="420"/>
      <c r="CG693" s="420"/>
      <c r="CH693" s="420"/>
      <c r="CI693" s="420"/>
      <c r="CJ693" s="420"/>
      <c r="CK693" s="420"/>
      <c r="CL693" s="420"/>
      <c r="CM693" s="420"/>
      <c r="CN693" s="420"/>
      <c r="CO693" s="420"/>
      <c r="CP693" s="420"/>
      <c r="CQ693" s="420"/>
      <c r="CR693" s="420"/>
      <c r="CS693" s="420"/>
      <c r="CT693" s="420"/>
      <c r="CU693" s="420"/>
      <c r="CV693" s="420"/>
      <c r="CW693" s="420"/>
      <c r="CX693" s="420"/>
      <c r="CY693" s="420"/>
      <c r="CZ693" s="420"/>
    </row>
    <row r="694" s="424" customFormat="true" ht="25.15" customHeight="true" x14ac:dyDescent="0.2">
      <c r="C694" s="849"/>
      <c r="D694" s="848"/>
      <c r="E694" s="659"/>
      <c r="F694" s="659"/>
      <c r="G694" s="659"/>
      <c r="H694" s="849"/>
      <c r="I694" s="848"/>
      <c r="J694" s="659"/>
      <c r="K694" s="659"/>
      <c r="L694" s="659"/>
      <c r="M694" s="849"/>
      <c r="N694" s="848"/>
      <c r="O694" s="659"/>
      <c r="P694" s="659"/>
      <c r="Q694" s="659"/>
      <c r="AI694" s="417"/>
      <c r="AJ694" s="417"/>
      <c r="AK694" s="417"/>
      <c r="AL694" s="417"/>
      <c r="AM694" s="417"/>
      <c r="AN694" s="417"/>
      <c r="AO694" s="417"/>
      <c r="AP694" s="417"/>
      <c r="AQ694" s="417"/>
      <c r="AR694" s="417"/>
      <c r="AS694" s="417"/>
      <c r="AT694" s="417"/>
      <c r="AU694" s="417"/>
      <c r="AV694" s="417"/>
      <c r="AW694" s="417"/>
      <c r="AX694" s="417"/>
      <c r="AY694" s="417"/>
      <c r="AZ694" s="417"/>
      <c r="BA694" s="420"/>
      <c r="BB694" s="496"/>
      <c r="BC694" s="420"/>
      <c r="BD694" s="420"/>
      <c r="BE694" s="420"/>
      <c r="BF694" s="420"/>
      <c r="BG694" s="420"/>
      <c r="BH694" s="420"/>
      <c r="BI694" s="420"/>
      <c r="BJ694" s="420"/>
      <c r="BK694" s="420"/>
      <c r="BL694" s="420"/>
      <c r="BM694" s="420"/>
      <c r="BN694" s="420"/>
      <c r="BO694" s="420"/>
      <c r="BP694" s="420"/>
      <c r="BQ694" s="420"/>
      <c r="BR694" s="420"/>
      <c r="BS694" s="420"/>
      <c r="BT694" s="420"/>
      <c r="BU694" s="420"/>
      <c r="BV694" s="420"/>
      <c r="BW694" s="420"/>
      <c r="BX694" s="420"/>
      <c r="BY694" s="420"/>
      <c r="BZ694" s="420"/>
      <c r="CA694" s="420"/>
      <c r="CB694" s="420"/>
      <c r="CC694" s="420"/>
      <c r="CD694" s="420"/>
      <c r="CE694" s="420"/>
      <c r="CF694" s="420"/>
      <c r="CG694" s="420"/>
      <c r="CH694" s="420"/>
      <c r="CI694" s="420"/>
      <c r="CJ694" s="420"/>
      <c r="CK694" s="420"/>
      <c r="CL694" s="420"/>
      <c r="CM694" s="420"/>
      <c r="CN694" s="420"/>
      <c r="CO694" s="420"/>
      <c r="CP694" s="420"/>
      <c r="CQ694" s="420"/>
      <c r="CR694" s="420"/>
      <c r="CS694" s="420"/>
      <c r="CT694" s="420"/>
      <c r="CU694" s="420"/>
      <c r="CV694" s="420"/>
      <c r="CW694" s="420"/>
      <c r="CX694" s="420"/>
      <c r="CY694" s="420"/>
      <c r="CZ694" s="420"/>
    </row>
    <row r="695" s="424" customFormat="true" ht="25.15" customHeight="true" x14ac:dyDescent="0.2">
      <c r="C695" s="849"/>
      <c r="D695" s="848"/>
      <c r="E695" s="659"/>
      <c r="F695" s="659"/>
      <c r="G695" s="659"/>
      <c r="H695" s="849"/>
      <c r="I695" s="848"/>
      <c r="J695" s="659"/>
      <c r="K695" s="659"/>
      <c r="L695" s="659"/>
      <c r="M695" s="849"/>
      <c r="N695" s="848"/>
      <c r="O695" s="659"/>
      <c r="P695" s="659"/>
      <c r="Q695" s="659"/>
      <c r="AI695" s="417"/>
      <c r="AJ695" s="417"/>
      <c r="AK695" s="417"/>
      <c r="AL695" s="417"/>
      <c r="AM695" s="417"/>
      <c r="AN695" s="417"/>
      <c r="AO695" s="417"/>
      <c r="AP695" s="417"/>
      <c r="AQ695" s="417"/>
      <c r="AR695" s="417"/>
      <c r="AS695" s="417"/>
      <c r="AT695" s="417"/>
      <c r="AU695" s="417"/>
      <c r="AV695" s="417"/>
      <c r="AW695" s="417"/>
      <c r="AX695" s="417"/>
      <c r="AY695" s="417"/>
      <c r="AZ695" s="417"/>
      <c r="BA695" s="420"/>
      <c r="BB695" s="496"/>
      <c r="BC695" s="420"/>
      <c r="BD695" s="420"/>
      <c r="BE695" s="420"/>
      <c r="BF695" s="420"/>
      <c r="BG695" s="420"/>
      <c r="BH695" s="420"/>
      <c r="BI695" s="420"/>
      <c r="BJ695" s="420"/>
      <c r="BK695" s="420"/>
      <c r="BL695" s="420"/>
      <c r="BM695" s="420"/>
      <c r="BN695" s="420"/>
      <c r="BO695" s="420"/>
      <c r="BP695" s="420"/>
      <c r="BQ695" s="420"/>
      <c r="BR695" s="420"/>
      <c r="BS695" s="420"/>
      <c r="BT695" s="420"/>
      <c r="BU695" s="420"/>
      <c r="BV695" s="420"/>
      <c r="BW695" s="420"/>
      <c r="BX695" s="420"/>
      <c r="BY695" s="420"/>
      <c r="BZ695" s="420"/>
      <c r="CA695" s="420"/>
      <c r="CB695" s="420"/>
      <c r="CC695" s="420"/>
      <c r="CD695" s="420"/>
      <c r="CE695" s="420"/>
      <c r="CF695" s="420"/>
      <c r="CG695" s="420"/>
      <c r="CH695" s="420"/>
      <c r="CI695" s="420"/>
      <c r="CJ695" s="420"/>
      <c r="CK695" s="420"/>
      <c r="CL695" s="420"/>
      <c r="CM695" s="420"/>
      <c r="CN695" s="420"/>
      <c r="CO695" s="420"/>
      <c r="CP695" s="420"/>
      <c r="CQ695" s="420"/>
      <c r="CR695" s="420"/>
      <c r="CS695" s="420"/>
      <c r="CT695" s="420"/>
      <c r="CU695" s="420"/>
      <c r="CV695" s="420"/>
      <c r="CW695" s="420"/>
      <c r="CX695" s="420"/>
      <c r="CY695" s="420"/>
      <c r="CZ695" s="420"/>
    </row>
    <row r="696" s="424" customFormat="true" ht="25.15" customHeight="true" x14ac:dyDescent="0.2">
      <c r="C696" s="849"/>
      <c r="D696" s="848"/>
      <c r="E696" s="659"/>
      <c r="F696" s="659"/>
      <c r="G696" s="659"/>
      <c r="H696" s="849"/>
      <c r="I696" s="848"/>
      <c r="J696" s="659"/>
      <c r="K696" s="659"/>
      <c r="L696" s="659"/>
      <c r="M696" s="849"/>
      <c r="N696" s="848"/>
      <c r="O696" s="659"/>
      <c r="P696" s="659"/>
      <c r="Q696" s="659"/>
      <c r="AI696" s="417"/>
      <c r="AJ696" s="417"/>
      <c r="AK696" s="417"/>
      <c r="AL696" s="417"/>
      <c r="AM696" s="417"/>
      <c r="AN696" s="417"/>
      <c r="AO696" s="417"/>
      <c r="AP696" s="417"/>
      <c r="AQ696" s="417"/>
      <c r="AR696" s="417"/>
      <c r="AS696" s="417"/>
      <c r="AT696" s="417"/>
      <c r="AU696" s="417"/>
      <c r="AV696" s="417"/>
      <c r="AW696" s="417"/>
      <c r="AX696" s="417"/>
      <c r="AY696" s="417"/>
      <c r="AZ696" s="417"/>
      <c r="BA696" s="420"/>
      <c r="BB696" s="496"/>
      <c r="BC696" s="420"/>
      <c r="BD696" s="420"/>
      <c r="BE696" s="420"/>
      <c r="BF696" s="420"/>
      <c r="BG696" s="420"/>
      <c r="BH696" s="420"/>
      <c r="BI696" s="420"/>
      <c r="BJ696" s="420"/>
      <c r="BK696" s="420"/>
      <c r="BL696" s="420"/>
      <c r="BM696" s="420"/>
      <c r="BN696" s="420"/>
      <c r="BO696" s="420"/>
      <c r="BP696" s="420"/>
      <c r="BQ696" s="420"/>
      <c r="BR696" s="420"/>
      <c r="BS696" s="420"/>
      <c r="BT696" s="420"/>
      <c r="BU696" s="420"/>
      <c r="BV696" s="420"/>
      <c r="BW696" s="420"/>
      <c r="BX696" s="420"/>
      <c r="BY696" s="420"/>
      <c r="BZ696" s="420"/>
      <c r="CA696" s="420"/>
      <c r="CB696" s="420"/>
      <c r="CC696" s="420"/>
      <c r="CD696" s="420"/>
      <c r="CE696" s="420"/>
      <c r="CF696" s="420"/>
      <c r="CG696" s="420"/>
      <c r="CH696" s="420"/>
      <c r="CI696" s="420"/>
      <c r="CJ696" s="420"/>
      <c r="CK696" s="420"/>
      <c r="CL696" s="420"/>
      <c r="CM696" s="420"/>
      <c r="CN696" s="420"/>
      <c r="CO696" s="420"/>
      <c r="CP696" s="420"/>
      <c r="CQ696" s="420"/>
      <c r="CR696" s="420"/>
      <c r="CS696" s="420"/>
      <c r="CT696" s="420"/>
      <c r="CU696" s="420"/>
      <c r="CV696" s="420"/>
      <c r="CW696" s="420"/>
      <c r="CX696" s="420"/>
      <c r="CY696" s="420"/>
      <c r="CZ696" s="420"/>
    </row>
    <row r="697" s="424" customFormat="true" ht="25.15" customHeight="true" x14ac:dyDescent="0.2">
      <c r="C697" s="849"/>
      <c r="D697" s="848"/>
      <c r="E697" s="659"/>
      <c r="F697" s="659"/>
      <c r="G697" s="659"/>
      <c r="H697" s="849"/>
      <c r="I697" s="848"/>
      <c r="J697" s="659"/>
      <c r="K697" s="659"/>
      <c r="L697" s="659"/>
      <c r="M697" s="849"/>
      <c r="N697" s="848"/>
      <c r="O697" s="659"/>
      <c r="P697" s="659"/>
      <c r="Q697" s="659"/>
      <c r="AI697" s="417"/>
      <c r="AJ697" s="417"/>
      <c r="AK697" s="417"/>
      <c r="AL697" s="417"/>
      <c r="AM697" s="417"/>
      <c r="AN697" s="417"/>
      <c r="AO697" s="417"/>
      <c r="AP697" s="417"/>
      <c r="AQ697" s="417"/>
      <c r="AR697" s="417"/>
      <c r="AS697" s="417"/>
      <c r="AT697" s="417"/>
      <c r="AU697" s="417"/>
      <c r="AV697" s="417"/>
      <c r="AW697" s="417"/>
      <c r="AX697" s="417"/>
      <c r="AY697" s="417"/>
      <c r="AZ697" s="417"/>
      <c r="BA697" s="420"/>
      <c r="BB697" s="496"/>
      <c r="BC697" s="420"/>
      <c r="BD697" s="420"/>
      <c r="BE697" s="420"/>
      <c r="BF697" s="420"/>
      <c r="BG697" s="420"/>
      <c r="BH697" s="420"/>
      <c r="BI697" s="420"/>
      <c r="BJ697" s="420"/>
      <c r="BK697" s="420"/>
      <c r="BL697" s="420"/>
      <c r="BM697" s="420"/>
      <c r="BN697" s="420"/>
      <c r="BO697" s="420"/>
      <c r="BP697" s="420"/>
      <c r="BQ697" s="420"/>
      <c r="BR697" s="420"/>
      <c r="BS697" s="420"/>
      <c r="BT697" s="420"/>
      <c r="BU697" s="420"/>
      <c r="BV697" s="420"/>
      <c r="BW697" s="420"/>
      <c r="BX697" s="420"/>
      <c r="BY697" s="420"/>
      <c r="BZ697" s="420"/>
      <c r="CA697" s="420"/>
      <c r="CB697" s="420"/>
      <c r="CC697" s="420"/>
      <c r="CD697" s="420"/>
      <c r="CE697" s="420"/>
      <c r="CF697" s="420"/>
      <c r="CG697" s="420"/>
      <c r="CH697" s="420"/>
      <c r="CI697" s="420"/>
      <c r="CJ697" s="420"/>
      <c r="CK697" s="420"/>
      <c r="CL697" s="420"/>
      <c r="CM697" s="420"/>
      <c r="CN697" s="420"/>
      <c r="CO697" s="420"/>
      <c r="CP697" s="420"/>
      <c r="CQ697" s="420"/>
      <c r="CR697" s="420"/>
      <c r="CS697" s="420"/>
      <c r="CT697" s="420"/>
      <c r="CU697" s="420"/>
      <c r="CV697" s="420"/>
      <c r="CW697" s="420"/>
      <c r="CX697" s="420"/>
      <c r="CY697" s="420"/>
      <c r="CZ697" s="420"/>
    </row>
    <row r="698" s="424" customFormat="true" ht="25.15" customHeight="true" x14ac:dyDescent="0.2">
      <c r="C698" s="849"/>
      <c r="D698" s="848"/>
      <c r="E698" s="659"/>
      <c r="F698" s="659"/>
      <c r="G698" s="659"/>
      <c r="H698" s="849"/>
      <c r="I698" s="848"/>
      <c r="J698" s="659"/>
      <c r="K698" s="659"/>
      <c r="L698" s="659"/>
      <c r="M698" s="849"/>
      <c r="N698" s="848"/>
      <c r="O698" s="659"/>
      <c r="P698" s="659"/>
      <c r="Q698" s="659"/>
      <c r="AI698" s="417"/>
      <c r="AJ698" s="417"/>
      <c r="AK698" s="417"/>
      <c r="AL698" s="417"/>
      <c r="AM698" s="417"/>
      <c r="AN698" s="417"/>
      <c r="AO698" s="417"/>
      <c r="AP698" s="417"/>
      <c r="AQ698" s="417"/>
      <c r="AR698" s="417"/>
      <c r="AS698" s="417"/>
      <c r="AT698" s="417"/>
      <c r="AU698" s="417"/>
      <c r="AV698" s="417"/>
      <c r="AW698" s="417"/>
      <c r="AX698" s="417"/>
      <c r="AY698" s="417"/>
      <c r="AZ698" s="417"/>
      <c r="BA698" s="420"/>
      <c r="BB698" s="496"/>
      <c r="BC698" s="420"/>
      <c r="BD698" s="420"/>
      <c r="BE698" s="420"/>
      <c r="BF698" s="420"/>
      <c r="BG698" s="420"/>
      <c r="BH698" s="420"/>
      <c r="BI698" s="420"/>
      <c r="BJ698" s="420"/>
      <c r="BK698" s="420"/>
      <c r="BL698" s="420"/>
      <c r="BM698" s="420"/>
      <c r="BN698" s="420"/>
      <c r="BO698" s="420"/>
      <c r="BP698" s="420"/>
      <c r="BQ698" s="420"/>
      <c r="BR698" s="420"/>
      <c r="BS698" s="420"/>
      <c r="BT698" s="420"/>
      <c r="BU698" s="420"/>
      <c r="BV698" s="420"/>
      <c r="BW698" s="420"/>
      <c r="BX698" s="420"/>
      <c r="BY698" s="420"/>
      <c r="BZ698" s="420"/>
      <c r="CA698" s="420"/>
      <c r="CB698" s="420"/>
      <c r="CC698" s="420"/>
      <c r="CD698" s="420"/>
      <c r="CE698" s="420"/>
      <c r="CF698" s="420"/>
      <c r="CG698" s="420"/>
      <c r="CH698" s="420"/>
      <c r="CI698" s="420"/>
      <c r="CJ698" s="420"/>
      <c r="CK698" s="420"/>
      <c r="CL698" s="420"/>
      <c r="CM698" s="420"/>
      <c r="CN698" s="420"/>
      <c r="CO698" s="420"/>
      <c r="CP698" s="420"/>
      <c r="CQ698" s="420"/>
      <c r="CR698" s="420"/>
      <c r="CS698" s="420"/>
      <c r="CT698" s="420"/>
      <c r="CU698" s="420"/>
      <c r="CV698" s="420"/>
      <c r="CW698" s="420"/>
      <c r="CX698" s="420"/>
      <c r="CY698" s="420"/>
      <c r="CZ698" s="420"/>
    </row>
    <row r="699" s="424" customFormat="true" ht="25.15" customHeight="true" x14ac:dyDescent="0.2">
      <c r="C699" s="849"/>
      <c r="D699" s="848"/>
      <c r="E699" s="659"/>
      <c r="F699" s="659"/>
      <c r="G699" s="659"/>
      <c r="H699" s="849"/>
      <c r="I699" s="848"/>
      <c r="J699" s="659"/>
      <c r="K699" s="659"/>
      <c r="L699" s="659"/>
      <c r="M699" s="849"/>
      <c r="N699" s="848"/>
      <c r="O699" s="659"/>
      <c r="P699" s="659"/>
      <c r="Q699" s="659"/>
      <c r="AI699" s="417"/>
      <c r="AJ699" s="417"/>
      <c r="AK699" s="417"/>
      <c r="AL699" s="417"/>
      <c r="AM699" s="417"/>
      <c r="AN699" s="417"/>
      <c r="AO699" s="417"/>
      <c r="AP699" s="417"/>
      <c r="AQ699" s="417"/>
      <c r="AR699" s="417"/>
      <c r="AS699" s="417"/>
      <c r="AT699" s="417"/>
      <c r="AU699" s="417"/>
      <c r="AV699" s="417"/>
      <c r="AW699" s="417"/>
      <c r="AX699" s="417"/>
      <c r="AY699" s="417"/>
      <c r="AZ699" s="417"/>
      <c r="BA699" s="420"/>
      <c r="BB699" s="496"/>
      <c r="BC699" s="420"/>
      <c r="BD699" s="420"/>
      <c r="BE699" s="420"/>
      <c r="BF699" s="420"/>
      <c r="BG699" s="420"/>
      <c r="BH699" s="420"/>
      <c r="BI699" s="420"/>
      <c r="BJ699" s="420"/>
      <c r="BK699" s="420"/>
      <c r="BL699" s="420"/>
      <c r="BM699" s="420"/>
      <c r="BN699" s="420"/>
      <c r="BO699" s="420"/>
      <c r="BP699" s="420"/>
      <c r="BQ699" s="420"/>
      <c r="BR699" s="420"/>
      <c r="BS699" s="420"/>
      <c r="BT699" s="420"/>
      <c r="BU699" s="420"/>
      <c r="BV699" s="420"/>
      <c r="BW699" s="420"/>
      <c r="BX699" s="420"/>
      <c r="BY699" s="420"/>
      <c r="BZ699" s="420"/>
      <c r="CA699" s="420"/>
      <c r="CB699" s="420"/>
      <c r="CC699" s="420"/>
      <c r="CD699" s="420"/>
      <c r="CE699" s="420"/>
      <c r="CF699" s="420"/>
      <c r="CG699" s="420"/>
      <c r="CH699" s="420"/>
      <c r="CI699" s="420"/>
      <c r="CJ699" s="420"/>
      <c r="CK699" s="420"/>
      <c r="CL699" s="420"/>
      <c r="CM699" s="420"/>
      <c r="CN699" s="420"/>
      <c r="CO699" s="420"/>
      <c r="CP699" s="420"/>
      <c r="CQ699" s="420"/>
      <c r="CR699" s="420"/>
      <c r="CS699" s="420"/>
      <c r="CT699" s="420"/>
      <c r="CU699" s="420"/>
      <c r="CV699" s="420"/>
      <c r="CW699" s="420"/>
      <c r="CX699" s="420"/>
      <c r="CY699" s="420"/>
      <c r="CZ699" s="420"/>
    </row>
    <row r="700" s="424" customFormat="true" ht="25.15" customHeight="true" x14ac:dyDescent="0.2">
      <c r="C700" s="849"/>
      <c r="D700" s="848"/>
      <c r="E700" s="659"/>
      <c r="F700" s="659"/>
      <c r="G700" s="659"/>
      <c r="H700" s="849"/>
      <c r="I700" s="848"/>
      <c r="J700" s="659"/>
      <c r="K700" s="659"/>
      <c r="L700" s="659"/>
      <c r="M700" s="849"/>
      <c r="N700" s="848"/>
      <c r="O700" s="659"/>
      <c r="P700" s="659"/>
      <c r="Q700" s="659"/>
      <c r="AI700" s="417"/>
      <c r="AJ700" s="417"/>
      <c r="AK700" s="417"/>
      <c r="AL700" s="417"/>
      <c r="AM700" s="417"/>
      <c r="AN700" s="417"/>
      <c r="AO700" s="417"/>
      <c r="AP700" s="417"/>
      <c r="AQ700" s="417"/>
      <c r="AR700" s="417"/>
      <c r="AS700" s="417"/>
      <c r="AT700" s="417"/>
      <c r="AU700" s="417"/>
      <c r="AV700" s="417"/>
      <c r="AW700" s="417"/>
      <c r="AX700" s="417"/>
      <c r="AY700" s="417"/>
      <c r="AZ700" s="417"/>
      <c r="BA700" s="420"/>
      <c r="BB700" s="496"/>
      <c r="BC700" s="420"/>
      <c r="BD700" s="420"/>
      <c r="BE700" s="420"/>
      <c r="BF700" s="420"/>
      <c r="BG700" s="420"/>
      <c r="BH700" s="420"/>
      <c r="BI700" s="420"/>
      <c r="BJ700" s="420"/>
      <c r="BK700" s="420"/>
      <c r="BL700" s="420"/>
      <c r="BM700" s="420"/>
      <c r="BN700" s="420"/>
      <c r="BO700" s="420"/>
      <c r="BP700" s="420"/>
      <c r="BQ700" s="420"/>
      <c r="BR700" s="420"/>
      <c r="BS700" s="420"/>
      <c r="BT700" s="420"/>
      <c r="BU700" s="420"/>
      <c r="BV700" s="420"/>
      <c r="BW700" s="420"/>
      <c r="BX700" s="420"/>
      <c r="BY700" s="420"/>
      <c r="BZ700" s="420"/>
      <c r="CA700" s="420"/>
      <c r="CB700" s="420"/>
      <c r="CC700" s="420"/>
      <c r="CD700" s="420"/>
      <c r="CE700" s="420"/>
      <c r="CF700" s="420"/>
      <c r="CG700" s="420"/>
      <c r="CH700" s="420"/>
      <c r="CI700" s="420"/>
      <c r="CJ700" s="420"/>
      <c r="CK700" s="420"/>
      <c r="CL700" s="420"/>
      <c r="CM700" s="420"/>
      <c r="CN700" s="420"/>
      <c r="CO700" s="420"/>
      <c r="CP700" s="420"/>
      <c r="CQ700" s="420"/>
      <c r="CR700" s="420"/>
      <c r="CS700" s="420"/>
      <c r="CT700" s="420"/>
      <c r="CU700" s="420"/>
      <c r="CV700" s="420"/>
      <c r="CW700" s="420"/>
      <c r="CX700" s="420"/>
      <c r="CY700" s="420"/>
      <c r="CZ700" s="420"/>
    </row>
    <row r="701" ht="25.15" customHeight="true" x14ac:dyDescent="0.2">
      <c r="C701" s="848"/>
      <c r="D701" s="848"/>
      <c r="E701" s="660"/>
      <c r="F701" s="660"/>
      <c r="G701" s="660"/>
      <c r="H701" s="848"/>
      <c r="I701" s="848"/>
      <c r="J701" s="660"/>
      <c r="K701" s="660"/>
      <c r="L701" s="660"/>
      <c r="M701" s="848"/>
      <c r="N701" s="848"/>
      <c r="O701" s="660"/>
      <c r="P701" s="660"/>
      <c r="Q701" s="660"/>
      <c r="BA701" s="420"/>
      <c r="BB701" s="496"/>
      <c r="BC701" s="420"/>
      <c r="BD701" s="420"/>
      <c r="BE701" s="420"/>
      <c r="BF701" s="420"/>
      <c r="BG701" s="420"/>
      <c r="BH701" s="420"/>
      <c r="BI701" s="420"/>
      <c r="BJ701" s="420"/>
      <c r="BK701" s="420"/>
      <c r="BL701" s="420"/>
      <c r="BM701" s="420"/>
      <c r="BN701" s="420"/>
      <c r="BO701" s="420"/>
      <c r="BP701" s="420"/>
      <c r="BQ701" s="420"/>
      <c r="BR701" s="420"/>
      <c r="BS701" s="420"/>
      <c r="BT701" s="420"/>
      <c r="BU701" s="420"/>
      <c r="BV701" s="420"/>
      <c r="BW701" s="420"/>
      <c r="BX701" s="420"/>
      <c r="BY701" s="420"/>
      <c r="BZ701" s="420"/>
      <c r="CA701" s="420"/>
      <c r="CB701" s="420"/>
      <c r="CC701" s="420"/>
      <c r="CD701" s="420"/>
      <c r="CE701" s="420"/>
      <c r="CF701" s="420"/>
      <c r="CG701" s="420"/>
      <c r="CH701" s="420"/>
      <c r="CI701" s="420"/>
      <c r="CJ701" s="420"/>
      <c r="CK701" s="420"/>
      <c r="CL701" s="420"/>
      <c r="CM701" s="420"/>
      <c r="CN701" s="420"/>
      <c r="CO701" s="420"/>
      <c r="CP701" s="420"/>
      <c r="CQ701" s="420"/>
      <c r="CR701" s="420"/>
      <c r="CS701" s="420"/>
      <c r="CT701" s="420"/>
      <c r="CU701" s="420"/>
      <c r="CV701" s="420"/>
      <c r="CW701" s="420"/>
      <c r="CX701" s="420"/>
      <c r="CY701" s="420"/>
      <c r="CZ701" s="420"/>
    </row>
    <row r="702" ht="25.15" customHeight="true" x14ac:dyDescent="0.2">
      <c r="C702" s="848"/>
      <c r="D702" s="848"/>
      <c r="E702" s="660"/>
      <c r="F702" s="660"/>
      <c r="G702" s="660"/>
      <c r="H702" s="848"/>
      <c r="I702" s="848"/>
      <c r="J702" s="660"/>
      <c r="K702" s="660"/>
      <c r="L702" s="660"/>
      <c r="M702" s="848"/>
      <c r="N702" s="848"/>
      <c r="O702" s="660"/>
      <c r="P702" s="660"/>
      <c r="Q702" s="660"/>
      <c r="BA702" s="420"/>
      <c r="BB702" s="496"/>
      <c r="BC702" s="420"/>
      <c r="BD702" s="420"/>
      <c r="BE702" s="420"/>
      <c r="BF702" s="420"/>
      <c r="BG702" s="420"/>
      <c r="BH702" s="420"/>
      <c r="BI702" s="420"/>
      <c r="BJ702" s="420"/>
      <c r="BK702" s="420"/>
      <c r="BL702" s="420"/>
      <c r="BM702" s="420"/>
      <c r="BN702" s="420"/>
      <c r="BO702" s="420"/>
      <c r="BP702" s="420"/>
      <c r="BQ702" s="420"/>
      <c r="BR702" s="420"/>
      <c r="BS702" s="420"/>
      <c r="BT702" s="420"/>
      <c r="BU702" s="420"/>
      <c r="BV702" s="420"/>
      <c r="BW702" s="420"/>
      <c r="BX702" s="420"/>
      <c r="BY702" s="420"/>
      <c r="BZ702" s="420"/>
      <c r="CA702" s="420"/>
      <c r="CB702" s="420"/>
      <c r="CC702" s="420"/>
      <c r="CD702" s="420"/>
      <c r="CE702" s="420"/>
      <c r="CF702" s="420"/>
      <c r="CG702" s="420"/>
      <c r="CH702" s="420"/>
      <c r="CI702" s="420"/>
      <c r="CJ702" s="420"/>
      <c r="CK702" s="420"/>
      <c r="CL702" s="420"/>
      <c r="CM702" s="420"/>
      <c r="CN702" s="420"/>
      <c r="CO702" s="420"/>
      <c r="CP702" s="420"/>
      <c r="CQ702" s="420"/>
      <c r="CR702" s="420"/>
      <c r="CS702" s="420"/>
      <c r="CT702" s="420"/>
      <c r="CU702" s="420"/>
      <c r="CV702" s="420"/>
      <c r="CW702" s="420"/>
      <c r="CX702" s="420"/>
      <c r="CY702" s="420"/>
      <c r="CZ702" s="420"/>
    </row>
    <row r="703" ht="25.15" customHeight="true" x14ac:dyDescent="0.2">
      <c r="C703" s="848"/>
      <c r="D703" s="848"/>
      <c r="E703" s="660"/>
      <c r="F703" s="660"/>
      <c r="G703" s="660"/>
      <c r="H703" s="848"/>
      <c r="I703" s="848"/>
      <c r="J703" s="660"/>
      <c r="K703" s="660"/>
      <c r="L703" s="660"/>
      <c r="M703" s="848"/>
      <c r="N703" s="848"/>
      <c r="O703" s="660"/>
      <c r="P703" s="660"/>
      <c r="Q703" s="660"/>
      <c r="BA703" s="420"/>
      <c r="BB703" s="496"/>
      <c r="BC703" s="420"/>
      <c r="BD703" s="420"/>
      <c r="BE703" s="420"/>
      <c r="BF703" s="420"/>
      <c r="BG703" s="420"/>
      <c r="BH703" s="420"/>
      <c r="BI703" s="420"/>
      <c r="BJ703" s="420"/>
      <c r="BK703" s="420"/>
      <c r="BL703" s="420"/>
      <c r="BM703" s="420"/>
      <c r="BN703" s="420"/>
      <c r="BO703" s="420"/>
      <c r="BP703" s="420"/>
      <c r="BQ703" s="420"/>
      <c r="BR703" s="420"/>
      <c r="BS703" s="420"/>
      <c r="BT703" s="420"/>
      <c r="BU703" s="420"/>
      <c r="BV703" s="420"/>
      <c r="BW703" s="420"/>
      <c r="BX703" s="420"/>
      <c r="BY703" s="420"/>
      <c r="BZ703" s="420"/>
      <c r="CA703" s="420"/>
      <c r="CB703" s="420"/>
      <c r="CC703" s="420"/>
      <c r="CD703" s="420"/>
      <c r="CE703" s="420"/>
      <c r="CF703" s="420"/>
      <c r="CG703" s="420"/>
      <c r="CH703" s="420"/>
      <c r="CI703" s="420"/>
      <c r="CJ703" s="420"/>
      <c r="CK703" s="420"/>
      <c r="CL703" s="420"/>
      <c r="CM703" s="420"/>
      <c r="CN703" s="420"/>
      <c r="CO703" s="420"/>
      <c r="CP703" s="420"/>
      <c r="CQ703" s="420"/>
      <c r="CR703" s="420"/>
      <c r="CS703" s="420"/>
      <c r="CT703" s="420"/>
      <c r="CU703" s="420"/>
      <c r="CV703" s="420"/>
      <c r="CW703" s="420"/>
      <c r="CX703" s="420"/>
      <c r="CY703" s="420"/>
      <c r="CZ703" s="420"/>
    </row>
    <row r="704" ht="25.15" customHeight="true" x14ac:dyDescent="0.2">
      <c r="C704" s="848"/>
      <c r="D704" s="848"/>
      <c r="E704" s="660"/>
      <c r="F704" s="660"/>
      <c r="G704" s="660"/>
      <c r="H704" s="848"/>
      <c r="I704" s="848"/>
      <c r="J704" s="660"/>
      <c r="K704" s="660"/>
      <c r="L704" s="660"/>
      <c r="M704" s="848"/>
      <c r="N704" s="848"/>
      <c r="O704" s="660"/>
      <c r="P704" s="660"/>
      <c r="Q704" s="660"/>
      <c r="BA704" s="420"/>
      <c r="BB704" s="496"/>
      <c r="BC704" s="420"/>
      <c r="BD704" s="420"/>
      <c r="BE704" s="420"/>
      <c r="BF704" s="420"/>
      <c r="BG704" s="420"/>
      <c r="BH704" s="420"/>
      <c r="BI704" s="420"/>
      <c r="BJ704" s="420"/>
      <c r="BK704" s="420"/>
      <c r="BL704" s="420"/>
      <c r="BM704" s="420"/>
      <c r="BN704" s="420"/>
      <c r="BO704" s="420"/>
      <c r="BP704" s="420"/>
      <c r="BQ704" s="420"/>
      <c r="BR704" s="420"/>
      <c r="BS704" s="420"/>
      <c r="BT704" s="420"/>
      <c r="BU704" s="420"/>
      <c r="BV704" s="420"/>
      <c r="BW704" s="420"/>
      <c r="BX704" s="420"/>
      <c r="BY704" s="420"/>
      <c r="BZ704" s="420"/>
      <c r="CA704" s="420"/>
      <c r="CB704" s="420"/>
      <c r="CC704" s="420"/>
      <c r="CD704" s="420"/>
      <c r="CE704" s="420"/>
      <c r="CF704" s="420"/>
      <c r="CG704" s="420"/>
      <c r="CH704" s="420"/>
      <c r="CI704" s="420"/>
      <c r="CJ704" s="420"/>
      <c r="CK704" s="420"/>
      <c r="CL704" s="420"/>
      <c r="CM704" s="420"/>
      <c r="CN704" s="420"/>
      <c r="CO704" s="420"/>
      <c r="CP704" s="420"/>
      <c r="CQ704" s="420"/>
      <c r="CR704" s="420"/>
      <c r="CS704" s="420"/>
      <c r="CT704" s="420"/>
      <c r="CU704" s="420"/>
      <c r="CV704" s="420"/>
      <c r="CW704" s="420"/>
      <c r="CX704" s="420"/>
      <c r="CY704" s="420"/>
      <c r="CZ704" s="420"/>
    </row>
    <row r="705" ht="25.15" customHeight="true" x14ac:dyDescent="0.2">
      <c r="C705" s="848"/>
      <c r="D705" s="848"/>
      <c r="E705" s="660"/>
      <c r="F705" s="660"/>
      <c r="G705" s="660"/>
      <c r="H705" s="848"/>
      <c r="I705" s="848"/>
      <c r="J705" s="660"/>
      <c r="K705" s="660"/>
      <c r="L705" s="660"/>
      <c r="M705" s="848"/>
      <c r="N705" s="848"/>
      <c r="O705" s="660"/>
      <c r="P705" s="660"/>
      <c r="Q705" s="660"/>
      <c r="BA705" s="420"/>
      <c r="BB705" s="496"/>
      <c r="BC705" s="420"/>
      <c r="BD705" s="420"/>
      <c r="BE705" s="420"/>
      <c r="BF705" s="420"/>
      <c r="BG705" s="420"/>
      <c r="BH705" s="420"/>
      <c r="BI705" s="420"/>
      <c r="BJ705" s="420"/>
      <c r="BK705" s="420"/>
      <c r="BL705" s="420"/>
      <c r="BM705" s="420"/>
      <c r="BN705" s="420"/>
      <c r="BO705" s="420"/>
      <c r="BP705" s="420"/>
      <c r="BQ705" s="420"/>
      <c r="BR705" s="420"/>
      <c r="BS705" s="420"/>
      <c r="BT705" s="420"/>
      <c r="BU705" s="420"/>
      <c r="BV705" s="420"/>
      <c r="BW705" s="420"/>
      <c r="BX705" s="420"/>
      <c r="BY705" s="420"/>
      <c r="BZ705" s="420"/>
      <c r="CA705" s="420"/>
      <c r="CB705" s="420"/>
      <c r="CC705" s="420"/>
      <c r="CD705" s="420"/>
      <c r="CE705" s="420"/>
      <c r="CF705" s="420"/>
      <c r="CG705" s="420"/>
      <c r="CH705" s="420"/>
      <c r="CI705" s="420"/>
      <c r="CJ705" s="420"/>
      <c r="CK705" s="420"/>
      <c r="CL705" s="420"/>
      <c r="CM705" s="420"/>
      <c r="CN705" s="420"/>
      <c r="CO705" s="420"/>
      <c r="CP705" s="420"/>
      <c r="CQ705" s="420"/>
      <c r="CR705" s="420"/>
      <c r="CS705" s="420"/>
      <c r="CT705" s="420"/>
      <c r="CU705" s="420"/>
      <c r="CV705" s="420"/>
      <c r="CW705" s="420"/>
      <c r="CX705" s="420"/>
      <c r="CY705" s="420"/>
      <c r="CZ705" s="420"/>
    </row>
    <row r="706" ht="25.15" customHeight="true" x14ac:dyDescent="0.2">
      <c r="C706" s="848"/>
      <c r="D706" s="848"/>
      <c r="E706" s="660"/>
      <c r="F706" s="660"/>
      <c r="G706" s="660"/>
      <c r="H706" s="848"/>
      <c r="I706" s="848"/>
      <c r="J706" s="660"/>
      <c r="K706" s="660"/>
      <c r="L706" s="660"/>
      <c r="M706" s="848"/>
      <c r="N706" s="848"/>
      <c r="O706" s="660"/>
      <c r="P706" s="660"/>
      <c r="Q706" s="660"/>
      <c r="BA706" s="420"/>
      <c r="BB706" s="496"/>
      <c r="BC706" s="420"/>
      <c r="BD706" s="420"/>
      <c r="BE706" s="420"/>
      <c r="BF706" s="420"/>
      <c r="BG706" s="420"/>
      <c r="BH706" s="420"/>
      <c r="BI706" s="420"/>
      <c r="BJ706" s="420"/>
      <c r="BK706" s="420"/>
      <c r="BL706" s="420"/>
      <c r="BM706" s="420"/>
      <c r="BN706" s="420"/>
      <c r="BO706" s="420"/>
      <c r="BP706" s="420"/>
      <c r="BQ706" s="420"/>
      <c r="BR706" s="420"/>
      <c r="BS706" s="420"/>
      <c r="BT706" s="420"/>
      <c r="BU706" s="420"/>
      <c r="BV706" s="420"/>
      <c r="BW706" s="420"/>
      <c r="BX706" s="420"/>
      <c r="BY706" s="420"/>
      <c r="BZ706" s="420"/>
      <c r="CA706" s="420"/>
      <c r="CB706" s="420"/>
      <c r="CC706" s="420"/>
      <c r="CD706" s="420"/>
      <c r="CE706" s="420"/>
      <c r="CF706" s="420"/>
      <c r="CG706" s="420"/>
      <c r="CH706" s="420"/>
      <c r="CI706" s="420"/>
      <c r="CJ706" s="420"/>
      <c r="CK706" s="420"/>
      <c r="CL706" s="420"/>
      <c r="CM706" s="420"/>
      <c r="CN706" s="420"/>
      <c r="CO706" s="420"/>
      <c r="CP706" s="420"/>
      <c r="CQ706" s="420"/>
      <c r="CR706" s="420"/>
      <c r="CS706" s="420"/>
      <c r="CT706" s="420"/>
      <c r="CU706" s="420"/>
      <c r="CV706" s="420"/>
      <c r="CW706" s="420"/>
      <c r="CX706" s="420"/>
      <c r="CY706" s="420"/>
      <c r="CZ706" s="420"/>
    </row>
    <row r="707" ht="25.15" customHeight="true" x14ac:dyDescent="0.2">
      <c r="C707" s="848"/>
      <c r="D707" s="848"/>
      <c r="E707" s="660"/>
      <c r="F707" s="660"/>
      <c r="G707" s="660"/>
      <c r="H707" s="848"/>
      <c r="I707" s="848"/>
      <c r="J707" s="660"/>
      <c r="K707" s="660"/>
      <c r="L707" s="660"/>
      <c r="M707" s="848"/>
      <c r="N707" s="848"/>
      <c r="O707" s="660"/>
      <c r="P707" s="660"/>
      <c r="Q707" s="660"/>
      <c r="BA707" s="420"/>
      <c r="BB707" s="496"/>
      <c r="BC707" s="420"/>
      <c r="BD707" s="420"/>
      <c r="BE707" s="420"/>
      <c r="BF707" s="420"/>
      <c r="BG707" s="420"/>
      <c r="BH707" s="420"/>
      <c r="BI707" s="420"/>
      <c r="BJ707" s="420"/>
      <c r="BK707" s="420"/>
      <c r="BL707" s="420"/>
      <c r="BM707" s="420"/>
      <c r="BN707" s="420"/>
      <c r="BO707" s="420"/>
      <c r="BP707" s="420"/>
      <c r="BQ707" s="420"/>
      <c r="BR707" s="420"/>
      <c r="BS707" s="420"/>
      <c r="BT707" s="420"/>
      <c r="BU707" s="420"/>
      <c r="BV707" s="420"/>
      <c r="BW707" s="420"/>
      <c r="BX707" s="420"/>
      <c r="BY707" s="420"/>
      <c r="BZ707" s="420"/>
      <c r="CA707" s="420"/>
      <c r="CB707" s="420"/>
      <c r="CC707" s="420"/>
      <c r="CD707" s="420"/>
      <c r="CE707" s="420"/>
      <c r="CF707" s="420"/>
      <c r="CG707" s="420"/>
      <c r="CH707" s="420"/>
      <c r="CI707" s="420"/>
      <c r="CJ707" s="420"/>
      <c r="CK707" s="420"/>
      <c r="CL707" s="420"/>
      <c r="CM707" s="420"/>
      <c r="CN707" s="420"/>
      <c r="CO707" s="420"/>
      <c r="CP707" s="420"/>
      <c r="CQ707" s="420"/>
      <c r="CR707" s="420"/>
      <c r="CS707" s="420"/>
      <c r="CT707" s="420"/>
      <c r="CU707" s="420"/>
      <c r="CV707" s="420"/>
      <c r="CW707" s="420"/>
      <c r="CX707" s="420"/>
      <c r="CY707" s="420"/>
      <c r="CZ707" s="420"/>
    </row>
    <row r="708" ht="25.15" customHeight="true" x14ac:dyDescent="0.2">
      <c r="C708" s="848"/>
      <c r="D708" s="848"/>
      <c r="E708" s="660"/>
      <c r="F708" s="660"/>
      <c r="G708" s="660"/>
      <c r="H708" s="848"/>
      <c r="I708" s="848"/>
      <c r="J708" s="660"/>
      <c r="K708" s="660"/>
      <c r="L708" s="660"/>
      <c r="M708" s="848"/>
      <c r="N708" s="848"/>
      <c r="O708" s="660"/>
      <c r="P708" s="660"/>
      <c r="Q708" s="660"/>
      <c r="BA708" s="420"/>
      <c r="BB708" s="496"/>
      <c r="BC708" s="420"/>
      <c r="BD708" s="420"/>
      <c r="BE708" s="420"/>
      <c r="BF708" s="420"/>
      <c r="BG708" s="420"/>
      <c r="BH708" s="420"/>
      <c r="BI708" s="420"/>
      <c r="BJ708" s="420"/>
      <c r="BK708" s="420"/>
      <c r="BL708" s="420"/>
      <c r="BM708" s="420"/>
      <c r="BN708" s="420"/>
      <c r="BO708" s="420"/>
      <c r="BP708" s="420"/>
      <c r="BQ708" s="420"/>
      <c r="BR708" s="420"/>
      <c r="BS708" s="420"/>
      <c r="BT708" s="420"/>
      <c r="BU708" s="420"/>
      <c r="BV708" s="420"/>
      <c r="BW708" s="420"/>
      <c r="BX708" s="420"/>
      <c r="BY708" s="420"/>
      <c r="BZ708" s="420"/>
      <c r="CA708" s="420"/>
      <c r="CB708" s="420"/>
      <c r="CC708" s="420"/>
      <c r="CD708" s="420"/>
      <c r="CE708" s="420"/>
      <c r="CF708" s="420"/>
      <c r="CG708" s="420"/>
      <c r="CH708" s="420"/>
      <c r="CI708" s="420"/>
      <c r="CJ708" s="420"/>
      <c r="CK708" s="420"/>
      <c r="CL708" s="420"/>
      <c r="CM708" s="420"/>
      <c r="CN708" s="420"/>
      <c r="CO708" s="420"/>
      <c r="CP708" s="420"/>
      <c r="CQ708" s="420"/>
      <c r="CR708" s="420"/>
      <c r="CS708" s="420"/>
      <c r="CT708" s="420"/>
      <c r="CU708" s="420"/>
      <c r="CV708" s="420"/>
      <c r="CW708" s="420"/>
      <c r="CX708" s="420"/>
      <c r="CY708" s="420"/>
      <c r="CZ708" s="420"/>
    </row>
    <row r="709" ht="25.15" customHeight="true" x14ac:dyDescent="0.2">
      <c r="C709" s="848"/>
      <c r="D709" s="848"/>
      <c r="E709" s="660"/>
      <c r="F709" s="660"/>
      <c r="G709" s="660"/>
      <c r="H709" s="848"/>
      <c r="I709" s="848"/>
      <c r="J709" s="660"/>
      <c r="K709" s="660"/>
      <c r="L709" s="660"/>
      <c r="M709" s="848"/>
      <c r="N709" s="848"/>
      <c r="O709" s="660"/>
      <c r="P709" s="660"/>
      <c r="Q709" s="660"/>
      <c r="BA709" s="420"/>
      <c r="BB709" s="496"/>
      <c r="BC709" s="420"/>
      <c r="BD709" s="420"/>
      <c r="BE709" s="420"/>
      <c r="BF709" s="420"/>
      <c r="BG709" s="420"/>
      <c r="BH709" s="420"/>
      <c r="BI709" s="420"/>
      <c r="BJ709" s="420"/>
      <c r="BK709" s="420"/>
      <c r="BL709" s="420"/>
      <c r="BM709" s="420"/>
      <c r="BN709" s="420"/>
      <c r="BO709" s="420"/>
      <c r="BP709" s="420"/>
      <c r="BQ709" s="420"/>
      <c r="BR709" s="420"/>
      <c r="BS709" s="420"/>
      <c r="BT709" s="420"/>
      <c r="BU709" s="420"/>
      <c r="BV709" s="420"/>
      <c r="BW709" s="420"/>
      <c r="BX709" s="420"/>
      <c r="BY709" s="420"/>
      <c r="BZ709" s="420"/>
      <c r="CA709" s="420"/>
      <c r="CB709" s="420"/>
      <c r="CC709" s="420"/>
      <c r="CD709" s="420"/>
      <c r="CE709" s="420"/>
      <c r="CF709" s="420"/>
      <c r="CG709" s="420"/>
      <c r="CH709" s="420"/>
      <c r="CI709" s="420"/>
      <c r="CJ709" s="420"/>
      <c r="CK709" s="420"/>
      <c r="CL709" s="420"/>
      <c r="CM709" s="420"/>
      <c r="CN709" s="420"/>
      <c r="CO709" s="420"/>
      <c r="CP709" s="420"/>
      <c r="CQ709" s="420"/>
      <c r="CR709" s="420"/>
      <c r="CS709" s="420"/>
      <c r="CT709" s="420"/>
      <c r="CU709" s="420"/>
      <c r="CV709" s="420"/>
      <c r="CW709" s="420"/>
      <c r="CX709" s="420"/>
      <c r="CY709" s="420"/>
      <c r="CZ709" s="420"/>
    </row>
    <row r="710" ht="25.15" customHeight="true" x14ac:dyDescent="0.2">
      <c r="C710" s="848"/>
      <c r="D710" s="848"/>
      <c r="E710" s="660"/>
      <c r="F710" s="660"/>
      <c r="G710" s="660"/>
      <c r="H710" s="848"/>
      <c r="I710" s="848"/>
      <c r="J710" s="660"/>
      <c r="K710" s="660"/>
      <c r="L710" s="660"/>
      <c r="M710" s="848"/>
      <c r="N710" s="848"/>
      <c r="O710" s="660"/>
      <c r="P710" s="660"/>
      <c r="Q710" s="660"/>
      <c r="BA710" s="420"/>
      <c r="BB710" s="496"/>
      <c r="BC710" s="420"/>
      <c r="BD710" s="420"/>
      <c r="BE710" s="420"/>
      <c r="BF710" s="420"/>
      <c r="BG710" s="420"/>
      <c r="BH710" s="420"/>
      <c r="BI710" s="420"/>
      <c r="BJ710" s="420"/>
      <c r="BK710" s="420"/>
      <c r="BL710" s="420"/>
      <c r="BM710" s="420"/>
      <c r="BN710" s="420"/>
      <c r="BO710" s="420"/>
      <c r="BP710" s="420"/>
      <c r="BQ710" s="420"/>
      <c r="BR710" s="420"/>
      <c r="BS710" s="420"/>
      <c r="BT710" s="420"/>
      <c r="BU710" s="420"/>
      <c r="BV710" s="420"/>
      <c r="BW710" s="420"/>
      <c r="BX710" s="420"/>
      <c r="BY710" s="420"/>
      <c r="BZ710" s="420"/>
      <c r="CA710" s="420"/>
      <c r="CB710" s="420"/>
      <c r="CC710" s="420"/>
      <c r="CD710" s="420"/>
      <c r="CE710" s="420"/>
      <c r="CF710" s="420"/>
      <c r="CG710" s="420"/>
      <c r="CH710" s="420"/>
      <c r="CI710" s="420"/>
      <c r="CJ710" s="420"/>
      <c r="CK710" s="420"/>
      <c r="CL710" s="420"/>
      <c r="CM710" s="420"/>
      <c r="CN710" s="420"/>
      <c r="CO710" s="420"/>
      <c r="CP710" s="420"/>
      <c r="CQ710" s="420"/>
      <c r="CR710" s="420"/>
      <c r="CS710" s="420"/>
      <c r="CT710" s="420"/>
      <c r="CU710" s="420"/>
      <c r="CV710" s="420"/>
      <c r="CW710" s="420"/>
      <c r="CX710" s="420"/>
      <c r="CY710" s="420"/>
      <c r="CZ710" s="420"/>
    </row>
    <row r="711" ht="25.15" customHeight="true" x14ac:dyDescent="0.2">
      <c r="C711" s="848"/>
      <c r="D711" s="848"/>
      <c r="E711" s="660"/>
      <c r="F711" s="660"/>
      <c r="G711" s="660"/>
      <c r="H711" s="848"/>
      <c r="I711" s="848"/>
      <c r="J711" s="660"/>
      <c r="K711" s="660"/>
      <c r="L711" s="660"/>
      <c r="M711" s="848"/>
      <c r="N711" s="848"/>
      <c r="O711" s="660"/>
      <c r="P711" s="660"/>
      <c r="Q711" s="660"/>
      <c r="BA711" s="420"/>
      <c r="BB711" s="496"/>
      <c r="BC711" s="420"/>
      <c r="BD711" s="420"/>
      <c r="BE711" s="420"/>
      <c r="BF711" s="420"/>
      <c r="BG711" s="420"/>
      <c r="BH711" s="420"/>
      <c r="BI711" s="420"/>
      <c r="BJ711" s="420"/>
      <c r="BK711" s="420"/>
      <c r="BL711" s="420"/>
      <c r="BM711" s="420"/>
      <c r="BN711" s="420"/>
      <c r="BO711" s="420"/>
      <c r="BP711" s="420"/>
      <c r="BQ711" s="420"/>
      <c r="BR711" s="420"/>
      <c r="BS711" s="420"/>
      <c r="BT711" s="420"/>
      <c r="BU711" s="420"/>
      <c r="BV711" s="420"/>
      <c r="BW711" s="420"/>
      <c r="BX711" s="420"/>
      <c r="BY711" s="420"/>
      <c r="BZ711" s="420"/>
      <c r="CA711" s="420"/>
      <c r="CB711" s="420"/>
      <c r="CC711" s="420"/>
      <c r="CD711" s="420"/>
      <c r="CE711" s="420"/>
      <c r="CF711" s="420"/>
      <c r="CG711" s="420"/>
      <c r="CH711" s="420"/>
      <c r="CI711" s="420"/>
      <c r="CJ711" s="420"/>
      <c r="CK711" s="420"/>
      <c r="CL711" s="420"/>
      <c r="CM711" s="420"/>
      <c r="CN711" s="420"/>
      <c r="CO711" s="420"/>
      <c r="CP711" s="420"/>
      <c r="CQ711" s="420"/>
      <c r="CR711" s="420"/>
      <c r="CS711" s="420"/>
      <c r="CT711" s="420"/>
      <c r="CU711" s="420"/>
      <c r="CV711" s="420"/>
      <c r="CW711" s="420"/>
      <c r="CX711" s="420"/>
      <c r="CY711" s="420"/>
      <c r="CZ711" s="420"/>
    </row>
    <row r="712" ht="25.15" customHeight="true" x14ac:dyDescent="0.2">
      <c r="C712" s="848"/>
      <c r="D712" s="848"/>
      <c r="E712" s="660"/>
      <c r="F712" s="660"/>
      <c r="G712" s="660"/>
      <c r="H712" s="848"/>
      <c r="I712" s="848"/>
      <c r="J712" s="660"/>
      <c r="K712" s="660"/>
      <c r="L712" s="660"/>
      <c r="M712" s="848"/>
      <c r="N712" s="848"/>
      <c r="O712" s="660"/>
      <c r="P712" s="660"/>
      <c r="Q712" s="660"/>
      <c r="BA712" s="420"/>
      <c r="BB712" s="496"/>
      <c r="BC712" s="420"/>
      <c r="BD712" s="420"/>
      <c r="BE712" s="420"/>
      <c r="BF712" s="420"/>
      <c r="BG712" s="420"/>
      <c r="BH712" s="420"/>
      <c r="BI712" s="420"/>
      <c r="BJ712" s="420"/>
      <c r="BK712" s="420"/>
      <c r="BL712" s="420"/>
      <c r="BM712" s="420"/>
      <c r="BN712" s="420"/>
      <c r="BO712" s="420"/>
      <c r="BP712" s="420"/>
      <c r="BQ712" s="420"/>
      <c r="BR712" s="420"/>
      <c r="BS712" s="420"/>
      <c r="BT712" s="420"/>
      <c r="BU712" s="420"/>
      <c r="BV712" s="420"/>
      <c r="BW712" s="420"/>
      <c r="BX712" s="420"/>
      <c r="BY712" s="420"/>
      <c r="BZ712" s="420"/>
      <c r="CA712" s="420"/>
      <c r="CB712" s="420"/>
      <c r="CC712" s="420"/>
      <c r="CD712" s="420"/>
      <c r="CE712" s="420"/>
      <c r="CF712" s="420"/>
      <c r="CG712" s="420"/>
      <c r="CH712" s="420"/>
      <c r="CI712" s="420"/>
      <c r="CJ712" s="420"/>
      <c r="CK712" s="420"/>
      <c r="CL712" s="420"/>
      <c r="CM712" s="420"/>
      <c r="CN712" s="420"/>
      <c r="CO712" s="420"/>
      <c r="CP712" s="420"/>
      <c r="CQ712" s="420"/>
      <c r="CR712" s="420"/>
      <c r="CS712" s="420"/>
      <c r="CT712" s="420"/>
      <c r="CU712" s="420"/>
      <c r="CV712" s="420"/>
      <c r="CW712" s="420"/>
      <c r="CX712" s="420"/>
      <c r="CY712" s="420"/>
      <c r="CZ712" s="420"/>
    </row>
    <row r="713" ht="25.15" customHeight="true" x14ac:dyDescent="0.2">
      <c r="C713" s="848"/>
      <c r="D713" s="848"/>
      <c r="E713" s="660"/>
      <c r="F713" s="660"/>
      <c r="G713" s="660"/>
      <c r="H713" s="848"/>
      <c r="I713" s="848"/>
      <c r="J713" s="660"/>
      <c r="K713" s="660"/>
      <c r="L713" s="660"/>
      <c r="M713" s="848"/>
      <c r="N713" s="848"/>
      <c r="O713" s="660"/>
      <c r="P713" s="660"/>
      <c r="Q713" s="660"/>
      <c r="BA713" s="420"/>
      <c r="BB713" s="496"/>
      <c r="BC713" s="420"/>
      <c r="BD713" s="420"/>
      <c r="BE713" s="420"/>
      <c r="BF713" s="420"/>
      <c r="BG713" s="420"/>
      <c r="BH713" s="420"/>
      <c r="BI713" s="420"/>
      <c r="BJ713" s="420"/>
      <c r="BK713" s="420"/>
      <c r="BL713" s="420"/>
      <c r="BM713" s="420"/>
      <c r="BN713" s="420"/>
      <c r="BO713" s="420"/>
      <c r="BP713" s="420"/>
      <c r="BQ713" s="420"/>
      <c r="BR713" s="420"/>
      <c r="BS713" s="420"/>
      <c r="BT713" s="420"/>
      <c r="BU713" s="420"/>
      <c r="BV713" s="420"/>
      <c r="BW713" s="420"/>
      <c r="BX713" s="420"/>
      <c r="BY713" s="420"/>
      <c r="BZ713" s="420"/>
      <c r="CA713" s="420"/>
      <c r="CB713" s="420"/>
      <c r="CC713" s="420"/>
      <c r="CD713" s="420"/>
      <c r="CE713" s="420"/>
      <c r="CF713" s="420"/>
      <c r="CG713" s="420"/>
      <c r="CH713" s="420"/>
      <c r="CI713" s="420"/>
      <c r="CJ713" s="420"/>
      <c r="CK713" s="420"/>
      <c r="CL713" s="420"/>
      <c r="CM713" s="420"/>
      <c r="CN713" s="420"/>
      <c r="CO713" s="420"/>
      <c r="CP713" s="420"/>
      <c r="CQ713" s="420"/>
      <c r="CR713" s="420"/>
      <c r="CS713" s="420"/>
      <c r="CT713" s="420"/>
      <c r="CU713" s="420"/>
      <c r="CV713" s="420"/>
      <c r="CW713" s="420"/>
      <c r="CX713" s="420"/>
      <c r="CY713" s="420"/>
      <c r="CZ713" s="420"/>
    </row>
    <row r="714" ht="25.15" customHeight="true" x14ac:dyDescent="0.2">
      <c r="C714" s="848"/>
      <c r="D714" s="848"/>
      <c r="E714" s="660"/>
      <c r="F714" s="660"/>
      <c r="G714" s="660"/>
      <c r="H714" s="848"/>
      <c r="I714" s="848"/>
      <c r="J714" s="660"/>
      <c r="K714" s="660"/>
      <c r="L714" s="660"/>
      <c r="M714" s="848"/>
      <c r="N714" s="848"/>
      <c r="O714" s="660"/>
      <c r="P714" s="660"/>
      <c r="Q714" s="660"/>
      <c r="BA714" s="420"/>
      <c r="BB714" s="496"/>
      <c r="BC714" s="420"/>
      <c r="BD714" s="420"/>
      <c r="BE714" s="420"/>
      <c r="BF714" s="420"/>
      <c r="BG714" s="420"/>
      <c r="BH714" s="420"/>
      <c r="BI714" s="420"/>
      <c r="BJ714" s="420"/>
      <c r="BK714" s="420"/>
      <c r="BL714" s="420"/>
      <c r="BM714" s="420"/>
      <c r="BN714" s="420"/>
      <c r="BO714" s="420"/>
      <c r="BP714" s="420"/>
      <c r="BQ714" s="420"/>
      <c r="BR714" s="420"/>
      <c r="BS714" s="420"/>
      <c r="BT714" s="420"/>
      <c r="BU714" s="420"/>
      <c r="BV714" s="420"/>
      <c r="BW714" s="420"/>
      <c r="BX714" s="420"/>
      <c r="BY714" s="420"/>
      <c r="BZ714" s="420"/>
      <c r="CA714" s="420"/>
      <c r="CB714" s="420"/>
      <c r="CC714" s="420"/>
      <c r="CD714" s="420"/>
      <c r="CE714" s="420"/>
      <c r="CF714" s="420"/>
      <c r="CG714" s="420"/>
      <c r="CH714" s="420"/>
      <c r="CI714" s="420"/>
      <c r="CJ714" s="420"/>
      <c r="CK714" s="420"/>
      <c r="CL714" s="420"/>
      <c r="CM714" s="420"/>
      <c r="CN714" s="420"/>
      <c r="CO714" s="420"/>
      <c r="CP714" s="420"/>
      <c r="CQ714" s="420"/>
      <c r="CR714" s="420"/>
      <c r="CS714" s="420"/>
      <c r="CT714" s="420"/>
      <c r="CU714" s="420"/>
      <c r="CV714" s="420"/>
      <c r="CW714" s="420"/>
      <c r="CX714" s="420"/>
      <c r="CY714" s="420"/>
      <c r="CZ714" s="420"/>
    </row>
    <row r="715" ht="25.15" customHeight="true" x14ac:dyDescent="0.2">
      <c r="C715" s="848"/>
      <c r="D715" s="848"/>
      <c r="E715" s="660"/>
      <c r="F715" s="660"/>
      <c r="G715" s="660"/>
      <c r="H715" s="848"/>
      <c r="I715" s="848"/>
      <c r="J715" s="660"/>
      <c r="K715" s="660"/>
      <c r="L715" s="660"/>
      <c r="M715" s="848"/>
      <c r="N715" s="848"/>
      <c r="O715" s="660"/>
      <c r="P715" s="660"/>
      <c r="Q715" s="660"/>
      <c r="BA715" s="420"/>
      <c r="BB715" s="496"/>
      <c r="BC715" s="420"/>
      <c r="BD715" s="420"/>
      <c r="BE715" s="420"/>
      <c r="BF715" s="420"/>
      <c r="BG715" s="420"/>
      <c r="BH715" s="420"/>
      <c r="BI715" s="420"/>
      <c r="BJ715" s="420"/>
      <c r="BK715" s="420"/>
      <c r="BL715" s="420"/>
      <c r="BM715" s="420"/>
      <c r="BN715" s="420"/>
      <c r="BO715" s="420"/>
      <c r="BP715" s="420"/>
      <c r="BQ715" s="420"/>
      <c r="BR715" s="420"/>
      <c r="BS715" s="420"/>
      <c r="BT715" s="420"/>
      <c r="BU715" s="420"/>
      <c r="BV715" s="420"/>
      <c r="BW715" s="420"/>
      <c r="BX715" s="420"/>
      <c r="BY715" s="420"/>
      <c r="BZ715" s="420"/>
      <c r="CA715" s="420"/>
      <c r="CB715" s="420"/>
      <c r="CC715" s="420"/>
      <c r="CD715" s="420"/>
      <c r="CE715" s="420"/>
      <c r="CF715" s="420"/>
      <c r="CG715" s="420"/>
      <c r="CH715" s="420"/>
      <c r="CI715" s="420"/>
      <c r="CJ715" s="420"/>
      <c r="CK715" s="420"/>
      <c r="CL715" s="420"/>
      <c r="CM715" s="420"/>
      <c r="CN715" s="420"/>
      <c r="CO715" s="420"/>
      <c r="CP715" s="420"/>
      <c r="CQ715" s="420"/>
      <c r="CR715" s="420"/>
      <c r="CS715" s="420"/>
      <c r="CT715" s="420"/>
      <c r="CU715" s="420"/>
      <c r="CV715" s="420"/>
      <c r="CW715" s="420"/>
      <c r="CX715" s="420"/>
      <c r="CY715" s="420"/>
      <c r="CZ715" s="420"/>
    </row>
    <row r="716" ht="25.15" customHeight="true" x14ac:dyDescent="0.2">
      <c r="C716" s="848"/>
      <c r="D716" s="848"/>
      <c r="E716" s="660"/>
      <c r="F716" s="660"/>
      <c r="G716" s="660"/>
      <c r="H716" s="848"/>
      <c r="I716" s="848"/>
      <c r="J716" s="660"/>
      <c r="K716" s="660"/>
      <c r="L716" s="660"/>
      <c r="M716" s="848"/>
      <c r="N716" s="848"/>
      <c r="O716" s="660"/>
      <c r="P716" s="660"/>
      <c r="Q716" s="660"/>
      <c r="BA716" s="420"/>
      <c r="BB716" s="496"/>
      <c r="BC716" s="420"/>
      <c r="BD716" s="420"/>
      <c r="BE716" s="420"/>
      <c r="BF716" s="420"/>
      <c r="BG716" s="420"/>
      <c r="BH716" s="420"/>
      <c r="BI716" s="420"/>
      <c r="BJ716" s="420"/>
      <c r="BK716" s="420"/>
      <c r="BL716" s="420"/>
      <c r="BM716" s="420"/>
      <c r="BN716" s="420"/>
      <c r="BO716" s="420"/>
      <c r="BP716" s="420"/>
      <c r="BQ716" s="420"/>
      <c r="BR716" s="420"/>
      <c r="BS716" s="420"/>
      <c r="BT716" s="420"/>
      <c r="BU716" s="420"/>
      <c r="BV716" s="420"/>
      <c r="BW716" s="420"/>
      <c r="BX716" s="420"/>
      <c r="BY716" s="420"/>
      <c r="BZ716" s="420"/>
      <c r="CA716" s="420"/>
      <c r="CB716" s="420"/>
      <c r="CC716" s="420"/>
      <c r="CD716" s="420"/>
      <c r="CE716" s="420"/>
      <c r="CF716" s="420"/>
      <c r="CG716" s="420"/>
      <c r="CH716" s="420"/>
      <c r="CI716" s="420"/>
      <c r="CJ716" s="420"/>
      <c r="CK716" s="420"/>
      <c r="CL716" s="420"/>
      <c r="CM716" s="420"/>
      <c r="CN716" s="420"/>
      <c r="CO716" s="420"/>
      <c r="CP716" s="420"/>
      <c r="CQ716" s="420"/>
      <c r="CR716" s="420"/>
      <c r="CS716" s="420"/>
      <c r="CT716" s="420"/>
      <c r="CU716" s="420"/>
      <c r="CV716" s="420"/>
      <c r="CW716" s="420"/>
      <c r="CX716" s="420"/>
      <c r="CY716" s="420"/>
      <c r="CZ716" s="420"/>
    </row>
    <row r="717" ht="25.15" customHeight="true" x14ac:dyDescent="0.2">
      <c r="C717" s="848"/>
      <c r="D717" s="848"/>
      <c r="E717" s="660"/>
      <c r="F717" s="660"/>
      <c r="G717" s="660"/>
      <c r="H717" s="848"/>
      <c r="I717" s="848"/>
      <c r="J717" s="660"/>
      <c r="K717" s="660"/>
      <c r="L717" s="660"/>
      <c r="M717" s="848"/>
      <c r="N717" s="848"/>
      <c r="O717" s="660"/>
      <c r="P717" s="660"/>
      <c r="Q717" s="660"/>
      <c r="BA717" s="420"/>
      <c r="BB717" s="496"/>
      <c r="BC717" s="420"/>
      <c r="BD717" s="420"/>
      <c r="BE717" s="420"/>
      <c r="BF717" s="420"/>
      <c r="BG717" s="420"/>
      <c r="BH717" s="420"/>
      <c r="BI717" s="420"/>
      <c r="BJ717" s="420"/>
      <c r="BK717" s="420"/>
      <c r="BL717" s="420"/>
      <c r="BM717" s="420"/>
      <c r="BN717" s="420"/>
      <c r="BO717" s="420"/>
      <c r="BP717" s="420"/>
      <c r="BQ717" s="420"/>
      <c r="BR717" s="420"/>
      <c r="BS717" s="420"/>
      <c r="BT717" s="420"/>
      <c r="BU717" s="420"/>
      <c r="BV717" s="420"/>
      <c r="BW717" s="420"/>
      <c r="BX717" s="420"/>
      <c r="BY717" s="420"/>
      <c r="BZ717" s="420"/>
      <c r="CA717" s="420"/>
      <c r="CB717" s="420"/>
      <c r="CC717" s="420"/>
      <c r="CD717" s="420"/>
      <c r="CE717" s="420"/>
      <c r="CF717" s="420"/>
      <c r="CG717" s="420"/>
      <c r="CH717" s="420"/>
      <c r="CI717" s="420"/>
      <c r="CJ717" s="420"/>
      <c r="CK717" s="420"/>
      <c r="CL717" s="420"/>
      <c r="CM717" s="420"/>
      <c r="CN717" s="420"/>
      <c r="CO717" s="420"/>
      <c r="CP717" s="420"/>
      <c r="CQ717" s="420"/>
      <c r="CR717" s="420"/>
      <c r="CS717" s="420"/>
      <c r="CT717" s="420"/>
      <c r="CU717" s="420"/>
      <c r="CV717" s="420"/>
      <c r="CW717" s="420"/>
      <c r="CX717" s="420"/>
      <c r="CY717" s="420"/>
      <c r="CZ717" s="420"/>
    </row>
    <row r="718" ht="25.15" customHeight="true" x14ac:dyDescent="0.2">
      <c r="C718" s="848"/>
      <c r="D718" s="848"/>
      <c r="E718" s="660"/>
      <c r="F718" s="660"/>
      <c r="G718" s="660"/>
      <c r="H718" s="848"/>
      <c r="I718" s="848"/>
      <c r="J718" s="660"/>
      <c r="K718" s="660"/>
      <c r="L718" s="660"/>
      <c r="M718" s="848"/>
      <c r="N718" s="848"/>
      <c r="O718" s="660"/>
      <c r="P718" s="660"/>
      <c r="Q718" s="660"/>
      <c r="BA718" s="420"/>
      <c r="BB718" s="496"/>
      <c r="BC718" s="420"/>
      <c r="BD718" s="420"/>
      <c r="BE718" s="420"/>
      <c r="BF718" s="420"/>
      <c r="BG718" s="420"/>
      <c r="BH718" s="420"/>
      <c r="BI718" s="420"/>
      <c r="BJ718" s="420"/>
      <c r="BK718" s="420"/>
      <c r="BL718" s="420"/>
      <c r="BM718" s="420"/>
      <c r="BN718" s="420"/>
      <c r="BO718" s="420"/>
      <c r="BP718" s="420"/>
      <c r="BQ718" s="420"/>
      <c r="BR718" s="420"/>
      <c r="BS718" s="420"/>
      <c r="BT718" s="420"/>
      <c r="BU718" s="420"/>
      <c r="BV718" s="420"/>
      <c r="BW718" s="420"/>
      <c r="BX718" s="420"/>
      <c r="BY718" s="420"/>
      <c r="BZ718" s="420"/>
      <c r="CA718" s="420"/>
      <c r="CB718" s="420"/>
      <c r="CC718" s="420"/>
      <c r="CD718" s="420"/>
      <c r="CE718" s="420"/>
      <c r="CF718" s="420"/>
      <c r="CG718" s="420"/>
      <c r="CH718" s="420"/>
      <c r="CI718" s="420"/>
      <c r="CJ718" s="420"/>
      <c r="CK718" s="420"/>
      <c r="CL718" s="420"/>
      <c r="CM718" s="420"/>
      <c r="CN718" s="420"/>
      <c r="CO718" s="420"/>
      <c r="CP718" s="420"/>
      <c r="CQ718" s="420"/>
      <c r="CR718" s="420"/>
      <c r="CS718" s="420"/>
      <c r="CT718" s="420"/>
      <c r="CU718" s="420"/>
      <c r="CV718" s="420"/>
      <c r="CW718" s="420"/>
      <c r="CX718" s="420"/>
      <c r="CY718" s="420"/>
      <c r="CZ718" s="420"/>
    </row>
    <row r="719" ht="25.15" customHeight="true" x14ac:dyDescent="0.2">
      <c r="C719" s="848"/>
      <c r="D719" s="848"/>
      <c r="E719" s="660"/>
      <c r="F719" s="660"/>
      <c r="G719" s="660"/>
      <c r="H719" s="848"/>
      <c r="I719" s="848"/>
      <c r="J719" s="660"/>
      <c r="K719" s="660"/>
      <c r="L719" s="660"/>
      <c r="M719" s="848"/>
      <c r="N719" s="848"/>
      <c r="O719" s="660"/>
      <c r="P719" s="660"/>
      <c r="Q719" s="660"/>
      <c r="BA719" s="420"/>
      <c r="BB719" s="496"/>
      <c r="BC719" s="420"/>
      <c r="BD719" s="420"/>
      <c r="BE719" s="420"/>
      <c r="BF719" s="420"/>
      <c r="BG719" s="420"/>
      <c r="BH719" s="420"/>
      <c r="BI719" s="420"/>
      <c r="BJ719" s="420"/>
      <c r="BK719" s="420"/>
      <c r="BL719" s="420"/>
      <c r="BM719" s="420"/>
      <c r="BN719" s="420"/>
      <c r="BO719" s="420"/>
      <c r="BP719" s="420"/>
      <c r="BQ719" s="420"/>
      <c r="BR719" s="420"/>
      <c r="BS719" s="420"/>
      <c r="BT719" s="420"/>
      <c r="BU719" s="420"/>
      <c r="BV719" s="420"/>
      <c r="BW719" s="420"/>
      <c r="BX719" s="420"/>
      <c r="BY719" s="420"/>
      <c r="BZ719" s="420"/>
      <c r="CA719" s="420"/>
      <c r="CB719" s="420"/>
      <c r="CC719" s="420"/>
      <c r="CD719" s="420"/>
      <c r="CE719" s="420"/>
      <c r="CF719" s="420"/>
      <c r="CG719" s="420"/>
      <c r="CH719" s="420"/>
      <c r="CI719" s="420"/>
      <c r="CJ719" s="420"/>
      <c r="CK719" s="420"/>
      <c r="CL719" s="420"/>
      <c r="CM719" s="420"/>
      <c r="CN719" s="420"/>
      <c r="CO719" s="420"/>
      <c r="CP719" s="420"/>
      <c r="CQ719" s="420"/>
      <c r="CR719" s="420"/>
      <c r="CS719" s="420"/>
      <c r="CT719" s="420"/>
      <c r="CU719" s="420"/>
      <c r="CV719" s="420"/>
      <c r="CW719" s="420"/>
      <c r="CX719" s="420"/>
      <c r="CY719" s="420"/>
      <c r="CZ719" s="420"/>
    </row>
    <row r="720" ht="25.15" customHeight="true" x14ac:dyDescent="0.2">
      <c r="C720" s="848"/>
      <c r="D720" s="848"/>
      <c r="E720" s="660"/>
      <c r="F720" s="660"/>
      <c r="G720" s="660"/>
      <c r="H720" s="848"/>
      <c r="I720" s="848"/>
      <c r="J720" s="660"/>
      <c r="K720" s="660"/>
      <c r="L720" s="660"/>
      <c r="M720" s="848"/>
      <c r="N720" s="848"/>
      <c r="O720" s="660"/>
      <c r="P720" s="660"/>
      <c r="Q720" s="660"/>
      <c r="BA720" s="420"/>
      <c r="BB720" s="496"/>
      <c r="BC720" s="420"/>
      <c r="BD720" s="420"/>
      <c r="BE720" s="420"/>
      <c r="BF720" s="420"/>
      <c r="BG720" s="420"/>
      <c r="BH720" s="420"/>
      <c r="BI720" s="420"/>
      <c r="BJ720" s="420"/>
      <c r="BK720" s="420"/>
      <c r="BL720" s="420"/>
      <c r="BM720" s="420"/>
      <c r="BN720" s="420"/>
      <c r="BO720" s="420"/>
      <c r="BP720" s="420"/>
      <c r="BQ720" s="420"/>
      <c r="BR720" s="420"/>
      <c r="BS720" s="420"/>
      <c r="BT720" s="420"/>
      <c r="BU720" s="420"/>
      <c r="BV720" s="420"/>
      <c r="BW720" s="420"/>
      <c r="BX720" s="420"/>
      <c r="BY720" s="420"/>
      <c r="BZ720" s="420"/>
      <c r="CA720" s="420"/>
      <c r="CB720" s="420"/>
      <c r="CC720" s="420"/>
      <c r="CD720" s="420"/>
      <c r="CE720" s="420"/>
      <c r="CF720" s="420"/>
      <c r="CG720" s="420"/>
      <c r="CH720" s="420"/>
      <c r="CI720" s="420"/>
      <c r="CJ720" s="420"/>
      <c r="CK720" s="420"/>
      <c r="CL720" s="420"/>
      <c r="CM720" s="420"/>
      <c r="CN720" s="420"/>
      <c r="CO720" s="420"/>
      <c r="CP720" s="420"/>
      <c r="CQ720" s="420"/>
      <c r="CR720" s="420"/>
      <c r="CS720" s="420"/>
      <c r="CT720" s="420"/>
      <c r="CU720" s="420"/>
      <c r="CV720" s="420"/>
      <c r="CW720" s="420"/>
      <c r="CX720" s="420"/>
      <c r="CY720" s="420"/>
      <c r="CZ720" s="420"/>
    </row>
    <row r="721" ht="25.15" customHeight="true" x14ac:dyDescent="0.2">
      <c r="C721" s="848"/>
      <c r="D721" s="848"/>
      <c r="E721" s="660"/>
      <c r="F721" s="660"/>
      <c r="G721" s="660"/>
      <c r="H721" s="848"/>
      <c r="I721" s="848"/>
      <c r="J721" s="660"/>
      <c r="K721" s="660"/>
      <c r="L721" s="660"/>
      <c r="M721" s="848"/>
      <c r="N721" s="848"/>
      <c r="O721" s="660"/>
      <c r="P721" s="660"/>
      <c r="Q721" s="660"/>
      <c r="BA721" s="420"/>
      <c r="BB721" s="496"/>
      <c r="BC721" s="420"/>
      <c r="BD721" s="420"/>
      <c r="BE721" s="420"/>
      <c r="BF721" s="420"/>
      <c r="BG721" s="420"/>
      <c r="BH721" s="420"/>
      <c r="BI721" s="420"/>
      <c r="BJ721" s="420"/>
      <c r="BK721" s="420"/>
      <c r="BL721" s="420"/>
      <c r="BM721" s="420"/>
      <c r="BN721" s="420"/>
      <c r="BO721" s="420"/>
      <c r="BP721" s="420"/>
      <c r="BQ721" s="420"/>
      <c r="BR721" s="420"/>
      <c r="BS721" s="420"/>
      <c r="BT721" s="420"/>
      <c r="BU721" s="420"/>
      <c r="BV721" s="420"/>
      <c r="BW721" s="420"/>
      <c r="BX721" s="420"/>
      <c r="BY721" s="420"/>
      <c r="BZ721" s="420"/>
      <c r="CA721" s="420"/>
      <c r="CB721" s="420"/>
      <c r="CC721" s="420"/>
      <c r="CD721" s="420"/>
      <c r="CE721" s="420"/>
      <c r="CF721" s="420"/>
      <c r="CG721" s="420"/>
      <c r="CH721" s="420"/>
      <c r="CI721" s="420"/>
      <c r="CJ721" s="420"/>
      <c r="CK721" s="420"/>
      <c r="CL721" s="420"/>
      <c r="CM721" s="420"/>
      <c r="CN721" s="420"/>
      <c r="CO721" s="420"/>
      <c r="CP721" s="420"/>
      <c r="CQ721" s="420"/>
      <c r="CR721" s="420"/>
      <c r="CS721" s="420"/>
      <c r="CT721" s="420"/>
      <c r="CU721" s="420"/>
      <c r="CV721" s="420"/>
      <c r="CW721" s="420"/>
      <c r="CX721" s="420"/>
      <c r="CY721" s="420"/>
      <c r="CZ721" s="420"/>
    </row>
    <row r="722" ht="25.15" customHeight="true" x14ac:dyDescent="0.2">
      <c r="C722" s="848"/>
      <c r="D722" s="848"/>
      <c r="E722" s="660"/>
      <c r="F722" s="660"/>
      <c r="G722" s="660"/>
      <c r="H722" s="848"/>
      <c r="I722" s="848"/>
      <c r="J722" s="660"/>
      <c r="K722" s="660"/>
      <c r="L722" s="660"/>
      <c r="M722" s="848"/>
      <c r="N722" s="848"/>
      <c r="O722" s="660"/>
      <c r="P722" s="660"/>
      <c r="Q722" s="660"/>
      <c r="BA722" s="420"/>
      <c r="BB722" s="496"/>
      <c r="BC722" s="420"/>
      <c r="BD722" s="420"/>
      <c r="BE722" s="420"/>
      <c r="BF722" s="420"/>
      <c r="BG722" s="420"/>
      <c r="BH722" s="420"/>
      <c r="BI722" s="420"/>
      <c r="BJ722" s="420"/>
      <c r="BK722" s="420"/>
      <c r="BL722" s="420"/>
      <c r="BM722" s="420"/>
      <c r="BN722" s="420"/>
      <c r="BO722" s="420"/>
      <c r="BP722" s="420"/>
      <c r="BQ722" s="420"/>
      <c r="BR722" s="420"/>
      <c r="BS722" s="420"/>
      <c r="BT722" s="420"/>
      <c r="BU722" s="420"/>
      <c r="BV722" s="420"/>
      <c r="BW722" s="420"/>
      <c r="BX722" s="420"/>
      <c r="BY722" s="420"/>
      <c r="BZ722" s="420"/>
      <c r="CA722" s="420"/>
      <c r="CB722" s="420"/>
      <c r="CC722" s="420"/>
      <c r="CD722" s="420"/>
      <c r="CE722" s="420"/>
      <c r="CF722" s="420"/>
      <c r="CG722" s="420"/>
      <c r="CH722" s="420"/>
      <c r="CI722" s="420"/>
      <c r="CJ722" s="420"/>
      <c r="CK722" s="420"/>
      <c r="CL722" s="420"/>
      <c r="CM722" s="420"/>
      <c r="CN722" s="420"/>
      <c r="CO722" s="420"/>
      <c r="CP722" s="420"/>
      <c r="CQ722" s="420"/>
      <c r="CR722" s="420"/>
      <c r="CS722" s="420"/>
      <c r="CT722" s="420"/>
      <c r="CU722" s="420"/>
      <c r="CV722" s="420"/>
      <c r="CW722" s="420"/>
      <c r="CX722" s="420"/>
      <c r="CY722" s="420"/>
      <c r="CZ722" s="420"/>
    </row>
    <row r="723" ht="25.15" customHeight="true" x14ac:dyDescent="0.2">
      <c r="C723" s="848"/>
      <c r="D723" s="848"/>
      <c r="E723" s="660"/>
      <c r="F723" s="660"/>
      <c r="G723" s="660"/>
      <c r="H723" s="848"/>
      <c r="I723" s="848"/>
      <c r="J723" s="660"/>
      <c r="K723" s="660"/>
      <c r="L723" s="660"/>
      <c r="M723" s="848"/>
      <c r="N723" s="848"/>
      <c r="O723" s="660"/>
      <c r="P723" s="660"/>
      <c r="Q723" s="660"/>
      <c r="BA723" s="420"/>
      <c r="BB723" s="496"/>
      <c r="BC723" s="420"/>
      <c r="BD723" s="420"/>
      <c r="BE723" s="420"/>
      <c r="BF723" s="420"/>
      <c r="BG723" s="420"/>
      <c r="BH723" s="420"/>
      <c r="BI723" s="420"/>
      <c r="BJ723" s="420"/>
      <c r="BK723" s="420"/>
      <c r="BL723" s="420"/>
      <c r="BM723" s="420"/>
      <c r="BN723" s="420"/>
      <c r="BO723" s="420"/>
      <c r="BP723" s="420"/>
      <c r="BQ723" s="420"/>
      <c r="BR723" s="420"/>
      <c r="BS723" s="420"/>
      <c r="BT723" s="420"/>
      <c r="BU723" s="420"/>
      <c r="BV723" s="420"/>
      <c r="BW723" s="420"/>
      <c r="BX723" s="420"/>
      <c r="BY723" s="420"/>
      <c r="BZ723" s="420"/>
      <c r="CA723" s="420"/>
      <c r="CB723" s="420"/>
      <c r="CC723" s="420"/>
      <c r="CD723" s="420"/>
      <c r="CE723" s="420"/>
      <c r="CF723" s="420"/>
      <c r="CG723" s="420"/>
      <c r="CH723" s="420"/>
      <c r="CI723" s="420"/>
      <c r="CJ723" s="420"/>
      <c r="CK723" s="420"/>
      <c r="CL723" s="420"/>
      <c r="CM723" s="420"/>
      <c r="CN723" s="420"/>
      <c r="CO723" s="420"/>
      <c r="CP723" s="420"/>
      <c r="CQ723" s="420"/>
      <c r="CR723" s="420"/>
      <c r="CS723" s="420"/>
      <c r="CT723" s="420"/>
      <c r="CU723" s="420"/>
      <c r="CV723" s="420"/>
      <c r="CW723" s="420"/>
      <c r="CX723" s="420"/>
      <c r="CY723" s="420"/>
      <c r="CZ723" s="420"/>
    </row>
    <row r="724" ht="25.15" customHeight="true" x14ac:dyDescent="0.2">
      <c r="C724" s="848"/>
      <c r="D724" s="848"/>
      <c r="E724" s="660"/>
      <c r="F724" s="660"/>
      <c r="G724" s="660"/>
      <c r="H724" s="848"/>
      <c r="I724" s="848"/>
      <c r="J724" s="660"/>
      <c r="K724" s="660"/>
      <c r="L724" s="660"/>
      <c r="M724" s="848"/>
      <c r="N724" s="848"/>
      <c r="O724" s="660"/>
      <c r="P724" s="660"/>
      <c r="Q724" s="660"/>
      <c r="BA724" s="420"/>
      <c r="BB724" s="496"/>
      <c r="BC724" s="420"/>
      <c r="BD724" s="420"/>
      <c r="BE724" s="420"/>
      <c r="BF724" s="420"/>
      <c r="BG724" s="420"/>
      <c r="BH724" s="420"/>
      <c r="BI724" s="420"/>
      <c r="BJ724" s="420"/>
      <c r="BK724" s="420"/>
      <c r="BL724" s="420"/>
      <c r="BM724" s="420"/>
      <c r="BN724" s="420"/>
      <c r="BO724" s="420"/>
      <c r="BP724" s="420"/>
      <c r="BQ724" s="420"/>
      <c r="BR724" s="420"/>
      <c r="BS724" s="420"/>
      <c r="BT724" s="420"/>
      <c r="BU724" s="420"/>
      <c r="BV724" s="420"/>
      <c r="BW724" s="420"/>
      <c r="BX724" s="420"/>
      <c r="BY724" s="420"/>
      <c r="BZ724" s="420"/>
      <c r="CA724" s="420"/>
      <c r="CB724" s="420"/>
      <c r="CC724" s="420"/>
      <c r="CD724" s="420"/>
      <c r="CE724" s="420"/>
      <c r="CF724" s="420"/>
      <c r="CG724" s="420"/>
      <c r="CH724" s="420"/>
      <c r="CI724" s="420"/>
      <c r="CJ724" s="420"/>
      <c r="CK724" s="420"/>
      <c r="CL724" s="420"/>
      <c r="CM724" s="420"/>
      <c r="CN724" s="420"/>
      <c r="CO724" s="420"/>
      <c r="CP724" s="420"/>
      <c r="CQ724" s="420"/>
      <c r="CR724" s="420"/>
      <c r="CS724" s="420"/>
      <c r="CT724" s="420"/>
      <c r="CU724" s="420"/>
      <c r="CV724" s="420"/>
      <c r="CW724" s="420"/>
      <c r="CX724" s="420"/>
      <c r="CY724" s="420"/>
      <c r="CZ724" s="420"/>
    </row>
    <row r="725" ht="25.15" customHeight="true" x14ac:dyDescent="0.2">
      <c r="C725" s="848"/>
      <c r="D725" s="848"/>
      <c r="E725" s="660"/>
      <c r="F725" s="660"/>
      <c r="G725" s="660"/>
      <c r="H725" s="848"/>
      <c r="I725" s="848"/>
      <c r="J725" s="660"/>
      <c r="K725" s="660"/>
      <c r="L725" s="660"/>
      <c r="M725" s="848"/>
      <c r="N725" s="848"/>
      <c r="O725" s="660"/>
      <c r="P725" s="660"/>
      <c r="Q725" s="660"/>
      <c r="BA725" s="420"/>
      <c r="BB725" s="496"/>
      <c r="BC725" s="420"/>
      <c r="BD725" s="420"/>
      <c r="BE725" s="420"/>
      <c r="BF725" s="420"/>
      <c r="BG725" s="420"/>
      <c r="BH725" s="420"/>
      <c r="BI725" s="420"/>
      <c r="BJ725" s="420"/>
      <c r="BK725" s="420"/>
      <c r="BL725" s="420"/>
      <c r="BM725" s="420"/>
      <c r="BN725" s="420"/>
      <c r="BO725" s="420"/>
      <c r="BP725" s="420"/>
      <c r="BQ725" s="420"/>
      <c r="BR725" s="420"/>
      <c r="BS725" s="420"/>
      <c r="BT725" s="420"/>
      <c r="BU725" s="420"/>
      <c r="BV725" s="420"/>
      <c r="BW725" s="420"/>
      <c r="BX725" s="420"/>
      <c r="BY725" s="420"/>
      <c r="BZ725" s="420"/>
      <c r="CA725" s="420"/>
      <c r="CB725" s="420"/>
      <c r="CC725" s="420"/>
      <c r="CD725" s="420"/>
      <c r="CE725" s="420"/>
      <c r="CF725" s="420"/>
      <c r="CG725" s="420"/>
      <c r="CH725" s="420"/>
      <c r="CI725" s="420"/>
      <c r="CJ725" s="420"/>
      <c r="CK725" s="420"/>
      <c r="CL725" s="420"/>
      <c r="CM725" s="420"/>
      <c r="CN725" s="420"/>
      <c r="CO725" s="420"/>
      <c r="CP725" s="420"/>
      <c r="CQ725" s="420"/>
      <c r="CR725" s="420"/>
      <c r="CS725" s="420"/>
      <c r="CT725" s="420"/>
      <c r="CU725" s="420"/>
      <c r="CV725" s="420"/>
      <c r="CW725" s="420"/>
      <c r="CX725" s="420"/>
      <c r="CY725" s="420"/>
      <c r="CZ725" s="420"/>
    </row>
    <row r="726" ht="25.15" customHeight="true" x14ac:dyDescent="0.2">
      <c r="C726" s="848"/>
      <c r="D726" s="848"/>
      <c r="E726" s="660"/>
      <c r="F726" s="660"/>
      <c r="G726" s="660"/>
      <c r="H726" s="848"/>
      <c r="I726" s="848"/>
      <c r="J726" s="660"/>
      <c r="K726" s="660"/>
      <c r="L726" s="660"/>
      <c r="M726" s="848"/>
      <c r="N726" s="848"/>
      <c r="O726" s="660"/>
      <c r="P726" s="660"/>
      <c r="Q726" s="660"/>
      <c r="BA726" s="420"/>
      <c r="BB726" s="496"/>
      <c r="BC726" s="420"/>
      <c r="BD726" s="420"/>
      <c r="BE726" s="420"/>
      <c r="BF726" s="420"/>
      <c r="BG726" s="420"/>
      <c r="BH726" s="420"/>
      <c r="BI726" s="420"/>
      <c r="BJ726" s="420"/>
      <c r="BK726" s="420"/>
      <c r="BL726" s="420"/>
      <c r="BM726" s="420"/>
      <c r="BN726" s="420"/>
      <c r="BO726" s="420"/>
      <c r="BP726" s="420"/>
      <c r="BQ726" s="420"/>
      <c r="BR726" s="420"/>
      <c r="BS726" s="420"/>
      <c r="BT726" s="420"/>
      <c r="BU726" s="420"/>
      <c r="BV726" s="420"/>
      <c r="BW726" s="420"/>
      <c r="BX726" s="420"/>
      <c r="BY726" s="420"/>
      <c r="BZ726" s="420"/>
      <c r="CA726" s="420"/>
      <c r="CB726" s="420"/>
      <c r="CC726" s="420"/>
      <c r="CD726" s="420"/>
      <c r="CE726" s="420"/>
      <c r="CF726" s="420"/>
      <c r="CG726" s="420"/>
      <c r="CH726" s="420"/>
      <c r="CI726" s="420"/>
      <c r="CJ726" s="420"/>
      <c r="CK726" s="420"/>
      <c r="CL726" s="420"/>
      <c r="CM726" s="420"/>
      <c r="CN726" s="420"/>
      <c r="CO726" s="420"/>
      <c r="CP726" s="420"/>
      <c r="CQ726" s="420"/>
      <c r="CR726" s="420"/>
      <c r="CS726" s="420"/>
      <c r="CT726" s="420"/>
      <c r="CU726" s="420"/>
      <c r="CV726" s="420"/>
      <c r="CW726" s="420"/>
      <c r="CX726" s="420"/>
      <c r="CY726" s="420"/>
      <c r="CZ726" s="420"/>
    </row>
    <row r="727" ht="25.15" customHeight="true" x14ac:dyDescent="0.2">
      <c r="C727" s="848"/>
      <c r="D727" s="848"/>
      <c r="E727" s="660"/>
      <c r="F727" s="660"/>
      <c r="G727" s="660"/>
      <c r="H727" s="848"/>
      <c r="I727" s="848"/>
      <c r="J727" s="660"/>
      <c r="K727" s="660"/>
      <c r="L727" s="660"/>
      <c r="M727" s="848"/>
      <c r="N727" s="848"/>
      <c r="O727" s="660"/>
      <c r="P727" s="660"/>
      <c r="Q727" s="660"/>
      <c r="BA727" s="420"/>
      <c r="BB727" s="496"/>
      <c r="BC727" s="420"/>
      <c r="BD727" s="420"/>
      <c r="BE727" s="420"/>
      <c r="BF727" s="420"/>
      <c r="BG727" s="420"/>
      <c r="BH727" s="420"/>
      <c r="BI727" s="420"/>
      <c r="BJ727" s="420"/>
      <c r="BK727" s="420"/>
      <c r="BL727" s="420"/>
      <c r="BM727" s="420"/>
      <c r="BN727" s="420"/>
      <c r="BO727" s="420"/>
      <c r="BP727" s="420"/>
      <c r="BQ727" s="420"/>
      <c r="BR727" s="420"/>
      <c r="BS727" s="420"/>
      <c r="BT727" s="420"/>
      <c r="BU727" s="420"/>
      <c r="BV727" s="420"/>
      <c r="BW727" s="420"/>
      <c r="BX727" s="420"/>
      <c r="BY727" s="420"/>
      <c r="BZ727" s="420"/>
      <c r="CA727" s="420"/>
      <c r="CB727" s="420"/>
      <c r="CC727" s="420"/>
      <c r="CD727" s="420"/>
      <c r="CE727" s="420"/>
      <c r="CF727" s="420"/>
      <c r="CG727" s="420"/>
      <c r="CH727" s="420"/>
      <c r="CI727" s="420"/>
      <c r="CJ727" s="420"/>
      <c r="CK727" s="420"/>
      <c r="CL727" s="420"/>
      <c r="CM727" s="420"/>
      <c r="CN727" s="420"/>
      <c r="CO727" s="420"/>
      <c r="CP727" s="420"/>
      <c r="CQ727" s="420"/>
      <c r="CR727" s="420"/>
      <c r="CS727" s="420"/>
      <c r="CT727" s="420"/>
      <c r="CU727" s="420"/>
      <c r="CV727" s="420"/>
      <c r="CW727" s="420"/>
      <c r="CX727" s="420"/>
      <c r="CY727" s="420"/>
      <c r="CZ727" s="420"/>
    </row>
    <row r="728" ht="25.15" customHeight="true" x14ac:dyDescent="0.2">
      <c r="C728" s="848"/>
      <c r="D728" s="848"/>
      <c r="E728" s="660"/>
      <c r="F728" s="660"/>
      <c r="G728" s="660"/>
      <c r="H728" s="848"/>
      <c r="I728" s="848"/>
      <c r="J728" s="660"/>
      <c r="K728" s="660"/>
      <c r="L728" s="660"/>
      <c r="M728" s="848"/>
      <c r="N728" s="848"/>
      <c r="O728" s="660"/>
      <c r="P728" s="660"/>
      <c r="Q728" s="660"/>
      <c r="BA728" s="420"/>
      <c r="BB728" s="496"/>
      <c r="BC728" s="420"/>
      <c r="BD728" s="420"/>
      <c r="BE728" s="420"/>
      <c r="BF728" s="420"/>
      <c r="BG728" s="420"/>
      <c r="BH728" s="420"/>
      <c r="BI728" s="420"/>
      <c r="BJ728" s="420"/>
      <c r="BK728" s="420"/>
      <c r="BL728" s="420"/>
      <c r="BM728" s="420"/>
      <c r="BN728" s="420"/>
      <c r="BO728" s="420"/>
      <c r="BP728" s="420"/>
      <c r="BQ728" s="420"/>
      <c r="BR728" s="420"/>
      <c r="BS728" s="420"/>
      <c r="BT728" s="420"/>
      <c r="BU728" s="420"/>
      <c r="BV728" s="420"/>
      <c r="BW728" s="420"/>
      <c r="BX728" s="420"/>
      <c r="BY728" s="420"/>
      <c r="BZ728" s="420"/>
      <c r="CA728" s="420"/>
      <c r="CB728" s="420"/>
      <c r="CC728" s="420"/>
      <c r="CD728" s="420"/>
      <c r="CE728" s="420"/>
      <c r="CF728" s="420"/>
      <c r="CG728" s="420"/>
      <c r="CH728" s="420"/>
      <c r="CI728" s="420"/>
      <c r="CJ728" s="420"/>
      <c r="CK728" s="420"/>
      <c r="CL728" s="420"/>
      <c r="CM728" s="420"/>
      <c r="CN728" s="420"/>
      <c r="CO728" s="420"/>
      <c r="CP728" s="420"/>
      <c r="CQ728" s="420"/>
      <c r="CR728" s="420"/>
      <c r="CS728" s="420"/>
      <c r="CT728" s="420"/>
      <c r="CU728" s="420"/>
      <c r="CV728" s="420"/>
      <c r="CW728" s="420"/>
      <c r="CX728" s="420"/>
      <c r="CY728" s="420"/>
      <c r="CZ728" s="420"/>
    </row>
    <row r="729" ht="25.15" customHeight="true" x14ac:dyDescent="0.2">
      <c r="C729" s="848"/>
      <c r="D729" s="848"/>
      <c r="E729" s="660"/>
      <c r="F729" s="660"/>
      <c r="G729" s="660"/>
      <c r="H729" s="848"/>
      <c r="I729" s="848"/>
      <c r="J729" s="660"/>
      <c r="K729" s="660"/>
      <c r="L729" s="660"/>
      <c r="M729" s="848"/>
      <c r="N729" s="848"/>
      <c r="O729" s="660"/>
      <c r="P729" s="660"/>
      <c r="Q729" s="660"/>
      <c r="BA729" s="420"/>
      <c r="BB729" s="496"/>
      <c r="BC729" s="420"/>
      <c r="BD729" s="420"/>
      <c r="BE729" s="420"/>
      <c r="BF729" s="420"/>
      <c r="BG729" s="420"/>
      <c r="BH729" s="420"/>
      <c r="BI729" s="420"/>
      <c r="BJ729" s="420"/>
      <c r="BK729" s="420"/>
      <c r="BL729" s="420"/>
      <c r="BM729" s="420"/>
      <c r="BN729" s="420"/>
      <c r="BO729" s="420"/>
      <c r="BP729" s="420"/>
      <c r="BQ729" s="420"/>
      <c r="BR729" s="420"/>
      <c r="BS729" s="420"/>
      <c r="BT729" s="420"/>
      <c r="BU729" s="420"/>
      <c r="BV729" s="420"/>
      <c r="BW729" s="420"/>
      <c r="BX729" s="420"/>
      <c r="BY729" s="420"/>
      <c r="BZ729" s="420"/>
      <c r="CA729" s="420"/>
      <c r="CB729" s="420"/>
      <c r="CC729" s="420"/>
      <c r="CD729" s="420"/>
      <c r="CE729" s="420"/>
      <c r="CF729" s="420"/>
      <c r="CG729" s="420"/>
      <c r="CH729" s="420"/>
      <c r="CI729" s="420"/>
      <c r="CJ729" s="420"/>
      <c r="CK729" s="420"/>
      <c r="CL729" s="420"/>
      <c r="CM729" s="420"/>
      <c r="CN729" s="420"/>
      <c r="CO729" s="420"/>
      <c r="CP729" s="420"/>
      <c r="CQ729" s="420"/>
      <c r="CR729" s="420"/>
      <c r="CS729" s="420"/>
      <c r="CT729" s="420"/>
      <c r="CU729" s="420"/>
      <c r="CV729" s="420"/>
      <c r="CW729" s="420"/>
      <c r="CX729" s="420"/>
      <c r="CY729" s="420"/>
      <c r="CZ729" s="420"/>
    </row>
    <row r="730" ht="25.15" customHeight="true" x14ac:dyDescent="0.2">
      <c r="C730" s="848"/>
      <c r="D730" s="848"/>
      <c r="E730" s="660"/>
      <c r="F730" s="660"/>
      <c r="G730" s="660"/>
      <c r="H730" s="848"/>
      <c r="I730" s="848"/>
      <c r="J730" s="660"/>
      <c r="K730" s="660"/>
      <c r="L730" s="660"/>
      <c r="M730" s="848"/>
      <c r="N730" s="848"/>
      <c r="O730" s="660"/>
      <c r="P730" s="660"/>
      <c r="Q730" s="660"/>
      <c r="BA730" s="420"/>
      <c r="BB730" s="496"/>
      <c r="BC730" s="420"/>
      <c r="BD730" s="420"/>
      <c r="BE730" s="420"/>
      <c r="BF730" s="420"/>
      <c r="BG730" s="420"/>
      <c r="BH730" s="420"/>
      <c r="BI730" s="420"/>
      <c r="BJ730" s="420"/>
      <c r="BK730" s="420"/>
      <c r="BL730" s="420"/>
      <c r="BM730" s="420"/>
      <c r="BN730" s="420"/>
      <c r="BO730" s="420"/>
      <c r="BP730" s="420"/>
      <c r="BQ730" s="420"/>
      <c r="BR730" s="420"/>
      <c r="BS730" s="420"/>
      <c r="BT730" s="420"/>
      <c r="BU730" s="420"/>
      <c r="BV730" s="420"/>
      <c r="BW730" s="420"/>
      <c r="BX730" s="420"/>
      <c r="BY730" s="420"/>
      <c r="BZ730" s="420"/>
      <c r="CA730" s="420"/>
      <c r="CB730" s="420"/>
      <c r="CC730" s="420"/>
      <c r="CD730" s="420"/>
      <c r="CE730" s="420"/>
      <c r="CF730" s="420"/>
      <c r="CG730" s="420"/>
      <c r="CH730" s="420"/>
      <c r="CI730" s="420"/>
      <c r="CJ730" s="420"/>
      <c r="CK730" s="420"/>
      <c r="CL730" s="420"/>
      <c r="CM730" s="420"/>
      <c r="CN730" s="420"/>
      <c r="CO730" s="420"/>
      <c r="CP730" s="420"/>
      <c r="CQ730" s="420"/>
      <c r="CR730" s="420"/>
      <c r="CS730" s="420"/>
      <c r="CT730" s="420"/>
      <c r="CU730" s="420"/>
      <c r="CV730" s="420"/>
      <c r="CW730" s="420"/>
      <c r="CX730" s="420"/>
      <c r="CY730" s="420"/>
      <c r="CZ730" s="420"/>
    </row>
    <row r="731" ht="25.15" customHeight="true" x14ac:dyDescent="0.2">
      <c r="C731" s="848"/>
      <c r="D731" s="848"/>
      <c r="E731" s="660"/>
      <c r="F731" s="660"/>
      <c r="G731" s="660"/>
      <c r="H731" s="848"/>
      <c r="I731" s="848"/>
      <c r="J731" s="660"/>
      <c r="K731" s="660"/>
      <c r="L731" s="660"/>
      <c r="M731" s="848"/>
      <c r="N731" s="848"/>
      <c r="O731" s="660"/>
      <c r="P731" s="660"/>
      <c r="Q731" s="660"/>
      <c r="BA731" s="420"/>
      <c r="BB731" s="496"/>
      <c r="BC731" s="420"/>
      <c r="BD731" s="420"/>
      <c r="BE731" s="420"/>
      <c r="BF731" s="420"/>
      <c r="BG731" s="420"/>
      <c r="BH731" s="420"/>
      <c r="BI731" s="420"/>
      <c r="BJ731" s="420"/>
      <c r="BK731" s="420"/>
      <c r="BL731" s="420"/>
      <c r="BM731" s="420"/>
      <c r="BN731" s="420"/>
      <c r="BO731" s="420"/>
      <c r="BP731" s="420"/>
      <c r="BQ731" s="420"/>
      <c r="BR731" s="420"/>
      <c r="BS731" s="420"/>
      <c r="BT731" s="420"/>
      <c r="BU731" s="420"/>
      <c r="BV731" s="420"/>
      <c r="BW731" s="420"/>
      <c r="BX731" s="420"/>
      <c r="BY731" s="420"/>
      <c r="BZ731" s="420"/>
      <c r="CA731" s="420"/>
      <c r="CB731" s="420"/>
      <c r="CC731" s="420"/>
      <c r="CD731" s="420"/>
      <c r="CE731" s="420"/>
      <c r="CF731" s="420"/>
      <c r="CG731" s="420"/>
      <c r="CH731" s="420"/>
      <c r="CI731" s="420"/>
      <c r="CJ731" s="420"/>
      <c r="CK731" s="420"/>
      <c r="CL731" s="420"/>
      <c r="CM731" s="420"/>
      <c r="CN731" s="420"/>
      <c r="CO731" s="420"/>
      <c r="CP731" s="420"/>
      <c r="CQ731" s="420"/>
      <c r="CR731" s="420"/>
      <c r="CS731" s="420"/>
      <c r="CT731" s="420"/>
      <c r="CU731" s="420"/>
      <c r="CV731" s="420"/>
      <c r="CW731" s="420"/>
      <c r="CX731" s="420"/>
      <c r="CY731" s="420"/>
      <c r="CZ731" s="420"/>
    </row>
    <row r="732" ht="25.15" customHeight="true" x14ac:dyDescent="0.2">
      <c r="C732" s="848"/>
      <c r="D732" s="848"/>
      <c r="E732" s="660"/>
      <c r="F732" s="660"/>
      <c r="G732" s="660"/>
      <c r="H732" s="848"/>
      <c r="I732" s="848"/>
      <c r="J732" s="660"/>
      <c r="K732" s="660"/>
      <c r="L732" s="660"/>
      <c r="M732" s="848"/>
      <c r="N732" s="848"/>
      <c r="O732" s="660"/>
      <c r="P732" s="660"/>
      <c r="Q732" s="660"/>
      <c r="BA732" s="420"/>
      <c r="BB732" s="496"/>
      <c r="BC732" s="420"/>
      <c r="BD732" s="420"/>
      <c r="BE732" s="420"/>
      <c r="BF732" s="420"/>
      <c r="BG732" s="420"/>
      <c r="BH732" s="420"/>
      <c r="BI732" s="420"/>
      <c r="BJ732" s="420"/>
      <c r="BK732" s="420"/>
      <c r="BL732" s="420"/>
      <c r="BM732" s="420"/>
      <c r="BN732" s="420"/>
      <c r="BO732" s="420"/>
      <c r="BP732" s="420"/>
      <c r="BQ732" s="420"/>
      <c r="BR732" s="420"/>
      <c r="BS732" s="420"/>
      <c r="BT732" s="420"/>
      <c r="BU732" s="420"/>
      <c r="BV732" s="420"/>
      <c r="BW732" s="420"/>
      <c r="BX732" s="420"/>
      <c r="BY732" s="420"/>
      <c r="BZ732" s="420"/>
      <c r="CA732" s="420"/>
      <c r="CB732" s="420"/>
      <c r="CC732" s="420"/>
      <c r="CD732" s="420"/>
      <c r="CE732" s="420"/>
      <c r="CF732" s="420"/>
      <c r="CG732" s="420"/>
      <c r="CH732" s="420"/>
      <c r="CI732" s="420"/>
      <c r="CJ732" s="420"/>
      <c r="CK732" s="420"/>
      <c r="CL732" s="420"/>
      <c r="CM732" s="420"/>
      <c r="CN732" s="420"/>
      <c r="CO732" s="420"/>
      <c r="CP732" s="420"/>
      <c r="CQ732" s="420"/>
      <c r="CR732" s="420"/>
      <c r="CS732" s="420"/>
      <c r="CT732" s="420"/>
      <c r="CU732" s="420"/>
      <c r="CV732" s="420"/>
      <c r="CW732" s="420"/>
      <c r="CX732" s="420"/>
      <c r="CY732" s="420"/>
      <c r="CZ732" s="420"/>
    </row>
    <row r="733" ht="25.15" customHeight="true" x14ac:dyDescent="0.2">
      <c r="C733" s="848"/>
      <c r="D733" s="848"/>
      <c r="E733" s="660"/>
      <c r="F733" s="660"/>
      <c r="G733" s="660"/>
      <c r="H733" s="848"/>
      <c r="I733" s="848"/>
      <c r="J733" s="660"/>
      <c r="K733" s="660"/>
      <c r="L733" s="660"/>
      <c r="M733" s="848"/>
      <c r="N733" s="848"/>
      <c r="O733" s="660"/>
      <c r="P733" s="660"/>
      <c r="Q733" s="660"/>
      <c r="BA733" s="420"/>
      <c r="BB733" s="496"/>
      <c r="BC733" s="420"/>
      <c r="BD733" s="420"/>
      <c r="BE733" s="420"/>
      <c r="BF733" s="420"/>
      <c r="BG733" s="420"/>
      <c r="BH733" s="420"/>
      <c r="BI733" s="420"/>
      <c r="BJ733" s="420"/>
      <c r="BK733" s="420"/>
      <c r="BL733" s="420"/>
      <c r="BM733" s="420"/>
      <c r="BN733" s="420"/>
      <c r="BO733" s="420"/>
      <c r="BP733" s="420"/>
      <c r="BQ733" s="420"/>
      <c r="BR733" s="420"/>
      <c r="BS733" s="420"/>
      <c r="BT733" s="420"/>
      <c r="BU733" s="420"/>
      <c r="BV733" s="420"/>
      <c r="BW733" s="420"/>
      <c r="BX733" s="420"/>
      <c r="BY733" s="420"/>
      <c r="BZ733" s="420"/>
      <c r="CA733" s="420"/>
      <c r="CB733" s="420"/>
      <c r="CC733" s="420"/>
      <c r="CD733" s="420"/>
      <c r="CE733" s="420"/>
      <c r="CF733" s="420"/>
      <c r="CG733" s="420"/>
      <c r="CH733" s="420"/>
      <c r="CI733" s="420"/>
      <c r="CJ733" s="420"/>
      <c r="CK733" s="420"/>
      <c r="CL733" s="420"/>
      <c r="CM733" s="420"/>
      <c r="CN733" s="420"/>
      <c r="CO733" s="420"/>
      <c r="CP733" s="420"/>
      <c r="CQ733" s="420"/>
      <c r="CR733" s="420"/>
      <c r="CS733" s="420"/>
      <c r="CT733" s="420"/>
      <c r="CU733" s="420"/>
      <c r="CV733" s="420"/>
      <c r="CW733" s="420"/>
      <c r="CX733" s="420"/>
      <c r="CY733" s="420"/>
      <c r="CZ733" s="420"/>
    </row>
    <row r="734" ht="25.15" customHeight="true" x14ac:dyDescent="0.2">
      <c r="C734" s="848"/>
      <c r="D734" s="848"/>
      <c r="E734" s="660"/>
      <c r="F734" s="660"/>
      <c r="G734" s="660"/>
      <c r="H734" s="848"/>
      <c r="I734" s="848"/>
      <c r="J734" s="660"/>
      <c r="K734" s="660"/>
      <c r="L734" s="660"/>
      <c r="M734" s="848"/>
      <c r="N734" s="848"/>
      <c r="O734" s="660"/>
      <c r="P734" s="660"/>
      <c r="Q734" s="660"/>
      <c r="BA734" s="420"/>
      <c r="BB734" s="496"/>
      <c r="BC734" s="420"/>
      <c r="BD734" s="420"/>
      <c r="BE734" s="420"/>
      <c r="BF734" s="420"/>
      <c r="BG734" s="420"/>
      <c r="BH734" s="420"/>
      <c r="BI734" s="420"/>
      <c r="BJ734" s="420"/>
      <c r="BK734" s="420"/>
      <c r="BL734" s="420"/>
      <c r="BM734" s="420"/>
      <c r="BN734" s="420"/>
      <c r="BO734" s="420"/>
      <c r="BP734" s="420"/>
      <c r="BQ734" s="420"/>
      <c r="BR734" s="420"/>
      <c r="BS734" s="420"/>
      <c r="BT734" s="420"/>
      <c r="BU734" s="420"/>
      <c r="BV734" s="420"/>
      <c r="BW734" s="420"/>
      <c r="BX734" s="420"/>
      <c r="BY734" s="420"/>
      <c r="BZ734" s="420"/>
      <c r="CA734" s="420"/>
      <c r="CB734" s="420"/>
      <c r="CC734" s="420"/>
      <c r="CD734" s="420"/>
      <c r="CE734" s="420"/>
      <c r="CF734" s="420"/>
      <c r="CG734" s="420"/>
      <c r="CH734" s="420"/>
      <c r="CI734" s="420"/>
      <c r="CJ734" s="420"/>
      <c r="CK734" s="420"/>
      <c r="CL734" s="420"/>
      <c r="CM734" s="420"/>
      <c r="CN734" s="420"/>
      <c r="CO734" s="420"/>
      <c r="CP734" s="420"/>
      <c r="CQ734" s="420"/>
      <c r="CR734" s="420"/>
      <c r="CS734" s="420"/>
      <c r="CT734" s="420"/>
      <c r="CU734" s="420"/>
      <c r="CV734" s="420"/>
      <c r="CW734" s="420"/>
      <c r="CX734" s="420"/>
      <c r="CY734" s="420"/>
      <c r="CZ734" s="420"/>
    </row>
    <row r="735" ht="25.15" customHeight="true" x14ac:dyDescent="0.2">
      <c r="C735" s="848"/>
      <c r="D735" s="848"/>
      <c r="E735" s="660"/>
      <c r="F735" s="660"/>
      <c r="G735" s="660"/>
      <c r="H735" s="848"/>
      <c r="I735" s="848"/>
      <c r="J735" s="660"/>
      <c r="K735" s="660"/>
      <c r="L735" s="660"/>
      <c r="M735" s="848"/>
      <c r="N735" s="848"/>
      <c r="O735" s="660"/>
      <c r="P735" s="660"/>
      <c r="Q735" s="660"/>
      <c r="BA735" s="420"/>
      <c r="BB735" s="496"/>
      <c r="BC735" s="420"/>
      <c r="BD735" s="420"/>
      <c r="BE735" s="420"/>
      <c r="BF735" s="420"/>
      <c r="BG735" s="420"/>
      <c r="BH735" s="420"/>
      <c r="BI735" s="420"/>
      <c r="BJ735" s="420"/>
      <c r="BK735" s="420"/>
      <c r="BL735" s="420"/>
      <c r="BM735" s="420"/>
      <c r="BN735" s="420"/>
      <c r="BO735" s="420"/>
      <c r="BP735" s="420"/>
      <c r="BQ735" s="420"/>
      <c r="BR735" s="420"/>
      <c r="BS735" s="420"/>
      <c r="BT735" s="420"/>
      <c r="BU735" s="420"/>
      <c r="BV735" s="420"/>
      <c r="BW735" s="420"/>
      <c r="BX735" s="420"/>
      <c r="BY735" s="420"/>
      <c r="BZ735" s="420"/>
      <c r="CA735" s="420"/>
      <c r="CB735" s="420"/>
      <c r="CC735" s="420"/>
      <c r="CD735" s="420"/>
      <c r="CE735" s="420"/>
      <c r="CF735" s="420"/>
      <c r="CG735" s="420"/>
      <c r="CH735" s="420"/>
      <c r="CI735" s="420"/>
      <c r="CJ735" s="420"/>
      <c r="CK735" s="420"/>
      <c r="CL735" s="420"/>
      <c r="CM735" s="420"/>
      <c r="CN735" s="420"/>
      <c r="CO735" s="420"/>
      <c r="CP735" s="420"/>
      <c r="CQ735" s="420"/>
      <c r="CR735" s="420"/>
      <c r="CS735" s="420"/>
      <c r="CT735" s="420"/>
      <c r="CU735" s="420"/>
      <c r="CV735" s="420"/>
      <c r="CW735" s="420"/>
      <c r="CX735" s="420"/>
      <c r="CY735" s="420"/>
      <c r="CZ735" s="420"/>
    </row>
    <row r="736" ht="25.15" customHeight="true" x14ac:dyDescent="0.2">
      <c r="C736" s="848"/>
      <c r="D736" s="848"/>
      <c r="E736" s="660"/>
      <c r="F736" s="660"/>
      <c r="G736" s="660"/>
      <c r="H736" s="848"/>
      <c r="I736" s="848"/>
      <c r="J736" s="660"/>
      <c r="K736" s="660"/>
      <c r="L736" s="660"/>
      <c r="M736" s="848"/>
      <c r="N736" s="848"/>
      <c r="O736" s="660"/>
      <c r="P736" s="660"/>
      <c r="Q736" s="660"/>
      <c r="BA736" s="420"/>
      <c r="BB736" s="496"/>
      <c r="BC736" s="420"/>
      <c r="BD736" s="420"/>
      <c r="BE736" s="420"/>
      <c r="BF736" s="420"/>
      <c r="BG736" s="420"/>
      <c r="BH736" s="420"/>
      <c r="BI736" s="420"/>
      <c r="BJ736" s="420"/>
      <c r="BK736" s="420"/>
      <c r="BL736" s="420"/>
      <c r="BM736" s="420"/>
      <c r="BN736" s="420"/>
      <c r="BO736" s="420"/>
      <c r="BP736" s="420"/>
      <c r="BQ736" s="420"/>
      <c r="BR736" s="420"/>
      <c r="BS736" s="420"/>
      <c r="BT736" s="420"/>
      <c r="BU736" s="420"/>
      <c r="BV736" s="420"/>
      <c r="BW736" s="420"/>
      <c r="BX736" s="420"/>
      <c r="BY736" s="420"/>
      <c r="BZ736" s="420"/>
      <c r="CA736" s="420"/>
      <c r="CB736" s="420"/>
      <c r="CC736" s="420"/>
      <c r="CD736" s="420"/>
      <c r="CE736" s="420"/>
      <c r="CF736" s="420"/>
      <c r="CG736" s="420"/>
      <c r="CH736" s="420"/>
      <c r="CI736" s="420"/>
      <c r="CJ736" s="420"/>
      <c r="CK736" s="420"/>
      <c r="CL736" s="420"/>
      <c r="CM736" s="420"/>
      <c r="CN736" s="420"/>
      <c r="CO736" s="420"/>
      <c r="CP736" s="420"/>
      <c r="CQ736" s="420"/>
      <c r="CR736" s="420"/>
      <c r="CS736" s="420"/>
      <c r="CT736" s="420"/>
      <c r="CU736" s="420"/>
      <c r="CV736" s="420"/>
      <c r="CW736" s="420"/>
      <c r="CX736" s="420"/>
      <c r="CY736" s="420"/>
      <c r="CZ736" s="420"/>
    </row>
    <row r="737" ht="25.15" customHeight="true" x14ac:dyDescent="0.2">
      <c r="C737" s="848"/>
      <c r="D737" s="848"/>
      <c r="E737" s="660"/>
      <c r="F737" s="660"/>
      <c r="G737" s="660"/>
      <c r="H737" s="848"/>
      <c r="I737" s="848"/>
      <c r="J737" s="660"/>
      <c r="K737" s="660"/>
      <c r="L737" s="660"/>
      <c r="M737" s="848"/>
      <c r="N737" s="848"/>
      <c r="O737" s="660"/>
      <c r="P737" s="660"/>
      <c r="Q737" s="660"/>
      <c r="BA737" s="420"/>
      <c r="BB737" s="496"/>
      <c r="BC737" s="420"/>
      <c r="BD737" s="420"/>
      <c r="BE737" s="420"/>
      <c r="BF737" s="420"/>
      <c r="BG737" s="420"/>
      <c r="BH737" s="420"/>
      <c r="BI737" s="420"/>
      <c r="BJ737" s="420"/>
      <c r="BK737" s="420"/>
      <c r="BL737" s="420"/>
      <c r="BM737" s="420"/>
      <c r="BN737" s="420"/>
      <c r="BO737" s="420"/>
      <c r="BP737" s="420"/>
      <c r="BQ737" s="420"/>
      <c r="BR737" s="420"/>
      <c r="BS737" s="420"/>
      <c r="BT737" s="420"/>
      <c r="BU737" s="420"/>
      <c r="BV737" s="420"/>
      <c r="BW737" s="420"/>
      <c r="BX737" s="420"/>
      <c r="BY737" s="420"/>
      <c r="BZ737" s="420"/>
      <c r="CA737" s="420"/>
      <c r="CB737" s="420"/>
      <c r="CC737" s="420"/>
      <c r="CD737" s="420"/>
      <c r="CE737" s="420"/>
      <c r="CF737" s="420"/>
      <c r="CG737" s="420"/>
      <c r="CH737" s="420"/>
      <c r="CI737" s="420"/>
      <c r="CJ737" s="420"/>
      <c r="CK737" s="420"/>
      <c r="CL737" s="420"/>
      <c r="CM737" s="420"/>
      <c r="CN737" s="420"/>
      <c r="CO737" s="420"/>
      <c r="CP737" s="420"/>
      <c r="CQ737" s="420"/>
      <c r="CR737" s="420"/>
      <c r="CS737" s="420"/>
      <c r="CT737" s="420"/>
      <c r="CU737" s="420"/>
      <c r="CV737" s="420"/>
      <c r="CW737" s="420"/>
      <c r="CX737" s="420"/>
      <c r="CY737" s="420"/>
      <c r="CZ737" s="420"/>
    </row>
    <row r="738" ht="25.15" customHeight="true" x14ac:dyDescent="0.2">
      <c r="C738" s="848"/>
      <c r="D738" s="848"/>
      <c r="E738" s="660"/>
      <c r="F738" s="660"/>
      <c r="G738" s="660"/>
      <c r="H738" s="848"/>
      <c r="I738" s="848"/>
      <c r="J738" s="660"/>
      <c r="K738" s="660"/>
      <c r="L738" s="660"/>
      <c r="M738" s="848"/>
      <c r="N738" s="848"/>
      <c r="O738" s="660"/>
      <c r="P738" s="660"/>
      <c r="Q738" s="660"/>
      <c r="BA738" s="420"/>
      <c r="BB738" s="496"/>
      <c r="BC738" s="420"/>
      <c r="BD738" s="420"/>
      <c r="BE738" s="420"/>
      <c r="BF738" s="420"/>
      <c r="BG738" s="420"/>
      <c r="BH738" s="420"/>
      <c r="BI738" s="420"/>
      <c r="BJ738" s="420"/>
      <c r="BK738" s="420"/>
      <c r="BL738" s="420"/>
      <c r="BM738" s="420"/>
      <c r="BN738" s="420"/>
      <c r="BO738" s="420"/>
      <c r="BP738" s="420"/>
      <c r="BQ738" s="420"/>
      <c r="BR738" s="420"/>
      <c r="BS738" s="420"/>
      <c r="BT738" s="420"/>
      <c r="BU738" s="420"/>
      <c r="BV738" s="420"/>
      <c r="BW738" s="420"/>
      <c r="BX738" s="420"/>
      <c r="BY738" s="420"/>
      <c r="BZ738" s="420"/>
      <c r="CA738" s="420"/>
      <c r="CB738" s="420"/>
      <c r="CC738" s="420"/>
      <c r="CD738" s="420"/>
      <c r="CE738" s="420"/>
      <c r="CF738" s="420"/>
      <c r="CG738" s="420"/>
      <c r="CH738" s="420"/>
      <c r="CI738" s="420"/>
      <c r="CJ738" s="420"/>
      <c r="CK738" s="420"/>
      <c r="CL738" s="420"/>
      <c r="CM738" s="420"/>
      <c r="CN738" s="420"/>
      <c r="CO738" s="420"/>
      <c r="CP738" s="420"/>
      <c r="CQ738" s="420"/>
      <c r="CR738" s="420"/>
      <c r="CS738" s="420"/>
      <c r="CT738" s="420"/>
      <c r="CU738" s="420"/>
      <c r="CV738" s="420"/>
      <c r="CW738" s="420"/>
      <c r="CX738" s="420"/>
      <c r="CY738" s="420"/>
      <c r="CZ738" s="420"/>
    </row>
    <row r="739" ht="25.15" customHeight="true" x14ac:dyDescent="0.2">
      <c r="C739" s="848"/>
      <c r="D739" s="848"/>
      <c r="E739" s="660"/>
      <c r="F739" s="660"/>
      <c r="G739" s="660"/>
      <c r="H739" s="848"/>
      <c r="I739" s="848"/>
      <c r="J739" s="660"/>
      <c r="K739" s="660"/>
      <c r="L739" s="660"/>
      <c r="M739" s="848"/>
      <c r="N739" s="848"/>
      <c r="O739" s="660"/>
      <c r="P739" s="660"/>
      <c r="Q739" s="660"/>
      <c r="BA739" s="420"/>
      <c r="BB739" s="496"/>
      <c r="BC739" s="420"/>
      <c r="BD739" s="420"/>
      <c r="BE739" s="420"/>
      <c r="BF739" s="420"/>
      <c r="BG739" s="420"/>
      <c r="BH739" s="420"/>
      <c r="BI739" s="420"/>
      <c r="BJ739" s="420"/>
      <c r="BK739" s="420"/>
      <c r="BL739" s="420"/>
      <c r="BM739" s="420"/>
      <c r="BN739" s="420"/>
      <c r="BO739" s="420"/>
      <c r="BP739" s="420"/>
      <c r="BQ739" s="420"/>
      <c r="BR739" s="420"/>
      <c r="BS739" s="420"/>
      <c r="BT739" s="420"/>
      <c r="BU739" s="420"/>
      <c r="BV739" s="420"/>
      <c r="BW739" s="420"/>
      <c r="BX739" s="420"/>
      <c r="BY739" s="420"/>
      <c r="BZ739" s="420"/>
      <c r="CA739" s="420"/>
      <c r="CB739" s="420"/>
      <c r="CC739" s="420"/>
      <c r="CD739" s="420"/>
      <c r="CE739" s="420"/>
      <c r="CF739" s="420"/>
      <c r="CG739" s="420"/>
      <c r="CH739" s="420"/>
      <c r="CI739" s="420"/>
      <c r="CJ739" s="420"/>
      <c r="CK739" s="420"/>
      <c r="CL739" s="420"/>
      <c r="CM739" s="420"/>
      <c r="CN739" s="420"/>
      <c r="CO739" s="420"/>
      <c r="CP739" s="420"/>
      <c r="CQ739" s="420"/>
      <c r="CR739" s="420"/>
      <c r="CS739" s="420"/>
      <c r="CT739" s="420"/>
      <c r="CU739" s="420"/>
      <c r="CV739" s="420"/>
      <c r="CW739" s="420"/>
      <c r="CX739" s="420"/>
      <c r="CY739" s="420"/>
      <c r="CZ739" s="420"/>
    </row>
    <row r="740" ht="25.15" customHeight="true" x14ac:dyDescent="0.2">
      <c r="C740" s="848"/>
      <c r="D740" s="848"/>
      <c r="E740" s="660"/>
      <c r="F740" s="660"/>
      <c r="G740" s="660"/>
      <c r="H740" s="848"/>
      <c r="I740" s="848"/>
      <c r="J740" s="660"/>
      <c r="K740" s="660"/>
      <c r="L740" s="660"/>
      <c r="M740" s="848"/>
      <c r="N740" s="848"/>
      <c r="O740" s="660"/>
      <c r="P740" s="660"/>
      <c r="Q740" s="660"/>
      <c r="BA740" s="420"/>
      <c r="BB740" s="496"/>
      <c r="BC740" s="420"/>
      <c r="BD740" s="420"/>
      <c r="BE740" s="420"/>
      <c r="BF740" s="420"/>
      <c r="BG740" s="420"/>
      <c r="BH740" s="420"/>
      <c r="BI740" s="420"/>
      <c r="BJ740" s="420"/>
      <c r="BK740" s="420"/>
      <c r="BL740" s="420"/>
      <c r="BM740" s="420"/>
      <c r="BN740" s="420"/>
      <c r="BO740" s="420"/>
      <c r="BP740" s="420"/>
      <c r="BQ740" s="420"/>
      <c r="BR740" s="420"/>
      <c r="BS740" s="420"/>
      <c r="BT740" s="420"/>
      <c r="BU740" s="420"/>
      <c r="BV740" s="420"/>
      <c r="BW740" s="420"/>
      <c r="BX740" s="420"/>
      <c r="BY740" s="420"/>
      <c r="BZ740" s="420"/>
      <c r="CA740" s="420"/>
      <c r="CB740" s="420"/>
      <c r="CC740" s="420"/>
      <c r="CD740" s="420"/>
      <c r="CE740" s="420"/>
      <c r="CF740" s="420"/>
      <c r="CG740" s="420"/>
      <c r="CH740" s="420"/>
      <c r="CI740" s="420"/>
      <c r="CJ740" s="420"/>
      <c r="CK740" s="420"/>
      <c r="CL740" s="420"/>
      <c r="CM740" s="420"/>
      <c r="CN740" s="420"/>
      <c r="CO740" s="420"/>
      <c r="CP740" s="420"/>
      <c r="CQ740" s="420"/>
      <c r="CR740" s="420"/>
      <c r="CS740" s="420"/>
      <c r="CT740" s="420"/>
      <c r="CU740" s="420"/>
      <c r="CV740" s="420"/>
      <c r="CW740" s="420"/>
      <c r="CX740" s="420"/>
      <c r="CY740" s="420"/>
      <c r="CZ740" s="420"/>
    </row>
    <row r="741" ht="25.15" customHeight="true" x14ac:dyDescent="0.2">
      <c r="C741" s="848"/>
      <c r="D741" s="848"/>
      <c r="E741" s="660"/>
      <c r="F741" s="660"/>
      <c r="G741" s="660"/>
      <c r="H741" s="848"/>
      <c r="I741" s="848"/>
      <c r="J741" s="660"/>
      <c r="K741" s="660"/>
      <c r="L741" s="660"/>
      <c r="M741" s="848"/>
      <c r="N741" s="848"/>
      <c r="O741" s="660"/>
      <c r="P741" s="660"/>
      <c r="Q741" s="660"/>
      <c r="BA741" s="420"/>
      <c r="BB741" s="496"/>
      <c r="BC741" s="420"/>
      <c r="BD741" s="420"/>
      <c r="BE741" s="420"/>
      <c r="BF741" s="420"/>
      <c r="BG741" s="420"/>
      <c r="BH741" s="420"/>
      <c r="BI741" s="420"/>
      <c r="BJ741" s="420"/>
      <c r="BK741" s="420"/>
      <c r="BL741" s="420"/>
      <c r="BM741" s="420"/>
      <c r="BN741" s="420"/>
      <c r="BO741" s="420"/>
      <c r="BP741" s="420"/>
      <c r="BQ741" s="420"/>
      <c r="BR741" s="420"/>
      <c r="BS741" s="420"/>
      <c r="BT741" s="420"/>
      <c r="BU741" s="420"/>
      <c r="BV741" s="420"/>
      <c r="BW741" s="420"/>
      <c r="BX741" s="420"/>
      <c r="BY741" s="420"/>
      <c r="BZ741" s="420"/>
      <c r="CA741" s="420"/>
      <c r="CB741" s="420"/>
      <c r="CC741" s="420"/>
      <c r="CD741" s="420"/>
      <c r="CE741" s="420"/>
      <c r="CF741" s="420"/>
      <c r="CG741" s="420"/>
      <c r="CH741" s="420"/>
      <c r="CI741" s="420"/>
      <c r="CJ741" s="420"/>
      <c r="CK741" s="420"/>
      <c r="CL741" s="420"/>
      <c r="CM741" s="420"/>
      <c r="CN741" s="420"/>
      <c r="CO741" s="420"/>
      <c r="CP741" s="420"/>
      <c r="CQ741" s="420"/>
      <c r="CR741" s="420"/>
      <c r="CS741" s="420"/>
      <c r="CT741" s="420"/>
      <c r="CU741" s="420"/>
      <c r="CV741" s="420"/>
      <c r="CW741" s="420"/>
      <c r="CX741" s="420"/>
      <c r="CY741" s="420"/>
      <c r="CZ741" s="420"/>
    </row>
    <row r="742" ht="25.15" customHeight="true" x14ac:dyDescent="0.2">
      <c r="C742" s="848"/>
      <c r="D742" s="848"/>
      <c r="E742" s="660"/>
      <c r="F742" s="660"/>
      <c r="G742" s="660"/>
      <c r="H742" s="848"/>
      <c r="I742" s="848"/>
      <c r="J742" s="660"/>
      <c r="K742" s="660"/>
      <c r="L742" s="660"/>
      <c r="M742" s="848"/>
      <c r="N742" s="848"/>
      <c r="O742" s="660"/>
      <c r="P742" s="660"/>
      <c r="Q742" s="660"/>
      <c r="BA742" s="420"/>
      <c r="BB742" s="496"/>
      <c r="BC742" s="420"/>
      <c r="BD742" s="420"/>
      <c r="BE742" s="420"/>
      <c r="BF742" s="420"/>
      <c r="BG742" s="420"/>
      <c r="BH742" s="420"/>
      <c r="BI742" s="420"/>
      <c r="BJ742" s="420"/>
      <c r="BK742" s="420"/>
      <c r="BL742" s="420"/>
      <c r="BM742" s="420"/>
      <c r="BN742" s="420"/>
      <c r="BO742" s="420"/>
      <c r="BP742" s="420"/>
      <c r="BQ742" s="420"/>
      <c r="BR742" s="420"/>
      <c r="BS742" s="420"/>
      <c r="BT742" s="420"/>
      <c r="BU742" s="420"/>
      <c r="BV742" s="420"/>
      <c r="BW742" s="420"/>
      <c r="BX742" s="420"/>
      <c r="BY742" s="420"/>
      <c r="BZ742" s="420"/>
      <c r="CA742" s="420"/>
      <c r="CB742" s="420"/>
      <c r="CC742" s="420"/>
      <c r="CD742" s="420"/>
      <c r="CE742" s="420"/>
      <c r="CF742" s="420"/>
      <c r="CG742" s="420"/>
      <c r="CH742" s="420"/>
      <c r="CI742" s="420"/>
      <c r="CJ742" s="420"/>
      <c r="CK742" s="420"/>
      <c r="CL742" s="420"/>
      <c r="CM742" s="420"/>
      <c r="CN742" s="420"/>
      <c r="CO742" s="420"/>
      <c r="CP742" s="420"/>
      <c r="CQ742" s="420"/>
      <c r="CR742" s="420"/>
      <c r="CS742" s="420"/>
      <c r="CT742" s="420"/>
      <c r="CU742" s="420"/>
      <c r="CV742" s="420"/>
      <c r="CW742" s="420"/>
      <c r="CX742" s="420"/>
      <c r="CY742" s="420"/>
      <c r="CZ742" s="420"/>
    </row>
    <row r="743" ht="25.15" customHeight="true" x14ac:dyDescent="0.2">
      <c r="C743" s="848"/>
      <c r="D743" s="848"/>
      <c r="E743" s="660"/>
      <c r="F743" s="660"/>
      <c r="G743" s="660"/>
      <c r="H743" s="848"/>
      <c r="I743" s="848"/>
      <c r="J743" s="660"/>
      <c r="K743" s="660"/>
      <c r="L743" s="660"/>
      <c r="M743" s="848"/>
      <c r="N743" s="848"/>
      <c r="O743" s="660"/>
      <c r="P743" s="660"/>
      <c r="Q743" s="660"/>
      <c r="BA743" s="420"/>
      <c r="BB743" s="496"/>
      <c r="BC743" s="420"/>
      <c r="BD743" s="420"/>
      <c r="BE743" s="420"/>
      <c r="BF743" s="420"/>
      <c r="BG743" s="420"/>
      <c r="BH743" s="420"/>
      <c r="BI743" s="420"/>
      <c r="BJ743" s="420"/>
      <c r="BK743" s="420"/>
      <c r="BL743" s="420"/>
      <c r="BM743" s="420"/>
      <c r="BN743" s="420"/>
      <c r="BO743" s="420"/>
      <c r="BP743" s="420"/>
      <c r="BQ743" s="420"/>
      <c r="BR743" s="420"/>
      <c r="BS743" s="420"/>
      <c r="BT743" s="420"/>
      <c r="BU743" s="420"/>
      <c r="BV743" s="420"/>
      <c r="BW743" s="420"/>
      <c r="BX743" s="420"/>
      <c r="BY743" s="420"/>
      <c r="BZ743" s="420"/>
      <c r="CA743" s="420"/>
      <c r="CB743" s="420"/>
      <c r="CC743" s="420"/>
      <c r="CD743" s="420"/>
      <c r="CE743" s="420"/>
      <c r="CF743" s="420"/>
      <c r="CG743" s="420"/>
      <c r="CH743" s="420"/>
      <c r="CI743" s="420"/>
      <c r="CJ743" s="420"/>
      <c r="CK743" s="420"/>
      <c r="CL743" s="420"/>
      <c r="CM743" s="420"/>
      <c r="CN743" s="420"/>
      <c r="CO743" s="420"/>
      <c r="CP743" s="420"/>
      <c r="CQ743" s="420"/>
      <c r="CR743" s="420"/>
      <c r="CS743" s="420"/>
      <c r="CT743" s="420"/>
      <c r="CU743" s="420"/>
      <c r="CV743" s="420"/>
      <c r="CW743" s="420"/>
      <c r="CX743" s="420"/>
      <c r="CY743" s="420"/>
      <c r="CZ743" s="420"/>
    </row>
    <row r="744" ht="25.15" customHeight="true" x14ac:dyDescent="0.2">
      <c r="C744" s="848"/>
      <c r="D744" s="848"/>
      <c r="E744" s="660"/>
      <c r="F744" s="660"/>
      <c r="G744" s="660"/>
      <c r="H744" s="848"/>
      <c r="I744" s="848"/>
      <c r="J744" s="660"/>
      <c r="K744" s="660"/>
      <c r="L744" s="660"/>
      <c r="M744" s="848"/>
      <c r="N744" s="848"/>
      <c r="O744" s="660"/>
      <c r="P744" s="660"/>
      <c r="Q744" s="660"/>
      <c r="BA744" s="420"/>
      <c r="BB744" s="496"/>
      <c r="BC744" s="420"/>
      <c r="BD744" s="420"/>
      <c r="BE744" s="420"/>
      <c r="BF744" s="420"/>
      <c r="BG744" s="420"/>
      <c r="BH744" s="420"/>
      <c r="BI744" s="420"/>
      <c r="BJ744" s="420"/>
      <c r="BK744" s="420"/>
      <c r="BL744" s="420"/>
      <c r="BM744" s="420"/>
      <c r="BN744" s="420"/>
      <c r="BO744" s="420"/>
      <c r="BP744" s="420"/>
      <c r="BQ744" s="420"/>
      <c r="BR744" s="420"/>
      <c r="BS744" s="420"/>
      <c r="BT744" s="420"/>
      <c r="BU744" s="420"/>
      <c r="BV744" s="420"/>
      <c r="BW744" s="420"/>
      <c r="BX744" s="420"/>
      <c r="BY744" s="420"/>
      <c r="BZ744" s="420"/>
      <c r="CA744" s="420"/>
      <c r="CB744" s="420"/>
      <c r="CC744" s="420"/>
      <c r="CD744" s="420"/>
      <c r="CE744" s="420"/>
      <c r="CF744" s="420"/>
      <c r="CG744" s="420"/>
      <c r="CH744" s="420"/>
      <c r="CI744" s="420"/>
      <c r="CJ744" s="420"/>
      <c r="CK744" s="420"/>
      <c r="CL744" s="420"/>
      <c r="CM744" s="420"/>
      <c r="CN744" s="420"/>
      <c r="CO744" s="420"/>
      <c r="CP744" s="420"/>
      <c r="CQ744" s="420"/>
      <c r="CR744" s="420"/>
      <c r="CS744" s="420"/>
      <c r="CT744" s="420"/>
      <c r="CU744" s="420"/>
      <c r="CV744" s="420"/>
      <c r="CW744" s="420"/>
      <c r="CX744" s="420"/>
      <c r="CY744" s="420"/>
      <c r="CZ744" s="420"/>
    </row>
    <row r="745" ht="25.15" customHeight="true" x14ac:dyDescent="0.2">
      <c r="C745" s="848"/>
      <c r="D745" s="848"/>
      <c r="E745" s="660"/>
      <c r="F745" s="660"/>
      <c r="G745" s="660"/>
      <c r="H745" s="848"/>
      <c r="I745" s="848"/>
      <c r="J745" s="660"/>
      <c r="K745" s="660"/>
      <c r="L745" s="660"/>
      <c r="M745" s="848"/>
      <c r="N745" s="848"/>
      <c r="O745" s="660"/>
      <c r="P745" s="660"/>
      <c r="Q745" s="660"/>
      <c r="BA745" s="420"/>
      <c r="BB745" s="496"/>
      <c r="BC745" s="420"/>
      <c r="BD745" s="420"/>
      <c r="BE745" s="420"/>
      <c r="BF745" s="420"/>
      <c r="BG745" s="420"/>
      <c r="BH745" s="420"/>
      <c r="BI745" s="420"/>
      <c r="BJ745" s="420"/>
      <c r="BK745" s="420"/>
      <c r="BL745" s="420"/>
      <c r="BM745" s="420"/>
      <c r="BN745" s="420"/>
      <c r="BO745" s="420"/>
      <c r="BP745" s="420"/>
      <c r="BQ745" s="420"/>
      <c r="BR745" s="420"/>
      <c r="BS745" s="420"/>
      <c r="BT745" s="420"/>
      <c r="BU745" s="420"/>
      <c r="BV745" s="420"/>
      <c r="BW745" s="420"/>
      <c r="BX745" s="420"/>
      <c r="BY745" s="420"/>
      <c r="BZ745" s="420"/>
      <c r="CA745" s="420"/>
      <c r="CB745" s="420"/>
      <c r="CC745" s="420"/>
      <c r="CD745" s="420"/>
      <c r="CE745" s="420"/>
      <c r="CF745" s="420"/>
      <c r="CG745" s="420"/>
      <c r="CH745" s="420"/>
      <c r="CI745" s="420"/>
      <c r="CJ745" s="420"/>
      <c r="CK745" s="420"/>
      <c r="CL745" s="420"/>
      <c r="CM745" s="420"/>
      <c r="CN745" s="420"/>
      <c r="CO745" s="420"/>
      <c r="CP745" s="420"/>
      <c r="CQ745" s="420"/>
      <c r="CR745" s="420"/>
      <c r="CS745" s="420"/>
      <c r="CT745" s="420"/>
      <c r="CU745" s="420"/>
      <c r="CV745" s="420"/>
      <c r="CW745" s="420"/>
      <c r="CX745" s="420"/>
      <c r="CY745" s="420"/>
      <c r="CZ745" s="420"/>
    </row>
    <row r="746" ht="25.15" customHeight="true" x14ac:dyDescent="0.2">
      <c r="C746" s="848"/>
      <c r="D746" s="848"/>
      <c r="E746" s="660"/>
      <c r="F746" s="660"/>
      <c r="G746" s="660"/>
      <c r="H746" s="848"/>
      <c r="I746" s="848"/>
      <c r="J746" s="660"/>
      <c r="K746" s="660"/>
      <c r="L746" s="660"/>
      <c r="M746" s="848"/>
      <c r="N746" s="848"/>
      <c r="O746" s="660"/>
      <c r="P746" s="660"/>
      <c r="Q746" s="660"/>
      <c r="BA746" s="420"/>
      <c r="BB746" s="496"/>
      <c r="BC746" s="420"/>
      <c r="BD746" s="420"/>
      <c r="BE746" s="420"/>
      <c r="BF746" s="420"/>
      <c r="BG746" s="420"/>
      <c r="BH746" s="420"/>
      <c r="BI746" s="420"/>
      <c r="BJ746" s="420"/>
      <c r="BK746" s="420"/>
      <c r="BL746" s="420"/>
      <c r="BM746" s="420"/>
      <c r="BN746" s="420"/>
      <c r="BO746" s="420"/>
      <c r="BP746" s="420"/>
      <c r="BQ746" s="420"/>
      <c r="BR746" s="420"/>
      <c r="BS746" s="420"/>
      <c r="BT746" s="420"/>
      <c r="BU746" s="420"/>
      <c r="BV746" s="420"/>
      <c r="BW746" s="420"/>
      <c r="BX746" s="420"/>
      <c r="BY746" s="420"/>
      <c r="BZ746" s="420"/>
      <c r="CA746" s="420"/>
      <c r="CB746" s="420"/>
      <c r="CC746" s="420"/>
      <c r="CD746" s="420"/>
      <c r="CE746" s="420"/>
      <c r="CF746" s="420"/>
      <c r="CG746" s="420"/>
      <c r="CH746" s="420"/>
      <c r="CI746" s="420"/>
      <c r="CJ746" s="420"/>
      <c r="CK746" s="420"/>
      <c r="CL746" s="420"/>
      <c r="CM746" s="420"/>
      <c r="CN746" s="420"/>
      <c r="CO746" s="420"/>
      <c r="CP746" s="420"/>
      <c r="CQ746" s="420"/>
      <c r="CR746" s="420"/>
      <c r="CS746" s="420"/>
      <c r="CT746" s="420"/>
      <c r="CU746" s="420"/>
      <c r="CV746" s="420"/>
      <c r="CW746" s="420"/>
      <c r="CX746" s="420"/>
      <c r="CY746" s="420"/>
      <c r="CZ746" s="420"/>
    </row>
    <row r="747" ht="25.15" customHeight="true" x14ac:dyDescent="0.2">
      <c r="C747" s="848"/>
      <c r="D747" s="848"/>
      <c r="E747" s="660"/>
      <c r="F747" s="660"/>
      <c r="G747" s="660"/>
      <c r="H747" s="848"/>
      <c r="I747" s="848"/>
      <c r="J747" s="660"/>
      <c r="K747" s="660"/>
      <c r="L747" s="660"/>
      <c r="M747" s="848"/>
      <c r="N747" s="848"/>
      <c r="O747" s="660"/>
      <c r="P747" s="660"/>
      <c r="Q747" s="660"/>
      <c r="BA747" s="420"/>
      <c r="BB747" s="496"/>
      <c r="BC747" s="420"/>
      <c r="BD747" s="420"/>
      <c r="BE747" s="420"/>
      <c r="BF747" s="420"/>
      <c r="BG747" s="420"/>
      <c r="BH747" s="420"/>
      <c r="BI747" s="420"/>
      <c r="BJ747" s="420"/>
      <c r="BK747" s="420"/>
      <c r="BL747" s="420"/>
      <c r="BM747" s="420"/>
      <c r="BN747" s="420"/>
      <c r="BO747" s="420"/>
      <c r="BP747" s="420"/>
      <c r="BQ747" s="420"/>
      <c r="BR747" s="420"/>
      <c r="BS747" s="420"/>
      <c r="BT747" s="420"/>
      <c r="BU747" s="420"/>
      <c r="BV747" s="420"/>
      <c r="BW747" s="420"/>
      <c r="BX747" s="420"/>
      <c r="BY747" s="420"/>
      <c r="BZ747" s="420"/>
      <c r="CA747" s="420"/>
      <c r="CB747" s="420"/>
      <c r="CC747" s="420"/>
      <c r="CD747" s="420"/>
      <c r="CE747" s="420"/>
      <c r="CF747" s="420"/>
      <c r="CG747" s="420"/>
      <c r="CH747" s="420"/>
      <c r="CI747" s="420"/>
      <c r="CJ747" s="420"/>
      <c r="CK747" s="420"/>
      <c r="CL747" s="420"/>
      <c r="CM747" s="420"/>
      <c r="CN747" s="420"/>
      <c r="CO747" s="420"/>
      <c r="CP747" s="420"/>
      <c r="CQ747" s="420"/>
      <c r="CR747" s="420"/>
      <c r="CS747" s="420"/>
      <c r="CT747" s="420"/>
      <c r="CU747" s="420"/>
      <c r="CV747" s="420"/>
      <c r="CW747" s="420"/>
      <c r="CX747" s="420"/>
      <c r="CY747" s="420"/>
      <c r="CZ747" s="420"/>
    </row>
    <row r="748" ht="25.15" customHeight="true" x14ac:dyDescent="0.2">
      <c r="C748" s="848"/>
      <c r="D748" s="848"/>
      <c r="E748" s="660"/>
      <c r="F748" s="660"/>
      <c r="G748" s="660"/>
      <c r="H748" s="848"/>
      <c r="I748" s="848"/>
      <c r="J748" s="660"/>
      <c r="K748" s="660"/>
      <c r="L748" s="660"/>
      <c r="M748" s="848"/>
      <c r="N748" s="848"/>
      <c r="O748" s="660"/>
      <c r="P748" s="660"/>
      <c r="Q748" s="660"/>
      <c r="BA748" s="420"/>
      <c r="BB748" s="496"/>
      <c r="BC748" s="420"/>
      <c r="BD748" s="420"/>
      <c r="BE748" s="420"/>
      <c r="BF748" s="420"/>
      <c r="BG748" s="420"/>
      <c r="BH748" s="420"/>
      <c r="BI748" s="420"/>
      <c r="BJ748" s="420"/>
      <c r="BK748" s="420"/>
      <c r="BL748" s="420"/>
      <c r="BM748" s="420"/>
      <c r="BN748" s="420"/>
      <c r="BO748" s="420"/>
      <c r="BP748" s="420"/>
      <c r="BQ748" s="420"/>
      <c r="BR748" s="420"/>
      <c r="BS748" s="420"/>
      <c r="BT748" s="420"/>
      <c r="BU748" s="420"/>
      <c r="BV748" s="420"/>
      <c r="BW748" s="420"/>
      <c r="BX748" s="420"/>
      <c r="BY748" s="420"/>
      <c r="BZ748" s="420"/>
      <c r="CA748" s="420"/>
      <c r="CB748" s="420"/>
      <c r="CC748" s="420"/>
      <c r="CD748" s="420"/>
      <c r="CE748" s="420"/>
      <c r="CF748" s="420"/>
      <c r="CG748" s="420"/>
      <c r="CH748" s="420"/>
      <c r="CI748" s="420"/>
      <c r="CJ748" s="420"/>
      <c r="CK748" s="420"/>
      <c r="CL748" s="420"/>
      <c r="CM748" s="420"/>
      <c r="CN748" s="420"/>
      <c r="CO748" s="420"/>
      <c r="CP748" s="420"/>
      <c r="CQ748" s="420"/>
      <c r="CR748" s="420"/>
      <c r="CS748" s="420"/>
      <c r="CT748" s="420"/>
      <c r="CU748" s="420"/>
      <c r="CV748" s="420"/>
      <c r="CW748" s="420"/>
      <c r="CX748" s="420"/>
      <c r="CY748" s="420"/>
      <c r="CZ748" s="420"/>
    </row>
    <row r="749" ht="25.15" customHeight="true" x14ac:dyDescent="0.2">
      <c r="C749" s="848"/>
      <c r="D749" s="848"/>
      <c r="E749" s="660"/>
      <c r="F749" s="660"/>
      <c r="G749" s="660"/>
      <c r="H749" s="848"/>
      <c r="I749" s="848"/>
      <c r="J749" s="660"/>
      <c r="K749" s="660"/>
      <c r="L749" s="660"/>
      <c r="M749" s="848"/>
      <c r="N749" s="848"/>
      <c r="O749" s="660"/>
      <c r="P749" s="660"/>
      <c r="Q749" s="660"/>
      <c r="BA749" s="420"/>
      <c r="BB749" s="496"/>
      <c r="BC749" s="420"/>
      <c r="BD749" s="420"/>
      <c r="BE749" s="420"/>
      <c r="BF749" s="420"/>
      <c r="BG749" s="420"/>
      <c r="BH749" s="420"/>
      <c r="BI749" s="420"/>
      <c r="BJ749" s="420"/>
      <c r="BK749" s="420"/>
      <c r="BL749" s="420"/>
      <c r="BM749" s="420"/>
      <c r="BN749" s="420"/>
      <c r="BO749" s="420"/>
      <c r="BP749" s="420"/>
      <c r="BQ749" s="420"/>
      <c r="BR749" s="420"/>
      <c r="BS749" s="420"/>
      <c r="BT749" s="420"/>
      <c r="BU749" s="420"/>
      <c r="BV749" s="420"/>
      <c r="BW749" s="420"/>
      <c r="BX749" s="420"/>
      <c r="BY749" s="420"/>
      <c r="BZ749" s="420"/>
      <c r="CA749" s="420"/>
      <c r="CB749" s="420"/>
      <c r="CC749" s="420"/>
      <c r="CD749" s="420"/>
      <c r="CE749" s="420"/>
      <c r="CF749" s="420"/>
      <c r="CG749" s="420"/>
      <c r="CH749" s="420"/>
      <c r="CI749" s="420"/>
      <c r="CJ749" s="420"/>
      <c r="CK749" s="420"/>
      <c r="CL749" s="420"/>
      <c r="CM749" s="420"/>
      <c r="CN749" s="420"/>
      <c r="CO749" s="420"/>
      <c r="CP749" s="420"/>
      <c r="CQ749" s="420"/>
      <c r="CR749" s="420"/>
      <c r="CS749" s="420"/>
      <c r="CT749" s="420"/>
      <c r="CU749" s="420"/>
      <c r="CV749" s="420"/>
      <c r="CW749" s="420"/>
      <c r="CX749" s="420"/>
      <c r="CY749" s="420"/>
      <c r="CZ749" s="420"/>
    </row>
    <row r="750" ht="25.15" customHeight="true" x14ac:dyDescent="0.2">
      <c r="C750" s="848"/>
      <c r="D750" s="848"/>
      <c r="E750" s="660"/>
      <c r="F750" s="660"/>
      <c r="G750" s="660"/>
      <c r="H750" s="848"/>
      <c r="I750" s="848"/>
      <c r="J750" s="660"/>
      <c r="K750" s="660"/>
      <c r="L750" s="660"/>
      <c r="M750" s="848"/>
      <c r="N750" s="848"/>
      <c r="O750" s="660"/>
      <c r="P750" s="660"/>
      <c r="Q750" s="660"/>
      <c r="BA750" s="420"/>
      <c r="BB750" s="496"/>
      <c r="BC750" s="420"/>
      <c r="BD750" s="420"/>
      <c r="BE750" s="420"/>
      <c r="BF750" s="420"/>
      <c r="BG750" s="420"/>
      <c r="BH750" s="420"/>
      <c r="BI750" s="420"/>
      <c r="BJ750" s="420"/>
      <c r="BK750" s="420"/>
      <c r="BL750" s="420"/>
      <c r="BM750" s="420"/>
      <c r="BN750" s="420"/>
      <c r="BO750" s="420"/>
      <c r="BP750" s="420"/>
      <c r="BQ750" s="420"/>
      <c r="BR750" s="420"/>
      <c r="BS750" s="420"/>
      <c r="BT750" s="420"/>
      <c r="BU750" s="420"/>
      <c r="BV750" s="420"/>
      <c r="BW750" s="420"/>
      <c r="BX750" s="420"/>
      <c r="BY750" s="420"/>
      <c r="BZ750" s="420"/>
      <c r="CA750" s="420"/>
      <c r="CB750" s="420"/>
      <c r="CC750" s="420"/>
      <c r="CD750" s="420"/>
      <c r="CE750" s="420"/>
      <c r="CF750" s="420"/>
      <c r="CG750" s="420"/>
      <c r="CH750" s="420"/>
      <c r="CI750" s="420"/>
      <c r="CJ750" s="420"/>
      <c r="CK750" s="420"/>
      <c r="CL750" s="420"/>
      <c r="CM750" s="420"/>
      <c r="CN750" s="420"/>
      <c r="CO750" s="420"/>
      <c r="CP750" s="420"/>
      <c r="CQ750" s="420"/>
      <c r="CR750" s="420"/>
      <c r="CS750" s="420"/>
      <c r="CT750" s="420"/>
      <c r="CU750" s="420"/>
      <c r="CV750" s="420"/>
      <c r="CW750" s="420"/>
      <c r="CX750" s="420"/>
      <c r="CY750" s="420"/>
      <c r="CZ750" s="420"/>
    </row>
    <row r="751" ht="25.15" customHeight="true" x14ac:dyDescent="0.2">
      <c r="C751" s="848"/>
      <c r="D751" s="848"/>
      <c r="E751" s="660"/>
      <c r="F751" s="660"/>
      <c r="G751" s="660"/>
      <c r="H751" s="848"/>
      <c r="I751" s="848"/>
      <c r="J751" s="660"/>
      <c r="K751" s="660"/>
      <c r="L751" s="660"/>
      <c r="M751" s="848"/>
      <c r="N751" s="848"/>
      <c r="O751" s="660"/>
      <c r="P751" s="660"/>
      <c r="Q751" s="660"/>
      <c r="BA751" s="420"/>
      <c r="BB751" s="496"/>
      <c r="BC751" s="420"/>
      <c r="BD751" s="420"/>
      <c r="BE751" s="420"/>
      <c r="BF751" s="420"/>
      <c r="BG751" s="420"/>
      <c r="BH751" s="420"/>
      <c r="BI751" s="420"/>
      <c r="BJ751" s="420"/>
      <c r="BK751" s="420"/>
      <c r="BL751" s="420"/>
      <c r="BM751" s="420"/>
      <c r="BN751" s="420"/>
      <c r="BO751" s="420"/>
      <c r="BP751" s="420"/>
      <c r="BQ751" s="420"/>
      <c r="BR751" s="420"/>
      <c r="BS751" s="420"/>
      <c r="BT751" s="420"/>
      <c r="BU751" s="420"/>
      <c r="BV751" s="420"/>
      <c r="BW751" s="420"/>
      <c r="BX751" s="420"/>
      <c r="BY751" s="420"/>
      <c r="BZ751" s="420"/>
      <c r="CA751" s="420"/>
      <c r="CB751" s="420"/>
      <c r="CC751" s="420"/>
      <c r="CD751" s="420"/>
      <c r="CE751" s="420"/>
      <c r="CF751" s="420"/>
      <c r="CG751" s="420"/>
      <c r="CH751" s="420"/>
      <c r="CI751" s="420"/>
      <c r="CJ751" s="420"/>
      <c r="CK751" s="420"/>
      <c r="CL751" s="420"/>
      <c r="CM751" s="420"/>
      <c r="CN751" s="420"/>
      <c r="CO751" s="420"/>
      <c r="CP751" s="420"/>
      <c r="CQ751" s="420"/>
      <c r="CR751" s="420"/>
      <c r="CS751" s="420"/>
      <c r="CT751" s="420"/>
      <c r="CU751" s="420"/>
      <c r="CV751" s="420"/>
      <c r="CW751" s="420"/>
      <c r="CX751" s="420"/>
      <c r="CY751" s="420"/>
      <c r="CZ751" s="420"/>
    </row>
    <row r="752" ht="25.15" customHeight="true" x14ac:dyDescent="0.2">
      <c r="C752" s="848"/>
      <c r="D752" s="848"/>
      <c r="E752" s="660"/>
      <c r="F752" s="660"/>
      <c r="G752" s="660"/>
      <c r="H752" s="848"/>
      <c r="I752" s="848"/>
      <c r="J752" s="660"/>
      <c r="K752" s="660"/>
      <c r="L752" s="660"/>
      <c r="M752" s="848"/>
      <c r="N752" s="848"/>
      <c r="O752" s="660"/>
      <c r="P752" s="660"/>
      <c r="Q752" s="660"/>
      <c r="BA752" s="420"/>
      <c r="BB752" s="496"/>
      <c r="BC752" s="420"/>
      <c r="BD752" s="420"/>
      <c r="BE752" s="420"/>
      <c r="BF752" s="420"/>
      <c r="BG752" s="420"/>
      <c r="BH752" s="420"/>
      <c r="BI752" s="420"/>
      <c r="BJ752" s="420"/>
      <c r="BK752" s="420"/>
      <c r="BL752" s="420"/>
      <c r="BM752" s="420"/>
      <c r="BN752" s="420"/>
      <c r="BO752" s="420"/>
      <c r="BP752" s="420"/>
      <c r="BQ752" s="420"/>
      <c r="BR752" s="420"/>
      <c r="BS752" s="420"/>
      <c r="BT752" s="420"/>
      <c r="BU752" s="420"/>
      <c r="BV752" s="420"/>
      <c r="BW752" s="420"/>
      <c r="BX752" s="420"/>
      <c r="BY752" s="420"/>
      <c r="BZ752" s="420"/>
      <c r="CA752" s="420"/>
      <c r="CB752" s="420"/>
      <c r="CC752" s="420"/>
      <c r="CD752" s="420"/>
      <c r="CE752" s="420"/>
      <c r="CF752" s="420"/>
      <c r="CG752" s="420"/>
      <c r="CH752" s="420"/>
      <c r="CI752" s="420"/>
      <c r="CJ752" s="420"/>
      <c r="CK752" s="420"/>
      <c r="CL752" s="420"/>
      <c r="CM752" s="420"/>
      <c r="CN752" s="420"/>
      <c r="CO752" s="420"/>
      <c r="CP752" s="420"/>
      <c r="CQ752" s="420"/>
      <c r="CR752" s="420"/>
      <c r="CS752" s="420"/>
      <c r="CT752" s="420"/>
      <c r="CU752" s="420"/>
      <c r="CV752" s="420"/>
      <c r="CW752" s="420"/>
      <c r="CX752" s="420"/>
      <c r="CY752" s="420"/>
      <c r="CZ752" s="420"/>
    </row>
    <row r="753" ht="25.15" customHeight="true" x14ac:dyDescent="0.2">
      <c r="C753" s="848"/>
      <c r="D753" s="848"/>
      <c r="E753" s="660"/>
      <c r="F753" s="660"/>
      <c r="G753" s="660"/>
      <c r="H753" s="848"/>
      <c r="I753" s="848"/>
      <c r="J753" s="660"/>
      <c r="K753" s="660"/>
      <c r="L753" s="660"/>
      <c r="M753" s="848"/>
      <c r="N753" s="848"/>
      <c r="O753" s="660"/>
      <c r="P753" s="660"/>
      <c r="Q753" s="660"/>
      <c r="BA753" s="420"/>
      <c r="BB753" s="496"/>
      <c r="BC753" s="420"/>
      <c r="BD753" s="420"/>
      <c r="BE753" s="420"/>
      <c r="BF753" s="420"/>
      <c r="BG753" s="420"/>
      <c r="BH753" s="420"/>
      <c r="BI753" s="420"/>
      <c r="BJ753" s="420"/>
      <c r="BK753" s="420"/>
      <c r="BL753" s="420"/>
      <c r="BM753" s="420"/>
      <c r="BN753" s="420"/>
      <c r="BO753" s="420"/>
      <c r="BP753" s="420"/>
      <c r="BQ753" s="420"/>
      <c r="BR753" s="420"/>
      <c r="BS753" s="420"/>
      <c r="BT753" s="420"/>
      <c r="BU753" s="420"/>
      <c r="BV753" s="420"/>
      <c r="BW753" s="420"/>
      <c r="BX753" s="420"/>
      <c r="BY753" s="420"/>
      <c r="BZ753" s="420"/>
      <c r="CA753" s="420"/>
      <c r="CB753" s="420"/>
      <c r="CC753" s="420"/>
      <c r="CD753" s="420"/>
      <c r="CE753" s="420"/>
      <c r="CF753" s="420"/>
      <c r="CG753" s="420"/>
      <c r="CH753" s="420"/>
      <c r="CI753" s="420"/>
      <c r="CJ753" s="420"/>
      <c r="CK753" s="420"/>
      <c r="CL753" s="420"/>
      <c r="CM753" s="420"/>
      <c r="CN753" s="420"/>
      <c r="CO753" s="420"/>
      <c r="CP753" s="420"/>
      <c r="CQ753" s="420"/>
      <c r="CR753" s="420"/>
      <c r="CS753" s="420"/>
      <c r="CT753" s="420"/>
      <c r="CU753" s="420"/>
      <c r="CV753" s="420"/>
      <c r="CW753" s="420"/>
      <c r="CX753" s="420"/>
      <c r="CY753" s="420"/>
      <c r="CZ753" s="420"/>
    </row>
    <row r="754" ht="25.15" customHeight="true" x14ac:dyDescent="0.2">
      <c r="C754" s="848"/>
      <c r="D754" s="848"/>
      <c r="E754" s="660"/>
      <c r="F754" s="660"/>
      <c r="G754" s="660"/>
      <c r="H754" s="848"/>
      <c r="I754" s="848"/>
      <c r="J754" s="660"/>
      <c r="K754" s="660"/>
      <c r="L754" s="660"/>
      <c r="M754" s="848"/>
      <c r="N754" s="848"/>
      <c r="O754" s="660"/>
      <c r="P754" s="660"/>
      <c r="Q754" s="660"/>
      <c r="BA754" s="420"/>
      <c r="BB754" s="496"/>
      <c r="BC754" s="420"/>
      <c r="BD754" s="420"/>
      <c r="BE754" s="420"/>
      <c r="BF754" s="420"/>
      <c r="BG754" s="420"/>
      <c r="BH754" s="420"/>
      <c r="BI754" s="420"/>
      <c r="BJ754" s="420"/>
      <c r="BK754" s="420"/>
      <c r="BL754" s="420"/>
      <c r="BM754" s="420"/>
      <c r="BN754" s="420"/>
      <c r="BO754" s="420"/>
      <c r="BP754" s="420"/>
      <c r="BQ754" s="420"/>
      <c r="BR754" s="420"/>
      <c r="BS754" s="420"/>
      <c r="BT754" s="420"/>
      <c r="BU754" s="420"/>
      <c r="BV754" s="420"/>
      <c r="BW754" s="420"/>
      <c r="BX754" s="420"/>
      <c r="BY754" s="420"/>
      <c r="BZ754" s="420"/>
      <c r="CA754" s="420"/>
      <c r="CB754" s="420"/>
      <c r="CC754" s="420"/>
      <c r="CD754" s="420"/>
      <c r="CE754" s="420"/>
      <c r="CF754" s="420"/>
      <c r="CG754" s="420"/>
      <c r="CH754" s="420"/>
      <c r="CI754" s="420"/>
      <c r="CJ754" s="420"/>
      <c r="CK754" s="420"/>
      <c r="CL754" s="420"/>
      <c r="CM754" s="420"/>
      <c r="CN754" s="420"/>
      <c r="CO754" s="420"/>
      <c r="CP754" s="420"/>
      <c r="CQ754" s="420"/>
      <c r="CR754" s="420"/>
      <c r="CS754" s="420"/>
      <c r="CT754" s="420"/>
      <c r="CU754" s="420"/>
      <c r="CV754" s="420"/>
      <c r="CW754" s="420"/>
      <c r="CX754" s="420"/>
      <c r="CY754" s="420"/>
      <c r="CZ754" s="420"/>
    </row>
    <row r="755" ht="25.15" customHeight="true" x14ac:dyDescent="0.2">
      <c r="C755" s="848"/>
      <c r="D755" s="848"/>
      <c r="E755" s="660"/>
      <c r="F755" s="660"/>
      <c r="G755" s="660"/>
      <c r="H755" s="848"/>
      <c r="I755" s="848"/>
      <c r="J755" s="660"/>
      <c r="K755" s="660"/>
      <c r="L755" s="660"/>
      <c r="M755" s="848"/>
      <c r="N755" s="848"/>
      <c r="O755" s="660"/>
      <c r="P755" s="660"/>
      <c r="Q755" s="660"/>
      <c r="BA755" s="420"/>
      <c r="BB755" s="496"/>
      <c r="BC755" s="420"/>
      <c r="BD755" s="420"/>
      <c r="BE755" s="420"/>
      <c r="BF755" s="420"/>
      <c r="BG755" s="420"/>
      <c r="BH755" s="420"/>
      <c r="BI755" s="420"/>
      <c r="BJ755" s="420"/>
      <c r="BK755" s="420"/>
      <c r="BL755" s="420"/>
      <c r="BM755" s="420"/>
      <c r="BN755" s="420"/>
      <c r="BO755" s="420"/>
      <c r="BP755" s="420"/>
      <c r="BQ755" s="420"/>
      <c r="BR755" s="420"/>
      <c r="BS755" s="420"/>
      <c r="BT755" s="420"/>
      <c r="BU755" s="420"/>
      <c r="BV755" s="420"/>
      <c r="BW755" s="420"/>
      <c r="BX755" s="420"/>
      <c r="BY755" s="420"/>
      <c r="BZ755" s="420"/>
      <c r="CA755" s="420"/>
      <c r="CB755" s="420"/>
      <c r="CC755" s="420"/>
      <c r="CD755" s="420"/>
      <c r="CE755" s="420"/>
      <c r="CF755" s="420"/>
      <c r="CG755" s="420"/>
      <c r="CH755" s="420"/>
      <c r="CI755" s="420"/>
      <c r="CJ755" s="420"/>
      <c r="CK755" s="420"/>
      <c r="CL755" s="420"/>
      <c r="CM755" s="420"/>
      <c r="CN755" s="420"/>
      <c r="CO755" s="420"/>
      <c r="CP755" s="420"/>
      <c r="CQ755" s="420"/>
      <c r="CR755" s="420"/>
      <c r="CS755" s="420"/>
      <c r="CT755" s="420"/>
      <c r="CU755" s="420"/>
      <c r="CV755" s="420"/>
      <c r="CW755" s="420"/>
      <c r="CX755" s="420"/>
      <c r="CY755" s="420"/>
      <c r="CZ755" s="420"/>
    </row>
    <row r="756" ht="25.15" customHeight="true" x14ac:dyDescent="0.2">
      <c r="C756" s="848"/>
      <c r="D756" s="848"/>
      <c r="E756" s="660"/>
      <c r="F756" s="660"/>
      <c r="G756" s="660"/>
      <c r="H756" s="848"/>
      <c r="I756" s="848"/>
      <c r="J756" s="660"/>
      <c r="K756" s="660"/>
      <c r="L756" s="660"/>
      <c r="M756" s="848"/>
      <c r="N756" s="848"/>
      <c r="O756" s="660"/>
      <c r="P756" s="660"/>
      <c r="Q756" s="660"/>
      <c r="BA756" s="420"/>
      <c r="BB756" s="496"/>
      <c r="BC756" s="420"/>
      <c r="BD756" s="420"/>
      <c r="BE756" s="420"/>
      <c r="BF756" s="420"/>
      <c r="BG756" s="420"/>
      <c r="BH756" s="420"/>
      <c r="BI756" s="420"/>
      <c r="BJ756" s="420"/>
      <c r="BK756" s="420"/>
      <c r="BL756" s="420"/>
      <c r="BM756" s="420"/>
      <c r="BN756" s="420"/>
      <c r="BO756" s="420"/>
      <c r="BP756" s="420"/>
      <c r="BQ756" s="420"/>
      <c r="BR756" s="420"/>
      <c r="BS756" s="420"/>
      <c r="BT756" s="420"/>
      <c r="BU756" s="420"/>
      <c r="BV756" s="420"/>
      <c r="BW756" s="420"/>
      <c r="BX756" s="420"/>
      <c r="BY756" s="420"/>
      <c r="BZ756" s="420"/>
      <c r="CA756" s="420"/>
      <c r="CB756" s="420"/>
      <c r="CC756" s="420"/>
      <c r="CD756" s="420"/>
      <c r="CE756" s="420"/>
      <c r="CF756" s="420"/>
      <c r="CG756" s="420"/>
      <c r="CH756" s="420"/>
      <c r="CI756" s="420"/>
      <c r="CJ756" s="420"/>
      <c r="CK756" s="420"/>
      <c r="CL756" s="420"/>
      <c r="CM756" s="420"/>
      <c r="CN756" s="420"/>
      <c r="CO756" s="420"/>
      <c r="CP756" s="420"/>
      <c r="CQ756" s="420"/>
      <c r="CR756" s="420"/>
      <c r="CS756" s="420"/>
      <c r="CT756" s="420"/>
      <c r="CU756" s="420"/>
      <c r="CV756" s="420"/>
      <c r="CW756" s="420"/>
      <c r="CX756" s="420"/>
      <c r="CY756" s="420"/>
      <c r="CZ756" s="420"/>
    </row>
    <row r="757" ht="25.15" customHeight="true" x14ac:dyDescent="0.2">
      <c r="C757" s="848"/>
      <c r="D757" s="848"/>
      <c r="E757" s="660"/>
      <c r="F757" s="660"/>
      <c r="G757" s="660"/>
      <c r="H757" s="848"/>
      <c r="I757" s="848"/>
      <c r="J757" s="660"/>
      <c r="K757" s="660"/>
      <c r="L757" s="660"/>
      <c r="M757" s="848"/>
      <c r="N757" s="848"/>
      <c r="O757" s="660"/>
      <c r="P757" s="660"/>
      <c r="Q757" s="660"/>
      <c r="BA757" s="420"/>
      <c r="BB757" s="496"/>
      <c r="BC757" s="420"/>
      <c r="BD757" s="420"/>
      <c r="BE757" s="420"/>
      <c r="BF757" s="420"/>
      <c r="BG757" s="420"/>
      <c r="BH757" s="420"/>
      <c r="BI757" s="420"/>
      <c r="BJ757" s="420"/>
      <c r="BK757" s="420"/>
      <c r="BL757" s="420"/>
      <c r="BM757" s="420"/>
      <c r="BN757" s="420"/>
      <c r="BO757" s="420"/>
      <c r="BP757" s="420"/>
      <c r="BQ757" s="420"/>
      <c r="BR757" s="420"/>
      <c r="BS757" s="420"/>
      <c r="BT757" s="420"/>
      <c r="BU757" s="420"/>
      <c r="BV757" s="420"/>
      <c r="BW757" s="420"/>
      <c r="BX757" s="420"/>
      <c r="BY757" s="420"/>
      <c r="BZ757" s="420"/>
      <c r="CA757" s="420"/>
      <c r="CB757" s="420"/>
      <c r="CC757" s="420"/>
      <c r="CD757" s="420"/>
      <c r="CE757" s="420"/>
      <c r="CF757" s="420"/>
      <c r="CG757" s="420"/>
      <c r="CH757" s="420"/>
      <c r="CI757" s="420"/>
      <c r="CJ757" s="420"/>
      <c r="CK757" s="420"/>
      <c r="CL757" s="420"/>
      <c r="CM757" s="420"/>
      <c r="CN757" s="420"/>
      <c r="CO757" s="420"/>
      <c r="CP757" s="420"/>
      <c r="CQ757" s="420"/>
      <c r="CR757" s="420"/>
      <c r="CS757" s="420"/>
      <c r="CT757" s="420"/>
      <c r="CU757" s="420"/>
      <c r="CV757" s="420"/>
      <c r="CW757" s="420"/>
      <c r="CX757" s="420"/>
      <c r="CY757" s="420"/>
      <c r="CZ757" s="420"/>
    </row>
    <row r="758" ht="25.15" customHeight="true" x14ac:dyDescent="0.2">
      <c r="C758" s="848"/>
      <c r="D758" s="848"/>
      <c r="E758" s="660"/>
      <c r="F758" s="660"/>
      <c r="G758" s="660"/>
      <c r="H758" s="848"/>
      <c r="I758" s="848"/>
      <c r="J758" s="660"/>
      <c r="K758" s="660"/>
      <c r="L758" s="660"/>
      <c r="M758" s="848"/>
      <c r="N758" s="848"/>
      <c r="O758" s="660"/>
      <c r="P758" s="660"/>
      <c r="Q758" s="660"/>
      <c r="BA758" s="420"/>
      <c r="BB758" s="496"/>
      <c r="BC758" s="420"/>
      <c r="BD758" s="420"/>
      <c r="BE758" s="420"/>
      <c r="BF758" s="420"/>
      <c r="BG758" s="420"/>
      <c r="BH758" s="420"/>
      <c r="BI758" s="420"/>
      <c r="BJ758" s="420"/>
      <c r="BK758" s="420"/>
      <c r="BL758" s="420"/>
      <c r="BM758" s="420"/>
      <c r="BN758" s="420"/>
      <c r="BO758" s="420"/>
      <c r="BP758" s="420"/>
      <c r="BQ758" s="420"/>
      <c r="BR758" s="420"/>
      <c r="BS758" s="420"/>
      <c r="BT758" s="420"/>
      <c r="BU758" s="420"/>
      <c r="BV758" s="420"/>
      <c r="BW758" s="420"/>
      <c r="BX758" s="420"/>
      <c r="BY758" s="420"/>
      <c r="BZ758" s="420"/>
      <c r="CA758" s="420"/>
      <c r="CB758" s="420"/>
      <c r="CC758" s="420"/>
      <c r="CD758" s="420"/>
      <c r="CE758" s="420"/>
      <c r="CF758" s="420"/>
      <c r="CG758" s="420"/>
      <c r="CH758" s="420"/>
      <c r="CI758" s="420"/>
      <c r="CJ758" s="420"/>
      <c r="CK758" s="420"/>
      <c r="CL758" s="420"/>
      <c r="CM758" s="420"/>
      <c r="CN758" s="420"/>
      <c r="CO758" s="420"/>
      <c r="CP758" s="420"/>
      <c r="CQ758" s="420"/>
      <c r="CR758" s="420"/>
      <c r="CS758" s="420"/>
      <c r="CT758" s="420"/>
      <c r="CU758" s="420"/>
      <c r="CV758" s="420"/>
      <c r="CW758" s="420"/>
      <c r="CX758" s="420"/>
      <c r="CY758" s="420"/>
      <c r="CZ758" s="420"/>
    </row>
    <row r="759" ht="25.15" customHeight="true" x14ac:dyDescent="0.2">
      <c r="C759" s="848"/>
      <c r="D759" s="848"/>
      <c r="E759" s="660"/>
      <c r="F759" s="660"/>
      <c r="G759" s="660"/>
      <c r="H759" s="848"/>
      <c r="I759" s="848"/>
      <c r="J759" s="660"/>
      <c r="K759" s="660"/>
      <c r="L759" s="660"/>
      <c r="M759" s="848"/>
      <c r="N759" s="848"/>
      <c r="O759" s="660"/>
      <c r="P759" s="660"/>
      <c r="Q759" s="660"/>
      <c r="BA759" s="420"/>
      <c r="BB759" s="496"/>
      <c r="BC759" s="420"/>
      <c r="BD759" s="420"/>
      <c r="BE759" s="420"/>
      <c r="BF759" s="420"/>
      <c r="BG759" s="420"/>
      <c r="BH759" s="420"/>
      <c r="BI759" s="420"/>
      <c r="BJ759" s="420"/>
      <c r="BK759" s="420"/>
      <c r="BL759" s="420"/>
      <c r="BM759" s="420"/>
      <c r="BN759" s="420"/>
      <c r="BO759" s="420"/>
      <c r="BP759" s="420"/>
      <c r="BQ759" s="420"/>
      <c r="BR759" s="420"/>
      <c r="BS759" s="420"/>
      <c r="BT759" s="420"/>
      <c r="BU759" s="420"/>
      <c r="BV759" s="420"/>
      <c r="BW759" s="420"/>
      <c r="BX759" s="420"/>
      <c r="BY759" s="420"/>
      <c r="BZ759" s="420"/>
      <c r="CA759" s="420"/>
      <c r="CB759" s="420"/>
      <c r="CC759" s="420"/>
      <c r="CD759" s="420"/>
      <c r="CE759" s="420"/>
      <c r="CF759" s="420"/>
      <c r="CG759" s="420"/>
      <c r="CH759" s="420"/>
      <c r="CI759" s="420"/>
      <c r="CJ759" s="420"/>
      <c r="CK759" s="420"/>
      <c r="CL759" s="420"/>
      <c r="CM759" s="420"/>
      <c r="CN759" s="420"/>
      <c r="CO759" s="420"/>
      <c r="CP759" s="420"/>
      <c r="CQ759" s="420"/>
      <c r="CR759" s="420"/>
      <c r="CS759" s="420"/>
      <c r="CT759" s="420"/>
      <c r="CU759" s="420"/>
      <c r="CV759" s="420"/>
      <c r="CW759" s="420"/>
      <c r="CX759" s="420"/>
      <c r="CY759" s="420"/>
      <c r="CZ759" s="420"/>
    </row>
    <row r="760" ht="25.15" customHeight="true" x14ac:dyDescent="0.2">
      <c r="C760" s="848"/>
      <c r="D760" s="848"/>
      <c r="E760" s="660"/>
      <c r="F760" s="660"/>
      <c r="G760" s="660"/>
      <c r="H760" s="848"/>
      <c r="I760" s="848"/>
      <c r="J760" s="660"/>
      <c r="K760" s="660"/>
      <c r="L760" s="660"/>
      <c r="M760" s="848"/>
      <c r="N760" s="848"/>
      <c r="O760" s="660"/>
      <c r="P760" s="660"/>
      <c r="Q760" s="660"/>
      <c r="BA760" s="420"/>
      <c r="BB760" s="496"/>
      <c r="BC760" s="420"/>
      <c r="BD760" s="420"/>
      <c r="BE760" s="420"/>
      <c r="BF760" s="420"/>
      <c r="BG760" s="420"/>
      <c r="BH760" s="420"/>
      <c r="BI760" s="420"/>
      <c r="BJ760" s="420"/>
      <c r="BK760" s="420"/>
      <c r="BL760" s="420"/>
      <c r="BM760" s="420"/>
      <c r="BN760" s="420"/>
      <c r="BO760" s="420"/>
      <c r="BP760" s="420"/>
      <c r="BQ760" s="420"/>
      <c r="BR760" s="420"/>
      <c r="BS760" s="420"/>
      <c r="BT760" s="420"/>
      <c r="BU760" s="420"/>
      <c r="BV760" s="420"/>
      <c r="BW760" s="420"/>
      <c r="BX760" s="420"/>
      <c r="BY760" s="420"/>
      <c r="BZ760" s="420"/>
      <c r="CA760" s="420"/>
      <c r="CB760" s="420"/>
      <c r="CC760" s="420"/>
      <c r="CD760" s="420"/>
      <c r="CE760" s="420"/>
      <c r="CF760" s="420"/>
      <c r="CG760" s="420"/>
      <c r="CH760" s="420"/>
      <c r="CI760" s="420"/>
      <c r="CJ760" s="420"/>
      <c r="CK760" s="420"/>
      <c r="CL760" s="420"/>
      <c r="CM760" s="420"/>
      <c r="CN760" s="420"/>
      <c r="CO760" s="420"/>
      <c r="CP760" s="420"/>
      <c r="CQ760" s="420"/>
      <c r="CR760" s="420"/>
      <c r="CS760" s="420"/>
      <c r="CT760" s="420"/>
      <c r="CU760" s="420"/>
      <c r="CV760" s="420"/>
      <c r="CW760" s="420"/>
      <c r="CX760" s="420"/>
      <c r="CY760" s="420"/>
      <c r="CZ760" s="420"/>
    </row>
    <row r="761" ht="25.15" customHeight="true" x14ac:dyDescent="0.2">
      <c r="C761" s="848"/>
      <c r="D761" s="848"/>
      <c r="E761" s="660"/>
      <c r="F761" s="660"/>
      <c r="G761" s="660"/>
      <c r="H761" s="848"/>
      <c r="I761" s="848"/>
      <c r="J761" s="660"/>
      <c r="K761" s="660"/>
      <c r="L761" s="660"/>
      <c r="M761" s="848"/>
      <c r="N761" s="848"/>
      <c r="O761" s="660"/>
      <c r="P761" s="660"/>
      <c r="Q761" s="660"/>
      <c r="BA761" s="420"/>
      <c r="BB761" s="496"/>
      <c r="BC761" s="420"/>
      <c r="BD761" s="420"/>
      <c r="BE761" s="420"/>
      <c r="BF761" s="420"/>
      <c r="BG761" s="420"/>
      <c r="BH761" s="420"/>
      <c r="BI761" s="420"/>
      <c r="BJ761" s="420"/>
      <c r="BK761" s="420"/>
      <c r="BL761" s="420"/>
      <c r="BM761" s="420"/>
      <c r="BN761" s="420"/>
      <c r="BO761" s="420"/>
      <c r="BP761" s="420"/>
      <c r="BQ761" s="420"/>
      <c r="BR761" s="420"/>
      <c r="BS761" s="420"/>
      <c r="BT761" s="420"/>
      <c r="BU761" s="420"/>
      <c r="BV761" s="420"/>
      <c r="BW761" s="420"/>
      <c r="BX761" s="420"/>
      <c r="BY761" s="420"/>
      <c r="BZ761" s="420"/>
      <c r="CA761" s="420"/>
      <c r="CB761" s="420"/>
      <c r="CC761" s="420"/>
      <c r="CD761" s="420"/>
      <c r="CE761" s="420"/>
      <c r="CF761" s="420"/>
      <c r="CG761" s="420"/>
      <c r="CH761" s="420"/>
      <c r="CI761" s="420"/>
      <c r="CJ761" s="420"/>
      <c r="CK761" s="420"/>
      <c r="CL761" s="420"/>
      <c r="CM761" s="420"/>
      <c r="CN761" s="420"/>
      <c r="CO761" s="420"/>
      <c r="CP761" s="420"/>
      <c r="CQ761" s="420"/>
      <c r="CR761" s="420"/>
      <c r="CS761" s="420"/>
      <c r="CT761" s="420"/>
      <c r="CU761" s="420"/>
      <c r="CV761" s="420"/>
      <c r="CW761" s="420"/>
      <c r="CX761" s="420"/>
      <c r="CY761" s="420"/>
      <c r="CZ761" s="420"/>
    </row>
    <row r="762" ht="25.15" customHeight="true" x14ac:dyDescent="0.2">
      <c r="C762" s="848"/>
      <c r="D762" s="848"/>
      <c r="E762" s="660"/>
      <c r="F762" s="660"/>
      <c r="G762" s="660"/>
      <c r="H762" s="848"/>
      <c r="I762" s="848"/>
      <c r="J762" s="660"/>
      <c r="K762" s="660"/>
      <c r="L762" s="660"/>
      <c r="M762" s="848"/>
      <c r="N762" s="848"/>
      <c r="O762" s="660"/>
      <c r="P762" s="660"/>
      <c r="Q762" s="660"/>
      <c r="BA762" s="420"/>
      <c r="BB762" s="496"/>
      <c r="BC762" s="420"/>
      <c r="BD762" s="420"/>
      <c r="BE762" s="420"/>
      <c r="BF762" s="420"/>
      <c r="BG762" s="420"/>
      <c r="BH762" s="420"/>
      <c r="BI762" s="420"/>
      <c r="BJ762" s="420"/>
      <c r="BK762" s="420"/>
      <c r="BL762" s="420"/>
      <c r="BM762" s="420"/>
      <c r="BN762" s="420"/>
      <c r="BO762" s="420"/>
      <c r="BP762" s="420"/>
      <c r="BQ762" s="420"/>
      <c r="BR762" s="420"/>
      <c r="BS762" s="420"/>
      <c r="BT762" s="420"/>
      <c r="BU762" s="420"/>
      <c r="BV762" s="420"/>
      <c r="BW762" s="420"/>
      <c r="BX762" s="420"/>
      <c r="BY762" s="420"/>
      <c r="BZ762" s="420"/>
      <c r="CA762" s="420"/>
      <c r="CB762" s="420"/>
      <c r="CC762" s="420"/>
      <c r="CD762" s="420"/>
      <c r="CE762" s="420"/>
      <c r="CF762" s="420"/>
      <c r="CG762" s="420"/>
      <c r="CH762" s="420"/>
      <c r="CI762" s="420"/>
      <c r="CJ762" s="420"/>
      <c r="CK762" s="420"/>
      <c r="CL762" s="420"/>
      <c r="CM762" s="420"/>
      <c r="CN762" s="420"/>
      <c r="CO762" s="420"/>
      <c r="CP762" s="420"/>
      <c r="CQ762" s="420"/>
      <c r="CR762" s="420"/>
      <c r="CS762" s="420"/>
      <c r="CT762" s="420"/>
      <c r="CU762" s="420"/>
      <c r="CV762" s="420"/>
      <c r="CW762" s="420"/>
      <c r="CX762" s="420"/>
      <c r="CY762" s="420"/>
      <c r="CZ762" s="420"/>
    </row>
    <row r="763" ht="25.15" customHeight="true" x14ac:dyDescent="0.2">
      <c r="C763" s="848"/>
      <c r="D763" s="848"/>
      <c r="E763" s="660"/>
      <c r="F763" s="660"/>
      <c r="G763" s="660"/>
      <c r="H763" s="848"/>
      <c r="I763" s="848"/>
      <c r="J763" s="660"/>
      <c r="K763" s="660"/>
      <c r="L763" s="660"/>
      <c r="M763" s="848"/>
      <c r="N763" s="848"/>
      <c r="O763" s="660"/>
      <c r="P763" s="660"/>
      <c r="Q763" s="660"/>
      <c r="BA763" s="420"/>
      <c r="BB763" s="496"/>
      <c r="BC763" s="420"/>
      <c r="BD763" s="420"/>
      <c r="BE763" s="420"/>
      <c r="BF763" s="420"/>
      <c r="BG763" s="420"/>
      <c r="BH763" s="420"/>
      <c r="BI763" s="420"/>
      <c r="BJ763" s="420"/>
      <c r="BK763" s="420"/>
      <c r="BL763" s="420"/>
      <c r="BM763" s="420"/>
      <c r="BN763" s="420"/>
      <c r="BO763" s="420"/>
      <c r="BP763" s="420"/>
      <c r="BQ763" s="420"/>
      <c r="BR763" s="420"/>
      <c r="BS763" s="420"/>
      <c r="BT763" s="420"/>
      <c r="BU763" s="420"/>
      <c r="BV763" s="420"/>
      <c r="BW763" s="420"/>
      <c r="BX763" s="420"/>
      <c r="BY763" s="420"/>
      <c r="BZ763" s="420"/>
      <c r="CA763" s="420"/>
      <c r="CB763" s="420"/>
      <c r="CC763" s="420"/>
      <c r="CD763" s="420"/>
      <c r="CE763" s="420"/>
      <c r="CF763" s="420"/>
      <c r="CG763" s="420"/>
      <c r="CH763" s="420"/>
      <c r="CI763" s="420"/>
      <c r="CJ763" s="420"/>
      <c r="CK763" s="420"/>
      <c r="CL763" s="420"/>
      <c r="CM763" s="420"/>
      <c r="CN763" s="420"/>
      <c r="CO763" s="420"/>
      <c r="CP763" s="420"/>
      <c r="CQ763" s="420"/>
      <c r="CR763" s="420"/>
      <c r="CS763" s="420"/>
      <c r="CT763" s="420"/>
      <c r="CU763" s="420"/>
      <c r="CV763" s="420"/>
      <c r="CW763" s="420"/>
      <c r="CX763" s="420"/>
      <c r="CY763" s="420"/>
      <c r="CZ763" s="420"/>
    </row>
    <row r="764" ht="25.15" customHeight="true" x14ac:dyDescent="0.2">
      <c r="C764" s="848"/>
      <c r="D764" s="848"/>
      <c r="E764" s="660"/>
      <c r="F764" s="660"/>
      <c r="G764" s="660"/>
      <c r="H764" s="848"/>
      <c r="I764" s="848"/>
      <c r="J764" s="660"/>
      <c r="K764" s="660"/>
      <c r="L764" s="660"/>
      <c r="M764" s="848"/>
      <c r="N764" s="848"/>
      <c r="O764" s="660"/>
      <c r="P764" s="660"/>
      <c r="Q764" s="660"/>
      <c r="BA764" s="420"/>
      <c r="BB764" s="496"/>
      <c r="BC764" s="420"/>
      <c r="BD764" s="420"/>
      <c r="BE764" s="420"/>
      <c r="BF764" s="420"/>
      <c r="BG764" s="420"/>
      <c r="BH764" s="420"/>
      <c r="BI764" s="420"/>
      <c r="BJ764" s="420"/>
      <c r="BK764" s="420"/>
      <c r="BL764" s="420"/>
      <c r="BM764" s="420"/>
      <c r="BN764" s="420"/>
      <c r="BO764" s="420"/>
      <c r="BP764" s="420"/>
      <c r="BQ764" s="420"/>
      <c r="BR764" s="420"/>
      <c r="BS764" s="420"/>
      <c r="BT764" s="420"/>
      <c r="BU764" s="420"/>
      <c r="BV764" s="420"/>
      <c r="BW764" s="420"/>
      <c r="BX764" s="420"/>
      <c r="BY764" s="420"/>
      <c r="BZ764" s="420"/>
      <c r="CA764" s="420"/>
      <c r="CB764" s="420"/>
      <c r="CC764" s="420"/>
      <c r="CD764" s="420"/>
      <c r="CE764" s="420"/>
      <c r="CF764" s="420"/>
      <c r="CG764" s="420"/>
      <c r="CH764" s="420"/>
      <c r="CI764" s="420"/>
      <c r="CJ764" s="420"/>
      <c r="CK764" s="420"/>
      <c r="CL764" s="420"/>
      <c r="CM764" s="420"/>
      <c r="CN764" s="420"/>
      <c r="CO764" s="420"/>
      <c r="CP764" s="420"/>
      <c r="CQ764" s="420"/>
      <c r="CR764" s="420"/>
      <c r="CS764" s="420"/>
      <c r="CT764" s="420"/>
      <c r="CU764" s="420"/>
      <c r="CV764" s="420"/>
      <c r="CW764" s="420"/>
      <c r="CX764" s="420"/>
      <c r="CY764" s="420"/>
      <c r="CZ764" s="420"/>
    </row>
    <row r="765" ht="25.15" customHeight="true" x14ac:dyDescent="0.2">
      <c r="C765" s="848"/>
      <c r="D765" s="848"/>
      <c r="E765" s="660"/>
      <c r="F765" s="660"/>
      <c r="G765" s="660"/>
      <c r="H765" s="848"/>
      <c r="I765" s="848"/>
      <c r="J765" s="660"/>
      <c r="K765" s="660"/>
      <c r="L765" s="660"/>
      <c r="M765" s="848"/>
      <c r="N765" s="848"/>
      <c r="O765" s="660"/>
      <c r="P765" s="660"/>
      <c r="Q765" s="660"/>
      <c r="BA765" s="420"/>
      <c r="BB765" s="496"/>
      <c r="BC765" s="420"/>
      <c r="BD765" s="420"/>
      <c r="BE765" s="420"/>
      <c r="BF765" s="420"/>
      <c r="BG765" s="420"/>
      <c r="BH765" s="420"/>
      <c r="BI765" s="420"/>
      <c r="BJ765" s="420"/>
      <c r="BK765" s="420"/>
      <c r="BL765" s="420"/>
      <c r="BM765" s="420"/>
      <c r="BN765" s="420"/>
      <c r="BO765" s="420"/>
      <c r="BP765" s="420"/>
      <c r="BQ765" s="420"/>
      <c r="BR765" s="420"/>
      <c r="BS765" s="420"/>
      <c r="BT765" s="420"/>
      <c r="BU765" s="420"/>
      <c r="BV765" s="420"/>
      <c r="BW765" s="420"/>
      <c r="BX765" s="420"/>
      <c r="BY765" s="420"/>
      <c r="BZ765" s="420"/>
      <c r="CA765" s="420"/>
      <c r="CB765" s="420"/>
      <c r="CC765" s="420"/>
      <c r="CD765" s="420"/>
      <c r="CE765" s="420"/>
      <c r="CF765" s="420"/>
      <c r="CG765" s="420"/>
      <c r="CH765" s="420"/>
      <c r="CI765" s="420"/>
      <c r="CJ765" s="420"/>
      <c r="CK765" s="420"/>
      <c r="CL765" s="420"/>
      <c r="CM765" s="420"/>
      <c r="CN765" s="420"/>
      <c r="CO765" s="420"/>
      <c r="CP765" s="420"/>
      <c r="CQ765" s="420"/>
      <c r="CR765" s="420"/>
      <c r="CS765" s="420"/>
      <c r="CT765" s="420"/>
      <c r="CU765" s="420"/>
      <c r="CV765" s="420"/>
      <c r="CW765" s="420"/>
      <c r="CX765" s="420"/>
      <c r="CY765" s="420"/>
      <c r="CZ765" s="420"/>
    </row>
    <row r="766" ht="25.15" customHeight="true" x14ac:dyDescent="0.2">
      <c r="C766" s="848"/>
      <c r="D766" s="848"/>
      <c r="E766" s="660"/>
      <c r="F766" s="660"/>
      <c r="G766" s="660"/>
      <c r="H766" s="848"/>
      <c r="I766" s="848"/>
      <c r="J766" s="660"/>
      <c r="K766" s="660"/>
      <c r="L766" s="660"/>
      <c r="M766" s="848"/>
      <c r="N766" s="848"/>
      <c r="O766" s="660"/>
      <c r="P766" s="660"/>
      <c r="Q766" s="660"/>
      <c r="BA766" s="420"/>
      <c r="BB766" s="496"/>
      <c r="BC766" s="420"/>
      <c r="BD766" s="420"/>
      <c r="BE766" s="420"/>
      <c r="BF766" s="420"/>
      <c r="BG766" s="420"/>
      <c r="BH766" s="420"/>
      <c r="BI766" s="420"/>
      <c r="BJ766" s="420"/>
      <c r="BK766" s="420"/>
      <c r="BL766" s="420"/>
      <c r="BM766" s="420"/>
      <c r="BN766" s="420"/>
      <c r="BO766" s="420"/>
      <c r="BP766" s="420"/>
      <c r="BQ766" s="420"/>
      <c r="BR766" s="420"/>
      <c r="BS766" s="420"/>
      <c r="BT766" s="420"/>
      <c r="BU766" s="420"/>
      <c r="BV766" s="420"/>
      <c r="BW766" s="420"/>
      <c r="BX766" s="420"/>
      <c r="BY766" s="420"/>
      <c r="BZ766" s="420"/>
      <c r="CA766" s="420"/>
      <c r="CB766" s="420"/>
      <c r="CC766" s="420"/>
      <c r="CD766" s="420"/>
      <c r="CE766" s="420"/>
      <c r="CF766" s="420"/>
      <c r="CG766" s="420"/>
      <c r="CH766" s="420"/>
      <c r="CI766" s="420"/>
      <c r="CJ766" s="420"/>
      <c r="CK766" s="420"/>
      <c r="CL766" s="420"/>
      <c r="CM766" s="420"/>
      <c r="CN766" s="420"/>
      <c r="CO766" s="420"/>
      <c r="CP766" s="420"/>
      <c r="CQ766" s="420"/>
      <c r="CR766" s="420"/>
      <c r="CS766" s="420"/>
      <c r="CT766" s="420"/>
      <c r="CU766" s="420"/>
      <c r="CV766" s="420"/>
      <c r="CW766" s="420"/>
      <c r="CX766" s="420"/>
      <c r="CY766" s="420"/>
      <c r="CZ766" s="420"/>
    </row>
    <row r="767" ht="25.15" customHeight="true" x14ac:dyDescent="0.2">
      <c r="C767" s="848"/>
      <c r="D767" s="848"/>
      <c r="E767" s="660"/>
      <c r="F767" s="660"/>
      <c r="G767" s="660"/>
      <c r="H767" s="848"/>
      <c r="I767" s="848"/>
      <c r="J767" s="660"/>
      <c r="K767" s="660"/>
      <c r="L767" s="660"/>
      <c r="M767" s="848"/>
      <c r="N767" s="848"/>
      <c r="O767" s="660"/>
      <c r="P767" s="660"/>
      <c r="Q767" s="660"/>
      <c r="BA767" s="420"/>
      <c r="BB767" s="496"/>
      <c r="BC767" s="420"/>
      <c r="BD767" s="420"/>
      <c r="BE767" s="420"/>
      <c r="BF767" s="420"/>
      <c r="BG767" s="420"/>
      <c r="BH767" s="420"/>
      <c r="BI767" s="420"/>
      <c r="BJ767" s="420"/>
      <c r="BK767" s="420"/>
      <c r="BL767" s="420"/>
      <c r="BM767" s="420"/>
      <c r="BN767" s="420"/>
      <c r="BO767" s="420"/>
      <c r="BP767" s="420"/>
      <c r="BQ767" s="420"/>
      <c r="BR767" s="420"/>
      <c r="BS767" s="420"/>
      <c r="BT767" s="420"/>
      <c r="BU767" s="420"/>
      <c r="BV767" s="420"/>
      <c r="BW767" s="420"/>
      <c r="BX767" s="420"/>
      <c r="BY767" s="420"/>
      <c r="BZ767" s="420"/>
      <c r="CA767" s="420"/>
      <c r="CB767" s="420"/>
      <c r="CC767" s="420"/>
      <c r="CD767" s="420"/>
      <c r="CE767" s="420"/>
      <c r="CF767" s="420"/>
      <c r="CG767" s="420"/>
      <c r="CH767" s="420"/>
      <c r="CI767" s="420"/>
      <c r="CJ767" s="420"/>
      <c r="CK767" s="420"/>
      <c r="CL767" s="420"/>
      <c r="CM767" s="420"/>
      <c r="CN767" s="420"/>
      <c r="CO767" s="420"/>
      <c r="CP767" s="420"/>
      <c r="CQ767" s="420"/>
      <c r="CR767" s="420"/>
      <c r="CS767" s="420"/>
      <c r="CT767" s="420"/>
      <c r="CU767" s="420"/>
      <c r="CV767" s="420"/>
      <c r="CW767" s="420"/>
      <c r="CX767" s="420"/>
      <c r="CY767" s="420"/>
      <c r="CZ767" s="420"/>
    </row>
    <row r="768" ht="25.15" customHeight="true" x14ac:dyDescent="0.2">
      <c r="C768" s="848"/>
      <c r="D768" s="848"/>
      <c r="E768" s="660"/>
      <c r="F768" s="660"/>
      <c r="G768" s="660"/>
      <c r="H768" s="848"/>
      <c r="I768" s="848"/>
      <c r="J768" s="660"/>
      <c r="K768" s="660"/>
      <c r="L768" s="660"/>
      <c r="M768" s="848"/>
      <c r="N768" s="848"/>
      <c r="O768" s="660"/>
      <c r="P768" s="660"/>
      <c r="Q768" s="660"/>
      <c r="BA768" s="418"/>
      <c r="BB768" s="497"/>
      <c r="BC768" s="418"/>
      <c r="BD768" s="418"/>
      <c r="BE768" s="418"/>
      <c r="BF768" s="418"/>
      <c r="BG768" s="418"/>
      <c r="BH768" s="418"/>
      <c r="BI768" s="418"/>
      <c r="BJ768" s="418"/>
      <c r="BK768" s="418"/>
      <c r="BL768" s="418"/>
      <c r="BM768" s="418"/>
      <c r="BN768" s="418"/>
      <c r="BO768" s="418"/>
      <c r="BP768" s="418"/>
      <c r="BQ768" s="418"/>
      <c r="BR768" s="418"/>
      <c r="BS768" s="418"/>
      <c r="BT768" s="418"/>
      <c r="BU768" s="418"/>
      <c r="BV768" s="418"/>
      <c r="BW768" s="418"/>
      <c r="BX768" s="418"/>
      <c r="BY768" s="418"/>
      <c r="BZ768" s="418"/>
      <c r="CA768" s="418"/>
      <c r="CB768" s="418"/>
      <c r="CC768" s="418"/>
      <c r="CD768" s="418"/>
      <c r="CE768" s="418"/>
      <c r="CF768" s="418"/>
      <c r="CG768" s="418"/>
      <c r="CH768" s="418"/>
      <c r="CI768" s="418"/>
      <c r="CJ768" s="418"/>
      <c r="CK768" s="418"/>
      <c r="CL768" s="418"/>
      <c r="CM768" s="418"/>
      <c r="CN768" s="418"/>
      <c r="CO768" s="418"/>
      <c r="CP768" s="418"/>
      <c r="CQ768" s="418"/>
      <c r="CR768" s="418"/>
      <c r="CS768" s="418"/>
      <c r="CT768" s="418"/>
      <c r="CU768" s="418"/>
      <c r="CV768" s="418"/>
      <c r="CW768" s="418"/>
      <c r="CX768" s="418"/>
      <c r="CY768" s="418"/>
      <c r="CZ768" s="418"/>
    </row>
    <row r="769" ht="25.15" customHeight="true" x14ac:dyDescent="0.2">
      <c r="C769" s="848"/>
      <c r="D769" s="848"/>
      <c r="E769" s="660"/>
      <c r="F769" s="660"/>
      <c r="G769" s="660"/>
      <c r="H769" s="848"/>
      <c r="I769" s="848"/>
      <c r="J769" s="660"/>
      <c r="K769" s="660"/>
      <c r="L769" s="660"/>
      <c r="M769" s="848"/>
      <c r="N769" s="848"/>
      <c r="O769" s="660"/>
      <c r="P769" s="660"/>
      <c r="Q769" s="660"/>
      <c r="BA769" s="418"/>
      <c r="BB769" s="497"/>
      <c r="BC769" s="418"/>
      <c r="BD769" s="418"/>
      <c r="BE769" s="418"/>
      <c r="BF769" s="418"/>
      <c r="BG769" s="418"/>
      <c r="BH769" s="418"/>
      <c r="BI769" s="418"/>
      <c r="BJ769" s="418"/>
      <c r="BK769" s="418"/>
      <c r="BL769" s="418"/>
      <c r="BM769" s="418"/>
      <c r="BN769" s="418"/>
      <c r="BO769" s="418"/>
      <c r="BP769" s="418"/>
      <c r="BQ769" s="418"/>
      <c r="BR769" s="418"/>
      <c r="BS769" s="418"/>
      <c r="BT769" s="418"/>
      <c r="BU769" s="418"/>
      <c r="BV769" s="418"/>
      <c r="BW769" s="418"/>
      <c r="BX769" s="418"/>
      <c r="BY769" s="418"/>
      <c r="BZ769" s="418"/>
      <c r="CA769" s="418"/>
      <c r="CB769" s="418"/>
      <c r="CC769" s="418"/>
      <c r="CD769" s="418"/>
      <c r="CE769" s="418"/>
      <c r="CF769" s="418"/>
      <c r="CG769" s="418"/>
      <c r="CH769" s="418"/>
      <c r="CI769" s="418"/>
      <c r="CJ769" s="418"/>
      <c r="CK769" s="418"/>
      <c r="CL769" s="418"/>
      <c r="CM769" s="418"/>
      <c r="CN769" s="418"/>
      <c r="CO769" s="418"/>
      <c r="CP769" s="418"/>
      <c r="CQ769" s="418"/>
      <c r="CR769" s="418"/>
      <c r="CS769" s="418"/>
      <c r="CT769" s="418"/>
      <c r="CU769" s="418"/>
      <c r="CV769" s="418"/>
      <c r="CW769" s="418"/>
      <c r="CX769" s="418"/>
      <c r="CY769" s="418"/>
      <c r="CZ769" s="418"/>
    </row>
    <row r="770" ht="25.15" customHeight="true" x14ac:dyDescent="0.2">
      <c r="C770" s="848"/>
      <c r="D770" s="848"/>
      <c r="E770" s="660"/>
      <c r="F770" s="660"/>
      <c r="G770" s="660"/>
      <c r="H770" s="848"/>
      <c r="I770" s="848"/>
      <c r="J770" s="660"/>
      <c r="K770" s="660"/>
      <c r="L770" s="660"/>
      <c r="M770" s="848"/>
      <c r="N770" s="848"/>
      <c r="O770" s="660"/>
      <c r="P770" s="660"/>
      <c r="Q770" s="660"/>
      <c r="BA770" s="418"/>
      <c r="BB770" s="497"/>
      <c r="BC770" s="418"/>
      <c r="BD770" s="418"/>
      <c r="BE770" s="418"/>
      <c r="BF770" s="418"/>
      <c r="BG770" s="418"/>
      <c r="BH770" s="418"/>
      <c r="BI770" s="418"/>
      <c r="BJ770" s="418"/>
      <c r="BK770" s="418"/>
      <c r="BL770" s="418"/>
      <c r="BM770" s="418"/>
      <c r="BN770" s="418"/>
      <c r="BO770" s="418"/>
      <c r="BP770" s="418"/>
      <c r="BQ770" s="418"/>
      <c r="BR770" s="418"/>
      <c r="BS770" s="418"/>
      <c r="BT770" s="418"/>
      <c r="BU770" s="418"/>
      <c r="BV770" s="418"/>
      <c r="BW770" s="418"/>
      <c r="BX770" s="418"/>
      <c r="BY770" s="418"/>
      <c r="BZ770" s="418"/>
      <c r="CA770" s="418"/>
      <c r="CB770" s="418"/>
      <c r="CC770" s="418"/>
      <c r="CD770" s="418"/>
      <c r="CE770" s="418"/>
      <c r="CF770" s="418"/>
      <c r="CG770" s="418"/>
      <c r="CH770" s="418"/>
      <c r="CI770" s="418"/>
      <c r="CJ770" s="418"/>
      <c r="CK770" s="418"/>
      <c r="CL770" s="418"/>
      <c r="CM770" s="418"/>
      <c r="CN770" s="418"/>
      <c r="CO770" s="418"/>
      <c r="CP770" s="418"/>
      <c r="CQ770" s="418"/>
      <c r="CR770" s="418"/>
      <c r="CS770" s="418"/>
      <c r="CT770" s="418"/>
      <c r="CU770" s="418"/>
      <c r="CV770" s="418"/>
      <c r="CW770" s="418"/>
      <c r="CX770" s="418"/>
      <c r="CY770" s="418"/>
      <c r="CZ770" s="418"/>
    </row>
    <row r="771" ht="25.15" customHeight="true" x14ac:dyDescent="0.2">
      <c r="C771" s="848"/>
      <c r="D771" s="848"/>
      <c r="E771" s="660"/>
      <c r="F771" s="660"/>
      <c r="G771" s="660"/>
      <c r="H771" s="848"/>
      <c r="I771" s="848"/>
      <c r="J771" s="660"/>
      <c r="K771" s="660"/>
      <c r="L771" s="660"/>
      <c r="M771" s="848"/>
      <c r="N771" s="848"/>
      <c r="O771" s="660"/>
      <c r="P771" s="660"/>
      <c r="Q771" s="660"/>
      <c r="BA771" s="418"/>
      <c r="BB771" s="497"/>
      <c r="BC771" s="418"/>
      <c r="BD771" s="418"/>
      <c r="BE771" s="418"/>
      <c r="BF771" s="418"/>
      <c r="BG771" s="418"/>
      <c r="BH771" s="418"/>
      <c r="BI771" s="418"/>
      <c r="BJ771" s="418"/>
      <c r="BK771" s="418"/>
      <c r="BL771" s="418"/>
      <c r="BM771" s="418"/>
      <c r="BN771" s="418"/>
      <c r="BO771" s="418"/>
      <c r="BP771" s="418"/>
      <c r="BQ771" s="418"/>
      <c r="BR771" s="418"/>
      <c r="BS771" s="418"/>
      <c r="BT771" s="418"/>
      <c r="BU771" s="418"/>
      <c r="BV771" s="418"/>
      <c r="BW771" s="418"/>
      <c r="BX771" s="418"/>
      <c r="BY771" s="418"/>
      <c r="BZ771" s="418"/>
      <c r="CA771" s="418"/>
      <c r="CB771" s="418"/>
      <c r="CC771" s="418"/>
      <c r="CD771" s="418"/>
      <c r="CE771" s="418"/>
      <c r="CF771" s="418"/>
      <c r="CG771" s="418"/>
      <c r="CH771" s="418"/>
      <c r="CI771" s="418"/>
      <c r="CJ771" s="418"/>
      <c r="CK771" s="418"/>
      <c r="CL771" s="418"/>
      <c r="CM771" s="418"/>
      <c r="CN771" s="418"/>
      <c r="CO771" s="418"/>
      <c r="CP771" s="418"/>
      <c r="CQ771" s="418"/>
      <c r="CR771" s="418"/>
      <c r="CS771" s="418"/>
      <c r="CT771" s="418"/>
      <c r="CU771" s="418"/>
      <c r="CV771" s="418"/>
      <c r="CW771" s="418"/>
      <c r="CX771" s="418"/>
      <c r="CY771" s="418"/>
      <c r="CZ771" s="418"/>
    </row>
    <row r="772" ht="25.15" customHeight="true" x14ac:dyDescent="0.2">
      <c r="C772" s="848"/>
      <c r="D772" s="848"/>
      <c r="E772" s="660"/>
      <c r="F772" s="660"/>
      <c r="G772" s="660"/>
      <c r="H772" s="848"/>
      <c r="I772" s="848"/>
      <c r="J772" s="660"/>
      <c r="K772" s="660"/>
      <c r="L772" s="660"/>
      <c r="M772" s="848"/>
      <c r="N772" s="848"/>
      <c r="O772" s="660"/>
      <c r="P772" s="660"/>
      <c r="Q772" s="660"/>
      <c r="BA772" s="418"/>
      <c r="BB772" s="497"/>
      <c r="BC772" s="418"/>
      <c r="BD772" s="418"/>
      <c r="BE772" s="418"/>
      <c r="BF772" s="418"/>
      <c r="BG772" s="418"/>
      <c r="BH772" s="418"/>
      <c r="BI772" s="418"/>
      <c r="BJ772" s="418"/>
      <c r="BK772" s="418"/>
      <c r="BL772" s="418"/>
      <c r="BM772" s="418"/>
      <c r="BN772" s="418"/>
      <c r="BO772" s="418"/>
      <c r="BP772" s="418"/>
      <c r="BQ772" s="418"/>
      <c r="BR772" s="418"/>
      <c r="BS772" s="418"/>
      <c r="BT772" s="418"/>
      <c r="BU772" s="418"/>
      <c r="BV772" s="418"/>
      <c r="BW772" s="418"/>
      <c r="BX772" s="418"/>
      <c r="BY772" s="418"/>
      <c r="BZ772" s="418"/>
      <c r="CA772" s="418"/>
      <c r="CB772" s="418"/>
      <c r="CC772" s="418"/>
      <c r="CD772" s="418"/>
      <c r="CE772" s="418"/>
      <c r="CF772" s="418"/>
      <c r="CG772" s="418"/>
      <c r="CH772" s="418"/>
      <c r="CI772" s="418"/>
      <c r="CJ772" s="418"/>
      <c r="CK772" s="418"/>
      <c r="CL772" s="418"/>
      <c r="CM772" s="418"/>
      <c r="CN772" s="418"/>
      <c r="CO772" s="418"/>
      <c r="CP772" s="418"/>
      <c r="CQ772" s="418"/>
      <c r="CR772" s="418"/>
      <c r="CS772" s="418"/>
      <c r="CT772" s="418"/>
      <c r="CU772" s="418"/>
      <c r="CV772" s="418"/>
      <c r="CW772" s="418"/>
      <c r="CX772" s="418"/>
      <c r="CY772" s="418"/>
      <c r="CZ772" s="418"/>
    </row>
    <row r="773" ht="25.15" customHeight="true" x14ac:dyDescent="0.2">
      <c r="C773" s="848"/>
      <c r="D773" s="848"/>
      <c r="E773" s="660"/>
      <c r="F773" s="660"/>
      <c r="G773" s="660"/>
      <c r="H773" s="848"/>
      <c r="I773" s="848"/>
      <c r="J773" s="660"/>
      <c r="K773" s="660"/>
      <c r="L773" s="660"/>
      <c r="M773" s="848"/>
      <c r="N773" s="848"/>
      <c r="O773" s="660"/>
      <c r="P773" s="660"/>
      <c r="Q773" s="660"/>
      <c r="BA773" s="418"/>
      <c r="BB773" s="497"/>
      <c r="BC773" s="418"/>
      <c r="BD773" s="418"/>
      <c r="BE773" s="418"/>
      <c r="BF773" s="418"/>
      <c r="BG773" s="418"/>
      <c r="BH773" s="418"/>
      <c r="BI773" s="418"/>
      <c r="BJ773" s="418"/>
      <c r="BK773" s="418"/>
      <c r="BL773" s="418"/>
      <c r="BM773" s="418"/>
      <c r="BN773" s="418"/>
      <c r="BO773" s="418"/>
      <c r="BP773" s="418"/>
      <c r="BQ773" s="418"/>
      <c r="BR773" s="418"/>
      <c r="BS773" s="418"/>
      <c r="BT773" s="418"/>
      <c r="BU773" s="418"/>
      <c r="BV773" s="418"/>
      <c r="BW773" s="418"/>
      <c r="BX773" s="418"/>
      <c r="BY773" s="418"/>
      <c r="BZ773" s="418"/>
      <c r="CA773" s="418"/>
      <c r="CB773" s="418"/>
      <c r="CC773" s="418"/>
      <c r="CD773" s="418"/>
      <c r="CE773" s="418"/>
      <c r="CF773" s="418"/>
      <c r="CG773" s="418"/>
      <c r="CH773" s="418"/>
      <c r="CI773" s="418"/>
      <c r="CJ773" s="418"/>
      <c r="CK773" s="418"/>
      <c r="CL773" s="418"/>
      <c r="CM773" s="418"/>
      <c r="CN773" s="418"/>
      <c r="CO773" s="418"/>
      <c r="CP773" s="418"/>
      <c r="CQ773" s="418"/>
      <c r="CR773" s="418"/>
      <c r="CS773" s="418"/>
      <c r="CT773" s="418"/>
      <c r="CU773" s="418"/>
      <c r="CV773" s="418"/>
      <c r="CW773" s="418"/>
      <c r="CX773" s="418"/>
      <c r="CY773" s="418"/>
      <c r="CZ773" s="418"/>
    </row>
    <row r="774" ht="25.15" customHeight="true" x14ac:dyDescent="0.2">
      <c r="C774" s="848"/>
      <c r="D774" s="848"/>
      <c r="E774" s="660"/>
      <c r="F774" s="660"/>
      <c r="G774" s="660"/>
      <c r="H774" s="848"/>
      <c r="I774" s="848"/>
      <c r="J774" s="660"/>
      <c r="K774" s="660"/>
      <c r="L774" s="660"/>
      <c r="M774" s="848"/>
      <c r="N774" s="848"/>
      <c r="O774" s="660"/>
      <c r="P774" s="660"/>
      <c r="Q774" s="660"/>
      <c r="BA774" s="418"/>
      <c r="BB774" s="497"/>
      <c r="BC774" s="418"/>
      <c r="BD774" s="418"/>
      <c r="BE774" s="418"/>
      <c r="BF774" s="418"/>
      <c r="BG774" s="418"/>
      <c r="BH774" s="418"/>
      <c r="BI774" s="418"/>
      <c r="BJ774" s="418"/>
      <c r="BK774" s="418"/>
      <c r="BL774" s="418"/>
      <c r="BM774" s="418"/>
      <c r="BN774" s="418"/>
      <c r="BO774" s="418"/>
      <c r="BP774" s="418"/>
      <c r="BQ774" s="418"/>
      <c r="BR774" s="418"/>
      <c r="BS774" s="418"/>
      <c r="BT774" s="418"/>
      <c r="BU774" s="418"/>
      <c r="BV774" s="418"/>
      <c r="BW774" s="418"/>
      <c r="BX774" s="418"/>
      <c r="BY774" s="418"/>
      <c r="BZ774" s="418"/>
      <c r="CA774" s="418"/>
      <c r="CB774" s="418"/>
      <c r="CC774" s="418"/>
      <c r="CD774" s="418"/>
      <c r="CE774" s="418"/>
      <c r="CF774" s="418"/>
      <c r="CG774" s="418"/>
      <c r="CH774" s="418"/>
      <c r="CI774" s="418"/>
      <c r="CJ774" s="418"/>
      <c r="CK774" s="418"/>
      <c r="CL774" s="418"/>
      <c r="CM774" s="418"/>
      <c r="CN774" s="418"/>
      <c r="CO774" s="418"/>
      <c r="CP774" s="418"/>
      <c r="CQ774" s="418"/>
      <c r="CR774" s="418"/>
      <c r="CS774" s="418"/>
      <c r="CT774" s="418"/>
      <c r="CU774" s="418"/>
      <c r="CV774" s="418"/>
      <c r="CW774" s="418"/>
      <c r="CX774" s="418"/>
      <c r="CY774" s="418"/>
      <c r="CZ774" s="418"/>
    </row>
    <row r="775" ht="25.15" customHeight="true" x14ac:dyDescent="0.2">
      <c r="C775" s="848"/>
      <c r="D775" s="848"/>
      <c r="E775" s="660"/>
      <c r="F775" s="660"/>
      <c r="G775" s="660"/>
      <c r="H775" s="848"/>
      <c r="I775" s="848"/>
      <c r="J775" s="660"/>
      <c r="K775" s="660"/>
      <c r="L775" s="660"/>
      <c r="M775" s="848"/>
      <c r="N775" s="848"/>
      <c r="O775" s="660"/>
      <c r="P775" s="660"/>
      <c r="Q775" s="660"/>
      <c r="BA775" s="418"/>
      <c r="BB775" s="497"/>
      <c r="BC775" s="418"/>
      <c r="BD775" s="418"/>
      <c r="BE775" s="418"/>
      <c r="BF775" s="418"/>
      <c r="BG775" s="418"/>
      <c r="BH775" s="418"/>
      <c r="BI775" s="418"/>
      <c r="BJ775" s="418"/>
      <c r="BK775" s="418"/>
      <c r="BL775" s="418"/>
      <c r="BM775" s="418"/>
      <c r="BN775" s="418"/>
      <c r="BO775" s="418"/>
      <c r="BP775" s="418"/>
      <c r="BQ775" s="418"/>
      <c r="BR775" s="418"/>
      <c r="BS775" s="418"/>
      <c r="BT775" s="418"/>
      <c r="BU775" s="418"/>
      <c r="BV775" s="418"/>
      <c r="BW775" s="418"/>
      <c r="BX775" s="418"/>
      <c r="BY775" s="418"/>
      <c r="BZ775" s="418"/>
      <c r="CA775" s="418"/>
      <c r="CB775" s="418"/>
      <c r="CC775" s="418"/>
      <c r="CD775" s="418"/>
      <c r="CE775" s="418"/>
      <c r="CF775" s="418"/>
      <c r="CG775" s="418"/>
      <c r="CH775" s="418"/>
      <c r="CI775" s="418"/>
      <c r="CJ775" s="418"/>
      <c r="CK775" s="418"/>
      <c r="CL775" s="418"/>
      <c r="CM775" s="418"/>
      <c r="CN775" s="418"/>
      <c r="CO775" s="418"/>
      <c r="CP775" s="418"/>
      <c r="CQ775" s="418"/>
      <c r="CR775" s="418"/>
      <c r="CS775" s="418"/>
      <c r="CT775" s="418"/>
      <c r="CU775" s="418"/>
      <c r="CV775" s="418"/>
      <c r="CW775" s="418"/>
      <c r="CX775" s="418"/>
      <c r="CY775" s="418"/>
      <c r="CZ775" s="418"/>
    </row>
    <row r="776" ht="25.15" customHeight="true" x14ac:dyDescent="0.2">
      <c r="C776" s="848"/>
      <c r="D776" s="848"/>
      <c r="E776" s="660"/>
      <c r="F776" s="660"/>
      <c r="G776" s="660"/>
      <c r="H776" s="848"/>
      <c r="I776" s="848"/>
      <c r="J776" s="660"/>
      <c r="K776" s="660"/>
      <c r="L776" s="660"/>
      <c r="M776" s="848"/>
      <c r="N776" s="848"/>
      <c r="O776" s="660"/>
      <c r="P776" s="660"/>
      <c r="Q776" s="660"/>
      <c r="BA776" s="418"/>
      <c r="BB776" s="497"/>
      <c r="BC776" s="418"/>
      <c r="BD776" s="418"/>
      <c r="BE776" s="418"/>
      <c r="BF776" s="418"/>
      <c r="BG776" s="418"/>
      <c r="BH776" s="418"/>
      <c r="BI776" s="418"/>
      <c r="BJ776" s="418"/>
      <c r="BK776" s="418"/>
      <c r="BL776" s="418"/>
      <c r="BM776" s="418"/>
      <c r="BN776" s="418"/>
      <c r="BO776" s="418"/>
      <c r="BP776" s="418"/>
      <c r="BQ776" s="418"/>
      <c r="BR776" s="418"/>
      <c r="BS776" s="418"/>
      <c r="BT776" s="418"/>
      <c r="BU776" s="418"/>
      <c r="BV776" s="418"/>
      <c r="BW776" s="418"/>
      <c r="BX776" s="418"/>
      <c r="BY776" s="418"/>
      <c r="BZ776" s="418"/>
      <c r="CA776" s="418"/>
      <c r="CB776" s="418"/>
      <c r="CC776" s="418"/>
      <c r="CD776" s="418"/>
      <c r="CE776" s="418"/>
      <c r="CF776" s="418"/>
      <c r="CG776" s="418"/>
      <c r="CH776" s="418"/>
      <c r="CI776" s="418"/>
      <c r="CJ776" s="418"/>
      <c r="CK776" s="418"/>
      <c r="CL776" s="418"/>
      <c r="CM776" s="418"/>
      <c r="CN776" s="418"/>
      <c r="CO776" s="418"/>
      <c r="CP776" s="418"/>
      <c r="CQ776" s="418"/>
      <c r="CR776" s="418"/>
      <c r="CS776" s="418"/>
      <c r="CT776" s="418"/>
      <c r="CU776" s="418"/>
      <c r="CV776" s="418"/>
      <c r="CW776" s="418"/>
      <c r="CX776" s="418"/>
      <c r="CY776" s="418"/>
      <c r="CZ776" s="418"/>
    </row>
    <row r="777" ht="25.15" customHeight="true" x14ac:dyDescent="0.2">
      <c r="C777" s="848"/>
      <c r="D777" s="848"/>
      <c r="E777" s="660"/>
      <c r="F777" s="660"/>
      <c r="G777" s="660"/>
      <c r="H777" s="848"/>
      <c r="I777" s="848"/>
      <c r="J777" s="660"/>
      <c r="K777" s="660"/>
      <c r="L777" s="660"/>
      <c r="M777" s="848"/>
      <c r="N777" s="848"/>
      <c r="O777" s="660"/>
      <c r="P777" s="660"/>
      <c r="Q777" s="660"/>
      <c r="BA777" s="418"/>
      <c r="BB777" s="497"/>
      <c r="BC777" s="418"/>
      <c r="BD777" s="418"/>
      <c r="BE777" s="418"/>
      <c r="BF777" s="418"/>
      <c r="BG777" s="418"/>
      <c r="BH777" s="418"/>
      <c r="BI777" s="418"/>
      <c r="BJ777" s="418"/>
      <c r="BK777" s="418"/>
      <c r="BL777" s="418"/>
      <c r="BM777" s="418"/>
      <c r="BN777" s="418"/>
      <c r="BO777" s="418"/>
      <c r="BP777" s="418"/>
      <c r="BQ777" s="418"/>
      <c r="BR777" s="418"/>
      <c r="BS777" s="418"/>
      <c r="BT777" s="418"/>
      <c r="BU777" s="418"/>
      <c r="BV777" s="418"/>
      <c r="BW777" s="418"/>
      <c r="BX777" s="418"/>
      <c r="BY777" s="418"/>
      <c r="BZ777" s="418"/>
      <c r="CA777" s="418"/>
      <c r="CB777" s="418"/>
      <c r="CC777" s="418"/>
      <c r="CD777" s="418"/>
      <c r="CE777" s="418"/>
      <c r="CF777" s="418"/>
      <c r="CG777" s="418"/>
      <c r="CH777" s="418"/>
      <c r="CI777" s="418"/>
      <c r="CJ777" s="418"/>
      <c r="CK777" s="418"/>
      <c r="CL777" s="418"/>
      <c r="CM777" s="418"/>
      <c r="CN777" s="418"/>
      <c r="CO777" s="418"/>
      <c r="CP777" s="418"/>
      <c r="CQ777" s="418"/>
      <c r="CR777" s="418"/>
      <c r="CS777" s="418"/>
      <c r="CT777" s="418"/>
      <c r="CU777" s="418"/>
      <c r="CV777" s="418"/>
      <c r="CW777" s="418"/>
      <c r="CX777" s="418"/>
      <c r="CY777" s="418"/>
      <c r="CZ777" s="418"/>
    </row>
    <row r="778" ht="25.15" customHeight="true" x14ac:dyDescent="0.2">
      <c r="C778" s="848"/>
      <c r="D778" s="848"/>
      <c r="E778" s="660"/>
      <c r="F778" s="660"/>
      <c r="G778" s="660"/>
      <c r="H778" s="848"/>
      <c r="I778" s="848"/>
      <c r="J778" s="660"/>
      <c r="K778" s="660"/>
      <c r="L778" s="660"/>
      <c r="M778" s="848"/>
      <c r="N778" s="848"/>
      <c r="O778" s="660"/>
      <c r="P778" s="660"/>
      <c r="Q778" s="660"/>
      <c r="BA778" s="418"/>
      <c r="BB778" s="497"/>
      <c r="BC778" s="418"/>
      <c r="BD778" s="418"/>
      <c r="BE778" s="418"/>
      <c r="BF778" s="418"/>
      <c r="BG778" s="418"/>
      <c r="BH778" s="418"/>
      <c r="BI778" s="418"/>
      <c r="BJ778" s="418"/>
      <c r="BK778" s="418"/>
      <c r="BL778" s="418"/>
      <c r="BM778" s="418"/>
      <c r="BN778" s="418"/>
      <c r="BO778" s="418"/>
      <c r="BP778" s="418"/>
      <c r="BQ778" s="418"/>
      <c r="BR778" s="418"/>
      <c r="BS778" s="418"/>
      <c r="BT778" s="418"/>
      <c r="BU778" s="418"/>
      <c r="BV778" s="418"/>
      <c r="BW778" s="418"/>
      <c r="BX778" s="418"/>
      <c r="BY778" s="418"/>
      <c r="BZ778" s="418"/>
      <c r="CA778" s="418"/>
      <c r="CB778" s="418"/>
      <c r="CC778" s="418"/>
      <c r="CD778" s="418"/>
      <c r="CE778" s="418"/>
      <c r="CF778" s="418"/>
      <c r="CG778" s="418"/>
      <c r="CH778" s="418"/>
      <c r="CI778" s="418"/>
      <c r="CJ778" s="418"/>
      <c r="CK778" s="418"/>
      <c r="CL778" s="418"/>
      <c r="CM778" s="418"/>
      <c r="CN778" s="418"/>
      <c r="CO778" s="418"/>
      <c r="CP778" s="418"/>
      <c r="CQ778" s="418"/>
      <c r="CR778" s="418"/>
      <c r="CS778" s="418"/>
      <c r="CT778" s="418"/>
      <c r="CU778" s="418"/>
      <c r="CV778" s="418"/>
      <c r="CW778" s="418"/>
      <c r="CX778" s="418"/>
      <c r="CY778" s="418"/>
      <c r="CZ778" s="418"/>
    </row>
    <row r="779" ht="25.15" customHeight="true" x14ac:dyDescent="0.2">
      <c r="C779" s="848"/>
      <c r="D779" s="848"/>
      <c r="E779" s="660"/>
      <c r="F779" s="660"/>
      <c r="G779" s="660"/>
      <c r="H779" s="848"/>
      <c r="I779" s="848"/>
      <c r="J779" s="660"/>
      <c r="K779" s="660"/>
      <c r="L779" s="660"/>
      <c r="M779" s="848"/>
      <c r="N779" s="848"/>
      <c r="O779" s="660"/>
      <c r="P779" s="660"/>
      <c r="Q779" s="660"/>
      <c r="BA779" s="418"/>
      <c r="BB779" s="497"/>
      <c r="BC779" s="418"/>
      <c r="BD779" s="418"/>
      <c r="BE779" s="418"/>
      <c r="BF779" s="418"/>
      <c r="BG779" s="418"/>
      <c r="BH779" s="418"/>
      <c r="BI779" s="418"/>
      <c r="BJ779" s="418"/>
      <c r="BK779" s="418"/>
      <c r="BL779" s="418"/>
      <c r="BM779" s="418"/>
      <c r="BN779" s="418"/>
      <c r="BO779" s="418"/>
      <c r="BP779" s="418"/>
      <c r="BQ779" s="418"/>
      <c r="BR779" s="418"/>
      <c r="BS779" s="418"/>
      <c r="BT779" s="418"/>
      <c r="BU779" s="418"/>
      <c r="BV779" s="418"/>
      <c r="BW779" s="418"/>
      <c r="BX779" s="418"/>
      <c r="BY779" s="418"/>
      <c r="BZ779" s="418"/>
      <c r="CA779" s="418"/>
      <c r="CB779" s="418"/>
      <c r="CC779" s="418"/>
      <c r="CD779" s="418"/>
      <c r="CE779" s="418"/>
      <c r="CF779" s="418"/>
      <c r="CG779" s="418"/>
      <c r="CH779" s="418"/>
      <c r="CI779" s="418"/>
      <c r="CJ779" s="418"/>
      <c r="CK779" s="418"/>
      <c r="CL779" s="418"/>
      <c r="CM779" s="418"/>
      <c r="CN779" s="418"/>
      <c r="CO779" s="418"/>
      <c r="CP779" s="418"/>
      <c r="CQ779" s="418"/>
      <c r="CR779" s="418"/>
      <c r="CS779" s="418"/>
      <c r="CT779" s="418"/>
      <c r="CU779" s="418"/>
      <c r="CV779" s="418"/>
      <c r="CW779" s="418"/>
      <c r="CX779" s="418"/>
      <c r="CY779" s="418"/>
      <c r="CZ779" s="418"/>
    </row>
    <row r="780" ht="25.15" customHeight="true" x14ac:dyDescent="0.2">
      <c r="C780" s="848"/>
      <c r="D780" s="848"/>
      <c r="E780" s="660"/>
      <c r="F780" s="660"/>
      <c r="G780" s="660"/>
      <c r="H780" s="848"/>
      <c r="I780" s="848"/>
      <c r="J780" s="660"/>
      <c r="K780" s="660"/>
      <c r="L780" s="660"/>
      <c r="M780" s="848"/>
      <c r="N780" s="848"/>
      <c r="O780" s="660"/>
      <c r="P780" s="660"/>
      <c r="Q780" s="660"/>
      <c r="BA780" s="418"/>
      <c r="BB780" s="497"/>
      <c r="BC780" s="418"/>
      <c r="BD780" s="418"/>
      <c r="BE780" s="418"/>
      <c r="BF780" s="418"/>
      <c r="BG780" s="418"/>
      <c r="BH780" s="418"/>
      <c r="BI780" s="418"/>
      <c r="BJ780" s="418"/>
      <c r="BK780" s="418"/>
      <c r="BL780" s="418"/>
      <c r="BM780" s="418"/>
      <c r="BN780" s="418"/>
      <c r="BO780" s="418"/>
      <c r="BP780" s="418"/>
      <c r="BQ780" s="418"/>
      <c r="BR780" s="418"/>
      <c r="BS780" s="418"/>
      <c r="BT780" s="418"/>
      <c r="BU780" s="418"/>
      <c r="BV780" s="418"/>
      <c r="BW780" s="418"/>
      <c r="BX780" s="418"/>
      <c r="BY780" s="418"/>
      <c r="BZ780" s="418"/>
      <c r="CA780" s="418"/>
      <c r="CB780" s="418"/>
      <c r="CC780" s="418"/>
      <c r="CD780" s="418"/>
      <c r="CE780" s="418"/>
      <c r="CF780" s="418"/>
      <c r="CG780" s="418"/>
      <c r="CH780" s="418"/>
      <c r="CI780" s="418"/>
      <c r="CJ780" s="418"/>
      <c r="CK780" s="418"/>
      <c r="CL780" s="418"/>
      <c r="CM780" s="418"/>
      <c r="CN780" s="418"/>
      <c r="CO780" s="418"/>
      <c r="CP780" s="418"/>
      <c r="CQ780" s="418"/>
      <c r="CR780" s="418"/>
      <c r="CS780" s="418"/>
      <c r="CT780" s="418"/>
      <c r="CU780" s="418"/>
      <c r="CV780" s="418"/>
      <c r="CW780" s="418"/>
      <c r="CX780" s="418"/>
      <c r="CY780" s="418"/>
      <c r="CZ780" s="418"/>
    </row>
    <row r="781" ht="25.15" customHeight="true" x14ac:dyDescent="0.2">
      <c r="C781" s="848"/>
      <c r="D781" s="848"/>
      <c r="E781" s="660"/>
      <c r="F781" s="660"/>
      <c r="G781" s="660"/>
      <c r="H781" s="848"/>
      <c r="I781" s="848"/>
      <c r="J781" s="660"/>
      <c r="K781" s="660"/>
      <c r="L781" s="660"/>
      <c r="M781" s="848"/>
      <c r="N781" s="848"/>
      <c r="O781" s="660"/>
      <c r="P781" s="660"/>
      <c r="Q781" s="660"/>
      <c r="BA781" s="418"/>
      <c r="BB781" s="497"/>
      <c r="BC781" s="418"/>
      <c r="BD781" s="418"/>
      <c r="BE781" s="418"/>
      <c r="BF781" s="418"/>
      <c r="BG781" s="418"/>
      <c r="BH781" s="418"/>
      <c r="BI781" s="418"/>
      <c r="BJ781" s="418"/>
      <c r="BK781" s="418"/>
      <c r="BL781" s="418"/>
      <c r="BM781" s="418"/>
      <c r="BN781" s="418"/>
      <c r="BO781" s="418"/>
      <c r="BP781" s="418"/>
      <c r="BQ781" s="418"/>
      <c r="BR781" s="418"/>
      <c r="BS781" s="418"/>
      <c r="BT781" s="418"/>
      <c r="BU781" s="418"/>
      <c r="BV781" s="418"/>
      <c r="BW781" s="418"/>
      <c r="BX781" s="418"/>
      <c r="BY781" s="418"/>
      <c r="BZ781" s="418"/>
      <c r="CA781" s="418"/>
      <c r="CB781" s="418"/>
      <c r="CC781" s="418"/>
      <c r="CD781" s="418"/>
      <c r="CE781" s="418"/>
      <c r="CF781" s="418"/>
      <c r="CG781" s="418"/>
      <c r="CH781" s="418"/>
      <c r="CI781" s="418"/>
      <c r="CJ781" s="418"/>
      <c r="CK781" s="418"/>
      <c r="CL781" s="418"/>
      <c r="CM781" s="418"/>
      <c r="CN781" s="418"/>
      <c r="CO781" s="418"/>
      <c r="CP781" s="418"/>
      <c r="CQ781" s="418"/>
      <c r="CR781" s="418"/>
      <c r="CS781" s="418"/>
      <c r="CT781" s="418"/>
      <c r="CU781" s="418"/>
      <c r="CV781" s="418"/>
      <c r="CW781" s="418"/>
      <c r="CX781" s="418"/>
      <c r="CY781" s="418"/>
      <c r="CZ781" s="418"/>
    </row>
    <row r="782" ht="25.15" customHeight="true" x14ac:dyDescent="0.2">
      <c r="C782" s="848"/>
      <c r="D782" s="848"/>
      <c r="E782" s="660"/>
      <c r="F782" s="660"/>
      <c r="G782" s="660"/>
      <c r="H782" s="848"/>
      <c r="I782" s="848"/>
      <c r="J782" s="660"/>
      <c r="K782" s="660"/>
      <c r="L782" s="660"/>
      <c r="M782" s="848"/>
      <c r="N782" s="848"/>
      <c r="O782" s="660"/>
      <c r="P782" s="660"/>
      <c r="Q782" s="660"/>
      <c r="BA782" s="418"/>
      <c r="BB782" s="497"/>
      <c r="BC782" s="418"/>
      <c r="BD782" s="418"/>
      <c r="BE782" s="418"/>
      <c r="BF782" s="418"/>
      <c r="BG782" s="418"/>
      <c r="BH782" s="418"/>
      <c r="BI782" s="418"/>
      <c r="BJ782" s="418"/>
      <c r="BK782" s="418"/>
      <c r="BL782" s="418"/>
      <c r="BM782" s="418"/>
      <c r="BN782" s="418"/>
      <c r="BO782" s="418"/>
      <c r="BP782" s="418"/>
      <c r="BQ782" s="418"/>
      <c r="BR782" s="418"/>
      <c r="BS782" s="418"/>
      <c r="BT782" s="418"/>
      <c r="BU782" s="418"/>
      <c r="BV782" s="418"/>
      <c r="BW782" s="418"/>
      <c r="BX782" s="418"/>
      <c r="BY782" s="418"/>
      <c r="BZ782" s="418"/>
      <c r="CA782" s="418"/>
      <c r="CB782" s="418"/>
      <c r="CC782" s="418"/>
      <c r="CD782" s="418"/>
      <c r="CE782" s="418"/>
      <c r="CF782" s="418"/>
      <c r="CG782" s="418"/>
      <c r="CH782" s="418"/>
      <c r="CI782" s="418"/>
      <c r="CJ782" s="418"/>
      <c r="CK782" s="418"/>
      <c r="CL782" s="418"/>
      <c r="CM782" s="418"/>
      <c r="CN782" s="418"/>
      <c r="CO782" s="418"/>
      <c r="CP782" s="418"/>
      <c r="CQ782" s="418"/>
      <c r="CR782" s="418"/>
      <c r="CS782" s="418"/>
      <c r="CT782" s="418"/>
      <c r="CU782" s="418"/>
      <c r="CV782" s="418"/>
      <c r="CW782" s="418"/>
      <c r="CX782" s="418"/>
      <c r="CY782" s="418"/>
      <c r="CZ782" s="418"/>
    </row>
    <row r="783" ht="25.15" customHeight="true" x14ac:dyDescent="0.2">
      <c r="C783" s="848"/>
      <c r="D783" s="848"/>
      <c r="E783" s="660"/>
      <c r="F783" s="660"/>
      <c r="G783" s="660"/>
      <c r="H783" s="848"/>
      <c r="I783" s="848"/>
      <c r="J783" s="660"/>
      <c r="K783" s="660"/>
      <c r="L783" s="660"/>
      <c r="M783" s="848"/>
      <c r="N783" s="848"/>
      <c r="O783" s="660"/>
      <c r="P783" s="660"/>
      <c r="Q783" s="660"/>
      <c r="BA783" s="418"/>
      <c r="BB783" s="497"/>
      <c r="BC783" s="418"/>
      <c r="BD783" s="418"/>
      <c r="BE783" s="418"/>
      <c r="BF783" s="418"/>
      <c r="BG783" s="418"/>
      <c r="BH783" s="418"/>
      <c r="BI783" s="418"/>
      <c r="BJ783" s="418"/>
      <c r="BK783" s="418"/>
      <c r="BL783" s="418"/>
      <c r="BM783" s="418"/>
      <c r="BN783" s="418"/>
      <c r="BO783" s="418"/>
      <c r="BP783" s="418"/>
      <c r="BQ783" s="418"/>
      <c r="BR783" s="418"/>
      <c r="BS783" s="418"/>
      <c r="BT783" s="418"/>
      <c r="BU783" s="418"/>
      <c r="BV783" s="418"/>
      <c r="BW783" s="418"/>
      <c r="BX783" s="418"/>
      <c r="BY783" s="418"/>
      <c r="BZ783" s="418"/>
      <c r="CA783" s="418"/>
      <c r="CB783" s="418"/>
      <c r="CC783" s="418"/>
      <c r="CD783" s="418"/>
      <c r="CE783" s="418"/>
      <c r="CF783" s="418"/>
      <c r="CG783" s="418"/>
      <c r="CH783" s="418"/>
      <c r="CI783" s="418"/>
      <c r="CJ783" s="418"/>
      <c r="CK783" s="418"/>
      <c r="CL783" s="418"/>
      <c r="CM783" s="418"/>
      <c r="CN783" s="418"/>
      <c r="CO783" s="418"/>
      <c r="CP783" s="418"/>
      <c r="CQ783" s="418"/>
      <c r="CR783" s="418"/>
      <c r="CS783" s="418"/>
      <c r="CT783" s="418"/>
      <c r="CU783" s="418"/>
      <c r="CV783" s="418"/>
      <c r="CW783" s="418"/>
      <c r="CX783" s="418"/>
      <c r="CY783" s="418"/>
      <c r="CZ783" s="418"/>
    </row>
    <row r="784" ht="25.15" customHeight="true" x14ac:dyDescent="0.2">
      <c r="C784" s="848"/>
      <c r="D784" s="848"/>
      <c r="E784" s="660"/>
      <c r="F784" s="660"/>
      <c r="G784" s="660"/>
      <c r="H784" s="848"/>
      <c r="I784" s="848"/>
      <c r="J784" s="660"/>
      <c r="K784" s="660"/>
      <c r="L784" s="660"/>
      <c r="M784" s="848"/>
      <c r="N784" s="848"/>
      <c r="O784" s="660"/>
      <c r="P784" s="660"/>
      <c r="Q784" s="660"/>
      <c r="BA784" s="418"/>
      <c r="BB784" s="497"/>
      <c r="BC784" s="418"/>
      <c r="BD784" s="418"/>
      <c r="BE784" s="418"/>
      <c r="BF784" s="418"/>
      <c r="BG784" s="418"/>
      <c r="BH784" s="418"/>
      <c r="BI784" s="418"/>
      <c r="BJ784" s="418"/>
      <c r="BK784" s="418"/>
      <c r="BL784" s="418"/>
      <c r="BM784" s="418"/>
      <c r="BN784" s="418"/>
      <c r="BO784" s="418"/>
      <c r="BP784" s="418"/>
      <c r="BQ784" s="418"/>
      <c r="BR784" s="418"/>
      <c r="BS784" s="418"/>
      <c r="BT784" s="418"/>
      <c r="BU784" s="418"/>
      <c r="BV784" s="418"/>
      <c r="BW784" s="418"/>
      <c r="BX784" s="418"/>
      <c r="BY784" s="418"/>
      <c r="BZ784" s="418"/>
      <c r="CA784" s="418"/>
      <c r="CB784" s="418"/>
      <c r="CC784" s="418"/>
      <c r="CD784" s="418"/>
      <c r="CE784" s="418"/>
      <c r="CF784" s="418"/>
      <c r="CG784" s="418"/>
      <c r="CH784" s="418"/>
      <c r="CI784" s="418"/>
      <c r="CJ784" s="418"/>
      <c r="CK784" s="418"/>
      <c r="CL784" s="418"/>
      <c r="CM784" s="418"/>
      <c r="CN784" s="418"/>
      <c r="CO784" s="418"/>
      <c r="CP784" s="418"/>
      <c r="CQ784" s="418"/>
      <c r="CR784" s="418"/>
      <c r="CS784" s="418"/>
      <c r="CT784" s="418"/>
      <c r="CU784" s="418"/>
      <c r="CV784" s="418"/>
      <c r="CW784" s="418"/>
      <c r="CX784" s="418"/>
      <c r="CY784" s="418"/>
      <c r="CZ784" s="418"/>
    </row>
    <row r="785" ht="25.15" customHeight="true" x14ac:dyDescent="0.2">
      <c r="C785" s="848"/>
      <c r="D785" s="848"/>
      <c r="E785" s="660"/>
      <c r="F785" s="660"/>
      <c r="G785" s="660"/>
      <c r="H785" s="848"/>
      <c r="I785" s="848"/>
      <c r="J785" s="660"/>
      <c r="K785" s="660"/>
      <c r="L785" s="660"/>
      <c r="M785" s="848"/>
      <c r="N785" s="848"/>
      <c r="O785" s="660"/>
      <c r="P785" s="660"/>
      <c r="Q785" s="660"/>
      <c r="BA785" s="418"/>
      <c r="BB785" s="497"/>
      <c r="BC785" s="418"/>
      <c r="BD785" s="418"/>
      <c r="BE785" s="418"/>
      <c r="BF785" s="418"/>
      <c r="BG785" s="418"/>
      <c r="BH785" s="418"/>
      <c r="BI785" s="418"/>
      <c r="BJ785" s="418"/>
      <c r="BK785" s="418"/>
      <c r="BL785" s="418"/>
      <c r="BM785" s="418"/>
      <c r="BN785" s="418"/>
      <c r="BO785" s="418"/>
      <c r="BP785" s="418"/>
      <c r="BQ785" s="418"/>
      <c r="BR785" s="418"/>
      <c r="BS785" s="418"/>
      <c r="BT785" s="418"/>
      <c r="BU785" s="418"/>
      <c r="BV785" s="418"/>
      <c r="BW785" s="418"/>
      <c r="BX785" s="418"/>
      <c r="BY785" s="418"/>
      <c r="BZ785" s="418"/>
      <c r="CA785" s="418"/>
      <c r="CB785" s="418"/>
      <c r="CC785" s="418"/>
      <c r="CD785" s="418"/>
      <c r="CE785" s="418"/>
      <c r="CF785" s="418"/>
      <c r="CG785" s="418"/>
      <c r="CH785" s="418"/>
      <c r="CI785" s="418"/>
      <c r="CJ785" s="418"/>
      <c r="CK785" s="418"/>
      <c r="CL785" s="418"/>
      <c r="CM785" s="418"/>
      <c r="CN785" s="418"/>
      <c r="CO785" s="418"/>
      <c r="CP785" s="418"/>
      <c r="CQ785" s="418"/>
      <c r="CR785" s="418"/>
      <c r="CS785" s="418"/>
      <c r="CT785" s="418"/>
      <c r="CU785" s="418"/>
      <c r="CV785" s="418"/>
      <c r="CW785" s="418"/>
      <c r="CX785" s="418"/>
      <c r="CY785" s="418"/>
      <c r="CZ785" s="418"/>
    </row>
    <row r="786" ht="25.15" customHeight="true" x14ac:dyDescent="0.2">
      <c r="C786" s="848"/>
      <c r="D786" s="848"/>
      <c r="E786" s="660"/>
      <c r="F786" s="660"/>
      <c r="G786" s="660"/>
      <c r="H786" s="848"/>
      <c r="I786" s="848"/>
      <c r="J786" s="660"/>
      <c r="K786" s="660"/>
      <c r="L786" s="660"/>
      <c r="M786" s="848"/>
      <c r="N786" s="848"/>
      <c r="O786" s="660"/>
      <c r="P786" s="660"/>
      <c r="Q786" s="660"/>
      <c r="BA786" s="418"/>
      <c r="BB786" s="497"/>
      <c r="BC786" s="418"/>
      <c r="BD786" s="418"/>
      <c r="BE786" s="418"/>
      <c r="BF786" s="418"/>
      <c r="BG786" s="418"/>
      <c r="BH786" s="418"/>
      <c r="BI786" s="418"/>
      <c r="BJ786" s="418"/>
      <c r="BK786" s="418"/>
      <c r="BL786" s="418"/>
      <c r="BM786" s="418"/>
      <c r="BN786" s="418"/>
      <c r="BO786" s="418"/>
      <c r="BP786" s="418"/>
      <c r="BQ786" s="418"/>
      <c r="BR786" s="418"/>
      <c r="BS786" s="418"/>
      <c r="BT786" s="418"/>
      <c r="BU786" s="418"/>
      <c r="BV786" s="418"/>
      <c r="BW786" s="418"/>
      <c r="BX786" s="418"/>
      <c r="BY786" s="418"/>
      <c r="BZ786" s="418"/>
      <c r="CA786" s="418"/>
      <c r="CB786" s="418"/>
      <c r="CC786" s="418"/>
      <c r="CD786" s="418"/>
      <c r="CE786" s="418"/>
      <c r="CF786" s="418"/>
      <c r="CG786" s="418"/>
      <c r="CH786" s="418"/>
      <c r="CI786" s="418"/>
      <c r="CJ786" s="418"/>
      <c r="CK786" s="418"/>
      <c r="CL786" s="418"/>
      <c r="CM786" s="418"/>
      <c r="CN786" s="418"/>
      <c r="CO786" s="418"/>
      <c r="CP786" s="418"/>
      <c r="CQ786" s="418"/>
      <c r="CR786" s="418"/>
      <c r="CS786" s="418"/>
      <c r="CT786" s="418"/>
      <c r="CU786" s="418"/>
      <c r="CV786" s="418"/>
      <c r="CW786" s="418"/>
      <c r="CX786" s="418"/>
      <c r="CY786" s="418"/>
      <c r="CZ786" s="418"/>
    </row>
    <row r="787" ht="25.15" customHeight="true" x14ac:dyDescent="0.2">
      <c r="C787" s="848"/>
      <c r="D787" s="848"/>
      <c r="E787" s="660"/>
      <c r="F787" s="660"/>
      <c r="G787" s="660"/>
      <c r="H787" s="848"/>
      <c r="I787" s="848"/>
      <c r="J787" s="660"/>
      <c r="K787" s="660"/>
      <c r="L787" s="660"/>
      <c r="M787" s="848"/>
      <c r="N787" s="848"/>
      <c r="O787" s="660"/>
      <c r="P787" s="660"/>
      <c r="Q787" s="660"/>
      <c r="BA787" s="418"/>
      <c r="BB787" s="497"/>
      <c r="BC787" s="418"/>
      <c r="BD787" s="418"/>
      <c r="BE787" s="418"/>
      <c r="BF787" s="418"/>
      <c r="BG787" s="418"/>
      <c r="BH787" s="418"/>
      <c r="BI787" s="418"/>
      <c r="BJ787" s="418"/>
      <c r="BK787" s="418"/>
      <c r="BL787" s="418"/>
      <c r="BM787" s="418"/>
      <c r="BN787" s="418"/>
      <c r="BO787" s="418"/>
      <c r="BP787" s="418"/>
      <c r="BQ787" s="418"/>
      <c r="BR787" s="418"/>
      <c r="BS787" s="418"/>
      <c r="BT787" s="418"/>
      <c r="BU787" s="418"/>
      <c r="BV787" s="418"/>
      <c r="BW787" s="418"/>
      <c r="BX787" s="418"/>
      <c r="BY787" s="418"/>
      <c r="BZ787" s="418"/>
      <c r="CA787" s="418"/>
      <c r="CB787" s="418"/>
      <c r="CC787" s="418"/>
      <c r="CD787" s="418"/>
      <c r="CE787" s="418"/>
      <c r="CF787" s="418"/>
      <c r="CG787" s="418"/>
      <c r="CH787" s="418"/>
      <c r="CI787" s="418"/>
      <c r="CJ787" s="418"/>
      <c r="CK787" s="418"/>
      <c r="CL787" s="418"/>
      <c r="CM787" s="418"/>
      <c r="CN787" s="418"/>
      <c r="CO787" s="418"/>
      <c r="CP787" s="418"/>
      <c r="CQ787" s="418"/>
      <c r="CR787" s="418"/>
      <c r="CS787" s="418"/>
      <c r="CT787" s="418"/>
      <c r="CU787" s="418"/>
      <c r="CV787" s="418"/>
      <c r="CW787" s="418"/>
      <c r="CX787" s="418"/>
      <c r="CY787" s="418"/>
      <c r="CZ787" s="418"/>
    </row>
    <row r="788" ht="25.15" customHeight="true" x14ac:dyDescent="0.2">
      <c r="C788" s="848"/>
      <c r="D788" s="848"/>
      <c r="E788" s="660"/>
      <c r="F788" s="660"/>
      <c r="G788" s="660"/>
      <c r="H788" s="848"/>
      <c r="I788" s="848"/>
      <c r="J788" s="660"/>
      <c r="K788" s="660"/>
      <c r="L788" s="660"/>
      <c r="M788" s="848"/>
      <c r="N788" s="848"/>
      <c r="O788" s="660"/>
      <c r="P788" s="660"/>
      <c r="Q788" s="660"/>
      <c r="BA788" s="418"/>
      <c r="BB788" s="497"/>
      <c r="BC788" s="418"/>
      <c r="BD788" s="418"/>
      <c r="BE788" s="418"/>
      <c r="BF788" s="418"/>
      <c r="BG788" s="418"/>
      <c r="BH788" s="418"/>
      <c r="BI788" s="418"/>
      <c r="BJ788" s="418"/>
      <c r="BK788" s="418"/>
      <c r="BL788" s="418"/>
      <c r="BM788" s="418"/>
      <c r="BN788" s="418"/>
      <c r="BO788" s="418"/>
      <c r="BP788" s="418"/>
      <c r="BQ788" s="418"/>
      <c r="BR788" s="418"/>
      <c r="BS788" s="418"/>
      <c r="BT788" s="418"/>
      <c r="BU788" s="418"/>
      <c r="BV788" s="418"/>
      <c r="BW788" s="418"/>
      <c r="BX788" s="418"/>
      <c r="BY788" s="418"/>
      <c r="BZ788" s="418"/>
      <c r="CA788" s="418"/>
      <c r="CB788" s="418"/>
      <c r="CC788" s="418"/>
      <c r="CD788" s="418"/>
      <c r="CE788" s="418"/>
      <c r="CF788" s="418"/>
      <c r="CG788" s="418"/>
      <c r="CH788" s="418"/>
      <c r="CI788" s="418"/>
      <c r="CJ788" s="418"/>
      <c r="CK788" s="418"/>
      <c r="CL788" s="418"/>
      <c r="CM788" s="418"/>
      <c r="CN788" s="418"/>
      <c r="CO788" s="418"/>
      <c r="CP788" s="418"/>
      <c r="CQ788" s="418"/>
      <c r="CR788" s="418"/>
      <c r="CS788" s="418"/>
      <c r="CT788" s="418"/>
      <c r="CU788" s="418"/>
      <c r="CV788" s="418"/>
      <c r="CW788" s="418"/>
      <c r="CX788" s="418"/>
      <c r="CY788" s="418"/>
      <c r="CZ788" s="418"/>
    </row>
    <row r="789" ht="25.15" customHeight="true" x14ac:dyDescent="0.2">
      <c r="C789" s="848"/>
      <c r="D789" s="848"/>
      <c r="E789" s="660"/>
      <c r="F789" s="660"/>
      <c r="G789" s="660"/>
      <c r="H789" s="848"/>
      <c r="I789" s="848"/>
      <c r="J789" s="660"/>
      <c r="K789" s="660"/>
      <c r="L789" s="660"/>
      <c r="M789" s="848"/>
      <c r="N789" s="848"/>
      <c r="O789" s="660"/>
      <c r="P789" s="660"/>
      <c r="Q789" s="660"/>
      <c r="BA789" s="418"/>
      <c r="BB789" s="497"/>
      <c r="BC789" s="418"/>
      <c r="BD789" s="418"/>
      <c r="BE789" s="418"/>
      <c r="BF789" s="418"/>
      <c r="BG789" s="418"/>
      <c r="BH789" s="418"/>
      <c r="BI789" s="418"/>
      <c r="BJ789" s="418"/>
      <c r="BK789" s="418"/>
      <c r="BL789" s="418"/>
      <c r="BM789" s="418"/>
      <c r="BN789" s="418"/>
      <c r="BO789" s="418"/>
      <c r="BP789" s="418"/>
      <c r="BQ789" s="418"/>
      <c r="BR789" s="418"/>
      <c r="BS789" s="418"/>
      <c r="BT789" s="418"/>
      <c r="BU789" s="418"/>
      <c r="BV789" s="418"/>
      <c r="BW789" s="418"/>
      <c r="BX789" s="418"/>
      <c r="BY789" s="418"/>
      <c r="BZ789" s="418"/>
      <c r="CA789" s="418"/>
      <c r="CB789" s="418"/>
      <c r="CC789" s="418"/>
      <c r="CD789" s="418"/>
      <c r="CE789" s="418"/>
      <c r="CF789" s="418"/>
      <c r="CG789" s="418"/>
      <c r="CH789" s="418"/>
      <c r="CI789" s="418"/>
      <c r="CJ789" s="418"/>
      <c r="CK789" s="418"/>
      <c r="CL789" s="418"/>
      <c r="CM789" s="418"/>
      <c r="CN789" s="418"/>
      <c r="CO789" s="418"/>
      <c r="CP789" s="418"/>
      <c r="CQ789" s="418"/>
      <c r="CR789" s="418"/>
      <c r="CS789" s="418"/>
      <c r="CT789" s="418"/>
      <c r="CU789" s="418"/>
      <c r="CV789" s="418"/>
      <c r="CW789" s="418"/>
      <c r="CX789" s="418"/>
      <c r="CY789" s="418"/>
      <c r="CZ789" s="418"/>
    </row>
    <row r="790" ht="25.15" customHeight="true" x14ac:dyDescent="0.2">
      <c r="C790" s="848"/>
      <c r="D790" s="848"/>
      <c r="E790" s="660"/>
      <c r="F790" s="660"/>
      <c r="G790" s="660"/>
      <c r="H790" s="848"/>
      <c r="I790" s="848"/>
      <c r="J790" s="660"/>
      <c r="K790" s="660"/>
      <c r="L790" s="660"/>
      <c r="M790" s="848"/>
      <c r="N790" s="848"/>
      <c r="O790" s="660"/>
      <c r="P790" s="660"/>
      <c r="Q790" s="660"/>
      <c r="BA790" s="418"/>
      <c r="BB790" s="497"/>
      <c r="BC790" s="418"/>
      <c r="BD790" s="418"/>
      <c r="BE790" s="418"/>
      <c r="BF790" s="418"/>
      <c r="BG790" s="418"/>
      <c r="BH790" s="418"/>
      <c r="BI790" s="418"/>
      <c r="BJ790" s="418"/>
      <c r="BK790" s="418"/>
      <c r="BL790" s="418"/>
      <c r="BM790" s="418"/>
      <c r="BN790" s="418"/>
      <c r="BO790" s="418"/>
      <c r="BP790" s="418"/>
      <c r="BQ790" s="418"/>
      <c r="BR790" s="418"/>
      <c r="BS790" s="418"/>
      <c r="BT790" s="418"/>
      <c r="BU790" s="418"/>
      <c r="BV790" s="418"/>
      <c r="BW790" s="418"/>
      <c r="BX790" s="418"/>
      <c r="BY790" s="418"/>
      <c r="BZ790" s="418"/>
      <c r="CA790" s="418"/>
      <c r="CB790" s="418"/>
      <c r="CC790" s="418"/>
      <c r="CD790" s="418"/>
      <c r="CE790" s="418"/>
      <c r="CF790" s="418"/>
      <c r="CG790" s="418"/>
      <c r="CH790" s="418"/>
      <c r="CI790" s="418"/>
      <c r="CJ790" s="418"/>
      <c r="CK790" s="418"/>
      <c r="CL790" s="418"/>
      <c r="CM790" s="418"/>
      <c r="CN790" s="418"/>
      <c r="CO790" s="418"/>
      <c r="CP790" s="418"/>
      <c r="CQ790" s="418"/>
      <c r="CR790" s="418"/>
      <c r="CS790" s="418"/>
      <c r="CT790" s="418"/>
      <c r="CU790" s="418"/>
      <c r="CV790" s="418"/>
      <c r="CW790" s="418"/>
      <c r="CX790" s="418"/>
      <c r="CY790" s="418"/>
      <c r="CZ790" s="418"/>
    </row>
    <row r="791" ht="25.15" customHeight="true" x14ac:dyDescent="0.2">
      <c r="C791" s="848"/>
      <c r="D791" s="848"/>
      <c r="E791" s="660"/>
      <c r="F791" s="660"/>
      <c r="G791" s="660"/>
      <c r="H791" s="848"/>
      <c r="I791" s="848"/>
      <c r="J791" s="660"/>
      <c r="K791" s="660"/>
      <c r="L791" s="660"/>
      <c r="M791" s="848"/>
      <c r="N791" s="848"/>
      <c r="O791" s="660"/>
      <c r="P791" s="660"/>
      <c r="Q791" s="660"/>
      <c r="BA791" s="418"/>
      <c r="BB791" s="497"/>
      <c r="BC791" s="418"/>
      <c r="BD791" s="418"/>
      <c r="BE791" s="418"/>
      <c r="BF791" s="418"/>
      <c r="BG791" s="418"/>
      <c r="BH791" s="418"/>
      <c r="BI791" s="418"/>
      <c r="BJ791" s="418"/>
      <c r="BK791" s="418"/>
      <c r="BL791" s="418"/>
      <c r="BM791" s="418"/>
      <c r="BN791" s="418"/>
      <c r="BO791" s="418"/>
      <c r="BP791" s="418"/>
      <c r="BQ791" s="418"/>
      <c r="BR791" s="418"/>
      <c r="BS791" s="418"/>
      <c r="BT791" s="418"/>
      <c r="BU791" s="418"/>
      <c r="BV791" s="418"/>
      <c r="BW791" s="418"/>
      <c r="BX791" s="418"/>
      <c r="BY791" s="418"/>
      <c r="BZ791" s="418"/>
      <c r="CA791" s="418"/>
      <c r="CB791" s="418"/>
      <c r="CC791" s="418"/>
      <c r="CD791" s="418"/>
      <c r="CE791" s="418"/>
      <c r="CF791" s="418"/>
      <c r="CG791" s="418"/>
      <c r="CH791" s="418"/>
      <c r="CI791" s="418"/>
      <c r="CJ791" s="418"/>
      <c r="CK791" s="418"/>
      <c r="CL791" s="418"/>
      <c r="CM791" s="418"/>
      <c r="CN791" s="418"/>
      <c r="CO791" s="418"/>
      <c r="CP791" s="418"/>
      <c r="CQ791" s="418"/>
      <c r="CR791" s="418"/>
      <c r="CS791" s="418"/>
      <c r="CT791" s="418"/>
      <c r="CU791" s="418"/>
      <c r="CV791" s="418"/>
      <c r="CW791" s="418"/>
      <c r="CX791" s="418"/>
      <c r="CY791" s="418"/>
      <c r="CZ791" s="418"/>
    </row>
    <row r="792" ht="25.15" customHeight="true" x14ac:dyDescent="0.2">
      <c r="C792" s="848"/>
      <c r="D792" s="848"/>
      <c r="E792" s="660"/>
      <c r="F792" s="660"/>
      <c r="G792" s="660"/>
      <c r="H792" s="848"/>
      <c r="I792" s="848"/>
      <c r="J792" s="660"/>
      <c r="K792" s="660"/>
      <c r="L792" s="660"/>
      <c r="M792" s="848"/>
      <c r="N792" s="848"/>
      <c r="O792" s="660"/>
      <c r="P792" s="660"/>
      <c r="Q792" s="660"/>
      <c r="BA792" s="418"/>
      <c r="BB792" s="497"/>
      <c r="BC792" s="418"/>
      <c r="BD792" s="418"/>
      <c r="BE792" s="418"/>
      <c r="BF792" s="418"/>
      <c r="BG792" s="418"/>
      <c r="BH792" s="418"/>
      <c r="BI792" s="418"/>
      <c r="BJ792" s="418"/>
      <c r="BK792" s="418"/>
      <c r="BL792" s="418"/>
      <c r="BM792" s="418"/>
      <c r="BN792" s="418"/>
      <c r="BO792" s="418"/>
      <c r="BP792" s="418"/>
      <c r="BQ792" s="418"/>
      <c r="BR792" s="418"/>
      <c r="BS792" s="418"/>
      <c r="BT792" s="418"/>
      <c r="BU792" s="418"/>
      <c r="BV792" s="418"/>
      <c r="BW792" s="418"/>
      <c r="BX792" s="418"/>
      <c r="BY792" s="418"/>
      <c r="BZ792" s="418"/>
      <c r="CA792" s="418"/>
      <c r="CB792" s="418"/>
      <c r="CC792" s="418"/>
      <c r="CD792" s="418"/>
      <c r="CE792" s="418"/>
      <c r="CF792" s="418"/>
      <c r="CG792" s="418"/>
      <c r="CH792" s="418"/>
      <c r="CI792" s="418"/>
      <c r="CJ792" s="418"/>
      <c r="CK792" s="418"/>
      <c r="CL792" s="418"/>
      <c r="CM792" s="418"/>
      <c r="CN792" s="418"/>
      <c r="CO792" s="418"/>
      <c r="CP792" s="418"/>
      <c r="CQ792" s="418"/>
      <c r="CR792" s="418"/>
      <c r="CS792" s="418"/>
      <c r="CT792" s="418"/>
      <c r="CU792" s="418"/>
      <c r="CV792" s="418"/>
      <c r="CW792" s="418"/>
      <c r="CX792" s="418"/>
      <c r="CY792" s="418"/>
      <c r="CZ792" s="418"/>
    </row>
    <row r="793" ht="25.15" customHeight="true" x14ac:dyDescent="0.2">
      <c r="C793" s="848"/>
      <c r="D793" s="848"/>
      <c r="E793" s="660"/>
      <c r="F793" s="660"/>
      <c r="G793" s="660"/>
      <c r="H793" s="848"/>
      <c r="I793" s="848"/>
      <c r="J793" s="660"/>
      <c r="K793" s="660"/>
      <c r="L793" s="660"/>
      <c r="M793" s="848"/>
      <c r="N793" s="848"/>
      <c r="O793" s="660"/>
      <c r="P793" s="660"/>
      <c r="Q793" s="660"/>
      <c r="BA793" s="418"/>
      <c r="BB793" s="497"/>
      <c r="BC793" s="418"/>
      <c r="BD793" s="418"/>
      <c r="BE793" s="418"/>
      <c r="BF793" s="418"/>
      <c r="BG793" s="418"/>
      <c r="BH793" s="418"/>
      <c r="BI793" s="418"/>
      <c r="BJ793" s="418"/>
      <c r="BK793" s="418"/>
      <c r="BL793" s="418"/>
      <c r="BM793" s="418"/>
      <c r="BN793" s="418"/>
      <c r="BO793" s="418"/>
      <c r="BP793" s="418"/>
      <c r="BQ793" s="418"/>
      <c r="BR793" s="418"/>
      <c r="BS793" s="418"/>
      <c r="BT793" s="418"/>
      <c r="BU793" s="418"/>
      <c r="BV793" s="418"/>
      <c r="BW793" s="418"/>
      <c r="BX793" s="418"/>
      <c r="BY793" s="418"/>
      <c r="BZ793" s="418"/>
      <c r="CA793" s="418"/>
      <c r="CB793" s="418"/>
      <c r="CC793" s="418"/>
      <c r="CD793" s="418"/>
      <c r="CE793" s="418"/>
      <c r="CF793" s="418"/>
      <c r="CG793" s="418"/>
      <c r="CH793" s="418"/>
      <c r="CI793" s="418"/>
      <c r="CJ793" s="418"/>
      <c r="CK793" s="418"/>
      <c r="CL793" s="418"/>
      <c r="CM793" s="418"/>
      <c r="CN793" s="418"/>
      <c r="CO793" s="418"/>
      <c r="CP793" s="418"/>
      <c r="CQ793" s="418"/>
      <c r="CR793" s="418"/>
      <c r="CS793" s="418"/>
      <c r="CT793" s="418"/>
      <c r="CU793" s="418"/>
      <c r="CV793" s="418"/>
      <c r="CW793" s="418"/>
      <c r="CX793" s="418"/>
      <c r="CY793" s="418"/>
      <c r="CZ793" s="418"/>
    </row>
    <row r="794" ht="25.15" customHeight="true" x14ac:dyDescent="0.2">
      <c r="C794" s="848"/>
      <c r="D794" s="848"/>
      <c r="E794" s="660"/>
      <c r="F794" s="660"/>
      <c r="G794" s="660"/>
      <c r="H794" s="848"/>
      <c r="I794" s="848"/>
      <c r="J794" s="660"/>
      <c r="K794" s="660"/>
      <c r="L794" s="660"/>
      <c r="M794" s="848"/>
      <c r="N794" s="848"/>
      <c r="O794" s="660"/>
      <c r="P794" s="660"/>
      <c r="Q794" s="660"/>
      <c r="BA794" s="418"/>
      <c r="BB794" s="497"/>
      <c r="BC794" s="418"/>
      <c r="BD794" s="418"/>
      <c r="BE794" s="418"/>
      <c r="BF794" s="418"/>
      <c r="BG794" s="418"/>
      <c r="BH794" s="418"/>
      <c r="BI794" s="418"/>
      <c r="BJ794" s="418"/>
      <c r="BK794" s="418"/>
      <c r="BL794" s="418"/>
      <c r="BM794" s="418"/>
      <c r="BN794" s="418"/>
      <c r="BO794" s="418"/>
      <c r="BP794" s="418"/>
      <c r="BQ794" s="418"/>
      <c r="BR794" s="418"/>
      <c r="BS794" s="418"/>
      <c r="BT794" s="418"/>
      <c r="BU794" s="418"/>
      <c r="BV794" s="418"/>
      <c r="BW794" s="418"/>
      <c r="BX794" s="418"/>
      <c r="BY794" s="418"/>
      <c r="BZ794" s="418"/>
      <c r="CA794" s="418"/>
      <c r="CB794" s="418"/>
      <c r="CC794" s="418"/>
      <c r="CD794" s="418"/>
      <c r="CE794" s="418"/>
      <c r="CF794" s="418"/>
      <c r="CG794" s="418"/>
      <c r="CH794" s="418"/>
      <c r="CI794" s="418"/>
      <c r="CJ794" s="418"/>
      <c r="CK794" s="418"/>
      <c r="CL794" s="418"/>
      <c r="CM794" s="418"/>
      <c r="CN794" s="418"/>
      <c r="CO794" s="418"/>
      <c r="CP794" s="418"/>
      <c r="CQ794" s="418"/>
      <c r="CR794" s="418"/>
      <c r="CS794" s="418"/>
      <c r="CT794" s="418"/>
      <c r="CU794" s="418"/>
      <c r="CV794" s="418"/>
      <c r="CW794" s="418"/>
      <c r="CX794" s="418"/>
      <c r="CY794" s="418"/>
      <c r="CZ794" s="418"/>
    </row>
    <row r="795" ht="25.15" customHeight="true" x14ac:dyDescent="0.2">
      <c r="C795" s="848"/>
      <c r="D795" s="848"/>
      <c r="E795" s="660"/>
      <c r="F795" s="660"/>
      <c r="G795" s="660"/>
      <c r="H795" s="848"/>
      <c r="I795" s="848"/>
      <c r="J795" s="660"/>
      <c r="K795" s="660"/>
      <c r="L795" s="660"/>
      <c r="M795" s="848"/>
      <c r="N795" s="848"/>
      <c r="O795" s="660"/>
      <c r="P795" s="660"/>
      <c r="Q795" s="660"/>
      <c r="BA795" s="418"/>
      <c r="BB795" s="497"/>
      <c r="BC795" s="418"/>
      <c r="BD795" s="418"/>
      <c r="BE795" s="418"/>
      <c r="BF795" s="418"/>
      <c r="BG795" s="418"/>
      <c r="BH795" s="418"/>
      <c r="BI795" s="418"/>
      <c r="BJ795" s="418"/>
      <c r="BK795" s="418"/>
      <c r="BL795" s="418"/>
      <c r="BM795" s="418"/>
      <c r="BN795" s="418"/>
      <c r="BO795" s="418"/>
      <c r="BP795" s="418"/>
      <c r="BQ795" s="418"/>
      <c r="BR795" s="418"/>
      <c r="BS795" s="418"/>
      <c r="BT795" s="418"/>
      <c r="BU795" s="418"/>
      <c r="BV795" s="418"/>
      <c r="BW795" s="418"/>
      <c r="BX795" s="418"/>
      <c r="BY795" s="418"/>
      <c r="BZ795" s="418"/>
      <c r="CA795" s="418"/>
      <c r="CB795" s="418"/>
      <c r="CC795" s="418"/>
      <c r="CD795" s="418"/>
      <c r="CE795" s="418"/>
      <c r="CF795" s="418"/>
      <c r="CG795" s="418"/>
      <c r="CH795" s="418"/>
      <c r="CI795" s="418"/>
      <c r="CJ795" s="418"/>
      <c r="CK795" s="418"/>
      <c r="CL795" s="418"/>
      <c r="CM795" s="418"/>
      <c r="CN795" s="418"/>
      <c r="CO795" s="418"/>
      <c r="CP795" s="418"/>
      <c r="CQ795" s="418"/>
      <c r="CR795" s="418"/>
      <c r="CS795" s="418"/>
      <c r="CT795" s="418"/>
      <c r="CU795" s="418"/>
      <c r="CV795" s="418"/>
      <c r="CW795" s="418"/>
      <c r="CX795" s="418"/>
      <c r="CY795" s="418"/>
      <c r="CZ795" s="418"/>
    </row>
    <row r="796" ht="25.15" customHeight="true" x14ac:dyDescent="0.2">
      <c r="C796" s="848"/>
      <c r="D796" s="848"/>
      <c r="E796" s="660"/>
      <c r="F796" s="660"/>
      <c r="G796" s="660"/>
      <c r="H796" s="848"/>
      <c r="I796" s="848"/>
      <c r="J796" s="660"/>
      <c r="K796" s="660"/>
      <c r="L796" s="660"/>
      <c r="M796" s="848"/>
      <c r="N796" s="848"/>
      <c r="O796" s="660"/>
      <c r="P796" s="660"/>
      <c r="Q796" s="660"/>
      <c r="BA796" s="418"/>
      <c r="BB796" s="497"/>
      <c r="BC796" s="418"/>
      <c r="BD796" s="418"/>
      <c r="BE796" s="418"/>
      <c r="BF796" s="418"/>
      <c r="BG796" s="418"/>
      <c r="BH796" s="418"/>
      <c r="BI796" s="418"/>
      <c r="BJ796" s="418"/>
      <c r="BK796" s="418"/>
      <c r="BL796" s="418"/>
      <c r="BM796" s="418"/>
      <c r="BN796" s="418"/>
      <c r="BO796" s="418"/>
      <c r="BP796" s="418"/>
      <c r="BQ796" s="418"/>
      <c r="BR796" s="418"/>
      <c r="BS796" s="418"/>
      <c r="BT796" s="418"/>
      <c r="BU796" s="418"/>
      <c r="BV796" s="418"/>
      <c r="BW796" s="418"/>
      <c r="BX796" s="418"/>
      <c r="BY796" s="418"/>
      <c r="BZ796" s="418"/>
      <c r="CA796" s="418"/>
      <c r="CB796" s="418"/>
      <c r="CC796" s="418"/>
      <c r="CD796" s="418"/>
      <c r="CE796" s="418"/>
      <c r="CF796" s="418"/>
      <c r="CG796" s="418"/>
      <c r="CH796" s="418"/>
      <c r="CI796" s="418"/>
      <c r="CJ796" s="418"/>
      <c r="CK796" s="418"/>
      <c r="CL796" s="418"/>
      <c r="CM796" s="418"/>
      <c r="CN796" s="418"/>
      <c r="CO796" s="418"/>
      <c r="CP796" s="418"/>
      <c r="CQ796" s="418"/>
      <c r="CR796" s="418"/>
      <c r="CS796" s="418"/>
      <c r="CT796" s="418"/>
      <c r="CU796" s="418"/>
      <c r="CV796" s="418"/>
      <c r="CW796" s="418"/>
      <c r="CX796" s="418"/>
      <c r="CY796" s="418"/>
      <c r="CZ796" s="418"/>
    </row>
    <row r="797" ht="25.15" customHeight="true" x14ac:dyDescent="0.2">
      <c r="C797" s="848"/>
      <c r="D797" s="848"/>
      <c r="E797" s="660"/>
      <c r="F797" s="660"/>
      <c r="G797" s="660"/>
      <c r="H797" s="848"/>
      <c r="I797" s="848"/>
      <c r="J797" s="660"/>
      <c r="K797" s="660"/>
      <c r="L797" s="660"/>
      <c r="M797" s="848"/>
      <c r="N797" s="848"/>
      <c r="O797" s="660"/>
      <c r="P797" s="660"/>
      <c r="Q797" s="660"/>
      <c r="BA797" s="418"/>
      <c r="BB797" s="497"/>
      <c r="BC797" s="418"/>
      <c r="BD797" s="418"/>
      <c r="BE797" s="418"/>
      <c r="BF797" s="418"/>
      <c r="BG797" s="418"/>
      <c r="BH797" s="418"/>
      <c r="BI797" s="418"/>
      <c r="BJ797" s="418"/>
      <c r="BK797" s="418"/>
      <c r="BL797" s="418"/>
      <c r="BM797" s="418"/>
      <c r="BN797" s="418"/>
      <c r="BO797" s="418"/>
      <c r="BP797" s="418"/>
      <c r="BQ797" s="418"/>
      <c r="BR797" s="418"/>
      <c r="BS797" s="418"/>
      <c r="BT797" s="418"/>
      <c r="BU797" s="418"/>
      <c r="BV797" s="418"/>
      <c r="BW797" s="418"/>
      <c r="BX797" s="418"/>
      <c r="BY797" s="418"/>
      <c r="BZ797" s="418"/>
      <c r="CA797" s="418"/>
      <c r="CB797" s="418"/>
      <c r="CC797" s="418"/>
      <c r="CD797" s="418"/>
      <c r="CE797" s="418"/>
      <c r="CF797" s="418"/>
      <c r="CG797" s="418"/>
      <c r="CH797" s="418"/>
      <c r="CI797" s="418"/>
      <c r="CJ797" s="418"/>
      <c r="CK797" s="418"/>
      <c r="CL797" s="418"/>
      <c r="CM797" s="418"/>
      <c r="CN797" s="418"/>
      <c r="CO797" s="418"/>
      <c r="CP797" s="418"/>
      <c r="CQ797" s="418"/>
      <c r="CR797" s="418"/>
      <c r="CS797" s="418"/>
      <c r="CT797" s="418"/>
      <c r="CU797" s="418"/>
      <c r="CV797" s="418"/>
      <c r="CW797" s="418"/>
      <c r="CX797" s="418"/>
      <c r="CY797" s="418"/>
      <c r="CZ797" s="418"/>
    </row>
    <row r="798" ht="25.15" customHeight="true" x14ac:dyDescent="0.2">
      <c r="C798" s="848"/>
      <c r="D798" s="848"/>
      <c r="E798" s="660"/>
      <c r="F798" s="660"/>
      <c r="G798" s="660"/>
      <c r="H798" s="848"/>
      <c r="I798" s="848"/>
      <c r="J798" s="660"/>
      <c r="K798" s="660"/>
      <c r="L798" s="660"/>
      <c r="M798" s="848"/>
      <c r="N798" s="848"/>
      <c r="O798" s="660"/>
      <c r="P798" s="660"/>
      <c r="Q798" s="660"/>
      <c r="BA798" s="418"/>
      <c r="BB798" s="497"/>
      <c r="BC798" s="418"/>
      <c r="BD798" s="418"/>
      <c r="BE798" s="418"/>
      <c r="BF798" s="418"/>
      <c r="BG798" s="418"/>
      <c r="BH798" s="418"/>
      <c r="BI798" s="418"/>
      <c r="BJ798" s="418"/>
      <c r="BK798" s="418"/>
      <c r="BL798" s="418"/>
      <c r="BM798" s="418"/>
      <c r="BN798" s="418"/>
      <c r="BO798" s="418"/>
      <c r="BP798" s="418"/>
      <c r="BQ798" s="418"/>
      <c r="BR798" s="418"/>
      <c r="BS798" s="418"/>
      <c r="BT798" s="418"/>
      <c r="BU798" s="418"/>
      <c r="BV798" s="418"/>
      <c r="BW798" s="418"/>
      <c r="BX798" s="418"/>
      <c r="BY798" s="418"/>
      <c r="BZ798" s="418"/>
      <c r="CA798" s="418"/>
      <c r="CB798" s="418"/>
      <c r="CC798" s="418"/>
      <c r="CD798" s="418"/>
      <c r="CE798" s="418"/>
      <c r="CF798" s="418"/>
      <c r="CG798" s="418"/>
      <c r="CH798" s="418"/>
      <c r="CI798" s="418"/>
      <c r="CJ798" s="418"/>
      <c r="CK798" s="418"/>
      <c r="CL798" s="418"/>
      <c r="CM798" s="418"/>
      <c r="CN798" s="418"/>
      <c r="CO798" s="418"/>
      <c r="CP798" s="418"/>
      <c r="CQ798" s="418"/>
      <c r="CR798" s="418"/>
      <c r="CS798" s="418"/>
      <c r="CT798" s="418"/>
      <c r="CU798" s="418"/>
      <c r="CV798" s="418"/>
      <c r="CW798" s="418"/>
      <c r="CX798" s="418"/>
      <c r="CY798" s="418"/>
      <c r="CZ798" s="418"/>
    </row>
    <row r="799" ht="25.15" customHeight="true" x14ac:dyDescent="0.2">
      <c r="C799" s="848"/>
      <c r="D799" s="848"/>
      <c r="E799" s="660"/>
      <c r="F799" s="660"/>
      <c r="G799" s="660"/>
      <c r="H799" s="848"/>
      <c r="I799" s="848"/>
      <c r="J799" s="660"/>
      <c r="K799" s="660"/>
      <c r="L799" s="660"/>
      <c r="M799" s="848"/>
      <c r="N799" s="848"/>
      <c r="O799" s="660"/>
      <c r="P799" s="660"/>
      <c r="Q799" s="660"/>
      <c r="BA799" s="418"/>
      <c r="BB799" s="497"/>
      <c r="BC799" s="418"/>
      <c r="BD799" s="418"/>
      <c r="BE799" s="418"/>
      <c r="BF799" s="418"/>
      <c r="BG799" s="418"/>
      <c r="BH799" s="418"/>
      <c r="BI799" s="418"/>
      <c r="BJ799" s="418"/>
      <c r="BK799" s="418"/>
      <c r="BL799" s="418"/>
      <c r="BM799" s="418"/>
      <c r="BN799" s="418"/>
      <c r="BO799" s="418"/>
      <c r="BP799" s="418"/>
      <c r="BQ799" s="418"/>
      <c r="BR799" s="418"/>
      <c r="BS799" s="418"/>
      <c r="BT799" s="418"/>
      <c r="BU799" s="418"/>
      <c r="BV799" s="418"/>
      <c r="BW799" s="418"/>
      <c r="BX799" s="418"/>
      <c r="BY799" s="418"/>
      <c r="BZ799" s="418"/>
      <c r="CA799" s="418"/>
      <c r="CB799" s="418"/>
      <c r="CC799" s="418"/>
      <c r="CD799" s="418"/>
      <c r="CE799" s="418"/>
      <c r="CF799" s="418"/>
      <c r="CG799" s="418"/>
      <c r="CH799" s="418"/>
      <c r="CI799" s="418"/>
      <c r="CJ799" s="418"/>
      <c r="CK799" s="418"/>
      <c r="CL799" s="418"/>
      <c r="CM799" s="418"/>
      <c r="CN799" s="418"/>
      <c r="CO799" s="418"/>
      <c r="CP799" s="418"/>
      <c r="CQ799" s="418"/>
      <c r="CR799" s="418"/>
      <c r="CS799" s="418"/>
      <c r="CT799" s="418"/>
      <c r="CU799" s="418"/>
      <c r="CV799" s="418"/>
      <c r="CW799" s="418"/>
      <c r="CX799" s="418"/>
      <c r="CY799" s="418"/>
      <c r="CZ799" s="418"/>
    </row>
    <row r="800" ht="25.15" customHeight="true" x14ac:dyDescent="0.2">
      <c r="C800" s="660"/>
      <c r="D800" s="660"/>
      <c r="E800" s="660"/>
      <c r="F800" s="660"/>
      <c r="G800" s="660"/>
      <c r="H800" s="660"/>
      <c r="I800" s="660"/>
      <c r="J800" s="660"/>
      <c r="K800" s="660"/>
      <c r="L800" s="660"/>
      <c r="M800" s="660"/>
      <c r="N800" s="660"/>
      <c r="O800" s="660"/>
      <c r="P800" s="660"/>
      <c r="Q800" s="660"/>
      <c r="BA800" s="418"/>
      <c r="BB800" s="497"/>
      <c r="BC800" s="418"/>
      <c r="BD800" s="418"/>
      <c r="BE800" s="418"/>
      <c r="BF800" s="418"/>
      <c r="BG800" s="418"/>
      <c r="BH800" s="418"/>
      <c r="BI800" s="418"/>
      <c r="BJ800" s="418"/>
      <c r="BK800" s="418"/>
      <c r="BL800" s="418"/>
      <c r="BM800" s="418"/>
      <c r="BN800" s="418"/>
      <c r="BO800" s="418"/>
      <c r="BP800" s="418"/>
      <c r="BQ800" s="418"/>
      <c r="BR800" s="418"/>
      <c r="BS800" s="418"/>
      <c r="BT800" s="418"/>
      <c r="BU800" s="418"/>
      <c r="BV800" s="418"/>
      <c r="BW800" s="418"/>
      <c r="BX800" s="418"/>
      <c r="BY800" s="418"/>
      <c r="BZ800" s="418"/>
      <c r="CA800" s="418"/>
      <c r="CB800" s="418"/>
      <c r="CC800" s="418"/>
      <c r="CD800" s="418"/>
      <c r="CE800" s="418"/>
      <c r="CF800" s="418"/>
      <c r="CG800" s="418"/>
      <c r="CH800" s="418"/>
      <c r="CI800" s="418"/>
      <c r="CJ800" s="418"/>
      <c r="CK800" s="418"/>
      <c r="CL800" s="418"/>
      <c r="CM800" s="418"/>
      <c r="CN800" s="418"/>
      <c r="CO800" s="418"/>
      <c r="CP800" s="418"/>
      <c r="CQ800" s="418"/>
      <c r="CR800" s="418"/>
      <c r="CS800" s="418"/>
      <c r="CT800" s="418"/>
      <c r="CU800" s="418"/>
      <c r="CV800" s="418"/>
      <c r="CW800" s="418"/>
      <c r="CX800" s="418"/>
      <c r="CY800" s="418"/>
      <c r="CZ800" s="418"/>
    </row>
    <row r="801" ht="25.15" customHeight="true" x14ac:dyDescent="0.2">
      <c r="C801" s="660"/>
      <c r="D801" s="660"/>
      <c r="E801" s="660"/>
      <c r="F801" s="660"/>
      <c r="G801" s="660"/>
      <c r="H801" s="660"/>
      <c r="I801" s="660"/>
      <c r="J801" s="660"/>
      <c r="K801" s="660"/>
      <c r="L801" s="660"/>
      <c r="M801" s="660"/>
      <c r="N801" s="660"/>
      <c r="O801" s="660"/>
      <c r="P801" s="660"/>
      <c r="Q801" s="660"/>
    </row>
    <row r="802" ht="25.15" customHeight="true" x14ac:dyDescent="0.2">
      <c r="C802" s="660"/>
      <c r="D802" s="660"/>
      <c r="E802" s="660"/>
      <c r="F802" s="660"/>
      <c r="G802" s="660"/>
      <c r="H802" s="660"/>
      <c r="I802" s="660"/>
      <c r="J802" s="660"/>
      <c r="K802" s="660"/>
      <c r="L802" s="660"/>
      <c r="M802" s="660"/>
      <c r="N802" s="660"/>
      <c r="O802" s="660"/>
      <c r="P802" s="660"/>
      <c r="Q802" s="660"/>
    </row>
    <row r="803" ht="25.15" customHeight="true" x14ac:dyDescent="0.2">
      <c r="C803" s="660"/>
      <c r="D803" s="660"/>
      <c r="E803" s="660"/>
      <c r="F803" s="660"/>
      <c r="G803" s="660"/>
      <c r="H803" s="660"/>
      <c r="I803" s="660"/>
      <c r="J803" s="660"/>
      <c r="K803" s="660"/>
      <c r="L803" s="660"/>
      <c r="M803" s="660"/>
      <c r="N803" s="660"/>
      <c r="O803" s="660"/>
      <c r="P803" s="660"/>
      <c r="Q803" s="660"/>
    </row>
    <row r="804" ht="25.15" customHeight="true" x14ac:dyDescent="0.2">
      <c r="C804" s="660"/>
      <c r="D804" s="660"/>
      <c r="E804" s="660"/>
      <c r="F804" s="660"/>
      <c r="G804" s="660"/>
      <c r="H804" s="660"/>
      <c r="I804" s="660"/>
      <c r="J804" s="660"/>
      <c r="K804" s="660"/>
      <c r="L804" s="660"/>
      <c r="M804" s="660"/>
      <c r="N804" s="660"/>
      <c r="O804" s="660"/>
      <c r="P804" s="660"/>
      <c r="Q804" s="660"/>
    </row>
    <row r="805" ht="25.15" customHeight="true" x14ac:dyDescent="0.2">
      <c r="C805" s="660"/>
      <c r="D805" s="660"/>
      <c r="E805" s="660"/>
      <c r="F805" s="660"/>
      <c r="G805" s="660"/>
      <c r="H805" s="660"/>
      <c r="I805" s="660"/>
      <c r="J805" s="660"/>
      <c r="K805" s="660"/>
      <c r="L805" s="660"/>
      <c r="M805" s="660"/>
      <c r="N805" s="660"/>
      <c r="O805" s="660"/>
      <c r="P805" s="660"/>
      <c r="Q805" s="660"/>
    </row>
    <row r="806" ht="25.15" customHeight="true" x14ac:dyDescent="0.2">
      <c r="C806" s="660"/>
      <c r="D806" s="660"/>
      <c r="E806" s="660"/>
      <c r="F806" s="660"/>
      <c r="G806" s="660"/>
      <c r="H806" s="660"/>
      <c r="I806" s="660"/>
      <c r="J806" s="660"/>
      <c r="K806" s="660"/>
      <c r="L806" s="660"/>
      <c r="M806" s="660"/>
      <c r="N806" s="660"/>
      <c r="O806" s="660"/>
      <c r="P806" s="660"/>
      <c r="Q806" s="660"/>
    </row>
    <row r="807" ht="25.15" customHeight="true" x14ac:dyDescent="0.2">
      <c r="C807" s="660"/>
      <c r="D807" s="660"/>
      <c r="E807" s="660"/>
      <c r="F807" s="660"/>
      <c r="G807" s="660"/>
      <c r="H807" s="660"/>
      <c r="I807" s="660"/>
      <c r="J807" s="660"/>
      <c r="K807" s="660"/>
      <c r="L807" s="660"/>
      <c r="M807" s="660"/>
      <c r="N807" s="660"/>
      <c r="O807" s="660"/>
      <c r="P807" s="660"/>
      <c r="Q807" s="660"/>
    </row>
    <row r="808" ht="25.15" customHeight="true" x14ac:dyDescent="0.2">
      <c r="C808" s="660"/>
      <c r="D808" s="660"/>
      <c r="E808" s="660"/>
      <c r="F808" s="660"/>
      <c r="G808" s="660"/>
      <c r="H808" s="660"/>
      <c r="I808" s="660"/>
      <c r="J808" s="660"/>
      <c r="K808" s="660"/>
      <c r="L808" s="660"/>
      <c r="M808" s="660"/>
      <c r="N808" s="660"/>
      <c r="O808" s="660"/>
      <c r="P808" s="660"/>
      <c r="Q808" s="660"/>
    </row>
    <row r="809" ht="25.15" customHeight="true" x14ac:dyDescent="0.2">
      <c r="C809" s="660"/>
      <c r="D809" s="660"/>
      <c r="E809" s="660"/>
      <c r="F809" s="660"/>
      <c r="G809" s="660"/>
      <c r="H809" s="660"/>
      <c r="I809" s="660"/>
      <c r="J809" s="660"/>
      <c r="K809" s="660"/>
      <c r="L809" s="660"/>
      <c r="M809" s="660"/>
      <c r="N809" s="660"/>
      <c r="O809" s="660"/>
      <c r="P809" s="660"/>
      <c r="Q809" s="660"/>
    </row>
    <row r="810" ht="25.15" customHeight="true" x14ac:dyDescent="0.2">
      <c r="C810" s="660"/>
      <c r="D810" s="660"/>
      <c r="E810" s="660"/>
      <c r="F810" s="660"/>
      <c r="G810" s="660"/>
      <c r="H810" s="660"/>
      <c r="I810" s="660"/>
      <c r="J810" s="660"/>
      <c r="K810" s="660"/>
      <c r="L810" s="660"/>
      <c r="M810" s="660"/>
      <c r="N810" s="660"/>
      <c r="O810" s="660"/>
      <c r="P810" s="660"/>
      <c r="Q810" s="660"/>
    </row>
    <row r="811" ht="25.15" customHeight="true" x14ac:dyDescent="0.2">
      <c r="C811" s="660"/>
      <c r="D811" s="660"/>
      <c r="E811" s="660"/>
      <c r="F811" s="660"/>
      <c r="G811" s="660"/>
      <c r="H811" s="660"/>
      <c r="I811" s="660"/>
      <c r="J811" s="660"/>
      <c r="K811" s="660"/>
      <c r="L811" s="660"/>
      <c r="M811" s="660"/>
      <c r="N811" s="660"/>
      <c r="O811" s="660"/>
      <c r="P811" s="660"/>
      <c r="Q811" s="660"/>
    </row>
    <row r="812" ht="25.15" customHeight="true" x14ac:dyDescent="0.2">
      <c r="C812" s="660"/>
      <c r="D812" s="660"/>
      <c r="E812" s="660"/>
      <c r="F812" s="660"/>
      <c r="G812" s="660"/>
      <c r="H812" s="660"/>
      <c r="I812" s="660"/>
      <c r="J812" s="660"/>
      <c r="K812" s="660"/>
      <c r="L812" s="660"/>
      <c r="M812" s="660"/>
      <c r="N812" s="660"/>
      <c r="O812" s="660"/>
      <c r="P812" s="660"/>
      <c r="Q812" s="660"/>
    </row>
    <row r="813" ht="25.15" customHeight="true" x14ac:dyDescent="0.2">
      <c r="C813" s="660"/>
      <c r="D813" s="660"/>
      <c r="E813" s="660"/>
      <c r="F813" s="660"/>
      <c r="G813" s="660"/>
      <c r="H813" s="660"/>
      <c r="I813" s="660"/>
      <c r="J813" s="660"/>
      <c r="K813" s="660"/>
      <c r="L813" s="660"/>
      <c r="M813" s="660"/>
      <c r="N813" s="660"/>
      <c r="O813" s="660"/>
      <c r="P813" s="660"/>
      <c r="Q813" s="660"/>
    </row>
    <row r="814" ht="25.15" customHeight="true" x14ac:dyDescent="0.2">
      <c r="C814" s="660"/>
      <c r="D814" s="660"/>
      <c r="E814" s="660"/>
      <c r="F814" s="660"/>
      <c r="G814" s="660"/>
      <c r="H814" s="660"/>
      <c r="I814" s="660"/>
      <c r="J814" s="660"/>
      <c r="K814" s="660"/>
      <c r="L814" s="660"/>
      <c r="M814" s="660"/>
      <c r="N814" s="660"/>
      <c r="O814" s="660"/>
      <c r="P814" s="660"/>
      <c r="Q814" s="660"/>
    </row>
    <row r="815" ht="25.15" customHeight="true" x14ac:dyDescent="0.2">
      <c r="C815" s="660"/>
      <c r="D815" s="660"/>
      <c r="E815" s="660"/>
      <c r="F815" s="660"/>
      <c r="G815" s="660"/>
      <c r="H815" s="660"/>
      <c r="I815" s="660"/>
      <c r="J815" s="660"/>
      <c r="K815" s="660"/>
      <c r="L815" s="660"/>
      <c r="M815" s="660"/>
      <c r="N815" s="660"/>
      <c r="O815" s="660"/>
      <c r="P815" s="660"/>
      <c r="Q815" s="660"/>
    </row>
    <row r="816" ht="25.15" customHeight="true" x14ac:dyDescent="0.2">
      <c r="C816" s="660"/>
      <c r="D816" s="660"/>
      <c r="E816" s="660"/>
      <c r="F816" s="660"/>
      <c r="G816" s="660"/>
      <c r="H816" s="660"/>
      <c r="I816" s="660"/>
      <c r="J816" s="660"/>
      <c r="K816" s="660"/>
      <c r="L816" s="660"/>
      <c r="M816" s="660"/>
      <c r="N816" s="660"/>
      <c r="O816" s="660"/>
      <c r="P816" s="660"/>
      <c r="Q816" s="660"/>
    </row>
    <row r="817" ht="25.15" customHeight="true" x14ac:dyDescent="0.2">
      <c r="C817" s="660"/>
      <c r="D817" s="660"/>
      <c r="E817" s="660"/>
      <c r="F817" s="660"/>
      <c r="G817" s="660"/>
      <c r="H817" s="660"/>
      <c r="I817" s="660"/>
      <c r="J817" s="660"/>
      <c r="K817" s="660"/>
      <c r="L817" s="660"/>
      <c r="M817" s="660"/>
      <c r="N817" s="660"/>
      <c r="O817" s="660"/>
      <c r="P817" s="660"/>
      <c r="Q817" s="660"/>
    </row>
    <row r="818" ht="25.15" customHeight="true" x14ac:dyDescent="0.2">
      <c r="C818" s="660"/>
      <c r="D818" s="660"/>
      <c r="E818" s="660"/>
      <c r="F818" s="660"/>
      <c r="G818" s="660"/>
      <c r="H818" s="660"/>
      <c r="I818" s="660"/>
      <c r="J818" s="660"/>
      <c r="K818" s="660"/>
      <c r="L818" s="660"/>
      <c r="M818" s="660"/>
      <c r="N818" s="660"/>
      <c r="O818" s="660"/>
      <c r="P818" s="660"/>
      <c r="Q818" s="660"/>
    </row>
    <row r="819" ht="25.15" customHeight="true" x14ac:dyDescent="0.2">
      <c r="C819" s="660"/>
      <c r="D819" s="660"/>
      <c r="E819" s="660"/>
      <c r="F819" s="660"/>
      <c r="G819" s="660"/>
      <c r="H819" s="660"/>
      <c r="I819" s="660"/>
      <c r="J819" s="660"/>
      <c r="K819" s="660"/>
      <c r="L819" s="660"/>
      <c r="M819" s="660"/>
      <c r="N819" s="660"/>
      <c r="O819" s="660"/>
      <c r="P819" s="660"/>
      <c r="Q819" s="660"/>
    </row>
    <row r="820" ht="25.15" customHeight="true" x14ac:dyDescent="0.2">
      <c r="C820" s="660"/>
      <c r="D820" s="660"/>
      <c r="E820" s="660"/>
      <c r="F820" s="660"/>
      <c r="G820" s="660"/>
      <c r="H820" s="660"/>
      <c r="I820" s="660"/>
      <c r="J820" s="660"/>
      <c r="K820" s="660"/>
      <c r="L820" s="660"/>
      <c r="M820" s="660"/>
      <c r="N820" s="660"/>
      <c r="O820" s="660"/>
      <c r="P820" s="660"/>
      <c r="Q820" s="660"/>
    </row>
    <row r="821" ht="25.15" customHeight="true" x14ac:dyDescent="0.2">
      <c r="C821" s="660"/>
      <c r="D821" s="660"/>
      <c r="E821" s="660"/>
      <c r="F821" s="660"/>
      <c r="G821" s="660"/>
      <c r="H821" s="660"/>
      <c r="I821" s="660"/>
      <c r="J821" s="660"/>
      <c r="K821" s="660"/>
      <c r="L821" s="660"/>
      <c r="M821" s="660"/>
      <c r="N821" s="660"/>
      <c r="O821" s="660"/>
      <c r="P821" s="660"/>
      <c r="Q821" s="660"/>
    </row>
    <row r="822" ht="25.15" customHeight="true" x14ac:dyDescent="0.2">
      <c r="C822" s="660"/>
      <c r="D822" s="660"/>
      <c r="E822" s="660"/>
      <c r="F822" s="660"/>
      <c r="G822" s="660"/>
      <c r="H822" s="660"/>
      <c r="I822" s="660"/>
      <c r="J822" s="660"/>
      <c r="K822" s="660"/>
      <c r="L822" s="660"/>
      <c r="M822" s="660"/>
      <c r="N822" s="660"/>
      <c r="O822" s="660"/>
      <c r="P822" s="660"/>
      <c r="Q822" s="660"/>
    </row>
    <row r="823" ht="25.15" customHeight="true" x14ac:dyDescent="0.2">
      <c r="C823" s="660"/>
      <c r="D823" s="660"/>
      <c r="E823" s="660"/>
      <c r="F823" s="660"/>
      <c r="G823" s="660"/>
      <c r="H823" s="660"/>
      <c r="I823" s="660"/>
      <c r="J823" s="660"/>
      <c r="K823" s="660"/>
      <c r="L823" s="660"/>
      <c r="M823" s="660"/>
      <c r="N823" s="660"/>
      <c r="O823" s="660"/>
      <c r="P823" s="660"/>
      <c r="Q823" s="660"/>
    </row>
    <row r="824" ht="25.15" customHeight="true" x14ac:dyDescent="0.2">
      <c r="C824" s="660"/>
      <c r="D824" s="660"/>
      <c r="E824" s="660"/>
      <c r="F824" s="660"/>
      <c r="G824" s="660"/>
      <c r="H824" s="660"/>
      <c r="I824" s="660"/>
      <c r="J824" s="660"/>
      <c r="K824" s="660"/>
      <c r="L824" s="660"/>
      <c r="M824" s="660"/>
      <c r="N824" s="660"/>
      <c r="O824" s="660"/>
      <c r="P824" s="660"/>
      <c r="Q824" s="660"/>
    </row>
    <row r="825" ht="25.15" customHeight="true" x14ac:dyDescent="0.2">
      <c r="C825" s="660"/>
      <c r="D825" s="660"/>
      <c r="E825" s="660"/>
      <c r="F825" s="660"/>
      <c r="G825" s="660"/>
      <c r="H825" s="660"/>
      <c r="I825" s="660"/>
      <c r="J825" s="660"/>
      <c r="K825" s="660"/>
      <c r="L825" s="660"/>
      <c r="M825" s="660"/>
      <c r="N825" s="660"/>
      <c r="O825" s="660"/>
      <c r="P825" s="660"/>
      <c r="Q825" s="660"/>
    </row>
    <row r="826" ht="25.15" customHeight="true" x14ac:dyDescent="0.2">
      <c r="C826" s="660"/>
      <c r="D826" s="660"/>
      <c r="E826" s="660"/>
      <c r="F826" s="660"/>
      <c r="G826" s="660"/>
      <c r="H826" s="660"/>
      <c r="I826" s="660"/>
      <c r="J826" s="660"/>
      <c r="K826" s="660"/>
      <c r="L826" s="660"/>
      <c r="M826" s="660"/>
      <c r="N826" s="660"/>
      <c r="O826" s="660"/>
      <c r="P826" s="660"/>
      <c r="Q826" s="660"/>
    </row>
    <row r="827" ht="25.15" customHeight="true" x14ac:dyDescent="0.2">
      <c r="C827" s="660"/>
      <c r="D827" s="660"/>
      <c r="E827" s="660"/>
      <c r="F827" s="660"/>
      <c r="G827" s="660"/>
      <c r="H827" s="660"/>
      <c r="I827" s="660"/>
      <c r="J827" s="660"/>
      <c r="K827" s="660"/>
      <c r="L827" s="660"/>
      <c r="M827" s="660"/>
      <c r="N827" s="660"/>
      <c r="O827" s="660"/>
      <c r="P827" s="660"/>
      <c r="Q827" s="660"/>
    </row>
    <row r="828" ht="25.15" customHeight="true" x14ac:dyDescent="0.2">
      <c r="C828" s="660"/>
      <c r="D828" s="660"/>
      <c r="E828" s="660"/>
      <c r="F828" s="660"/>
      <c r="G828" s="660"/>
      <c r="H828" s="660"/>
      <c r="I828" s="660"/>
      <c r="J828" s="660"/>
      <c r="K828" s="660"/>
      <c r="L828" s="660"/>
      <c r="M828" s="660"/>
      <c r="N828" s="660"/>
      <c r="O828" s="660"/>
      <c r="P828" s="660"/>
      <c r="Q828" s="660"/>
    </row>
    <row r="829" ht="25.15" customHeight="true" x14ac:dyDescent="0.2">
      <c r="C829" s="660"/>
      <c r="D829" s="660"/>
      <c r="E829" s="660"/>
      <c r="F829" s="660"/>
      <c r="G829" s="660"/>
      <c r="H829" s="660"/>
      <c r="I829" s="660"/>
      <c r="J829" s="660"/>
      <c r="K829" s="660"/>
      <c r="L829" s="660"/>
      <c r="M829" s="660"/>
      <c r="N829" s="660"/>
      <c r="O829" s="660"/>
      <c r="P829" s="660"/>
      <c r="Q829" s="660"/>
    </row>
    <row r="830" ht="25.15" customHeight="true" x14ac:dyDescent="0.2">
      <c r="C830" s="660"/>
      <c r="D830" s="660"/>
      <c r="E830" s="660"/>
      <c r="F830" s="660"/>
      <c r="G830" s="660"/>
      <c r="H830" s="660"/>
      <c r="I830" s="660"/>
      <c r="J830" s="660"/>
      <c r="K830" s="660"/>
      <c r="L830" s="660"/>
      <c r="M830" s="660"/>
      <c r="N830" s="660"/>
      <c r="O830" s="660"/>
      <c r="P830" s="660"/>
      <c r="Q830" s="660"/>
    </row>
    <row r="831" ht="25.15" customHeight="true" x14ac:dyDescent="0.2">
      <c r="C831" s="660"/>
      <c r="D831" s="660"/>
      <c r="E831" s="660"/>
      <c r="F831" s="660"/>
      <c r="G831" s="660"/>
      <c r="H831" s="660"/>
      <c r="I831" s="660"/>
      <c r="J831" s="660"/>
      <c r="K831" s="660"/>
      <c r="L831" s="660"/>
      <c r="M831" s="660"/>
      <c r="N831" s="660"/>
      <c r="O831" s="660"/>
      <c r="P831" s="660"/>
      <c r="Q831" s="660"/>
    </row>
    <row r="832" ht="25.15" customHeight="true" x14ac:dyDescent="0.2">
      <c r="C832" s="660"/>
      <c r="D832" s="660"/>
      <c r="E832" s="660"/>
      <c r="F832" s="660"/>
      <c r="G832" s="660"/>
      <c r="H832" s="660"/>
      <c r="I832" s="660"/>
      <c r="J832" s="660"/>
      <c r="K832" s="660"/>
      <c r="L832" s="660"/>
      <c r="M832" s="660"/>
      <c r="N832" s="660"/>
      <c r="O832" s="660"/>
      <c r="P832" s="660"/>
      <c r="Q832" s="660"/>
    </row>
    <row r="833" ht="25.15" customHeight="true" x14ac:dyDescent="0.2">
      <c r="C833" s="660"/>
      <c r="D833" s="660"/>
      <c r="E833" s="660"/>
      <c r="F833" s="660"/>
      <c r="G833" s="660"/>
      <c r="H833" s="660"/>
      <c r="I833" s="660"/>
      <c r="J833" s="660"/>
      <c r="K833" s="660"/>
      <c r="L833" s="660"/>
      <c r="M833" s="660"/>
      <c r="N833" s="660"/>
      <c r="O833" s="660"/>
      <c r="P833" s="660"/>
      <c r="Q833" s="660"/>
    </row>
    <row r="834" ht="25.15" customHeight="true" x14ac:dyDescent="0.2">
      <c r="C834" s="660"/>
      <c r="D834" s="660"/>
      <c r="E834" s="660"/>
      <c r="F834" s="660"/>
      <c r="G834" s="660"/>
      <c r="H834" s="660"/>
      <c r="I834" s="660"/>
      <c r="J834" s="660"/>
      <c r="K834" s="660"/>
      <c r="L834" s="660"/>
      <c r="M834" s="660"/>
      <c r="N834" s="660"/>
      <c r="O834" s="660"/>
      <c r="P834" s="660"/>
      <c r="Q834" s="660"/>
    </row>
    <row r="835" ht="25.15" customHeight="true" x14ac:dyDescent="0.2">
      <c r="C835" s="660"/>
      <c r="D835" s="660"/>
      <c r="E835" s="660"/>
      <c r="F835" s="660"/>
      <c r="G835" s="660"/>
      <c r="H835" s="660"/>
      <c r="I835" s="660"/>
      <c r="J835" s="660"/>
      <c r="K835" s="660"/>
      <c r="L835" s="660"/>
      <c r="M835" s="660"/>
      <c r="N835" s="660"/>
      <c r="O835" s="660"/>
      <c r="P835" s="660"/>
      <c r="Q835" s="660"/>
    </row>
    <row r="836" ht="25.15" customHeight="true" x14ac:dyDescent="0.2">
      <c r="C836" s="660"/>
      <c r="D836" s="660"/>
      <c r="E836" s="660"/>
      <c r="F836" s="660"/>
      <c r="G836" s="660"/>
      <c r="H836" s="660"/>
      <c r="I836" s="660"/>
      <c r="J836" s="660"/>
      <c r="K836" s="660"/>
      <c r="L836" s="660"/>
      <c r="M836" s="660"/>
      <c r="N836" s="660"/>
      <c r="O836" s="660"/>
      <c r="P836" s="660"/>
      <c r="Q836" s="660"/>
    </row>
    <row r="837" ht="25.15" customHeight="true" x14ac:dyDescent="0.2">
      <c r="C837" s="660"/>
      <c r="D837" s="660"/>
      <c r="E837" s="660"/>
      <c r="F837" s="660"/>
      <c r="G837" s="660"/>
      <c r="H837" s="660"/>
      <c r="I837" s="660"/>
      <c r="J837" s="660"/>
      <c r="K837" s="660"/>
      <c r="L837" s="660"/>
      <c r="M837" s="660"/>
      <c r="N837" s="660"/>
      <c r="O837" s="660"/>
      <c r="P837" s="660"/>
      <c r="Q837" s="660"/>
    </row>
    <row r="838" ht="25.15" customHeight="true" x14ac:dyDescent="0.2">
      <c r="C838" s="660"/>
      <c r="D838" s="660"/>
      <c r="E838" s="660"/>
      <c r="F838" s="660"/>
      <c r="G838" s="660"/>
      <c r="H838" s="660"/>
      <c r="I838" s="660"/>
      <c r="J838" s="660"/>
      <c r="K838" s="660"/>
      <c r="L838" s="660"/>
      <c r="M838" s="660"/>
      <c r="N838" s="660"/>
      <c r="O838" s="660"/>
      <c r="P838" s="660"/>
      <c r="Q838" s="660"/>
    </row>
    <row r="839" ht="25.15" customHeight="true" x14ac:dyDescent="0.2">
      <c r="C839" s="660"/>
      <c r="D839" s="660"/>
      <c r="E839" s="660"/>
      <c r="F839" s="660"/>
      <c r="G839" s="660"/>
      <c r="H839" s="660"/>
      <c r="I839" s="660"/>
      <c r="J839" s="660"/>
      <c r="K839" s="660"/>
      <c r="L839" s="660"/>
      <c r="M839" s="660"/>
      <c r="N839" s="660"/>
      <c r="O839" s="660"/>
      <c r="P839" s="660"/>
      <c r="Q839" s="660"/>
    </row>
    <row r="840" ht="25.15" customHeight="true" x14ac:dyDescent="0.2">
      <c r="C840" s="660"/>
      <c r="D840" s="660"/>
      <c r="E840" s="660"/>
      <c r="F840" s="660"/>
      <c r="G840" s="660"/>
      <c r="H840" s="660"/>
      <c r="I840" s="660"/>
      <c r="J840" s="660"/>
      <c r="K840" s="660"/>
      <c r="L840" s="660"/>
      <c r="M840" s="660"/>
      <c r="N840" s="660"/>
      <c r="O840" s="660"/>
      <c r="P840" s="660"/>
      <c r="Q840" s="660"/>
    </row>
    <row r="841" ht="25.15" customHeight="true" x14ac:dyDescent="0.2">
      <c r="C841" s="660"/>
      <c r="D841" s="660"/>
      <c r="E841" s="660"/>
      <c r="F841" s="660"/>
      <c r="G841" s="660"/>
      <c r="H841" s="660"/>
      <c r="I841" s="660"/>
      <c r="J841" s="660"/>
      <c r="K841" s="660"/>
      <c r="L841" s="660"/>
      <c r="M841" s="660"/>
      <c r="N841" s="660"/>
      <c r="O841" s="660"/>
      <c r="P841" s="660"/>
      <c r="Q841" s="660"/>
    </row>
    <row r="842" ht="25.15" customHeight="true" x14ac:dyDescent="0.2">
      <c r="C842" s="660"/>
      <c r="D842" s="660"/>
      <c r="E842" s="660"/>
      <c r="F842" s="660"/>
      <c r="G842" s="660"/>
      <c r="H842" s="660"/>
      <c r="I842" s="660"/>
      <c r="J842" s="660"/>
      <c r="K842" s="660"/>
      <c r="L842" s="660"/>
      <c r="M842" s="660"/>
      <c r="N842" s="660"/>
      <c r="O842" s="660"/>
      <c r="P842" s="660"/>
      <c r="Q842" s="660"/>
    </row>
    <row r="843" ht="25.15" customHeight="true" x14ac:dyDescent="0.2">
      <c r="C843" s="660"/>
      <c r="D843" s="660"/>
      <c r="E843" s="660"/>
      <c r="F843" s="660"/>
      <c r="G843" s="660"/>
      <c r="H843" s="660"/>
      <c r="I843" s="660"/>
      <c r="J843" s="660"/>
      <c r="K843" s="660"/>
      <c r="L843" s="660"/>
      <c r="M843" s="660"/>
      <c r="N843" s="660"/>
      <c r="O843" s="660"/>
      <c r="P843" s="660"/>
      <c r="Q843" s="660"/>
    </row>
    <row r="844" ht="25.15" customHeight="true" x14ac:dyDescent="0.2">
      <c r="C844" s="660"/>
      <c r="D844" s="660"/>
      <c r="E844" s="660"/>
      <c r="F844" s="660"/>
      <c r="G844" s="660"/>
      <c r="H844" s="660"/>
      <c r="I844" s="660"/>
      <c r="J844" s="660"/>
      <c r="K844" s="660"/>
      <c r="L844" s="660"/>
      <c r="M844" s="660"/>
      <c r="N844" s="660"/>
      <c r="O844" s="660"/>
      <c r="P844" s="660"/>
      <c r="Q844" s="660"/>
    </row>
    <row r="845" ht="25.15" customHeight="true" x14ac:dyDescent="0.2">
      <c r="C845" s="660"/>
      <c r="D845" s="660"/>
      <c r="E845" s="660"/>
      <c r="F845" s="660"/>
      <c r="G845" s="660"/>
      <c r="H845" s="660"/>
      <c r="I845" s="660"/>
      <c r="J845" s="660"/>
      <c r="K845" s="660"/>
      <c r="L845" s="660"/>
      <c r="M845" s="660"/>
      <c r="N845" s="660"/>
      <c r="O845" s="660"/>
      <c r="P845" s="660"/>
      <c r="Q845" s="660"/>
    </row>
    <row r="846" ht="25.15" customHeight="true" x14ac:dyDescent="0.2">
      <c r="C846" s="660"/>
      <c r="D846" s="660"/>
      <c r="E846" s="660"/>
      <c r="F846" s="660"/>
      <c r="G846" s="660"/>
      <c r="H846" s="660"/>
      <c r="I846" s="660"/>
      <c r="J846" s="660"/>
      <c r="K846" s="660"/>
      <c r="L846" s="660"/>
      <c r="M846" s="660"/>
      <c r="N846" s="660"/>
      <c r="O846" s="660"/>
      <c r="P846" s="660"/>
      <c r="Q846" s="660"/>
    </row>
    <row r="847" ht="25.15" customHeight="true" x14ac:dyDescent="0.2">
      <c r="C847" s="660"/>
      <c r="D847" s="660"/>
      <c r="E847" s="660"/>
      <c r="F847" s="660"/>
      <c r="G847" s="660"/>
      <c r="H847" s="660"/>
      <c r="I847" s="660"/>
      <c r="J847" s="660"/>
      <c r="K847" s="660"/>
      <c r="L847" s="660"/>
      <c r="M847" s="660"/>
      <c r="N847" s="660"/>
      <c r="O847" s="660"/>
      <c r="P847" s="660"/>
      <c r="Q847" s="660"/>
    </row>
    <row r="848" ht="25.15" customHeight="true" x14ac:dyDescent="0.2">
      <c r="C848" s="660"/>
      <c r="D848" s="660"/>
      <c r="E848" s="660"/>
      <c r="F848" s="660"/>
      <c r="G848" s="660"/>
      <c r="H848" s="660"/>
      <c r="I848" s="660"/>
      <c r="J848" s="660"/>
      <c r="K848" s="660"/>
      <c r="L848" s="660"/>
      <c r="M848" s="660"/>
      <c r="N848" s="660"/>
      <c r="O848" s="660"/>
      <c r="P848" s="660"/>
      <c r="Q848" s="660"/>
    </row>
    <row r="849" ht="25.15" customHeight="true" x14ac:dyDescent="0.2">
      <c r="C849" s="660"/>
      <c r="D849" s="660"/>
      <c r="E849" s="660"/>
      <c r="F849" s="660"/>
      <c r="G849" s="660"/>
      <c r="H849" s="660"/>
      <c r="I849" s="660"/>
      <c r="J849" s="660"/>
      <c r="K849" s="660"/>
      <c r="L849" s="660"/>
      <c r="M849" s="660"/>
      <c r="N849" s="660"/>
      <c r="O849" s="660"/>
      <c r="P849" s="660"/>
      <c r="Q849" s="660"/>
    </row>
    <row r="850" ht="25.15" customHeight="true" x14ac:dyDescent="0.2">
      <c r="C850" s="660"/>
      <c r="D850" s="660"/>
      <c r="E850" s="660"/>
      <c r="F850" s="660"/>
      <c r="G850" s="660"/>
      <c r="H850" s="660"/>
      <c r="I850" s="660"/>
      <c r="J850" s="660"/>
      <c r="K850" s="660"/>
      <c r="L850" s="660"/>
      <c r="M850" s="660"/>
      <c r="N850" s="660"/>
      <c r="O850" s="660"/>
      <c r="P850" s="660"/>
      <c r="Q850" s="660"/>
    </row>
    <row r="851" ht="25.15" customHeight="true" x14ac:dyDescent="0.2">
      <c r="C851" s="660"/>
      <c r="D851" s="660"/>
      <c r="E851" s="660"/>
      <c r="F851" s="660"/>
      <c r="G851" s="660"/>
      <c r="H851" s="660"/>
      <c r="I851" s="660"/>
      <c r="J851" s="660"/>
      <c r="K851" s="660"/>
      <c r="L851" s="660"/>
      <c r="M851" s="660"/>
      <c r="N851" s="660"/>
      <c r="O851" s="660"/>
      <c r="P851" s="660"/>
      <c r="Q851" s="660"/>
    </row>
    <row r="852" ht="25.15" customHeight="true" x14ac:dyDescent="0.2">
      <c r="C852" s="660"/>
      <c r="D852" s="660"/>
      <c r="E852" s="660"/>
      <c r="F852" s="660"/>
      <c r="G852" s="660"/>
      <c r="H852" s="660"/>
      <c r="I852" s="660"/>
      <c r="J852" s="660"/>
      <c r="K852" s="660"/>
      <c r="L852" s="660"/>
      <c r="M852" s="660"/>
      <c r="N852" s="660"/>
      <c r="O852" s="660"/>
      <c r="P852" s="660"/>
      <c r="Q852" s="660"/>
    </row>
    <row r="853" ht="25.15" customHeight="true" x14ac:dyDescent="0.2">
      <c r="C853" s="660"/>
      <c r="D853" s="660"/>
      <c r="E853" s="660"/>
      <c r="F853" s="660"/>
      <c r="G853" s="660"/>
      <c r="H853" s="660"/>
      <c r="I853" s="660"/>
      <c r="J853" s="660"/>
      <c r="K853" s="660"/>
      <c r="L853" s="660"/>
      <c r="M853" s="660"/>
      <c r="N853" s="660"/>
      <c r="O853" s="660"/>
      <c r="P853" s="660"/>
      <c r="Q853" s="660"/>
    </row>
    <row r="854" ht="25.15" customHeight="true" x14ac:dyDescent="0.2">
      <c r="C854" s="660"/>
      <c r="D854" s="660"/>
      <c r="E854" s="660"/>
      <c r="F854" s="660"/>
      <c r="G854" s="660"/>
      <c r="H854" s="660"/>
      <c r="I854" s="660"/>
      <c r="J854" s="660"/>
      <c r="K854" s="660"/>
      <c r="L854" s="660"/>
      <c r="M854" s="660"/>
      <c r="N854" s="660"/>
      <c r="O854" s="660"/>
      <c r="P854" s="660"/>
      <c r="Q854" s="660"/>
    </row>
    <row r="855" ht="25.15" customHeight="true" x14ac:dyDescent="0.2">
      <c r="C855" s="660"/>
      <c r="D855" s="660"/>
      <c r="E855" s="660"/>
      <c r="F855" s="660"/>
      <c r="G855" s="660"/>
      <c r="H855" s="660"/>
      <c r="I855" s="660"/>
      <c r="J855" s="660"/>
      <c r="K855" s="660"/>
      <c r="L855" s="660"/>
      <c r="M855" s="660"/>
      <c r="N855" s="660"/>
      <c r="O855" s="660"/>
      <c r="P855" s="660"/>
      <c r="Q855" s="660"/>
    </row>
    <row r="856" ht="25.15" customHeight="true" x14ac:dyDescent="0.2">
      <c r="C856" s="660"/>
      <c r="D856" s="660"/>
      <c r="E856" s="660"/>
      <c r="F856" s="660"/>
      <c r="G856" s="660"/>
      <c r="H856" s="660"/>
      <c r="I856" s="660"/>
      <c r="J856" s="660"/>
      <c r="K856" s="660"/>
      <c r="L856" s="660"/>
      <c r="M856" s="660"/>
      <c r="N856" s="660"/>
      <c r="O856" s="660"/>
      <c r="P856" s="660"/>
      <c r="Q856" s="660"/>
    </row>
    <row r="857" ht="25.15" customHeight="true" x14ac:dyDescent="0.2">
      <c r="C857" s="660"/>
      <c r="D857" s="660"/>
      <c r="E857" s="660"/>
      <c r="F857" s="660"/>
      <c r="G857" s="660"/>
      <c r="H857" s="660"/>
      <c r="I857" s="660"/>
      <c r="J857" s="660"/>
      <c r="K857" s="660"/>
      <c r="L857" s="660"/>
      <c r="M857" s="660"/>
      <c r="N857" s="660"/>
      <c r="O857" s="660"/>
      <c r="P857" s="660"/>
      <c r="Q857" s="660"/>
    </row>
    <row r="858" ht="25.15" customHeight="true" x14ac:dyDescent="0.2">
      <c r="C858" s="660"/>
      <c r="D858" s="660"/>
      <c r="E858" s="660"/>
      <c r="F858" s="660"/>
      <c r="G858" s="660"/>
      <c r="H858" s="660"/>
      <c r="I858" s="660"/>
      <c r="J858" s="660"/>
      <c r="K858" s="660"/>
      <c r="L858" s="660"/>
      <c r="M858" s="660"/>
      <c r="N858" s="660"/>
      <c r="O858" s="660"/>
      <c r="P858" s="660"/>
      <c r="Q858" s="660"/>
    </row>
    <row r="859" ht="25.15" customHeight="true" x14ac:dyDescent="0.2">
      <c r="C859" s="660"/>
      <c r="D859" s="660"/>
      <c r="E859" s="660"/>
      <c r="F859" s="660"/>
      <c r="G859" s="660"/>
      <c r="H859" s="660"/>
      <c r="I859" s="660"/>
      <c r="J859" s="660"/>
      <c r="K859" s="660"/>
      <c r="L859" s="660"/>
      <c r="M859" s="660"/>
      <c r="N859" s="660"/>
      <c r="O859" s="660"/>
      <c r="P859" s="660"/>
      <c r="Q859" s="660"/>
    </row>
    <row r="860" ht="25.15" customHeight="true" x14ac:dyDescent="0.2">
      <c r="C860" s="660"/>
      <c r="D860" s="660"/>
      <c r="E860" s="660"/>
      <c r="F860" s="660"/>
      <c r="G860" s="660"/>
      <c r="H860" s="660"/>
      <c r="I860" s="660"/>
      <c r="J860" s="660"/>
      <c r="K860" s="660"/>
      <c r="L860" s="660"/>
      <c r="M860" s="660"/>
      <c r="N860" s="660"/>
      <c r="O860" s="660"/>
      <c r="P860" s="660"/>
      <c r="Q860" s="660"/>
    </row>
    <row r="861" ht="25.15" customHeight="true" x14ac:dyDescent="0.2">
      <c r="C861" s="660"/>
      <c r="D861" s="660"/>
      <c r="E861" s="660"/>
      <c r="F861" s="660"/>
      <c r="G861" s="660"/>
      <c r="H861" s="660"/>
      <c r="I861" s="660"/>
      <c r="J861" s="660"/>
      <c r="K861" s="660"/>
      <c r="L861" s="660"/>
      <c r="M861" s="660"/>
      <c r="N861" s="660"/>
      <c r="O861" s="660"/>
      <c r="P861" s="660"/>
      <c r="Q861" s="660"/>
    </row>
    <row r="862" ht="25.15" customHeight="true" x14ac:dyDescent="0.2">
      <c r="C862" s="660"/>
      <c r="D862" s="660"/>
      <c r="E862" s="660"/>
      <c r="F862" s="660"/>
      <c r="G862" s="660"/>
      <c r="H862" s="660"/>
      <c r="I862" s="660"/>
      <c r="J862" s="660"/>
      <c r="K862" s="660"/>
      <c r="L862" s="660"/>
      <c r="M862" s="660"/>
      <c r="N862" s="660"/>
      <c r="O862" s="660"/>
      <c r="P862" s="660"/>
      <c r="Q862" s="660"/>
    </row>
    <row r="863" ht="25.15" customHeight="true" x14ac:dyDescent="0.2">
      <c r="C863" s="660"/>
      <c r="D863" s="660"/>
      <c r="E863" s="660"/>
      <c r="F863" s="660"/>
      <c r="G863" s="660"/>
      <c r="H863" s="660"/>
      <c r="I863" s="660"/>
      <c r="J863" s="660"/>
      <c r="K863" s="660"/>
      <c r="L863" s="660"/>
      <c r="M863" s="660"/>
      <c r="N863" s="660"/>
      <c r="O863" s="660"/>
      <c r="P863" s="660"/>
      <c r="Q863" s="660"/>
    </row>
    <row r="864" ht="25.15" customHeight="true" x14ac:dyDescent="0.2">
      <c r="C864" s="660"/>
      <c r="D864" s="660"/>
      <c r="E864" s="660"/>
      <c r="F864" s="660"/>
      <c r="G864" s="660"/>
      <c r="H864" s="660"/>
      <c r="I864" s="660"/>
      <c r="J864" s="660"/>
      <c r="K864" s="660"/>
      <c r="L864" s="660"/>
      <c r="M864" s="660"/>
      <c r="N864" s="660"/>
      <c r="O864" s="660"/>
      <c r="P864" s="660"/>
      <c r="Q864" s="660"/>
    </row>
    <row r="865" ht="25.15" customHeight="true" x14ac:dyDescent="0.2">
      <c r="C865" s="660"/>
      <c r="D865" s="660"/>
      <c r="E865" s="660"/>
      <c r="F865" s="660"/>
      <c r="G865" s="660"/>
      <c r="H865" s="660"/>
      <c r="I865" s="660"/>
      <c r="J865" s="660"/>
      <c r="K865" s="660"/>
      <c r="L865" s="660"/>
      <c r="M865" s="660"/>
      <c r="N865" s="660"/>
      <c r="O865" s="660"/>
      <c r="P865" s="660"/>
      <c r="Q865" s="660"/>
    </row>
    <row r="866" ht="25.15" customHeight="true" x14ac:dyDescent="0.2">
      <c r="C866" s="660"/>
      <c r="D866" s="660"/>
      <c r="E866" s="660"/>
      <c r="F866" s="660"/>
      <c r="G866" s="660"/>
      <c r="H866" s="660"/>
      <c r="I866" s="660"/>
      <c r="J866" s="660"/>
      <c r="K866" s="660"/>
      <c r="L866" s="660"/>
      <c r="M866" s="660"/>
      <c r="N866" s="660"/>
      <c r="O866" s="660"/>
      <c r="P866" s="660"/>
      <c r="Q866" s="660"/>
    </row>
    <row r="867" ht="25.15" customHeight="true" x14ac:dyDescent="0.2">
      <c r="C867" s="660"/>
      <c r="D867" s="660"/>
      <c r="E867" s="660"/>
      <c r="F867" s="660"/>
      <c r="G867" s="660"/>
      <c r="H867" s="660"/>
      <c r="I867" s="660"/>
      <c r="J867" s="660"/>
      <c r="K867" s="660"/>
      <c r="L867" s="660"/>
      <c r="M867" s="660"/>
      <c r="N867" s="660"/>
      <c r="O867" s="660"/>
      <c r="P867" s="660"/>
      <c r="Q867" s="660"/>
    </row>
    <row r="868" ht="25.15" customHeight="true" x14ac:dyDescent="0.2">
      <c r="C868" s="660"/>
      <c r="D868" s="660"/>
      <c r="E868" s="660"/>
      <c r="F868" s="660"/>
      <c r="G868" s="660"/>
      <c r="H868" s="660"/>
      <c r="I868" s="660"/>
      <c r="J868" s="660"/>
      <c r="K868" s="660"/>
      <c r="L868" s="660"/>
      <c r="M868" s="660"/>
      <c r="N868" s="660"/>
      <c r="O868" s="660"/>
      <c r="P868" s="660"/>
      <c r="Q868" s="660"/>
    </row>
    <row r="869" ht="25.15" customHeight="true" x14ac:dyDescent="0.2">
      <c r="C869" s="660"/>
      <c r="D869" s="660"/>
      <c r="E869" s="660"/>
      <c r="F869" s="660"/>
      <c r="G869" s="660"/>
      <c r="H869" s="660"/>
      <c r="I869" s="660"/>
      <c r="J869" s="660"/>
      <c r="K869" s="660"/>
      <c r="L869" s="660"/>
      <c r="M869" s="660"/>
      <c r="N869" s="660"/>
      <c r="O869" s="660"/>
      <c r="P869" s="660"/>
      <c r="Q869" s="660"/>
    </row>
    <row r="870" ht="25.15" customHeight="true" x14ac:dyDescent="0.2">
      <c r="C870" s="660"/>
      <c r="D870" s="660"/>
      <c r="E870" s="660"/>
      <c r="F870" s="660"/>
      <c r="G870" s="660"/>
      <c r="H870" s="660"/>
      <c r="I870" s="660"/>
      <c r="J870" s="660"/>
      <c r="K870" s="660"/>
      <c r="L870" s="660"/>
      <c r="M870" s="660"/>
      <c r="N870" s="660"/>
      <c r="O870" s="660"/>
      <c r="P870" s="660"/>
      <c r="Q870" s="660"/>
    </row>
    <row r="871" ht="25.15" customHeight="true" x14ac:dyDescent="0.2">
      <c r="C871" s="660"/>
      <c r="D871" s="660"/>
      <c r="E871" s="660"/>
      <c r="F871" s="660"/>
      <c r="G871" s="660"/>
      <c r="H871" s="660"/>
      <c r="I871" s="660"/>
      <c r="J871" s="660"/>
      <c r="K871" s="660"/>
      <c r="L871" s="660"/>
      <c r="M871" s="660"/>
      <c r="N871" s="660"/>
      <c r="O871" s="660"/>
      <c r="P871" s="660"/>
      <c r="Q871" s="660"/>
    </row>
    <row r="872" ht="25.15" customHeight="true" x14ac:dyDescent="0.2">
      <c r="C872" s="660"/>
      <c r="D872" s="660"/>
      <c r="E872" s="660"/>
      <c r="F872" s="660"/>
      <c r="G872" s="660"/>
      <c r="H872" s="660"/>
      <c r="I872" s="660"/>
      <c r="J872" s="660"/>
      <c r="K872" s="660"/>
      <c r="L872" s="660"/>
      <c r="M872" s="660"/>
      <c r="N872" s="660"/>
      <c r="O872" s="660"/>
      <c r="P872" s="660"/>
      <c r="Q872" s="660"/>
    </row>
    <row r="873" ht="25.15" customHeight="true" x14ac:dyDescent="0.2">
      <c r="C873" s="660"/>
      <c r="D873" s="660"/>
      <c r="E873" s="660"/>
      <c r="F873" s="660"/>
      <c r="G873" s="660"/>
      <c r="H873" s="660"/>
      <c r="I873" s="660"/>
      <c r="J873" s="660"/>
      <c r="K873" s="660"/>
      <c r="L873" s="660"/>
      <c r="M873" s="660"/>
      <c r="N873" s="660"/>
      <c r="O873" s="660"/>
      <c r="P873" s="660"/>
      <c r="Q873" s="660"/>
    </row>
    <row r="874" ht="25.15" customHeight="true" x14ac:dyDescent="0.2">
      <c r="C874" s="660"/>
      <c r="D874" s="660"/>
      <c r="E874" s="660"/>
      <c r="F874" s="660"/>
      <c r="G874" s="660"/>
      <c r="H874" s="660"/>
      <c r="I874" s="660"/>
      <c r="J874" s="660"/>
      <c r="K874" s="660"/>
      <c r="L874" s="660"/>
      <c r="M874" s="660"/>
      <c r="N874" s="660"/>
      <c r="O874" s="660"/>
      <c r="P874" s="660"/>
      <c r="Q874" s="660"/>
    </row>
    <row r="875" ht="25.15" customHeight="true" x14ac:dyDescent="0.2">
      <c r="C875" s="660"/>
      <c r="D875" s="660"/>
      <c r="E875" s="660"/>
      <c r="F875" s="660"/>
      <c r="G875" s="660"/>
      <c r="H875" s="660"/>
      <c r="I875" s="660"/>
      <c r="J875" s="660"/>
      <c r="K875" s="660"/>
      <c r="L875" s="660"/>
      <c r="M875" s="660"/>
      <c r="N875" s="660"/>
      <c r="O875" s="660"/>
      <c r="P875" s="660"/>
      <c r="Q875" s="660"/>
    </row>
    <row r="876" ht="25.15" customHeight="true" x14ac:dyDescent="0.2">
      <c r="C876" s="660"/>
      <c r="D876" s="660"/>
      <c r="E876" s="660"/>
      <c r="F876" s="660"/>
      <c r="G876" s="660"/>
      <c r="H876" s="660"/>
      <c r="I876" s="660"/>
      <c r="J876" s="660"/>
      <c r="K876" s="660"/>
      <c r="L876" s="660"/>
      <c r="M876" s="660"/>
      <c r="N876" s="660"/>
      <c r="O876" s="660"/>
      <c r="P876" s="660"/>
      <c r="Q876" s="660"/>
    </row>
    <row r="877" ht="25.15" customHeight="true" x14ac:dyDescent="0.2">
      <c r="C877" s="660"/>
      <c r="D877" s="660"/>
      <c r="E877" s="660"/>
      <c r="F877" s="660"/>
      <c r="G877" s="660"/>
      <c r="H877" s="660"/>
      <c r="I877" s="660"/>
      <c r="J877" s="660"/>
      <c r="K877" s="660"/>
      <c r="L877" s="660"/>
      <c r="M877" s="660"/>
      <c r="N877" s="660"/>
      <c r="O877" s="660"/>
      <c r="P877" s="660"/>
      <c r="Q877" s="660"/>
    </row>
    <row r="878" ht="25.15" customHeight="true" x14ac:dyDescent="0.2">
      <c r="C878" s="660"/>
      <c r="D878" s="660"/>
      <c r="E878" s="660"/>
      <c r="F878" s="660"/>
      <c r="G878" s="660"/>
      <c r="H878" s="660"/>
      <c r="I878" s="660"/>
      <c r="J878" s="660"/>
      <c r="K878" s="660"/>
      <c r="L878" s="660"/>
      <c r="M878" s="660"/>
      <c r="N878" s="660"/>
      <c r="O878" s="660"/>
      <c r="P878" s="660"/>
      <c r="Q878" s="660"/>
    </row>
    <row r="879" ht="25.15" customHeight="true" x14ac:dyDescent="0.2">
      <c r="C879" s="660"/>
      <c r="D879" s="660"/>
      <c r="E879" s="660"/>
      <c r="F879" s="660"/>
      <c r="G879" s="660"/>
      <c r="H879" s="660"/>
      <c r="I879" s="660"/>
      <c r="J879" s="660"/>
      <c r="K879" s="660"/>
      <c r="L879" s="660"/>
      <c r="M879" s="660"/>
      <c r="N879" s="660"/>
      <c r="O879" s="660"/>
      <c r="P879" s="660"/>
      <c r="Q879" s="660"/>
    </row>
    <row r="880" ht="25.15" customHeight="true" x14ac:dyDescent="0.2">
      <c r="C880" s="660"/>
      <c r="D880" s="660"/>
      <c r="E880" s="660"/>
      <c r="F880" s="660"/>
      <c r="G880" s="660"/>
      <c r="H880" s="660"/>
      <c r="I880" s="660"/>
      <c r="J880" s="660"/>
      <c r="K880" s="660"/>
      <c r="L880" s="660"/>
      <c r="M880" s="660"/>
      <c r="N880" s="660"/>
      <c r="O880" s="660"/>
      <c r="P880" s="660"/>
      <c r="Q880" s="660"/>
    </row>
    <row r="881" ht="25.15" customHeight="true" x14ac:dyDescent="0.2">
      <c r="C881" s="660"/>
      <c r="D881" s="660"/>
      <c r="E881" s="660"/>
      <c r="F881" s="660"/>
      <c r="G881" s="660"/>
      <c r="H881" s="660"/>
      <c r="I881" s="660"/>
      <c r="J881" s="660"/>
      <c r="K881" s="660"/>
      <c r="L881" s="660"/>
      <c r="M881" s="660"/>
      <c r="N881" s="660"/>
      <c r="O881" s="660"/>
      <c r="P881" s="660"/>
      <c r="Q881" s="660"/>
    </row>
    <row r="882" ht="25.15" customHeight="true" x14ac:dyDescent="0.2">
      <c r="C882" s="660"/>
      <c r="D882" s="660"/>
      <c r="E882" s="660"/>
      <c r="F882" s="660"/>
      <c r="G882" s="660"/>
      <c r="H882" s="660"/>
      <c r="I882" s="660"/>
      <c r="J882" s="660"/>
      <c r="K882" s="660"/>
      <c r="L882" s="660"/>
      <c r="M882" s="660"/>
      <c r="N882" s="660"/>
      <c r="O882" s="660"/>
      <c r="P882" s="660"/>
      <c r="Q882" s="660"/>
    </row>
    <row r="883" ht="25.15" customHeight="true" x14ac:dyDescent="0.2">
      <c r="C883" s="660"/>
      <c r="D883" s="660"/>
      <c r="E883" s="660"/>
      <c r="F883" s="660"/>
      <c r="G883" s="660"/>
      <c r="H883" s="660"/>
      <c r="I883" s="660"/>
      <c r="J883" s="660"/>
      <c r="K883" s="660"/>
      <c r="L883" s="660"/>
      <c r="M883" s="660"/>
      <c r="N883" s="660"/>
      <c r="O883" s="660"/>
      <c r="P883" s="660"/>
      <c r="Q883" s="660"/>
    </row>
    <row r="884" ht="25.15" customHeight="true" x14ac:dyDescent="0.2">
      <c r="C884" s="660"/>
      <c r="D884" s="660"/>
      <c r="E884" s="660"/>
      <c r="F884" s="660"/>
      <c r="G884" s="660"/>
      <c r="H884" s="660"/>
      <c r="I884" s="660"/>
      <c r="J884" s="660"/>
      <c r="K884" s="660"/>
      <c r="L884" s="660"/>
      <c r="M884" s="660"/>
      <c r="N884" s="660"/>
      <c r="O884" s="660"/>
      <c r="P884" s="660"/>
      <c r="Q884" s="660"/>
    </row>
    <row r="885" ht="25.15" customHeight="true" x14ac:dyDescent="0.2">
      <c r="C885" s="660"/>
      <c r="D885" s="660"/>
      <c r="E885" s="660"/>
      <c r="F885" s="660"/>
      <c r="G885" s="660"/>
      <c r="H885" s="660"/>
      <c r="I885" s="660"/>
      <c r="J885" s="660"/>
      <c r="K885" s="660"/>
      <c r="L885" s="660"/>
      <c r="M885" s="660"/>
      <c r="N885" s="660"/>
      <c r="O885" s="660"/>
      <c r="P885" s="660"/>
      <c r="Q885" s="660"/>
    </row>
    <row r="886" ht="25.15" customHeight="true" x14ac:dyDescent="0.2">
      <c r="C886" s="660"/>
      <c r="D886" s="660"/>
      <c r="E886" s="660"/>
      <c r="F886" s="660"/>
      <c r="G886" s="660"/>
      <c r="H886" s="660"/>
      <c r="I886" s="660"/>
      <c r="J886" s="660"/>
      <c r="K886" s="660"/>
      <c r="L886" s="660"/>
      <c r="M886" s="660"/>
      <c r="N886" s="660"/>
      <c r="O886" s="660"/>
      <c r="P886" s="660"/>
      <c r="Q886" s="660"/>
    </row>
    <row r="887" ht="25.15" customHeight="true" x14ac:dyDescent="0.2">
      <c r="C887" s="660"/>
      <c r="D887" s="660"/>
      <c r="E887" s="660"/>
      <c r="F887" s="660"/>
      <c r="G887" s="660"/>
      <c r="H887" s="660"/>
      <c r="I887" s="660"/>
      <c r="J887" s="660"/>
      <c r="K887" s="660"/>
      <c r="L887" s="660"/>
      <c r="M887" s="660"/>
      <c r="N887" s="660"/>
      <c r="O887" s="660"/>
      <c r="P887" s="660"/>
      <c r="Q887" s="660"/>
    </row>
    <row r="888" ht="25.15" customHeight="true" x14ac:dyDescent="0.2">
      <c r="C888" s="660"/>
      <c r="D888" s="660"/>
      <c r="E888" s="660"/>
      <c r="F888" s="660"/>
      <c r="G888" s="660"/>
      <c r="H888" s="660"/>
      <c r="I888" s="660"/>
      <c r="J888" s="660"/>
      <c r="K888" s="660"/>
      <c r="L888" s="660"/>
      <c r="M888" s="660"/>
      <c r="N888" s="660"/>
      <c r="O888" s="660"/>
      <c r="P888" s="660"/>
      <c r="Q888" s="660"/>
    </row>
    <row r="889" ht="25.15" customHeight="true" x14ac:dyDescent="0.2">
      <c r="C889" s="660"/>
      <c r="D889" s="660"/>
      <c r="E889" s="660"/>
      <c r="F889" s="660"/>
      <c r="G889" s="660"/>
      <c r="H889" s="660"/>
      <c r="I889" s="660"/>
      <c r="J889" s="660"/>
      <c r="K889" s="660"/>
      <c r="L889" s="660"/>
      <c r="M889" s="660"/>
      <c r="N889" s="660"/>
      <c r="O889" s="660"/>
      <c r="P889" s="660"/>
      <c r="Q889" s="660"/>
    </row>
    <row r="890" ht="25.15" customHeight="true" x14ac:dyDescent="0.2">
      <c r="C890" s="660"/>
      <c r="D890" s="660"/>
      <c r="E890" s="660"/>
      <c r="F890" s="660"/>
      <c r="G890" s="660"/>
      <c r="H890" s="660"/>
      <c r="I890" s="660"/>
      <c r="J890" s="660"/>
      <c r="K890" s="660"/>
      <c r="L890" s="660"/>
      <c r="M890" s="660"/>
      <c r="N890" s="660"/>
      <c r="O890" s="660"/>
      <c r="P890" s="660"/>
      <c r="Q890" s="660"/>
    </row>
    <row r="891" ht="25.15" customHeight="true" x14ac:dyDescent="0.2">
      <c r="C891" s="660"/>
      <c r="D891" s="660"/>
      <c r="E891" s="660"/>
      <c r="F891" s="660"/>
      <c r="G891" s="660"/>
      <c r="H891" s="660"/>
      <c r="I891" s="660"/>
      <c r="J891" s="660"/>
      <c r="K891" s="660"/>
      <c r="L891" s="660"/>
      <c r="M891" s="660"/>
      <c r="N891" s="660"/>
      <c r="O891" s="660"/>
      <c r="P891" s="660"/>
      <c r="Q891" s="660"/>
    </row>
    <row r="892" ht="25.15" customHeight="true" x14ac:dyDescent="0.2">
      <c r="C892" s="660"/>
      <c r="D892" s="660"/>
      <c r="E892" s="660"/>
      <c r="F892" s="660"/>
      <c r="G892" s="660"/>
      <c r="H892" s="660"/>
      <c r="I892" s="660"/>
      <c r="J892" s="660"/>
      <c r="K892" s="660"/>
      <c r="L892" s="660"/>
      <c r="M892" s="660"/>
      <c r="N892" s="660"/>
      <c r="O892" s="660"/>
      <c r="P892" s="660"/>
      <c r="Q892" s="660"/>
    </row>
    <row r="893" ht="25.15" customHeight="true" x14ac:dyDescent="0.2">
      <c r="C893" s="660"/>
      <c r="D893" s="660"/>
      <c r="E893" s="660"/>
      <c r="F893" s="660"/>
      <c r="G893" s="660"/>
      <c r="H893" s="660"/>
      <c r="I893" s="660"/>
      <c r="J893" s="660"/>
      <c r="K893" s="660"/>
      <c r="L893" s="660"/>
      <c r="M893" s="660"/>
      <c r="N893" s="660"/>
      <c r="O893" s="660"/>
      <c r="P893" s="660"/>
      <c r="Q893" s="660"/>
    </row>
    <row r="894" ht="25.15" customHeight="true" x14ac:dyDescent="0.2">
      <c r="C894" s="660"/>
      <c r="D894" s="660"/>
      <c r="E894" s="660"/>
      <c r="F894" s="660"/>
      <c r="G894" s="660"/>
      <c r="H894" s="660"/>
      <c r="I894" s="660"/>
      <c r="J894" s="660"/>
      <c r="K894" s="660"/>
      <c r="L894" s="660"/>
      <c r="M894" s="660"/>
      <c r="N894" s="660"/>
      <c r="O894" s="660"/>
      <c r="P894" s="660"/>
      <c r="Q894" s="660"/>
    </row>
    <row r="895" ht="25.15" customHeight="true" x14ac:dyDescent="0.2">
      <c r="C895" s="660"/>
      <c r="D895" s="660"/>
      <c r="E895" s="660"/>
      <c r="F895" s="660"/>
      <c r="G895" s="660"/>
      <c r="H895" s="660"/>
      <c r="I895" s="660"/>
      <c r="J895" s="660"/>
      <c r="K895" s="660"/>
      <c r="L895" s="660"/>
      <c r="M895" s="660"/>
      <c r="N895" s="660"/>
      <c r="O895" s="660"/>
      <c r="P895" s="660"/>
      <c r="Q895" s="660"/>
    </row>
    <row r="896" ht="25.15" customHeight="true" x14ac:dyDescent="0.2">
      <c r="C896" s="660"/>
      <c r="D896" s="660"/>
      <c r="E896" s="660"/>
      <c r="F896" s="660"/>
      <c r="G896" s="660"/>
      <c r="H896" s="660"/>
      <c r="I896" s="660"/>
      <c r="J896" s="660"/>
      <c r="K896" s="660"/>
      <c r="L896" s="660"/>
      <c r="M896" s="660"/>
      <c r="N896" s="660"/>
      <c r="O896" s="660"/>
      <c r="P896" s="660"/>
      <c r="Q896" s="660"/>
    </row>
    <row r="897" ht="25.15" customHeight="true" x14ac:dyDescent="0.2">
      <c r="C897" s="660"/>
      <c r="D897" s="660"/>
      <c r="E897" s="660"/>
      <c r="F897" s="660"/>
      <c r="G897" s="660"/>
      <c r="H897" s="660"/>
      <c r="I897" s="660"/>
      <c r="J897" s="660"/>
      <c r="K897" s="660"/>
      <c r="L897" s="660"/>
      <c r="M897" s="660"/>
      <c r="N897" s="660"/>
      <c r="O897" s="660"/>
      <c r="P897" s="660"/>
      <c r="Q897" s="660"/>
    </row>
    <row r="898" ht="25.15" customHeight="true" x14ac:dyDescent="0.2">
      <c r="C898" s="660"/>
      <c r="D898" s="660"/>
      <c r="E898" s="660"/>
      <c r="F898" s="660"/>
      <c r="G898" s="660"/>
      <c r="H898" s="660"/>
      <c r="I898" s="660"/>
      <c r="J898" s="660"/>
      <c r="K898" s="660"/>
      <c r="L898" s="660"/>
      <c r="M898" s="660"/>
      <c r="N898" s="660"/>
      <c r="O898" s="660"/>
      <c r="P898" s="660"/>
      <c r="Q898" s="660"/>
    </row>
    <row r="899" ht="25.15" customHeight="true" x14ac:dyDescent="0.2">
      <c r="C899" s="660"/>
      <c r="D899" s="660"/>
      <c r="E899" s="660"/>
      <c r="F899" s="660"/>
      <c r="G899" s="660"/>
      <c r="H899" s="660"/>
      <c r="I899" s="660"/>
      <c r="J899" s="660"/>
      <c r="K899" s="660"/>
      <c r="L899" s="660"/>
      <c r="M899" s="660"/>
      <c r="N899" s="660"/>
      <c r="O899" s="660"/>
      <c r="P899" s="660"/>
      <c r="Q899" s="660"/>
    </row>
    <row r="900" ht="25.15" customHeight="true" x14ac:dyDescent="0.2">
      <c r="C900" s="660"/>
      <c r="D900" s="660"/>
      <c r="E900" s="660"/>
      <c r="F900" s="660"/>
      <c r="G900" s="660"/>
      <c r="H900" s="660"/>
      <c r="I900" s="660"/>
      <c r="J900" s="660"/>
      <c r="K900" s="660"/>
      <c r="L900" s="660"/>
      <c r="M900" s="660"/>
      <c r="N900" s="660"/>
      <c r="O900" s="660"/>
      <c r="P900" s="660"/>
      <c r="Q900" s="660"/>
    </row>
    <row r="901" ht="25.15" customHeight="true" x14ac:dyDescent="0.2">
      <c r="C901" s="660"/>
      <c r="D901" s="660"/>
      <c r="E901" s="660"/>
      <c r="F901" s="660"/>
      <c r="G901" s="660"/>
      <c r="H901" s="660"/>
      <c r="I901" s="660"/>
      <c r="J901" s="660"/>
      <c r="K901" s="660"/>
      <c r="L901" s="660"/>
      <c r="M901" s="660"/>
      <c r="N901" s="660"/>
      <c r="O901" s="660"/>
      <c r="P901" s="660"/>
      <c r="Q901" s="660"/>
    </row>
    <row r="902" ht="25.15" customHeight="true" x14ac:dyDescent="0.2">
      <c r="C902" s="660"/>
      <c r="D902" s="660"/>
      <c r="E902" s="660"/>
      <c r="F902" s="660"/>
      <c r="G902" s="660"/>
      <c r="H902" s="660"/>
      <c r="I902" s="660"/>
      <c r="J902" s="660"/>
      <c r="K902" s="660"/>
      <c r="L902" s="660"/>
      <c r="M902" s="660"/>
      <c r="N902" s="660"/>
      <c r="O902" s="660"/>
      <c r="P902" s="660"/>
      <c r="Q902" s="660"/>
    </row>
    <row r="903" ht="25.15" customHeight="true" x14ac:dyDescent="0.2">
      <c r="C903" s="660"/>
      <c r="D903" s="660"/>
      <c r="E903" s="660"/>
      <c r="F903" s="660"/>
      <c r="G903" s="660"/>
      <c r="H903" s="660"/>
      <c r="I903" s="660"/>
      <c r="J903" s="660"/>
      <c r="K903" s="660"/>
      <c r="L903" s="660"/>
      <c r="M903" s="660"/>
      <c r="N903" s="660"/>
      <c r="O903" s="660"/>
      <c r="P903" s="660"/>
      <c r="Q903" s="660"/>
    </row>
    <row r="904" ht="25.15" customHeight="true" x14ac:dyDescent="0.2">
      <c r="C904" s="660"/>
      <c r="D904" s="660"/>
      <c r="E904" s="660"/>
      <c r="F904" s="660"/>
      <c r="G904" s="660"/>
      <c r="H904" s="660"/>
      <c r="I904" s="660"/>
      <c r="J904" s="660"/>
      <c r="K904" s="660"/>
      <c r="L904" s="660"/>
      <c r="M904" s="660"/>
      <c r="N904" s="660"/>
      <c r="O904" s="660"/>
      <c r="P904" s="660"/>
      <c r="Q904" s="660"/>
    </row>
    <row r="905" ht="25.15" customHeight="true" x14ac:dyDescent="0.2">
      <c r="C905" s="660"/>
      <c r="D905" s="660"/>
      <c r="E905" s="660"/>
      <c r="F905" s="660"/>
      <c r="G905" s="660"/>
      <c r="H905" s="660"/>
      <c r="I905" s="660"/>
      <c r="J905" s="660"/>
      <c r="K905" s="660"/>
      <c r="L905" s="660"/>
      <c r="M905" s="660"/>
      <c r="N905" s="660"/>
      <c r="O905" s="660"/>
      <c r="P905" s="660"/>
      <c r="Q905" s="660"/>
    </row>
    <row r="906" ht="25.15" customHeight="true" x14ac:dyDescent="0.2">
      <c r="C906" s="660"/>
      <c r="D906" s="660"/>
      <c r="E906" s="660"/>
      <c r="F906" s="660"/>
      <c r="G906" s="660"/>
      <c r="H906" s="660"/>
      <c r="I906" s="660"/>
      <c r="J906" s="660"/>
      <c r="K906" s="660"/>
      <c r="L906" s="660"/>
      <c r="M906" s="660"/>
      <c r="N906" s="660"/>
      <c r="O906" s="660"/>
      <c r="P906" s="660"/>
      <c r="Q906" s="660"/>
    </row>
    <row r="907" ht="25.15" customHeight="true" x14ac:dyDescent="0.2">
      <c r="C907" s="660"/>
      <c r="D907" s="660"/>
      <c r="E907" s="660"/>
      <c r="F907" s="660"/>
      <c r="G907" s="660"/>
      <c r="H907" s="660"/>
      <c r="I907" s="660"/>
      <c r="J907" s="660"/>
      <c r="K907" s="660"/>
      <c r="L907" s="660"/>
      <c r="M907" s="660"/>
      <c r="N907" s="660"/>
      <c r="O907" s="660"/>
      <c r="P907" s="660"/>
      <c r="Q907" s="660"/>
    </row>
    <row r="908" ht="25.15" customHeight="true" x14ac:dyDescent="0.2">
      <c r="C908" s="660"/>
      <c r="D908" s="660"/>
      <c r="E908" s="660"/>
      <c r="F908" s="660"/>
      <c r="G908" s="660"/>
      <c r="H908" s="660"/>
      <c r="I908" s="660"/>
      <c r="J908" s="660"/>
      <c r="K908" s="660"/>
      <c r="L908" s="660"/>
      <c r="M908" s="660"/>
      <c r="N908" s="660"/>
      <c r="O908" s="660"/>
      <c r="P908" s="660"/>
      <c r="Q908" s="660"/>
    </row>
    <row r="909" ht="25.15" customHeight="true" x14ac:dyDescent="0.2">
      <c r="C909" s="660"/>
      <c r="D909" s="660"/>
      <c r="E909" s="660"/>
      <c r="F909" s="660"/>
      <c r="G909" s="660"/>
      <c r="H909" s="660"/>
      <c r="I909" s="660"/>
      <c r="J909" s="660"/>
      <c r="K909" s="660"/>
      <c r="L909" s="660"/>
      <c r="M909" s="660"/>
      <c r="N909" s="660"/>
      <c r="O909" s="660"/>
      <c r="P909" s="660"/>
      <c r="Q909" s="660"/>
    </row>
    <row r="910" ht="25.15" customHeight="true" x14ac:dyDescent="0.2">
      <c r="C910" s="660"/>
      <c r="D910" s="660"/>
      <c r="E910" s="660"/>
      <c r="F910" s="660"/>
      <c r="G910" s="660"/>
      <c r="H910" s="660"/>
      <c r="I910" s="660"/>
      <c r="J910" s="660"/>
      <c r="K910" s="660"/>
      <c r="L910" s="660"/>
      <c r="M910" s="660"/>
      <c r="N910" s="660"/>
      <c r="O910" s="660"/>
      <c r="P910" s="660"/>
      <c r="Q910" s="660"/>
    </row>
    <row r="911" ht="25.15" customHeight="true" x14ac:dyDescent="0.2">
      <c r="C911" s="660"/>
      <c r="D911" s="660"/>
      <c r="E911" s="660"/>
      <c r="F911" s="660"/>
      <c r="G911" s="660"/>
      <c r="H911" s="660"/>
      <c r="I911" s="660"/>
      <c r="J911" s="660"/>
      <c r="K911" s="660"/>
      <c r="L911" s="660"/>
      <c r="M911" s="660"/>
      <c r="N911" s="660"/>
      <c r="O911" s="660"/>
      <c r="P911" s="660"/>
      <c r="Q911" s="660"/>
    </row>
    <row r="912" ht="25.15" customHeight="true" x14ac:dyDescent="0.2">
      <c r="C912" s="660"/>
      <c r="D912" s="660"/>
      <c r="E912" s="660"/>
      <c r="F912" s="660"/>
      <c r="G912" s="660"/>
      <c r="H912" s="660"/>
      <c r="I912" s="660"/>
      <c r="J912" s="660"/>
      <c r="K912" s="660"/>
      <c r="L912" s="660"/>
      <c r="M912" s="660"/>
      <c r="N912" s="660"/>
      <c r="O912" s="660"/>
      <c r="P912" s="660"/>
      <c r="Q912" s="660"/>
    </row>
    <row r="913" ht="25.15" customHeight="true" x14ac:dyDescent="0.2">
      <c r="C913" s="660"/>
      <c r="D913" s="660"/>
      <c r="E913" s="660"/>
      <c r="F913" s="660"/>
      <c r="G913" s="660"/>
      <c r="H913" s="660"/>
      <c r="I913" s="660"/>
      <c r="J913" s="660"/>
      <c r="K913" s="660"/>
      <c r="L913" s="660"/>
      <c r="M913" s="660"/>
      <c r="N913" s="660"/>
      <c r="O913" s="660"/>
      <c r="P913" s="660"/>
      <c r="Q913" s="660"/>
    </row>
    <row r="914" ht="25.15" customHeight="true" x14ac:dyDescent="0.2">
      <c r="C914" s="660"/>
      <c r="D914" s="660"/>
      <c r="E914" s="660"/>
      <c r="F914" s="660"/>
      <c r="G914" s="660"/>
      <c r="H914" s="660"/>
      <c r="I914" s="660"/>
      <c r="J914" s="660"/>
      <c r="K914" s="660"/>
      <c r="L914" s="660"/>
      <c r="M914" s="660"/>
      <c r="N914" s="660"/>
      <c r="O914" s="660"/>
      <c r="P914" s="660"/>
      <c r="Q914" s="660"/>
    </row>
    <row r="915" ht="25.15" customHeight="true" x14ac:dyDescent="0.2">
      <c r="C915" s="660"/>
      <c r="D915" s="660"/>
      <c r="E915" s="660"/>
      <c r="F915" s="660"/>
      <c r="G915" s="660"/>
      <c r="H915" s="660"/>
      <c r="I915" s="660"/>
      <c r="J915" s="660"/>
      <c r="K915" s="660"/>
      <c r="L915" s="660"/>
      <c r="M915" s="660"/>
      <c r="N915" s="660"/>
      <c r="O915" s="660"/>
      <c r="P915" s="660"/>
      <c r="Q915" s="660"/>
    </row>
    <row r="916" ht="25.15" customHeight="true" x14ac:dyDescent="0.2">
      <c r="C916" s="660"/>
      <c r="D916" s="660"/>
      <c r="E916" s="660"/>
      <c r="F916" s="660"/>
      <c r="G916" s="660"/>
      <c r="H916" s="660"/>
      <c r="I916" s="660"/>
      <c r="J916" s="660"/>
      <c r="K916" s="660"/>
      <c r="L916" s="660"/>
      <c r="M916" s="660"/>
      <c r="N916" s="660"/>
      <c r="O916" s="660"/>
      <c r="P916" s="660"/>
      <c r="Q916" s="660"/>
    </row>
    <row r="917" ht="25.15" customHeight="true" x14ac:dyDescent="0.2">
      <c r="C917" s="660"/>
      <c r="D917" s="660"/>
      <c r="E917" s="660"/>
      <c r="F917" s="660"/>
      <c r="G917" s="660"/>
      <c r="H917" s="660"/>
      <c r="I917" s="660"/>
      <c r="J917" s="660"/>
      <c r="K917" s="660"/>
      <c r="L917" s="660"/>
      <c r="M917" s="660"/>
      <c r="N917" s="660"/>
      <c r="O917" s="660"/>
      <c r="P917" s="660"/>
      <c r="Q917" s="660"/>
    </row>
    <row r="918" ht="25.15" customHeight="true" x14ac:dyDescent="0.2">
      <c r="C918" s="660"/>
      <c r="D918" s="660"/>
      <c r="E918" s="660"/>
      <c r="F918" s="660"/>
      <c r="G918" s="660"/>
      <c r="H918" s="660"/>
      <c r="I918" s="660"/>
      <c r="J918" s="660"/>
      <c r="K918" s="660"/>
      <c r="L918" s="660"/>
      <c r="M918" s="660"/>
      <c r="N918" s="660"/>
      <c r="O918" s="660"/>
      <c r="P918" s="660"/>
      <c r="Q918" s="660"/>
    </row>
    <row r="919" ht="25.15" customHeight="true" x14ac:dyDescent="0.2">
      <c r="C919" s="660"/>
      <c r="D919" s="660"/>
      <c r="E919" s="660"/>
      <c r="F919" s="660"/>
      <c r="G919" s="660"/>
      <c r="H919" s="660"/>
      <c r="I919" s="660"/>
      <c r="J919" s="660"/>
      <c r="K919" s="660"/>
      <c r="L919" s="660"/>
      <c r="M919" s="660"/>
      <c r="N919" s="660"/>
      <c r="O919" s="660"/>
      <c r="P919" s="660"/>
      <c r="Q919" s="660"/>
    </row>
    <row r="920" ht="25.15" customHeight="true" x14ac:dyDescent="0.2">
      <c r="C920" s="660"/>
      <c r="D920" s="660"/>
      <c r="E920" s="660"/>
      <c r="F920" s="660"/>
      <c r="G920" s="660"/>
      <c r="H920" s="660"/>
      <c r="I920" s="660"/>
      <c r="J920" s="660"/>
      <c r="K920" s="660"/>
      <c r="L920" s="660"/>
      <c r="M920" s="660"/>
      <c r="N920" s="660"/>
      <c r="O920" s="660"/>
      <c r="P920" s="660"/>
      <c r="Q920" s="660"/>
    </row>
    <row r="921" ht="25.15" customHeight="true" x14ac:dyDescent="0.2">
      <c r="C921" s="660"/>
      <c r="D921" s="660"/>
      <c r="E921" s="660"/>
      <c r="F921" s="660"/>
      <c r="G921" s="660"/>
      <c r="H921" s="660"/>
      <c r="I921" s="660"/>
      <c r="J921" s="660"/>
      <c r="K921" s="660"/>
      <c r="L921" s="660"/>
      <c r="M921" s="660"/>
      <c r="N921" s="660"/>
      <c r="O921" s="660"/>
      <c r="P921" s="660"/>
      <c r="Q921" s="660"/>
    </row>
    <row r="922" ht="25.15" customHeight="true" x14ac:dyDescent="0.2">
      <c r="C922" s="660"/>
      <c r="D922" s="660"/>
      <c r="E922" s="660"/>
      <c r="F922" s="660"/>
      <c r="G922" s="660"/>
      <c r="H922" s="660"/>
      <c r="I922" s="660"/>
      <c r="J922" s="660"/>
      <c r="K922" s="660"/>
      <c r="L922" s="660"/>
      <c r="M922" s="660"/>
      <c r="N922" s="660"/>
      <c r="O922" s="660"/>
      <c r="P922" s="660"/>
      <c r="Q922" s="660"/>
    </row>
    <row r="923" ht="25.15" customHeight="true" x14ac:dyDescent="0.2">
      <c r="C923" s="660"/>
      <c r="D923" s="660"/>
      <c r="E923" s="660"/>
      <c r="F923" s="660"/>
      <c r="G923" s="660"/>
      <c r="H923" s="660"/>
      <c r="I923" s="660"/>
      <c r="J923" s="660"/>
      <c r="K923" s="660"/>
      <c r="L923" s="660"/>
      <c r="M923" s="660"/>
      <c r="N923" s="660"/>
      <c r="O923" s="660"/>
      <c r="P923" s="660"/>
      <c r="Q923" s="660"/>
    </row>
    <row r="924" ht="25.15" customHeight="true" x14ac:dyDescent="0.2">
      <c r="C924" s="660"/>
      <c r="D924" s="660"/>
      <c r="E924" s="660"/>
      <c r="F924" s="660"/>
      <c r="G924" s="660"/>
      <c r="H924" s="660"/>
      <c r="I924" s="660"/>
      <c r="J924" s="660"/>
      <c r="K924" s="660"/>
      <c r="L924" s="660"/>
      <c r="M924" s="660"/>
      <c r="N924" s="660"/>
      <c r="O924" s="660"/>
      <c r="P924" s="660"/>
      <c r="Q924" s="660"/>
    </row>
    <row r="925" ht="25.15" customHeight="true" x14ac:dyDescent="0.2">
      <c r="C925" s="660"/>
      <c r="D925" s="660"/>
      <c r="E925" s="660"/>
      <c r="F925" s="660"/>
      <c r="G925" s="660"/>
      <c r="H925" s="660"/>
      <c r="I925" s="660"/>
      <c r="J925" s="660"/>
      <c r="K925" s="660"/>
      <c r="L925" s="660"/>
      <c r="M925" s="660"/>
      <c r="N925" s="660"/>
      <c r="O925" s="660"/>
      <c r="P925" s="660"/>
      <c r="Q925" s="660"/>
    </row>
    <row r="926" ht="25.15" customHeight="true" x14ac:dyDescent="0.2">
      <c r="C926" s="660"/>
      <c r="D926" s="660"/>
      <c r="E926" s="660"/>
      <c r="F926" s="660"/>
      <c r="G926" s="660"/>
      <c r="H926" s="660"/>
      <c r="I926" s="660"/>
      <c r="J926" s="660"/>
      <c r="K926" s="660"/>
      <c r="L926" s="660"/>
      <c r="M926" s="660"/>
      <c r="N926" s="660"/>
      <c r="O926" s="660"/>
      <c r="P926" s="660"/>
      <c r="Q926" s="660"/>
    </row>
    <row r="927" ht="25.15" customHeight="true" x14ac:dyDescent="0.2">
      <c r="C927" s="660"/>
      <c r="D927" s="660"/>
      <c r="E927" s="660"/>
      <c r="F927" s="660"/>
      <c r="G927" s="660"/>
      <c r="H927" s="660"/>
      <c r="I927" s="660"/>
      <c r="J927" s="660"/>
      <c r="K927" s="660"/>
      <c r="L927" s="660"/>
      <c r="M927" s="660"/>
      <c r="N927" s="660"/>
      <c r="O927" s="660"/>
      <c r="P927" s="660"/>
      <c r="Q927" s="660"/>
    </row>
    <row r="928" ht="25.15" customHeight="true" x14ac:dyDescent="0.2">
      <c r="C928" s="660"/>
      <c r="D928" s="660"/>
      <c r="E928" s="660"/>
      <c r="F928" s="660"/>
      <c r="G928" s="660"/>
      <c r="H928" s="660"/>
      <c r="I928" s="660"/>
      <c r="J928" s="660"/>
      <c r="K928" s="660"/>
      <c r="L928" s="660"/>
      <c r="M928" s="660"/>
      <c r="N928" s="660"/>
      <c r="O928" s="660"/>
      <c r="P928" s="660"/>
      <c r="Q928" s="660"/>
    </row>
    <row r="929" ht="25.15" customHeight="true" x14ac:dyDescent="0.2">
      <c r="C929" s="660"/>
      <c r="D929" s="660"/>
      <c r="E929" s="660"/>
      <c r="F929" s="660"/>
      <c r="G929" s="660"/>
      <c r="H929" s="660"/>
      <c r="I929" s="660"/>
      <c r="J929" s="660"/>
      <c r="K929" s="660"/>
      <c r="L929" s="660"/>
      <c r="M929" s="660"/>
      <c r="N929" s="660"/>
      <c r="O929" s="660"/>
      <c r="P929" s="660"/>
      <c r="Q929" s="660"/>
    </row>
    <row r="930" ht="25.15" customHeight="true" x14ac:dyDescent="0.2">
      <c r="C930" s="660"/>
      <c r="D930" s="660"/>
      <c r="E930" s="660"/>
      <c r="F930" s="660"/>
      <c r="G930" s="660"/>
      <c r="H930" s="660"/>
      <c r="I930" s="660"/>
      <c r="J930" s="660"/>
      <c r="K930" s="660"/>
      <c r="L930" s="660"/>
      <c r="M930" s="660"/>
      <c r="N930" s="660"/>
      <c r="O930" s="660"/>
      <c r="P930" s="660"/>
      <c r="Q930" s="660"/>
    </row>
    <row r="931" ht="25.15" customHeight="true" x14ac:dyDescent="0.2">
      <c r="C931" s="660"/>
      <c r="D931" s="660"/>
      <c r="E931" s="660"/>
      <c r="F931" s="660"/>
      <c r="G931" s="660"/>
      <c r="H931" s="660"/>
      <c r="I931" s="660"/>
      <c r="J931" s="660"/>
      <c r="K931" s="660"/>
      <c r="L931" s="660"/>
      <c r="M931" s="660"/>
      <c r="N931" s="660"/>
      <c r="O931" s="660"/>
      <c r="P931" s="660"/>
      <c r="Q931" s="660"/>
    </row>
    <row r="932" ht="25.15" customHeight="true" x14ac:dyDescent="0.2">
      <c r="C932" s="660"/>
      <c r="D932" s="660"/>
      <c r="E932" s="660"/>
      <c r="F932" s="660"/>
      <c r="G932" s="660"/>
      <c r="H932" s="660"/>
      <c r="I932" s="660"/>
      <c r="J932" s="660"/>
      <c r="K932" s="660"/>
      <c r="L932" s="660"/>
      <c r="M932" s="660"/>
      <c r="N932" s="660"/>
      <c r="O932" s="660"/>
      <c r="P932" s="660"/>
      <c r="Q932" s="660"/>
    </row>
    <row r="933" ht="25.15" customHeight="true" x14ac:dyDescent="0.2">
      <c r="C933" s="660"/>
      <c r="D933" s="660"/>
      <c r="E933" s="660"/>
      <c r="F933" s="660"/>
      <c r="G933" s="660"/>
      <c r="H933" s="660"/>
      <c r="I933" s="660"/>
      <c r="J933" s="660"/>
      <c r="K933" s="660"/>
      <c r="L933" s="660"/>
      <c r="M933" s="660"/>
      <c r="N933" s="660"/>
      <c r="O933" s="660"/>
      <c r="P933" s="660"/>
      <c r="Q933" s="660"/>
    </row>
    <row r="934" ht="25.15" customHeight="true" x14ac:dyDescent="0.2">
      <c r="C934" s="660"/>
      <c r="D934" s="660"/>
      <c r="E934" s="660"/>
      <c r="F934" s="660"/>
      <c r="G934" s="660"/>
      <c r="H934" s="660"/>
      <c r="I934" s="660"/>
      <c r="J934" s="660"/>
      <c r="K934" s="660"/>
      <c r="L934" s="660"/>
      <c r="M934" s="660"/>
      <c r="N934" s="660"/>
      <c r="O934" s="660"/>
      <c r="P934" s="660"/>
      <c r="Q934" s="660"/>
    </row>
    <row r="935" ht="25.15" customHeight="true" x14ac:dyDescent="0.2">
      <c r="C935" s="660"/>
      <c r="D935" s="660"/>
      <c r="E935" s="660"/>
      <c r="F935" s="660"/>
      <c r="G935" s="660"/>
      <c r="H935" s="660"/>
      <c r="I935" s="660"/>
      <c r="J935" s="660"/>
      <c r="K935" s="660"/>
      <c r="L935" s="660"/>
      <c r="M935" s="660"/>
      <c r="N935" s="660"/>
      <c r="O935" s="660"/>
      <c r="P935" s="660"/>
      <c r="Q935" s="660"/>
    </row>
    <row r="936" ht="25.15" customHeight="true" x14ac:dyDescent="0.2">
      <c r="C936" s="660"/>
      <c r="D936" s="660"/>
      <c r="E936" s="660"/>
      <c r="F936" s="660"/>
      <c r="G936" s="660"/>
      <c r="H936" s="660"/>
      <c r="I936" s="660"/>
      <c r="J936" s="660"/>
      <c r="K936" s="660"/>
      <c r="L936" s="660"/>
      <c r="M936" s="660"/>
      <c r="N936" s="660"/>
      <c r="O936" s="660"/>
      <c r="P936" s="660"/>
      <c r="Q936" s="660"/>
    </row>
    <row r="937" ht="25.15" customHeight="true" x14ac:dyDescent="0.2">
      <c r="C937" s="660"/>
      <c r="D937" s="660"/>
      <c r="E937" s="660"/>
      <c r="F937" s="660"/>
      <c r="G937" s="660"/>
      <c r="H937" s="660"/>
      <c r="I937" s="660"/>
      <c r="J937" s="660"/>
      <c r="K937" s="660"/>
      <c r="L937" s="660"/>
      <c r="M937" s="660"/>
      <c r="N937" s="660"/>
      <c r="O937" s="660"/>
      <c r="P937" s="660"/>
      <c r="Q937" s="660"/>
    </row>
    <row r="938" ht="25.15" customHeight="true" x14ac:dyDescent="0.2">
      <c r="C938" s="660"/>
      <c r="D938" s="660"/>
      <c r="E938" s="660"/>
      <c r="F938" s="660"/>
      <c r="G938" s="660"/>
      <c r="H938" s="660"/>
      <c r="I938" s="660"/>
      <c r="J938" s="660"/>
      <c r="K938" s="660"/>
      <c r="L938" s="660"/>
      <c r="M938" s="660"/>
      <c r="N938" s="660"/>
      <c r="O938" s="660"/>
      <c r="P938" s="660"/>
      <c r="Q938" s="660"/>
    </row>
    <row r="939" ht="25.15" customHeight="true" x14ac:dyDescent="0.2">
      <c r="C939" s="660"/>
      <c r="D939" s="660"/>
      <c r="E939" s="660"/>
      <c r="F939" s="660"/>
      <c r="G939" s="660"/>
      <c r="H939" s="660"/>
      <c r="I939" s="660"/>
      <c r="J939" s="660"/>
      <c r="K939" s="660"/>
      <c r="L939" s="660"/>
      <c r="M939" s="660"/>
      <c r="N939" s="660"/>
      <c r="O939" s="660"/>
      <c r="P939" s="660"/>
      <c r="Q939" s="660"/>
    </row>
    <row r="940" ht="25.15" customHeight="true" x14ac:dyDescent="0.2">
      <c r="C940" s="660"/>
      <c r="D940" s="660"/>
      <c r="E940" s="660"/>
      <c r="F940" s="660"/>
      <c r="G940" s="660"/>
      <c r="H940" s="660"/>
      <c r="I940" s="660"/>
      <c r="J940" s="660"/>
      <c r="K940" s="660"/>
      <c r="L940" s="660"/>
      <c r="M940" s="660"/>
      <c r="N940" s="660"/>
      <c r="O940" s="660"/>
      <c r="P940" s="660"/>
      <c r="Q940" s="660"/>
    </row>
    <row r="941" ht="25.15" customHeight="true" x14ac:dyDescent="0.2">
      <c r="C941" s="660"/>
      <c r="D941" s="660"/>
      <c r="E941" s="660"/>
      <c r="F941" s="660"/>
      <c r="G941" s="660"/>
      <c r="H941" s="660"/>
      <c r="I941" s="660"/>
      <c r="J941" s="660"/>
      <c r="K941" s="660"/>
      <c r="L941" s="660"/>
      <c r="M941" s="660"/>
      <c r="N941" s="660"/>
      <c r="O941" s="660"/>
      <c r="P941" s="660"/>
      <c r="Q941" s="660"/>
    </row>
    <row r="942" ht="25.15" customHeight="true" x14ac:dyDescent="0.2">
      <c r="C942" s="660"/>
      <c r="D942" s="660"/>
      <c r="E942" s="660"/>
      <c r="F942" s="660"/>
      <c r="G942" s="660"/>
      <c r="H942" s="660"/>
      <c r="I942" s="660"/>
      <c r="J942" s="660"/>
      <c r="K942" s="660"/>
      <c r="L942" s="660"/>
      <c r="M942" s="660"/>
      <c r="N942" s="660"/>
      <c r="O942" s="660"/>
      <c r="P942" s="660"/>
      <c r="Q942" s="660"/>
    </row>
    <row r="943" ht="25.15" customHeight="true" x14ac:dyDescent="0.2">
      <c r="C943" s="660"/>
      <c r="D943" s="660"/>
      <c r="E943" s="660"/>
      <c r="F943" s="660"/>
      <c r="G943" s="660"/>
      <c r="H943" s="660"/>
      <c r="I943" s="660"/>
      <c r="J943" s="660"/>
      <c r="K943" s="660"/>
      <c r="L943" s="660"/>
      <c r="M943" s="660"/>
      <c r="N943" s="660"/>
      <c r="O943" s="660"/>
      <c r="P943" s="660"/>
      <c r="Q943" s="660"/>
    </row>
    <row r="944" ht="25.15" customHeight="true" x14ac:dyDescent="0.2">
      <c r="C944" s="660"/>
      <c r="D944" s="660"/>
      <c r="E944" s="660"/>
      <c r="F944" s="660"/>
      <c r="G944" s="660"/>
      <c r="H944" s="660"/>
      <c r="I944" s="660"/>
      <c r="J944" s="660"/>
      <c r="K944" s="660"/>
      <c r="L944" s="660"/>
      <c r="M944" s="660"/>
      <c r="N944" s="660"/>
      <c r="O944" s="660"/>
      <c r="P944" s="660"/>
      <c r="Q944" s="660"/>
    </row>
    <row r="945" ht="25.15" customHeight="true" x14ac:dyDescent="0.2">
      <c r="C945" s="660"/>
      <c r="D945" s="660"/>
      <c r="E945" s="660"/>
      <c r="F945" s="660"/>
      <c r="G945" s="660"/>
      <c r="H945" s="660"/>
      <c r="I945" s="660"/>
      <c r="J945" s="660"/>
      <c r="K945" s="660"/>
      <c r="L945" s="660"/>
      <c r="M945" s="660"/>
      <c r="N945" s="660"/>
      <c r="O945" s="660"/>
      <c r="P945" s="660"/>
      <c r="Q945" s="660"/>
    </row>
    <row r="946" ht="25.15" customHeight="true" x14ac:dyDescent="0.2">
      <c r="C946" s="660"/>
      <c r="D946" s="660"/>
      <c r="E946" s="660"/>
      <c r="F946" s="660"/>
      <c r="G946" s="660"/>
      <c r="H946" s="660"/>
      <c r="I946" s="660"/>
      <c r="J946" s="660"/>
      <c r="K946" s="660"/>
      <c r="L946" s="660"/>
      <c r="M946" s="660"/>
      <c r="N946" s="660"/>
      <c r="O946" s="660"/>
      <c r="P946" s="660"/>
      <c r="Q946" s="660"/>
    </row>
    <row r="947" ht="25.15" customHeight="true" x14ac:dyDescent="0.2">
      <c r="C947" s="660"/>
      <c r="D947" s="660"/>
      <c r="E947" s="660"/>
      <c r="F947" s="660"/>
      <c r="G947" s="660"/>
      <c r="H947" s="660"/>
      <c r="I947" s="660"/>
      <c r="J947" s="660"/>
      <c r="K947" s="660"/>
      <c r="L947" s="660"/>
      <c r="M947" s="660"/>
      <c r="N947" s="660"/>
      <c r="O947" s="660"/>
      <c r="P947" s="660"/>
      <c r="Q947" s="660"/>
    </row>
    <row r="948" ht="25.15" customHeight="true" x14ac:dyDescent="0.2">
      <c r="C948" s="660"/>
      <c r="D948" s="660"/>
      <c r="E948" s="660"/>
      <c r="F948" s="660"/>
      <c r="G948" s="660"/>
      <c r="H948" s="660"/>
      <c r="I948" s="660"/>
      <c r="J948" s="660"/>
      <c r="K948" s="660"/>
      <c r="L948" s="660"/>
      <c r="M948" s="660"/>
      <c r="N948" s="660"/>
      <c r="O948" s="660"/>
      <c r="P948" s="660"/>
      <c r="Q948" s="660"/>
    </row>
    <row r="949" ht="25.15" customHeight="true" x14ac:dyDescent="0.2">
      <c r="C949" s="660"/>
      <c r="D949" s="660"/>
      <c r="E949" s="660"/>
      <c r="F949" s="660"/>
      <c r="G949" s="660"/>
      <c r="H949" s="660"/>
      <c r="I949" s="660"/>
      <c r="J949" s="660"/>
      <c r="K949" s="660"/>
      <c r="L949" s="660"/>
      <c r="M949" s="660"/>
      <c r="N949" s="660"/>
      <c r="O949" s="660"/>
      <c r="P949" s="660"/>
      <c r="Q949" s="660"/>
    </row>
    <row r="950" ht="25.15" customHeight="true" x14ac:dyDescent="0.2">
      <c r="C950" s="660"/>
      <c r="D950" s="660"/>
      <c r="E950" s="660"/>
      <c r="F950" s="660"/>
      <c r="G950" s="660"/>
      <c r="H950" s="660"/>
      <c r="I950" s="660"/>
      <c r="J950" s="660"/>
      <c r="K950" s="660"/>
      <c r="L950" s="660"/>
      <c r="M950" s="660"/>
      <c r="N950" s="660"/>
      <c r="O950" s="660"/>
      <c r="P950" s="660"/>
      <c r="Q950" s="660"/>
    </row>
    <row r="951" ht="25.15" customHeight="true" x14ac:dyDescent="0.2">
      <c r="C951" s="660"/>
      <c r="D951" s="660"/>
      <c r="E951" s="660"/>
      <c r="F951" s="660"/>
      <c r="G951" s="660"/>
      <c r="H951" s="660"/>
      <c r="I951" s="660"/>
      <c r="J951" s="660"/>
      <c r="K951" s="660"/>
      <c r="L951" s="660"/>
      <c r="M951" s="660"/>
      <c r="N951" s="660"/>
      <c r="O951" s="660"/>
      <c r="P951" s="660"/>
      <c r="Q951" s="660"/>
    </row>
    <row r="952" ht="25.15" customHeight="true" x14ac:dyDescent="0.2">
      <c r="C952" s="660"/>
      <c r="D952" s="660"/>
      <c r="E952" s="660"/>
      <c r="F952" s="660"/>
      <c r="G952" s="660"/>
      <c r="H952" s="660"/>
      <c r="I952" s="660"/>
      <c r="J952" s="660"/>
      <c r="K952" s="660"/>
      <c r="L952" s="660"/>
      <c r="M952" s="660"/>
      <c r="N952" s="660"/>
      <c r="O952" s="660"/>
      <c r="P952" s="660"/>
      <c r="Q952" s="660"/>
    </row>
    <row r="953" ht="25.15" customHeight="true" x14ac:dyDescent="0.2">
      <c r="C953" s="660"/>
      <c r="D953" s="660"/>
      <c r="E953" s="660"/>
      <c r="F953" s="660"/>
      <c r="G953" s="660"/>
      <c r="H953" s="660"/>
      <c r="I953" s="660"/>
      <c r="J953" s="660"/>
      <c r="K953" s="660"/>
      <c r="L953" s="660"/>
      <c r="M953" s="660"/>
      <c r="N953" s="660"/>
      <c r="O953" s="660"/>
      <c r="P953" s="660"/>
      <c r="Q953" s="660"/>
    </row>
    <row r="954" ht="25.15" customHeight="true" x14ac:dyDescent="0.2">
      <c r="C954" s="660"/>
      <c r="D954" s="660"/>
      <c r="E954" s="660"/>
      <c r="F954" s="660"/>
      <c r="G954" s="660"/>
      <c r="H954" s="660"/>
      <c r="I954" s="660"/>
      <c r="J954" s="660"/>
      <c r="K954" s="660"/>
      <c r="L954" s="660"/>
      <c r="M954" s="660"/>
      <c r="N954" s="660"/>
      <c r="O954" s="660"/>
      <c r="P954" s="660"/>
      <c r="Q954" s="660"/>
    </row>
    <row r="955" ht="25.15" customHeight="true" x14ac:dyDescent="0.2">
      <c r="C955" s="660"/>
      <c r="D955" s="660"/>
      <c r="E955" s="660"/>
      <c r="F955" s="660"/>
      <c r="G955" s="660"/>
      <c r="H955" s="660"/>
      <c r="I955" s="660"/>
      <c r="J955" s="660"/>
      <c r="K955" s="660"/>
      <c r="L955" s="660"/>
      <c r="M955" s="660"/>
      <c r="N955" s="660"/>
      <c r="O955" s="660"/>
      <c r="P955" s="660"/>
      <c r="Q955" s="660"/>
    </row>
    <row r="956" ht="25.15" customHeight="true" x14ac:dyDescent="0.2">
      <c r="C956" s="660"/>
      <c r="D956" s="660"/>
      <c r="E956" s="660"/>
      <c r="F956" s="660"/>
      <c r="G956" s="660"/>
      <c r="H956" s="660"/>
      <c r="I956" s="660"/>
      <c r="J956" s="660"/>
      <c r="K956" s="660"/>
      <c r="L956" s="660"/>
      <c r="M956" s="660"/>
      <c r="N956" s="660"/>
      <c r="O956" s="660"/>
      <c r="P956" s="660"/>
      <c r="Q956" s="660"/>
    </row>
    <row r="957" ht="25.15" customHeight="true" x14ac:dyDescent="0.2">
      <c r="C957" s="660"/>
      <c r="D957" s="660"/>
      <c r="E957" s="660"/>
      <c r="F957" s="660"/>
      <c r="G957" s="660"/>
      <c r="H957" s="660"/>
      <c r="I957" s="660"/>
      <c r="J957" s="660"/>
      <c r="K957" s="660"/>
      <c r="L957" s="660"/>
      <c r="M957" s="660"/>
      <c r="N957" s="660"/>
      <c r="O957" s="660"/>
      <c r="P957" s="660"/>
      <c r="Q957" s="660"/>
    </row>
    <row r="958" ht="25.15" customHeight="true" x14ac:dyDescent="0.2">
      <c r="C958" s="660"/>
      <c r="D958" s="660"/>
      <c r="E958" s="660"/>
      <c r="F958" s="660"/>
      <c r="G958" s="660"/>
      <c r="H958" s="660"/>
      <c r="I958" s="660"/>
      <c r="J958" s="660"/>
      <c r="K958" s="660"/>
      <c r="L958" s="660"/>
      <c r="M958" s="660"/>
      <c r="N958" s="660"/>
      <c r="O958" s="660"/>
      <c r="P958" s="660"/>
      <c r="Q958" s="660"/>
    </row>
    <row r="959" ht="25.15" customHeight="true" x14ac:dyDescent="0.2">
      <c r="C959" s="660"/>
      <c r="D959" s="660"/>
      <c r="E959" s="660"/>
      <c r="F959" s="660"/>
      <c r="G959" s="660"/>
      <c r="H959" s="660"/>
      <c r="I959" s="660"/>
      <c r="J959" s="660"/>
      <c r="K959" s="660"/>
      <c r="L959" s="660"/>
      <c r="M959" s="660"/>
      <c r="N959" s="660"/>
      <c r="O959" s="660"/>
      <c r="P959" s="660"/>
      <c r="Q959" s="660"/>
    </row>
    <row r="960" ht="25.15" customHeight="true" x14ac:dyDescent="0.2">
      <c r="C960" s="660"/>
      <c r="D960" s="660"/>
      <c r="E960" s="660"/>
      <c r="F960" s="660"/>
      <c r="G960" s="660"/>
      <c r="H960" s="660"/>
      <c r="I960" s="660"/>
      <c r="J960" s="660"/>
      <c r="K960" s="660"/>
      <c r="L960" s="660"/>
      <c r="M960" s="660"/>
      <c r="N960" s="660"/>
      <c r="O960" s="660"/>
      <c r="P960" s="660"/>
      <c r="Q960" s="660"/>
    </row>
    <row r="961" ht="25.15" customHeight="true" x14ac:dyDescent="0.2">
      <c r="C961" s="660"/>
      <c r="D961" s="660"/>
      <c r="E961" s="660"/>
      <c r="F961" s="660"/>
      <c r="G961" s="660"/>
      <c r="H961" s="660"/>
      <c r="I961" s="660"/>
      <c r="J961" s="660"/>
      <c r="K961" s="660"/>
      <c r="L961" s="660"/>
      <c r="M961" s="660"/>
      <c r="N961" s="660"/>
      <c r="O961" s="660"/>
      <c r="P961" s="660"/>
      <c r="Q961" s="660"/>
    </row>
    <row r="962" ht="25.15" customHeight="true" x14ac:dyDescent="0.2">
      <c r="C962" s="660"/>
      <c r="D962" s="660"/>
      <c r="E962" s="660"/>
      <c r="F962" s="660"/>
      <c r="G962" s="660"/>
      <c r="H962" s="660"/>
      <c r="I962" s="660"/>
      <c r="J962" s="660"/>
      <c r="K962" s="660"/>
      <c r="L962" s="660"/>
      <c r="M962" s="660"/>
      <c r="N962" s="660"/>
      <c r="O962" s="660"/>
      <c r="P962" s="660"/>
      <c r="Q962" s="660"/>
    </row>
    <row r="963" ht="25.15" customHeight="true" x14ac:dyDescent="0.2">
      <c r="C963" s="660"/>
      <c r="D963" s="660"/>
      <c r="E963" s="660"/>
      <c r="F963" s="660"/>
      <c r="G963" s="660"/>
      <c r="H963" s="660"/>
      <c r="I963" s="660"/>
      <c r="J963" s="660"/>
      <c r="K963" s="660"/>
      <c r="L963" s="660"/>
      <c r="M963" s="660"/>
      <c r="N963" s="660"/>
      <c r="O963" s="660"/>
      <c r="P963" s="660"/>
      <c r="Q963" s="660"/>
    </row>
    <row r="964" ht="25.15" customHeight="true" x14ac:dyDescent="0.2">
      <c r="C964" s="660"/>
      <c r="D964" s="660"/>
      <c r="E964" s="660"/>
      <c r="F964" s="660"/>
      <c r="G964" s="660"/>
      <c r="H964" s="660"/>
      <c r="I964" s="660"/>
      <c r="J964" s="660"/>
      <c r="K964" s="660"/>
      <c r="L964" s="660"/>
      <c r="M964" s="660"/>
      <c r="N964" s="660"/>
      <c r="O964" s="660"/>
      <c r="P964" s="660"/>
      <c r="Q964" s="660"/>
    </row>
    <row r="965" ht="25.15" customHeight="true" x14ac:dyDescent="0.2">
      <c r="C965" s="660"/>
      <c r="D965" s="660"/>
      <c r="E965" s="660"/>
      <c r="F965" s="660"/>
      <c r="G965" s="660"/>
      <c r="H965" s="660"/>
      <c r="I965" s="660"/>
      <c r="J965" s="660"/>
      <c r="K965" s="660"/>
      <c r="L965" s="660"/>
      <c r="M965" s="660"/>
      <c r="N965" s="660"/>
      <c r="O965" s="660"/>
      <c r="P965" s="660"/>
      <c r="Q965" s="660"/>
    </row>
    <row r="966" ht="25.15" customHeight="true" x14ac:dyDescent="0.2">
      <c r="C966" s="660"/>
      <c r="D966" s="660"/>
      <c r="E966" s="660"/>
      <c r="F966" s="660"/>
      <c r="G966" s="660"/>
      <c r="H966" s="660"/>
      <c r="I966" s="660"/>
      <c r="J966" s="660"/>
      <c r="K966" s="660"/>
      <c r="L966" s="660"/>
      <c r="M966" s="660"/>
      <c r="N966" s="660"/>
      <c r="O966" s="660"/>
      <c r="P966" s="660"/>
      <c r="Q966" s="660"/>
    </row>
    <row r="967" ht="25.15" customHeight="true" x14ac:dyDescent="0.2">
      <c r="C967" s="660"/>
      <c r="D967" s="660"/>
      <c r="E967" s="660"/>
      <c r="F967" s="660"/>
      <c r="G967" s="660"/>
      <c r="H967" s="660"/>
      <c r="I967" s="660"/>
      <c r="J967" s="660"/>
      <c r="K967" s="660"/>
      <c r="L967" s="660"/>
      <c r="M967" s="660"/>
      <c r="N967" s="660"/>
      <c r="O967" s="660"/>
      <c r="P967" s="660"/>
      <c r="Q967" s="660"/>
    </row>
    <row r="968" ht="25.15" customHeight="true" x14ac:dyDescent="0.2">
      <c r="C968" s="660"/>
      <c r="D968" s="660"/>
      <c r="E968" s="660"/>
      <c r="F968" s="660"/>
      <c r="G968" s="660"/>
      <c r="H968" s="660"/>
      <c r="I968" s="660"/>
      <c r="J968" s="660"/>
      <c r="K968" s="660"/>
      <c r="L968" s="660"/>
      <c r="M968" s="660"/>
      <c r="N968" s="660"/>
      <c r="O968" s="660"/>
      <c r="P968" s="660"/>
      <c r="Q968" s="660"/>
    </row>
    <row r="969" ht="25.15" customHeight="true" x14ac:dyDescent="0.2">
      <c r="C969" s="660"/>
      <c r="D969" s="660"/>
      <c r="E969" s="660"/>
      <c r="F969" s="660"/>
      <c r="G969" s="660"/>
      <c r="H969" s="660"/>
      <c r="I969" s="660"/>
      <c r="J969" s="660"/>
      <c r="K969" s="660"/>
      <c r="L969" s="660"/>
      <c r="M969" s="660"/>
      <c r="N969" s="660"/>
      <c r="O969" s="660"/>
      <c r="P969" s="660"/>
      <c r="Q969" s="660"/>
    </row>
    <row r="970" ht="25.15" customHeight="true" x14ac:dyDescent="0.2">
      <c r="C970" s="660"/>
      <c r="D970" s="660"/>
      <c r="E970" s="660"/>
      <c r="F970" s="660"/>
      <c r="G970" s="660"/>
      <c r="H970" s="660"/>
      <c r="I970" s="660"/>
      <c r="J970" s="660"/>
      <c r="K970" s="660"/>
      <c r="L970" s="660"/>
      <c r="M970" s="660"/>
      <c r="N970" s="660"/>
      <c r="O970" s="660"/>
      <c r="P970" s="660"/>
      <c r="Q970" s="660"/>
    </row>
    <row r="971" ht="25.15" customHeight="true" x14ac:dyDescent="0.2">
      <c r="C971" s="660"/>
      <c r="D971" s="660"/>
      <c r="E971" s="660"/>
      <c r="F971" s="660"/>
      <c r="G971" s="660"/>
      <c r="H971" s="660"/>
      <c r="I971" s="660"/>
      <c r="J971" s="660"/>
      <c r="K971" s="660"/>
      <c r="L971" s="660"/>
      <c r="M971" s="660"/>
      <c r="N971" s="660"/>
      <c r="O971" s="660"/>
      <c r="P971" s="660"/>
      <c r="Q971" s="660"/>
    </row>
    <row r="972" ht="25.15" customHeight="true" x14ac:dyDescent="0.2">
      <c r="C972" s="660"/>
      <c r="D972" s="660"/>
      <c r="E972" s="660"/>
      <c r="F972" s="660"/>
      <c r="G972" s="660"/>
      <c r="H972" s="660"/>
      <c r="I972" s="660"/>
      <c r="J972" s="660"/>
      <c r="K972" s="660"/>
      <c r="L972" s="660"/>
      <c r="M972" s="660"/>
      <c r="N972" s="660"/>
      <c r="O972" s="660"/>
      <c r="P972" s="660"/>
      <c r="Q972" s="660"/>
    </row>
    <row r="973" ht="25.15" customHeight="true" x14ac:dyDescent="0.2">
      <c r="C973" s="660"/>
      <c r="D973" s="660"/>
      <c r="E973" s="660"/>
      <c r="F973" s="660"/>
      <c r="G973" s="660"/>
      <c r="H973" s="660"/>
      <c r="I973" s="660"/>
      <c r="J973" s="660"/>
      <c r="K973" s="660"/>
      <c r="L973" s="660"/>
      <c r="M973" s="660"/>
      <c r="N973" s="660"/>
      <c r="O973" s="660"/>
      <c r="P973" s="660"/>
      <c r="Q973" s="660"/>
    </row>
    <row r="974" ht="25.15" customHeight="true" x14ac:dyDescent="0.2">
      <c r="C974" s="660"/>
      <c r="D974" s="660"/>
      <c r="E974" s="660"/>
      <c r="F974" s="660"/>
      <c r="G974" s="660"/>
      <c r="H974" s="660"/>
      <c r="I974" s="660"/>
      <c r="J974" s="660"/>
      <c r="K974" s="660"/>
      <c r="L974" s="660"/>
      <c r="M974" s="660"/>
      <c r="N974" s="660"/>
      <c r="O974" s="660"/>
      <c r="P974" s="660"/>
      <c r="Q974" s="660"/>
    </row>
    <row r="975" ht="25.15" customHeight="true" x14ac:dyDescent="0.2">
      <c r="C975" s="660"/>
      <c r="D975" s="660"/>
      <c r="E975" s="660"/>
      <c r="F975" s="660"/>
      <c r="G975" s="660"/>
      <c r="H975" s="660"/>
      <c r="I975" s="660"/>
      <c r="J975" s="660"/>
      <c r="K975" s="660"/>
      <c r="L975" s="660"/>
      <c r="M975" s="660"/>
      <c r="N975" s="660"/>
      <c r="O975" s="660"/>
      <c r="P975" s="660"/>
      <c r="Q975" s="660"/>
    </row>
    <row r="976" ht="25.15" customHeight="true" x14ac:dyDescent="0.2">
      <c r="C976" s="660"/>
      <c r="D976" s="660"/>
      <c r="E976" s="660"/>
      <c r="F976" s="660"/>
      <c r="G976" s="660"/>
      <c r="H976" s="660"/>
      <c r="I976" s="660"/>
      <c r="J976" s="660"/>
      <c r="K976" s="660"/>
      <c r="L976" s="660"/>
      <c r="M976" s="660"/>
      <c r="N976" s="660"/>
      <c r="O976" s="660"/>
      <c r="P976" s="660"/>
      <c r="Q976" s="660"/>
    </row>
    <row r="977" ht="25.15" customHeight="true" x14ac:dyDescent="0.2">
      <c r="C977" s="660"/>
      <c r="D977" s="660"/>
      <c r="E977" s="660"/>
      <c r="F977" s="660"/>
      <c r="G977" s="660"/>
      <c r="H977" s="660"/>
      <c r="I977" s="660"/>
      <c r="J977" s="660"/>
      <c r="K977" s="660"/>
      <c r="L977" s="660"/>
      <c r="M977" s="660"/>
      <c r="N977" s="660"/>
      <c r="O977" s="660"/>
      <c r="P977" s="660"/>
      <c r="Q977" s="660"/>
    </row>
    <row r="978" ht="25.15" customHeight="true" x14ac:dyDescent="0.2">
      <c r="C978" s="660"/>
      <c r="D978" s="660"/>
      <c r="E978" s="660"/>
      <c r="F978" s="660"/>
      <c r="G978" s="660"/>
      <c r="H978" s="660"/>
      <c r="I978" s="660"/>
      <c r="J978" s="660"/>
      <c r="K978" s="660"/>
      <c r="L978" s="660"/>
      <c r="M978" s="660"/>
      <c r="N978" s="660"/>
      <c r="O978" s="660"/>
      <c r="P978" s="660"/>
      <c r="Q978" s="660"/>
    </row>
    <row r="979" ht="25.15" customHeight="true" x14ac:dyDescent="0.2">
      <c r="C979" s="660"/>
      <c r="D979" s="660"/>
      <c r="E979" s="660"/>
      <c r="F979" s="660"/>
      <c r="G979" s="660"/>
      <c r="H979" s="660"/>
      <c r="I979" s="660"/>
      <c r="J979" s="660"/>
      <c r="K979" s="660"/>
      <c r="L979" s="660"/>
      <c r="M979" s="660"/>
      <c r="N979" s="660"/>
      <c r="O979" s="660"/>
      <c r="P979" s="660"/>
      <c r="Q979" s="660"/>
    </row>
    <row r="980" ht="25.15" customHeight="true" x14ac:dyDescent="0.2">
      <c r="C980" s="660"/>
      <c r="D980" s="660"/>
      <c r="E980" s="660"/>
      <c r="F980" s="660"/>
      <c r="G980" s="660"/>
      <c r="H980" s="660"/>
      <c r="I980" s="660"/>
      <c r="J980" s="660"/>
      <c r="K980" s="660"/>
      <c r="L980" s="660"/>
      <c r="M980" s="660"/>
      <c r="N980" s="660"/>
      <c r="O980" s="660"/>
      <c r="P980" s="660"/>
      <c r="Q980" s="660"/>
    </row>
    <row r="981" ht="25.15" customHeight="true" x14ac:dyDescent="0.2">
      <c r="C981" s="660"/>
      <c r="D981" s="660"/>
      <c r="E981" s="660"/>
      <c r="F981" s="660"/>
      <c r="G981" s="660"/>
      <c r="H981" s="660"/>
      <c r="I981" s="660"/>
      <c r="J981" s="660"/>
      <c r="K981" s="660"/>
      <c r="L981" s="660"/>
      <c r="M981" s="660"/>
      <c r="N981" s="660"/>
      <c r="O981" s="660"/>
      <c r="P981" s="660"/>
      <c r="Q981" s="660"/>
    </row>
    <row r="982" ht="25.15" customHeight="true" x14ac:dyDescent="0.2">
      <c r="C982" s="660"/>
      <c r="D982" s="660"/>
      <c r="E982" s="660"/>
      <c r="F982" s="660"/>
      <c r="G982" s="660"/>
      <c r="H982" s="660"/>
      <c r="I982" s="660"/>
      <c r="J982" s="660"/>
      <c r="K982" s="660"/>
      <c r="L982" s="660"/>
      <c r="M982" s="660"/>
      <c r="N982" s="660"/>
      <c r="O982" s="660"/>
      <c r="P982" s="660"/>
      <c r="Q982" s="660"/>
    </row>
    <row r="983" ht="25.15" customHeight="true" x14ac:dyDescent="0.2">
      <c r="C983" s="660"/>
      <c r="D983" s="660"/>
      <c r="E983" s="660"/>
      <c r="F983" s="660"/>
      <c r="G983" s="660"/>
      <c r="H983" s="660"/>
      <c r="I983" s="660"/>
      <c r="J983" s="660"/>
      <c r="K983" s="660"/>
      <c r="L983" s="660"/>
      <c r="M983" s="660"/>
      <c r="N983" s="660"/>
      <c r="O983" s="660"/>
      <c r="P983" s="660"/>
      <c r="Q983" s="660"/>
    </row>
    <row r="984" ht="25.15" customHeight="true" x14ac:dyDescent="0.2">
      <c r="C984" s="660"/>
      <c r="D984" s="660"/>
      <c r="E984" s="660"/>
      <c r="F984" s="660"/>
      <c r="G984" s="660"/>
      <c r="H984" s="660"/>
      <c r="I984" s="660"/>
      <c r="J984" s="660"/>
      <c r="K984" s="660"/>
      <c r="L984" s="660"/>
      <c r="M984" s="660"/>
      <c r="N984" s="660"/>
      <c r="O984" s="660"/>
      <c r="P984" s="660"/>
      <c r="Q984" s="660"/>
    </row>
    <row r="985" ht="25.15" customHeight="true" x14ac:dyDescent="0.2">
      <c r="C985" s="660"/>
      <c r="D985" s="660"/>
      <c r="E985" s="660"/>
      <c r="F985" s="660"/>
      <c r="G985" s="660"/>
      <c r="H985" s="660"/>
      <c r="I985" s="660"/>
      <c r="J985" s="660"/>
      <c r="K985" s="660"/>
      <c r="L985" s="660"/>
      <c r="M985" s="660"/>
      <c r="N985" s="660"/>
      <c r="O985" s="660"/>
      <c r="P985" s="660"/>
      <c r="Q985" s="660"/>
    </row>
    <row r="986" ht="25.15" customHeight="true" x14ac:dyDescent="0.2">
      <c r="C986" s="660"/>
      <c r="D986" s="660"/>
      <c r="E986" s="660"/>
      <c r="F986" s="660"/>
      <c r="G986" s="660"/>
      <c r="H986" s="660"/>
      <c r="I986" s="660"/>
      <c r="J986" s="660"/>
      <c r="K986" s="660"/>
      <c r="L986" s="660"/>
      <c r="M986" s="660"/>
      <c r="N986" s="660"/>
      <c r="O986" s="660"/>
      <c r="P986" s="660"/>
      <c r="Q986" s="660"/>
    </row>
    <row r="987" ht="25.15" customHeight="true" x14ac:dyDescent="0.2">
      <c r="C987" s="660"/>
      <c r="D987" s="660"/>
      <c r="E987" s="660"/>
      <c r="F987" s="660"/>
      <c r="G987" s="660"/>
      <c r="H987" s="660"/>
      <c r="I987" s="660"/>
      <c r="J987" s="660"/>
      <c r="K987" s="660"/>
      <c r="L987" s="660"/>
      <c r="M987" s="660"/>
      <c r="N987" s="660"/>
      <c r="O987" s="660"/>
      <c r="P987" s="660"/>
      <c r="Q987" s="660"/>
    </row>
    <row r="988" ht="25.15" customHeight="true" x14ac:dyDescent="0.2">
      <c r="C988" s="660"/>
      <c r="D988" s="660"/>
      <c r="E988" s="660"/>
      <c r="F988" s="660"/>
      <c r="G988" s="660"/>
      <c r="H988" s="660"/>
      <c r="I988" s="660"/>
      <c r="J988" s="660"/>
      <c r="K988" s="660"/>
      <c r="L988" s="660"/>
      <c r="M988" s="660"/>
      <c r="N988" s="660"/>
      <c r="O988" s="660"/>
      <c r="P988" s="660"/>
      <c r="Q988" s="660"/>
    </row>
    <row r="989" ht="25.15" customHeight="true" x14ac:dyDescent="0.2">
      <c r="C989" s="660"/>
      <c r="D989" s="660"/>
      <c r="E989" s="660"/>
      <c r="F989" s="660"/>
      <c r="G989" s="660"/>
      <c r="H989" s="660"/>
      <c r="I989" s="660"/>
      <c r="J989" s="660"/>
      <c r="K989" s="660"/>
      <c r="L989" s="660"/>
      <c r="M989" s="660"/>
      <c r="N989" s="660"/>
      <c r="O989" s="660"/>
      <c r="P989" s="660"/>
      <c r="Q989" s="660"/>
    </row>
    <row r="990" ht="25.15" customHeight="true" x14ac:dyDescent="0.2">
      <c r="C990" s="660"/>
      <c r="D990" s="660"/>
      <c r="E990" s="660"/>
      <c r="F990" s="660"/>
      <c r="G990" s="660"/>
      <c r="H990" s="660"/>
      <c r="I990" s="660"/>
      <c r="J990" s="660"/>
      <c r="K990" s="660"/>
      <c r="L990" s="660"/>
      <c r="M990" s="660"/>
      <c r="N990" s="660"/>
      <c r="O990" s="660"/>
      <c r="P990" s="660"/>
      <c r="Q990" s="660"/>
    </row>
    <row r="991" ht="25.15" customHeight="true" x14ac:dyDescent="0.2">
      <c r="C991" s="660"/>
      <c r="D991" s="660"/>
      <c r="E991" s="660"/>
      <c r="F991" s="660"/>
      <c r="G991" s="660"/>
      <c r="H991" s="660"/>
      <c r="I991" s="660"/>
      <c r="J991" s="660"/>
      <c r="K991" s="660"/>
      <c r="L991" s="660"/>
      <c r="M991" s="660"/>
      <c r="N991" s="660"/>
      <c r="O991" s="660"/>
      <c r="P991" s="660"/>
      <c r="Q991" s="660"/>
    </row>
    <row r="992" ht="25.15" customHeight="true" x14ac:dyDescent="0.2">
      <c r="C992" s="660"/>
      <c r="D992" s="660"/>
      <c r="E992" s="660"/>
      <c r="F992" s="660"/>
      <c r="G992" s="660"/>
      <c r="H992" s="660"/>
      <c r="I992" s="660"/>
      <c r="J992" s="660"/>
      <c r="K992" s="660"/>
      <c r="L992" s="660"/>
      <c r="M992" s="660"/>
      <c r="N992" s="660"/>
      <c r="O992" s="660"/>
      <c r="P992" s="660"/>
      <c r="Q992" s="660"/>
    </row>
    <row r="993" ht="25.15" customHeight="true" x14ac:dyDescent="0.2">
      <c r="C993" s="660"/>
      <c r="D993" s="660"/>
      <c r="E993" s="660"/>
      <c r="F993" s="660"/>
      <c r="G993" s="660"/>
      <c r="H993" s="660"/>
      <c r="I993" s="660"/>
      <c r="J993" s="660"/>
      <c r="K993" s="660"/>
      <c r="L993" s="660"/>
      <c r="M993" s="660"/>
      <c r="N993" s="660"/>
      <c r="O993" s="660"/>
      <c r="P993" s="660"/>
      <c r="Q993" s="660"/>
    </row>
    <row r="994" ht="25.15" customHeight="true" x14ac:dyDescent="0.2">
      <c r="C994" s="660"/>
      <c r="D994" s="660"/>
      <c r="E994" s="660"/>
      <c r="F994" s="660"/>
      <c r="G994" s="660"/>
      <c r="H994" s="660"/>
      <c r="I994" s="660"/>
      <c r="J994" s="660"/>
      <c r="K994" s="660"/>
      <c r="L994" s="660"/>
      <c r="M994" s="660"/>
      <c r="N994" s="660"/>
      <c r="O994" s="660"/>
      <c r="P994" s="660"/>
      <c r="Q994" s="660"/>
    </row>
    <row r="995" ht="25.15" customHeight="true" x14ac:dyDescent="0.2">
      <c r="C995" s="660"/>
      <c r="D995" s="660"/>
      <c r="E995" s="660"/>
      <c r="F995" s="660"/>
      <c r="G995" s="660"/>
      <c r="H995" s="660"/>
      <c r="I995" s="660"/>
      <c r="J995" s="660"/>
      <c r="K995" s="660"/>
      <c r="L995" s="660"/>
      <c r="M995" s="660"/>
      <c r="N995" s="660"/>
      <c r="O995" s="660"/>
      <c r="P995" s="660"/>
      <c r="Q995" s="660"/>
    </row>
    <row r="996" ht="25.15" customHeight="true" x14ac:dyDescent="0.2">
      <c r="C996" s="660"/>
      <c r="D996" s="660"/>
      <c r="E996" s="660"/>
      <c r="F996" s="660"/>
      <c r="G996" s="660"/>
      <c r="H996" s="660"/>
      <c r="I996" s="660"/>
      <c r="J996" s="660"/>
      <c r="K996" s="660"/>
      <c r="L996" s="660"/>
      <c r="M996" s="660"/>
      <c r="N996" s="660"/>
      <c r="O996" s="660"/>
      <c r="P996" s="660"/>
      <c r="Q996" s="660"/>
    </row>
    <row r="997" ht="25.15" customHeight="true" x14ac:dyDescent="0.2">
      <c r="C997" s="660"/>
      <c r="D997" s="660"/>
      <c r="E997" s="660"/>
      <c r="F997" s="660"/>
      <c r="G997" s="660"/>
      <c r="H997" s="660"/>
      <c r="I997" s="660"/>
      <c r="J997" s="660"/>
      <c r="K997" s="660"/>
      <c r="L997" s="660"/>
      <c r="M997" s="660"/>
      <c r="N997" s="660"/>
      <c r="O997" s="660"/>
      <c r="P997" s="660"/>
      <c r="Q997" s="660"/>
    </row>
    <row r="998" ht="25.15" customHeight="true" x14ac:dyDescent="0.2">
      <c r="C998" s="660"/>
      <c r="D998" s="660"/>
      <c r="E998" s="660"/>
      <c r="F998" s="660"/>
      <c r="G998" s="660"/>
      <c r="H998" s="660"/>
      <c r="I998" s="660"/>
      <c r="J998" s="660"/>
      <c r="K998" s="660"/>
      <c r="L998" s="660"/>
      <c r="M998" s="660"/>
      <c r="N998" s="660"/>
      <c r="O998" s="660"/>
      <c r="P998" s="660"/>
      <c r="Q998" s="660"/>
    </row>
    <row r="999" ht="25.15" customHeight="true" x14ac:dyDescent="0.2">
      <c r="C999" s="660"/>
      <c r="D999" s="660"/>
      <c r="E999" s="660"/>
      <c r="F999" s="660"/>
      <c r="G999" s="660"/>
      <c r="H999" s="660"/>
      <c r="I999" s="660"/>
      <c r="J999" s="660"/>
      <c r="K999" s="660"/>
      <c r="L999" s="660"/>
      <c r="M999" s="660"/>
      <c r="N999" s="660"/>
      <c r="O999" s="660"/>
      <c r="P999" s="660"/>
      <c r="Q999" s="660"/>
    </row>
    <row r="1000" ht="25.15" customHeight="true" x14ac:dyDescent="0.2">
      <c r="C1000" s="660"/>
      <c r="D1000" s="660"/>
      <c r="E1000" s="660"/>
      <c r="F1000" s="660"/>
      <c r="G1000" s="660"/>
      <c r="H1000" s="660"/>
      <c r="I1000" s="660"/>
      <c r="J1000" s="660"/>
      <c r="K1000" s="660"/>
      <c r="L1000" s="660"/>
      <c r="M1000" s="660"/>
      <c r="N1000" s="660"/>
      <c r="O1000" s="660"/>
      <c r="P1000" s="660"/>
      <c r="Q1000" s="660"/>
    </row>
    <row r="1001" ht="25.15" customHeight="true" x14ac:dyDescent="0.2">
      <c r="C1001" s="660"/>
      <c r="D1001" s="660"/>
      <c r="E1001" s="660"/>
      <c r="F1001" s="660"/>
      <c r="G1001" s="660"/>
      <c r="H1001" s="660"/>
      <c r="I1001" s="660"/>
      <c r="J1001" s="660"/>
      <c r="K1001" s="660"/>
      <c r="L1001" s="660"/>
      <c r="M1001" s="660"/>
      <c r="N1001" s="660"/>
      <c r="O1001" s="660"/>
      <c r="P1001" s="660"/>
      <c r="Q1001" s="660"/>
    </row>
    <row r="1002" ht="25.15" customHeight="true" x14ac:dyDescent="0.2">
      <c r="C1002" s="660"/>
      <c r="D1002" s="660"/>
      <c r="E1002" s="660"/>
      <c r="F1002" s="660"/>
      <c r="G1002" s="660"/>
      <c r="H1002" s="660"/>
      <c r="I1002" s="660"/>
      <c r="J1002" s="660"/>
      <c r="K1002" s="660"/>
      <c r="L1002" s="660"/>
      <c r="M1002" s="660"/>
      <c r="N1002" s="660"/>
      <c r="O1002" s="660"/>
      <c r="P1002" s="660"/>
      <c r="Q1002" s="660"/>
    </row>
    <row r="1003" ht="25.15" customHeight="true" x14ac:dyDescent="0.2">
      <c r="C1003" s="660"/>
      <c r="D1003" s="660"/>
      <c r="E1003" s="660"/>
      <c r="F1003" s="660"/>
      <c r="G1003" s="660"/>
      <c r="H1003" s="660"/>
      <c r="I1003" s="660"/>
      <c r="J1003" s="660"/>
      <c r="K1003" s="660"/>
      <c r="L1003" s="660"/>
      <c r="M1003" s="660"/>
      <c r="N1003" s="660"/>
      <c r="O1003" s="660"/>
      <c r="P1003" s="660"/>
      <c r="Q1003" s="660"/>
    </row>
    <row r="1004" ht="25.15" customHeight="true" x14ac:dyDescent="0.2">
      <c r="C1004" s="660"/>
      <c r="D1004" s="660"/>
      <c r="E1004" s="660"/>
      <c r="F1004" s="660"/>
      <c r="G1004" s="660"/>
      <c r="H1004" s="660"/>
      <c r="I1004" s="660"/>
      <c r="J1004" s="660"/>
      <c r="K1004" s="660"/>
      <c r="L1004" s="660"/>
      <c r="M1004" s="660"/>
      <c r="N1004" s="660"/>
      <c r="O1004" s="660"/>
      <c r="P1004" s="660"/>
      <c r="Q1004" s="660"/>
    </row>
    <row r="1005" ht="25.15" customHeight="true" x14ac:dyDescent="0.2">
      <c r="C1005" s="660"/>
      <c r="D1005" s="660"/>
      <c r="E1005" s="660"/>
      <c r="F1005" s="660"/>
      <c r="G1005" s="660"/>
      <c r="H1005" s="660"/>
      <c r="I1005" s="660"/>
      <c r="J1005" s="660"/>
      <c r="K1005" s="660"/>
      <c r="L1005" s="660"/>
      <c r="M1005" s="660"/>
      <c r="N1005" s="660"/>
      <c r="O1005" s="660"/>
      <c r="P1005" s="660"/>
      <c r="Q1005" s="660"/>
    </row>
    <row r="1006" ht="25.15" customHeight="true" x14ac:dyDescent="0.2">
      <c r="C1006" s="660"/>
      <c r="D1006" s="660"/>
      <c r="E1006" s="660"/>
      <c r="F1006" s="660"/>
      <c r="G1006" s="660"/>
      <c r="H1006" s="660"/>
      <c r="I1006" s="660"/>
      <c r="J1006" s="660"/>
      <c r="K1006" s="660"/>
      <c r="L1006" s="660"/>
      <c r="M1006" s="660"/>
      <c r="N1006" s="660"/>
      <c r="O1006" s="660"/>
      <c r="P1006" s="660"/>
      <c r="Q1006" s="660"/>
    </row>
    <row r="1007" ht="25.15" customHeight="true" x14ac:dyDescent="0.2">
      <c r="C1007" s="660"/>
      <c r="D1007" s="660"/>
      <c r="E1007" s="660"/>
      <c r="F1007" s="660"/>
      <c r="G1007" s="660"/>
      <c r="H1007" s="660"/>
      <c r="I1007" s="660"/>
      <c r="J1007" s="660"/>
      <c r="K1007" s="660"/>
      <c r="L1007" s="660"/>
      <c r="M1007" s="660"/>
      <c r="N1007" s="660"/>
      <c r="O1007" s="660"/>
      <c r="P1007" s="660"/>
      <c r="Q1007" s="660"/>
    </row>
    <row r="1008" ht="25.15" customHeight="true" x14ac:dyDescent="0.2">
      <c r="C1008" s="660"/>
      <c r="D1008" s="660"/>
      <c r="E1008" s="660"/>
      <c r="F1008" s="660"/>
      <c r="G1008" s="660"/>
      <c r="H1008" s="660"/>
      <c r="I1008" s="660"/>
      <c r="J1008" s="660"/>
      <c r="K1008" s="660"/>
      <c r="L1008" s="660"/>
      <c r="M1008" s="660"/>
      <c r="N1008" s="660"/>
      <c r="O1008" s="660"/>
      <c r="P1008" s="660"/>
      <c r="Q1008" s="660"/>
    </row>
    <row r="1009" ht="25.15" customHeight="true" x14ac:dyDescent="0.2">
      <c r="C1009" s="660"/>
      <c r="D1009" s="660"/>
      <c r="E1009" s="660"/>
      <c r="F1009" s="660"/>
      <c r="G1009" s="660"/>
      <c r="H1009" s="660"/>
      <c r="I1009" s="660"/>
      <c r="J1009" s="660"/>
      <c r="K1009" s="660"/>
      <c r="L1009" s="660"/>
      <c r="M1009" s="660"/>
      <c r="N1009" s="660"/>
      <c r="O1009" s="660"/>
      <c r="P1009" s="660"/>
      <c r="Q1009" s="660"/>
    </row>
    <row r="1010" ht="25.15" customHeight="true" x14ac:dyDescent="0.2">
      <c r="C1010" s="660"/>
      <c r="D1010" s="660"/>
      <c r="E1010" s="660"/>
      <c r="F1010" s="660"/>
      <c r="G1010" s="660"/>
      <c r="H1010" s="660"/>
      <c r="I1010" s="660"/>
      <c r="J1010" s="660"/>
      <c r="K1010" s="660"/>
      <c r="L1010" s="660"/>
      <c r="M1010" s="660"/>
      <c r="N1010" s="660"/>
      <c r="O1010" s="660"/>
      <c r="P1010" s="660"/>
      <c r="Q1010" s="660"/>
    </row>
    <row r="1011" ht="25.15" customHeight="true" x14ac:dyDescent="0.2">
      <c r="C1011" s="660"/>
      <c r="D1011" s="660"/>
      <c r="E1011" s="660"/>
      <c r="F1011" s="660"/>
      <c r="G1011" s="660"/>
      <c r="H1011" s="660"/>
      <c r="I1011" s="660"/>
      <c r="J1011" s="660"/>
      <c r="K1011" s="660"/>
      <c r="L1011" s="660"/>
      <c r="M1011" s="660"/>
      <c r="N1011" s="660"/>
      <c r="O1011" s="660"/>
      <c r="P1011" s="660"/>
      <c r="Q1011" s="660"/>
    </row>
    <row r="1012" ht="25.15" customHeight="true" x14ac:dyDescent="0.2">
      <c r="C1012" s="660"/>
      <c r="D1012" s="660"/>
      <c r="E1012" s="660"/>
      <c r="F1012" s="660"/>
      <c r="G1012" s="660"/>
      <c r="H1012" s="660"/>
      <c r="I1012" s="660"/>
      <c r="J1012" s="660"/>
      <c r="K1012" s="660"/>
      <c r="L1012" s="660"/>
      <c r="M1012" s="660"/>
      <c r="N1012" s="660"/>
      <c r="O1012" s="660"/>
      <c r="P1012" s="660"/>
      <c r="Q1012" s="660"/>
    </row>
    <row r="1013" ht="25.15" customHeight="true" x14ac:dyDescent="0.2">
      <c r="C1013" s="660"/>
      <c r="D1013" s="660"/>
      <c r="E1013" s="660"/>
      <c r="F1013" s="660"/>
      <c r="G1013" s="660"/>
      <c r="H1013" s="660"/>
      <c r="I1013" s="660"/>
      <c r="J1013" s="660"/>
      <c r="K1013" s="660"/>
      <c r="L1013" s="660"/>
      <c r="M1013" s="660"/>
      <c r="N1013" s="660"/>
      <c r="O1013" s="660"/>
      <c r="P1013" s="660"/>
      <c r="Q1013" s="660"/>
    </row>
    <row r="1014" ht="25.15" customHeight="true" x14ac:dyDescent="0.2">
      <c r="C1014" s="660"/>
      <c r="D1014" s="660"/>
      <c r="E1014" s="660"/>
      <c r="F1014" s="660"/>
      <c r="G1014" s="660"/>
      <c r="H1014" s="660"/>
      <c r="I1014" s="660"/>
      <c r="J1014" s="660"/>
      <c r="K1014" s="660"/>
      <c r="L1014" s="660"/>
      <c r="M1014" s="660"/>
      <c r="N1014" s="660"/>
      <c r="O1014" s="660"/>
      <c r="P1014" s="660"/>
      <c r="Q1014" s="660"/>
    </row>
    <row r="1015" ht="25.15" customHeight="true" x14ac:dyDescent="0.2">
      <c r="C1015" s="660"/>
      <c r="D1015" s="660"/>
      <c r="E1015" s="660"/>
      <c r="F1015" s="660"/>
      <c r="G1015" s="660"/>
      <c r="H1015" s="660"/>
      <c r="I1015" s="660"/>
      <c r="J1015" s="660"/>
      <c r="K1015" s="660"/>
      <c r="L1015" s="660"/>
      <c r="M1015" s="660"/>
      <c r="N1015" s="660"/>
      <c r="O1015" s="660"/>
      <c r="P1015" s="660"/>
      <c r="Q1015" s="660"/>
    </row>
    <row r="1016" ht="25.15" customHeight="true" x14ac:dyDescent="0.2">
      <c r="C1016" s="660"/>
      <c r="D1016" s="660"/>
      <c r="E1016" s="660"/>
      <c r="F1016" s="660"/>
      <c r="G1016" s="660"/>
      <c r="H1016" s="660"/>
      <c r="I1016" s="660"/>
      <c r="J1016" s="660"/>
      <c r="K1016" s="660"/>
      <c r="L1016" s="660"/>
      <c r="M1016" s="660"/>
      <c r="N1016" s="660"/>
      <c r="O1016" s="660"/>
      <c r="P1016" s="660"/>
      <c r="Q1016" s="660"/>
    </row>
    <row r="1017" ht="25.15" customHeight="true" x14ac:dyDescent="0.2">
      <c r="C1017" s="660"/>
      <c r="D1017" s="660"/>
      <c r="E1017" s="660"/>
      <c r="F1017" s="660"/>
      <c r="G1017" s="660"/>
      <c r="H1017" s="660"/>
      <c r="I1017" s="660"/>
      <c r="J1017" s="660"/>
      <c r="K1017" s="660"/>
      <c r="L1017" s="660"/>
      <c r="M1017" s="660"/>
      <c r="N1017" s="660"/>
      <c r="O1017" s="660"/>
      <c r="P1017" s="660"/>
      <c r="Q1017" s="660"/>
    </row>
    <row r="1018" ht="25.15" customHeight="true" x14ac:dyDescent="0.2">
      <c r="C1018" s="660"/>
      <c r="D1018" s="660"/>
      <c r="E1018" s="660"/>
      <c r="F1018" s="660"/>
      <c r="G1018" s="660"/>
      <c r="H1018" s="660"/>
      <c r="I1018" s="660"/>
      <c r="J1018" s="660"/>
      <c r="K1018" s="660"/>
      <c r="L1018" s="660"/>
      <c r="M1018" s="660"/>
      <c r="N1018" s="660"/>
      <c r="O1018" s="660"/>
      <c r="P1018" s="660"/>
      <c r="Q1018" s="660"/>
    </row>
    <row r="1019" ht="25.15" customHeight="true" x14ac:dyDescent="0.2">
      <c r="C1019" s="660"/>
      <c r="D1019" s="660"/>
      <c r="E1019" s="660"/>
      <c r="F1019" s="660"/>
      <c r="G1019" s="660"/>
      <c r="H1019" s="660"/>
      <c r="I1019" s="660"/>
      <c r="J1019" s="660"/>
      <c r="K1019" s="660"/>
      <c r="L1019" s="660"/>
      <c r="M1019" s="660"/>
      <c r="N1019" s="660"/>
      <c r="O1019" s="660"/>
      <c r="P1019" s="660"/>
      <c r="Q1019" s="660"/>
    </row>
    <row r="1020" ht="25.15" customHeight="true" x14ac:dyDescent="0.2">
      <c r="C1020" s="660"/>
      <c r="D1020" s="660"/>
      <c r="E1020" s="660"/>
      <c r="F1020" s="660"/>
      <c r="G1020" s="660"/>
      <c r="H1020" s="660"/>
      <c r="I1020" s="660"/>
      <c r="J1020" s="660"/>
      <c r="K1020" s="660"/>
      <c r="L1020" s="660"/>
      <c r="M1020" s="660"/>
      <c r="N1020" s="660"/>
      <c r="O1020" s="660"/>
      <c r="P1020" s="660"/>
      <c r="Q1020" s="660"/>
    </row>
    <row r="1021" ht="25.15" customHeight="true" x14ac:dyDescent="0.2">
      <c r="C1021" s="660"/>
      <c r="D1021" s="660"/>
      <c r="E1021" s="660"/>
      <c r="F1021" s="660"/>
      <c r="G1021" s="660"/>
      <c r="H1021" s="660"/>
      <c r="I1021" s="660"/>
      <c r="J1021" s="660"/>
      <c r="K1021" s="660"/>
      <c r="L1021" s="660"/>
      <c r="M1021" s="660"/>
      <c r="N1021" s="660"/>
      <c r="O1021" s="660"/>
      <c r="P1021" s="660"/>
      <c r="Q1021" s="660"/>
    </row>
    <row r="1022" ht="25.15" customHeight="true" x14ac:dyDescent="0.2">
      <c r="C1022" s="660"/>
      <c r="D1022" s="660"/>
      <c r="E1022" s="660"/>
      <c r="F1022" s="660"/>
      <c r="G1022" s="660"/>
      <c r="H1022" s="660"/>
      <c r="I1022" s="660"/>
      <c r="J1022" s="660"/>
      <c r="K1022" s="660"/>
      <c r="L1022" s="660"/>
      <c r="M1022" s="660"/>
      <c r="N1022" s="660"/>
      <c r="O1022" s="660"/>
      <c r="P1022" s="660"/>
      <c r="Q1022" s="660"/>
    </row>
    <row r="1023" ht="25.15" customHeight="true" x14ac:dyDescent="0.2">
      <c r="C1023" s="660"/>
      <c r="D1023" s="660"/>
      <c r="E1023" s="660"/>
      <c r="F1023" s="660"/>
      <c r="G1023" s="660"/>
      <c r="H1023" s="660"/>
      <c r="I1023" s="660"/>
      <c r="J1023" s="660"/>
      <c r="K1023" s="660"/>
      <c r="L1023" s="660"/>
      <c r="M1023" s="660"/>
      <c r="N1023" s="660"/>
      <c r="O1023" s="660"/>
      <c r="P1023" s="660"/>
      <c r="Q1023" s="660"/>
    </row>
    <row r="1024" ht="25.15" customHeight="true" x14ac:dyDescent="0.2">
      <c r="C1024" s="660"/>
      <c r="D1024" s="660"/>
      <c r="E1024" s="660"/>
      <c r="F1024" s="660"/>
      <c r="G1024" s="660"/>
      <c r="H1024" s="660"/>
      <c r="I1024" s="660"/>
      <c r="J1024" s="660"/>
      <c r="K1024" s="660"/>
      <c r="L1024" s="660"/>
      <c r="M1024" s="660"/>
      <c r="N1024" s="660"/>
      <c r="O1024" s="660"/>
      <c r="P1024" s="660"/>
      <c r="Q1024" s="660"/>
    </row>
    <row r="1025" s="584" customFormat="true" ht="21" customHeight="true" x14ac:dyDescent="0.2">
      <c r="A1025" s="875" t="s">
        <v>139</v>
      </c>
      <c r="B1025" s="875"/>
      <c r="C1025" s="875"/>
      <c r="AI1025" s="86"/>
      <c r="AJ1025" s="86"/>
      <c r="AK1025" s="86"/>
      <c r="AL1025" s="86"/>
      <c r="AM1025" s="86"/>
      <c r="AN1025" s="86"/>
      <c r="AO1025" s="86"/>
      <c r="AP1025" s="86"/>
      <c r="AQ1025" s="86"/>
      <c r="AR1025" s="86"/>
      <c r="AS1025" s="86"/>
      <c r="AT1025" s="86"/>
      <c r="AU1025" s="86"/>
      <c r="AV1025" s="86"/>
      <c r="AW1025" s="86"/>
      <c r="AX1025" s="86"/>
      <c r="AY1025" s="86"/>
      <c r="AZ1025" s="86"/>
      <c r="BA1025" s="432"/>
      <c r="BB1025" s="498"/>
      <c r="BC1025"/>
      <c r="BD1025"/>
      <c r="BE1025"/>
      <c r="BF1025"/>
      <c r="BG1025"/>
      <c r="BH1025"/>
      <c r="BI1025"/>
      <c r="BJ1025"/>
      <c r="BK1025"/>
      <c r="BL1025"/>
      <c r="BM1025"/>
      <c r="BN1025"/>
      <c r="BO1025"/>
      <c r="BP1025"/>
      <c r="BQ1025"/>
      <c r="BR1025"/>
      <c r="BS1025"/>
      <c r="BT1025"/>
      <c r="BU1025"/>
      <c r="BV1025"/>
      <c r="BW1025"/>
      <c r="BX1025"/>
      <c r="BY1025" s="432"/>
      <c r="BZ1025" s="433"/>
      <c r="CA1025" s="433"/>
      <c r="CB1025" s="433"/>
      <c r="CC1025" s="433"/>
      <c r="CD1025" s="433"/>
      <c r="CE1025" s="433"/>
      <c r="CF1025" s="433"/>
      <c r="CG1025" s="433"/>
      <c r="CH1025" s="433"/>
      <c r="CI1025" s="433"/>
      <c r="CJ1025" s="433"/>
      <c r="CK1025" s="433"/>
      <c r="CL1025" s="433"/>
      <c r="CM1025" s="433"/>
      <c r="CN1025" s="433"/>
      <c r="CO1025" s="433"/>
      <c r="CP1025" s="433"/>
      <c r="CQ1025" s="433"/>
      <c r="CR1025" s="433"/>
      <c r="CS1025" s="433"/>
      <c r="CT1025" s="433"/>
      <c r="CU1025" s="433"/>
      <c r="CV1025" s="433"/>
      <c r="CW1025" s="433"/>
      <c r="CX1025" s="433"/>
      <c r="CY1025" s="433"/>
      <c r="CZ1025" s="433"/>
    </row>
    <row r="1026" s="584" customFormat="true" ht="15.95" customHeight="true" x14ac:dyDescent="0.2">
      <c r="A1026" s="876" t="s">
        <v>203</v>
      </c>
      <c r="B1026" s="876"/>
      <c r="C1026" s="587" t="s">
        <v>204</v>
      </c>
      <c r="AI1026" s="86"/>
      <c r="AJ1026" s="86"/>
      <c r="AK1026" s="86"/>
      <c r="AL1026" s="86"/>
      <c r="AM1026" s="86"/>
      <c r="AN1026" s="86"/>
      <c r="AO1026" s="86"/>
      <c r="AP1026" s="86"/>
      <c r="AQ1026" s="86"/>
      <c r="AR1026" s="86"/>
      <c r="AS1026" s="86"/>
      <c r="AT1026" s="86"/>
      <c r="AU1026" s="86"/>
      <c r="AV1026" s="86"/>
      <c r="AW1026" s="86"/>
      <c r="AX1026" s="86"/>
      <c r="AY1026" s="86"/>
      <c r="AZ1026" s="86"/>
      <c r="BA1026" s="432"/>
      <c r="BB1026" s="498"/>
      <c r="BC1026"/>
      <c r="BD1026"/>
      <c r="BE1026"/>
      <c r="BF1026"/>
      <c r="BG1026"/>
      <c r="BH1026"/>
      <c r="BI1026"/>
      <c r="BJ1026"/>
      <c r="BK1026"/>
      <c r="BL1026"/>
      <c r="BM1026"/>
      <c r="BN1026"/>
      <c r="BO1026"/>
      <c r="BP1026"/>
      <c r="BQ1026"/>
      <c r="BR1026"/>
      <c r="BS1026"/>
      <c r="BT1026"/>
      <c r="BU1026"/>
      <c r="BV1026"/>
      <c r="BW1026"/>
      <c r="BX1026"/>
      <c r="BY1026" s="432"/>
      <c r="BZ1026" s="433"/>
      <c r="CA1026" s="433"/>
      <c r="CB1026" s="433"/>
      <c r="CC1026" s="433"/>
      <c r="CD1026" s="433"/>
      <c r="CE1026" s="433"/>
      <c r="CF1026" s="433"/>
      <c r="CG1026" s="433"/>
      <c r="CH1026" s="433"/>
      <c r="CI1026" s="433"/>
      <c r="CJ1026" s="433"/>
      <c r="CK1026" s="433"/>
      <c r="CL1026" s="433"/>
      <c r="CM1026" s="433"/>
      <c r="CN1026" s="433"/>
      <c r="CO1026" s="433"/>
      <c r="CP1026" s="433"/>
      <c r="CQ1026" s="433"/>
      <c r="CR1026" s="433"/>
      <c r="CS1026" s="433"/>
      <c r="CT1026" s="433"/>
      <c r="CU1026" s="433"/>
      <c r="CV1026" s="433"/>
      <c r="CW1026" s="433"/>
      <c r="CX1026" s="433"/>
      <c r="CY1026" s="433"/>
      <c r="CZ1026" s="433"/>
    </row>
    <row r="1027" s="584" customFormat="true" ht="17.1" hidden="true" customHeight="true" x14ac:dyDescent="0.2">
      <c r="A1027" s="588" t="s">
        <v>205</v>
      </c>
      <c r="B1027" s="589" t="s">
        <v>206</v>
      </c>
      <c r="C1027" s="590">
        <v>13991</v>
      </c>
      <c r="AI1027" s="86"/>
      <c r="AJ1027" s="86"/>
      <c r="AK1027" s="86"/>
      <c r="AL1027" s="86"/>
      <c r="AM1027" s="86"/>
      <c r="AN1027" s="86"/>
      <c r="AO1027" s="86"/>
      <c r="AP1027" s="86"/>
      <c r="AQ1027" s="86"/>
      <c r="AR1027" s="86"/>
      <c r="AS1027" s="86"/>
      <c r="AT1027" s="86"/>
      <c r="AU1027" s="86"/>
      <c r="AV1027" s="86"/>
      <c r="AW1027" s="86"/>
      <c r="AX1027" s="86"/>
      <c r="AY1027" s="86"/>
      <c r="AZ1027" s="86"/>
      <c r="BA1027" s="432"/>
      <c r="BB1027" s="498"/>
      <c r="BC1027"/>
      <c r="BD1027"/>
      <c r="BE1027"/>
      <c r="BF1027"/>
      <c r="BG1027"/>
      <c r="BH1027"/>
      <c r="BI1027"/>
      <c r="BJ1027"/>
      <c r="BK1027"/>
      <c r="BL1027"/>
      <c r="BM1027"/>
      <c r="BN1027"/>
      <c r="BO1027"/>
      <c r="BP1027"/>
      <c r="BQ1027"/>
      <c r="BR1027"/>
      <c r="BS1027"/>
      <c r="BT1027"/>
      <c r="BU1027"/>
      <c r="BV1027"/>
      <c r="BW1027"/>
      <c r="BX1027"/>
      <c r="BY1027" s="432"/>
      <c r="BZ1027" s="433"/>
      <c r="CA1027" s="433"/>
      <c r="CB1027" s="433"/>
      <c r="CC1027" s="433"/>
      <c r="CD1027" s="433"/>
      <c r="CE1027" s="433"/>
      <c r="CF1027" s="433"/>
      <c r="CG1027" s="433"/>
      <c r="CH1027" s="433"/>
      <c r="CI1027" s="433"/>
      <c r="CJ1027" s="433"/>
      <c r="CK1027" s="433"/>
      <c r="CL1027" s="433"/>
      <c r="CM1027" s="433"/>
      <c r="CN1027" s="433"/>
      <c r="CO1027" s="433"/>
      <c r="CP1027" s="433"/>
      <c r="CQ1027" s="433"/>
      <c r="CR1027" s="433"/>
      <c r="CS1027" s="433"/>
      <c r="CT1027" s="433"/>
      <c r="CU1027" s="433"/>
      <c r="CV1027" s="433"/>
      <c r="CW1027" s="433"/>
      <c r="CX1027" s="433"/>
      <c r="CY1027" s="433"/>
      <c r="CZ1027" s="433"/>
    </row>
    <row r="1028" s="584" customFormat="true" ht="17.1" hidden="true" customHeight="true" x14ac:dyDescent="0.2">
      <c r="A1028" s="591" t="s">
        <v>207</v>
      </c>
      <c r="B1028" s="592" t="s">
        <v>206</v>
      </c>
      <c r="C1028" s="593">
        <v>13991</v>
      </c>
      <c r="AI1028" s="86"/>
      <c r="AJ1028" s="86"/>
      <c r="AK1028" s="86"/>
      <c r="AL1028" s="86"/>
      <c r="AM1028" s="86"/>
      <c r="AN1028" s="86"/>
      <c r="AO1028" s="86"/>
      <c r="AP1028" s="86"/>
      <c r="AQ1028" s="86"/>
      <c r="AR1028" s="86"/>
      <c r="AS1028" s="86"/>
      <c r="AT1028" s="86"/>
      <c r="AU1028" s="86"/>
      <c r="AV1028" s="86"/>
      <c r="AW1028" s="86"/>
      <c r="AX1028" s="86"/>
      <c r="AY1028" s="86"/>
      <c r="AZ1028" s="86"/>
      <c r="BA1028" s="432"/>
      <c r="BB1028" s="498"/>
      <c r="BC1028"/>
      <c r="BD1028"/>
      <c r="BE1028"/>
      <c r="BF1028"/>
      <c r="BG1028"/>
      <c r="BH1028"/>
      <c r="BI1028"/>
      <c r="BJ1028"/>
      <c r="BK1028"/>
      <c r="BL1028"/>
      <c r="BM1028"/>
      <c r="BN1028"/>
      <c r="BO1028"/>
      <c r="BP1028"/>
      <c r="BQ1028"/>
      <c r="BR1028"/>
      <c r="BS1028"/>
      <c r="BT1028"/>
      <c r="BU1028"/>
      <c r="BV1028"/>
      <c r="BW1028"/>
      <c r="BX1028"/>
      <c r="BY1028" s="432"/>
      <c r="BZ1028" s="433"/>
      <c r="CA1028" s="433"/>
      <c r="CB1028" s="433"/>
      <c r="CC1028" s="433"/>
      <c r="CD1028" s="433"/>
      <c r="CE1028" s="433"/>
      <c r="CF1028" s="433"/>
      <c r="CG1028" s="433"/>
      <c r="CH1028" s="433"/>
      <c r="CI1028" s="433"/>
      <c r="CJ1028" s="433"/>
      <c r="CK1028" s="433"/>
      <c r="CL1028" s="433"/>
      <c r="CM1028" s="433"/>
      <c r="CN1028" s="433"/>
      <c r="CO1028" s="433"/>
      <c r="CP1028" s="433"/>
      <c r="CQ1028" s="433"/>
      <c r="CR1028" s="433"/>
      <c r="CS1028" s="433"/>
      <c r="CT1028" s="433"/>
      <c r="CU1028" s="433"/>
      <c r="CV1028" s="433"/>
      <c r="CW1028" s="433"/>
      <c r="CX1028" s="433"/>
      <c r="CY1028" s="433"/>
      <c r="CZ1028" s="433"/>
    </row>
    <row r="1029" s="584" customFormat="true" ht="17.1" hidden="true" customHeight="true" x14ac:dyDescent="0.2">
      <c r="A1029" s="591" t="s">
        <v>208</v>
      </c>
      <c r="B1029" s="592" t="s">
        <v>209</v>
      </c>
      <c r="C1029" s="593">
        <v>13991</v>
      </c>
      <c r="AI1029" s="86"/>
      <c r="AJ1029" s="86"/>
      <c r="AK1029" s="86"/>
      <c r="AL1029" s="86"/>
      <c r="AM1029" s="86"/>
      <c r="AN1029" s="86"/>
      <c r="AO1029" s="86"/>
      <c r="AP1029" s="86"/>
      <c r="AQ1029" s="86"/>
      <c r="AR1029" s="86"/>
      <c r="AS1029" s="86"/>
      <c r="AT1029" s="86"/>
      <c r="AU1029" s="86"/>
      <c r="AV1029" s="86"/>
      <c r="AW1029" s="86"/>
      <c r="AX1029" s="86"/>
      <c r="AY1029" s="86"/>
      <c r="AZ1029" s="86"/>
      <c r="BA1029" s="432"/>
      <c r="BB1029" s="498"/>
      <c r="BC1029"/>
      <c r="BD1029"/>
      <c r="BE1029"/>
      <c r="BF1029"/>
      <c r="BG1029"/>
      <c r="BH1029"/>
      <c r="BI1029"/>
      <c r="BJ1029"/>
      <c r="BK1029"/>
      <c r="BL1029"/>
      <c r="BM1029"/>
      <c r="BN1029"/>
      <c r="BO1029"/>
      <c r="BP1029"/>
      <c r="BQ1029"/>
      <c r="BR1029"/>
      <c r="BS1029"/>
      <c r="BT1029"/>
      <c r="BU1029"/>
      <c r="BV1029"/>
      <c r="BW1029"/>
      <c r="BX1029"/>
      <c r="BY1029" s="432"/>
      <c r="BZ1029" s="433"/>
      <c r="CA1029" s="433"/>
      <c r="CB1029" s="433"/>
      <c r="CC1029" s="433"/>
      <c r="CD1029" s="433"/>
      <c r="CE1029" s="433"/>
      <c r="CF1029" s="433"/>
      <c r="CG1029" s="433"/>
      <c r="CH1029" s="433"/>
      <c r="CI1029" s="433"/>
      <c r="CJ1029" s="433"/>
      <c r="CK1029" s="433"/>
      <c r="CL1029" s="433"/>
      <c r="CM1029" s="433"/>
      <c r="CN1029" s="433"/>
      <c r="CO1029" s="433"/>
      <c r="CP1029" s="433"/>
      <c r="CQ1029" s="433"/>
      <c r="CR1029" s="433"/>
      <c r="CS1029" s="433"/>
      <c r="CT1029" s="433"/>
      <c r="CU1029" s="433"/>
      <c r="CV1029" s="433"/>
      <c r="CW1029" s="433"/>
      <c r="CX1029" s="433"/>
      <c r="CY1029" s="433"/>
      <c r="CZ1029" s="433"/>
    </row>
    <row r="1030" s="584" customFormat="true" ht="17.1" hidden="true" customHeight="true" x14ac:dyDescent="0.2">
      <c r="A1030" s="591" t="s">
        <v>210</v>
      </c>
      <c r="B1030" s="592" t="s">
        <v>211</v>
      </c>
      <c r="C1030" s="593">
        <v>13991</v>
      </c>
      <c r="AI1030" s="86"/>
      <c r="AJ1030" s="86"/>
      <c r="AK1030" s="86"/>
      <c r="AL1030" s="86"/>
      <c r="AM1030" s="86"/>
      <c r="AN1030" s="86"/>
      <c r="AO1030" s="86"/>
      <c r="AP1030" s="86"/>
      <c r="AQ1030" s="86"/>
      <c r="AR1030" s="86"/>
      <c r="AS1030" s="86"/>
      <c r="AT1030" s="86"/>
      <c r="AU1030" s="86"/>
      <c r="AV1030" s="86"/>
      <c r="AW1030" s="86"/>
      <c r="AX1030" s="86"/>
      <c r="AY1030" s="86"/>
      <c r="AZ1030" s="86"/>
      <c r="BA1030" s="432"/>
      <c r="BB1030" s="498"/>
      <c r="BC1030"/>
      <c r="BD1030"/>
      <c r="BE1030"/>
      <c r="BF1030"/>
      <c r="BG1030"/>
      <c r="BH1030"/>
      <c r="BI1030"/>
      <c r="BJ1030"/>
      <c r="BK1030"/>
      <c r="BL1030"/>
      <c r="BM1030"/>
      <c r="BN1030"/>
      <c r="BO1030"/>
      <c r="BP1030"/>
      <c r="BQ1030"/>
      <c r="BR1030"/>
      <c r="BS1030"/>
      <c r="BT1030"/>
      <c r="BU1030"/>
      <c r="BV1030"/>
      <c r="BW1030"/>
      <c r="BX1030"/>
      <c r="BY1030" s="432"/>
      <c r="BZ1030" s="433"/>
      <c r="CA1030" s="433"/>
      <c r="CB1030" s="433"/>
      <c r="CC1030" s="433"/>
      <c r="CD1030" s="433"/>
      <c r="CE1030" s="433"/>
      <c r="CF1030" s="433"/>
      <c r="CG1030" s="433"/>
      <c r="CH1030" s="433"/>
      <c r="CI1030" s="433"/>
      <c r="CJ1030" s="433"/>
      <c r="CK1030" s="433"/>
      <c r="CL1030" s="433"/>
      <c r="CM1030" s="433"/>
      <c r="CN1030" s="433"/>
      <c r="CO1030" s="433"/>
      <c r="CP1030" s="433"/>
      <c r="CQ1030" s="433"/>
      <c r="CR1030" s="433"/>
      <c r="CS1030" s="433"/>
      <c r="CT1030" s="433"/>
      <c r="CU1030" s="433"/>
      <c r="CV1030" s="433"/>
      <c r="CW1030" s="433"/>
      <c r="CX1030" s="433"/>
      <c r="CY1030" s="433"/>
      <c r="CZ1030" s="433"/>
    </row>
    <row r="1031" s="584" customFormat="true" ht="17.1" customHeight="true" x14ac:dyDescent="0.2">
      <c r="A1031" s="877" t="s">
        <v>212</v>
      </c>
      <c r="B1031" s="592" t="s">
        <v>213</v>
      </c>
      <c r="C1031" s="593">
        <v>4909</v>
      </c>
      <c r="AI1031" s="86"/>
      <c r="AJ1031" s="86"/>
      <c r="AK1031" s="86"/>
      <c r="AL1031" s="86"/>
      <c r="AM1031" s="86"/>
      <c r="AN1031" s="86"/>
      <c r="AO1031" s="86"/>
      <c r="AP1031" s="86"/>
      <c r="AQ1031" s="86"/>
      <c r="AR1031" s="86"/>
      <c r="AS1031" s="86"/>
      <c r="AT1031" s="86"/>
      <c r="AU1031" s="86"/>
      <c r="AV1031" s="86"/>
      <c r="AW1031" s="86"/>
      <c r="AX1031" s="86"/>
      <c r="AY1031" s="86"/>
      <c r="AZ1031" s="86"/>
      <c r="BA1031" s="432"/>
      <c r="BB1031" s="498"/>
      <c r="BC1031"/>
      <c r="BD1031"/>
      <c r="BE1031"/>
      <c r="BF1031"/>
      <c r="BG1031"/>
      <c r="BH1031"/>
      <c r="BI1031"/>
      <c r="BJ1031"/>
      <c r="BK1031"/>
      <c r="BL1031"/>
      <c r="BM1031"/>
      <c r="BN1031"/>
      <c r="BO1031"/>
      <c r="BP1031"/>
      <c r="BQ1031"/>
      <c r="BR1031"/>
      <c r="BS1031"/>
      <c r="BT1031"/>
      <c r="BU1031"/>
      <c r="BV1031"/>
      <c r="BW1031"/>
      <c r="BX1031"/>
      <c r="BY1031" s="432"/>
      <c r="BZ1031" s="433"/>
      <c r="CA1031" s="433"/>
      <c r="CB1031" s="433"/>
      <c r="CC1031" s="433"/>
      <c r="CD1031" s="433"/>
      <c r="CE1031" s="433"/>
      <c r="CF1031" s="433"/>
      <c r="CG1031" s="433"/>
      <c r="CH1031" s="433"/>
      <c r="CI1031" s="433"/>
      <c r="CJ1031" s="433"/>
      <c r="CK1031" s="433"/>
      <c r="CL1031" s="433"/>
      <c r="CM1031" s="433"/>
      <c r="CN1031" s="433"/>
      <c r="CO1031" s="433"/>
      <c r="CP1031" s="433"/>
      <c r="CQ1031" s="433"/>
      <c r="CR1031" s="433"/>
      <c r="CS1031" s="433"/>
      <c r="CT1031" s="433"/>
      <c r="CU1031" s="433"/>
      <c r="CV1031" s="433"/>
      <c r="CW1031" s="433"/>
      <c r="CX1031" s="433"/>
      <c r="CY1031" s="433"/>
      <c r="CZ1031" s="433"/>
    </row>
    <row r="1032" s="584" customFormat="true" ht="17.1" customHeight="true" x14ac:dyDescent="0.2">
      <c r="A1032" s="877"/>
      <c r="B1032" s="592" t="s">
        <v>214</v>
      </c>
      <c r="C1032" s="593">
        <v>9082</v>
      </c>
      <c r="AI1032" s="86"/>
      <c r="AJ1032" s="86"/>
      <c r="AK1032" s="86"/>
      <c r="AL1032" s="86"/>
      <c r="AM1032" s="86"/>
      <c r="AN1032" s="86"/>
      <c r="AO1032" s="86"/>
      <c r="AP1032" s="86"/>
      <c r="AQ1032" s="86"/>
      <c r="AR1032" s="86"/>
      <c r="AS1032" s="86"/>
      <c r="AT1032" s="86"/>
      <c r="AU1032" s="86"/>
      <c r="AV1032" s="86"/>
      <c r="AW1032" s="86"/>
      <c r="AX1032" s="86"/>
      <c r="AY1032" s="86"/>
      <c r="AZ1032" s="86"/>
      <c r="BA1032" s="432"/>
      <c r="BB1032" s="498"/>
      <c r="BC1032"/>
      <c r="BD1032"/>
      <c r="BE1032"/>
      <c r="BF1032"/>
      <c r="BG1032"/>
      <c r="BH1032"/>
      <c r="BI1032"/>
      <c r="BJ1032"/>
      <c r="BK1032"/>
      <c r="BL1032"/>
      <c r="BM1032"/>
      <c r="BN1032"/>
      <c r="BO1032"/>
      <c r="BP1032"/>
      <c r="BQ1032"/>
      <c r="BR1032"/>
      <c r="BS1032"/>
      <c r="BT1032"/>
      <c r="BU1032"/>
      <c r="BV1032"/>
      <c r="BW1032"/>
      <c r="BX1032"/>
      <c r="BY1032" s="432"/>
      <c r="BZ1032" s="433"/>
      <c r="CA1032" s="433"/>
      <c r="CB1032" s="433"/>
      <c r="CC1032" s="433"/>
      <c r="CD1032" s="433"/>
      <c r="CE1032" s="433"/>
      <c r="CF1032" s="433"/>
      <c r="CG1032" s="433"/>
      <c r="CH1032" s="433"/>
      <c r="CI1032" s="433"/>
      <c r="CJ1032" s="433"/>
      <c r="CK1032" s="433"/>
      <c r="CL1032" s="433"/>
      <c r="CM1032" s="433"/>
      <c r="CN1032" s="433"/>
      <c r="CO1032" s="433"/>
      <c r="CP1032" s="433"/>
      <c r="CQ1032" s="433"/>
      <c r="CR1032" s="433"/>
      <c r="CS1032" s="433"/>
      <c r="CT1032" s="433"/>
      <c r="CU1032" s="433"/>
      <c r="CV1032" s="433"/>
      <c r="CW1032" s="433"/>
      <c r="CX1032" s="433"/>
      <c r="CY1032" s="433"/>
      <c r="CZ1032" s="433"/>
    </row>
    <row r="1033" s="584" customFormat="true" ht="17.1" customHeight="true" x14ac:dyDescent="0.2">
      <c r="A1033" s="878"/>
      <c r="B1033" s="594" t="s">
        <v>215</v>
      </c>
      <c r="C1033" s="595">
        <v>0</v>
      </c>
      <c r="AI1033" s="86"/>
      <c r="AJ1033" s="86"/>
      <c r="AK1033" s="86"/>
      <c r="AL1033" s="86"/>
      <c r="AM1033" s="86"/>
      <c r="AN1033" s="86"/>
      <c r="AO1033" s="86"/>
      <c r="AP1033" s="86"/>
      <c r="AQ1033" s="86"/>
      <c r="AR1033" s="86"/>
      <c r="AS1033" s="86"/>
      <c r="AT1033" s="86"/>
      <c r="AU1033" s="86"/>
      <c r="AV1033" s="86"/>
      <c r="AW1033" s="86"/>
      <c r="AX1033" s="86"/>
      <c r="AY1033" s="86"/>
      <c r="AZ1033" s="86"/>
      <c r="BA1033" s="596"/>
      <c r="BB1033" s="390"/>
      <c r="BC1033" s="596"/>
      <c r="BD1033" s="596"/>
      <c r="BE1033" s="596"/>
      <c r="BF1033" s="596"/>
      <c r="BG1033" s="596"/>
      <c r="BH1033" s="596"/>
      <c r="BI1033" s="596"/>
      <c r="BJ1033" s="596"/>
      <c r="BK1033" s="596"/>
      <c r="BL1033" s="596"/>
      <c r="BM1033" s="596"/>
      <c r="BN1033" s="596"/>
      <c r="BO1033" s="596"/>
      <c r="BP1033" s="596"/>
      <c r="BQ1033" s="596"/>
      <c r="BR1033" s="596"/>
      <c r="BS1033" s="596"/>
      <c r="BT1033" s="596"/>
      <c r="BU1033" s="596"/>
      <c r="BV1033" s="596"/>
      <c r="BW1033" s="596"/>
      <c r="BX1033" s="596"/>
      <c r="BY1033" s="596"/>
      <c r="BZ1033" s="417"/>
      <c r="CA1033" s="417"/>
      <c r="CB1033" s="417"/>
      <c r="CC1033" s="417"/>
      <c r="CD1033" s="417"/>
      <c r="CE1033" s="417"/>
      <c r="CF1033" s="417"/>
      <c r="CG1033" s="417"/>
      <c r="CH1033" s="417"/>
      <c r="CI1033" s="417"/>
      <c r="CJ1033" s="417"/>
      <c r="CK1033" s="417"/>
      <c r="CL1033" s="417"/>
      <c r="CM1033" s="417"/>
      <c r="CN1033" s="417"/>
      <c r="CO1033" s="417"/>
      <c r="CP1033" s="417"/>
      <c r="CQ1033" s="417"/>
      <c r="CR1033" s="417"/>
      <c r="CS1033" s="417"/>
      <c r="CT1033" s="417"/>
      <c r="CU1033" s="417"/>
      <c r="CV1033" s="417"/>
      <c r="CW1033" s="417"/>
      <c r="CX1033" s="417"/>
      <c r="CY1033" s="417"/>
      <c r="CZ1033" s="417"/>
    </row>
    <row r="1034" s="584" customFormat="true" ht="12.95" customHeight="true" x14ac:dyDescent="0.2">
      <c r="A1034" s="853" t="s">
        <v>216</v>
      </c>
      <c r="B1034" s="853"/>
      <c r="C1034" s="853"/>
      <c r="AI1034" s="86"/>
      <c r="AJ1034" s="86"/>
      <c r="AK1034" s="86"/>
      <c r="AL1034" s="86"/>
      <c r="AM1034" s="86"/>
      <c r="AN1034" s="86"/>
      <c r="AO1034" s="86"/>
      <c r="AP1034" s="86"/>
      <c r="AQ1034" s="86"/>
      <c r="AR1034" s="86"/>
      <c r="AS1034" s="86"/>
      <c r="AT1034" s="86"/>
      <c r="AU1034" s="86"/>
      <c r="AV1034" s="86"/>
      <c r="AW1034" s="86"/>
      <c r="AX1034" s="86"/>
      <c r="AY1034" s="86"/>
      <c r="AZ1034" s="86"/>
      <c r="BA1034" s="432"/>
      <c r="BB1034" s="498"/>
      <c r="BC1034"/>
      <c r="BD1034"/>
      <c r="BE1034"/>
      <c r="BF1034"/>
      <c r="BG1034"/>
      <c r="BH1034"/>
      <c r="BI1034"/>
      <c r="BJ1034"/>
      <c r="BK1034"/>
      <c r="BL1034"/>
      <c r="BM1034"/>
      <c r="BN1034"/>
      <c r="BO1034"/>
      <c r="BP1034"/>
      <c r="BQ1034"/>
      <c r="BR1034"/>
      <c r="BS1034"/>
      <c r="BT1034"/>
      <c r="BU1034"/>
      <c r="BV1034"/>
      <c r="BW1034"/>
      <c r="BX1034"/>
      <c r="BY1034" s="432"/>
      <c r="BZ1034" s="433"/>
      <c r="CA1034" s="433"/>
      <c r="CB1034" s="433"/>
      <c r="CC1034" s="433"/>
      <c r="CD1034" s="433"/>
      <c r="CE1034" s="433"/>
      <c r="CF1034" s="433"/>
      <c r="CG1034" s="433"/>
      <c r="CH1034" s="433"/>
      <c r="CI1034" s="433"/>
      <c r="CJ1034" s="433"/>
      <c r="CK1034" s="433"/>
      <c r="CL1034" s="433"/>
      <c r="CM1034" s="433"/>
      <c r="CN1034" s="433"/>
      <c r="CO1034" s="433"/>
      <c r="CP1034" s="433"/>
      <c r="CQ1034" s="433"/>
      <c r="CR1034" s="433"/>
      <c r="CS1034" s="433"/>
      <c r="CT1034" s="433"/>
      <c r="CU1034" s="433"/>
      <c r="CV1034" s="433"/>
      <c r="CW1034" s="433"/>
      <c r="CX1034" s="433"/>
      <c r="CY1034" s="433"/>
      <c r="CZ1034" s="433"/>
    </row>
    <row r="1035" s="584" customFormat="true" ht="12.75" x14ac:dyDescent="0.2">
      <c r="AI1035" s="86"/>
      <c r="AJ1035" s="86"/>
      <c r="AK1035" s="86"/>
      <c r="AL1035" s="86"/>
      <c r="AM1035" s="86"/>
      <c r="AN1035" s="86"/>
      <c r="AO1035" s="86"/>
      <c r="AP1035" s="86"/>
      <c r="AQ1035" s="86"/>
      <c r="AR1035" s="86"/>
      <c r="AS1035" s="86"/>
      <c r="AT1035" s="86"/>
      <c r="AU1035" s="86"/>
      <c r="AV1035" s="86"/>
      <c r="AW1035" s="86"/>
      <c r="AX1035" s="86"/>
      <c r="AY1035" s="86"/>
      <c r="AZ1035" s="86"/>
      <c r="BA1035" s="583"/>
      <c r="BB1035" s="444"/>
      <c r="BC1035" s="583"/>
      <c r="BD1035" s="583"/>
      <c r="BE1035" s="583"/>
      <c r="BF1035" s="583"/>
      <c r="BG1035" s="583"/>
      <c r="BH1035" s="583"/>
      <c r="BI1035" s="583"/>
      <c r="BJ1035" s="583"/>
      <c r="BK1035" s="583"/>
      <c r="BL1035" s="583"/>
      <c r="BM1035" s="583"/>
      <c r="BN1035" s="583"/>
      <c r="BO1035" s="583"/>
      <c r="BP1035" s="583"/>
      <c r="BQ1035" s="583"/>
      <c r="BR1035" s="583"/>
      <c r="BS1035" s="583"/>
      <c r="BT1035" s="583"/>
      <c r="BU1035" s="583"/>
      <c r="BV1035" s="583"/>
      <c r="BW1035" s="583"/>
      <c r="BX1035" s="583"/>
      <c r="BY1035" s="583"/>
      <c r="BZ1035" s="417"/>
      <c r="CA1035" s="417"/>
      <c r="CB1035" s="417"/>
      <c r="CC1035" s="417"/>
      <c r="CD1035" s="417"/>
      <c r="CE1035" s="417"/>
      <c r="CF1035" s="417"/>
      <c r="CG1035" s="417"/>
      <c r="CH1035" s="417"/>
      <c r="CI1035" s="417"/>
      <c r="CJ1035" s="417"/>
      <c r="CK1035" s="417"/>
      <c r="CL1035" s="417"/>
      <c r="CM1035" s="417"/>
      <c r="CN1035" s="417"/>
      <c r="CO1035" s="417"/>
      <c r="CP1035" s="417"/>
      <c r="CQ1035" s="417"/>
      <c r="CR1035" s="417"/>
      <c r="CS1035" s="417"/>
      <c r="CT1035" s="417"/>
      <c r="CU1035" s="417"/>
      <c r="CV1035" s="417"/>
      <c r="CW1035" s="417"/>
      <c r="CX1035" s="417"/>
      <c r="CY1035" s="417"/>
      <c r="CZ1035" s="417"/>
    </row>
    <row r="1036" ht="15" customHeight="true" x14ac:dyDescent="0.25">
      <c r="A1036" s="499" t="s">
        <v>121</v>
      </c>
      <c r="B1036" s="372" t="s">
        <v>122</v>
      </c>
    </row>
    <row r="1037" ht="15" customHeight="true" x14ac:dyDescent="0.2">
      <c r="A1037" s="500" t="str">
        <f>R15</f>
        <v>bamingui-bangoran</v>
      </c>
      <c r="B1037" s="500" t="e">
        <f>BR122+BR123</f>
        <v>#VALUE!</v>
      </c>
    </row>
    <row r="1038" ht="15" customHeight="true" x14ac:dyDescent="0.2">
      <c r="A1038" s="500" t="str">
        <f>S15</f>
        <v>bangui</v>
      </c>
      <c r="B1038" s="500" t="e">
        <f>BS122+BS123</f>
        <v>#VALUE!</v>
      </c>
    </row>
    <row r="1039" ht="15" customHeight="true" x14ac:dyDescent="0.2">
      <c r="A1039" s="500" t="str">
        <f>T15</f>
        <v>basse-kotto</v>
      </c>
      <c r="B1039" s="500" t="e">
        <f>BT122+BT123</f>
        <v>#VALUE!</v>
      </c>
    </row>
    <row r="1040" ht="15" customHeight="true" x14ac:dyDescent="0.2">
      <c r="A1040" s="500" t="str">
        <f>U15</f>
        <v>haut-mbomou</v>
      </c>
      <c r="B1040" s="500" t="e">
        <f>BU122+BU123</f>
        <v>#VALUE!</v>
      </c>
    </row>
    <row r="1041" ht="15" customHeight="true" x14ac:dyDescent="0.2">
      <c r="A1041" s="500" t="str">
        <f>V15</f>
        <v>haute-kotto</v>
      </c>
      <c r="B1041" s="500" t="e">
        <f>BV122+BV123</f>
        <v>#VALUE!</v>
      </c>
    </row>
    <row r="1042" ht="15" customHeight="true" x14ac:dyDescent="0.2">
      <c r="A1042" s="500" t="str">
        <f>W15</f>
        <v>kémo</v>
      </c>
      <c r="B1042" s="500" t="e">
        <f>BW122+BW123</f>
        <v>#VALUE!</v>
      </c>
    </row>
    <row r="1043" ht="15" customHeight="true" x14ac:dyDescent="0.2">
      <c r="A1043" s="500" t="str">
        <f>X15</f>
        <v>lobaye</v>
      </c>
      <c r="B1043" s="500" t="e">
        <f>BX122+XR123</f>
        <v>#VALUE!</v>
      </c>
    </row>
    <row r="1044" ht="15" customHeight="true" x14ac:dyDescent="0.2">
      <c r="A1044" s="500" t="str">
        <f>Y15</f>
        <v>mambéré-kadeï</v>
      </c>
      <c r="B1044" s="500" t="e">
        <f>BY122+BY123</f>
        <v>#VALUE!</v>
      </c>
    </row>
    <row r="1045" ht="15" customHeight="true" x14ac:dyDescent="0.2">
      <c r="A1045" s="500" t="str">
        <f>Z15</f>
        <v>mbomou</v>
      </c>
      <c r="B1045" s="500" t="e">
        <f>BZ122+BZ123</f>
        <v>#VALUE!</v>
      </c>
    </row>
    <row r="1046" ht="15" customHeight="true" x14ac:dyDescent="0.2">
      <c r="A1046" s="760" t="str">
        <f>AA15</f>
        <v>nana-grébizi</v>
      </c>
      <c r="B1046" s="500" t="e">
        <f>CA122+CA123</f>
        <v>#VALUE!</v>
      </c>
    </row>
    <row r="1047" ht="15" customHeight="true" x14ac:dyDescent="0.2">
      <c r="A1047" s="760" t="str">
        <f>AB15</f>
        <v>nana-mambéré</v>
      </c>
      <c r="B1047" s="500" t="e">
        <f>CB122+CB123</f>
        <v>#VALUE!</v>
      </c>
    </row>
    <row r="1048" ht="15" customHeight="true" x14ac:dyDescent="0.2">
      <c r="A1048" s="760" t="str">
        <f>AC15</f>
        <v>ombella-m'poko</v>
      </c>
      <c r="B1048" s="500" t="e">
        <f>CC122+CC123</f>
        <v>#VALUE!</v>
      </c>
    </row>
    <row r="1049" ht="15" customHeight="true" x14ac:dyDescent="0.2">
      <c r="A1049" s="760" t="str">
        <f>AD15</f>
        <v>ouaka</v>
      </c>
      <c r="B1049" s="500" t="e">
        <f>CD122+CD123</f>
        <v>#VALUE!</v>
      </c>
    </row>
    <row r="1050" ht="15" customHeight="true" x14ac:dyDescent="0.2">
      <c r="A1050" s="760" t="str">
        <f>AE15</f>
        <v>ouham</v>
      </c>
      <c r="B1050" s="500" t="e">
        <f>CE122+CE123</f>
        <v>#VALUE!</v>
      </c>
    </row>
    <row r="1051" ht="15" customHeight="true" x14ac:dyDescent="0.2">
      <c r="A1051" s="760" t="str">
        <f>AF15</f>
        <v>ouham-pendé</v>
      </c>
      <c r="B1051" s="500" t="e">
        <f>CF122+CF123</f>
        <v>#VALUE!</v>
      </c>
    </row>
    <row r="1052" ht="15" customHeight="true" x14ac:dyDescent="0.2">
      <c r="A1052" s="760" t="str">
        <f>AG15</f>
        <v>sangha-mbaéré</v>
      </c>
      <c r="B1052" s="500" t="e">
        <f>CG122+CG123</f>
        <v>#VALUE!</v>
      </c>
    </row>
    <row r="1053" ht="15" customHeight="true" x14ac:dyDescent="0.2">
      <c r="A1053" s="760" t="str">
        <f>AH15</f>
        <v>vakaga</v>
      </c>
      <c r="B1053" s="500" t="e">
        <f>CH122+CH123</f>
        <v>#VALUE!</v>
      </c>
    </row>
    <row r="1054" ht="15" customHeight="true" x14ac:dyDescent="0.2">
      <c r="A1054" s="760">
        <f>AI15</f>
        <v>0</v>
      </c>
      <c r="B1054" s="500">
        <f>CI122+CI123</f>
        <v>0</v>
      </c>
    </row>
    <row r="1055" ht="15" customHeight="true" x14ac:dyDescent="0.2">
      <c r="A1055" s="760">
        <f>AJ15</f>
        <v>0</v>
      </c>
      <c r="B1055" s="500">
        <f>CJ122+CJ123</f>
        <v>0</v>
      </c>
    </row>
    <row r="1056" ht="15" customHeight="true" x14ac:dyDescent="0.2">
      <c r="A1056" s="760">
        <f>AK15</f>
        <v>0</v>
      </c>
      <c r="B1056" s="500">
        <f>CK122+CK123</f>
        <v>0</v>
      </c>
    </row>
    <row r="1057" ht="15" customHeight="true" x14ac:dyDescent="0.2">
      <c r="A1057" s="760">
        <f>AL15</f>
        <v>0</v>
      </c>
      <c r="B1057" s="500">
        <f>CL122+CL123</f>
        <v>0</v>
      </c>
    </row>
    <row r="1058" ht="15" customHeight="true" x14ac:dyDescent="0.2">
      <c r="A1058" s="760">
        <f>AM15</f>
        <v>0</v>
      </c>
      <c r="B1058" s="500">
        <f>CM122+CM123</f>
        <v>0</v>
      </c>
    </row>
    <row r="1059" ht="15" customHeight="true" x14ac:dyDescent="0.2">
      <c r="A1059" s="760">
        <f>AN15</f>
        <v>0</v>
      </c>
      <c r="B1059" s="500">
        <f>CN122+CN123</f>
        <v>0</v>
      </c>
    </row>
    <row r="1060" ht="15" customHeight="true" x14ac:dyDescent="0.2">
      <c r="A1060" s="760">
        <f>AO15</f>
        <v>0</v>
      </c>
      <c r="B1060" s="500">
        <f>CO122+CO123</f>
        <v>0</v>
      </c>
    </row>
    <row r="1061" ht="15" customHeight="true" x14ac:dyDescent="0.2">
      <c r="A1061" s="760">
        <f>AP15</f>
        <v>0</v>
      </c>
      <c r="B1061" s="500">
        <f>CP122+CP123</f>
        <v>0</v>
      </c>
    </row>
    <row r="1062" ht="15" customHeight="true" x14ac:dyDescent="0.2">
      <c r="A1062" s="760">
        <f>AQ15</f>
        <v>0</v>
      </c>
      <c r="B1062" s="500">
        <f>CQ122+CQ123</f>
        <v>0</v>
      </c>
    </row>
    <row r="1063" ht="15" customHeight="true" x14ac:dyDescent="0.2">
      <c r="A1063" s="760">
        <f>AR15</f>
        <v>0</v>
      </c>
      <c r="B1063" s="500">
        <f>CR122+CR123</f>
        <v>0</v>
      </c>
    </row>
    <row r="1064" ht="15" customHeight="true" x14ac:dyDescent="0.2">
      <c r="A1064" s="760">
        <f>AS15</f>
        <v>0</v>
      </c>
      <c r="B1064" s="500">
        <f>CS122+CS123</f>
        <v>0</v>
      </c>
    </row>
    <row r="1065" ht="15" customHeight="true" x14ac:dyDescent="0.2">
      <c r="A1065" s="760">
        <f>AT15</f>
        <v>0</v>
      </c>
      <c r="B1065" s="500">
        <f>CT122+CT123</f>
        <v>0</v>
      </c>
    </row>
    <row r="1066" ht="15" customHeight="true" x14ac:dyDescent="0.2">
      <c r="A1066" s="760">
        <f>AU15</f>
        <v>0</v>
      </c>
      <c r="B1066" s="500">
        <f>CU122+CU123</f>
        <v>0</v>
      </c>
    </row>
    <row r="1067" ht="15" customHeight="true" x14ac:dyDescent="0.2">
      <c r="A1067" s="760">
        <f>AV15</f>
        <v>0</v>
      </c>
      <c r="B1067" s="500">
        <f>CV122+CV123</f>
        <v>0</v>
      </c>
    </row>
    <row r="1068" ht="15" customHeight="true" x14ac:dyDescent="0.2">
      <c r="A1068" s="760">
        <f>AW15</f>
        <v>0</v>
      </c>
      <c r="B1068" s="500">
        <f>CW122+CW123</f>
        <v>0</v>
      </c>
    </row>
    <row r="1069" ht="15" customHeight="true" x14ac:dyDescent="0.2">
      <c r="A1069" s="760">
        <f>AX15</f>
        <v>0</v>
      </c>
      <c r="B1069" s="500">
        <f>CX122+CX123</f>
        <v>0</v>
      </c>
    </row>
    <row r="1070" ht="15" customHeight="true" x14ac:dyDescent="0.2">
      <c r="A1070" s="760">
        <f>AY15</f>
        <v>0</v>
      </c>
      <c r="B1070" s="500">
        <f>CY122+CY123</f>
        <v>0</v>
      </c>
    </row>
    <row r="1071" ht="15" customHeight="true" x14ac:dyDescent="0.2">
      <c r="A1071" s="760"/>
      <c r="B1071" s="500"/>
    </row>
    <row r="1072" ht="15" customHeight="true" x14ac:dyDescent="0.2">
      <c r="A1072" s="500">
        <f>34-COUNTIF(A1037:A1071,"0")</f>
        <v>17</v>
      </c>
      <c r="B1072" s="760" t="s">
        <v>142</v>
      </c>
    </row>
    <row r="1100" s="744" customFormat="true" ht="17.1" customHeight="true" x14ac:dyDescent="0.2">
      <c r="A1100" s="745"/>
      <c r="B1100" s="734"/>
      <c r="BA1100" s="583"/>
      <c r="BB1100" s="444"/>
      <c r="BC1100" s="583"/>
      <c r="BD1100" s="583"/>
      <c r="BE1100" s="583"/>
      <c r="BF1100" s="583"/>
      <c r="BG1100" s="583"/>
      <c r="BH1100" s="583"/>
      <c r="BI1100" s="583"/>
      <c r="BJ1100" s="583"/>
      <c r="BK1100" s="583"/>
      <c r="BL1100" s="583"/>
      <c r="BM1100" s="583"/>
      <c r="BN1100" s="583"/>
      <c r="BO1100" s="583"/>
      <c r="BP1100" s="583"/>
      <c r="BQ1100" s="583"/>
      <c r="BR1100" s="583"/>
      <c r="BS1100" s="583"/>
      <c r="BT1100" s="583"/>
      <c r="BU1100" s="583"/>
      <c r="BV1100" s="583"/>
      <c r="BW1100" s="583"/>
      <c r="BX1100" s="583"/>
      <c r="BY1100" s="583"/>
      <c r="BZ1100" s="417"/>
      <c r="CA1100" s="417"/>
      <c r="CB1100" s="417"/>
      <c r="CC1100" s="417"/>
      <c r="CD1100" s="417"/>
      <c r="CE1100" s="417"/>
      <c r="CF1100" s="417"/>
      <c r="CG1100" s="417"/>
      <c r="CH1100" s="417"/>
      <c r="CI1100" s="417"/>
      <c r="CJ1100" s="417"/>
      <c r="CK1100" s="417"/>
      <c r="CL1100" s="417"/>
      <c r="CM1100" s="417"/>
      <c r="CN1100" s="417"/>
      <c r="CO1100" s="417"/>
      <c r="CP1100" s="417"/>
      <c r="CQ1100" s="417"/>
      <c r="CR1100" s="417"/>
      <c r="CS1100" s="417"/>
      <c r="CT1100" s="417"/>
      <c r="CU1100" s="417"/>
      <c r="CV1100" s="417"/>
      <c r="CW1100" s="417"/>
      <c r="CX1100" s="417"/>
      <c r="CY1100" s="417"/>
      <c r="CZ1100" s="417"/>
    </row>
    <row r="1101" s="744" customFormat="true" ht="17.1" customHeight="true" x14ac:dyDescent="0.2">
      <c r="A1101" s="746"/>
      <c r="B1101" s="735"/>
      <c r="BA1101" s="583"/>
      <c r="BB1101" s="444"/>
      <c r="BC1101" s="583"/>
      <c r="BD1101" s="583"/>
      <c r="BE1101" s="583"/>
      <c r="BF1101" s="583"/>
      <c r="BG1101" s="583"/>
      <c r="BH1101" s="583"/>
      <c r="BI1101" s="583"/>
      <c r="BJ1101" s="583"/>
      <c r="BK1101" s="583"/>
      <c r="BL1101" s="583"/>
      <c r="BM1101" s="583"/>
      <c r="BN1101" s="583"/>
      <c r="BO1101" s="583"/>
      <c r="BP1101" s="583"/>
      <c r="BQ1101" s="583"/>
      <c r="BR1101" s="583"/>
      <c r="BS1101" s="583"/>
      <c r="BT1101" s="583"/>
      <c r="BU1101" s="583"/>
      <c r="BV1101" s="583"/>
      <c r="BW1101" s="583"/>
      <c r="BX1101" s="583"/>
      <c r="BY1101" s="583"/>
      <c r="BZ1101" s="417"/>
      <c r="CA1101" s="417"/>
      <c r="CB1101" s="417"/>
      <c r="CC1101" s="417"/>
      <c r="CD1101" s="417"/>
      <c r="CE1101" s="417"/>
      <c r="CF1101" s="417"/>
      <c r="CG1101" s="417"/>
      <c r="CH1101" s="417"/>
      <c r="CI1101" s="417"/>
      <c r="CJ1101" s="417"/>
      <c r="CK1101" s="417"/>
      <c r="CL1101" s="417"/>
      <c r="CM1101" s="417"/>
      <c r="CN1101" s="417"/>
      <c r="CO1101" s="417"/>
      <c r="CP1101" s="417"/>
      <c r="CQ1101" s="417"/>
      <c r="CR1101" s="417"/>
      <c r="CS1101" s="417"/>
      <c r="CT1101" s="417"/>
      <c r="CU1101" s="417"/>
      <c r="CV1101" s="417"/>
      <c r="CW1101" s="417"/>
      <c r="CX1101" s="417"/>
      <c r="CY1101" s="417"/>
      <c r="CZ1101" s="417"/>
    </row>
    <row r="1102" s="417" customFormat="true" ht="15" customHeight="true" x14ac:dyDescent="0.2">
      <c r="BA1102" s="583"/>
      <c r="BB1102" s="444"/>
      <c r="BC1102" s="583"/>
      <c r="BD1102" s="583"/>
      <c r="BE1102" s="583"/>
      <c r="BF1102" s="583"/>
      <c r="BG1102" s="583"/>
      <c r="BH1102" s="583"/>
      <c r="BI1102" s="583"/>
      <c r="BJ1102" s="583"/>
      <c r="BK1102" s="583"/>
      <c r="BL1102" s="583"/>
      <c r="BM1102" s="583"/>
      <c r="BN1102" s="583"/>
      <c r="BO1102" s="583"/>
      <c r="BP1102" s="583"/>
      <c r="BQ1102" s="583"/>
      <c r="BR1102" s="583"/>
      <c r="BS1102" s="583"/>
      <c r="BT1102" s="583"/>
      <c r="BU1102" s="583"/>
      <c r="BV1102" s="583"/>
      <c r="BW1102" s="583"/>
      <c r="BX1102" s="583"/>
      <c r="BY1102" s="583"/>
    </row>
    <row r="1103" s="417" customFormat="true" ht="15" customHeight="true" x14ac:dyDescent="0.2">
      <c r="BA1103" s="583"/>
      <c r="BB1103" s="444"/>
      <c r="BC1103" s="583"/>
      <c r="BD1103" s="583"/>
      <c r="BE1103" s="583"/>
      <c r="BF1103" s="583"/>
      <c r="BG1103" s="583"/>
      <c r="BH1103" s="583"/>
      <c r="BI1103" s="583"/>
      <c r="BJ1103" s="583"/>
      <c r="BK1103" s="583"/>
      <c r="BL1103" s="583"/>
      <c r="BM1103" s="583"/>
      <c r="BN1103" s="583"/>
      <c r="BO1103" s="583"/>
      <c r="BP1103" s="583"/>
      <c r="BQ1103" s="583"/>
      <c r="BR1103" s="583"/>
      <c r="BS1103" s="583"/>
      <c r="BT1103" s="583"/>
      <c r="BU1103" s="583"/>
      <c r="BV1103" s="583"/>
      <c r="BW1103" s="583"/>
      <c r="BX1103" s="583"/>
      <c r="BY1103" s="583"/>
    </row>
    <row r="1104" s="417" customFormat="true" ht="15" customHeight="true" x14ac:dyDescent="0.2">
      <c r="BA1104" s="583"/>
      <c r="BB1104" s="444"/>
      <c r="BC1104" s="583"/>
      <c r="BD1104" s="583"/>
      <c r="BE1104" s="583"/>
      <c r="BF1104" s="583"/>
      <c r="BG1104" s="583"/>
      <c r="BH1104" s="583"/>
      <c r="BI1104" s="583"/>
      <c r="BJ1104" s="583"/>
      <c r="BK1104" s="583"/>
      <c r="BL1104" s="583"/>
      <c r="BM1104" s="583"/>
      <c r="BN1104" s="583"/>
      <c r="BO1104" s="583"/>
      <c r="BP1104" s="583"/>
      <c r="BQ1104" s="583"/>
      <c r="BR1104" s="583"/>
      <c r="BS1104" s="583"/>
      <c r="BT1104" s="583"/>
      <c r="BU1104" s="583"/>
      <c r="BV1104" s="583"/>
      <c r="BW1104" s="583"/>
      <c r="BX1104" s="583"/>
      <c r="BY1104" s="583"/>
    </row>
    <row r="1105" s="417" customFormat="true" ht="15" customHeight="true" x14ac:dyDescent="0.2">
      <c r="BA1105" s="583"/>
      <c r="BB1105" s="444"/>
      <c r="BC1105" s="583"/>
      <c r="BD1105" s="583"/>
      <c r="BE1105" s="583"/>
      <c r="BF1105" s="583"/>
      <c r="BG1105" s="583"/>
      <c r="BH1105" s="583"/>
      <c r="BI1105" s="583"/>
      <c r="BJ1105" s="583"/>
      <c r="BK1105" s="583"/>
      <c r="BL1105" s="583"/>
      <c r="BM1105" s="583"/>
      <c r="BN1105" s="583"/>
      <c r="BO1105" s="583"/>
      <c r="BP1105" s="583"/>
      <c r="BQ1105" s="583"/>
      <c r="BR1105" s="583"/>
      <c r="BS1105" s="583"/>
      <c r="BT1105" s="583"/>
      <c r="BU1105" s="583"/>
      <c r="BV1105" s="583"/>
      <c r="BW1105" s="583"/>
      <c r="BX1105" s="583"/>
      <c r="BY1105" s="583"/>
    </row>
    <row r="1106" s="417" customFormat="true" ht="15" customHeight="true" x14ac:dyDescent="0.2">
      <c r="BA1106" s="583"/>
      <c r="BB1106" s="444"/>
      <c r="BC1106" s="583"/>
      <c r="BD1106" s="583"/>
      <c r="BE1106" s="583"/>
      <c r="BF1106" s="583"/>
      <c r="BG1106" s="583"/>
      <c r="BH1106" s="583"/>
      <c r="BI1106" s="583"/>
      <c r="BJ1106" s="583"/>
      <c r="BK1106" s="583"/>
      <c r="BL1106" s="583"/>
      <c r="BM1106" s="583"/>
      <c r="BN1106" s="583"/>
      <c r="BO1106" s="583"/>
      <c r="BP1106" s="583"/>
      <c r="BQ1106" s="583"/>
      <c r="BR1106" s="583"/>
      <c r="BS1106" s="583"/>
      <c r="BT1106" s="583"/>
      <c r="BU1106" s="583"/>
      <c r="BV1106" s="583"/>
      <c r="BW1106" s="583"/>
      <c r="BX1106" s="583"/>
      <c r="BY1106" s="583"/>
    </row>
    <row r="1107" s="417" customFormat="true" ht="15" customHeight="true" x14ac:dyDescent="0.2">
      <c r="BA1107" s="583"/>
      <c r="BB1107" s="444"/>
      <c r="BC1107" s="583"/>
      <c r="BD1107" s="583"/>
      <c r="BE1107" s="583"/>
      <c r="BF1107" s="583"/>
      <c r="BG1107" s="583"/>
      <c r="BH1107" s="583"/>
      <c r="BI1107" s="583"/>
      <c r="BJ1107" s="583"/>
      <c r="BK1107" s="583"/>
      <c r="BL1107" s="583"/>
      <c r="BM1107" s="583"/>
      <c r="BN1107" s="583"/>
      <c r="BO1107" s="583"/>
      <c r="BP1107" s="583"/>
      <c r="BQ1107" s="583"/>
      <c r="BR1107" s="583"/>
      <c r="BS1107" s="583"/>
      <c r="BT1107" s="583"/>
      <c r="BU1107" s="583"/>
      <c r="BV1107" s="583"/>
      <c r="BW1107" s="583"/>
      <c r="BX1107" s="583"/>
      <c r="BY1107" s="583"/>
    </row>
    <row r="1108" s="417" customFormat="true" ht="15" customHeight="true" x14ac:dyDescent="0.2">
      <c r="BA1108" s="583"/>
      <c r="BB1108" s="444"/>
      <c r="BC1108" s="583"/>
      <c r="BD1108" s="583"/>
      <c r="BE1108" s="583"/>
      <c r="BF1108" s="583"/>
      <c r="BG1108" s="583"/>
      <c r="BH1108" s="583"/>
      <c r="BI1108" s="583"/>
      <c r="BJ1108" s="583"/>
      <c r="BK1108" s="583"/>
      <c r="BL1108" s="583"/>
      <c r="BM1108" s="583"/>
      <c r="BN1108" s="583"/>
      <c r="BO1108" s="583"/>
      <c r="BP1108" s="583"/>
      <c r="BQ1108" s="583"/>
      <c r="BR1108" s="583"/>
      <c r="BS1108" s="583"/>
      <c r="BT1108" s="583"/>
      <c r="BU1108" s="583"/>
      <c r="BV1108" s="583"/>
      <c r="BW1108" s="583"/>
      <c r="BX1108" s="583"/>
      <c r="BY1108" s="583"/>
    </row>
    <row r="1109" s="417" customFormat="true" ht="15" customHeight="true" x14ac:dyDescent="0.2">
      <c r="BA1109" s="583"/>
      <c r="BB1109" s="444"/>
      <c r="BC1109" s="583"/>
      <c r="BD1109" s="583"/>
      <c r="BE1109" s="583"/>
      <c r="BF1109" s="583"/>
      <c r="BG1109" s="583"/>
      <c r="BH1109" s="583"/>
      <c r="BI1109" s="583"/>
      <c r="BJ1109" s="583"/>
      <c r="BK1109" s="583"/>
      <c r="BL1109" s="583"/>
      <c r="BM1109" s="583"/>
      <c r="BN1109" s="583"/>
      <c r="BO1109" s="583"/>
      <c r="BP1109" s="583"/>
      <c r="BQ1109" s="583"/>
      <c r="BR1109" s="583"/>
      <c r="BS1109" s="583"/>
      <c r="BT1109" s="583"/>
      <c r="BU1109" s="583"/>
      <c r="BV1109" s="583"/>
      <c r="BW1109" s="583"/>
      <c r="BX1109" s="583"/>
      <c r="BY1109" s="583"/>
    </row>
    <row r="1110" s="417" customFormat="true" ht="15" customHeight="true" x14ac:dyDescent="0.2">
      <c r="BA1110" s="583"/>
      <c r="BB1110" s="444"/>
      <c r="BC1110" s="583"/>
      <c r="BD1110" s="583"/>
      <c r="BE1110" s="583"/>
      <c r="BF1110" s="583"/>
      <c r="BG1110" s="583"/>
      <c r="BH1110" s="583"/>
      <c r="BI1110" s="583"/>
      <c r="BJ1110" s="583"/>
      <c r="BK1110" s="583"/>
      <c r="BL1110" s="583"/>
      <c r="BM1110" s="583"/>
      <c r="BN1110" s="583"/>
      <c r="BO1110" s="583"/>
      <c r="BP1110" s="583"/>
      <c r="BQ1110" s="583"/>
      <c r="BR1110" s="583"/>
      <c r="BS1110" s="583"/>
      <c r="BT1110" s="583"/>
      <c r="BU1110" s="583"/>
      <c r="BV1110" s="583"/>
      <c r="BW1110" s="583"/>
      <c r="BX1110" s="583"/>
      <c r="BY1110" s="583"/>
    </row>
    <row r="1111" s="417" customFormat="true" ht="15" customHeight="true" x14ac:dyDescent="0.2">
      <c r="BA1111" s="583"/>
      <c r="BB1111" s="444"/>
      <c r="BC1111" s="583"/>
      <c r="BD1111" s="583"/>
      <c r="BE1111" s="583"/>
      <c r="BF1111" s="583"/>
      <c r="BG1111" s="583"/>
      <c r="BH1111" s="583"/>
      <c r="BI1111" s="583"/>
      <c r="BJ1111" s="583"/>
      <c r="BK1111" s="583"/>
      <c r="BL1111" s="583"/>
      <c r="BM1111" s="583"/>
      <c r="BN1111" s="583"/>
      <c r="BO1111" s="583"/>
      <c r="BP1111" s="583"/>
      <c r="BQ1111" s="583"/>
      <c r="BR1111" s="583"/>
      <c r="BS1111" s="583"/>
      <c r="BT1111" s="583"/>
      <c r="BU1111" s="583"/>
      <c r="BV1111" s="583"/>
      <c r="BW1111" s="583"/>
      <c r="BX1111" s="583"/>
      <c r="BY1111" s="583"/>
    </row>
    <row r="1112" s="417" customFormat="true" ht="15" customHeight="true" x14ac:dyDescent="0.2">
      <c r="BA1112" s="583"/>
      <c r="BB1112" s="444"/>
      <c r="BC1112" s="583"/>
      <c r="BD1112" s="583"/>
      <c r="BE1112" s="583"/>
      <c r="BF1112" s="583"/>
      <c r="BG1112" s="583"/>
      <c r="BH1112" s="583"/>
      <c r="BI1112" s="583"/>
      <c r="BJ1112" s="583"/>
      <c r="BK1112" s="583"/>
      <c r="BL1112" s="583"/>
      <c r="BM1112" s="583"/>
      <c r="BN1112" s="583"/>
      <c r="BO1112" s="583"/>
      <c r="BP1112" s="583"/>
      <c r="BQ1112" s="583"/>
      <c r="BR1112" s="583"/>
      <c r="BS1112" s="583"/>
      <c r="BT1112" s="583"/>
      <c r="BU1112" s="583"/>
      <c r="BV1112" s="583"/>
      <c r="BW1112" s="583"/>
      <c r="BX1112" s="583"/>
      <c r="BY1112" s="583"/>
    </row>
    <row r="1113" s="417" customFormat="true" ht="15" customHeight="true" x14ac:dyDescent="0.2">
      <c r="BA1113" s="583"/>
      <c r="BB1113" s="444"/>
      <c r="BC1113" s="583"/>
      <c r="BD1113" s="583"/>
      <c r="BE1113" s="583"/>
      <c r="BF1113" s="583"/>
      <c r="BG1113" s="583"/>
      <c r="BH1113" s="583"/>
      <c r="BI1113" s="583"/>
      <c r="BJ1113" s="583"/>
      <c r="BK1113" s="583"/>
      <c r="BL1113" s="583"/>
      <c r="BM1113" s="583"/>
      <c r="BN1113" s="583"/>
      <c r="BO1113" s="583"/>
      <c r="BP1113" s="583"/>
      <c r="BQ1113" s="583"/>
      <c r="BR1113" s="583"/>
      <c r="BS1113" s="583"/>
      <c r="BT1113" s="583"/>
      <c r="BU1113" s="583"/>
      <c r="BV1113" s="583"/>
      <c r="BW1113" s="583"/>
      <c r="BX1113" s="583"/>
      <c r="BY1113" s="583"/>
    </row>
    <row r="1114" s="744" customFormat="true" ht="17.1" customHeight="true" x14ac:dyDescent="0.2">
      <c r="A1114" s="746"/>
      <c r="B1114" s="735"/>
      <c r="C1114" s="736"/>
      <c r="D1114" s="736"/>
      <c r="E1114" s="736"/>
      <c r="F1114" s="736"/>
      <c r="G1114" s="736"/>
      <c r="H1114" s="736"/>
      <c r="I1114" s="736"/>
      <c r="J1114" s="736"/>
      <c r="K1114" s="736"/>
      <c r="L1114" s="736"/>
      <c r="M1114" s="736"/>
      <c r="N1114" s="736"/>
      <c r="O1114" s="736"/>
      <c r="P1114" s="736"/>
      <c r="Q1114" s="736"/>
      <c r="R1114" s="736"/>
      <c r="S1114" s="736"/>
      <c r="T1114" s="736"/>
      <c r="U1114" s="736"/>
      <c r="V1114" s="736"/>
      <c r="W1114" s="736"/>
      <c r="X1114" s="736"/>
      <c r="Y1114" s="736"/>
      <c r="Z1114" s="736"/>
      <c r="AA1114" s="736"/>
      <c r="AB1114" s="736"/>
      <c r="AC1114" s="736"/>
      <c r="AD1114" s="736"/>
      <c r="AE1114" s="736"/>
      <c r="AF1114" s="736"/>
      <c r="AG1114" s="736"/>
      <c r="AH1114" s="736"/>
      <c r="BA1114" s="583"/>
      <c r="BB1114" s="444"/>
      <c r="BC1114" s="583"/>
      <c r="BD1114" s="583"/>
      <c r="BE1114" s="583"/>
      <c r="BF1114" s="583"/>
      <c r="BG1114" s="583"/>
      <c r="BH1114" s="583"/>
      <c r="BI1114" s="583"/>
      <c r="BJ1114" s="583"/>
      <c r="BK1114" s="583"/>
      <c r="BL1114" s="583"/>
      <c r="BM1114" s="583"/>
      <c r="BN1114" s="583"/>
      <c r="BO1114" s="583"/>
      <c r="BP1114" s="583"/>
      <c r="BQ1114" s="583"/>
      <c r="BR1114" s="583"/>
      <c r="BS1114" s="583"/>
      <c r="BT1114" s="583"/>
      <c r="BU1114" s="583"/>
      <c r="BV1114" s="583"/>
      <c r="BW1114" s="583"/>
      <c r="BX1114" s="583"/>
      <c r="BY1114" s="583"/>
      <c r="BZ1114" s="417"/>
      <c r="CA1114" s="417"/>
      <c r="CB1114" s="417"/>
      <c r="CC1114" s="417"/>
      <c r="CD1114" s="417"/>
      <c r="CE1114" s="417"/>
      <c r="CF1114" s="417"/>
      <c r="CG1114" s="417"/>
      <c r="CH1114" s="417"/>
      <c r="CI1114" s="417"/>
      <c r="CJ1114" s="417"/>
      <c r="CK1114" s="417"/>
      <c r="CL1114" s="417"/>
      <c r="CM1114" s="417"/>
      <c r="CN1114" s="417"/>
      <c r="CO1114" s="417"/>
      <c r="CP1114" s="417"/>
      <c r="CQ1114" s="417"/>
      <c r="CR1114" s="417"/>
      <c r="CS1114" s="417"/>
      <c r="CT1114" s="417"/>
      <c r="CU1114" s="417"/>
      <c r="CV1114" s="417"/>
      <c r="CW1114" s="417"/>
      <c r="CX1114" s="417"/>
      <c r="CY1114" s="417"/>
      <c r="CZ1114" s="417"/>
    </row>
    <row r="1115" s="744" customFormat="true" ht="17.1" customHeight="true" x14ac:dyDescent="0.2">
      <c r="A1115" s="746"/>
      <c r="B1115" s="735"/>
      <c r="C1115" s="736"/>
      <c r="D1115" s="736"/>
      <c r="E1115" s="736"/>
      <c r="F1115" s="736"/>
      <c r="G1115" s="736"/>
      <c r="H1115" s="736"/>
      <c r="I1115" s="736"/>
      <c r="J1115" s="736"/>
      <c r="K1115" s="736"/>
      <c r="L1115" s="736"/>
      <c r="M1115" s="736"/>
      <c r="N1115" s="736"/>
      <c r="O1115" s="736"/>
      <c r="P1115" s="736"/>
      <c r="Q1115" s="736"/>
      <c r="R1115" s="736"/>
      <c r="S1115" s="736"/>
      <c r="T1115" s="736"/>
      <c r="U1115" s="736"/>
      <c r="V1115" s="736"/>
      <c r="W1115" s="736"/>
      <c r="X1115" s="736"/>
      <c r="Y1115" s="736"/>
      <c r="Z1115" s="736"/>
      <c r="AA1115" s="736"/>
      <c r="AB1115" s="736"/>
      <c r="AC1115" s="736"/>
      <c r="AD1115" s="736"/>
      <c r="AE1115" s="736"/>
      <c r="AF1115" s="736"/>
      <c r="AG1115" s="736"/>
      <c r="AH1115" s="736"/>
      <c r="BA1115" s="583"/>
      <c r="BB1115" s="444"/>
      <c r="BC1115" s="583"/>
      <c r="BD1115" s="583"/>
      <c r="BE1115" s="583"/>
      <c r="BF1115" s="583"/>
      <c r="BG1115" s="583"/>
      <c r="BH1115" s="583"/>
      <c r="BI1115" s="583"/>
      <c r="BJ1115" s="583"/>
      <c r="BK1115" s="583"/>
      <c r="BL1115" s="583"/>
      <c r="BM1115" s="583"/>
      <c r="BN1115" s="583"/>
      <c r="BO1115" s="583"/>
      <c r="BP1115" s="583"/>
      <c r="BQ1115" s="583"/>
      <c r="BR1115" s="583"/>
      <c r="BS1115" s="583"/>
      <c r="BT1115" s="583"/>
      <c r="BU1115" s="583"/>
      <c r="BV1115" s="583"/>
      <c r="BW1115" s="583"/>
      <c r="BX1115" s="583"/>
      <c r="BY1115" s="583"/>
      <c r="BZ1115" s="417"/>
      <c r="CA1115" s="417"/>
      <c r="CB1115" s="417"/>
      <c r="CC1115" s="417"/>
      <c r="CD1115" s="417"/>
      <c r="CE1115" s="417"/>
      <c r="CF1115" s="417"/>
      <c r="CG1115" s="417"/>
      <c r="CH1115" s="417"/>
      <c r="CI1115" s="417"/>
      <c r="CJ1115" s="417"/>
      <c r="CK1115" s="417"/>
      <c r="CL1115" s="417"/>
      <c r="CM1115" s="417"/>
      <c r="CN1115" s="417"/>
      <c r="CO1115" s="417"/>
      <c r="CP1115" s="417"/>
      <c r="CQ1115" s="417"/>
      <c r="CR1115" s="417"/>
      <c r="CS1115" s="417"/>
      <c r="CT1115" s="417"/>
      <c r="CU1115" s="417"/>
      <c r="CV1115" s="417"/>
      <c r="CW1115" s="417"/>
      <c r="CX1115" s="417"/>
      <c r="CY1115" s="417"/>
      <c r="CZ1115" s="417"/>
    </row>
    <row r="1116" s="744" customFormat="true" ht="17.1" customHeight="true" x14ac:dyDescent="0.2">
      <c r="A1116" s="746"/>
      <c r="B1116" s="735"/>
      <c r="C1116" s="736"/>
      <c r="D1116" s="736"/>
      <c r="E1116" s="736"/>
      <c r="F1116" s="736"/>
      <c r="G1116" s="736"/>
      <c r="H1116" s="736"/>
      <c r="I1116" s="736"/>
      <c r="J1116" s="736"/>
      <c r="K1116" s="736"/>
      <c r="L1116" s="736"/>
      <c r="M1116" s="736"/>
      <c r="N1116" s="736"/>
      <c r="O1116" s="736"/>
      <c r="P1116" s="736"/>
      <c r="Q1116" s="736"/>
      <c r="R1116" s="736"/>
      <c r="S1116" s="736"/>
      <c r="T1116" s="736"/>
      <c r="U1116" s="736"/>
      <c r="V1116" s="736"/>
      <c r="W1116" s="736"/>
      <c r="X1116" s="736"/>
      <c r="Y1116" s="736"/>
      <c r="Z1116" s="736"/>
      <c r="AA1116" s="736"/>
      <c r="AB1116" s="736"/>
      <c r="AC1116" s="736"/>
      <c r="AD1116" s="736"/>
      <c r="AE1116" s="736"/>
      <c r="AF1116" s="736"/>
      <c r="AG1116" s="736"/>
      <c r="AH1116" s="736"/>
      <c r="BA1116" s="583"/>
      <c r="BB1116" s="444"/>
      <c r="BC1116" s="583"/>
      <c r="BD1116" s="583"/>
      <c r="BE1116" s="583"/>
      <c r="BF1116" s="583"/>
      <c r="BG1116" s="583"/>
      <c r="BH1116" s="583"/>
      <c r="BI1116" s="583"/>
      <c r="BJ1116" s="583"/>
      <c r="BK1116" s="583"/>
      <c r="BL1116" s="583"/>
      <c r="BM1116" s="583"/>
      <c r="BN1116" s="583"/>
      <c r="BO1116" s="583"/>
      <c r="BP1116" s="583"/>
      <c r="BQ1116" s="583"/>
      <c r="BR1116" s="583"/>
      <c r="BS1116" s="583"/>
      <c r="BT1116" s="583"/>
      <c r="BU1116" s="583"/>
      <c r="BV1116" s="583"/>
      <c r="BW1116" s="583"/>
      <c r="BX1116" s="583"/>
      <c r="BY1116" s="583"/>
      <c r="BZ1116" s="417"/>
      <c r="CA1116" s="417"/>
      <c r="CB1116" s="417"/>
      <c r="CC1116" s="417"/>
      <c r="CD1116" s="417"/>
      <c r="CE1116" s="417"/>
      <c r="CF1116" s="417"/>
      <c r="CG1116" s="417"/>
      <c r="CH1116" s="417"/>
      <c r="CI1116" s="417"/>
      <c r="CJ1116" s="417"/>
      <c r="CK1116" s="417"/>
      <c r="CL1116" s="417"/>
      <c r="CM1116" s="417"/>
      <c r="CN1116" s="417"/>
      <c r="CO1116" s="417"/>
      <c r="CP1116" s="417"/>
      <c r="CQ1116" s="417"/>
      <c r="CR1116" s="417"/>
      <c r="CS1116" s="417"/>
      <c r="CT1116" s="417"/>
      <c r="CU1116" s="417"/>
      <c r="CV1116" s="417"/>
      <c r="CW1116" s="417"/>
      <c r="CX1116" s="417"/>
      <c r="CY1116" s="417"/>
      <c r="CZ1116" s="417"/>
    </row>
    <row r="1117" s="744" customFormat="true" ht="17.1" customHeight="true" x14ac:dyDescent="0.2">
      <c r="A1117" s="747"/>
      <c r="B1117" s="737"/>
      <c r="C1117" s="738"/>
      <c r="D1117" s="738"/>
      <c r="E1117" s="738"/>
      <c r="F1117" s="738"/>
      <c r="G1117" s="738"/>
      <c r="H1117" s="738"/>
      <c r="I1117" s="738"/>
      <c r="J1117" s="738"/>
      <c r="K1117" s="738"/>
      <c r="L1117" s="738"/>
      <c r="M1117" s="738"/>
      <c r="N1117" s="738"/>
      <c r="O1117" s="738"/>
      <c r="P1117" s="738"/>
      <c r="Q1117" s="738"/>
      <c r="R1117" s="738"/>
      <c r="S1117" s="738"/>
      <c r="T1117" s="738"/>
      <c r="U1117" s="738"/>
      <c r="V1117" s="738"/>
      <c r="W1117" s="738"/>
      <c r="X1117" s="738"/>
      <c r="Y1117" s="738"/>
      <c r="Z1117" s="738"/>
      <c r="AA1117" s="738"/>
      <c r="AB1117" s="738"/>
      <c r="AC1117" s="738"/>
      <c r="AD1117" s="738"/>
      <c r="AE1117" s="738"/>
      <c r="AF1117" s="738"/>
      <c r="AG1117" s="738"/>
      <c r="AH1117" s="738"/>
      <c r="BA1117" s="583"/>
      <c r="BB1117" s="444"/>
      <c r="BC1117" s="583"/>
      <c r="BD1117" s="583"/>
      <c r="BE1117" s="583"/>
      <c r="BF1117" s="583"/>
      <c r="BG1117" s="583"/>
      <c r="BH1117" s="583"/>
      <c r="BI1117" s="583"/>
      <c r="BJ1117" s="583"/>
      <c r="BK1117" s="583"/>
      <c r="BL1117" s="583"/>
      <c r="BM1117" s="583"/>
      <c r="BN1117" s="583"/>
      <c r="BO1117" s="583"/>
      <c r="BP1117" s="583"/>
      <c r="BQ1117" s="583"/>
      <c r="BR1117" s="583"/>
      <c r="BS1117" s="583"/>
      <c r="BT1117" s="583"/>
      <c r="BU1117" s="583"/>
      <c r="BV1117" s="583"/>
      <c r="BW1117" s="583"/>
      <c r="BX1117" s="583"/>
      <c r="BY1117" s="583"/>
      <c r="BZ1117" s="417"/>
      <c r="CA1117" s="417"/>
      <c r="CB1117" s="417"/>
      <c r="CC1117" s="417"/>
      <c r="CD1117" s="417"/>
      <c r="CE1117" s="417"/>
      <c r="CF1117" s="417"/>
      <c r="CG1117" s="417"/>
      <c r="CH1117" s="417"/>
      <c r="CI1117" s="417"/>
      <c r="CJ1117" s="417"/>
      <c r="CK1117" s="417"/>
      <c r="CL1117" s="417"/>
      <c r="CM1117" s="417"/>
      <c r="CN1117" s="417"/>
      <c r="CO1117" s="417"/>
      <c r="CP1117" s="417"/>
      <c r="CQ1117" s="417"/>
      <c r="CR1117" s="417"/>
      <c r="CS1117" s="417"/>
      <c r="CT1117" s="417"/>
      <c r="CU1117" s="417"/>
      <c r="CV1117" s="417"/>
      <c r="CW1117" s="417"/>
      <c r="CX1117" s="417"/>
      <c r="CY1117" s="417"/>
      <c r="CZ1117" s="417"/>
    </row>
    <row r="1118" s="417" customFormat="true" ht="15" customHeight="true" x14ac:dyDescent="0.2">
      <c r="BA1118" s="583"/>
      <c r="BB1118" s="444"/>
      <c r="BC1118" s="583"/>
      <c r="BD1118" s="583"/>
      <c r="BE1118" s="583"/>
      <c r="BF1118" s="583"/>
      <c r="BG1118" s="583"/>
      <c r="BH1118" s="583"/>
      <c r="BI1118" s="583"/>
      <c r="BJ1118" s="583"/>
      <c r="BK1118" s="583"/>
      <c r="BL1118" s="583"/>
      <c r="BM1118" s="583"/>
      <c r="BN1118" s="583"/>
      <c r="BO1118" s="583"/>
      <c r="BP1118" s="583"/>
      <c r="BQ1118" s="583"/>
      <c r="BR1118" s="583"/>
      <c r="BS1118" s="583"/>
      <c r="BT1118" s="583"/>
      <c r="BU1118" s="583"/>
      <c r="BV1118" s="583"/>
      <c r="BW1118" s="583"/>
      <c r="BX1118" s="583"/>
      <c r="BY1118" s="583"/>
    </row>
    <row r="1119" s="417" customFormat="true" ht="15" customHeight="true" x14ac:dyDescent="0.2">
      <c r="BA1119" s="583"/>
      <c r="BB1119" s="444"/>
      <c r="BC1119" s="583"/>
      <c r="BD1119" s="583"/>
      <c r="BE1119" s="583"/>
      <c r="BF1119" s="583"/>
      <c r="BG1119" s="583"/>
      <c r="BH1119" s="583"/>
      <c r="BI1119" s="583"/>
      <c r="BJ1119" s="583"/>
      <c r="BK1119" s="583"/>
      <c r="BL1119" s="583"/>
      <c r="BM1119" s="583"/>
      <c r="BN1119" s="583"/>
      <c r="BO1119" s="583"/>
      <c r="BP1119" s="583"/>
      <c r="BQ1119" s="583"/>
      <c r="BR1119" s="583"/>
      <c r="BS1119" s="583"/>
      <c r="BT1119" s="583"/>
      <c r="BU1119" s="583"/>
      <c r="BV1119" s="583"/>
      <c r="BW1119" s="583"/>
      <c r="BX1119" s="583"/>
      <c r="BY1119" s="583"/>
    </row>
    <row r="1120" s="417" customFormat="true" ht="15" customHeight="true" x14ac:dyDescent="0.2">
      <c r="BA1120" s="583"/>
      <c r="BB1120" s="444"/>
      <c r="BC1120" s="583"/>
      <c r="BD1120" s="583"/>
      <c r="BE1120" s="583"/>
      <c r="BF1120" s="583"/>
      <c r="BG1120" s="583"/>
      <c r="BH1120" s="583"/>
      <c r="BI1120" s="583"/>
      <c r="BJ1120" s="583"/>
      <c r="BK1120" s="583"/>
      <c r="BL1120" s="583"/>
      <c r="BM1120" s="583"/>
      <c r="BN1120" s="583"/>
      <c r="BO1120" s="583"/>
      <c r="BP1120" s="583"/>
      <c r="BQ1120" s="583"/>
      <c r="BR1120" s="583"/>
      <c r="BS1120" s="583"/>
      <c r="BT1120" s="583"/>
      <c r="BU1120" s="583"/>
      <c r="BV1120" s="583"/>
      <c r="BW1120" s="583"/>
      <c r="BX1120" s="583"/>
      <c r="BY1120" s="583"/>
    </row>
    <row r="1121" s="417" customFormat="true" ht="15" customHeight="true" x14ac:dyDescent="0.2">
      <c r="BA1121" s="583"/>
      <c r="BB1121" s="444"/>
      <c r="BC1121" s="583"/>
      <c r="BD1121" s="583"/>
      <c r="BE1121" s="583"/>
      <c r="BF1121" s="583"/>
      <c r="BG1121" s="583"/>
      <c r="BH1121" s="583"/>
      <c r="BI1121" s="583"/>
      <c r="BJ1121" s="583"/>
      <c r="BK1121" s="583"/>
      <c r="BL1121" s="583"/>
      <c r="BM1121" s="583"/>
      <c r="BN1121" s="583"/>
      <c r="BO1121" s="583"/>
      <c r="BP1121" s="583"/>
      <c r="BQ1121" s="583"/>
      <c r="BR1121" s="583"/>
      <c r="BS1121" s="583"/>
      <c r="BT1121" s="583"/>
      <c r="BU1121" s="583"/>
      <c r="BV1121" s="583"/>
      <c r="BW1121" s="583"/>
      <c r="BX1121" s="583"/>
      <c r="BY1121" s="583"/>
    </row>
    <row r="1122" s="417" customFormat="true" ht="15" customHeight="true" x14ac:dyDescent="0.2">
      <c r="BA1122" s="583"/>
      <c r="BB1122" s="444"/>
      <c r="BC1122" s="583"/>
      <c r="BD1122" s="583"/>
      <c r="BE1122" s="583"/>
      <c r="BF1122" s="583"/>
      <c r="BG1122" s="583"/>
      <c r="BH1122" s="583"/>
      <c r="BI1122" s="583"/>
      <c r="BJ1122" s="583"/>
      <c r="BK1122" s="583"/>
      <c r="BL1122" s="583"/>
      <c r="BM1122" s="583"/>
      <c r="BN1122" s="583"/>
      <c r="BO1122" s="583"/>
      <c r="BP1122" s="583"/>
      <c r="BQ1122" s="583"/>
      <c r="BR1122" s="583"/>
      <c r="BS1122" s="583"/>
      <c r="BT1122" s="583"/>
      <c r="BU1122" s="583"/>
      <c r="BV1122" s="583"/>
      <c r="BW1122" s="583"/>
      <c r="BX1122" s="583"/>
      <c r="BY1122" s="583"/>
    </row>
    <row r="1123" s="417" customFormat="true" ht="15" customHeight="true" x14ac:dyDescent="0.2">
      <c r="BA1123" s="583"/>
      <c r="BB1123" s="444"/>
      <c r="BC1123" s="583"/>
      <c r="BD1123" s="583"/>
      <c r="BE1123" s="583"/>
      <c r="BF1123" s="583"/>
      <c r="BG1123" s="583"/>
      <c r="BH1123" s="583"/>
      <c r="BI1123" s="583"/>
      <c r="BJ1123" s="583"/>
      <c r="BK1123" s="583"/>
      <c r="BL1123" s="583"/>
      <c r="BM1123" s="583"/>
      <c r="BN1123" s="583"/>
      <c r="BO1123" s="583"/>
      <c r="BP1123" s="583"/>
      <c r="BQ1123" s="583"/>
      <c r="BR1123" s="583"/>
      <c r="BS1123" s="583"/>
      <c r="BT1123" s="583"/>
      <c r="BU1123" s="583"/>
      <c r="BV1123" s="583"/>
      <c r="BW1123" s="583"/>
      <c r="BX1123" s="583"/>
      <c r="BY1123" s="583"/>
    </row>
    <row r="1124" s="417" customFormat="true" ht="15" customHeight="true" x14ac:dyDescent="0.2">
      <c r="BA1124" s="583"/>
      <c r="BB1124" s="444"/>
      <c r="BC1124" s="583"/>
      <c r="BD1124" s="583"/>
      <c r="BE1124" s="583"/>
      <c r="BF1124" s="583"/>
      <c r="BG1124" s="583"/>
      <c r="BH1124" s="583"/>
      <c r="BI1124" s="583"/>
      <c r="BJ1124" s="583"/>
      <c r="BK1124" s="583"/>
      <c r="BL1124" s="583"/>
      <c r="BM1124" s="583"/>
      <c r="BN1124" s="583"/>
      <c r="BO1124" s="583"/>
      <c r="BP1124" s="583"/>
      <c r="BQ1124" s="583"/>
      <c r="BR1124" s="583"/>
      <c r="BS1124" s="583"/>
      <c r="BT1124" s="583"/>
      <c r="BU1124" s="583"/>
      <c r="BV1124" s="583"/>
      <c r="BW1124" s="583"/>
      <c r="BX1124" s="583"/>
      <c r="BY1124" s="583"/>
    </row>
    <row r="1125" s="417" customFormat="true" ht="15" customHeight="true" x14ac:dyDescent="0.2">
      <c r="BA1125" s="583"/>
      <c r="BB1125" s="444"/>
      <c r="BC1125" s="583"/>
      <c r="BD1125" s="583"/>
      <c r="BE1125" s="583"/>
      <c r="BF1125" s="583"/>
      <c r="BG1125" s="583"/>
      <c r="BH1125" s="583"/>
      <c r="BI1125" s="583"/>
      <c r="BJ1125" s="583"/>
      <c r="BK1125" s="583"/>
      <c r="BL1125" s="583"/>
      <c r="BM1125" s="583"/>
      <c r="BN1125" s="583"/>
      <c r="BO1125" s="583"/>
      <c r="BP1125" s="583"/>
      <c r="BQ1125" s="583"/>
      <c r="BR1125" s="583"/>
      <c r="BS1125" s="583"/>
      <c r="BT1125" s="583"/>
      <c r="BU1125" s="583"/>
      <c r="BV1125" s="583"/>
      <c r="BW1125" s="583"/>
      <c r="BX1125" s="583"/>
      <c r="BY1125" s="583"/>
    </row>
    <row r="1126" s="417" customFormat="true" ht="15" customHeight="true" x14ac:dyDescent="0.2">
      <c r="BA1126" s="583"/>
      <c r="BB1126" s="444"/>
      <c r="BC1126" s="583"/>
      <c r="BD1126" s="583"/>
      <c r="BE1126" s="583"/>
      <c r="BF1126" s="583"/>
      <c r="BG1126" s="583"/>
      <c r="BH1126" s="583"/>
      <c r="BI1126" s="583"/>
      <c r="BJ1126" s="583"/>
      <c r="BK1126" s="583"/>
      <c r="BL1126" s="583"/>
      <c r="BM1126" s="583"/>
      <c r="BN1126" s="583"/>
      <c r="BO1126" s="583"/>
      <c r="BP1126" s="583"/>
      <c r="BQ1126" s="583"/>
      <c r="BR1126" s="583"/>
      <c r="BS1126" s="583"/>
      <c r="BT1126" s="583"/>
      <c r="BU1126" s="583"/>
      <c r="BV1126" s="583"/>
      <c r="BW1126" s="583"/>
      <c r="BX1126" s="583"/>
      <c r="BY1126" s="583"/>
    </row>
    <row r="1127" s="417" customFormat="true" ht="15" customHeight="true" x14ac:dyDescent="0.2">
      <c r="BA1127" s="583"/>
      <c r="BB1127" s="444"/>
      <c r="BC1127" s="583"/>
      <c r="BD1127" s="583"/>
      <c r="BE1127" s="583"/>
      <c r="BF1127" s="583"/>
      <c r="BG1127" s="583"/>
      <c r="BH1127" s="583"/>
      <c r="BI1127" s="583"/>
      <c r="BJ1127" s="583"/>
      <c r="BK1127" s="583"/>
      <c r="BL1127" s="583"/>
      <c r="BM1127" s="583"/>
      <c r="BN1127" s="583"/>
      <c r="BO1127" s="583"/>
      <c r="BP1127" s="583"/>
      <c r="BQ1127" s="583"/>
      <c r="BR1127" s="583"/>
      <c r="BS1127" s="583"/>
      <c r="BT1127" s="583"/>
      <c r="BU1127" s="583"/>
      <c r="BV1127" s="583"/>
      <c r="BW1127" s="583"/>
      <c r="BX1127" s="583"/>
      <c r="BY1127" s="583"/>
    </row>
    <row r="1128" s="417" customFormat="true" ht="15" customHeight="true" x14ac:dyDescent="0.2">
      <c r="BA1128" s="583"/>
      <c r="BB1128" s="444"/>
      <c r="BC1128" s="583"/>
      <c r="BD1128" s="583"/>
      <c r="BE1128" s="583"/>
      <c r="BF1128" s="583"/>
      <c r="BG1128" s="583"/>
      <c r="BH1128" s="583"/>
      <c r="BI1128" s="583"/>
      <c r="BJ1128" s="583"/>
      <c r="BK1128" s="583"/>
      <c r="BL1128" s="583"/>
      <c r="BM1128" s="583"/>
      <c r="BN1128" s="583"/>
      <c r="BO1128" s="583"/>
      <c r="BP1128" s="583"/>
      <c r="BQ1128" s="583"/>
      <c r="BR1128" s="583"/>
      <c r="BS1128" s="583"/>
      <c r="BT1128" s="583"/>
      <c r="BU1128" s="583"/>
      <c r="BV1128" s="583"/>
      <c r="BW1128" s="583"/>
      <c r="BX1128" s="583"/>
      <c r="BY1128" s="583"/>
    </row>
    <row r="1129" s="417" customFormat="true" ht="15" customHeight="true" x14ac:dyDescent="0.2">
      <c r="BA1129" s="583"/>
      <c r="BB1129" s="444"/>
      <c r="BC1129" s="583"/>
      <c r="BD1129" s="583"/>
      <c r="BE1129" s="583"/>
      <c r="BF1129" s="583"/>
      <c r="BG1129" s="583"/>
      <c r="BH1129" s="583"/>
      <c r="BI1129" s="583"/>
      <c r="BJ1129" s="583"/>
      <c r="BK1129" s="583"/>
      <c r="BL1129" s="583"/>
      <c r="BM1129" s="583"/>
      <c r="BN1129" s="583"/>
      <c r="BO1129" s="583"/>
      <c r="BP1129" s="583"/>
      <c r="BQ1129" s="583"/>
      <c r="BR1129" s="583"/>
      <c r="BS1129" s="583"/>
      <c r="BT1129" s="583"/>
      <c r="BU1129" s="583"/>
      <c r="BV1129" s="583"/>
      <c r="BW1129" s="583"/>
      <c r="BX1129" s="583"/>
      <c r="BY1129" s="583"/>
    </row>
    <row r="1130" s="417" customFormat="true" ht="15" customHeight="true" x14ac:dyDescent="0.2">
      <c r="BA1130" s="583"/>
      <c r="BB1130" s="444"/>
      <c r="BC1130" s="583"/>
      <c r="BD1130" s="583"/>
      <c r="BE1130" s="583"/>
      <c r="BF1130" s="583"/>
      <c r="BG1130" s="583"/>
      <c r="BH1130" s="583"/>
      <c r="BI1130" s="583"/>
      <c r="BJ1130" s="583"/>
      <c r="BK1130" s="583"/>
      <c r="BL1130" s="583"/>
      <c r="BM1130" s="583"/>
      <c r="BN1130" s="583"/>
      <c r="BO1130" s="583"/>
      <c r="BP1130" s="583"/>
      <c r="BQ1130" s="583"/>
      <c r="BR1130" s="583"/>
      <c r="BS1130" s="583"/>
      <c r="BT1130" s="583"/>
      <c r="BU1130" s="583"/>
      <c r="BV1130" s="583"/>
      <c r="BW1130" s="583"/>
      <c r="BX1130" s="583"/>
      <c r="BY1130" s="583"/>
    </row>
    <row r="1131" s="417" customFormat="true" ht="15" customHeight="true" x14ac:dyDescent="0.2">
      <c r="BA1131" s="583"/>
      <c r="BB1131" s="444"/>
      <c r="BC1131" s="583"/>
      <c r="BD1131" s="583"/>
      <c r="BE1131" s="583"/>
      <c r="BF1131" s="583"/>
      <c r="BG1131" s="583"/>
      <c r="BH1131" s="583"/>
      <c r="BI1131" s="583"/>
      <c r="BJ1131" s="583"/>
      <c r="BK1131" s="583"/>
      <c r="BL1131" s="583"/>
      <c r="BM1131" s="583"/>
      <c r="BN1131" s="583"/>
      <c r="BO1131" s="583"/>
      <c r="BP1131" s="583"/>
      <c r="BQ1131" s="583"/>
      <c r="BR1131" s="583"/>
      <c r="BS1131" s="583"/>
      <c r="BT1131" s="583"/>
      <c r="BU1131" s="583"/>
      <c r="BV1131" s="583"/>
      <c r="BW1131" s="583"/>
      <c r="BX1131" s="583"/>
      <c r="BY1131" s="583"/>
    </row>
    <row r="1132" s="417" customFormat="true" ht="15" customHeight="true" x14ac:dyDescent="0.2">
      <c r="BA1132" s="583"/>
      <c r="BB1132" s="444"/>
      <c r="BC1132" s="583"/>
      <c r="BD1132" s="583"/>
      <c r="BE1132" s="583"/>
      <c r="BF1132" s="583"/>
      <c r="BG1132" s="583"/>
      <c r="BH1132" s="583"/>
      <c r="BI1132" s="583"/>
      <c r="BJ1132" s="583"/>
      <c r="BK1132" s="583"/>
      <c r="BL1132" s="583"/>
      <c r="BM1132" s="583"/>
      <c r="BN1132" s="583"/>
      <c r="BO1132" s="583"/>
      <c r="BP1132" s="583"/>
      <c r="BQ1132" s="583"/>
      <c r="BR1132" s="583"/>
      <c r="BS1132" s="583"/>
      <c r="BT1132" s="583"/>
      <c r="BU1132" s="583"/>
      <c r="BV1132" s="583"/>
      <c r="BW1132" s="583"/>
      <c r="BX1132" s="583"/>
      <c r="BY1132" s="583"/>
    </row>
    <row r="1133" s="417" customFormat="true" ht="15" customHeight="true" x14ac:dyDescent="0.2">
      <c r="BA1133" s="583"/>
      <c r="BB1133" s="444"/>
      <c r="BC1133" s="583"/>
      <c r="BD1133" s="583"/>
      <c r="BE1133" s="583"/>
      <c r="BF1133" s="583"/>
      <c r="BG1133" s="583"/>
      <c r="BH1133" s="583"/>
      <c r="BI1133" s="583"/>
      <c r="BJ1133" s="583"/>
      <c r="BK1133" s="583"/>
      <c r="BL1133" s="583"/>
      <c r="BM1133" s="583"/>
      <c r="BN1133" s="583"/>
      <c r="BO1133" s="583"/>
      <c r="BP1133" s="583"/>
      <c r="BQ1133" s="583"/>
      <c r="BR1133" s="583"/>
      <c r="BS1133" s="583"/>
      <c r="BT1133" s="583"/>
      <c r="BU1133" s="583"/>
      <c r="BV1133" s="583"/>
      <c r="BW1133" s="583"/>
      <c r="BX1133" s="583"/>
      <c r="BY1133" s="583"/>
    </row>
    <row r="1134" s="417" customFormat="true" ht="15" customHeight="true" x14ac:dyDescent="0.2">
      <c r="BA1134" s="583"/>
      <c r="BB1134" s="444"/>
      <c r="BC1134" s="583"/>
      <c r="BD1134" s="583"/>
      <c r="BE1134" s="583"/>
      <c r="BF1134" s="583"/>
      <c r="BG1134" s="583"/>
      <c r="BH1134" s="583"/>
      <c r="BI1134" s="583"/>
      <c r="BJ1134" s="583"/>
      <c r="BK1134" s="583"/>
      <c r="BL1134" s="583"/>
      <c r="BM1134" s="583"/>
      <c r="BN1134" s="583"/>
      <c r="BO1134" s="583"/>
      <c r="BP1134" s="583"/>
      <c r="BQ1134" s="583"/>
      <c r="BR1134" s="583"/>
      <c r="BS1134" s="583"/>
      <c r="BT1134" s="583"/>
      <c r="BU1134" s="583"/>
      <c r="BV1134" s="583"/>
      <c r="BW1134" s="583"/>
      <c r="BX1134" s="583"/>
      <c r="BY1134" s="583"/>
    </row>
    <row r="1135" s="417" customFormat="true" ht="15" customHeight="true" x14ac:dyDescent="0.2">
      <c r="BA1135" s="583"/>
      <c r="BB1135" s="444"/>
      <c r="BC1135" s="583"/>
      <c r="BD1135" s="583"/>
      <c r="BE1135" s="583"/>
      <c r="BF1135" s="583"/>
      <c r="BG1135" s="583"/>
      <c r="BH1135" s="583"/>
      <c r="BI1135" s="583"/>
      <c r="BJ1135" s="583"/>
      <c r="BK1135" s="583"/>
      <c r="BL1135" s="583"/>
      <c r="BM1135" s="583"/>
      <c r="BN1135" s="583"/>
      <c r="BO1135" s="583"/>
      <c r="BP1135" s="583"/>
      <c r="BQ1135" s="583"/>
      <c r="BR1135" s="583"/>
      <c r="BS1135" s="583"/>
      <c r="BT1135" s="583"/>
      <c r="BU1135" s="583"/>
      <c r="BV1135" s="583"/>
      <c r="BW1135" s="583"/>
      <c r="BX1135" s="583"/>
      <c r="BY1135" s="583"/>
    </row>
    <row r="1136" s="417" customFormat="true" ht="15" customHeight="true" x14ac:dyDescent="0.2">
      <c r="BA1136" s="583"/>
      <c r="BB1136" s="444"/>
      <c r="BC1136" s="583"/>
      <c r="BD1136" s="583"/>
      <c r="BE1136" s="583"/>
      <c r="BF1136" s="583"/>
      <c r="BG1136" s="583"/>
      <c r="BH1136" s="583"/>
      <c r="BI1136" s="583"/>
      <c r="BJ1136" s="583"/>
      <c r="BK1136" s="583"/>
      <c r="BL1136" s="583"/>
      <c r="BM1136" s="583"/>
      <c r="BN1136" s="583"/>
      <c r="BO1136" s="583"/>
      <c r="BP1136" s="583"/>
      <c r="BQ1136" s="583"/>
      <c r="BR1136" s="583"/>
      <c r="BS1136" s="583"/>
      <c r="BT1136" s="583"/>
      <c r="BU1136" s="583"/>
      <c r="BV1136" s="583"/>
      <c r="BW1136" s="583"/>
      <c r="BX1136" s="583"/>
      <c r="BY1136" s="583"/>
    </row>
    <row r="1137" s="417" customFormat="true" ht="15" customHeight="true" x14ac:dyDescent="0.2">
      <c r="BA1137" s="583"/>
      <c r="BB1137" s="444"/>
      <c r="BC1137" s="583"/>
      <c r="BD1137" s="583"/>
      <c r="BE1137" s="583"/>
      <c r="BF1137" s="583"/>
      <c r="BG1137" s="583"/>
      <c r="BH1137" s="583"/>
      <c r="BI1137" s="583"/>
      <c r="BJ1137" s="583"/>
      <c r="BK1137" s="583"/>
      <c r="BL1137" s="583"/>
      <c r="BM1137" s="583"/>
      <c r="BN1137" s="583"/>
      <c r="BO1137" s="583"/>
      <c r="BP1137" s="583"/>
      <c r="BQ1137" s="583"/>
      <c r="BR1137" s="583"/>
      <c r="BS1137" s="583"/>
      <c r="BT1137" s="583"/>
      <c r="BU1137" s="583"/>
      <c r="BV1137" s="583"/>
      <c r="BW1137" s="583"/>
      <c r="BX1137" s="583"/>
      <c r="BY1137" s="583"/>
    </row>
    <row r="1138" s="417" customFormat="true" ht="15" customHeight="true" x14ac:dyDescent="0.2">
      <c r="BA1138" s="583"/>
      <c r="BB1138" s="444"/>
      <c r="BC1138" s="583"/>
      <c r="BD1138" s="583"/>
      <c r="BE1138" s="583"/>
      <c r="BF1138" s="583"/>
      <c r="BG1138" s="583"/>
      <c r="BH1138" s="583"/>
      <c r="BI1138" s="583"/>
      <c r="BJ1138" s="583"/>
      <c r="BK1138" s="583"/>
      <c r="BL1138" s="583"/>
      <c r="BM1138" s="583"/>
      <c r="BN1138" s="583"/>
      <c r="BO1138" s="583"/>
      <c r="BP1138" s="583"/>
      <c r="BQ1138" s="583"/>
      <c r="BR1138" s="583"/>
      <c r="BS1138" s="583"/>
      <c r="BT1138" s="583"/>
      <c r="BU1138" s="583"/>
      <c r="BV1138" s="583"/>
      <c r="BW1138" s="583"/>
      <c r="BX1138" s="583"/>
      <c r="BY1138" s="583"/>
    </row>
    <row r="1139" s="417" customFormat="true" ht="15" customHeight="true" x14ac:dyDescent="0.2">
      <c r="BA1139" s="583"/>
      <c r="BB1139" s="444"/>
      <c r="BC1139" s="583"/>
      <c r="BD1139" s="583"/>
      <c r="BE1139" s="583"/>
      <c r="BF1139" s="583"/>
      <c r="BG1139" s="583"/>
      <c r="BH1139" s="583"/>
      <c r="BI1139" s="583"/>
      <c r="BJ1139" s="583"/>
      <c r="BK1139" s="583"/>
      <c r="BL1139" s="583"/>
      <c r="BM1139" s="583"/>
      <c r="BN1139" s="583"/>
      <c r="BO1139" s="583"/>
      <c r="BP1139" s="583"/>
      <c r="BQ1139" s="583"/>
      <c r="BR1139" s="583"/>
      <c r="BS1139" s="583"/>
      <c r="BT1139" s="583"/>
      <c r="BU1139" s="583"/>
      <c r="BV1139" s="583"/>
      <c r="BW1139" s="583"/>
      <c r="BX1139" s="583"/>
      <c r="BY1139" s="583"/>
    </row>
    <row r="1140" s="417" customFormat="true" ht="15" customHeight="true" x14ac:dyDescent="0.2">
      <c r="BA1140" s="583"/>
      <c r="BB1140" s="444"/>
      <c r="BC1140" s="583"/>
      <c r="BD1140" s="583"/>
      <c r="BE1140" s="583"/>
      <c r="BF1140" s="583"/>
      <c r="BG1140" s="583"/>
      <c r="BH1140" s="583"/>
      <c r="BI1140" s="583"/>
      <c r="BJ1140" s="583"/>
      <c r="BK1140" s="583"/>
      <c r="BL1140" s="583"/>
      <c r="BM1140" s="583"/>
      <c r="BN1140" s="583"/>
      <c r="BO1140" s="583"/>
      <c r="BP1140" s="583"/>
      <c r="BQ1140" s="583"/>
      <c r="BR1140" s="583"/>
      <c r="BS1140" s="583"/>
      <c r="BT1140" s="583"/>
      <c r="BU1140" s="583"/>
      <c r="BV1140" s="583"/>
      <c r="BW1140" s="583"/>
      <c r="BX1140" s="583"/>
      <c r="BY1140" s="583"/>
    </row>
    <row r="1141" s="417" customFormat="true" ht="15" customHeight="true" x14ac:dyDescent="0.2">
      <c r="BA1141" s="583"/>
      <c r="BB1141" s="444"/>
      <c r="BC1141" s="583"/>
      <c r="BD1141" s="583"/>
      <c r="BE1141" s="583"/>
      <c r="BF1141" s="583"/>
      <c r="BG1141" s="583"/>
      <c r="BH1141" s="583"/>
      <c r="BI1141" s="583"/>
      <c r="BJ1141" s="583"/>
      <c r="BK1141" s="583"/>
      <c r="BL1141" s="583"/>
      <c r="BM1141" s="583"/>
      <c r="BN1141" s="583"/>
      <c r="BO1141" s="583"/>
      <c r="BP1141" s="583"/>
      <c r="BQ1141" s="583"/>
      <c r="BR1141" s="583"/>
      <c r="BS1141" s="583"/>
      <c r="BT1141" s="583"/>
      <c r="BU1141" s="583"/>
      <c r="BV1141" s="583"/>
      <c r="BW1141" s="583"/>
      <c r="BX1141" s="583"/>
      <c r="BY1141" s="583"/>
    </row>
    <row r="1142" s="417" customFormat="true" ht="15" customHeight="true" x14ac:dyDescent="0.2">
      <c r="BA1142" s="583"/>
      <c r="BB1142" s="444"/>
      <c r="BC1142" s="583"/>
      <c r="BD1142" s="583"/>
      <c r="BE1142" s="583"/>
      <c r="BF1142" s="583"/>
      <c r="BG1142" s="583"/>
      <c r="BH1142" s="583"/>
      <c r="BI1142" s="583"/>
      <c r="BJ1142" s="583"/>
      <c r="BK1142" s="583"/>
      <c r="BL1142" s="583"/>
      <c r="BM1142" s="583"/>
      <c r="BN1142" s="583"/>
      <c r="BO1142" s="583"/>
      <c r="BP1142" s="583"/>
      <c r="BQ1142" s="583"/>
      <c r="BR1142" s="583"/>
      <c r="BS1142" s="583"/>
      <c r="BT1142" s="583"/>
      <c r="BU1142" s="583"/>
      <c r="BV1142" s="583"/>
      <c r="BW1142" s="583"/>
      <c r="BX1142" s="583"/>
      <c r="BY1142" s="583"/>
    </row>
    <row r="1143" s="417" customFormat="true" ht="15" customHeight="true" x14ac:dyDescent="0.2">
      <c r="BA1143" s="583"/>
      <c r="BB1143" s="444"/>
      <c r="BC1143" s="583"/>
      <c r="BD1143" s="583"/>
      <c r="BE1143" s="583"/>
      <c r="BF1143" s="583"/>
      <c r="BG1143" s="583"/>
      <c r="BH1143" s="583"/>
      <c r="BI1143" s="583"/>
      <c r="BJ1143" s="583"/>
      <c r="BK1143" s="583"/>
      <c r="BL1143" s="583"/>
      <c r="BM1143" s="583"/>
      <c r="BN1143" s="583"/>
      <c r="BO1143" s="583"/>
      <c r="BP1143" s="583"/>
      <c r="BQ1143" s="583"/>
      <c r="BR1143" s="583"/>
      <c r="BS1143" s="583"/>
      <c r="BT1143" s="583"/>
      <c r="BU1143" s="583"/>
      <c r="BV1143" s="583"/>
      <c r="BW1143" s="583"/>
      <c r="BX1143" s="583"/>
      <c r="BY1143" s="583"/>
    </row>
    <row r="1144" s="417" customFormat="true" ht="15" customHeight="true" x14ac:dyDescent="0.2">
      <c r="BA1144" s="583"/>
      <c r="BB1144" s="444"/>
      <c r="BC1144" s="583"/>
      <c r="BD1144" s="583"/>
      <c r="BE1144" s="583"/>
      <c r="BF1144" s="583"/>
      <c r="BG1144" s="583"/>
      <c r="BH1144" s="583"/>
      <c r="BI1144" s="583"/>
      <c r="BJ1144" s="583"/>
      <c r="BK1144" s="583"/>
      <c r="BL1144" s="583"/>
      <c r="BM1144" s="583"/>
      <c r="BN1144" s="583"/>
      <c r="BO1144" s="583"/>
      <c r="BP1144" s="583"/>
      <c r="BQ1144" s="583"/>
      <c r="BR1144" s="583"/>
      <c r="BS1144" s="583"/>
      <c r="BT1144" s="583"/>
      <c r="BU1144" s="583"/>
      <c r="BV1144" s="583"/>
      <c r="BW1144" s="583"/>
      <c r="BX1144" s="583"/>
      <c r="BY1144" s="583"/>
    </row>
    <row r="1145" s="417" customFormat="true" ht="15" customHeight="true" x14ac:dyDescent="0.2">
      <c r="BA1145" s="583"/>
      <c r="BB1145" s="444"/>
      <c r="BC1145" s="583"/>
      <c r="BD1145" s="583"/>
      <c r="BE1145" s="583"/>
      <c r="BF1145" s="583"/>
      <c r="BG1145" s="583"/>
      <c r="BH1145" s="583"/>
      <c r="BI1145" s="583"/>
      <c r="BJ1145" s="583"/>
      <c r="BK1145" s="583"/>
      <c r="BL1145" s="583"/>
      <c r="BM1145" s="583"/>
      <c r="BN1145" s="583"/>
      <c r="BO1145" s="583"/>
      <c r="BP1145" s="583"/>
      <c r="BQ1145" s="583"/>
      <c r="BR1145" s="583"/>
      <c r="BS1145" s="583"/>
      <c r="BT1145" s="583"/>
      <c r="BU1145" s="583"/>
      <c r="BV1145" s="583"/>
      <c r="BW1145" s="583"/>
      <c r="BX1145" s="583"/>
      <c r="BY1145" s="583"/>
    </row>
    <row r="1146" s="417" customFormat="true" ht="15" customHeight="true" x14ac:dyDescent="0.2">
      <c r="BA1146" s="583"/>
      <c r="BB1146" s="444"/>
      <c r="BC1146" s="583"/>
      <c r="BD1146" s="583"/>
      <c r="BE1146" s="583"/>
      <c r="BF1146" s="583"/>
      <c r="BG1146" s="583"/>
      <c r="BH1146" s="583"/>
      <c r="BI1146" s="583"/>
      <c r="BJ1146" s="583"/>
      <c r="BK1146" s="583"/>
      <c r="BL1146" s="583"/>
      <c r="BM1146" s="583"/>
      <c r="BN1146" s="583"/>
      <c r="BO1146" s="583"/>
      <c r="BP1146" s="583"/>
      <c r="BQ1146" s="583"/>
      <c r="BR1146" s="583"/>
      <c r="BS1146" s="583"/>
      <c r="BT1146" s="583"/>
      <c r="BU1146" s="583"/>
      <c r="BV1146" s="583"/>
      <c r="BW1146" s="583"/>
      <c r="BX1146" s="583"/>
      <c r="BY1146" s="583"/>
    </row>
    <row r="1147" s="417" customFormat="true" ht="15" customHeight="true" x14ac:dyDescent="0.2">
      <c r="BA1147" s="583"/>
      <c r="BB1147" s="444"/>
      <c r="BC1147" s="583"/>
      <c r="BD1147" s="583"/>
      <c r="BE1147" s="583"/>
      <c r="BF1147" s="583"/>
      <c r="BG1147" s="583"/>
      <c r="BH1147" s="583"/>
      <c r="BI1147" s="583"/>
      <c r="BJ1147" s="583"/>
      <c r="BK1147" s="583"/>
      <c r="BL1147" s="583"/>
      <c r="BM1147" s="583"/>
      <c r="BN1147" s="583"/>
      <c r="BO1147" s="583"/>
      <c r="BP1147" s="583"/>
      <c r="BQ1147" s="583"/>
      <c r="BR1147" s="583"/>
      <c r="BS1147" s="583"/>
      <c r="BT1147" s="583"/>
      <c r="BU1147" s="583"/>
      <c r="BV1147" s="583"/>
      <c r="BW1147" s="583"/>
      <c r="BX1147" s="583"/>
      <c r="BY1147" s="583"/>
    </row>
    <row r="1148" s="417" customFormat="true" ht="15" customHeight="true" x14ac:dyDescent="0.2">
      <c r="BA1148" s="583"/>
      <c r="BB1148" s="444"/>
      <c r="BC1148" s="583"/>
      <c r="BD1148" s="583"/>
      <c r="BE1148" s="583"/>
      <c r="BF1148" s="583"/>
      <c r="BG1148" s="583"/>
      <c r="BH1148" s="583"/>
      <c r="BI1148" s="583"/>
      <c r="BJ1148" s="583"/>
      <c r="BK1148" s="583"/>
      <c r="BL1148" s="583"/>
      <c r="BM1148" s="583"/>
      <c r="BN1148" s="583"/>
      <c r="BO1148" s="583"/>
      <c r="BP1148" s="583"/>
      <c r="BQ1148" s="583"/>
      <c r="BR1148" s="583"/>
      <c r="BS1148" s="583"/>
      <c r="BT1148" s="583"/>
      <c r="BU1148" s="583"/>
      <c r="BV1148" s="583"/>
      <c r="BW1148" s="583"/>
      <c r="BX1148" s="583"/>
      <c r="BY1148" s="583"/>
    </row>
    <row r="1149" s="417" customFormat="true" ht="15" customHeight="true" x14ac:dyDescent="0.2">
      <c r="BA1149" s="583"/>
      <c r="BB1149" s="444"/>
      <c r="BC1149" s="583"/>
      <c r="BD1149" s="583"/>
      <c r="BE1149" s="583"/>
      <c r="BF1149" s="583"/>
      <c r="BG1149" s="583"/>
      <c r="BH1149" s="583"/>
      <c r="BI1149" s="583"/>
      <c r="BJ1149" s="583"/>
      <c r="BK1149" s="583"/>
      <c r="BL1149" s="583"/>
      <c r="BM1149" s="583"/>
      <c r="BN1149" s="583"/>
      <c r="BO1149" s="583"/>
      <c r="BP1149" s="583"/>
      <c r="BQ1149" s="583"/>
      <c r="BR1149" s="583"/>
      <c r="BS1149" s="583"/>
      <c r="BT1149" s="583"/>
      <c r="BU1149" s="583"/>
      <c r="BV1149" s="583"/>
      <c r="BW1149" s="583"/>
      <c r="BX1149" s="583"/>
      <c r="BY1149" s="583"/>
    </row>
    <row r="1150" s="417" customFormat="true" ht="15" customHeight="true" x14ac:dyDescent="0.2">
      <c r="BA1150" s="583"/>
      <c r="BB1150" s="444"/>
      <c r="BC1150" s="583"/>
      <c r="BD1150" s="583"/>
      <c r="BE1150" s="583"/>
      <c r="BF1150" s="583"/>
      <c r="BG1150" s="583"/>
      <c r="BH1150" s="583"/>
      <c r="BI1150" s="583"/>
      <c r="BJ1150" s="583"/>
      <c r="BK1150" s="583"/>
      <c r="BL1150" s="583"/>
      <c r="BM1150" s="583"/>
      <c r="BN1150" s="583"/>
      <c r="BO1150" s="583"/>
      <c r="BP1150" s="583"/>
      <c r="BQ1150" s="583"/>
      <c r="BR1150" s="583"/>
      <c r="BS1150" s="583"/>
      <c r="BT1150" s="583"/>
      <c r="BU1150" s="583"/>
      <c r="BV1150" s="583"/>
      <c r="BW1150" s="583"/>
      <c r="BX1150" s="583"/>
      <c r="BY1150" s="583"/>
    </row>
    <row r="1151" s="417" customFormat="true" ht="15" customHeight="true" x14ac:dyDescent="0.2">
      <c r="BA1151" s="583"/>
      <c r="BB1151" s="444"/>
      <c r="BC1151" s="583"/>
      <c r="BD1151" s="583"/>
      <c r="BE1151" s="583"/>
      <c r="BF1151" s="583"/>
      <c r="BG1151" s="583"/>
      <c r="BH1151" s="583"/>
      <c r="BI1151" s="583"/>
      <c r="BJ1151" s="583"/>
      <c r="BK1151" s="583"/>
      <c r="BL1151" s="583"/>
      <c r="BM1151" s="583"/>
      <c r="BN1151" s="583"/>
      <c r="BO1151" s="583"/>
      <c r="BP1151" s="583"/>
      <c r="BQ1151" s="583"/>
      <c r="BR1151" s="583"/>
      <c r="BS1151" s="583"/>
      <c r="BT1151" s="583"/>
      <c r="BU1151" s="583"/>
      <c r="BV1151" s="583"/>
      <c r="BW1151" s="583"/>
      <c r="BX1151" s="583"/>
      <c r="BY1151" s="583"/>
    </row>
    <row r="1152" s="417" customFormat="true" ht="15" customHeight="true" x14ac:dyDescent="0.2">
      <c r="BA1152" s="583"/>
      <c r="BB1152" s="444"/>
      <c r="BC1152" s="583"/>
      <c r="BD1152" s="583"/>
      <c r="BE1152" s="583"/>
      <c r="BF1152" s="583"/>
      <c r="BG1152" s="583"/>
      <c r="BH1152" s="583"/>
      <c r="BI1152" s="583"/>
      <c r="BJ1152" s="583"/>
      <c r="BK1152" s="583"/>
      <c r="BL1152" s="583"/>
      <c r="BM1152" s="583"/>
      <c r="BN1152" s="583"/>
      <c r="BO1152" s="583"/>
      <c r="BP1152" s="583"/>
      <c r="BQ1152" s="583"/>
      <c r="BR1152" s="583"/>
      <c r="BS1152" s="583"/>
      <c r="BT1152" s="583"/>
      <c r="BU1152" s="583"/>
      <c r="BV1152" s="583"/>
      <c r="BW1152" s="583"/>
      <c r="BX1152" s="583"/>
      <c r="BY1152" s="583"/>
    </row>
    <row r="1153" s="417" customFormat="true" ht="15" customHeight="true" x14ac:dyDescent="0.2">
      <c r="BA1153" s="583"/>
      <c r="BB1153" s="444"/>
      <c r="BC1153" s="583"/>
      <c r="BD1153" s="583"/>
      <c r="BE1153" s="583"/>
      <c r="BF1153" s="583"/>
      <c r="BG1153" s="583"/>
      <c r="BH1153" s="583"/>
      <c r="BI1153" s="583"/>
      <c r="BJ1153" s="583"/>
      <c r="BK1153" s="583"/>
      <c r="BL1153" s="583"/>
      <c r="BM1153" s="583"/>
      <c r="BN1153" s="583"/>
      <c r="BO1153" s="583"/>
      <c r="BP1153" s="583"/>
      <c r="BQ1153" s="583"/>
      <c r="BR1153" s="583"/>
      <c r="BS1153" s="583"/>
      <c r="BT1153" s="583"/>
      <c r="BU1153" s="583"/>
      <c r="BV1153" s="583"/>
      <c r="BW1153" s="583"/>
      <c r="BX1153" s="583"/>
      <c r="BY1153" s="583"/>
    </row>
    <row r="1154" s="417" customFormat="true" ht="15" customHeight="true" x14ac:dyDescent="0.2">
      <c r="BA1154" s="583"/>
      <c r="BB1154" s="444"/>
      <c r="BC1154" s="583"/>
      <c r="BD1154" s="583"/>
      <c r="BE1154" s="583"/>
      <c r="BF1154" s="583"/>
      <c r="BG1154" s="583"/>
      <c r="BH1154" s="583"/>
      <c r="BI1154" s="583"/>
      <c r="BJ1154" s="583"/>
      <c r="BK1154" s="583"/>
      <c r="BL1154" s="583"/>
      <c r="BM1154" s="583"/>
      <c r="BN1154" s="583"/>
      <c r="BO1154" s="583"/>
      <c r="BP1154" s="583"/>
      <c r="BQ1154" s="583"/>
      <c r="BR1154" s="583"/>
      <c r="BS1154" s="583"/>
      <c r="BT1154" s="583"/>
      <c r="BU1154" s="583"/>
      <c r="BV1154" s="583"/>
      <c r="BW1154" s="583"/>
      <c r="BX1154" s="583"/>
      <c r="BY1154" s="583"/>
    </row>
    <row r="1155" s="417" customFormat="true" ht="15" customHeight="true" x14ac:dyDescent="0.2">
      <c r="BA1155" s="583"/>
      <c r="BB1155" s="444"/>
      <c r="BC1155" s="583"/>
      <c r="BD1155" s="583"/>
      <c r="BE1155" s="583"/>
      <c r="BF1155" s="583"/>
      <c r="BG1155" s="583"/>
      <c r="BH1155" s="583"/>
      <c r="BI1155" s="583"/>
      <c r="BJ1155" s="583"/>
      <c r="BK1155" s="583"/>
      <c r="BL1155" s="583"/>
      <c r="BM1155" s="583"/>
      <c r="BN1155" s="583"/>
      <c r="BO1155" s="583"/>
      <c r="BP1155" s="583"/>
      <c r="BQ1155" s="583"/>
      <c r="BR1155" s="583"/>
      <c r="BS1155" s="583"/>
      <c r="BT1155" s="583"/>
      <c r="BU1155" s="583"/>
      <c r="BV1155" s="583"/>
      <c r="BW1155" s="583"/>
      <c r="BX1155" s="583"/>
      <c r="BY1155" s="583"/>
    </row>
    <row r="1156" s="417" customFormat="true" ht="15" customHeight="true" x14ac:dyDescent="0.2">
      <c r="BA1156" s="583"/>
      <c r="BB1156" s="444"/>
      <c r="BC1156" s="583"/>
      <c r="BD1156" s="583"/>
      <c r="BE1156" s="583"/>
      <c r="BF1156" s="583"/>
      <c r="BG1156" s="583"/>
      <c r="BH1156" s="583"/>
      <c r="BI1156" s="583"/>
      <c r="BJ1156" s="583"/>
      <c r="BK1156" s="583"/>
      <c r="BL1156" s="583"/>
      <c r="BM1156" s="583"/>
      <c r="BN1156" s="583"/>
      <c r="BO1156" s="583"/>
      <c r="BP1156" s="583"/>
      <c r="BQ1156" s="583"/>
      <c r="BR1156" s="583"/>
      <c r="BS1156" s="583"/>
      <c r="BT1156" s="583"/>
      <c r="BU1156" s="583"/>
      <c r="BV1156" s="583"/>
      <c r="BW1156" s="583"/>
      <c r="BX1156" s="583"/>
      <c r="BY1156" s="583"/>
    </row>
    <row r="1157" s="417" customFormat="true" ht="15" customHeight="true" x14ac:dyDescent="0.2">
      <c r="BA1157" s="583"/>
      <c r="BB1157" s="444"/>
      <c r="BC1157" s="583"/>
      <c r="BD1157" s="583"/>
      <c r="BE1157" s="583"/>
      <c r="BF1157" s="583"/>
      <c r="BG1157" s="583"/>
      <c r="BH1157" s="583"/>
      <c r="BI1157" s="583"/>
      <c r="BJ1157" s="583"/>
      <c r="BK1157" s="583"/>
      <c r="BL1157" s="583"/>
      <c r="BM1157" s="583"/>
      <c r="BN1157" s="583"/>
      <c r="BO1157" s="583"/>
      <c r="BP1157" s="583"/>
      <c r="BQ1157" s="583"/>
      <c r="BR1157" s="583"/>
      <c r="BS1157" s="583"/>
      <c r="BT1157" s="583"/>
      <c r="BU1157" s="583"/>
      <c r="BV1157" s="583"/>
      <c r="BW1157" s="583"/>
      <c r="BX1157" s="583"/>
      <c r="BY1157" s="583"/>
    </row>
    <row r="1158" s="417" customFormat="true" ht="15" customHeight="true" x14ac:dyDescent="0.2">
      <c r="BA1158" s="583"/>
      <c r="BB1158" s="444"/>
      <c r="BC1158" s="583"/>
      <c r="BD1158" s="583"/>
      <c r="BE1158" s="583"/>
      <c r="BF1158" s="583"/>
      <c r="BG1158" s="583"/>
      <c r="BH1158" s="583"/>
      <c r="BI1158" s="583"/>
      <c r="BJ1158" s="583"/>
      <c r="BK1158" s="583"/>
      <c r="BL1158" s="583"/>
      <c r="BM1158" s="583"/>
      <c r="BN1158" s="583"/>
      <c r="BO1158" s="583"/>
      <c r="BP1158" s="583"/>
      <c r="BQ1158" s="583"/>
      <c r="BR1158" s="583"/>
      <c r="BS1158" s="583"/>
      <c r="BT1158" s="583"/>
      <c r="BU1158" s="583"/>
      <c r="BV1158" s="583"/>
      <c r="BW1158" s="583"/>
      <c r="BX1158" s="583"/>
      <c r="BY1158" s="583"/>
    </row>
    <row r="1159" s="417" customFormat="true" ht="15" customHeight="true" x14ac:dyDescent="0.2">
      <c r="BA1159" s="583"/>
      <c r="BB1159" s="444"/>
      <c r="BC1159" s="583"/>
      <c r="BD1159" s="583"/>
      <c r="BE1159" s="583"/>
      <c r="BF1159" s="583"/>
      <c r="BG1159" s="583"/>
      <c r="BH1159" s="583"/>
      <c r="BI1159" s="583"/>
      <c r="BJ1159" s="583"/>
      <c r="BK1159" s="583"/>
      <c r="BL1159" s="583"/>
      <c r="BM1159" s="583"/>
      <c r="BN1159" s="583"/>
      <c r="BO1159" s="583"/>
      <c r="BP1159" s="583"/>
      <c r="BQ1159" s="583"/>
      <c r="BR1159" s="583"/>
      <c r="BS1159" s="583"/>
      <c r="BT1159" s="583"/>
      <c r="BU1159" s="583"/>
      <c r="BV1159" s="583"/>
      <c r="BW1159" s="583"/>
      <c r="BX1159" s="583"/>
      <c r="BY1159" s="583"/>
    </row>
    <row r="1160" s="417" customFormat="true" ht="15" customHeight="true" x14ac:dyDescent="0.2">
      <c r="BA1160" s="583"/>
      <c r="BB1160" s="444"/>
      <c r="BC1160" s="583"/>
      <c r="BD1160" s="583"/>
      <c r="BE1160" s="583"/>
      <c r="BF1160" s="583"/>
      <c r="BG1160" s="583"/>
      <c r="BH1160" s="583"/>
      <c r="BI1160" s="583"/>
      <c r="BJ1160" s="583"/>
      <c r="BK1160" s="583"/>
      <c r="BL1160" s="583"/>
      <c r="BM1160" s="583"/>
      <c r="BN1160" s="583"/>
      <c r="BO1160" s="583"/>
      <c r="BP1160" s="583"/>
      <c r="BQ1160" s="583"/>
      <c r="BR1160" s="583"/>
      <c r="BS1160" s="583"/>
      <c r="BT1160" s="583"/>
      <c r="BU1160" s="583"/>
      <c r="BV1160" s="583"/>
      <c r="BW1160" s="583"/>
      <c r="BX1160" s="583"/>
      <c r="BY1160" s="583"/>
    </row>
    <row r="1161" s="417" customFormat="true" ht="15" customHeight="true" x14ac:dyDescent="0.2">
      <c r="BA1161" s="583"/>
      <c r="BB1161" s="444"/>
      <c r="BC1161" s="583"/>
      <c r="BD1161" s="583"/>
      <c r="BE1161" s="583"/>
      <c r="BF1161" s="583"/>
      <c r="BG1161" s="583"/>
      <c r="BH1161" s="583"/>
      <c r="BI1161" s="583"/>
      <c r="BJ1161" s="583"/>
      <c r="BK1161" s="583"/>
      <c r="BL1161" s="583"/>
      <c r="BM1161" s="583"/>
      <c r="BN1161" s="583"/>
      <c r="BO1161" s="583"/>
      <c r="BP1161" s="583"/>
      <c r="BQ1161" s="583"/>
      <c r="BR1161" s="583"/>
      <c r="BS1161" s="583"/>
      <c r="BT1161" s="583"/>
      <c r="BU1161" s="583"/>
      <c r="BV1161" s="583"/>
      <c r="BW1161" s="583"/>
      <c r="BX1161" s="583"/>
      <c r="BY1161" s="583"/>
    </row>
    <row r="1162" s="417" customFormat="true" ht="15" customHeight="true" x14ac:dyDescent="0.2">
      <c r="BA1162" s="583"/>
      <c r="BB1162" s="444"/>
      <c r="BC1162" s="583"/>
      <c r="BD1162" s="583"/>
      <c r="BE1162" s="583"/>
      <c r="BF1162" s="583"/>
      <c r="BG1162" s="583"/>
      <c r="BH1162" s="583"/>
      <c r="BI1162" s="583"/>
      <c r="BJ1162" s="583"/>
      <c r="BK1162" s="583"/>
      <c r="BL1162" s="583"/>
      <c r="BM1162" s="583"/>
      <c r="BN1162" s="583"/>
      <c r="BO1162" s="583"/>
      <c r="BP1162" s="583"/>
      <c r="BQ1162" s="583"/>
      <c r="BR1162" s="583"/>
      <c r="BS1162" s="583"/>
      <c r="BT1162" s="583"/>
      <c r="BU1162" s="583"/>
      <c r="BV1162" s="583"/>
      <c r="BW1162" s="583"/>
      <c r="BX1162" s="583"/>
      <c r="BY1162" s="583"/>
    </row>
    <row r="1163" s="417" customFormat="true" ht="15" customHeight="true" x14ac:dyDescent="0.2">
      <c r="BA1163" s="583"/>
      <c r="BB1163" s="444"/>
      <c r="BC1163" s="583"/>
      <c r="BD1163" s="583"/>
      <c r="BE1163" s="583"/>
      <c r="BF1163" s="583"/>
      <c r="BG1163" s="583"/>
      <c r="BH1163" s="583"/>
      <c r="BI1163" s="583"/>
      <c r="BJ1163" s="583"/>
      <c r="BK1163" s="583"/>
      <c r="BL1163" s="583"/>
      <c r="BM1163" s="583"/>
      <c r="BN1163" s="583"/>
      <c r="BO1163" s="583"/>
      <c r="BP1163" s="583"/>
      <c r="BQ1163" s="583"/>
      <c r="BR1163" s="583"/>
      <c r="BS1163" s="583"/>
      <c r="BT1163" s="583"/>
      <c r="BU1163" s="583"/>
      <c r="BV1163" s="583"/>
      <c r="BW1163" s="583"/>
      <c r="BX1163" s="583"/>
      <c r="BY1163" s="583"/>
    </row>
    <row r="1164" s="417" customFormat="true" ht="15" customHeight="true" x14ac:dyDescent="0.2">
      <c r="BA1164" s="583"/>
      <c r="BB1164" s="444"/>
      <c r="BC1164" s="583"/>
      <c r="BD1164" s="583"/>
      <c r="BE1164" s="583"/>
      <c r="BF1164" s="583"/>
      <c r="BG1164" s="583"/>
      <c r="BH1164" s="583"/>
      <c r="BI1164" s="583"/>
      <c r="BJ1164" s="583"/>
      <c r="BK1164" s="583"/>
      <c r="BL1164" s="583"/>
      <c r="BM1164" s="583"/>
      <c r="BN1164" s="583"/>
      <c r="BO1164" s="583"/>
      <c r="BP1164" s="583"/>
      <c r="BQ1164" s="583"/>
      <c r="BR1164" s="583"/>
      <c r="BS1164" s="583"/>
      <c r="BT1164" s="583"/>
      <c r="BU1164" s="583"/>
      <c r="BV1164" s="583"/>
      <c r="BW1164" s="583"/>
      <c r="BX1164" s="583"/>
      <c r="BY1164" s="583"/>
    </row>
    <row r="1165" s="417" customFormat="true" ht="15" customHeight="true" x14ac:dyDescent="0.2">
      <c r="BA1165" s="583"/>
      <c r="BB1165" s="444"/>
      <c r="BC1165" s="583"/>
      <c r="BD1165" s="583"/>
      <c r="BE1165" s="583"/>
      <c r="BF1165" s="583"/>
      <c r="BG1165" s="583"/>
      <c r="BH1165" s="583"/>
      <c r="BI1165" s="583"/>
      <c r="BJ1165" s="583"/>
      <c r="BK1165" s="583"/>
      <c r="BL1165" s="583"/>
      <c r="BM1165" s="583"/>
      <c r="BN1165" s="583"/>
      <c r="BO1165" s="583"/>
      <c r="BP1165" s="583"/>
      <c r="BQ1165" s="583"/>
      <c r="BR1165" s="583"/>
      <c r="BS1165" s="583"/>
      <c r="BT1165" s="583"/>
      <c r="BU1165" s="583"/>
      <c r="BV1165" s="583"/>
      <c r="BW1165" s="583"/>
      <c r="BX1165" s="583"/>
      <c r="BY1165" s="583"/>
    </row>
    <row r="1166" s="417" customFormat="true" ht="15" customHeight="true" x14ac:dyDescent="0.2">
      <c r="BA1166" s="583"/>
      <c r="BB1166" s="444"/>
      <c r="BC1166" s="583"/>
      <c r="BD1166" s="583"/>
      <c r="BE1166" s="583"/>
      <c r="BF1166" s="583"/>
      <c r="BG1166" s="583"/>
      <c r="BH1166" s="583"/>
      <c r="BI1166" s="583"/>
      <c r="BJ1166" s="583"/>
      <c r="BK1166" s="583"/>
      <c r="BL1166" s="583"/>
      <c r="BM1166" s="583"/>
      <c r="BN1166" s="583"/>
      <c r="BO1166" s="583"/>
      <c r="BP1166" s="583"/>
      <c r="BQ1166" s="583"/>
      <c r="BR1166" s="583"/>
      <c r="BS1166" s="583"/>
      <c r="BT1166" s="583"/>
      <c r="BU1166" s="583"/>
      <c r="BV1166" s="583"/>
      <c r="BW1166" s="583"/>
      <c r="BX1166" s="583"/>
      <c r="BY1166" s="583"/>
    </row>
    <row r="1167" s="417" customFormat="true" ht="15" customHeight="true" x14ac:dyDescent="0.2">
      <c r="BA1167" s="583"/>
      <c r="BB1167" s="444"/>
      <c r="BC1167" s="583"/>
      <c r="BD1167" s="583"/>
      <c r="BE1167" s="583"/>
      <c r="BF1167" s="583"/>
      <c r="BG1167" s="583"/>
      <c r="BH1167" s="583"/>
      <c r="BI1167" s="583"/>
      <c r="BJ1167" s="583"/>
      <c r="BK1167" s="583"/>
      <c r="BL1167" s="583"/>
      <c r="BM1167" s="583"/>
      <c r="BN1167" s="583"/>
      <c r="BO1167" s="583"/>
      <c r="BP1167" s="583"/>
      <c r="BQ1167" s="583"/>
      <c r="BR1167" s="583"/>
      <c r="BS1167" s="583"/>
      <c r="BT1167" s="583"/>
      <c r="BU1167" s="583"/>
      <c r="BV1167" s="583"/>
      <c r="BW1167" s="583"/>
      <c r="BX1167" s="583"/>
      <c r="BY1167" s="583"/>
    </row>
    <row r="1168" s="417" customFormat="true" ht="15" customHeight="true" x14ac:dyDescent="0.2">
      <c r="BA1168" s="583"/>
      <c r="BB1168" s="444"/>
      <c r="BC1168" s="583"/>
      <c r="BD1168" s="583"/>
      <c r="BE1168" s="583"/>
      <c r="BF1168" s="583"/>
      <c r="BG1168" s="583"/>
      <c r="BH1168" s="583"/>
      <c r="BI1168" s="583"/>
      <c r="BJ1168" s="583"/>
      <c r="BK1168" s="583"/>
      <c r="BL1168" s="583"/>
      <c r="BM1168" s="583"/>
      <c r="BN1168" s="583"/>
      <c r="BO1168" s="583"/>
      <c r="BP1168" s="583"/>
      <c r="BQ1168" s="583"/>
      <c r="BR1168" s="583"/>
      <c r="BS1168" s="583"/>
      <c r="BT1168" s="583"/>
      <c r="BU1168" s="583"/>
      <c r="BV1168" s="583"/>
      <c r="BW1168" s="583"/>
      <c r="BX1168" s="583"/>
      <c r="BY1168" s="583"/>
    </row>
    <row r="1169" s="417" customFormat="true" ht="15" customHeight="true" x14ac:dyDescent="0.2">
      <c r="BA1169" s="583"/>
      <c r="BB1169" s="444"/>
      <c r="BC1169" s="583"/>
      <c r="BD1169" s="583"/>
      <c r="BE1169" s="583"/>
      <c r="BF1169" s="583"/>
      <c r="BG1169" s="583"/>
      <c r="BH1169" s="583"/>
      <c r="BI1169" s="583"/>
      <c r="BJ1169" s="583"/>
      <c r="BK1169" s="583"/>
      <c r="BL1169" s="583"/>
      <c r="BM1169" s="583"/>
      <c r="BN1169" s="583"/>
      <c r="BO1169" s="583"/>
      <c r="BP1169" s="583"/>
      <c r="BQ1169" s="583"/>
      <c r="BR1169" s="583"/>
      <c r="BS1169" s="583"/>
      <c r="BT1169" s="583"/>
      <c r="BU1169" s="583"/>
      <c r="BV1169" s="583"/>
      <c r="BW1169" s="583"/>
      <c r="BX1169" s="583"/>
      <c r="BY1169" s="583"/>
    </row>
    <row r="1170" s="417" customFormat="true" ht="15" customHeight="true" x14ac:dyDescent="0.2">
      <c r="A1170" s="513"/>
      <c r="B1170" s="739"/>
      <c r="C1170" s="740"/>
      <c r="D1170" s="740"/>
      <c r="E1170" s="740"/>
      <c r="F1170" s="740"/>
      <c r="G1170" s="740"/>
      <c r="H1170" s="740"/>
      <c r="I1170" s="740"/>
      <c r="J1170" s="740"/>
      <c r="K1170" s="740"/>
      <c r="L1170" s="740"/>
      <c r="M1170" s="740"/>
      <c r="N1170" s="740"/>
      <c r="O1170" s="740"/>
      <c r="P1170" s="740"/>
      <c r="Q1170" s="740"/>
      <c r="R1170" s="740"/>
      <c r="S1170" s="740"/>
      <c r="T1170" s="740"/>
      <c r="U1170" s="740"/>
      <c r="V1170" s="740"/>
      <c r="W1170" s="740"/>
      <c r="X1170" s="740"/>
      <c r="Y1170" s="740"/>
      <c r="Z1170" s="740"/>
      <c r="AA1170" s="740"/>
      <c r="AB1170" s="740"/>
      <c r="BA1170" s="583"/>
      <c r="BB1170" s="444"/>
      <c r="BC1170" s="583"/>
      <c r="BD1170" s="583"/>
      <c r="BE1170" s="583"/>
      <c r="BF1170" s="583"/>
      <c r="BG1170" s="583"/>
      <c r="BH1170" s="583"/>
      <c r="BI1170" s="583"/>
      <c r="BJ1170" s="583"/>
      <c r="BK1170" s="583"/>
      <c r="BL1170" s="583"/>
      <c r="BM1170" s="583"/>
      <c r="BN1170" s="583"/>
      <c r="BO1170" s="583"/>
      <c r="BP1170" s="583"/>
      <c r="BQ1170" s="583"/>
      <c r="BR1170" s="583"/>
      <c r="BS1170" s="583"/>
      <c r="BT1170" s="583"/>
      <c r="BU1170" s="583"/>
      <c r="BV1170" s="583"/>
      <c r="BW1170" s="583"/>
      <c r="BX1170" s="583"/>
      <c r="BY1170" s="583"/>
    </row>
    <row r="1171" s="417" customFormat="true" ht="15" customHeight="true" x14ac:dyDescent="0.2">
      <c r="A1171" s="513"/>
      <c r="B1171" s="739"/>
      <c r="C1171" s="740"/>
      <c r="D1171" s="740"/>
      <c r="E1171" s="740"/>
      <c r="F1171" s="740"/>
      <c r="G1171" s="740"/>
      <c r="H1171" s="740"/>
      <c r="I1171" s="740"/>
      <c r="J1171" s="740"/>
      <c r="K1171" s="740"/>
      <c r="L1171" s="740"/>
      <c r="M1171" s="740"/>
      <c r="N1171" s="740"/>
      <c r="O1171" s="740"/>
      <c r="P1171" s="740"/>
      <c r="Q1171" s="740"/>
      <c r="R1171" s="740"/>
      <c r="S1171" s="740"/>
      <c r="T1171" s="740"/>
      <c r="U1171" s="740"/>
      <c r="V1171" s="740"/>
      <c r="W1171" s="740"/>
      <c r="X1171" s="740"/>
      <c r="Y1171" s="740"/>
      <c r="Z1171" s="740"/>
      <c r="AA1171" s="740"/>
      <c r="AB1171" s="740"/>
      <c r="BA1171" s="583"/>
      <c r="BB1171" s="444"/>
      <c r="BC1171" s="583"/>
      <c r="BD1171" s="583"/>
      <c r="BE1171" s="583"/>
      <c r="BF1171" s="583"/>
      <c r="BG1171" s="583"/>
      <c r="BH1171" s="583"/>
      <c r="BI1171" s="583"/>
      <c r="BJ1171" s="583"/>
      <c r="BK1171" s="583"/>
      <c r="BL1171" s="583"/>
      <c r="BM1171" s="583"/>
      <c r="BN1171" s="583"/>
      <c r="BO1171" s="583"/>
      <c r="BP1171" s="583"/>
      <c r="BQ1171" s="583"/>
      <c r="BR1171" s="583"/>
      <c r="BS1171" s="583"/>
      <c r="BT1171" s="583"/>
      <c r="BU1171" s="583"/>
      <c r="BV1171" s="583"/>
      <c r="BW1171" s="583"/>
      <c r="BX1171" s="583"/>
      <c r="BY1171" s="583"/>
    </row>
    <row r="1172" s="417" customFormat="true" ht="15" customHeight="true" x14ac:dyDescent="0.2">
      <c r="A1172" s="513"/>
      <c r="B1172" s="739"/>
      <c r="C1172" s="740"/>
      <c r="D1172" s="740"/>
      <c r="E1172" s="740"/>
      <c r="F1172" s="740"/>
      <c r="G1172" s="740"/>
      <c r="H1172" s="740"/>
      <c r="I1172" s="740"/>
      <c r="J1172" s="740"/>
      <c r="K1172" s="740"/>
      <c r="L1172" s="740"/>
      <c r="M1172" s="740"/>
      <c r="N1172" s="740"/>
      <c r="O1172" s="740"/>
      <c r="P1172" s="740"/>
      <c r="Q1172" s="740"/>
      <c r="R1172" s="740"/>
      <c r="S1172" s="740"/>
      <c r="T1172" s="740"/>
      <c r="U1172" s="740"/>
      <c r="V1172" s="740"/>
      <c r="W1172" s="740"/>
      <c r="X1172" s="740"/>
      <c r="Y1172" s="740"/>
      <c r="Z1172" s="740"/>
      <c r="AA1172" s="740"/>
      <c r="AB1172" s="740"/>
      <c r="BA1172" s="583"/>
      <c r="BB1172" s="444"/>
      <c r="BC1172" s="583"/>
      <c r="BD1172" s="583"/>
      <c r="BE1172" s="583"/>
      <c r="BF1172" s="583"/>
      <c r="BG1172" s="583"/>
      <c r="BH1172" s="583"/>
      <c r="BI1172" s="583"/>
      <c r="BJ1172" s="583"/>
      <c r="BK1172" s="583"/>
      <c r="BL1172" s="583"/>
      <c r="BM1172" s="583"/>
      <c r="BN1172" s="583"/>
      <c r="BO1172" s="583"/>
      <c r="BP1172" s="583"/>
      <c r="BQ1172" s="583"/>
      <c r="BR1172" s="583"/>
      <c r="BS1172" s="583"/>
      <c r="BT1172" s="583"/>
      <c r="BU1172" s="583"/>
      <c r="BV1172" s="583"/>
      <c r="BW1172" s="583"/>
      <c r="BX1172" s="583"/>
      <c r="BY1172" s="583"/>
    </row>
    <row r="1173" s="417" customFormat="true" ht="15" customHeight="true" x14ac:dyDescent="0.2">
      <c r="A1173" s="513"/>
      <c r="B1173" s="739"/>
      <c r="C1173" s="740"/>
      <c r="D1173" s="740"/>
      <c r="E1173" s="740"/>
      <c r="F1173" s="740"/>
      <c r="G1173" s="740"/>
      <c r="H1173" s="740"/>
      <c r="I1173" s="740"/>
      <c r="J1173" s="740"/>
      <c r="K1173" s="740"/>
      <c r="L1173" s="740"/>
      <c r="M1173" s="740"/>
      <c r="N1173" s="740"/>
      <c r="O1173" s="740"/>
      <c r="P1173" s="740"/>
      <c r="Q1173" s="740"/>
      <c r="R1173" s="740"/>
      <c r="S1173" s="740"/>
      <c r="T1173" s="740"/>
      <c r="U1173" s="740"/>
      <c r="V1173" s="740"/>
      <c r="W1173" s="740"/>
      <c r="X1173" s="740"/>
      <c r="Y1173" s="740"/>
      <c r="Z1173" s="740"/>
      <c r="AA1173" s="740"/>
      <c r="AB1173" s="740"/>
      <c r="BA1173" s="583"/>
      <c r="BB1173" s="444"/>
      <c r="BC1173" s="583"/>
      <c r="BD1173" s="583"/>
      <c r="BE1173" s="583"/>
      <c r="BF1173" s="583"/>
      <c r="BG1173" s="583"/>
      <c r="BH1173" s="583"/>
      <c r="BI1173" s="583"/>
      <c r="BJ1173" s="583"/>
      <c r="BK1173" s="583"/>
      <c r="BL1173" s="583"/>
      <c r="BM1173" s="583"/>
      <c r="BN1173" s="583"/>
      <c r="BO1173" s="583"/>
      <c r="BP1173" s="583"/>
      <c r="BQ1173" s="583"/>
      <c r="BR1173" s="583"/>
      <c r="BS1173" s="583"/>
      <c r="BT1173" s="583"/>
      <c r="BU1173" s="583"/>
      <c r="BV1173" s="583"/>
      <c r="BW1173" s="583"/>
      <c r="BX1173" s="583"/>
      <c r="BY1173" s="583"/>
    </row>
    <row r="1174" s="417" customFormat="true" ht="15" customHeight="true" x14ac:dyDescent="0.2">
      <c r="A1174" s="513"/>
      <c r="B1174" s="739"/>
      <c r="C1174" s="740"/>
      <c r="D1174" s="740"/>
      <c r="E1174" s="740"/>
      <c r="F1174" s="740"/>
      <c r="G1174" s="740"/>
      <c r="H1174" s="740"/>
      <c r="I1174" s="740"/>
      <c r="J1174" s="740"/>
      <c r="K1174" s="740"/>
      <c r="L1174" s="740"/>
      <c r="M1174" s="740"/>
      <c r="N1174" s="740"/>
      <c r="O1174" s="740"/>
      <c r="P1174" s="740"/>
      <c r="Q1174" s="740"/>
      <c r="R1174" s="740"/>
      <c r="S1174" s="740"/>
      <c r="T1174" s="740"/>
      <c r="U1174" s="740"/>
      <c r="V1174" s="740"/>
      <c r="W1174" s="740"/>
      <c r="X1174" s="740"/>
      <c r="Y1174" s="740"/>
      <c r="Z1174" s="740"/>
      <c r="AA1174" s="740"/>
      <c r="AB1174" s="740"/>
      <c r="BA1174" s="583"/>
      <c r="BB1174" s="444"/>
      <c r="BC1174" s="583"/>
      <c r="BD1174" s="583"/>
      <c r="BE1174" s="583"/>
      <c r="BF1174" s="583"/>
      <c r="BG1174" s="583"/>
      <c r="BH1174" s="583"/>
      <c r="BI1174" s="583"/>
      <c r="BJ1174" s="583"/>
      <c r="BK1174" s="583"/>
      <c r="BL1174" s="583"/>
      <c r="BM1174" s="583"/>
      <c r="BN1174" s="583"/>
      <c r="BO1174" s="583"/>
      <c r="BP1174" s="583"/>
      <c r="BQ1174" s="583"/>
      <c r="BR1174" s="583"/>
      <c r="BS1174" s="583"/>
      <c r="BT1174" s="583"/>
      <c r="BU1174" s="583"/>
      <c r="BV1174" s="583"/>
      <c r="BW1174" s="583"/>
      <c r="BX1174" s="583"/>
      <c r="BY1174" s="583"/>
    </row>
    <row r="1175" s="417" customFormat="true" ht="15" customHeight="true" x14ac:dyDescent="0.2">
      <c r="A1175" s="513"/>
      <c r="B1175" s="739"/>
      <c r="C1175" s="740"/>
      <c r="D1175" s="740"/>
      <c r="E1175" s="740"/>
      <c r="F1175" s="740"/>
      <c r="G1175" s="740"/>
      <c r="H1175" s="740"/>
      <c r="I1175" s="740"/>
      <c r="J1175" s="740"/>
      <c r="K1175" s="740"/>
      <c r="L1175" s="740"/>
      <c r="M1175" s="740"/>
      <c r="N1175" s="740"/>
      <c r="O1175" s="740"/>
      <c r="P1175" s="740"/>
      <c r="Q1175" s="740"/>
      <c r="R1175" s="740"/>
      <c r="S1175" s="740"/>
      <c r="T1175" s="740"/>
      <c r="U1175" s="740"/>
      <c r="V1175" s="740"/>
      <c r="W1175" s="740"/>
      <c r="X1175" s="740"/>
      <c r="Y1175" s="740"/>
      <c r="Z1175" s="740"/>
      <c r="AA1175" s="740"/>
      <c r="AB1175" s="740"/>
      <c r="BA1175" s="583"/>
      <c r="BB1175" s="444"/>
      <c r="BC1175" s="583"/>
      <c r="BD1175" s="583"/>
      <c r="BE1175" s="583"/>
      <c r="BF1175" s="583"/>
      <c r="BG1175" s="583"/>
      <c r="BH1175" s="583"/>
      <c r="BI1175" s="583"/>
      <c r="BJ1175" s="583"/>
      <c r="BK1175" s="583"/>
      <c r="BL1175" s="583"/>
      <c r="BM1175" s="583"/>
      <c r="BN1175" s="583"/>
      <c r="BO1175" s="583"/>
      <c r="BP1175" s="583"/>
      <c r="BQ1175" s="583"/>
      <c r="BR1175" s="583"/>
      <c r="BS1175" s="583"/>
      <c r="BT1175" s="583"/>
      <c r="BU1175" s="583"/>
      <c r="BV1175" s="583"/>
      <c r="BW1175" s="583"/>
      <c r="BX1175" s="583"/>
      <c r="BY1175" s="583"/>
    </row>
    <row r="1176" s="417" customFormat="true" ht="15" customHeight="true" x14ac:dyDescent="0.2">
      <c r="A1176" s="741"/>
      <c r="B1176" s="513"/>
      <c r="C1176" s="742"/>
      <c r="D1176" s="743"/>
      <c r="E1176" s="743"/>
      <c r="F1176" s="743"/>
      <c r="G1176" s="743"/>
      <c r="H1176" s="742"/>
      <c r="I1176" s="743"/>
      <c r="J1176" s="743"/>
      <c r="K1176" s="743"/>
      <c r="L1176" s="743"/>
      <c r="M1176" s="742"/>
      <c r="N1176" s="743"/>
      <c r="O1176" s="743"/>
      <c r="P1176" s="743"/>
      <c r="Q1176" s="743"/>
      <c r="R1176" s="742"/>
      <c r="S1176" s="743"/>
      <c r="T1176" s="743"/>
      <c r="U1176" s="743"/>
      <c r="BA1176" s="583"/>
      <c r="BB1176" s="444"/>
      <c r="BC1176" s="583"/>
      <c r="BD1176" s="583"/>
      <c r="BE1176" s="583"/>
      <c r="BF1176" s="583"/>
      <c r="BG1176" s="583"/>
      <c r="BH1176" s="583"/>
      <c r="BI1176" s="583"/>
      <c r="BJ1176" s="583"/>
      <c r="BK1176" s="583"/>
      <c r="BL1176" s="583"/>
      <c r="BM1176" s="583"/>
      <c r="BN1176" s="583"/>
      <c r="BO1176" s="583"/>
      <c r="BP1176" s="583"/>
      <c r="BQ1176" s="583"/>
      <c r="BR1176" s="583"/>
      <c r="BS1176" s="583"/>
      <c r="BT1176" s="583"/>
      <c r="BU1176" s="583"/>
      <c r="BV1176" s="583"/>
      <c r="BW1176" s="583"/>
      <c r="BX1176" s="583"/>
      <c r="BY1176" s="583"/>
    </row>
    <row r="1177" s="417" customFormat="true" ht="15" customHeight="true" x14ac:dyDescent="0.2">
      <c r="A1177" s="743"/>
      <c r="B1177" s="743"/>
      <c r="C1177" s="742"/>
      <c r="D1177" s="742"/>
      <c r="E1177" s="742"/>
      <c r="F1177" s="742"/>
      <c r="G1177" s="742"/>
      <c r="H1177" s="742"/>
      <c r="I1177" s="742"/>
      <c r="J1177" s="742"/>
      <c r="K1177" s="742"/>
      <c r="L1177" s="742"/>
      <c r="M1177" s="742"/>
      <c r="N1177" s="742"/>
      <c r="O1177" s="742"/>
      <c r="P1177" s="742"/>
      <c r="Q1177" s="742"/>
      <c r="R1177" s="742"/>
      <c r="S1177" s="742"/>
      <c r="T1177" s="742"/>
      <c r="U1177" s="742"/>
      <c r="BA1177" s="583"/>
      <c r="BB1177" s="444"/>
      <c r="BC1177" s="583"/>
      <c r="BD1177" s="583"/>
      <c r="BE1177" s="583"/>
      <c r="BF1177" s="583"/>
      <c r="BG1177" s="583"/>
      <c r="BH1177" s="583"/>
      <c r="BI1177" s="583"/>
      <c r="BJ1177" s="583"/>
      <c r="BK1177" s="583"/>
      <c r="BL1177" s="583"/>
      <c r="BM1177" s="583"/>
      <c r="BN1177" s="583"/>
      <c r="BO1177" s="583"/>
      <c r="BP1177" s="583"/>
      <c r="BQ1177" s="583"/>
      <c r="BR1177" s="583"/>
      <c r="BS1177" s="583"/>
      <c r="BT1177" s="583"/>
      <c r="BU1177" s="583"/>
      <c r="BV1177" s="583"/>
      <c r="BW1177" s="583"/>
      <c r="BX1177" s="583"/>
      <c r="BY1177" s="583"/>
    </row>
    <row r="1178" s="417" customFormat="true" ht="15" customHeight="true" x14ac:dyDescent="0.2">
      <c r="BA1178" s="583"/>
      <c r="BB1178" s="444"/>
      <c r="BC1178" s="583"/>
      <c r="BD1178" s="583"/>
      <c r="BE1178" s="583"/>
      <c r="BF1178" s="583"/>
      <c r="BG1178" s="583"/>
      <c r="BH1178" s="583"/>
      <c r="BI1178" s="583"/>
      <c r="BJ1178" s="583"/>
      <c r="BK1178" s="583"/>
      <c r="BL1178" s="583"/>
      <c r="BM1178" s="583"/>
      <c r="BN1178" s="583"/>
      <c r="BO1178" s="583"/>
      <c r="BP1178" s="583"/>
      <c r="BQ1178" s="583"/>
      <c r="BR1178" s="583"/>
      <c r="BS1178" s="583"/>
      <c r="BT1178" s="583"/>
      <c r="BU1178" s="583"/>
      <c r="BV1178" s="583"/>
      <c r="BW1178" s="583"/>
      <c r="BX1178" s="583"/>
      <c r="BY1178" s="583"/>
    </row>
    <row r="1179" s="417" customFormat="true" ht="15" customHeight="true" x14ac:dyDescent="0.2">
      <c r="BA1179" s="583"/>
      <c r="BB1179" s="444"/>
      <c r="BC1179" s="583"/>
      <c r="BD1179" s="583"/>
      <c r="BE1179" s="583"/>
      <c r="BF1179" s="583"/>
      <c r="BG1179" s="583"/>
      <c r="BH1179" s="583"/>
      <c r="BI1179" s="583"/>
      <c r="BJ1179" s="583"/>
      <c r="BK1179" s="583"/>
      <c r="BL1179" s="583"/>
      <c r="BM1179" s="583"/>
      <c r="BN1179" s="583"/>
      <c r="BO1179" s="583"/>
      <c r="BP1179" s="583"/>
      <c r="BQ1179" s="583"/>
      <c r="BR1179" s="583"/>
      <c r="BS1179" s="583"/>
      <c r="BT1179" s="583"/>
      <c r="BU1179" s="583"/>
      <c r="BV1179" s="583"/>
      <c r="BW1179" s="583"/>
      <c r="BX1179" s="583"/>
      <c r="BY1179" s="583"/>
    </row>
    <row r="1180" s="417" customFormat="true" ht="15" customHeight="true" x14ac:dyDescent="0.2">
      <c r="BA1180" s="583"/>
      <c r="BB1180" s="444"/>
      <c r="BC1180" s="583"/>
      <c r="BD1180" s="583"/>
      <c r="BE1180" s="583"/>
      <c r="BF1180" s="583"/>
      <c r="BG1180" s="583"/>
      <c r="BH1180" s="583"/>
      <c r="BI1180" s="583"/>
      <c r="BJ1180" s="583"/>
      <c r="BK1180" s="583"/>
      <c r="BL1180" s="583"/>
      <c r="BM1180" s="583"/>
      <c r="BN1180" s="583"/>
      <c r="BO1180" s="583"/>
      <c r="BP1180" s="583"/>
      <c r="BQ1180" s="583"/>
      <c r="BR1180" s="583"/>
      <c r="BS1180" s="583"/>
      <c r="BT1180" s="583"/>
      <c r="BU1180" s="583"/>
      <c r="BV1180" s="583"/>
      <c r="BW1180" s="583"/>
      <c r="BX1180" s="583"/>
      <c r="BY1180" s="583"/>
    </row>
    <row r="1181" s="417" customFormat="true" ht="15" customHeight="true" x14ac:dyDescent="0.2">
      <c r="BA1181" s="583"/>
      <c r="BB1181" s="444"/>
      <c r="BC1181" s="583"/>
      <c r="BD1181" s="583"/>
      <c r="BE1181" s="583"/>
      <c r="BF1181" s="583"/>
      <c r="BG1181" s="583"/>
      <c r="BH1181" s="583"/>
      <c r="BI1181" s="583"/>
      <c r="BJ1181" s="583"/>
      <c r="BK1181" s="583"/>
      <c r="BL1181" s="583"/>
      <c r="BM1181" s="583"/>
      <c r="BN1181" s="583"/>
      <c r="BO1181" s="583"/>
      <c r="BP1181" s="583"/>
      <c r="BQ1181" s="583"/>
      <c r="BR1181" s="583"/>
      <c r="BS1181" s="583"/>
      <c r="BT1181" s="583"/>
      <c r="BU1181" s="583"/>
      <c r="BV1181" s="583"/>
      <c r="BW1181" s="583"/>
      <c r="BX1181" s="583"/>
      <c r="BY1181" s="583"/>
    </row>
    <row r="1182" s="417" customFormat="true" ht="15" customHeight="true" x14ac:dyDescent="0.2">
      <c r="BA1182" s="583"/>
      <c r="BB1182" s="444"/>
      <c r="BC1182" s="583"/>
      <c r="BD1182" s="583"/>
      <c r="BE1182" s="583"/>
      <c r="BF1182" s="583"/>
      <c r="BG1182" s="583"/>
      <c r="BH1182" s="583"/>
      <c r="BI1182" s="583"/>
      <c r="BJ1182" s="583"/>
      <c r="BK1182" s="583"/>
      <c r="BL1182" s="583"/>
      <c r="BM1182" s="583"/>
      <c r="BN1182" s="583"/>
      <c r="BO1182" s="583"/>
      <c r="BP1182" s="583"/>
      <c r="BQ1182" s="583"/>
      <c r="BR1182" s="583"/>
      <c r="BS1182" s="583"/>
      <c r="BT1182" s="583"/>
      <c r="BU1182" s="583"/>
      <c r="BV1182" s="583"/>
      <c r="BW1182" s="583"/>
      <c r="BX1182" s="583"/>
      <c r="BY1182" s="583"/>
    </row>
    <row r="1183" s="417" customFormat="true" ht="15" customHeight="true" x14ac:dyDescent="0.2">
      <c r="BA1183" s="583"/>
      <c r="BB1183" s="444"/>
      <c r="BC1183" s="583"/>
      <c r="BD1183" s="583"/>
      <c r="BE1183" s="583"/>
      <c r="BF1183" s="583"/>
      <c r="BG1183" s="583"/>
      <c r="BH1183" s="583"/>
      <c r="BI1183" s="583"/>
      <c r="BJ1183" s="583"/>
      <c r="BK1183" s="583"/>
      <c r="BL1183" s="583"/>
      <c r="BM1183" s="583"/>
      <c r="BN1183" s="583"/>
      <c r="BO1183" s="583"/>
      <c r="BP1183" s="583"/>
      <c r="BQ1183" s="583"/>
      <c r="BR1183" s="583"/>
      <c r="BS1183" s="583"/>
      <c r="BT1183" s="583"/>
      <c r="BU1183" s="583"/>
      <c r="BV1183" s="583"/>
      <c r="BW1183" s="583"/>
      <c r="BX1183" s="583"/>
      <c r="BY1183" s="583"/>
    </row>
    <row r="1184" s="417" customFormat="true" ht="15" customHeight="true" x14ac:dyDescent="0.2">
      <c r="BA1184" s="583"/>
      <c r="BB1184" s="444"/>
      <c r="BC1184" s="583"/>
      <c r="BD1184" s="583"/>
      <c r="BE1184" s="583"/>
      <c r="BF1184" s="583"/>
      <c r="BG1184" s="583"/>
      <c r="BH1184" s="583"/>
      <c r="BI1184" s="583"/>
      <c r="BJ1184" s="583"/>
      <c r="BK1184" s="583"/>
      <c r="BL1184" s="583"/>
      <c r="BM1184" s="583"/>
      <c r="BN1184" s="583"/>
      <c r="BO1184" s="583"/>
      <c r="BP1184" s="583"/>
      <c r="BQ1184" s="583"/>
      <c r="BR1184" s="583"/>
      <c r="BS1184" s="583"/>
      <c r="BT1184" s="583"/>
      <c r="BU1184" s="583"/>
      <c r="BV1184" s="583"/>
      <c r="BW1184" s="583"/>
      <c r="BX1184" s="583"/>
      <c r="BY1184" s="583"/>
    </row>
    <row r="1185" s="417" customFormat="true" ht="15" customHeight="true" x14ac:dyDescent="0.2">
      <c r="BA1185" s="583"/>
      <c r="BB1185" s="444"/>
      <c r="BC1185" s="583"/>
      <c r="BD1185" s="583"/>
      <c r="BE1185" s="583"/>
      <c r="BF1185" s="583"/>
      <c r="BG1185" s="583"/>
      <c r="BH1185" s="583"/>
      <c r="BI1185" s="583"/>
      <c r="BJ1185" s="583"/>
      <c r="BK1185" s="583"/>
      <c r="BL1185" s="583"/>
      <c r="BM1185" s="583"/>
      <c r="BN1185" s="583"/>
      <c r="BO1185" s="583"/>
      <c r="BP1185" s="583"/>
      <c r="BQ1185" s="583"/>
      <c r="BR1185" s="583"/>
      <c r="BS1185" s="583"/>
      <c r="BT1185" s="583"/>
      <c r="BU1185" s="583"/>
      <c r="BV1185" s="583"/>
      <c r="BW1185" s="583"/>
      <c r="BX1185" s="583"/>
      <c r="BY1185" s="583"/>
    </row>
    <row r="1186" s="417" customFormat="true" ht="15" customHeight="true" x14ac:dyDescent="0.2">
      <c r="BA1186" s="583"/>
      <c r="BB1186" s="444"/>
      <c r="BC1186" s="583"/>
      <c r="BD1186" s="583"/>
      <c r="BE1186" s="583"/>
      <c r="BF1186" s="583"/>
      <c r="BG1186" s="583"/>
      <c r="BH1186" s="583"/>
      <c r="BI1186" s="583"/>
      <c r="BJ1186" s="583"/>
      <c r="BK1186" s="583"/>
      <c r="BL1186" s="583"/>
      <c r="BM1186" s="583"/>
      <c r="BN1186" s="583"/>
      <c r="BO1186" s="583"/>
      <c r="BP1186" s="583"/>
      <c r="BQ1186" s="583"/>
      <c r="BR1186" s="583"/>
      <c r="BS1186" s="583"/>
      <c r="BT1186" s="583"/>
      <c r="BU1186" s="583"/>
      <c r="BV1186" s="583"/>
      <c r="BW1186" s="583"/>
      <c r="BX1186" s="583"/>
      <c r="BY1186" s="583"/>
    </row>
    <row r="1187" s="417" customFormat="true" ht="15" customHeight="true" x14ac:dyDescent="0.2">
      <c r="BA1187" s="583"/>
      <c r="BB1187" s="444"/>
      <c r="BC1187" s="583"/>
      <c r="BD1187" s="583"/>
      <c r="BE1187" s="583"/>
      <c r="BF1187" s="583"/>
      <c r="BG1187" s="583"/>
      <c r="BH1187" s="583"/>
      <c r="BI1187" s="583"/>
      <c r="BJ1187" s="583"/>
      <c r="BK1187" s="583"/>
      <c r="BL1187" s="583"/>
      <c r="BM1187" s="583"/>
      <c r="BN1187" s="583"/>
      <c r="BO1187" s="583"/>
      <c r="BP1187" s="583"/>
      <c r="BQ1187" s="583"/>
      <c r="BR1187" s="583"/>
      <c r="BS1187" s="583"/>
      <c r="BT1187" s="583"/>
      <c r="BU1187" s="583"/>
      <c r="BV1187" s="583"/>
      <c r="BW1187" s="583"/>
      <c r="BX1187" s="583"/>
      <c r="BY1187" s="583"/>
    </row>
    <row r="1188" s="417" customFormat="true" ht="15" customHeight="true" x14ac:dyDescent="0.2">
      <c r="BA1188" s="583"/>
      <c r="BB1188" s="444"/>
      <c r="BC1188" s="583"/>
      <c r="BD1188" s="583"/>
      <c r="BE1188" s="583"/>
      <c r="BF1188" s="583"/>
      <c r="BG1188" s="583"/>
      <c r="BH1188" s="583"/>
      <c r="BI1188" s="583"/>
      <c r="BJ1188" s="583"/>
      <c r="BK1188" s="583"/>
      <c r="BL1188" s="583"/>
      <c r="BM1188" s="583"/>
      <c r="BN1188" s="583"/>
      <c r="BO1188" s="583"/>
      <c r="BP1188" s="583"/>
      <c r="BQ1188" s="583"/>
      <c r="BR1188" s="583"/>
      <c r="BS1188" s="583"/>
      <c r="BT1188" s="583"/>
      <c r="BU1188" s="583"/>
      <c r="BV1188" s="583"/>
      <c r="BW1188" s="583"/>
      <c r="BX1188" s="583"/>
      <c r="BY1188" s="583"/>
    </row>
    <row r="1189" s="417" customFormat="true" ht="15" customHeight="true" x14ac:dyDescent="0.2">
      <c r="BA1189" s="583"/>
      <c r="BB1189" s="444"/>
      <c r="BC1189" s="583"/>
      <c r="BD1189" s="583"/>
      <c r="BE1189" s="583"/>
      <c r="BF1189" s="583"/>
      <c r="BG1189" s="583"/>
      <c r="BH1189" s="583"/>
      <c r="BI1189" s="583"/>
      <c r="BJ1189" s="583"/>
      <c r="BK1189" s="583"/>
      <c r="BL1189" s="583"/>
      <c r="BM1189" s="583"/>
      <c r="BN1189" s="583"/>
      <c r="BO1189" s="583"/>
      <c r="BP1189" s="583"/>
      <c r="BQ1189" s="583"/>
      <c r="BR1189" s="583"/>
      <c r="BS1189" s="583"/>
      <c r="BT1189" s="583"/>
      <c r="BU1189" s="583"/>
      <c r="BV1189" s="583"/>
      <c r="BW1189" s="583"/>
      <c r="BX1189" s="583"/>
      <c r="BY1189" s="583"/>
    </row>
    <row r="1190" s="417" customFormat="true" ht="15" customHeight="true" x14ac:dyDescent="0.2">
      <c r="BA1190" s="583"/>
      <c r="BB1190" s="444"/>
      <c r="BC1190" s="583"/>
      <c r="BD1190" s="583"/>
      <c r="BE1190" s="583"/>
      <c r="BF1190" s="583"/>
      <c r="BG1190" s="583"/>
      <c r="BH1190" s="583"/>
      <c r="BI1190" s="583"/>
      <c r="BJ1190" s="583"/>
      <c r="BK1190" s="583"/>
      <c r="BL1190" s="583"/>
      <c r="BM1190" s="583"/>
      <c r="BN1190" s="583"/>
      <c r="BO1190" s="583"/>
      <c r="BP1190" s="583"/>
      <c r="BQ1190" s="583"/>
      <c r="BR1190" s="583"/>
      <c r="BS1190" s="583"/>
      <c r="BT1190" s="583"/>
      <c r="BU1190" s="583"/>
      <c r="BV1190" s="583"/>
      <c r="BW1190" s="583"/>
      <c r="BX1190" s="583"/>
      <c r="BY1190" s="583"/>
    </row>
    <row r="1191" s="417" customFormat="true" ht="15" customHeight="true" x14ac:dyDescent="0.2">
      <c r="BA1191" s="583"/>
      <c r="BB1191" s="444"/>
      <c r="BC1191" s="583"/>
      <c r="BD1191" s="583"/>
      <c r="BE1191" s="583"/>
      <c r="BF1191" s="583"/>
      <c r="BG1191" s="583"/>
      <c r="BH1191" s="583"/>
      <c r="BI1191" s="583"/>
      <c r="BJ1191" s="583"/>
      <c r="BK1191" s="583"/>
      <c r="BL1191" s="583"/>
      <c r="BM1191" s="583"/>
      <c r="BN1191" s="583"/>
      <c r="BO1191" s="583"/>
      <c r="BP1191" s="583"/>
      <c r="BQ1191" s="583"/>
      <c r="BR1191" s="583"/>
      <c r="BS1191" s="583"/>
      <c r="BT1191" s="583"/>
      <c r="BU1191" s="583"/>
      <c r="BV1191" s="583"/>
      <c r="BW1191" s="583"/>
      <c r="BX1191" s="583"/>
      <c r="BY1191" s="583"/>
    </row>
    <row r="1192" s="417" customFormat="true" ht="15" customHeight="true" x14ac:dyDescent="0.2">
      <c r="BA1192" s="583"/>
      <c r="BB1192" s="444"/>
      <c r="BC1192" s="583"/>
      <c r="BD1192" s="583"/>
      <c r="BE1192" s="583"/>
      <c r="BF1192" s="583"/>
      <c r="BG1192" s="583"/>
      <c r="BH1192" s="583"/>
      <c r="BI1192" s="583"/>
      <c r="BJ1192" s="583"/>
      <c r="BK1192" s="583"/>
      <c r="BL1192" s="583"/>
      <c r="BM1192" s="583"/>
      <c r="BN1192" s="583"/>
      <c r="BO1192" s="583"/>
      <c r="BP1192" s="583"/>
      <c r="BQ1192" s="583"/>
      <c r="BR1192" s="583"/>
      <c r="BS1192" s="583"/>
      <c r="BT1192" s="583"/>
      <c r="BU1192" s="583"/>
      <c r="BV1192" s="583"/>
      <c r="BW1192" s="583"/>
      <c r="BX1192" s="583"/>
      <c r="BY1192" s="583"/>
    </row>
    <row r="1193" s="417" customFormat="true" ht="15" customHeight="true" x14ac:dyDescent="0.2">
      <c r="BA1193" s="583"/>
      <c r="BB1193" s="444"/>
      <c r="BC1193" s="583"/>
      <c r="BD1193" s="583"/>
      <c r="BE1193" s="583"/>
      <c r="BF1193" s="583"/>
      <c r="BG1193" s="583"/>
      <c r="BH1193" s="583"/>
      <c r="BI1193" s="583"/>
      <c r="BJ1193" s="583"/>
      <c r="BK1193" s="583"/>
      <c r="BL1193" s="583"/>
      <c r="BM1193" s="583"/>
      <c r="BN1193" s="583"/>
      <c r="BO1193" s="583"/>
      <c r="BP1193" s="583"/>
      <c r="BQ1193" s="583"/>
      <c r="BR1193" s="583"/>
      <c r="BS1193" s="583"/>
      <c r="BT1193" s="583"/>
      <c r="BU1193" s="583"/>
      <c r="BV1193" s="583"/>
      <c r="BW1193" s="583"/>
      <c r="BX1193" s="583"/>
      <c r="BY1193" s="583"/>
    </row>
    <row r="1194" s="417" customFormat="true" ht="15" customHeight="true" x14ac:dyDescent="0.2">
      <c r="BA1194" s="583"/>
      <c r="BB1194" s="444"/>
      <c r="BC1194" s="583"/>
      <c r="BD1194" s="583"/>
      <c r="BE1194" s="583"/>
      <c r="BF1194" s="583"/>
      <c r="BG1194" s="583"/>
      <c r="BH1194" s="583"/>
      <c r="BI1194" s="583"/>
      <c r="BJ1194" s="583"/>
      <c r="BK1194" s="583"/>
      <c r="BL1194" s="583"/>
      <c r="BM1194" s="583"/>
      <c r="BN1194" s="583"/>
      <c r="BO1194" s="583"/>
      <c r="BP1194" s="583"/>
      <c r="BQ1194" s="583"/>
      <c r="BR1194" s="583"/>
      <c r="BS1194" s="583"/>
      <c r="BT1194" s="583"/>
      <c r="BU1194" s="583"/>
      <c r="BV1194" s="583"/>
      <c r="BW1194" s="583"/>
      <c r="BX1194" s="583"/>
      <c r="BY1194" s="583"/>
    </row>
    <row r="1195" s="417" customFormat="true" ht="15" customHeight="true" x14ac:dyDescent="0.2">
      <c r="BA1195" s="583"/>
      <c r="BB1195" s="444"/>
      <c r="BC1195" s="583"/>
      <c r="BD1195" s="583"/>
      <c r="BE1195" s="583"/>
      <c r="BF1195" s="583"/>
      <c r="BG1195" s="583"/>
      <c r="BH1195" s="583"/>
      <c r="BI1195" s="583"/>
      <c r="BJ1195" s="583"/>
      <c r="BK1195" s="583"/>
      <c r="BL1195" s="583"/>
      <c r="BM1195" s="583"/>
      <c r="BN1195" s="583"/>
      <c r="BO1195" s="583"/>
      <c r="BP1195" s="583"/>
      <c r="BQ1195" s="583"/>
      <c r="BR1195" s="583"/>
      <c r="BS1195" s="583"/>
      <c r="BT1195" s="583"/>
      <c r="BU1195" s="583"/>
      <c r="BV1195" s="583"/>
      <c r="BW1195" s="583"/>
      <c r="BX1195" s="583"/>
      <c r="BY1195" s="583"/>
    </row>
    <row r="1196" s="417" customFormat="true" ht="15" customHeight="true" x14ac:dyDescent="0.2">
      <c r="BA1196" s="583"/>
      <c r="BB1196" s="444"/>
      <c r="BC1196" s="583"/>
      <c r="BD1196" s="583"/>
      <c r="BE1196" s="583"/>
      <c r="BF1196" s="583"/>
      <c r="BG1196" s="583"/>
      <c r="BH1196" s="583"/>
      <c r="BI1196" s="583"/>
      <c r="BJ1196" s="583"/>
      <c r="BK1196" s="583"/>
      <c r="BL1196" s="583"/>
      <c r="BM1196" s="583"/>
      <c r="BN1196" s="583"/>
      <c r="BO1196" s="583"/>
      <c r="BP1196" s="583"/>
      <c r="BQ1196" s="583"/>
      <c r="BR1196" s="583"/>
      <c r="BS1196" s="583"/>
      <c r="BT1196" s="583"/>
      <c r="BU1196" s="583"/>
      <c r="BV1196" s="583"/>
      <c r="BW1196" s="583"/>
      <c r="BX1196" s="583"/>
      <c r="BY1196" s="583"/>
    </row>
    <row r="1197" s="417" customFormat="true" ht="15" customHeight="true" x14ac:dyDescent="0.2">
      <c r="BA1197" s="583"/>
      <c r="BB1197" s="444"/>
      <c r="BC1197" s="583"/>
      <c r="BD1197" s="583"/>
      <c r="BE1197" s="583"/>
      <c r="BF1197" s="583"/>
      <c r="BG1197" s="583"/>
      <c r="BH1197" s="583"/>
      <c r="BI1197" s="583"/>
      <c r="BJ1197" s="583"/>
      <c r="BK1197" s="583"/>
      <c r="BL1197" s="583"/>
      <c r="BM1197" s="583"/>
      <c r="BN1197" s="583"/>
      <c r="BO1197" s="583"/>
      <c r="BP1197" s="583"/>
      <c r="BQ1197" s="583"/>
      <c r="BR1197" s="583"/>
      <c r="BS1197" s="583"/>
      <c r="BT1197" s="583"/>
      <c r="BU1197" s="583"/>
      <c r="BV1197" s="583"/>
      <c r="BW1197" s="583"/>
      <c r="BX1197" s="583"/>
      <c r="BY1197" s="583"/>
    </row>
    <row r="1198" s="417" customFormat="true" ht="15" customHeight="true" x14ac:dyDescent="0.2">
      <c r="BA1198" s="583"/>
      <c r="BB1198" s="444"/>
      <c r="BC1198" s="583"/>
      <c r="BD1198" s="583"/>
      <c r="BE1198" s="583"/>
      <c r="BF1198" s="583"/>
      <c r="BG1198" s="583"/>
      <c r="BH1198" s="583"/>
      <c r="BI1198" s="583"/>
      <c r="BJ1198" s="583"/>
      <c r="BK1198" s="583"/>
      <c r="BL1198" s="583"/>
      <c r="BM1198" s="583"/>
      <c r="BN1198" s="583"/>
      <c r="BO1198" s="583"/>
      <c r="BP1198" s="583"/>
      <c r="BQ1198" s="583"/>
      <c r="BR1198" s="583"/>
      <c r="BS1198" s="583"/>
      <c r="BT1198" s="583"/>
      <c r="BU1198" s="583"/>
      <c r="BV1198" s="583"/>
      <c r="BW1198" s="583"/>
      <c r="BX1198" s="583"/>
      <c r="BY1198" s="583"/>
    </row>
    <row r="1199" s="417" customFormat="true" ht="15" customHeight="true" x14ac:dyDescent="0.2">
      <c r="BA1199" s="583"/>
      <c r="BB1199" s="444"/>
      <c r="BC1199" s="583"/>
      <c r="BD1199" s="583"/>
      <c r="BE1199" s="583"/>
      <c r="BF1199" s="583"/>
      <c r="BG1199" s="583"/>
      <c r="BH1199" s="583"/>
      <c r="BI1199" s="583"/>
      <c r="BJ1199" s="583"/>
      <c r="BK1199" s="583"/>
      <c r="BL1199" s="583"/>
      <c r="BM1199" s="583"/>
      <c r="BN1199" s="583"/>
      <c r="BO1199" s="583"/>
      <c r="BP1199" s="583"/>
      <c r="BQ1199" s="583"/>
      <c r="BR1199" s="583"/>
      <c r="BS1199" s="583"/>
      <c r="BT1199" s="583"/>
      <c r="BU1199" s="583"/>
      <c r="BV1199" s="583"/>
      <c r="BW1199" s="583"/>
      <c r="BX1199" s="583"/>
      <c r="BY1199" s="583"/>
    </row>
    <row r="1200" s="417" customFormat="true" ht="15" customHeight="true" x14ac:dyDescent="0.2">
      <c r="BA1200" s="583"/>
      <c r="BB1200" s="444"/>
      <c r="BC1200" s="583"/>
      <c r="BD1200" s="583"/>
      <c r="BE1200" s="583"/>
      <c r="BF1200" s="583"/>
      <c r="BG1200" s="583"/>
      <c r="BH1200" s="583"/>
      <c r="BI1200" s="583"/>
      <c r="BJ1200" s="583"/>
      <c r="BK1200" s="583"/>
      <c r="BL1200" s="583"/>
      <c r="BM1200" s="583"/>
      <c r="BN1200" s="583"/>
      <c r="BO1200" s="583"/>
      <c r="BP1200" s="583"/>
      <c r="BQ1200" s="583"/>
      <c r="BR1200" s="583"/>
      <c r="BS1200" s="583"/>
      <c r="BT1200" s="583"/>
      <c r="BU1200" s="583"/>
      <c r="BV1200" s="583"/>
      <c r="BW1200" s="583"/>
      <c r="BX1200" s="583"/>
      <c r="BY1200" s="583"/>
    </row>
  </sheetData>
  <mergeCells count="1314">
    <mergeCell ref="BA341:BA342"/>
    <mergeCell ref="BA343:BA344"/>
    <mergeCell ref="BA345:BA346"/>
    <mergeCell ref="BA347:BA348"/>
    <mergeCell ref="BA349:BA350"/>
    <mergeCell ref="BA351:BA352"/>
    <mergeCell ref="BA353:BA354"/>
    <mergeCell ref="BA153:BA162"/>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BA50:BA52"/>
    <mergeCell ref="BA53:B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A45:A46"/>
    <mergeCell ref="C27:G27"/>
    <mergeCell ref="H27:L27"/>
    <mergeCell ref="M27:Q27"/>
    <mergeCell ref="M14:Q14"/>
    <mergeCell ref="A16:A17"/>
    <mergeCell ref="A18:A21"/>
    <mergeCell ref="A22:A23"/>
    <mergeCell ref="A24:A26"/>
    <mergeCell ref="A108:B108"/>
    <mergeCell ref="C120:G120"/>
    <mergeCell ref="H120:L120"/>
    <mergeCell ref="A58:A72"/>
    <mergeCell ref="C56:G56"/>
    <mergeCell ref="H56:L56"/>
    <mergeCell ref="M56:Q56"/>
    <mergeCell ref="A47:A49"/>
    <mergeCell ref="A153:A161"/>
    <mergeCell ref="C133:G133"/>
    <mergeCell ref="H133:L133"/>
    <mergeCell ref="M133:Q133"/>
    <mergeCell ref="A135:A139"/>
    <mergeCell ref="M120:Q120"/>
    <mergeCell ref="A122:A123"/>
    <mergeCell ref="A124:A127"/>
    <mergeCell ref="A128:A129"/>
    <mergeCell ref="A130:A132"/>
    <mergeCell ref="A151:A152"/>
    <mergeCell ref="A50:A52"/>
    <mergeCell ref="A53:A55"/>
    <mergeCell ref="A1025:C1025"/>
    <mergeCell ref="A1026:B1026"/>
    <mergeCell ref="A1031:A1033"/>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A1034:C1034"/>
    <mergeCell ref="C399:F399"/>
    <mergeCell ref="H220:L220"/>
    <mergeCell ref="M220:Q220"/>
    <mergeCell ref="A222:A224"/>
    <mergeCell ref="A208:B208"/>
    <mergeCell ref="C220:G220"/>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0:D410"/>
    <mergeCell ref="H410:I410"/>
    <mergeCell ref="M410:N410"/>
    <mergeCell ref="C416:D416"/>
    <mergeCell ref="H416:I416"/>
    <mergeCell ref="M416:N416"/>
    <mergeCell ref="C417:D417"/>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6:D446"/>
    <mergeCell ref="H446:I446"/>
    <mergeCell ref="M446:N446"/>
    <mergeCell ref="C447:D447"/>
    <mergeCell ref="H447:I447"/>
    <mergeCell ref="M447:N447"/>
    <mergeCell ref="C444:D444"/>
    <mergeCell ref="H444:J444"/>
    <mergeCell ref="M444:N444"/>
    <mergeCell ref="C445:E445"/>
    <mergeCell ref="H445:I445"/>
    <mergeCell ref="M445:O445"/>
    <mergeCell ref="C442:D442"/>
    <mergeCell ref="H442:I442"/>
    <mergeCell ref="M442:N442"/>
    <mergeCell ref="C443:D443"/>
    <mergeCell ref="H443:I443"/>
    <mergeCell ref="M443:N443"/>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9:D490"/>
    <mergeCell ref="E489:G489"/>
    <mergeCell ref="H489:I489"/>
    <mergeCell ref="M489:N490"/>
    <mergeCell ref="O489:Q489"/>
    <mergeCell ref="H490:I490"/>
    <mergeCell ref="C486:D486"/>
    <mergeCell ref="H486:L486"/>
    <mergeCell ref="M486:N486"/>
    <mergeCell ref="C487:D487"/>
    <mergeCell ref="H487:I488"/>
    <mergeCell ref="J487:L487"/>
    <mergeCell ref="M487:N487"/>
    <mergeCell ref="C488:G488"/>
    <mergeCell ref="M488:Q488"/>
    <mergeCell ref="C484:D484"/>
    <mergeCell ref="H484:I484"/>
    <mergeCell ref="M484:N484"/>
    <mergeCell ref="C485:D485"/>
    <mergeCell ref="H485:I485"/>
    <mergeCell ref="M485:N485"/>
    <mergeCell ref="C497:D497"/>
    <mergeCell ref="H497:I497"/>
    <mergeCell ref="M497:N497"/>
    <mergeCell ref="C498:D498"/>
    <mergeCell ref="H498:I498"/>
    <mergeCell ref="M498:N498"/>
    <mergeCell ref="C493:D493"/>
    <mergeCell ref="H493:I494"/>
    <mergeCell ref="M493:N493"/>
    <mergeCell ref="C494:E494"/>
    <mergeCell ref="M494:O494"/>
    <mergeCell ref="C495:D496"/>
    <mergeCell ref="H495:I495"/>
    <mergeCell ref="M495:N496"/>
    <mergeCell ref="H496:I496"/>
    <mergeCell ref="C491:D491"/>
    <mergeCell ref="H491:I491"/>
    <mergeCell ref="M491:N491"/>
    <mergeCell ref="C492:D492"/>
    <mergeCell ref="H492:J492"/>
    <mergeCell ref="M492:N492"/>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39:D539"/>
    <mergeCell ref="H539:I539"/>
    <mergeCell ref="M539:N539"/>
    <mergeCell ref="C540:D540"/>
    <mergeCell ref="H540:I540"/>
    <mergeCell ref="M540:N540"/>
    <mergeCell ref="C537:D537"/>
    <mergeCell ref="H537:I537"/>
    <mergeCell ref="M537:N537"/>
    <mergeCell ref="C538:E538"/>
    <mergeCell ref="H538:I538"/>
    <mergeCell ref="M538:O538"/>
    <mergeCell ref="C535:D535"/>
    <mergeCell ref="H535:J535"/>
    <mergeCell ref="M535:N535"/>
    <mergeCell ref="C536:D536"/>
    <mergeCell ref="H536:I536"/>
    <mergeCell ref="M536:N536"/>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s>
  <conditionalFormatting sqref="BC1:CZ1048576">
    <cfRule type="cellIs" dxfId="7"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0</xdr:rowOff>
                  </from>
                  <to>
                    <xdr:col>1</xdr:col>
                    <xdr:colOff>1704975</xdr:colOff>
                    <xdr:row>400</xdr:row>
                    <xdr:rowOff>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CFA85-DB4C-4E80-809D-1AD6FE03F24F}">
  <sheetPr codeName="Feuil9"/>
  <dimension ref="A1:CZ1200"/>
  <sheetViews>
    <sheetView showGridLines="false" workbookViewId="0"/>
  </sheetViews>
  <sheetFormatPr defaultColWidth="9.140625" defaultRowHeight="15" customHeight="true" x14ac:dyDescent="0.2"/>
  <cols>
    <col min="1" max="1" width="31.5703125" style="629" customWidth="true"/>
    <col min="2" max="2" width="41.5703125" style="629" customWidth="true"/>
    <col min="3" max="17" width="10.7109375" style="629" customWidth="true"/>
    <col min="18" max="33" width="12.5703125" style="629" customWidth="true"/>
    <col min="34" max="52" width="12.5703125" style="417" customWidth="true"/>
    <col min="53" max="53" width="31.5703125" style="629" customWidth="true"/>
    <col min="54" max="54" width="41.5703125" style="760" customWidth="true"/>
    <col min="55" max="69" width="9.140625" style="629" customWidth="true"/>
    <col min="70" max="77" width="12.5703125" style="629" customWidth="true"/>
    <col min="78" max="104" width="12.5703125" style="417" customWidth="true"/>
    <col min="105" max="16384" width="9.140625" style="629"/>
  </cols>
  <sheetData>
    <row r="1" s="377" customFormat="true" ht="18" customHeight="true" x14ac:dyDescent="0.2">
      <c r="AH1" s="417"/>
      <c r="AI1" s="417"/>
      <c r="AJ1" s="417"/>
      <c r="AK1" s="417"/>
      <c r="AL1" s="417"/>
      <c r="AM1" s="417"/>
      <c r="AN1" s="417"/>
      <c r="AO1" s="417"/>
      <c r="AP1" s="417"/>
      <c r="AQ1" s="417"/>
      <c r="AR1" s="417"/>
      <c r="AS1" s="417"/>
      <c r="AT1" s="417"/>
      <c r="AU1" s="417"/>
      <c r="AV1" s="417"/>
      <c r="AW1" s="417"/>
      <c r="AX1" s="417"/>
      <c r="AY1" s="417"/>
      <c r="AZ1" s="417"/>
      <c r="BB1" s="388"/>
      <c r="BZ1" s="417"/>
      <c r="CA1" s="417"/>
      <c r="CB1" s="417"/>
      <c r="CC1" s="417"/>
      <c r="CD1" s="417"/>
      <c r="CE1" s="417"/>
      <c r="CF1" s="417"/>
      <c r="CG1" s="417"/>
      <c r="CH1" s="417"/>
      <c r="CI1" s="417"/>
      <c r="CJ1" s="417"/>
      <c r="CK1" s="417"/>
      <c r="CL1" s="417"/>
      <c r="CM1" s="417"/>
      <c r="CN1" s="417"/>
      <c r="CO1" s="417"/>
      <c r="CP1" s="417"/>
      <c r="CQ1" s="417"/>
      <c r="CR1" s="417"/>
      <c r="CS1" s="417"/>
      <c r="CT1" s="417"/>
      <c r="CU1" s="417"/>
      <c r="CV1" s="417"/>
      <c r="CW1" s="417"/>
      <c r="CX1" s="417"/>
      <c r="CY1" s="417"/>
      <c r="CZ1" s="417"/>
    </row>
    <row r="2" s="377" customFormat="true" ht="22.5" customHeight="true" x14ac:dyDescent="0.35">
      <c r="A2" s="434" t="str">
        <f>A1026</f>
        <v>Central African Republic</v>
      </c>
      <c r="B2" s="435"/>
      <c r="AH2" s="417"/>
      <c r="AI2" s="417"/>
      <c r="AJ2" s="417"/>
      <c r="AK2" s="417"/>
      <c r="AL2" s="417"/>
      <c r="AM2" s="417"/>
      <c r="AN2" s="417"/>
      <c r="AO2" s="417"/>
      <c r="AP2" s="417"/>
      <c r="AQ2" s="417"/>
      <c r="AR2" s="417"/>
      <c r="AS2" s="417"/>
      <c r="AT2" s="417"/>
      <c r="AU2" s="417"/>
      <c r="AV2" s="417"/>
      <c r="AW2" s="417"/>
      <c r="AX2" s="417"/>
      <c r="AY2" s="417"/>
      <c r="AZ2" s="417"/>
      <c r="BB2" s="388"/>
      <c r="BZ2" s="417"/>
      <c r="CA2" s="417"/>
      <c r="CB2" s="417"/>
      <c r="CC2" s="417"/>
      <c r="CD2" s="417"/>
      <c r="CE2" s="417"/>
      <c r="CF2" s="417"/>
      <c r="CG2" s="417"/>
      <c r="CH2" s="417"/>
      <c r="CI2" s="417"/>
      <c r="CJ2" s="417"/>
      <c r="CK2" s="417"/>
      <c r="CL2" s="417"/>
      <c r="CM2" s="417"/>
      <c r="CN2" s="417"/>
      <c r="CO2" s="417"/>
      <c r="CP2" s="417"/>
      <c r="CQ2" s="417"/>
      <c r="CR2" s="417"/>
      <c r="CS2" s="417"/>
      <c r="CT2" s="417"/>
      <c r="CU2" s="417"/>
      <c r="CV2" s="417"/>
      <c r="CW2" s="417"/>
      <c r="CX2" s="417"/>
      <c r="CY2" s="417"/>
      <c r="CZ2" s="417"/>
    </row>
    <row r="3" s="377" customFormat="true" ht="22.5" customHeight="true" x14ac:dyDescent="0.35">
      <c r="A3" s="392" t="str">
        <f>A1034</f>
        <v>2006</v>
      </c>
      <c r="B3" s="437"/>
      <c r="AH3" s="417"/>
      <c r="AI3" s="417"/>
      <c r="AJ3" s="417"/>
      <c r="AK3" s="417"/>
      <c r="AL3" s="417"/>
      <c r="AM3" s="417"/>
      <c r="AN3" s="417"/>
      <c r="AO3" s="417"/>
      <c r="AP3" s="417"/>
      <c r="AQ3" s="417"/>
      <c r="AR3" s="417"/>
      <c r="AS3" s="417"/>
      <c r="AT3" s="417"/>
      <c r="AU3" s="417"/>
      <c r="AV3" s="417"/>
      <c r="AW3" s="417"/>
      <c r="AX3" s="417"/>
      <c r="AY3" s="417"/>
      <c r="AZ3" s="417"/>
      <c r="BB3" s="388"/>
      <c r="BZ3" s="417"/>
      <c r="CA3" s="417"/>
      <c r="CB3" s="417"/>
      <c r="CC3" s="417"/>
      <c r="CD3" s="417"/>
      <c r="CE3" s="417"/>
      <c r="CF3" s="417"/>
      <c r="CG3" s="417"/>
      <c r="CH3" s="417"/>
      <c r="CI3" s="417"/>
      <c r="CJ3" s="417"/>
      <c r="CK3" s="417"/>
      <c r="CL3" s="417"/>
      <c r="CM3" s="417"/>
      <c r="CN3" s="417"/>
      <c r="CO3" s="417"/>
      <c r="CP3" s="417"/>
      <c r="CQ3" s="417"/>
      <c r="CR3" s="417"/>
      <c r="CS3" s="417"/>
      <c r="CT3" s="417"/>
      <c r="CU3" s="417"/>
      <c r="CV3" s="417"/>
      <c r="CW3" s="417"/>
      <c r="CX3" s="417"/>
      <c r="CY3" s="417"/>
      <c r="CZ3" s="417"/>
    </row>
    <row r="4" s="377" customFormat="true" ht="22.5" customHeight="true" x14ac:dyDescent="0.35">
      <c r="A4" s="436" t="s">
        <v>96</v>
      </c>
      <c r="B4" s="437"/>
      <c r="AH4" s="417"/>
      <c r="AI4" s="417"/>
      <c r="AJ4" s="417"/>
      <c r="AK4" s="417"/>
      <c r="AL4" s="417"/>
      <c r="AM4" s="417"/>
      <c r="AN4" s="417"/>
      <c r="AO4" s="417"/>
      <c r="AP4" s="417"/>
      <c r="AQ4" s="417"/>
      <c r="AR4" s="417"/>
      <c r="AS4" s="417"/>
      <c r="AT4" s="417"/>
      <c r="AU4" s="417"/>
      <c r="AV4" s="417"/>
      <c r="AW4" s="417"/>
      <c r="AX4" s="417"/>
      <c r="AY4" s="417"/>
      <c r="AZ4" s="417"/>
      <c r="BB4" s="388"/>
      <c r="BZ4" s="417"/>
      <c r="CA4" s="417"/>
      <c r="CB4" s="417"/>
      <c r="CC4" s="417"/>
      <c r="CD4" s="417"/>
      <c r="CE4" s="417"/>
      <c r="CF4" s="417"/>
      <c r="CG4" s="417"/>
      <c r="CH4" s="417"/>
      <c r="CI4" s="417"/>
      <c r="CJ4" s="417"/>
      <c r="CK4" s="417"/>
      <c r="CL4" s="417"/>
      <c r="CM4" s="417"/>
      <c r="CN4" s="417"/>
      <c r="CO4" s="417"/>
      <c r="CP4" s="417"/>
      <c r="CQ4" s="417"/>
      <c r="CR4" s="417"/>
      <c r="CS4" s="417"/>
      <c r="CT4" s="417"/>
      <c r="CU4" s="417"/>
      <c r="CV4" s="417"/>
      <c r="CW4" s="417"/>
      <c r="CX4" s="417"/>
      <c r="CY4" s="417"/>
      <c r="CZ4" s="417"/>
    </row>
    <row r="5" s="377" customFormat="true" ht="20.1" customHeight="true" x14ac:dyDescent="0.35">
      <c r="A5" s="436" t="s">
        <v>97</v>
      </c>
      <c r="B5" s="437"/>
      <c r="AH5" s="417"/>
      <c r="AI5" s="417"/>
      <c r="AJ5" s="417"/>
      <c r="AK5" s="417"/>
      <c r="AL5" s="417"/>
      <c r="AM5" s="417"/>
      <c r="AN5" s="417"/>
      <c r="AO5" s="417"/>
      <c r="AP5" s="417"/>
      <c r="AQ5" s="417"/>
      <c r="AR5" s="417"/>
      <c r="AS5" s="417"/>
      <c r="AT5" s="417"/>
      <c r="AU5" s="417"/>
      <c r="AV5" s="417"/>
      <c r="AW5" s="417"/>
      <c r="AX5" s="417"/>
      <c r="AY5" s="417"/>
      <c r="AZ5" s="417"/>
      <c r="BB5" s="388"/>
      <c r="BZ5" s="417"/>
      <c r="CA5" s="417"/>
      <c r="CB5" s="417"/>
      <c r="CC5" s="417"/>
      <c r="CD5" s="417"/>
      <c r="CE5" s="417"/>
      <c r="CF5" s="417"/>
      <c r="CG5" s="417"/>
      <c r="CH5" s="417"/>
      <c r="CI5" s="417"/>
      <c r="CJ5" s="417"/>
      <c r="CK5" s="417"/>
      <c r="CL5" s="417"/>
      <c r="CM5" s="417"/>
      <c r="CN5" s="417"/>
      <c r="CO5" s="417"/>
      <c r="CP5" s="417"/>
      <c r="CQ5" s="417"/>
      <c r="CR5" s="417"/>
      <c r="CS5" s="417"/>
      <c r="CT5" s="417"/>
      <c r="CU5" s="417"/>
      <c r="CV5" s="417"/>
      <c r="CW5" s="417"/>
      <c r="CX5" s="417"/>
      <c r="CY5" s="417"/>
      <c r="CZ5" s="417"/>
    </row>
    <row r="6" s="377" customFormat="true" ht="15" customHeight="true" x14ac:dyDescent="0.2">
      <c r="A6" s="438" t="s">
        <v>98</v>
      </c>
      <c r="B6" s="439"/>
      <c r="AH6" s="417"/>
      <c r="AI6" s="417"/>
      <c r="AJ6" s="417"/>
      <c r="AK6" s="417"/>
      <c r="AL6" s="417"/>
      <c r="AM6" s="417"/>
      <c r="AN6" s="417"/>
      <c r="AO6" s="417"/>
      <c r="AP6" s="417"/>
      <c r="AQ6" s="417"/>
      <c r="AR6" s="417"/>
      <c r="AS6" s="417"/>
      <c r="AT6" s="417"/>
      <c r="AU6" s="417"/>
      <c r="AV6" s="417"/>
      <c r="AW6" s="417"/>
      <c r="AX6" s="417"/>
      <c r="AY6" s="417"/>
      <c r="AZ6" s="417"/>
      <c r="BB6" s="388"/>
      <c r="BZ6" s="417"/>
      <c r="CA6" s="417"/>
      <c r="CB6" s="417"/>
      <c r="CC6" s="417"/>
      <c r="CD6" s="417"/>
      <c r="CE6" s="417"/>
      <c r="CF6" s="417"/>
      <c r="CG6" s="417"/>
      <c r="CH6" s="417"/>
      <c r="CI6" s="417"/>
      <c r="CJ6" s="417"/>
      <c r="CK6" s="417"/>
      <c r="CL6" s="417"/>
      <c r="CM6" s="417"/>
      <c r="CN6" s="417"/>
      <c r="CO6" s="417"/>
      <c r="CP6" s="417"/>
      <c r="CQ6" s="417"/>
      <c r="CR6" s="417"/>
      <c r="CS6" s="417"/>
      <c r="CT6" s="417"/>
      <c r="CU6" s="417"/>
      <c r="CV6" s="417"/>
      <c r="CW6" s="417"/>
      <c r="CX6" s="417"/>
      <c r="CY6" s="417"/>
      <c r="CZ6" s="417"/>
    </row>
    <row r="7" s="377" customFormat="true" ht="15" customHeight="true" x14ac:dyDescent="0.2">
      <c r="A7" s="440" t="s">
        <v>41</v>
      </c>
      <c r="B7" s="441"/>
      <c r="AH7" s="417"/>
      <c r="AI7" s="417"/>
      <c r="AJ7" s="417"/>
      <c r="AK7" s="417"/>
      <c r="AL7" s="417"/>
      <c r="AM7" s="417"/>
      <c r="AN7" s="417"/>
      <c r="AO7" s="417"/>
      <c r="AP7" s="417"/>
      <c r="AQ7" s="417"/>
      <c r="AR7" s="417"/>
      <c r="AS7" s="417"/>
      <c r="AT7" s="417"/>
      <c r="AU7" s="417"/>
      <c r="AV7" s="417"/>
      <c r="AW7" s="417"/>
      <c r="AX7" s="417"/>
      <c r="AY7" s="417"/>
      <c r="AZ7" s="417"/>
      <c r="BB7" s="388"/>
      <c r="BZ7" s="417"/>
      <c r="CA7" s="417"/>
      <c r="CB7" s="417"/>
      <c r="CC7" s="417"/>
      <c r="CD7" s="417"/>
      <c r="CE7" s="417"/>
      <c r="CF7" s="417"/>
      <c r="CG7" s="417"/>
      <c r="CH7" s="417"/>
      <c r="CI7" s="417"/>
      <c r="CJ7" s="417"/>
      <c r="CK7" s="417"/>
      <c r="CL7" s="417"/>
      <c r="CM7" s="417"/>
      <c r="CN7" s="417"/>
      <c r="CO7" s="417"/>
      <c r="CP7" s="417"/>
      <c r="CQ7" s="417"/>
      <c r="CR7" s="417"/>
      <c r="CS7" s="417"/>
      <c r="CT7" s="417"/>
      <c r="CU7" s="417"/>
      <c r="CV7" s="417"/>
      <c r="CW7" s="417"/>
      <c r="CX7" s="417"/>
      <c r="CY7" s="417"/>
      <c r="CZ7" s="417"/>
    </row>
    <row r="8" s="377" customFormat="true" ht="15" customHeight="true" x14ac:dyDescent="0.2">
      <c r="A8" s="440" t="s">
        <v>40</v>
      </c>
      <c r="B8" s="441"/>
      <c r="AH8" s="417"/>
      <c r="AI8" s="417"/>
      <c r="AJ8" s="417"/>
      <c r="AK8" s="417"/>
      <c r="AL8" s="417"/>
      <c r="AM8" s="417"/>
      <c r="AN8" s="417"/>
      <c r="AO8" s="417"/>
      <c r="AP8" s="417"/>
      <c r="AQ8" s="417"/>
      <c r="AR8" s="417"/>
      <c r="AS8" s="417"/>
      <c r="AT8" s="417"/>
      <c r="AU8" s="417"/>
      <c r="AV8" s="417"/>
      <c r="AW8" s="417"/>
      <c r="AX8" s="417"/>
      <c r="AY8" s="417"/>
      <c r="AZ8" s="417"/>
      <c r="BB8" s="388"/>
      <c r="BZ8" s="417"/>
      <c r="CA8" s="417"/>
      <c r="CB8" s="417"/>
      <c r="CC8" s="417"/>
      <c r="CD8" s="417"/>
      <c r="CE8" s="417"/>
      <c r="CF8" s="417"/>
      <c r="CG8" s="417"/>
      <c r="CH8" s="417"/>
      <c r="CI8" s="417"/>
      <c r="CJ8" s="417"/>
      <c r="CK8" s="417"/>
      <c r="CL8" s="417"/>
      <c r="CM8" s="417"/>
      <c r="CN8" s="417"/>
      <c r="CO8" s="417"/>
      <c r="CP8" s="417"/>
      <c r="CQ8" s="417"/>
      <c r="CR8" s="417"/>
      <c r="CS8" s="417"/>
      <c r="CT8" s="417"/>
      <c r="CU8" s="417"/>
      <c r="CV8" s="417"/>
      <c r="CW8" s="417"/>
      <c r="CX8" s="417"/>
      <c r="CY8" s="417"/>
      <c r="CZ8" s="417"/>
    </row>
    <row r="9" s="377" customFormat="true" ht="15" customHeight="true" x14ac:dyDescent="0.2">
      <c r="A9" s="440" t="s">
        <v>136</v>
      </c>
      <c r="B9" s="442" t="str">
        <f>A1025</f>
        <v>MICS06</v>
      </c>
      <c r="AH9" s="417"/>
      <c r="AI9" s="417"/>
      <c r="AJ9" s="417"/>
      <c r="AK9" s="417"/>
      <c r="AL9" s="417"/>
      <c r="AM9" s="417"/>
      <c r="AN9" s="417"/>
      <c r="AO9" s="417"/>
      <c r="AP9" s="417"/>
      <c r="AQ9" s="417"/>
      <c r="AR9" s="417"/>
      <c r="AS9" s="417"/>
      <c r="AT9" s="417"/>
      <c r="AU9" s="417"/>
      <c r="AV9" s="417"/>
      <c r="AW9" s="417"/>
      <c r="AX9" s="417"/>
      <c r="AY9" s="417"/>
      <c r="AZ9" s="417"/>
      <c r="BB9" s="388"/>
      <c r="BZ9" s="417"/>
      <c r="CA9" s="417"/>
      <c r="CB9" s="417"/>
      <c r="CC9" s="417"/>
      <c r="CD9" s="417"/>
      <c r="CE9" s="417"/>
      <c r="CF9" s="417"/>
      <c r="CG9" s="417"/>
      <c r="CH9" s="417"/>
      <c r="CI9" s="417"/>
      <c r="CJ9" s="417"/>
      <c r="CK9" s="417"/>
      <c r="CL9" s="417"/>
      <c r="CM9" s="417"/>
      <c r="CN9" s="417"/>
      <c r="CO9" s="417"/>
      <c r="CP9" s="417"/>
      <c r="CQ9" s="417"/>
      <c r="CR9" s="417"/>
      <c r="CS9" s="417"/>
      <c r="CT9" s="417"/>
      <c r="CU9" s="417"/>
      <c r="CV9" s="417"/>
      <c r="CW9" s="417"/>
      <c r="CX9" s="417"/>
      <c r="CY9" s="417"/>
      <c r="CZ9" s="417"/>
    </row>
    <row r="10" s="377" customFormat="true" ht="15" customHeight="true" x14ac:dyDescent="0.2">
      <c r="A10" s="254" t="str">
        <f>B1028</f>
        <v/>
      </c>
      <c r="B10" s="253"/>
      <c r="AH10" s="417"/>
      <c r="AI10" s="417"/>
      <c r="AJ10" s="417"/>
      <c r="AK10" s="417"/>
      <c r="AL10" s="417"/>
      <c r="AM10" s="417"/>
      <c r="AN10" s="417"/>
      <c r="AO10" s="417"/>
      <c r="AP10" s="417"/>
      <c r="AQ10" s="417"/>
      <c r="AR10" s="417"/>
      <c r="AS10" s="417"/>
      <c r="AT10" s="417"/>
      <c r="AU10" s="417"/>
      <c r="AV10" s="417"/>
      <c r="AW10" s="417"/>
      <c r="AX10" s="417"/>
      <c r="AY10" s="417"/>
      <c r="AZ10" s="417"/>
      <c r="BB10" s="388"/>
      <c r="BZ10" s="417"/>
      <c r="CA10" s="417"/>
      <c r="CB10" s="417"/>
      <c r="CC10" s="417"/>
      <c r="CD10" s="417"/>
      <c r="CE10" s="417"/>
      <c r="CF10" s="417"/>
      <c r="CG10" s="417"/>
      <c r="CH10" s="417"/>
      <c r="CI10" s="417"/>
      <c r="CJ10" s="417"/>
      <c r="CK10" s="417"/>
      <c r="CL10" s="417"/>
      <c r="CM10" s="417"/>
      <c r="CN10" s="417"/>
      <c r="CO10" s="417"/>
      <c r="CP10" s="417"/>
      <c r="CQ10" s="417"/>
      <c r="CR10" s="417"/>
      <c r="CS10" s="417"/>
      <c r="CT10" s="417"/>
      <c r="CU10" s="417"/>
      <c r="CV10" s="417"/>
      <c r="CW10" s="417"/>
      <c r="CX10" s="417"/>
      <c r="CY10" s="417"/>
      <c r="CZ10" s="417"/>
    </row>
    <row r="11" s="377" customFormat="true" ht="15" customHeight="true" x14ac:dyDescent="0.2">
      <c r="A11" s="254" t="str">
        <f>B1027</f>
        <v/>
      </c>
      <c r="B11" s="252"/>
      <c r="AH11" s="417"/>
      <c r="AI11" s="417"/>
      <c r="AJ11" s="417"/>
      <c r="AK11" s="417"/>
      <c r="AL11" s="417"/>
      <c r="AM11" s="417"/>
      <c r="AN11" s="417"/>
      <c r="AO11" s="417"/>
      <c r="AP11" s="417"/>
      <c r="AQ11" s="417"/>
      <c r="AR11" s="417"/>
      <c r="AS11" s="417"/>
      <c r="AT11" s="417"/>
      <c r="AU11" s="417"/>
      <c r="AV11" s="417"/>
      <c r="AW11" s="417"/>
      <c r="AX11" s="417"/>
      <c r="AY11" s="417"/>
      <c r="AZ11" s="417"/>
      <c r="BB11" s="388"/>
      <c r="BZ11" s="417"/>
      <c r="CA11" s="417"/>
      <c r="CB11" s="417"/>
      <c r="CC11" s="417"/>
      <c r="CD11" s="417"/>
      <c r="CE11" s="417"/>
      <c r="CF11" s="417"/>
      <c r="CG11" s="417"/>
      <c r="CH11" s="417"/>
      <c r="CI11" s="417"/>
      <c r="CJ11" s="417"/>
      <c r="CK11" s="417"/>
      <c r="CL11" s="417"/>
      <c r="CM11" s="417"/>
      <c r="CN11" s="417"/>
      <c r="CO11" s="417"/>
      <c r="CP11" s="417"/>
      <c r="CQ11" s="417"/>
      <c r="CR11" s="417"/>
      <c r="CS11" s="417"/>
      <c r="CT11" s="417"/>
      <c r="CU11" s="417"/>
      <c r="CV11" s="417"/>
      <c r="CW11" s="417"/>
      <c r="CX11" s="417"/>
      <c r="CY11" s="417"/>
      <c r="CZ11" s="417"/>
    </row>
    <row r="12" s="377" customFormat="true" ht="18" customHeight="true" x14ac:dyDescent="0.2">
      <c r="A12" s="251"/>
      <c r="B12" s="253"/>
      <c r="AH12" s="417"/>
      <c r="AI12" s="417"/>
      <c r="AJ12" s="417"/>
      <c r="AK12" s="417"/>
      <c r="AL12" s="417"/>
      <c r="AM12" s="417"/>
      <c r="AN12" s="417"/>
      <c r="AO12" s="417"/>
      <c r="AP12" s="417"/>
      <c r="AQ12" s="417"/>
      <c r="AR12" s="417"/>
      <c r="AS12" s="417"/>
      <c r="AT12" s="417"/>
      <c r="AU12" s="417"/>
      <c r="AV12" s="417"/>
      <c r="AW12" s="417"/>
      <c r="AX12" s="417"/>
      <c r="AY12" s="417"/>
      <c r="AZ12" s="417"/>
      <c r="BB12" s="388"/>
      <c r="BZ12" s="417"/>
      <c r="CA12" s="417"/>
      <c r="CB12" s="417"/>
      <c r="CC12" s="417"/>
      <c r="CD12" s="417"/>
      <c r="CE12" s="417"/>
      <c r="CF12" s="417"/>
      <c r="CG12" s="417"/>
      <c r="CH12" s="417"/>
      <c r="CI12" s="417"/>
      <c r="CJ12" s="417"/>
      <c r="CK12" s="417"/>
      <c r="CL12" s="417"/>
      <c r="CM12" s="417"/>
      <c r="CN12" s="417"/>
      <c r="CO12" s="417"/>
      <c r="CP12" s="417"/>
      <c r="CQ12" s="417"/>
      <c r="CR12" s="417"/>
      <c r="CS12" s="417"/>
      <c r="CT12" s="417"/>
      <c r="CU12" s="417"/>
      <c r="CV12" s="417"/>
      <c r="CW12" s="417"/>
      <c r="CX12" s="417"/>
      <c r="CY12" s="417"/>
      <c r="CZ12" s="417"/>
    </row>
    <row r="13" s="377" customFormat="true" ht="18" customHeight="true" x14ac:dyDescent="0.2">
      <c r="A13" s="250"/>
      <c r="B13" s="249"/>
      <c r="AH13" s="417"/>
      <c r="AI13" s="417"/>
      <c r="AJ13" s="417"/>
      <c r="AK13" s="417"/>
      <c r="AL13" s="417"/>
      <c r="AM13" s="417"/>
      <c r="AN13" s="417"/>
      <c r="AO13" s="417"/>
      <c r="AP13" s="417"/>
      <c r="AQ13" s="417"/>
      <c r="AR13" s="417"/>
      <c r="AS13" s="417"/>
      <c r="AT13" s="417"/>
      <c r="AU13" s="417"/>
      <c r="AV13" s="417"/>
      <c r="AW13" s="417"/>
      <c r="AX13" s="417"/>
      <c r="AY13" s="417"/>
      <c r="AZ13" s="417"/>
      <c r="BB13" s="388"/>
      <c r="BZ13" s="417"/>
      <c r="CA13" s="417"/>
      <c r="CB13" s="417"/>
      <c r="CC13" s="417"/>
      <c r="CD13" s="417"/>
      <c r="CE13" s="417"/>
      <c r="CF13" s="417"/>
      <c r="CG13" s="417"/>
      <c r="CH13" s="417"/>
      <c r="CI13" s="417"/>
      <c r="CJ13" s="417"/>
      <c r="CK13" s="417"/>
      <c r="CL13" s="417"/>
      <c r="CM13" s="417"/>
      <c r="CN13" s="417"/>
      <c r="CO13" s="417"/>
      <c r="CP13" s="417"/>
      <c r="CQ13" s="417"/>
      <c r="CR13" s="417"/>
      <c r="CS13" s="417"/>
      <c r="CT13" s="417"/>
      <c r="CU13" s="417"/>
      <c r="CV13" s="417"/>
      <c r="CW13" s="417"/>
      <c r="CX13" s="417"/>
      <c r="CY13" s="417"/>
      <c r="CZ13" s="417"/>
    </row>
    <row r="14" s="759" customFormat="true" ht="15" customHeight="true" x14ac:dyDescent="0.2">
      <c r="A14" s="369" t="s">
        <v>96</v>
      </c>
      <c r="B14" s="414"/>
      <c r="C14" s="867" t="s">
        <v>115</v>
      </c>
      <c r="D14" s="868"/>
      <c r="E14" s="868"/>
      <c r="F14" s="868"/>
      <c r="G14" s="869"/>
      <c r="H14" s="856" t="s">
        <v>39</v>
      </c>
      <c r="I14" s="857"/>
      <c r="J14" s="857"/>
      <c r="K14" s="857"/>
      <c r="L14" s="858"/>
      <c r="M14" s="859" t="s">
        <v>38</v>
      </c>
      <c r="N14" s="860"/>
      <c r="O14" s="860"/>
      <c r="P14" s="860"/>
      <c r="Q14" s="861"/>
      <c r="R14" s="97" t="s">
        <v>143</v>
      </c>
      <c r="S14" s="502"/>
      <c r="T14" s="502"/>
      <c r="U14" s="502"/>
      <c r="V14" s="502"/>
      <c r="W14" s="502"/>
      <c r="X14" s="502"/>
      <c r="Y14" s="502"/>
      <c r="Z14" s="502"/>
      <c r="AA14" s="502"/>
      <c r="AB14" s="502"/>
      <c r="AC14" s="502"/>
      <c r="AD14" s="502"/>
      <c r="AE14" s="502"/>
      <c r="AF14" s="502"/>
      <c r="AG14" s="502"/>
      <c r="AH14" s="513"/>
      <c r="AI14" s="513"/>
      <c r="AJ14" s="513"/>
      <c r="AK14" s="513"/>
      <c r="AL14" s="513"/>
      <c r="AM14" s="513"/>
      <c r="AN14" s="513"/>
      <c r="AO14" s="513"/>
      <c r="AP14" s="513"/>
      <c r="AQ14" s="513"/>
      <c r="AR14" s="513"/>
      <c r="AS14" s="513"/>
      <c r="AT14" s="513"/>
      <c r="AU14" s="513"/>
      <c r="AV14" s="513"/>
      <c r="AW14" s="513"/>
      <c r="AX14" s="513"/>
      <c r="AY14" s="513"/>
      <c r="AZ14" s="757"/>
      <c r="BA14" s="423" t="s">
        <v>131</v>
      </c>
      <c r="BB14" s="369" t="s">
        <v>96</v>
      </c>
      <c r="BC14" s="859" t="s">
        <v>115</v>
      </c>
      <c r="BD14" s="860"/>
      <c r="BE14" s="860"/>
      <c r="BF14" s="860"/>
      <c r="BG14" s="889"/>
      <c r="BH14" s="859" t="s">
        <v>39</v>
      </c>
      <c r="BI14" s="860"/>
      <c r="BJ14" s="860"/>
      <c r="BK14" s="860"/>
      <c r="BL14" s="889"/>
      <c r="BM14" s="859" t="s">
        <v>38</v>
      </c>
      <c r="BN14" s="860"/>
      <c r="BO14" s="860"/>
      <c r="BP14" s="860"/>
      <c r="BQ14" s="861"/>
      <c r="BR14" s="96" t="s">
        <v>143</v>
      </c>
      <c r="BS14" s="502"/>
      <c r="BT14" s="502"/>
      <c r="BU14" s="502"/>
      <c r="BV14" s="502"/>
      <c r="BW14" s="502"/>
      <c r="BX14" s="502"/>
      <c r="BY14" s="502"/>
      <c r="BZ14" s="516"/>
      <c r="CA14" s="516"/>
      <c r="CB14" s="516"/>
      <c r="CC14" s="516"/>
      <c r="CD14" s="516"/>
      <c r="CE14" s="516"/>
      <c r="CF14" s="516"/>
      <c r="CG14" s="516"/>
      <c r="CH14" s="421"/>
      <c r="CI14" s="421"/>
      <c r="CJ14" s="421"/>
      <c r="CK14" s="421"/>
      <c r="CL14" s="421"/>
      <c r="CM14" s="421"/>
      <c r="CN14" s="421"/>
      <c r="CO14" s="421"/>
      <c r="CP14" s="421"/>
      <c r="CQ14" s="421"/>
      <c r="CR14" s="421"/>
      <c r="CS14" s="421"/>
      <c r="CT14" s="421"/>
      <c r="CU14" s="421"/>
      <c r="CV14" s="421"/>
      <c r="CW14" s="421"/>
      <c r="CX14" s="421"/>
      <c r="CY14" s="421"/>
      <c r="CZ14" s="421"/>
    </row>
    <row r="15" s="759" customFormat="true" ht="24" x14ac:dyDescent="0.2">
      <c r="A15" s="409" t="s">
        <v>87</v>
      </c>
      <c r="B15" s="451"/>
      <c r="C15" s="493" t="s">
        <v>0</v>
      </c>
      <c r="D15" s="632" t="s">
        <v>1</v>
      </c>
      <c r="E15" s="632" t="s">
        <v>2</v>
      </c>
      <c r="F15" s="632" t="s">
        <v>3</v>
      </c>
      <c r="G15" s="633" t="s">
        <v>4</v>
      </c>
      <c r="H15" s="456" t="s">
        <v>0</v>
      </c>
      <c r="I15" s="636" t="s">
        <v>1</v>
      </c>
      <c r="J15" s="636" t="s">
        <v>2</v>
      </c>
      <c r="K15" s="636" t="s">
        <v>3</v>
      </c>
      <c r="L15" s="637" t="s">
        <v>4</v>
      </c>
      <c r="M15" s="457" t="s">
        <v>0</v>
      </c>
      <c r="N15" s="636" t="s">
        <v>1</v>
      </c>
      <c r="O15" s="636" t="s">
        <v>2</v>
      </c>
      <c r="P15" s="636" t="s">
        <v>3</v>
      </c>
      <c r="Q15" s="630" t="s">
        <v>4</v>
      </c>
      <c r="R15" s="456" t="s">
        <v>677</v>
      </c>
      <c r="S15" s="636" t="s">
        <v>265</v>
      </c>
      <c r="T15" s="636" t="s">
        <v>266</v>
      </c>
      <c r="U15" s="636" t="s">
        <v>267</v>
      </c>
      <c r="V15" s="636" t="s">
        <v>678</v>
      </c>
      <c r="W15" s="636" t="s">
        <v>679</v>
      </c>
      <c r="X15" s="636" t="s">
        <v>268</v>
      </c>
      <c r="Y15" s="636" t="s">
        <v>269</v>
      </c>
      <c r="Z15" s="636" t="s">
        <v>270</v>
      </c>
      <c r="AA15" s="636" t="s">
        <v>680</v>
      </c>
      <c r="AB15" s="636" t="s">
        <v>271</v>
      </c>
      <c r="AC15" s="636" t="s">
        <v>272</v>
      </c>
      <c r="AD15" s="636" t="s">
        <v>273</v>
      </c>
      <c r="AE15" s="636" t="s">
        <v>274</v>
      </c>
      <c r="AF15" s="636" t="s">
        <v>275</v>
      </c>
      <c r="AG15" s="637" t="s">
        <v>276</v>
      </c>
      <c r="AH15" s="513" t="s">
        <v>681</v>
      </c>
      <c r="AI15" s="513"/>
      <c r="AJ15" s="513"/>
      <c r="AK15" s="513"/>
      <c r="AL15" s="513"/>
      <c r="AM15" s="513"/>
      <c r="AN15" s="513"/>
      <c r="AO15" s="513"/>
      <c r="AP15" s="513"/>
      <c r="AQ15" s="513"/>
      <c r="AR15" s="513"/>
      <c r="AS15" s="513"/>
      <c r="AT15" s="513"/>
      <c r="AU15" s="513"/>
      <c r="AV15" s="513"/>
      <c r="AW15" s="513"/>
      <c r="AX15" s="513"/>
      <c r="AY15" s="513"/>
      <c r="AZ15" s="757"/>
      <c r="BA15" s="409" t="s">
        <v>120</v>
      </c>
      <c r="BB15" s="408"/>
      <c r="BC15" s="532" t="s">
        <v>0</v>
      </c>
      <c r="BD15" s="604" t="s">
        <v>1</v>
      </c>
      <c r="BE15" s="604" t="s">
        <v>2</v>
      </c>
      <c r="BF15" s="604" t="s">
        <v>3</v>
      </c>
      <c r="BG15" s="533" t="s">
        <v>4</v>
      </c>
      <c r="BH15" s="532" t="s">
        <v>0</v>
      </c>
      <c r="BI15" s="604" t="s">
        <v>1</v>
      </c>
      <c r="BJ15" s="604" t="s">
        <v>2</v>
      </c>
      <c r="BK15" s="604" t="s">
        <v>3</v>
      </c>
      <c r="BL15" s="533" t="s">
        <v>4</v>
      </c>
      <c r="BM15" s="532" t="s">
        <v>0</v>
      </c>
      <c r="BN15" s="604" t="s">
        <v>1</v>
      </c>
      <c r="BO15" s="604" t="s">
        <v>2</v>
      </c>
      <c r="BP15" s="604" t="s">
        <v>3</v>
      </c>
      <c r="BQ15" s="533" t="s">
        <v>4</v>
      </c>
      <c r="BR15" s="532" t="s">
        <v>677</v>
      </c>
      <c r="BS15" s="604" t="s">
        <v>265</v>
      </c>
      <c r="BT15" s="604" t="s">
        <v>266</v>
      </c>
      <c r="BU15" s="604" t="s">
        <v>267</v>
      </c>
      <c r="BV15" s="604" t="s">
        <v>678</v>
      </c>
      <c r="BW15" s="604" t="s">
        <v>679</v>
      </c>
      <c r="BX15" s="604" t="s">
        <v>268</v>
      </c>
      <c r="BY15" s="605" t="s">
        <v>269</v>
      </c>
      <c r="BZ15" s="605" t="s">
        <v>270</v>
      </c>
      <c r="CA15" s="605" t="s">
        <v>680</v>
      </c>
      <c r="CB15" s="605" t="s">
        <v>271</v>
      </c>
      <c r="CC15" s="605" t="s">
        <v>272</v>
      </c>
      <c r="CD15" s="605" t="s">
        <v>273</v>
      </c>
      <c r="CE15" s="605" t="s">
        <v>274</v>
      </c>
      <c r="CF15" s="605" t="s">
        <v>275</v>
      </c>
      <c r="CG15" s="605" t="s">
        <v>276</v>
      </c>
      <c r="CH15" s="763" t="s">
        <v>681</v>
      </c>
      <c r="CI15" s="763"/>
      <c r="CJ15" s="763"/>
      <c r="CK15" s="763"/>
      <c r="CL15" s="763"/>
      <c r="CM15" s="763"/>
      <c r="CN15" s="763"/>
      <c r="CO15" s="763"/>
      <c r="CP15" s="763"/>
      <c r="CQ15" s="763"/>
      <c r="CR15" s="763"/>
      <c r="CS15" s="763"/>
      <c r="CT15" s="763"/>
      <c r="CU15" s="763"/>
      <c r="CV15" s="763"/>
      <c r="CW15" s="763"/>
      <c r="CX15" s="763"/>
      <c r="CY15" s="763"/>
      <c r="CZ15" s="763"/>
    </row>
    <row r="16" s="759" customFormat="true" ht="15" customHeight="true" x14ac:dyDescent="0.2">
      <c r="A16" s="862" t="s">
        <v>13</v>
      </c>
      <c r="B16" s="453" t="s">
        <v>14</v>
      </c>
      <c r="C16" s="199">
        <v>56.241010289218551</v>
      </c>
      <c r="D16" s="198">
        <v>44.711594709608747</v>
      </c>
      <c r="E16" s="198">
        <v>47.178367402438752</v>
      </c>
      <c r="F16" s="198">
        <v>62.496086228948556</v>
      </c>
      <c r="G16" s="197">
        <v>85.194558005873176</v>
      </c>
      <c r="H16" s="196">
        <v>78.46055803427528</v>
      </c>
      <c r="I16" s="198">
        <v>82.113622196835721</v>
      </c>
      <c r="J16" s="198">
        <v>84.325101424933862</v>
      </c>
      <c r="K16" s="198">
        <v>91.68118953862907</v>
      </c>
      <c r="L16" s="195">
        <v>96.994186141664954</v>
      </c>
      <c r="M16" s="199">
        <v>45.034632559207694</v>
      </c>
      <c r="N16" s="198">
        <v>44.646474106456168</v>
      </c>
      <c r="O16" s="198">
        <v>41.660994362345292</v>
      </c>
      <c r="P16" s="198">
        <v>48.198370763092207</v>
      </c>
      <c r="Q16" s="197">
        <v>51.473543108720868</v>
      </c>
      <c r="R16" s="196">
        <v>64.47509884346286</v>
      </c>
      <c r="S16" s="198">
        <v>96.962669959953146</v>
      </c>
      <c r="T16" s="198">
        <v>22.423572962558744</v>
      </c>
      <c r="U16" s="198">
        <v>74.220543682774505</v>
      </c>
      <c r="V16" s="198">
        <v>65.973148556538504</v>
      </c>
      <c r="W16" s="198">
        <v>75.746789075581475</v>
      </c>
      <c r="X16" s="198">
        <v>53.18887884803479</v>
      </c>
      <c r="Y16" s="198">
        <v>76.246021969082335</v>
      </c>
      <c r="Z16" s="198">
        <v>16.259324305228603</v>
      </c>
      <c r="AA16" s="198">
        <v>80.10140030297859</v>
      </c>
      <c r="AB16" s="198">
        <v>62.260281326356079</v>
      </c>
      <c r="AC16" s="198">
        <v>58.862198737073449</v>
      </c>
      <c r="AD16" s="198">
        <v>40.04303362877873</v>
      </c>
      <c r="AE16" s="198">
        <v>48.226868724882983</v>
      </c>
      <c r="AF16" s="198">
        <v>50.224410201606105</v>
      </c>
      <c r="AG16" s="195">
        <v>40.129301956826836</v>
      </c>
      <c r="AH16" s="133" t="s">
        <v>36</v>
      </c>
      <c r="AI16" s="513"/>
      <c r="AJ16" s="513"/>
      <c r="AK16" s="513"/>
      <c r="AL16" s="513"/>
      <c r="AM16" s="513"/>
      <c r="AN16" s="513"/>
      <c r="AO16" s="513"/>
      <c r="AP16" s="513"/>
      <c r="AQ16" s="513"/>
      <c r="AR16" s="513"/>
      <c r="AS16" s="513"/>
      <c r="AT16" s="513"/>
      <c r="AU16" s="513"/>
      <c r="AV16" s="513"/>
      <c r="AW16" s="513"/>
      <c r="AX16" s="513"/>
      <c r="AY16" s="513"/>
      <c r="AZ16" s="757"/>
      <c r="BA16" s="888" t="s">
        <v>13</v>
      </c>
      <c r="BB16" s="642" t="s">
        <v>14</v>
      </c>
      <c r="BC16" s="121" t="s">
        <v>36</v>
      </c>
      <c r="BD16" s="117" t="s">
        <v>36</v>
      </c>
      <c r="BE16" s="117" t="s">
        <v>36</v>
      </c>
      <c r="BF16" s="117" t="s">
        <v>36</v>
      </c>
      <c r="BG16" s="112" t="s">
        <v>36</v>
      </c>
      <c r="BH16" s="121" t="s">
        <v>36</v>
      </c>
      <c r="BI16" s="117" t="s">
        <v>36</v>
      </c>
      <c r="BJ16" s="117" t="s">
        <v>36</v>
      </c>
      <c r="BK16" s="117" t="s">
        <v>36</v>
      </c>
      <c r="BL16" s="112" t="s">
        <v>36</v>
      </c>
      <c r="BM16" s="121" t="s">
        <v>36</v>
      </c>
      <c r="BN16" s="117" t="s">
        <v>36</v>
      </c>
      <c r="BO16" s="117" t="s">
        <v>36</v>
      </c>
      <c r="BP16" s="117" t="s">
        <v>36</v>
      </c>
      <c r="BQ16" s="112" t="s">
        <v>36</v>
      </c>
      <c r="BR16" s="121" t="s">
        <v>36</v>
      </c>
      <c r="BS16" s="117" t="s">
        <v>36</v>
      </c>
      <c r="BT16" s="117" t="s">
        <v>36</v>
      </c>
      <c r="BU16" s="117" t="s">
        <v>36</v>
      </c>
      <c r="BV16" s="117" t="s">
        <v>36</v>
      </c>
      <c r="BW16" s="117" t="s">
        <v>36</v>
      </c>
      <c r="BX16" s="117" t="s">
        <v>36</v>
      </c>
      <c r="BY16" s="106" t="s">
        <v>36</v>
      </c>
      <c r="BZ16" s="106" t="s">
        <v>36</v>
      </c>
      <c r="CA16" s="106" t="s">
        <v>36</v>
      </c>
      <c r="CB16" s="106" t="s">
        <v>36</v>
      </c>
      <c r="CC16" s="106" t="s">
        <v>36</v>
      </c>
      <c r="CD16" s="106" t="s">
        <v>36</v>
      </c>
      <c r="CE16" s="106" t="s">
        <v>36</v>
      </c>
      <c r="CF16" s="106" t="s">
        <v>36</v>
      </c>
      <c r="CG16" s="106" t="s">
        <v>36</v>
      </c>
      <c r="CH16" s="105" t="s">
        <v>36</v>
      </c>
      <c r="CI16" s="85"/>
      <c r="CJ16" s="85"/>
      <c r="CK16" s="85"/>
      <c r="CL16" s="85"/>
      <c r="CM16" s="85"/>
      <c r="CN16" s="85"/>
      <c r="CO16" s="85"/>
      <c r="CP16" s="85"/>
      <c r="CQ16" s="85"/>
      <c r="CR16" s="85"/>
      <c r="CS16" s="85"/>
      <c r="CT16" s="85"/>
      <c r="CU16" s="85"/>
      <c r="CV16" s="85"/>
      <c r="CW16" s="85"/>
      <c r="CX16" s="85"/>
      <c r="CY16" s="85"/>
      <c r="CZ16" s="85"/>
    </row>
    <row r="17" s="759" customFormat="true" ht="15" customHeight="true" x14ac:dyDescent="0.2">
      <c r="A17" s="863"/>
      <c r="B17" s="454" t="s">
        <v>52</v>
      </c>
      <c r="C17" s="194">
        <v>43.758989710781591</v>
      </c>
      <c r="D17" s="193">
        <v>55.288405290391182</v>
      </c>
      <c r="E17" s="193">
        <v>52.821632597561234</v>
      </c>
      <c r="F17" s="193">
        <v>37.50391377105133</v>
      </c>
      <c r="G17" s="192">
        <v>14.805441994126756</v>
      </c>
      <c r="H17" s="191">
        <v>21.539441965724805</v>
      </c>
      <c r="I17" s="193">
        <v>17.886377803164297</v>
      </c>
      <c r="J17" s="193">
        <v>15.674898575066226</v>
      </c>
      <c r="K17" s="193">
        <v>8.3188104613709246</v>
      </c>
      <c r="L17" s="190">
        <v>3.0058138583350402</v>
      </c>
      <c r="M17" s="194">
        <v>54.965367440792157</v>
      </c>
      <c r="N17" s="193">
        <v>55.353525893543733</v>
      </c>
      <c r="O17" s="193">
        <v>58.339005637654637</v>
      </c>
      <c r="P17" s="193">
        <v>51.801629236907573</v>
      </c>
      <c r="Q17" s="192">
        <v>48.526456891279004</v>
      </c>
      <c r="R17" s="191">
        <v>35.524901156537162</v>
      </c>
      <c r="S17" s="193">
        <v>3.037330040046903</v>
      </c>
      <c r="T17" s="193">
        <v>77.576427037441348</v>
      </c>
      <c r="U17" s="193">
        <v>25.779456317225531</v>
      </c>
      <c r="V17" s="193">
        <v>34.026851443461517</v>
      </c>
      <c r="W17" s="193">
        <v>24.253210924418426</v>
      </c>
      <c r="X17" s="193">
        <v>46.811121151965274</v>
      </c>
      <c r="Y17" s="193">
        <v>23.753978030917647</v>
      </c>
      <c r="Z17" s="193">
        <v>83.740675694771411</v>
      </c>
      <c r="AA17" s="193">
        <v>19.898599697021382</v>
      </c>
      <c r="AB17" s="193">
        <v>37.739718673643743</v>
      </c>
      <c r="AC17" s="193">
        <v>41.137801262926324</v>
      </c>
      <c r="AD17" s="193">
        <v>59.956966371221213</v>
      </c>
      <c r="AE17" s="193">
        <v>51.773131275117038</v>
      </c>
      <c r="AF17" s="193">
        <v>49.775589798394087</v>
      </c>
      <c r="AG17" s="190">
        <v>59.870698043173185</v>
      </c>
      <c r="AH17" s="133" t="s">
        <v>36</v>
      </c>
      <c r="AI17" s="513"/>
      <c r="AJ17" s="513"/>
      <c r="AK17" s="513"/>
      <c r="AL17" s="513"/>
      <c r="AM17" s="513"/>
      <c r="AN17" s="513"/>
      <c r="AO17" s="513"/>
      <c r="AP17" s="513"/>
      <c r="AQ17" s="513"/>
      <c r="AR17" s="513"/>
      <c r="AS17" s="513"/>
      <c r="AT17" s="513"/>
      <c r="AU17" s="513"/>
      <c r="AV17" s="513"/>
      <c r="AW17" s="513"/>
      <c r="AX17" s="513"/>
      <c r="AY17" s="513"/>
      <c r="AZ17" s="757"/>
      <c r="BA17" s="886"/>
      <c r="BB17" s="641" t="s">
        <v>52</v>
      </c>
      <c r="BC17" s="120" t="s">
        <v>36</v>
      </c>
      <c r="BD17" s="116" t="s">
        <v>36</v>
      </c>
      <c r="BE17" s="116" t="s">
        <v>36</v>
      </c>
      <c r="BF17" s="116" t="s">
        <v>36</v>
      </c>
      <c r="BG17" s="111" t="s">
        <v>36</v>
      </c>
      <c r="BH17" s="120" t="s">
        <v>36</v>
      </c>
      <c r="BI17" s="116" t="s">
        <v>36</v>
      </c>
      <c r="BJ17" s="116" t="s">
        <v>36</v>
      </c>
      <c r="BK17" s="116" t="s">
        <v>36</v>
      </c>
      <c r="BL17" s="111" t="s">
        <v>36</v>
      </c>
      <c r="BM17" s="120" t="s">
        <v>36</v>
      </c>
      <c r="BN17" s="116" t="s">
        <v>36</v>
      </c>
      <c r="BO17" s="116" t="s">
        <v>36</v>
      </c>
      <c r="BP17" s="116" t="s">
        <v>36</v>
      </c>
      <c r="BQ17" s="111" t="s">
        <v>36</v>
      </c>
      <c r="BR17" s="120" t="s">
        <v>36</v>
      </c>
      <c r="BS17" s="116" t="s">
        <v>36</v>
      </c>
      <c r="BT17" s="116" t="s">
        <v>36</v>
      </c>
      <c r="BU17" s="116" t="s">
        <v>36</v>
      </c>
      <c r="BV17" s="116" t="s">
        <v>36</v>
      </c>
      <c r="BW17" s="116" t="s">
        <v>36</v>
      </c>
      <c r="BX17" s="116" t="s">
        <v>36</v>
      </c>
      <c r="BY17" s="105" t="s">
        <v>36</v>
      </c>
      <c r="BZ17" s="105" t="s">
        <v>36</v>
      </c>
      <c r="CA17" s="105" t="s">
        <v>36</v>
      </c>
      <c r="CB17" s="105" t="s">
        <v>36</v>
      </c>
      <c r="CC17" s="105" t="s">
        <v>36</v>
      </c>
      <c r="CD17" s="105" t="s">
        <v>36</v>
      </c>
      <c r="CE17" s="105" t="s">
        <v>36</v>
      </c>
      <c r="CF17" s="105" t="s">
        <v>36</v>
      </c>
      <c r="CG17" s="105" t="s">
        <v>36</v>
      </c>
      <c r="CH17" s="105" t="s">
        <v>36</v>
      </c>
      <c r="CI17" s="85"/>
      <c r="CJ17" s="85"/>
      <c r="CK17" s="85"/>
      <c r="CL17" s="85"/>
      <c r="CM17" s="85"/>
      <c r="CN17" s="85"/>
      <c r="CO17" s="85"/>
      <c r="CP17" s="85"/>
      <c r="CQ17" s="85"/>
      <c r="CR17" s="85"/>
      <c r="CS17" s="85"/>
      <c r="CT17" s="85"/>
      <c r="CU17" s="85"/>
      <c r="CV17" s="85"/>
      <c r="CW17" s="85"/>
      <c r="CX17" s="85"/>
      <c r="CY17" s="85"/>
      <c r="CZ17" s="85"/>
    </row>
    <row r="18" s="759" customFormat="true" ht="15" customHeight="true" x14ac:dyDescent="0.2">
      <c r="A18" s="863" t="s">
        <v>61</v>
      </c>
      <c r="B18" s="454" t="s">
        <v>15</v>
      </c>
      <c r="C18" s="194">
        <v>45.039358977196258</v>
      </c>
      <c r="D18" s="193">
        <v>32.691285691239877</v>
      </c>
      <c r="E18" s="193">
        <v>33.463488301847519</v>
      </c>
      <c r="F18" s="193">
        <v>51.955456221756236</v>
      </c>
      <c r="G18" s="192">
        <v>75.686357686427542</v>
      </c>
      <c r="H18" s="191">
        <v>67.982808709098066</v>
      </c>
      <c r="I18" s="193">
        <v>69.62434570526618</v>
      </c>
      <c r="J18" s="193">
        <v>73.809683121579241</v>
      </c>
      <c r="K18" s="193">
        <v>83.763967582466719</v>
      </c>
      <c r="L18" s="190">
        <v>88.314773212152758</v>
      </c>
      <c r="M18" s="194">
        <v>33.404558024353513</v>
      </c>
      <c r="N18" s="193">
        <v>33.170571572216225</v>
      </c>
      <c r="O18" s="193">
        <v>28.473019677616623</v>
      </c>
      <c r="P18" s="193">
        <v>35.184352443152605</v>
      </c>
      <c r="Q18" s="192">
        <v>40.53325943858497</v>
      </c>
      <c r="R18" s="191">
        <v>62.832626999444471</v>
      </c>
      <c r="S18" s="193">
        <v>86.493588378217652</v>
      </c>
      <c r="T18" s="193">
        <v>18.828394179125318</v>
      </c>
      <c r="U18" s="193">
        <v>67.391965882574567</v>
      </c>
      <c r="V18" s="193">
        <v>48.397428219851051</v>
      </c>
      <c r="W18" s="193">
        <v>51.529645672615601</v>
      </c>
      <c r="X18" s="193">
        <v>42.46310479487677</v>
      </c>
      <c r="Y18" s="193">
        <v>46.639014307099785</v>
      </c>
      <c r="Z18" s="193">
        <v>11.450015879546942</v>
      </c>
      <c r="AA18" s="193">
        <v>67.277654172330259</v>
      </c>
      <c r="AB18" s="193">
        <v>36.100492350209187</v>
      </c>
      <c r="AC18" s="193">
        <v>46.970803455238588</v>
      </c>
      <c r="AD18" s="193">
        <v>31.690418844763464</v>
      </c>
      <c r="AE18" s="193">
        <v>43.037221445417998</v>
      </c>
      <c r="AF18" s="193">
        <v>44.223684664306859</v>
      </c>
      <c r="AG18" s="190">
        <v>35.451836034393011</v>
      </c>
      <c r="AH18" s="133" t="s">
        <v>36</v>
      </c>
      <c r="AI18" s="513"/>
      <c r="AJ18" s="513"/>
      <c r="AK18" s="513"/>
      <c r="AL18" s="513"/>
      <c r="AM18" s="513"/>
      <c r="AN18" s="513"/>
      <c r="AO18" s="513"/>
      <c r="AP18" s="513"/>
      <c r="AQ18" s="513"/>
      <c r="AR18" s="513"/>
      <c r="AS18" s="513"/>
      <c r="AT18" s="513"/>
      <c r="AU18" s="513"/>
      <c r="AV18" s="513"/>
      <c r="AW18" s="513"/>
      <c r="AX18" s="513"/>
      <c r="AY18" s="513"/>
      <c r="AZ18" s="757"/>
      <c r="BA18" s="886" t="s">
        <v>61</v>
      </c>
      <c r="BB18" s="641" t="s">
        <v>15</v>
      </c>
      <c r="BC18" s="120" t="s">
        <v>36</v>
      </c>
      <c r="BD18" s="116" t="s">
        <v>36</v>
      </c>
      <c r="BE18" s="116" t="s">
        <v>36</v>
      </c>
      <c r="BF18" s="116" t="s">
        <v>36</v>
      </c>
      <c r="BG18" s="111" t="s">
        <v>36</v>
      </c>
      <c r="BH18" s="120" t="s">
        <v>36</v>
      </c>
      <c r="BI18" s="116" t="s">
        <v>36</v>
      </c>
      <c r="BJ18" s="116" t="s">
        <v>36</v>
      </c>
      <c r="BK18" s="116" t="s">
        <v>36</v>
      </c>
      <c r="BL18" s="111" t="s">
        <v>36</v>
      </c>
      <c r="BM18" s="120" t="s">
        <v>36</v>
      </c>
      <c r="BN18" s="116" t="s">
        <v>36</v>
      </c>
      <c r="BO18" s="116" t="s">
        <v>36</v>
      </c>
      <c r="BP18" s="116" t="s">
        <v>36</v>
      </c>
      <c r="BQ18" s="111" t="s">
        <v>36</v>
      </c>
      <c r="BR18" s="120" t="s">
        <v>36</v>
      </c>
      <c r="BS18" s="116" t="s">
        <v>36</v>
      </c>
      <c r="BT18" s="116" t="s">
        <v>36</v>
      </c>
      <c r="BU18" s="116" t="s">
        <v>36</v>
      </c>
      <c r="BV18" s="116" t="s">
        <v>36</v>
      </c>
      <c r="BW18" s="116" t="s">
        <v>36</v>
      </c>
      <c r="BX18" s="116" t="s">
        <v>36</v>
      </c>
      <c r="BY18" s="105" t="s">
        <v>36</v>
      </c>
      <c r="BZ18" s="105" t="s">
        <v>36</v>
      </c>
      <c r="CA18" s="105" t="s">
        <v>36</v>
      </c>
      <c r="CB18" s="105" t="s">
        <v>36</v>
      </c>
      <c r="CC18" s="105" t="s">
        <v>36</v>
      </c>
      <c r="CD18" s="105" t="s">
        <v>36</v>
      </c>
      <c r="CE18" s="105" t="s">
        <v>36</v>
      </c>
      <c r="CF18" s="105" t="s">
        <v>36</v>
      </c>
      <c r="CG18" s="105" t="s">
        <v>36</v>
      </c>
      <c r="CH18" s="105" t="s">
        <v>36</v>
      </c>
      <c r="CI18" s="85"/>
      <c r="CJ18" s="85"/>
      <c r="CK18" s="85"/>
      <c r="CL18" s="85"/>
      <c r="CM18" s="85"/>
      <c r="CN18" s="85"/>
      <c r="CO18" s="85"/>
      <c r="CP18" s="85"/>
      <c r="CQ18" s="85"/>
      <c r="CR18" s="85"/>
      <c r="CS18" s="85"/>
      <c r="CT18" s="85"/>
      <c r="CU18" s="85"/>
      <c r="CV18" s="85"/>
      <c r="CW18" s="85"/>
      <c r="CX18" s="85"/>
      <c r="CY18" s="85"/>
      <c r="CZ18" s="85"/>
    </row>
    <row r="19" s="759" customFormat="true" ht="15" customHeight="true" x14ac:dyDescent="0.2">
      <c r="A19" s="863"/>
      <c r="B19" s="454" t="s">
        <v>16</v>
      </c>
      <c r="C19" s="194">
        <v>11.172393984142957</v>
      </c>
      <c r="D19" s="193">
        <v>11.998878772464064</v>
      </c>
      <c r="E19" s="193">
        <v>13.590582082078539</v>
      </c>
      <c r="F19" s="193">
        <v>10.539597800378568</v>
      </c>
      <c r="G19" s="192">
        <v>9.5082003194456188</v>
      </c>
      <c r="H19" s="191">
        <v>10.477749325177225</v>
      </c>
      <c r="I19" s="193">
        <v>12.489276491569603</v>
      </c>
      <c r="J19" s="193">
        <v>10.514067964569685</v>
      </c>
      <c r="K19" s="193">
        <v>7.9172219561623329</v>
      </c>
      <c r="L19" s="190">
        <v>8.6794129295121625</v>
      </c>
      <c r="M19" s="194">
        <v>11.575968133587869</v>
      </c>
      <c r="N19" s="193">
        <v>11.444432496128091</v>
      </c>
      <c r="O19" s="193">
        <v>13.172286702357203</v>
      </c>
      <c r="P19" s="193">
        <v>12.848137616095991</v>
      </c>
      <c r="Q19" s="192">
        <v>10.940283670135868</v>
      </c>
      <c r="R19" s="191">
        <v>1.6424718440183876</v>
      </c>
      <c r="S19" s="193">
        <v>10.469081581735619</v>
      </c>
      <c r="T19" s="193">
        <v>3.5951787834334232</v>
      </c>
      <c r="U19" s="193">
        <v>6.8285778001999491</v>
      </c>
      <c r="V19" s="193">
        <v>17.507537437841087</v>
      </c>
      <c r="W19" s="193">
        <v>24.217143402965704</v>
      </c>
      <c r="X19" s="193">
        <v>10.689968620458581</v>
      </c>
      <c r="Y19" s="193">
        <v>29.530571380972543</v>
      </c>
      <c r="Z19" s="193">
        <v>4.8093084256816558</v>
      </c>
      <c r="AA19" s="193">
        <v>12.803629697026183</v>
      </c>
      <c r="AB19" s="193">
        <v>26.005492151312058</v>
      </c>
      <c r="AC19" s="193">
        <v>11.831971351680814</v>
      </c>
      <c r="AD19" s="193">
        <v>8.3144032011398341</v>
      </c>
      <c r="AE19" s="193">
        <v>5.1896472794650306</v>
      </c>
      <c r="AF19" s="193">
        <v>6.000725537299239</v>
      </c>
      <c r="AG19" s="190">
        <v>4.6774659224338215</v>
      </c>
      <c r="AH19" s="133" t="s">
        <v>36</v>
      </c>
      <c r="AI19" s="513"/>
      <c r="AJ19" s="513"/>
      <c r="AK19" s="513"/>
      <c r="AL19" s="513"/>
      <c r="AM19" s="513"/>
      <c r="AN19" s="513"/>
      <c r="AO19" s="513"/>
      <c r="AP19" s="513"/>
      <c r="AQ19" s="513"/>
      <c r="AR19" s="513"/>
      <c r="AS19" s="513"/>
      <c r="AT19" s="513"/>
      <c r="AU19" s="513"/>
      <c r="AV19" s="513"/>
      <c r="AW19" s="513"/>
      <c r="AX19" s="513"/>
      <c r="AY19" s="513"/>
      <c r="AZ19" s="757"/>
      <c r="BA19" s="886"/>
      <c r="BB19" s="641" t="s">
        <v>16</v>
      </c>
      <c r="BC19" s="120" t="s">
        <v>36</v>
      </c>
      <c r="BD19" s="116" t="s">
        <v>36</v>
      </c>
      <c r="BE19" s="116" t="s">
        <v>36</v>
      </c>
      <c r="BF19" s="116" t="s">
        <v>36</v>
      </c>
      <c r="BG19" s="111" t="s">
        <v>36</v>
      </c>
      <c r="BH19" s="120" t="s">
        <v>36</v>
      </c>
      <c r="BI19" s="116" t="s">
        <v>36</v>
      </c>
      <c r="BJ19" s="116" t="s">
        <v>36</v>
      </c>
      <c r="BK19" s="116" t="s">
        <v>36</v>
      </c>
      <c r="BL19" s="111" t="s">
        <v>36</v>
      </c>
      <c r="BM19" s="120" t="s">
        <v>36</v>
      </c>
      <c r="BN19" s="116" t="s">
        <v>36</v>
      </c>
      <c r="BO19" s="116" t="s">
        <v>36</v>
      </c>
      <c r="BP19" s="116" t="s">
        <v>36</v>
      </c>
      <c r="BQ19" s="111" t="s">
        <v>36</v>
      </c>
      <c r="BR19" s="120" t="s">
        <v>36</v>
      </c>
      <c r="BS19" s="116" t="s">
        <v>36</v>
      </c>
      <c r="BT19" s="116" t="s">
        <v>36</v>
      </c>
      <c r="BU19" s="116" t="s">
        <v>36</v>
      </c>
      <c r="BV19" s="116" t="s">
        <v>36</v>
      </c>
      <c r="BW19" s="116" t="s">
        <v>36</v>
      </c>
      <c r="BX19" s="116" t="s">
        <v>36</v>
      </c>
      <c r="BY19" s="105" t="s">
        <v>36</v>
      </c>
      <c r="BZ19" s="105" t="s">
        <v>36</v>
      </c>
      <c r="CA19" s="105" t="s">
        <v>36</v>
      </c>
      <c r="CB19" s="105" t="s">
        <v>36</v>
      </c>
      <c r="CC19" s="105" t="s">
        <v>36</v>
      </c>
      <c r="CD19" s="105" t="s">
        <v>36</v>
      </c>
      <c r="CE19" s="105" t="s">
        <v>36</v>
      </c>
      <c r="CF19" s="105" t="s">
        <v>36</v>
      </c>
      <c r="CG19" s="105" t="s">
        <v>36</v>
      </c>
      <c r="CH19" s="105" t="s">
        <v>36</v>
      </c>
      <c r="CI19" s="85"/>
      <c r="CJ19" s="85"/>
      <c r="CK19" s="85"/>
      <c r="CL19" s="85"/>
      <c r="CM19" s="85"/>
      <c r="CN19" s="85"/>
      <c r="CO19" s="85"/>
      <c r="CP19" s="85"/>
      <c r="CQ19" s="85"/>
      <c r="CR19" s="85"/>
      <c r="CS19" s="85"/>
      <c r="CT19" s="85"/>
      <c r="CU19" s="85"/>
      <c r="CV19" s="85"/>
      <c r="CW19" s="85"/>
      <c r="CX19" s="85"/>
      <c r="CY19" s="85"/>
      <c r="CZ19" s="85"/>
    </row>
    <row r="20" s="759" customFormat="true" ht="15" customHeight="true" x14ac:dyDescent="0.2">
      <c r="A20" s="863"/>
      <c r="B20" s="454" t="s">
        <v>22</v>
      </c>
      <c r="C20" s="194">
        <v>36.677382618032823</v>
      </c>
      <c r="D20" s="193">
        <v>48.401722692959687</v>
      </c>
      <c r="E20" s="193">
        <v>46.123464069028948</v>
      </c>
      <c r="F20" s="193">
        <v>34.012582392726145</v>
      </c>
      <c r="G20" s="192">
        <v>13.971134858063589</v>
      </c>
      <c r="H20" s="191">
        <v>19.866336213252016</v>
      </c>
      <c r="I20" s="193">
        <v>16.569754777776183</v>
      </c>
      <c r="J20" s="193">
        <v>15.206196791824389</v>
      </c>
      <c r="K20" s="193">
        <v>8.0001710135995339</v>
      </c>
      <c r="L20" s="190">
        <v>2.9437008015664303</v>
      </c>
      <c r="M20" s="194">
        <v>45.412578698153261</v>
      </c>
      <c r="N20" s="193">
        <v>46.962855926279182</v>
      </c>
      <c r="O20" s="193">
        <v>52.751501141167104</v>
      </c>
      <c r="P20" s="193">
        <v>44.321398663371099</v>
      </c>
      <c r="Q20" s="192">
        <v>44.592144700400802</v>
      </c>
      <c r="R20" s="191">
        <v>32.378161406098478</v>
      </c>
      <c r="S20" s="193">
        <v>3.037330040046903</v>
      </c>
      <c r="T20" s="193">
        <v>68.377108380740893</v>
      </c>
      <c r="U20" s="193">
        <v>22.891973123240241</v>
      </c>
      <c r="V20" s="193">
        <v>32.596516820524691</v>
      </c>
      <c r="W20" s="193">
        <v>7.4146727784421564</v>
      </c>
      <c r="X20" s="193">
        <v>42.284142988246153</v>
      </c>
      <c r="Y20" s="193">
        <v>20.07257949733528</v>
      </c>
      <c r="Z20" s="193">
        <v>72.844924429954432</v>
      </c>
      <c r="AA20" s="193">
        <v>17.113641221996435</v>
      </c>
      <c r="AB20" s="193">
        <v>31.515549844924244</v>
      </c>
      <c r="AC20" s="193">
        <v>40.492229320583462</v>
      </c>
      <c r="AD20" s="193">
        <v>59.414096857924427</v>
      </c>
      <c r="AE20" s="193">
        <v>33.737722609112524</v>
      </c>
      <c r="AF20" s="193">
        <v>49.675687883591372</v>
      </c>
      <c r="AG20" s="190">
        <v>55.703832649850206</v>
      </c>
      <c r="AH20" s="133" t="s">
        <v>36</v>
      </c>
      <c r="AI20" s="513"/>
      <c r="AJ20" s="513"/>
      <c r="AK20" s="513"/>
      <c r="AL20" s="513"/>
      <c r="AM20" s="513"/>
      <c r="AN20" s="513"/>
      <c r="AO20" s="513"/>
      <c r="AP20" s="513"/>
      <c r="AQ20" s="513"/>
      <c r="AR20" s="513"/>
      <c r="AS20" s="513"/>
      <c r="AT20" s="513"/>
      <c r="AU20" s="513"/>
      <c r="AV20" s="513"/>
      <c r="AW20" s="513"/>
      <c r="AX20" s="513"/>
      <c r="AY20" s="513"/>
      <c r="AZ20" s="757"/>
      <c r="BA20" s="886"/>
      <c r="BB20" s="641" t="s">
        <v>22</v>
      </c>
      <c r="BC20" s="120" t="s">
        <v>36</v>
      </c>
      <c r="BD20" s="116" t="s">
        <v>36</v>
      </c>
      <c r="BE20" s="116" t="s">
        <v>36</v>
      </c>
      <c r="BF20" s="116" t="s">
        <v>36</v>
      </c>
      <c r="BG20" s="111" t="s">
        <v>36</v>
      </c>
      <c r="BH20" s="120" t="s">
        <v>36</v>
      </c>
      <c r="BI20" s="116" t="s">
        <v>36</v>
      </c>
      <c r="BJ20" s="116" t="s">
        <v>36</v>
      </c>
      <c r="BK20" s="116" t="s">
        <v>36</v>
      </c>
      <c r="BL20" s="111" t="s">
        <v>36</v>
      </c>
      <c r="BM20" s="120" t="s">
        <v>36</v>
      </c>
      <c r="BN20" s="116" t="s">
        <v>36</v>
      </c>
      <c r="BO20" s="116" t="s">
        <v>36</v>
      </c>
      <c r="BP20" s="116" t="s">
        <v>36</v>
      </c>
      <c r="BQ20" s="111" t="s">
        <v>36</v>
      </c>
      <c r="BR20" s="120" t="s">
        <v>36</v>
      </c>
      <c r="BS20" s="116" t="s">
        <v>36</v>
      </c>
      <c r="BT20" s="116" t="s">
        <v>36</v>
      </c>
      <c r="BU20" s="116" t="s">
        <v>36</v>
      </c>
      <c r="BV20" s="116" t="s">
        <v>36</v>
      </c>
      <c r="BW20" s="116" t="s">
        <v>36</v>
      </c>
      <c r="BX20" s="116" t="s">
        <v>36</v>
      </c>
      <c r="BY20" s="105" t="s">
        <v>36</v>
      </c>
      <c r="BZ20" s="105" t="s">
        <v>36</v>
      </c>
      <c r="CA20" s="105" t="s">
        <v>36</v>
      </c>
      <c r="CB20" s="105" t="s">
        <v>36</v>
      </c>
      <c r="CC20" s="105" t="s">
        <v>36</v>
      </c>
      <c r="CD20" s="105" t="s">
        <v>36</v>
      </c>
      <c r="CE20" s="105" t="s">
        <v>36</v>
      </c>
      <c r="CF20" s="105" t="s">
        <v>36</v>
      </c>
      <c r="CG20" s="105" t="s">
        <v>36</v>
      </c>
      <c r="CH20" s="105" t="s">
        <v>36</v>
      </c>
      <c r="CI20" s="85"/>
      <c r="CJ20" s="85"/>
      <c r="CK20" s="85"/>
      <c r="CL20" s="85"/>
      <c r="CM20" s="85"/>
      <c r="CN20" s="85"/>
      <c r="CO20" s="85"/>
      <c r="CP20" s="85"/>
      <c r="CQ20" s="85"/>
      <c r="CR20" s="85"/>
      <c r="CS20" s="85"/>
      <c r="CT20" s="85"/>
      <c r="CU20" s="85"/>
      <c r="CV20" s="85"/>
      <c r="CW20" s="85"/>
      <c r="CX20" s="85"/>
      <c r="CY20" s="85"/>
      <c r="CZ20" s="85"/>
    </row>
    <row r="21" s="759" customFormat="true" ht="15" customHeight="true" x14ac:dyDescent="0.2">
      <c r="A21" s="863"/>
      <c r="B21" s="454" t="s">
        <v>17</v>
      </c>
      <c r="C21" s="194">
        <v>7.1108644206280172</v>
      </c>
      <c r="D21" s="193">
        <v>6.9081128433363501</v>
      </c>
      <c r="E21" s="193">
        <v>6.8224655470450095</v>
      </c>
      <c r="F21" s="193">
        <v>3.4923635851388792</v>
      </c>
      <c r="G21" s="192">
        <v>0.8343071360631702</v>
      </c>
      <c r="H21" s="191">
        <v>1.6731057524727877</v>
      </c>
      <c r="I21" s="193">
        <v>1.316623025388117</v>
      </c>
      <c r="J21" s="193">
        <v>0.47005212202676633</v>
      </c>
      <c r="K21" s="193">
        <v>0.31863944777139092</v>
      </c>
      <c r="L21" s="190">
        <v>6.211305676861003E-2</v>
      </c>
      <c r="M21" s="194">
        <v>9.6068951439052235</v>
      </c>
      <c r="N21" s="193">
        <v>8.4221400053764626</v>
      </c>
      <c r="O21" s="193">
        <v>5.6031924788590333</v>
      </c>
      <c r="P21" s="193">
        <v>7.646111277380216</v>
      </c>
      <c r="Q21" s="192">
        <v>3.9343121908782108</v>
      </c>
      <c r="R21" s="191">
        <v>3.1467397504386883</v>
      </c>
      <c r="S21" s="193">
        <v>0</v>
      </c>
      <c r="T21" s="193">
        <v>9.1993186567004752</v>
      </c>
      <c r="U21" s="193">
        <v>2.8874831939852972</v>
      </c>
      <c r="V21" s="193">
        <v>1.4985175217831821</v>
      </c>
      <c r="W21" s="193">
        <v>16.838538145976251</v>
      </c>
      <c r="X21" s="193">
        <v>4.5627835964185</v>
      </c>
      <c r="Y21" s="193">
        <v>3.7578348145922451</v>
      </c>
      <c r="Z21" s="193">
        <v>10.895751264817049</v>
      </c>
      <c r="AA21" s="193">
        <v>2.8050749086471374</v>
      </c>
      <c r="AB21" s="193">
        <v>6.3784656535543176</v>
      </c>
      <c r="AC21" s="193">
        <v>0.70499587249690776</v>
      </c>
      <c r="AD21" s="193">
        <v>0.5810810961721864</v>
      </c>
      <c r="AE21" s="193">
        <v>18.035408666004507</v>
      </c>
      <c r="AF21" s="193">
        <v>9.9901914802709935E-2</v>
      </c>
      <c r="AG21" s="190">
        <v>4.1668653933229818</v>
      </c>
      <c r="AH21" s="133" t="s">
        <v>36</v>
      </c>
      <c r="AI21" s="513"/>
      <c r="AJ21" s="513"/>
      <c r="AK21" s="513"/>
      <c r="AL21" s="513"/>
      <c r="AM21" s="513"/>
      <c r="AN21" s="513"/>
      <c r="AO21" s="513"/>
      <c r="AP21" s="513"/>
      <c r="AQ21" s="513"/>
      <c r="AR21" s="513"/>
      <c r="AS21" s="513"/>
      <c r="AT21" s="513"/>
      <c r="AU21" s="513"/>
      <c r="AV21" s="513"/>
      <c r="AW21" s="513"/>
      <c r="AX21" s="513"/>
      <c r="AY21" s="513"/>
      <c r="AZ21" s="757"/>
      <c r="BA21" s="886"/>
      <c r="BB21" s="641" t="s">
        <v>17</v>
      </c>
      <c r="BC21" s="120" t="s">
        <v>36</v>
      </c>
      <c r="BD21" s="116" t="s">
        <v>36</v>
      </c>
      <c r="BE21" s="116" t="s">
        <v>36</v>
      </c>
      <c r="BF21" s="116" t="s">
        <v>36</v>
      </c>
      <c r="BG21" s="111" t="s">
        <v>36</v>
      </c>
      <c r="BH21" s="120" t="s">
        <v>36</v>
      </c>
      <c r="BI21" s="116" t="s">
        <v>36</v>
      </c>
      <c r="BJ21" s="116" t="s">
        <v>36</v>
      </c>
      <c r="BK21" s="116" t="s">
        <v>36</v>
      </c>
      <c r="BL21" s="111" t="s">
        <v>36</v>
      </c>
      <c r="BM21" s="120" t="s">
        <v>36</v>
      </c>
      <c r="BN21" s="116" t="s">
        <v>36</v>
      </c>
      <c r="BO21" s="116" t="s">
        <v>36</v>
      </c>
      <c r="BP21" s="116" t="s">
        <v>36</v>
      </c>
      <c r="BQ21" s="111" t="s">
        <v>36</v>
      </c>
      <c r="BR21" s="120" t="s">
        <v>36</v>
      </c>
      <c r="BS21" s="116" t="s">
        <v>36</v>
      </c>
      <c r="BT21" s="116" t="s">
        <v>36</v>
      </c>
      <c r="BU21" s="116" t="s">
        <v>36</v>
      </c>
      <c r="BV21" s="116" t="s">
        <v>36</v>
      </c>
      <c r="BW21" s="116" t="s">
        <v>36</v>
      </c>
      <c r="BX21" s="116" t="s">
        <v>36</v>
      </c>
      <c r="BY21" s="105" t="s">
        <v>36</v>
      </c>
      <c r="BZ21" s="105" t="s">
        <v>36</v>
      </c>
      <c r="CA21" s="105" t="s">
        <v>36</v>
      </c>
      <c r="CB21" s="105" t="s">
        <v>36</v>
      </c>
      <c r="CC21" s="105" t="s">
        <v>36</v>
      </c>
      <c r="CD21" s="105" t="s">
        <v>36</v>
      </c>
      <c r="CE21" s="105" t="s">
        <v>36</v>
      </c>
      <c r="CF21" s="105" t="s">
        <v>36</v>
      </c>
      <c r="CG21" s="105" t="s">
        <v>36</v>
      </c>
      <c r="CH21" s="105" t="s">
        <v>36</v>
      </c>
      <c r="CI21" s="85"/>
      <c r="CJ21" s="85"/>
      <c r="CK21" s="85"/>
      <c r="CL21" s="85"/>
      <c r="CM21" s="85"/>
      <c r="CN21" s="85"/>
      <c r="CO21" s="85"/>
      <c r="CP21" s="85"/>
      <c r="CQ21" s="85"/>
      <c r="CR21" s="85"/>
      <c r="CS21" s="85"/>
      <c r="CT21" s="85"/>
      <c r="CU21" s="85"/>
      <c r="CV21" s="85"/>
      <c r="CW21" s="85"/>
      <c r="CX21" s="85"/>
      <c r="CY21" s="85"/>
      <c r="CZ21" s="85"/>
    </row>
    <row r="22" s="759" customFormat="true" ht="15" customHeight="true" x14ac:dyDescent="0.2">
      <c r="A22" s="863" t="s">
        <v>55</v>
      </c>
      <c r="B22" s="454" t="s">
        <v>50</v>
      </c>
      <c r="C22" s="194">
        <v>19.875548075910341</v>
      </c>
      <c r="D22" s="193">
        <v>26.849036955791956</v>
      </c>
      <c r="E22" s="193">
        <v>28.88290422314061</v>
      </c>
      <c r="F22" s="193">
        <v>16.864691078826162</v>
      </c>
      <c r="G22" s="192">
        <v>11.160572391008987</v>
      </c>
      <c r="H22" s="191">
        <v>13.354161106781895</v>
      </c>
      <c r="I22" s="193">
        <v>15.209749804522547</v>
      </c>
      <c r="J22" s="193">
        <v>12.468691002405773</v>
      </c>
      <c r="K22" s="193">
        <v>8.635601256925753</v>
      </c>
      <c r="L22" s="190">
        <v>8.9483847174462987</v>
      </c>
      <c r="M22" s="194">
        <v>25.735510725109911</v>
      </c>
      <c r="N22" s="193">
        <v>25.651533010277731</v>
      </c>
      <c r="O22" s="193">
        <v>31.629702954211986</v>
      </c>
      <c r="P22" s="193">
        <v>26.748847707557289</v>
      </c>
      <c r="Q22" s="192">
        <v>21.254188092372289</v>
      </c>
      <c r="R22" s="191">
        <v>2.5474514556481651</v>
      </c>
      <c r="S22" s="193">
        <v>10.797022798629087</v>
      </c>
      <c r="T22" s="193">
        <v>16.033032690358453</v>
      </c>
      <c r="U22" s="193">
        <v>9.2003877381792343</v>
      </c>
      <c r="V22" s="193">
        <v>26.564822943349309</v>
      </c>
      <c r="W22" s="193">
        <v>31.971181483087562</v>
      </c>
      <c r="X22" s="193">
        <v>20.111666049727191</v>
      </c>
      <c r="Y22" s="193">
        <v>38.769505064534954</v>
      </c>
      <c r="Z22" s="193">
        <v>29.578771758277185</v>
      </c>
      <c r="AA22" s="193">
        <v>15.988292243058771</v>
      </c>
      <c r="AB22" s="193">
        <v>41.872763728067241</v>
      </c>
      <c r="AC22" s="193">
        <v>20.121450714751862</v>
      </c>
      <c r="AD22" s="193">
        <v>20.78350252776907</v>
      </c>
      <c r="AE22" s="193">
        <v>10.760904484738807</v>
      </c>
      <c r="AF22" s="193">
        <v>11.9478267902235</v>
      </c>
      <c r="AG22" s="190">
        <v>11.655986260279533</v>
      </c>
      <c r="AH22" s="133" t="s">
        <v>36</v>
      </c>
      <c r="AI22" s="513"/>
      <c r="AJ22" s="513"/>
      <c r="AK22" s="513"/>
      <c r="AL22" s="513"/>
      <c r="AM22" s="513"/>
      <c r="AN22" s="513"/>
      <c r="AO22" s="513"/>
      <c r="AP22" s="513"/>
      <c r="AQ22" s="513"/>
      <c r="AR22" s="513"/>
      <c r="AS22" s="513"/>
      <c r="AT22" s="513"/>
      <c r="AU22" s="513"/>
      <c r="AV22" s="513"/>
      <c r="AW22" s="513"/>
      <c r="AX22" s="513"/>
      <c r="AY22" s="513"/>
      <c r="AZ22" s="757"/>
      <c r="BA22" s="886" t="s">
        <v>55</v>
      </c>
      <c r="BB22" s="641" t="s">
        <v>50</v>
      </c>
      <c r="BC22" s="120" t="s">
        <v>36</v>
      </c>
      <c r="BD22" s="116" t="s">
        <v>36</v>
      </c>
      <c r="BE22" s="116" t="s">
        <v>36</v>
      </c>
      <c r="BF22" s="116" t="s">
        <v>36</v>
      </c>
      <c r="BG22" s="111" t="s">
        <v>36</v>
      </c>
      <c r="BH22" s="120" t="s">
        <v>36</v>
      </c>
      <c r="BI22" s="116" t="s">
        <v>36</v>
      </c>
      <c r="BJ22" s="116" t="s">
        <v>36</v>
      </c>
      <c r="BK22" s="116" t="s">
        <v>36</v>
      </c>
      <c r="BL22" s="111" t="s">
        <v>36</v>
      </c>
      <c r="BM22" s="120" t="s">
        <v>36</v>
      </c>
      <c r="BN22" s="116" t="s">
        <v>36</v>
      </c>
      <c r="BO22" s="116" t="s">
        <v>36</v>
      </c>
      <c r="BP22" s="116" t="s">
        <v>36</v>
      </c>
      <c r="BQ22" s="111" t="s">
        <v>36</v>
      </c>
      <c r="BR22" s="120" t="s">
        <v>36</v>
      </c>
      <c r="BS22" s="116" t="s">
        <v>36</v>
      </c>
      <c r="BT22" s="116" t="s">
        <v>36</v>
      </c>
      <c r="BU22" s="116" t="s">
        <v>36</v>
      </c>
      <c r="BV22" s="116" t="s">
        <v>36</v>
      </c>
      <c r="BW22" s="116" t="s">
        <v>36</v>
      </c>
      <c r="BX22" s="116" t="s">
        <v>36</v>
      </c>
      <c r="BY22" s="105" t="s">
        <v>36</v>
      </c>
      <c r="BZ22" s="105" t="s">
        <v>36</v>
      </c>
      <c r="CA22" s="105" t="s">
        <v>36</v>
      </c>
      <c r="CB22" s="105" t="s">
        <v>36</v>
      </c>
      <c r="CC22" s="105" t="s">
        <v>36</v>
      </c>
      <c r="CD22" s="105" t="s">
        <v>36</v>
      </c>
      <c r="CE22" s="105" t="s">
        <v>36</v>
      </c>
      <c r="CF22" s="105" t="s">
        <v>36</v>
      </c>
      <c r="CG22" s="105" t="s">
        <v>36</v>
      </c>
      <c r="CH22" s="105" t="s">
        <v>36</v>
      </c>
      <c r="CI22" s="85"/>
      <c r="CJ22" s="85"/>
      <c r="CK22" s="85"/>
      <c r="CL22" s="85"/>
      <c r="CM22" s="85"/>
      <c r="CN22" s="85"/>
      <c r="CO22" s="85"/>
      <c r="CP22" s="85"/>
      <c r="CQ22" s="85"/>
      <c r="CR22" s="85"/>
      <c r="CS22" s="85"/>
      <c r="CT22" s="85"/>
      <c r="CU22" s="85"/>
      <c r="CV22" s="85"/>
      <c r="CW22" s="85"/>
      <c r="CX22" s="85"/>
      <c r="CY22" s="85"/>
      <c r="CZ22" s="85"/>
    </row>
    <row r="23" s="759" customFormat="true" ht="15" customHeight="true" x14ac:dyDescent="0.2">
      <c r="A23" s="864"/>
      <c r="B23" s="455" t="s">
        <v>49</v>
      </c>
      <c r="C23" s="189">
        <v>80.124451924089414</v>
      </c>
      <c r="D23" s="188">
        <v>73.150963044208126</v>
      </c>
      <c r="E23" s="188">
        <v>71.117095776859358</v>
      </c>
      <c r="F23" s="188">
        <v>83.135308921173731</v>
      </c>
      <c r="G23" s="187">
        <v>88.839427608991002</v>
      </c>
      <c r="H23" s="186">
        <v>86.645838893218112</v>
      </c>
      <c r="I23" s="188">
        <v>84.790250195477526</v>
      </c>
      <c r="J23" s="188">
        <v>87.531308997594266</v>
      </c>
      <c r="K23" s="188">
        <v>91.364398743074233</v>
      </c>
      <c r="L23" s="185">
        <v>91.051615282553684</v>
      </c>
      <c r="M23" s="189">
        <v>74.264489274890138</v>
      </c>
      <c r="N23" s="188">
        <v>74.348466989722311</v>
      </c>
      <c r="O23" s="188">
        <v>68.370297045788092</v>
      </c>
      <c r="P23" s="188">
        <v>73.251152292442782</v>
      </c>
      <c r="Q23" s="187">
        <v>78.745811907627655</v>
      </c>
      <c r="R23" s="186">
        <v>97.452548544351842</v>
      </c>
      <c r="S23" s="188">
        <v>89.202977201371041</v>
      </c>
      <c r="T23" s="188">
        <v>83.966967309641532</v>
      </c>
      <c r="U23" s="188">
        <v>90.799612261820769</v>
      </c>
      <c r="V23" s="188">
        <v>73.435177056650673</v>
      </c>
      <c r="W23" s="188">
        <v>68.028818516912196</v>
      </c>
      <c r="X23" s="188">
        <v>79.88833395027271</v>
      </c>
      <c r="Y23" s="188">
        <v>61.230494935464876</v>
      </c>
      <c r="Z23" s="188">
        <v>70.421228241722773</v>
      </c>
      <c r="AA23" s="188">
        <v>84.011707756941291</v>
      </c>
      <c r="AB23" s="188">
        <v>58.127236271932716</v>
      </c>
      <c r="AC23" s="188">
        <v>79.878549285248113</v>
      </c>
      <c r="AD23" s="188">
        <v>79.21649747223087</v>
      </c>
      <c r="AE23" s="188">
        <v>89.239095515261297</v>
      </c>
      <c r="AF23" s="188">
        <v>88.052173209776498</v>
      </c>
      <c r="AG23" s="185">
        <v>88.344013739720467</v>
      </c>
      <c r="AH23" s="133" t="s">
        <v>36</v>
      </c>
      <c r="AI23" s="513"/>
      <c r="AJ23" s="513"/>
      <c r="AK23" s="513"/>
      <c r="AL23" s="513"/>
      <c r="AM23" s="513"/>
      <c r="AN23" s="513"/>
      <c r="AO23" s="513"/>
      <c r="AP23" s="513"/>
      <c r="AQ23" s="513"/>
      <c r="AR23" s="513"/>
      <c r="AS23" s="513"/>
      <c r="AT23" s="513"/>
      <c r="AU23" s="513"/>
      <c r="AV23" s="513"/>
      <c r="AW23" s="513"/>
      <c r="AX23" s="513"/>
      <c r="AY23" s="513"/>
      <c r="AZ23" s="757"/>
      <c r="BA23" s="887"/>
      <c r="BB23" s="643" t="s">
        <v>49</v>
      </c>
      <c r="BC23" s="119" t="s">
        <v>36</v>
      </c>
      <c r="BD23" s="115" t="s">
        <v>36</v>
      </c>
      <c r="BE23" s="115" t="s">
        <v>36</v>
      </c>
      <c r="BF23" s="115" t="s">
        <v>36</v>
      </c>
      <c r="BG23" s="110" t="s">
        <v>36</v>
      </c>
      <c r="BH23" s="119" t="s">
        <v>36</v>
      </c>
      <c r="BI23" s="115" t="s">
        <v>36</v>
      </c>
      <c r="BJ23" s="115" t="s">
        <v>36</v>
      </c>
      <c r="BK23" s="115" t="s">
        <v>36</v>
      </c>
      <c r="BL23" s="110" t="s">
        <v>36</v>
      </c>
      <c r="BM23" s="119" t="s">
        <v>36</v>
      </c>
      <c r="BN23" s="115" t="s">
        <v>36</v>
      </c>
      <c r="BO23" s="115" t="s">
        <v>36</v>
      </c>
      <c r="BP23" s="115" t="s">
        <v>36</v>
      </c>
      <c r="BQ23" s="110" t="s">
        <v>36</v>
      </c>
      <c r="BR23" s="119" t="s">
        <v>36</v>
      </c>
      <c r="BS23" s="115" t="s">
        <v>36</v>
      </c>
      <c r="BT23" s="115" t="s">
        <v>36</v>
      </c>
      <c r="BU23" s="115" t="s">
        <v>36</v>
      </c>
      <c r="BV23" s="115" t="s">
        <v>36</v>
      </c>
      <c r="BW23" s="115" t="s">
        <v>36</v>
      </c>
      <c r="BX23" s="115" t="s">
        <v>36</v>
      </c>
      <c r="BY23" s="104" t="s">
        <v>36</v>
      </c>
      <c r="BZ23" s="104" t="s">
        <v>36</v>
      </c>
      <c r="CA23" s="104" t="s">
        <v>36</v>
      </c>
      <c r="CB23" s="104" t="s">
        <v>36</v>
      </c>
      <c r="CC23" s="104" t="s">
        <v>36</v>
      </c>
      <c r="CD23" s="104" t="s">
        <v>36</v>
      </c>
      <c r="CE23" s="104" t="s">
        <v>36</v>
      </c>
      <c r="CF23" s="104" t="s">
        <v>36</v>
      </c>
      <c r="CG23" s="104" t="s">
        <v>36</v>
      </c>
      <c r="CH23" s="105" t="s">
        <v>36</v>
      </c>
      <c r="CI23" s="85"/>
      <c r="CJ23" s="85"/>
      <c r="CK23" s="85"/>
      <c r="CL23" s="85"/>
      <c r="CM23" s="85"/>
      <c r="CN23" s="85"/>
      <c r="CO23" s="85"/>
      <c r="CP23" s="85"/>
      <c r="CQ23" s="85"/>
      <c r="CR23" s="85"/>
      <c r="CS23" s="85"/>
      <c r="CT23" s="85"/>
      <c r="CU23" s="85"/>
      <c r="CV23" s="85"/>
      <c r="CW23" s="85"/>
      <c r="CX23" s="85"/>
      <c r="CY23" s="85"/>
      <c r="CZ23" s="85"/>
    </row>
    <row r="24" s="385" customFormat="true" ht="15" hidden="true" customHeight="true" x14ac:dyDescent="0.2">
      <c r="A24" s="879" t="s">
        <v>48</v>
      </c>
      <c r="B24" s="452" t="s">
        <v>60</v>
      </c>
      <c r="C24" s="458"/>
      <c r="D24" s="459"/>
      <c r="E24" s="459"/>
      <c r="F24" s="459"/>
      <c r="G24" s="460"/>
      <c r="H24" s="461"/>
      <c r="I24" s="459"/>
      <c r="J24" s="459"/>
      <c r="K24" s="459"/>
      <c r="L24" s="462"/>
      <c r="M24" s="458"/>
      <c r="N24" s="459"/>
      <c r="O24" s="459"/>
      <c r="P24" s="459"/>
      <c r="Q24" s="460"/>
      <c r="R24" s="461"/>
      <c r="S24" s="459"/>
      <c r="T24" s="459"/>
      <c r="U24" s="459"/>
      <c r="V24" s="459"/>
      <c r="W24" s="459"/>
      <c r="X24" s="459"/>
      <c r="Y24" s="459"/>
      <c r="Z24" s="459"/>
      <c r="AA24" s="459"/>
      <c r="AB24" s="462"/>
      <c r="AC24" s="462"/>
      <c r="AD24" s="462"/>
      <c r="AE24" s="462"/>
      <c r="AF24" s="462"/>
      <c r="AG24" s="462"/>
      <c r="AH24" s="743"/>
      <c r="AI24" s="743"/>
      <c r="AJ24" s="743"/>
      <c r="AK24" s="743"/>
      <c r="AL24" s="743"/>
      <c r="AM24" s="743"/>
      <c r="AN24" s="743"/>
      <c r="AO24" s="743"/>
      <c r="AP24" s="743"/>
      <c r="AQ24" s="743"/>
      <c r="AR24" s="743"/>
      <c r="AS24" s="743"/>
      <c r="AT24" s="743"/>
      <c r="AU24" s="743"/>
      <c r="AV24" s="743"/>
      <c r="AW24" s="743"/>
      <c r="AX24" s="743"/>
      <c r="AY24" s="743"/>
      <c r="AZ24" s="422"/>
      <c r="BB24" s="387"/>
      <c r="BZ24" s="422"/>
      <c r="CA24" s="422"/>
      <c r="CB24" s="422"/>
      <c r="CC24" s="422"/>
      <c r="CD24" s="422"/>
      <c r="CE24" s="422"/>
      <c r="CF24" s="422"/>
      <c r="CG24" s="422"/>
      <c r="CH24" s="422"/>
      <c r="CI24" s="422"/>
      <c r="CJ24" s="422"/>
      <c r="CK24" s="422"/>
      <c r="CL24" s="422"/>
      <c r="CM24" s="422"/>
      <c r="CN24" s="422"/>
      <c r="CO24" s="422"/>
      <c r="CP24" s="422"/>
      <c r="CQ24" s="422"/>
      <c r="CR24" s="422"/>
      <c r="CS24" s="422"/>
      <c r="CT24" s="422"/>
      <c r="CU24" s="422"/>
      <c r="CV24" s="422"/>
      <c r="CW24" s="422"/>
      <c r="CX24" s="422"/>
      <c r="CY24" s="422"/>
      <c r="CZ24" s="422"/>
    </row>
    <row r="25" s="385" customFormat="true" ht="15" hidden="true" customHeight="true" x14ac:dyDescent="0.2">
      <c r="A25" s="880"/>
      <c r="B25" s="449" t="s">
        <v>59</v>
      </c>
      <c r="C25" s="463"/>
      <c r="D25" s="464"/>
      <c r="E25" s="464"/>
      <c r="F25" s="464"/>
      <c r="G25" s="465"/>
      <c r="H25" s="466"/>
      <c r="I25" s="464"/>
      <c r="J25" s="464"/>
      <c r="K25" s="464"/>
      <c r="L25" s="467"/>
      <c r="M25" s="463"/>
      <c r="N25" s="464"/>
      <c r="O25" s="464"/>
      <c r="P25" s="464"/>
      <c r="Q25" s="465"/>
      <c r="R25" s="466"/>
      <c r="S25" s="464"/>
      <c r="T25" s="464"/>
      <c r="U25" s="464"/>
      <c r="V25" s="464"/>
      <c r="W25" s="464"/>
      <c r="X25" s="464"/>
      <c r="Y25" s="464"/>
      <c r="Z25" s="464"/>
      <c r="AA25" s="464"/>
      <c r="AB25" s="467"/>
      <c r="AC25" s="467"/>
      <c r="AD25" s="467"/>
      <c r="AE25" s="467"/>
      <c r="AF25" s="467"/>
      <c r="AG25" s="467"/>
      <c r="AH25" s="743"/>
      <c r="AI25" s="743"/>
      <c r="AJ25" s="743"/>
      <c r="AK25" s="743"/>
      <c r="AL25" s="743"/>
      <c r="AM25" s="743"/>
      <c r="AN25" s="743"/>
      <c r="AO25" s="743"/>
      <c r="AP25" s="743"/>
      <c r="AQ25" s="743"/>
      <c r="AR25" s="743"/>
      <c r="AS25" s="743"/>
      <c r="AT25" s="743"/>
      <c r="AU25" s="743"/>
      <c r="AV25" s="743"/>
      <c r="AW25" s="743"/>
      <c r="AX25" s="743"/>
      <c r="AY25" s="743"/>
      <c r="AZ25" s="422"/>
      <c r="BB25" s="387"/>
      <c r="BZ25" s="422"/>
      <c r="CA25" s="422"/>
      <c r="CB25" s="422"/>
      <c r="CC25" s="422"/>
      <c r="CD25" s="422"/>
      <c r="CE25" s="422"/>
      <c r="CF25" s="422"/>
      <c r="CG25" s="422"/>
      <c r="CH25" s="422"/>
      <c r="CI25" s="422"/>
      <c r="CJ25" s="422"/>
      <c r="CK25" s="422"/>
      <c r="CL25" s="422"/>
      <c r="CM25" s="422"/>
      <c r="CN25" s="422"/>
      <c r="CO25" s="422"/>
      <c r="CP25" s="422"/>
      <c r="CQ25" s="422"/>
      <c r="CR25" s="422"/>
      <c r="CS25" s="422"/>
      <c r="CT25" s="422"/>
      <c r="CU25" s="422"/>
      <c r="CV25" s="422"/>
      <c r="CW25" s="422"/>
      <c r="CX25" s="422"/>
      <c r="CY25" s="422"/>
      <c r="CZ25" s="422"/>
    </row>
    <row r="26" s="385" customFormat="true" ht="15" hidden="true" customHeight="true" x14ac:dyDescent="0.2">
      <c r="A26" s="881"/>
      <c r="B26" s="450" t="s">
        <v>47</v>
      </c>
      <c r="C26" s="468"/>
      <c r="D26" s="469"/>
      <c r="E26" s="469"/>
      <c r="F26" s="469"/>
      <c r="G26" s="470"/>
      <c r="H26" s="471"/>
      <c r="I26" s="469"/>
      <c r="J26" s="469"/>
      <c r="K26" s="469"/>
      <c r="L26" s="472"/>
      <c r="M26" s="468"/>
      <c r="N26" s="469"/>
      <c r="O26" s="469"/>
      <c r="P26" s="469"/>
      <c r="Q26" s="470"/>
      <c r="R26" s="95"/>
      <c r="S26" s="94"/>
      <c r="T26" s="94"/>
      <c r="U26" s="94"/>
      <c r="V26" s="94"/>
      <c r="W26" s="94"/>
      <c r="X26" s="94"/>
      <c r="Y26" s="94"/>
      <c r="Z26" s="94"/>
      <c r="AA26" s="94"/>
      <c r="AB26" s="93"/>
      <c r="AC26" s="93"/>
      <c r="AD26" s="93"/>
      <c r="AE26" s="93"/>
      <c r="AF26" s="93"/>
      <c r="AG26" s="93"/>
      <c r="AH26" s="743"/>
      <c r="AI26" s="743"/>
      <c r="AJ26" s="743"/>
      <c r="AK26" s="743"/>
      <c r="AL26" s="743"/>
      <c r="AM26" s="743"/>
      <c r="AN26" s="743"/>
      <c r="AO26" s="743"/>
      <c r="AP26" s="743"/>
      <c r="AQ26" s="743"/>
      <c r="AR26" s="743"/>
      <c r="AS26" s="743"/>
      <c r="AT26" s="743"/>
      <c r="AU26" s="743"/>
      <c r="AV26" s="743"/>
      <c r="AW26" s="743"/>
      <c r="AX26" s="743"/>
      <c r="AY26" s="743"/>
      <c r="AZ26" s="422"/>
      <c r="BB26" s="387"/>
      <c r="BZ26" s="422"/>
      <c r="CA26" s="422"/>
      <c r="CB26" s="422"/>
      <c r="CC26" s="422"/>
      <c r="CD26" s="422"/>
      <c r="CE26" s="422"/>
      <c r="CF26" s="422"/>
      <c r="CG26" s="422"/>
      <c r="CH26" s="422"/>
      <c r="CI26" s="422"/>
      <c r="CJ26" s="422"/>
      <c r="CK26" s="422"/>
      <c r="CL26" s="422"/>
      <c r="CM26" s="422"/>
      <c r="CN26" s="422"/>
      <c r="CO26" s="422"/>
      <c r="CP26" s="422"/>
      <c r="CQ26" s="422"/>
      <c r="CR26" s="422"/>
      <c r="CS26" s="422"/>
      <c r="CT26" s="422"/>
      <c r="CU26" s="422"/>
      <c r="CV26" s="422"/>
      <c r="CW26" s="422"/>
      <c r="CX26" s="422"/>
      <c r="CY26" s="422"/>
      <c r="CZ26" s="422"/>
    </row>
    <row r="27" s="759" customFormat="true" ht="15" customHeight="true" x14ac:dyDescent="0.2">
      <c r="A27" s="384"/>
      <c r="B27" s="451"/>
      <c r="C27" s="882" t="s">
        <v>115</v>
      </c>
      <c r="D27" s="883"/>
      <c r="E27" s="883"/>
      <c r="F27" s="883"/>
      <c r="G27" s="884"/>
      <c r="H27" s="856" t="s">
        <v>39</v>
      </c>
      <c r="I27" s="857"/>
      <c r="J27" s="857"/>
      <c r="K27" s="857"/>
      <c r="L27" s="858"/>
      <c r="M27" s="885" t="s">
        <v>38</v>
      </c>
      <c r="N27" s="857"/>
      <c r="O27" s="857"/>
      <c r="P27" s="857"/>
      <c r="Q27" s="858"/>
      <c r="R27" s="97" t="s">
        <v>143</v>
      </c>
      <c r="S27" s="502"/>
      <c r="T27" s="502"/>
      <c r="U27" s="502"/>
      <c r="V27" s="502"/>
      <c r="W27" s="502"/>
      <c r="X27" s="502"/>
      <c r="Y27" s="502"/>
      <c r="Z27" s="502"/>
      <c r="AA27" s="502"/>
      <c r="AB27" s="502"/>
      <c r="AC27" s="502"/>
      <c r="AD27" s="502"/>
      <c r="AE27" s="502"/>
      <c r="AF27" s="502"/>
      <c r="AG27" s="502"/>
      <c r="AH27" s="513"/>
      <c r="AI27" s="513"/>
      <c r="AJ27" s="513"/>
      <c r="AK27" s="513"/>
      <c r="AL27" s="513"/>
      <c r="AM27" s="513"/>
      <c r="AN27" s="513"/>
      <c r="AO27" s="513"/>
      <c r="AP27" s="513"/>
      <c r="AQ27" s="513"/>
      <c r="AR27" s="513"/>
      <c r="AS27" s="513"/>
      <c r="AT27" s="513"/>
      <c r="AU27" s="513"/>
      <c r="AV27" s="513"/>
      <c r="AW27" s="513"/>
      <c r="AX27" s="513"/>
      <c r="AY27" s="513"/>
      <c r="AZ27" s="757"/>
      <c r="BA27" s="423" t="s">
        <v>131</v>
      </c>
      <c r="BB27" s="369" t="s">
        <v>96</v>
      </c>
      <c r="BC27" s="859" t="s">
        <v>115</v>
      </c>
      <c r="BD27" s="860"/>
      <c r="BE27" s="860"/>
      <c r="BF27" s="860"/>
      <c r="BG27" s="889"/>
      <c r="BH27" s="859" t="s">
        <v>39</v>
      </c>
      <c r="BI27" s="860"/>
      <c r="BJ27" s="860"/>
      <c r="BK27" s="860"/>
      <c r="BL27" s="889"/>
      <c r="BM27" s="859" t="s">
        <v>38</v>
      </c>
      <c r="BN27" s="860"/>
      <c r="BO27" s="860"/>
      <c r="BP27" s="860"/>
      <c r="BQ27" s="861"/>
      <c r="BR27" s="96" t="s">
        <v>143</v>
      </c>
      <c r="BS27" s="502"/>
      <c r="BT27" s="502"/>
      <c r="BU27" s="502"/>
      <c r="BV27" s="502"/>
      <c r="BW27" s="502"/>
      <c r="BX27" s="502"/>
      <c r="BY27" s="502"/>
      <c r="BZ27" s="516"/>
      <c r="CA27" s="516"/>
      <c r="CB27" s="516"/>
      <c r="CC27" s="516"/>
      <c r="CD27" s="516"/>
      <c r="CE27" s="516"/>
      <c r="CF27" s="516"/>
      <c r="CG27" s="516"/>
      <c r="CH27" s="421"/>
      <c r="CI27" s="421"/>
      <c r="CJ27" s="421"/>
      <c r="CK27" s="421"/>
      <c r="CL27" s="421"/>
      <c r="CM27" s="421"/>
      <c r="CN27" s="421"/>
      <c r="CO27" s="421"/>
      <c r="CP27" s="421"/>
      <c r="CQ27" s="421"/>
      <c r="CR27" s="421"/>
      <c r="CS27" s="421"/>
      <c r="CT27" s="421"/>
      <c r="CU27" s="421"/>
      <c r="CV27" s="421"/>
      <c r="CW27" s="421"/>
      <c r="CX27" s="421"/>
      <c r="CY27" s="421"/>
      <c r="CZ27" s="421"/>
    </row>
    <row r="28" s="759" customFormat="true" ht="24" x14ac:dyDescent="0.2">
      <c r="A28" s="409" t="s">
        <v>69</v>
      </c>
      <c r="B28" s="451"/>
      <c r="C28" s="493" t="s">
        <v>0</v>
      </c>
      <c r="D28" s="632" t="s">
        <v>1</v>
      </c>
      <c r="E28" s="632" t="s">
        <v>2</v>
      </c>
      <c r="F28" s="632" t="s">
        <v>3</v>
      </c>
      <c r="G28" s="633" t="s">
        <v>4</v>
      </c>
      <c r="H28" s="456" t="s">
        <v>0</v>
      </c>
      <c r="I28" s="636" t="s">
        <v>1</v>
      </c>
      <c r="J28" s="636" t="s">
        <v>2</v>
      </c>
      <c r="K28" s="636" t="s">
        <v>3</v>
      </c>
      <c r="L28" s="637" t="s">
        <v>4</v>
      </c>
      <c r="M28" s="457" t="s">
        <v>0</v>
      </c>
      <c r="N28" s="636" t="s">
        <v>1</v>
      </c>
      <c r="O28" s="636" t="s">
        <v>2</v>
      </c>
      <c r="P28" s="636" t="s">
        <v>3</v>
      </c>
      <c r="Q28" s="630" t="s">
        <v>4</v>
      </c>
      <c r="R28" s="456" t="s">
        <v>677</v>
      </c>
      <c r="S28" s="636" t="s">
        <v>265</v>
      </c>
      <c r="T28" s="636" t="s">
        <v>266</v>
      </c>
      <c r="U28" s="636" t="s">
        <v>267</v>
      </c>
      <c r="V28" s="636" t="s">
        <v>678</v>
      </c>
      <c r="W28" s="636" t="s">
        <v>679</v>
      </c>
      <c r="X28" s="636" t="s">
        <v>268</v>
      </c>
      <c r="Y28" s="636" t="s">
        <v>269</v>
      </c>
      <c r="Z28" s="636" t="s">
        <v>270</v>
      </c>
      <c r="AA28" s="636" t="s">
        <v>680</v>
      </c>
      <c r="AB28" s="636" t="s">
        <v>271</v>
      </c>
      <c r="AC28" s="636" t="s">
        <v>272</v>
      </c>
      <c r="AD28" s="636" t="s">
        <v>273</v>
      </c>
      <c r="AE28" s="636" t="s">
        <v>274</v>
      </c>
      <c r="AF28" s="636" t="s">
        <v>275</v>
      </c>
      <c r="AG28" s="637" t="s">
        <v>276</v>
      </c>
      <c r="AH28" s="513" t="s">
        <v>681</v>
      </c>
      <c r="AI28" s="513"/>
      <c r="AJ28" s="513"/>
      <c r="AK28" s="513"/>
      <c r="AL28" s="513"/>
      <c r="AM28" s="513"/>
      <c r="AN28" s="513"/>
      <c r="AO28" s="513"/>
      <c r="AP28" s="513"/>
      <c r="AQ28" s="513"/>
      <c r="AR28" s="513"/>
      <c r="AS28" s="513"/>
      <c r="AT28" s="513"/>
      <c r="AU28" s="513"/>
      <c r="AV28" s="513"/>
      <c r="AW28" s="513"/>
      <c r="AX28" s="513"/>
      <c r="AY28" s="513"/>
      <c r="AZ28" s="757"/>
      <c r="BA28" s="409" t="s">
        <v>120</v>
      </c>
      <c r="BB28" s="408"/>
      <c r="BC28" s="532" t="s">
        <v>0</v>
      </c>
      <c r="BD28" s="604" t="s">
        <v>1</v>
      </c>
      <c r="BE28" s="604" t="s">
        <v>2</v>
      </c>
      <c r="BF28" s="604" t="s">
        <v>3</v>
      </c>
      <c r="BG28" s="533" t="s">
        <v>4</v>
      </c>
      <c r="BH28" s="532" t="s">
        <v>0</v>
      </c>
      <c r="BI28" s="604" t="s">
        <v>1</v>
      </c>
      <c r="BJ28" s="604" t="s">
        <v>2</v>
      </c>
      <c r="BK28" s="604" t="s">
        <v>3</v>
      </c>
      <c r="BL28" s="533" t="s">
        <v>4</v>
      </c>
      <c r="BM28" s="532" t="s">
        <v>0</v>
      </c>
      <c r="BN28" s="604" t="s">
        <v>1</v>
      </c>
      <c r="BO28" s="604" t="s">
        <v>2</v>
      </c>
      <c r="BP28" s="604" t="s">
        <v>3</v>
      </c>
      <c r="BQ28" s="533" t="s">
        <v>4</v>
      </c>
      <c r="BR28" s="532" t="s">
        <v>677</v>
      </c>
      <c r="BS28" s="604" t="s">
        <v>265</v>
      </c>
      <c r="BT28" s="604" t="s">
        <v>266</v>
      </c>
      <c r="BU28" s="604" t="s">
        <v>267</v>
      </c>
      <c r="BV28" s="604" t="s">
        <v>678</v>
      </c>
      <c r="BW28" s="604" t="s">
        <v>679</v>
      </c>
      <c r="BX28" s="604" t="s">
        <v>268</v>
      </c>
      <c r="BY28" s="605" t="s">
        <v>269</v>
      </c>
      <c r="BZ28" s="605" t="s">
        <v>270</v>
      </c>
      <c r="CA28" s="605" t="s">
        <v>680</v>
      </c>
      <c r="CB28" s="605" t="s">
        <v>271</v>
      </c>
      <c r="CC28" s="605" t="s">
        <v>272</v>
      </c>
      <c r="CD28" s="605" t="s">
        <v>273</v>
      </c>
      <c r="CE28" s="605" t="s">
        <v>274</v>
      </c>
      <c r="CF28" s="605" t="s">
        <v>275</v>
      </c>
      <c r="CG28" s="605" t="s">
        <v>276</v>
      </c>
      <c r="CH28" s="763" t="s">
        <v>681</v>
      </c>
      <c r="CI28" s="763"/>
      <c r="CJ28" s="763"/>
      <c r="CK28" s="763"/>
      <c r="CL28" s="763"/>
      <c r="CM28" s="763"/>
      <c r="CN28" s="763"/>
      <c r="CO28" s="763"/>
      <c r="CP28" s="763"/>
      <c r="CQ28" s="763"/>
      <c r="CR28" s="763"/>
      <c r="CS28" s="763"/>
      <c r="CT28" s="763"/>
      <c r="CU28" s="763"/>
      <c r="CV28" s="763"/>
      <c r="CW28" s="763"/>
      <c r="CX28" s="763"/>
      <c r="CY28" s="763"/>
      <c r="CZ28" s="763"/>
    </row>
    <row r="29" s="759" customFormat="true" ht="15" customHeight="true" x14ac:dyDescent="0.2">
      <c r="A29" s="862" t="s">
        <v>58</v>
      </c>
      <c r="B29" s="453" t="s">
        <v>50</v>
      </c>
      <c r="C29" s="199">
        <v>16.057117866067809</v>
      </c>
      <c r="D29" s="198">
        <v>5.5162962600658787</v>
      </c>
      <c r="E29" s="198">
        <v>6.396337252744015</v>
      </c>
      <c r="F29" s="198">
        <v>22.297393655856837</v>
      </c>
      <c r="G29" s="197">
        <v>50.964650402389623</v>
      </c>
      <c r="H29" s="196">
        <v>38.029832148639805</v>
      </c>
      <c r="I29" s="198">
        <v>47.89550698603535</v>
      </c>
      <c r="J29" s="198">
        <v>51.010023905711009</v>
      </c>
      <c r="K29" s="198">
        <v>46.842735362224701</v>
      </c>
      <c r="L29" s="195">
        <v>81.947939851473123</v>
      </c>
      <c r="M29" s="199">
        <v>4.8410915890169282</v>
      </c>
      <c r="N29" s="198">
        <v>5.3213316955690013</v>
      </c>
      <c r="O29" s="198">
        <v>3.6085152073362221</v>
      </c>
      <c r="P29" s="198">
        <v>5.1084520999994982</v>
      </c>
      <c r="Q29" s="197">
        <v>5.0137109680581933</v>
      </c>
      <c r="R29" s="196">
        <v>0</v>
      </c>
      <c r="S29" s="198">
        <v>84.379278772373283</v>
      </c>
      <c r="T29" s="198">
        <v>4.7734029226771515</v>
      </c>
      <c r="U29" s="198">
        <v>2.2605847937064407</v>
      </c>
      <c r="V29" s="198">
        <v>27.145164547741313</v>
      </c>
      <c r="W29" s="198">
        <v>9.4087006908227124</v>
      </c>
      <c r="X29" s="198">
        <v>2.6987339405248201</v>
      </c>
      <c r="Y29" s="198">
        <v>1.6606321616309132</v>
      </c>
      <c r="Z29" s="198">
        <v>0</v>
      </c>
      <c r="AA29" s="198">
        <v>24.80597825125756</v>
      </c>
      <c r="AB29" s="198">
        <v>1.3525858394937005</v>
      </c>
      <c r="AC29" s="198">
        <v>11.479729002092887</v>
      </c>
      <c r="AD29" s="198">
        <v>7.4628260191153108</v>
      </c>
      <c r="AE29" s="198">
        <v>0.6467128382396482</v>
      </c>
      <c r="AF29" s="198">
        <v>7.7152352308851997</v>
      </c>
      <c r="AG29" s="195">
        <v>23.467404855578383</v>
      </c>
      <c r="AH29" s="133" t="s">
        <v>36</v>
      </c>
      <c r="AI29" s="513"/>
      <c r="AJ29" s="513"/>
      <c r="AK29" s="513"/>
      <c r="AL29" s="513"/>
      <c r="AM29" s="513"/>
      <c r="AN29" s="513"/>
      <c r="AO29" s="513"/>
      <c r="AP29" s="513"/>
      <c r="AQ29" s="513"/>
      <c r="AR29" s="513"/>
      <c r="AS29" s="513"/>
      <c r="AT29" s="513"/>
      <c r="AU29" s="513"/>
      <c r="AV29" s="513"/>
      <c r="AW29" s="513"/>
      <c r="AX29" s="513"/>
      <c r="AY29" s="513"/>
      <c r="AZ29" s="757"/>
      <c r="BA29" s="888" t="s">
        <v>58</v>
      </c>
      <c r="BB29" s="642" t="s">
        <v>50</v>
      </c>
      <c r="BC29" s="121" t="s">
        <v>36</v>
      </c>
      <c r="BD29" s="117" t="s">
        <v>36</v>
      </c>
      <c r="BE29" s="117" t="s">
        <v>36</v>
      </c>
      <c r="BF29" s="117" t="s">
        <v>36</v>
      </c>
      <c r="BG29" s="112" t="s">
        <v>36</v>
      </c>
      <c r="BH29" s="121" t="s">
        <v>36</v>
      </c>
      <c r="BI29" s="117" t="s">
        <v>36</v>
      </c>
      <c r="BJ29" s="117" t="s">
        <v>36</v>
      </c>
      <c r="BK29" s="117" t="s">
        <v>36</v>
      </c>
      <c r="BL29" s="112" t="s">
        <v>36</v>
      </c>
      <c r="BM29" s="121" t="s">
        <v>36</v>
      </c>
      <c r="BN29" s="117" t="s">
        <v>36</v>
      </c>
      <c r="BO29" s="117" t="s">
        <v>36</v>
      </c>
      <c r="BP29" s="117" t="s">
        <v>36</v>
      </c>
      <c r="BQ29" s="112" t="s">
        <v>36</v>
      </c>
      <c r="BR29" s="121" t="s">
        <v>36</v>
      </c>
      <c r="BS29" s="117" t="s">
        <v>36</v>
      </c>
      <c r="BT29" s="117" t="s">
        <v>36</v>
      </c>
      <c r="BU29" s="117" t="s">
        <v>36</v>
      </c>
      <c r="BV29" s="117" t="s">
        <v>36</v>
      </c>
      <c r="BW29" s="117" t="s">
        <v>36</v>
      </c>
      <c r="BX29" s="117" t="s">
        <v>36</v>
      </c>
      <c r="BY29" s="106" t="s">
        <v>36</v>
      </c>
      <c r="BZ29" s="106" t="s">
        <v>36</v>
      </c>
      <c r="CA29" s="106" t="s">
        <v>36</v>
      </c>
      <c r="CB29" s="106" t="s">
        <v>36</v>
      </c>
      <c r="CC29" s="106" t="s">
        <v>36</v>
      </c>
      <c r="CD29" s="106" t="s">
        <v>36</v>
      </c>
      <c r="CE29" s="106" t="s">
        <v>36</v>
      </c>
      <c r="CF29" s="106" t="s">
        <v>36</v>
      </c>
      <c r="CG29" s="106" t="s">
        <v>36</v>
      </c>
      <c r="CH29" s="105" t="s">
        <v>36</v>
      </c>
      <c r="CI29" s="85"/>
      <c r="CJ29" s="85"/>
      <c r="CK29" s="85"/>
      <c r="CL29" s="85"/>
      <c r="CM29" s="85"/>
      <c r="CN29" s="85"/>
      <c r="CO29" s="85"/>
      <c r="CP29" s="85"/>
      <c r="CQ29" s="85"/>
      <c r="CR29" s="85"/>
      <c r="CS29" s="85"/>
      <c r="CT29" s="85"/>
      <c r="CU29" s="85"/>
      <c r="CV29" s="85"/>
      <c r="CW29" s="85"/>
      <c r="CX29" s="85"/>
      <c r="CY29" s="85"/>
      <c r="CZ29" s="85"/>
    </row>
    <row r="30" s="759" customFormat="true" ht="15" customHeight="true" x14ac:dyDescent="0.2">
      <c r="A30" s="863"/>
      <c r="B30" s="454" t="s">
        <v>49</v>
      </c>
      <c r="C30" s="194">
        <v>83.942882133932244</v>
      </c>
      <c r="D30" s="193">
        <v>94.483703739934128</v>
      </c>
      <c r="E30" s="193">
        <v>93.603662747255939</v>
      </c>
      <c r="F30" s="193">
        <v>77.702606344143135</v>
      </c>
      <c r="G30" s="192">
        <v>49.035349597610306</v>
      </c>
      <c r="H30" s="191">
        <v>61.970167851360259</v>
      </c>
      <c r="I30" s="193">
        <v>52.104493013964635</v>
      </c>
      <c r="J30" s="193">
        <v>48.989976094289098</v>
      </c>
      <c r="K30" s="193">
        <v>53.157264637775235</v>
      </c>
      <c r="L30" s="190">
        <v>18.052060148526806</v>
      </c>
      <c r="M30" s="194">
        <v>95.15890841098296</v>
      </c>
      <c r="N30" s="193">
        <v>94.678668304431028</v>
      </c>
      <c r="O30" s="193">
        <v>96.391484792663775</v>
      </c>
      <c r="P30" s="193">
        <v>94.891547900000489</v>
      </c>
      <c r="Q30" s="192">
        <v>94.986289031941809</v>
      </c>
      <c r="R30" s="191">
        <v>100</v>
      </c>
      <c r="S30" s="193">
        <v>15.620721227626881</v>
      </c>
      <c r="T30" s="193">
        <v>95.226597077322893</v>
      </c>
      <c r="U30" s="193">
        <v>97.739415206293501</v>
      </c>
      <c r="V30" s="193">
        <v>72.854835452258754</v>
      </c>
      <c r="W30" s="193">
        <v>90.591299309177288</v>
      </c>
      <c r="X30" s="193">
        <v>97.301266059475239</v>
      </c>
      <c r="Y30" s="193">
        <v>98.339367838369114</v>
      </c>
      <c r="Z30" s="193">
        <v>100</v>
      </c>
      <c r="AA30" s="193">
        <v>75.194021748742344</v>
      </c>
      <c r="AB30" s="193">
        <v>98.647414160506258</v>
      </c>
      <c r="AC30" s="193">
        <v>88.52027099790692</v>
      </c>
      <c r="AD30" s="193">
        <v>92.537173980884646</v>
      </c>
      <c r="AE30" s="193">
        <v>99.353287161760363</v>
      </c>
      <c r="AF30" s="193">
        <v>92.284764769114787</v>
      </c>
      <c r="AG30" s="190">
        <v>76.532595144421578</v>
      </c>
      <c r="AH30" s="133" t="s">
        <v>36</v>
      </c>
      <c r="AI30" s="513"/>
      <c r="AJ30" s="513"/>
      <c r="AK30" s="513"/>
      <c r="AL30" s="513"/>
      <c r="AM30" s="513"/>
      <c r="AN30" s="513"/>
      <c r="AO30" s="513"/>
      <c r="AP30" s="513"/>
      <c r="AQ30" s="513"/>
      <c r="AR30" s="513"/>
      <c r="AS30" s="513"/>
      <c r="AT30" s="513"/>
      <c r="AU30" s="513"/>
      <c r="AV30" s="513"/>
      <c r="AW30" s="513"/>
      <c r="AX30" s="513"/>
      <c r="AY30" s="513"/>
      <c r="AZ30" s="757"/>
      <c r="BA30" s="886"/>
      <c r="BB30" s="641" t="s">
        <v>49</v>
      </c>
      <c r="BC30" s="120" t="s">
        <v>36</v>
      </c>
      <c r="BD30" s="116" t="s">
        <v>36</v>
      </c>
      <c r="BE30" s="116" t="s">
        <v>36</v>
      </c>
      <c r="BF30" s="116" t="s">
        <v>36</v>
      </c>
      <c r="BG30" s="111" t="s">
        <v>36</v>
      </c>
      <c r="BH30" s="120" t="s">
        <v>36</v>
      </c>
      <c r="BI30" s="116" t="s">
        <v>36</v>
      </c>
      <c r="BJ30" s="116" t="s">
        <v>36</v>
      </c>
      <c r="BK30" s="116" t="s">
        <v>36</v>
      </c>
      <c r="BL30" s="111" t="s">
        <v>36</v>
      </c>
      <c r="BM30" s="120" t="s">
        <v>36</v>
      </c>
      <c r="BN30" s="116" t="s">
        <v>36</v>
      </c>
      <c r="BO30" s="116" t="s">
        <v>36</v>
      </c>
      <c r="BP30" s="116" t="s">
        <v>36</v>
      </c>
      <c r="BQ30" s="111" t="s">
        <v>36</v>
      </c>
      <c r="BR30" s="120" t="s">
        <v>36</v>
      </c>
      <c r="BS30" s="116" t="s">
        <v>36</v>
      </c>
      <c r="BT30" s="116" t="s">
        <v>36</v>
      </c>
      <c r="BU30" s="116" t="s">
        <v>36</v>
      </c>
      <c r="BV30" s="116" t="s">
        <v>36</v>
      </c>
      <c r="BW30" s="116" t="s">
        <v>36</v>
      </c>
      <c r="BX30" s="116" t="s">
        <v>36</v>
      </c>
      <c r="BY30" s="105" t="s">
        <v>36</v>
      </c>
      <c r="BZ30" s="105" t="s">
        <v>36</v>
      </c>
      <c r="CA30" s="105" t="s">
        <v>36</v>
      </c>
      <c r="CB30" s="105" t="s">
        <v>36</v>
      </c>
      <c r="CC30" s="105" t="s">
        <v>36</v>
      </c>
      <c r="CD30" s="105" t="s">
        <v>36</v>
      </c>
      <c r="CE30" s="105" t="s">
        <v>36</v>
      </c>
      <c r="CF30" s="105" t="s">
        <v>36</v>
      </c>
      <c r="CG30" s="105" t="s">
        <v>36</v>
      </c>
      <c r="CH30" s="105" t="s">
        <v>36</v>
      </c>
      <c r="CI30" s="85"/>
      <c r="CJ30" s="85"/>
      <c r="CK30" s="85"/>
      <c r="CL30" s="85"/>
      <c r="CM30" s="85"/>
      <c r="CN30" s="85"/>
      <c r="CO30" s="85"/>
      <c r="CP30" s="85"/>
      <c r="CQ30" s="85"/>
      <c r="CR30" s="85"/>
      <c r="CS30" s="85"/>
      <c r="CT30" s="85"/>
      <c r="CU30" s="85"/>
      <c r="CV30" s="85"/>
      <c r="CW30" s="85"/>
      <c r="CX30" s="85"/>
      <c r="CY30" s="85"/>
      <c r="CZ30" s="85"/>
    </row>
    <row r="31" s="384" customFormat="true" ht="15" customHeight="true" x14ac:dyDescent="0.2">
      <c r="A31" s="863" t="s">
        <v>104</v>
      </c>
      <c r="B31" s="454" t="s">
        <v>50</v>
      </c>
      <c r="C31" s="194">
        <v>0.23194586294274919</v>
      </c>
      <c r="D31" s="193">
        <v>0</v>
      </c>
      <c r="E31" s="193">
        <v>0</v>
      </c>
      <c r="F31" s="193">
        <v>0.21611002869356263</v>
      </c>
      <c r="G31" s="192">
        <v>5.9277720938409058</v>
      </c>
      <c r="H31" s="191">
        <v>0.24005069073859484</v>
      </c>
      <c r="I31" s="193">
        <v>0.30175624177470961</v>
      </c>
      <c r="J31" s="193">
        <v>1.1299706883733669</v>
      </c>
      <c r="K31" s="193">
        <v>2.8778926687538173</v>
      </c>
      <c r="L31" s="190">
        <v>14.752748775303971</v>
      </c>
      <c r="M31" s="194">
        <v>0.22849952886925071</v>
      </c>
      <c r="N31" s="193">
        <v>0</v>
      </c>
      <c r="O31" s="193">
        <v>0</v>
      </c>
      <c r="P31" s="193">
        <v>0</v>
      </c>
      <c r="Q31" s="192">
        <v>8.5579223332005253E-2</v>
      </c>
      <c r="R31" s="191">
        <v>0</v>
      </c>
      <c r="S31" s="193">
        <v>6.6033714059256035</v>
      </c>
      <c r="T31" s="193">
        <v>0</v>
      </c>
      <c r="U31" s="193">
        <v>0</v>
      </c>
      <c r="V31" s="193">
        <v>1.0398691400586155</v>
      </c>
      <c r="W31" s="193">
        <v>0.36128002364492462</v>
      </c>
      <c r="X31" s="193">
        <v>0</v>
      </c>
      <c r="Y31" s="193">
        <v>0</v>
      </c>
      <c r="Z31" s="193">
        <v>0</v>
      </c>
      <c r="AA31" s="193">
        <v>0.39099244876642758</v>
      </c>
      <c r="AB31" s="193">
        <v>0</v>
      </c>
      <c r="AC31" s="193">
        <v>1.5087696279942393</v>
      </c>
      <c r="AD31" s="193">
        <v>0.33748498023109758</v>
      </c>
      <c r="AE31" s="193">
        <v>0</v>
      </c>
      <c r="AF31" s="193">
        <v>1.4090753137255003</v>
      </c>
      <c r="AG31" s="190">
        <v>0.70536730694459548</v>
      </c>
      <c r="AH31" s="133" t="s">
        <v>36</v>
      </c>
      <c r="AI31" s="513"/>
      <c r="AJ31" s="513"/>
      <c r="AK31" s="513"/>
      <c r="AL31" s="513"/>
      <c r="AM31" s="513"/>
      <c r="AN31" s="513"/>
      <c r="AO31" s="513"/>
      <c r="AP31" s="513"/>
      <c r="AQ31" s="513"/>
      <c r="AR31" s="513"/>
      <c r="AS31" s="513"/>
      <c r="AT31" s="513"/>
      <c r="AU31" s="513"/>
      <c r="AV31" s="513"/>
      <c r="AW31" s="513"/>
      <c r="AX31" s="513"/>
      <c r="AY31" s="513"/>
      <c r="AZ31" s="757"/>
      <c r="BA31" s="886" t="s">
        <v>104</v>
      </c>
      <c r="BB31" s="641" t="s">
        <v>50</v>
      </c>
      <c r="BC31" s="120" t="s">
        <v>36</v>
      </c>
      <c r="BD31" s="116" t="s">
        <v>36</v>
      </c>
      <c r="BE31" s="116" t="s">
        <v>36</v>
      </c>
      <c r="BF31" s="116" t="s">
        <v>36</v>
      </c>
      <c r="BG31" s="111" t="s">
        <v>36</v>
      </c>
      <c r="BH31" s="120" t="s">
        <v>36</v>
      </c>
      <c r="BI31" s="116" t="s">
        <v>36</v>
      </c>
      <c r="BJ31" s="116" t="s">
        <v>36</v>
      </c>
      <c r="BK31" s="116" t="s">
        <v>36</v>
      </c>
      <c r="BL31" s="111" t="s">
        <v>36</v>
      </c>
      <c r="BM31" s="120" t="s">
        <v>36</v>
      </c>
      <c r="BN31" s="116" t="s">
        <v>36</v>
      </c>
      <c r="BO31" s="116" t="s">
        <v>36</v>
      </c>
      <c r="BP31" s="116" t="s">
        <v>36</v>
      </c>
      <c r="BQ31" s="111" t="s">
        <v>36</v>
      </c>
      <c r="BR31" s="120" t="s">
        <v>36</v>
      </c>
      <c r="BS31" s="116" t="s">
        <v>36</v>
      </c>
      <c r="BT31" s="116" t="s">
        <v>36</v>
      </c>
      <c r="BU31" s="116" t="s">
        <v>36</v>
      </c>
      <c r="BV31" s="116" t="s">
        <v>36</v>
      </c>
      <c r="BW31" s="116" t="s">
        <v>36</v>
      </c>
      <c r="BX31" s="116" t="s">
        <v>36</v>
      </c>
      <c r="BY31" s="105" t="s">
        <v>36</v>
      </c>
      <c r="BZ31" s="105" t="s">
        <v>36</v>
      </c>
      <c r="CA31" s="105" t="s">
        <v>36</v>
      </c>
      <c r="CB31" s="105" t="s">
        <v>36</v>
      </c>
      <c r="CC31" s="105" t="s">
        <v>36</v>
      </c>
      <c r="CD31" s="105" t="s">
        <v>36</v>
      </c>
      <c r="CE31" s="105" t="s">
        <v>36</v>
      </c>
      <c r="CF31" s="105" t="s">
        <v>36</v>
      </c>
      <c r="CG31" s="105" t="s">
        <v>36</v>
      </c>
      <c r="CH31" s="105" t="s">
        <v>36</v>
      </c>
      <c r="CI31" s="85"/>
      <c r="CJ31" s="85"/>
      <c r="CK31" s="85"/>
      <c r="CL31" s="85"/>
      <c r="CM31" s="85"/>
      <c r="CN31" s="85"/>
      <c r="CO31" s="85"/>
      <c r="CP31" s="85"/>
      <c r="CQ31" s="85"/>
      <c r="CR31" s="85"/>
      <c r="CS31" s="85"/>
      <c r="CT31" s="85"/>
      <c r="CU31" s="85"/>
      <c r="CV31" s="85"/>
      <c r="CW31" s="85"/>
      <c r="CX31" s="85"/>
      <c r="CY31" s="85"/>
      <c r="CZ31" s="85"/>
    </row>
    <row r="32" s="384" customFormat="true" ht="15" customHeight="true" x14ac:dyDescent="0.2">
      <c r="A32" s="863"/>
      <c r="B32" s="454" t="s">
        <v>49</v>
      </c>
      <c r="C32" s="194">
        <v>99.768054137057234</v>
      </c>
      <c r="D32" s="193">
        <v>100</v>
      </c>
      <c r="E32" s="193">
        <v>100</v>
      </c>
      <c r="F32" s="193">
        <v>99.783889971306422</v>
      </c>
      <c r="G32" s="192">
        <v>94.072227906159071</v>
      </c>
      <c r="H32" s="191">
        <v>99.759949309261415</v>
      </c>
      <c r="I32" s="193">
        <v>99.698243758225289</v>
      </c>
      <c r="J32" s="193">
        <v>98.870029311626638</v>
      </c>
      <c r="K32" s="193">
        <v>97.122107331246184</v>
      </c>
      <c r="L32" s="190">
        <v>85.247251224696015</v>
      </c>
      <c r="M32" s="194">
        <v>99.771500471130736</v>
      </c>
      <c r="N32" s="193">
        <v>100</v>
      </c>
      <c r="O32" s="193">
        <v>100</v>
      </c>
      <c r="P32" s="193">
        <v>100</v>
      </c>
      <c r="Q32" s="192">
        <v>99.914420776667995</v>
      </c>
      <c r="R32" s="191">
        <v>100</v>
      </c>
      <c r="S32" s="193">
        <v>93.396628594074471</v>
      </c>
      <c r="T32" s="193">
        <v>100</v>
      </c>
      <c r="U32" s="193">
        <v>100</v>
      </c>
      <c r="V32" s="193">
        <v>98.960130859941373</v>
      </c>
      <c r="W32" s="193">
        <v>99.638719976355077</v>
      </c>
      <c r="X32" s="193">
        <v>100</v>
      </c>
      <c r="Y32" s="193">
        <v>100</v>
      </c>
      <c r="Z32" s="193">
        <v>100</v>
      </c>
      <c r="AA32" s="193">
        <v>99.609007551233589</v>
      </c>
      <c r="AB32" s="193">
        <v>100</v>
      </c>
      <c r="AC32" s="193">
        <v>98.491230372005717</v>
      </c>
      <c r="AD32" s="193">
        <v>99.662515019768875</v>
      </c>
      <c r="AE32" s="193">
        <v>100</v>
      </c>
      <c r="AF32" s="193">
        <v>98.590924686274491</v>
      </c>
      <c r="AG32" s="190">
        <v>99.294632693055419</v>
      </c>
      <c r="AH32" s="133" t="s">
        <v>36</v>
      </c>
      <c r="AI32" s="513"/>
      <c r="AJ32" s="513"/>
      <c r="AK32" s="513"/>
      <c r="AL32" s="513"/>
      <c r="AM32" s="513"/>
      <c r="AN32" s="513"/>
      <c r="AO32" s="513"/>
      <c r="AP32" s="513"/>
      <c r="AQ32" s="513"/>
      <c r="AR32" s="513"/>
      <c r="AS32" s="513"/>
      <c r="AT32" s="513"/>
      <c r="AU32" s="513"/>
      <c r="AV32" s="513"/>
      <c r="AW32" s="513"/>
      <c r="AX32" s="513"/>
      <c r="AY32" s="513"/>
      <c r="AZ32" s="757"/>
      <c r="BA32" s="886"/>
      <c r="BB32" s="641" t="s">
        <v>49</v>
      </c>
      <c r="BC32" s="120" t="s">
        <v>36</v>
      </c>
      <c r="BD32" s="116" t="s">
        <v>36</v>
      </c>
      <c r="BE32" s="116" t="s">
        <v>36</v>
      </c>
      <c r="BF32" s="116" t="s">
        <v>36</v>
      </c>
      <c r="BG32" s="111" t="s">
        <v>36</v>
      </c>
      <c r="BH32" s="120" t="s">
        <v>36</v>
      </c>
      <c r="BI32" s="116" t="s">
        <v>36</v>
      </c>
      <c r="BJ32" s="116" t="s">
        <v>36</v>
      </c>
      <c r="BK32" s="116" t="s">
        <v>36</v>
      </c>
      <c r="BL32" s="111" t="s">
        <v>36</v>
      </c>
      <c r="BM32" s="120" t="s">
        <v>36</v>
      </c>
      <c r="BN32" s="116" t="s">
        <v>36</v>
      </c>
      <c r="BO32" s="116" t="s">
        <v>36</v>
      </c>
      <c r="BP32" s="116" t="s">
        <v>36</v>
      </c>
      <c r="BQ32" s="111" t="s">
        <v>36</v>
      </c>
      <c r="BR32" s="120" t="s">
        <v>36</v>
      </c>
      <c r="BS32" s="116" t="s">
        <v>36</v>
      </c>
      <c r="BT32" s="116" t="s">
        <v>36</v>
      </c>
      <c r="BU32" s="116" t="s">
        <v>36</v>
      </c>
      <c r="BV32" s="116" t="s">
        <v>36</v>
      </c>
      <c r="BW32" s="116" t="s">
        <v>36</v>
      </c>
      <c r="BX32" s="116" t="s">
        <v>36</v>
      </c>
      <c r="BY32" s="105" t="s">
        <v>36</v>
      </c>
      <c r="BZ32" s="105" t="s">
        <v>36</v>
      </c>
      <c r="CA32" s="105" t="s">
        <v>36</v>
      </c>
      <c r="CB32" s="105" t="s">
        <v>36</v>
      </c>
      <c r="CC32" s="105" t="s">
        <v>36</v>
      </c>
      <c r="CD32" s="105" t="s">
        <v>36</v>
      </c>
      <c r="CE32" s="105" t="s">
        <v>36</v>
      </c>
      <c r="CF32" s="105" t="s">
        <v>36</v>
      </c>
      <c r="CG32" s="105" t="s">
        <v>36</v>
      </c>
      <c r="CH32" s="105" t="s">
        <v>36</v>
      </c>
      <c r="CI32" s="85"/>
      <c r="CJ32" s="85"/>
      <c r="CK32" s="85"/>
      <c r="CL32" s="85"/>
      <c r="CM32" s="85"/>
      <c r="CN32" s="85"/>
      <c r="CO32" s="85"/>
      <c r="CP32" s="85"/>
      <c r="CQ32" s="85"/>
      <c r="CR32" s="85"/>
      <c r="CS32" s="85"/>
      <c r="CT32" s="85"/>
      <c r="CU32" s="85"/>
      <c r="CV32" s="85"/>
      <c r="CW32" s="85"/>
      <c r="CX32" s="85"/>
      <c r="CY32" s="85"/>
      <c r="CZ32" s="85"/>
    </row>
    <row r="33" s="384" customFormat="true" ht="15" customHeight="true" x14ac:dyDescent="0.2">
      <c r="A33" s="863" t="s">
        <v>105</v>
      </c>
      <c r="B33" s="454" t="s">
        <v>50</v>
      </c>
      <c r="C33" s="136" t="s">
        <v>36</v>
      </c>
      <c r="D33" s="133" t="s">
        <v>36</v>
      </c>
      <c r="E33" s="133" t="s">
        <v>36</v>
      </c>
      <c r="F33" s="133" t="s">
        <v>36</v>
      </c>
      <c r="G33" s="130" t="s">
        <v>36</v>
      </c>
      <c r="H33" s="127" t="s">
        <v>36</v>
      </c>
      <c r="I33" s="133" t="s">
        <v>36</v>
      </c>
      <c r="J33" s="133" t="s">
        <v>36</v>
      </c>
      <c r="K33" s="133" t="s">
        <v>36</v>
      </c>
      <c r="L33" s="124" t="s">
        <v>36</v>
      </c>
      <c r="M33" s="136" t="s">
        <v>36</v>
      </c>
      <c r="N33" s="133" t="s">
        <v>36</v>
      </c>
      <c r="O33" s="133" t="s">
        <v>36</v>
      </c>
      <c r="P33" s="133" t="s">
        <v>36</v>
      </c>
      <c r="Q33" s="130" t="s">
        <v>36</v>
      </c>
      <c r="R33" s="127" t="s">
        <v>36</v>
      </c>
      <c r="S33" s="133" t="s">
        <v>36</v>
      </c>
      <c r="T33" s="133" t="s">
        <v>36</v>
      </c>
      <c r="U33" s="133" t="s">
        <v>36</v>
      </c>
      <c r="V33" s="133" t="s">
        <v>36</v>
      </c>
      <c r="W33" s="133" t="s">
        <v>36</v>
      </c>
      <c r="X33" s="133" t="s">
        <v>36</v>
      </c>
      <c r="Y33" s="133" t="s">
        <v>36</v>
      </c>
      <c r="Z33" s="133" t="s">
        <v>36</v>
      </c>
      <c r="AA33" s="133" t="s">
        <v>36</v>
      </c>
      <c r="AB33" s="133" t="s">
        <v>36</v>
      </c>
      <c r="AC33" s="133" t="s">
        <v>36</v>
      </c>
      <c r="AD33" s="133" t="s">
        <v>36</v>
      </c>
      <c r="AE33" s="133" t="s">
        <v>36</v>
      </c>
      <c r="AF33" s="133" t="s">
        <v>36</v>
      </c>
      <c r="AG33" s="124" t="s">
        <v>36</v>
      </c>
      <c r="AH33" s="133" t="s">
        <v>36</v>
      </c>
      <c r="AI33" s="87"/>
      <c r="AJ33" s="87"/>
      <c r="AK33" s="87"/>
      <c r="AL33" s="87"/>
      <c r="AM33" s="87"/>
      <c r="AN33" s="87"/>
      <c r="AO33" s="87"/>
      <c r="AP33" s="87"/>
      <c r="AQ33" s="87"/>
      <c r="AR33" s="87"/>
      <c r="AS33" s="87"/>
      <c r="AT33" s="87"/>
      <c r="AU33" s="87"/>
      <c r="AV33" s="87"/>
      <c r="AW33" s="87"/>
      <c r="AX33" s="87"/>
      <c r="AY33" s="87"/>
      <c r="AZ33" s="421"/>
      <c r="BA33" s="886" t="s">
        <v>105</v>
      </c>
      <c r="BB33" s="641" t="s">
        <v>50</v>
      </c>
      <c r="BC33" s="120" t="s">
        <v>36</v>
      </c>
      <c r="BD33" s="116" t="s">
        <v>36</v>
      </c>
      <c r="BE33" s="116" t="s">
        <v>36</v>
      </c>
      <c r="BF33" s="116" t="s">
        <v>36</v>
      </c>
      <c r="BG33" s="111" t="s">
        <v>36</v>
      </c>
      <c r="BH33" s="120" t="s">
        <v>36</v>
      </c>
      <c r="BI33" s="116" t="s">
        <v>36</v>
      </c>
      <c r="BJ33" s="116" t="s">
        <v>36</v>
      </c>
      <c r="BK33" s="116" t="s">
        <v>36</v>
      </c>
      <c r="BL33" s="111" t="s">
        <v>36</v>
      </c>
      <c r="BM33" s="120" t="s">
        <v>36</v>
      </c>
      <c r="BN33" s="116" t="s">
        <v>36</v>
      </c>
      <c r="BO33" s="116" t="s">
        <v>36</v>
      </c>
      <c r="BP33" s="116" t="s">
        <v>36</v>
      </c>
      <c r="BQ33" s="111" t="s">
        <v>36</v>
      </c>
      <c r="BR33" s="120" t="s">
        <v>36</v>
      </c>
      <c r="BS33" s="116" t="s">
        <v>36</v>
      </c>
      <c r="BT33" s="116" t="s">
        <v>36</v>
      </c>
      <c r="BU33" s="116" t="s">
        <v>36</v>
      </c>
      <c r="BV33" s="116" t="s">
        <v>36</v>
      </c>
      <c r="BW33" s="116" t="s">
        <v>36</v>
      </c>
      <c r="BX33" s="116" t="s">
        <v>36</v>
      </c>
      <c r="BY33" s="105" t="s">
        <v>36</v>
      </c>
      <c r="BZ33" s="105" t="s">
        <v>36</v>
      </c>
      <c r="CA33" s="105" t="s">
        <v>36</v>
      </c>
      <c r="CB33" s="105" t="s">
        <v>36</v>
      </c>
      <c r="CC33" s="105" t="s">
        <v>36</v>
      </c>
      <c r="CD33" s="105" t="s">
        <v>36</v>
      </c>
      <c r="CE33" s="105" t="s">
        <v>36</v>
      </c>
      <c r="CF33" s="105" t="s">
        <v>36</v>
      </c>
      <c r="CG33" s="105" t="s">
        <v>36</v>
      </c>
      <c r="CH33" s="105" t="s">
        <v>36</v>
      </c>
      <c r="CI33" s="85"/>
      <c r="CJ33" s="85"/>
      <c r="CK33" s="85"/>
      <c r="CL33" s="85"/>
      <c r="CM33" s="85"/>
      <c r="CN33" s="85"/>
      <c r="CO33" s="85"/>
      <c r="CP33" s="85"/>
      <c r="CQ33" s="85"/>
      <c r="CR33" s="85"/>
      <c r="CS33" s="85"/>
      <c r="CT33" s="85"/>
      <c r="CU33" s="85"/>
      <c r="CV33" s="85"/>
      <c r="CW33" s="85"/>
      <c r="CX33" s="85"/>
      <c r="CY33" s="85"/>
      <c r="CZ33" s="85"/>
    </row>
    <row r="34" s="384" customFormat="true" ht="15" customHeight="true" x14ac:dyDescent="0.2">
      <c r="A34" s="863"/>
      <c r="B34" s="454" t="s">
        <v>49</v>
      </c>
      <c r="C34" s="136" t="s">
        <v>36</v>
      </c>
      <c r="D34" s="133" t="s">
        <v>36</v>
      </c>
      <c r="E34" s="133" t="s">
        <v>36</v>
      </c>
      <c r="F34" s="133" t="s">
        <v>36</v>
      </c>
      <c r="G34" s="130" t="s">
        <v>36</v>
      </c>
      <c r="H34" s="127" t="s">
        <v>36</v>
      </c>
      <c r="I34" s="133" t="s">
        <v>36</v>
      </c>
      <c r="J34" s="133" t="s">
        <v>36</v>
      </c>
      <c r="K34" s="133" t="s">
        <v>36</v>
      </c>
      <c r="L34" s="124" t="s">
        <v>36</v>
      </c>
      <c r="M34" s="136" t="s">
        <v>36</v>
      </c>
      <c r="N34" s="133" t="s">
        <v>36</v>
      </c>
      <c r="O34" s="133" t="s">
        <v>36</v>
      </c>
      <c r="P34" s="133" t="s">
        <v>36</v>
      </c>
      <c r="Q34" s="130" t="s">
        <v>36</v>
      </c>
      <c r="R34" s="127" t="s">
        <v>36</v>
      </c>
      <c r="S34" s="133" t="s">
        <v>36</v>
      </c>
      <c r="T34" s="133" t="s">
        <v>36</v>
      </c>
      <c r="U34" s="133" t="s">
        <v>36</v>
      </c>
      <c r="V34" s="133" t="s">
        <v>36</v>
      </c>
      <c r="W34" s="133" t="s">
        <v>36</v>
      </c>
      <c r="X34" s="133" t="s">
        <v>36</v>
      </c>
      <c r="Y34" s="133" t="s">
        <v>36</v>
      </c>
      <c r="Z34" s="133" t="s">
        <v>36</v>
      </c>
      <c r="AA34" s="133" t="s">
        <v>36</v>
      </c>
      <c r="AB34" s="133" t="s">
        <v>36</v>
      </c>
      <c r="AC34" s="133" t="s">
        <v>36</v>
      </c>
      <c r="AD34" s="133" t="s">
        <v>36</v>
      </c>
      <c r="AE34" s="133" t="s">
        <v>36</v>
      </c>
      <c r="AF34" s="133" t="s">
        <v>36</v>
      </c>
      <c r="AG34" s="124" t="s">
        <v>36</v>
      </c>
      <c r="AH34" s="133" t="s">
        <v>36</v>
      </c>
      <c r="AI34" s="87"/>
      <c r="AJ34" s="87"/>
      <c r="AK34" s="87"/>
      <c r="AL34" s="87"/>
      <c r="AM34" s="87"/>
      <c r="AN34" s="87"/>
      <c r="AO34" s="87"/>
      <c r="AP34" s="87"/>
      <c r="AQ34" s="87"/>
      <c r="AR34" s="87"/>
      <c r="AS34" s="87"/>
      <c r="AT34" s="87"/>
      <c r="AU34" s="87"/>
      <c r="AV34" s="87"/>
      <c r="AW34" s="87"/>
      <c r="AX34" s="87"/>
      <c r="AY34" s="87"/>
      <c r="AZ34" s="421"/>
      <c r="BA34" s="886"/>
      <c r="BB34" s="641" t="s">
        <v>49</v>
      </c>
      <c r="BC34" s="120" t="s">
        <v>36</v>
      </c>
      <c r="BD34" s="116" t="s">
        <v>36</v>
      </c>
      <c r="BE34" s="116" t="s">
        <v>36</v>
      </c>
      <c r="BF34" s="116" t="s">
        <v>36</v>
      </c>
      <c r="BG34" s="111" t="s">
        <v>36</v>
      </c>
      <c r="BH34" s="120" t="s">
        <v>36</v>
      </c>
      <c r="BI34" s="116" t="s">
        <v>36</v>
      </c>
      <c r="BJ34" s="116" t="s">
        <v>36</v>
      </c>
      <c r="BK34" s="116" t="s">
        <v>36</v>
      </c>
      <c r="BL34" s="111" t="s">
        <v>36</v>
      </c>
      <c r="BM34" s="120" t="s">
        <v>36</v>
      </c>
      <c r="BN34" s="116" t="s">
        <v>36</v>
      </c>
      <c r="BO34" s="116" t="s">
        <v>36</v>
      </c>
      <c r="BP34" s="116" t="s">
        <v>36</v>
      </c>
      <c r="BQ34" s="111" t="s">
        <v>36</v>
      </c>
      <c r="BR34" s="120" t="s">
        <v>36</v>
      </c>
      <c r="BS34" s="116" t="s">
        <v>36</v>
      </c>
      <c r="BT34" s="116" t="s">
        <v>36</v>
      </c>
      <c r="BU34" s="116" t="s">
        <v>36</v>
      </c>
      <c r="BV34" s="116" t="s">
        <v>36</v>
      </c>
      <c r="BW34" s="116" t="s">
        <v>36</v>
      </c>
      <c r="BX34" s="116" t="s">
        <v>36</v>
      </c>
      <c r="BY34" s="105" t="s">
        <v>36</v>
      </c>
      <c r="BZ34" s="105" t="s">
        <v>36</v>
      </c>
      <c r="CA34" s="105" t="s">
        <v>36</v>
      </c>
      <c r="CB34" s="105" t="s">
        <v>36</v>
      </c>
      <c r="CC34" s="105" t="s">
        <v>36</v>
      </c>
      <c r="CD34" s="105" t="s">
        <v>36</v>
      </c>
      <c r="CE34" s="105" t="s">
        <v>36</v>
      </c>
      <c r="CF34" s="105" t="s">
        <v>36</v>
      </c>
      <c r="CG34" s="105" t="s">
        <v>36</v>
      </c>
      <c r="CH34" s="105" t="s">
        <v>36</v>
      </c>
      <c r="CI34" s="85"/>
      <c r="CJ34" s="85"/>
      <c r="CK34" s="85"/>
      <c r="CL34" s="85"/>
      <c r="CM34" s="85"/>
      <c r="CN34" s="85"/>
      <c r="CO34" s="85"/>
      <c r="CP34" s="85"/>
      <c r="CQ34" s="85"/>
      <c r="CR34" s="85"/>
      <c r="CS34" s="85"/>
      <c r="CT34" s="85"/>
      <c r="CU34" s="85"/>
      <c r="CV34" s="85"/>
      <c r="CW34" s="85"/>
      <c r="CX34" s="85"/>
      <c r="CY34" s="85"/>
      <c r="CZ34" s="85"/>
    </row>
    <row r="35" s="759" customFormat="true" ht="15" customHeight="true" x14ac:dyDescent="0.2">
      <c r="A35" s="863" t="s">
        <v>56</v>
      </c>
      <c r="B35" s="454" t="s">
        <v>50</v>
      </c>
      <c r="C35" s="194">
        <v>3.4868974187523931</v>
      </c>
      <c r="D35" s="193">
        <v>1.6860512928673597</v>
      </c>
      <c r="E35" s="193">
        <v>2.6093783772848211</v>
      </c>
      <c r="F35" s="193">
        <v>4.6978700258214019</v>
      </c>
      <c r="G35" s="192">
        <v>13.901461201849427</v>
      </c>
      <c r="H35" s="191">
        <v>6.9877254020233162</v>
      </c>
      <c r="I35" s="193">
        <v>5.7004995016097331</v>
      </c>
      <c r="J35" s="193">
        <v>9.3227145839219325</v>
      </c>
      <c r="K35" s="193">
        <v>10.05478251562203</v>
      </c>
      <c r="L35" s="190">
        <v>25.672140965767028</v>
      </c>
      <c r="M35" s="194">
        <v>1.8185494038999204</v>
      </c>
      <c r="N35" s="193">
        <v>1.3173030667428332</v>
      </c>
      <c r="O35" s="193">
        <v>2.7495879506870451</v>
      </c>
      <c r="P35" s="193">
        <v>2.5181349998015992</v>
      </c>
      <c r="Q35" s="192">
        <v>3.2555266850989777</v>
      </c>
      <c r="R35" s="191">
        <v>20.388128808199006</v>
      </c>
      <c r="S35" s="193">
        <v>12.658111408318462</v>
      </c>
      <c r="T35" s="193">
        <v>8.366575182436927</v>
      </c>
      <c r="U35" s="193">
        <v>1.3839499711320384</v>
      </c>
      <c r="V35" s="193">
        <v>3.3827573639558648</v>
      </c>
      <c r="W35" s="193">
        <v>0.92874105504754023</v>
      </c>
      <c r="X35" s="193">
        <v>4.0992171108424564</v>
      </c>
      <c r="Y35" s="193">
        <v>0.75378426539499788</v>
      </c>
      <c r="Z35" s="193">
        <v>1.0838837256223355</v>
      </c>
      <c r="AA35" s="193">
        <v>6.2093383838401417</v>
      </c>
      <c r="AB35" s="193">
        <v>2.4314867219958809</v>
      </c>
      <c r="AC35" s="193">
        <v>6.392162061474024</v>
      </c>
      <c r="AD35" s="193">
        <v>6.0449678819249213</v>
      </c>
      <c r="AE35" s="193">
        <v>3.3642521411248412</v>
      </c>
      <c r="AF35" s="193">
        <v>4.9065262248051713</v>
      </c>
      <c r="AG35" s="190">
        <v>1.4610625407235873</v>
      </c>
      <c r="AH35" s="133" t="s">
        <v>36</v>
      </c>
      <c r="AI35" s="513"/>
      <c r="AJ35" s="513"/>
      <c r="AK35" s="513"/>
      <c r="AL35" s="513"/>
      <c r="AM35" s="513"/>
      <c r="AN35" s="513"/>
      <c r="AO35" s="513"/>
      <c r="AP35" s="513"/>
      <c r="AQ35" s="513"/>
      <c r="AR35" s="513"/>
      <c r="AS35" s="513"/>
      <c r="AT35" s="513"/>
      <c r="AU35" s="513"/>
      <c r="AV35" s="513"/>
      <c r="AW35" s="513"/>
      <c r="AX35" s="513"/>
      <c r="AY35" s="513"/>
      <c r="AZ35" s="757"/>
      <c r="BA35" s="886" t="s">
        <v>56</v>
      </c>
      <c r="BB35" s="641" t="s">
        <v>50</v>
      </c>
      <c r="BC35" s="120" t="s">
        <v>36</v>
      </c>
      <c r="BD35" s="116" t="s">
        <v>36</v>
      </c>
      <c r="BE35" s="116" t="s">
        <v>36</v>
      </c>
      <c r="BF35" s="116" t="s">
        <v>36</v>
      </c>
      <c r="BG35" s="111" t="s">
        <v>36</v>
      </c>
      <c r="BH35" s="120" t="s">
        <v>36</v>
      </c>
      <c r="BI35" s="116" t="s">
        <v>36</v>
      </c>
      <c r="BJ35" s="116" t="s">
        <v>36</v>
      </c>
      <c r="BK35" s="116" t="s">
        <v>36</v>
      </c>
      <c r="BL35" s="111" t="s">
        <v>36</v>
      </c>
      <c r="BM35" s="120" t="s">
        <v>36</v>
      </c>
      <c r="BN35" s="116" t="s">
        <v>36</v>
      </c>
      <c r="BO35" s="116" t="s">
        <v>36</v>
      </c>
      <c r="BP35" s="116" t="s">
        <v>36</v>
      </c>
      <c r="BQ35" s="111" t="s">
        <v>36</v>
      </c>
      <c r="BR35" s="120" t="s">
        <v>36</v>
      </c>
      <c r="BS35" s="116" t="s">
        <v>36</v>
      </c>
      <c r="BT35" s="116" t="s">
        <v>36</v>
      </c>
      <c r="BU35" s="116" t="s">
        <v>36</v>
      </c>
      <c r="BV35" s="116" t="s">
        <v>36</v>
      </c>
      <c r="BW35" s="116" t="s">
        <v>36</v>
      </c>
      <c r="BX35" s="116" t="s">
        <v>36</v>
      </c>
      <c r="BY35" s="105" t="s">
        <v>36</v>
      </c>
      <c r="BZ35" s="105" t="s">
        <v>36</v>
      </c>
      <c r="CA35" s="105" t="s">
        <v>36</v>
      </c>
      <c r="CB35" s="105" t="s">
        <v>36</v>
      </c>
      <c r="CC35" s="105" t="s">
        <v>36</v>
      </c>
      <c r="CD35" s="105" t="s">
        <v>36</v>
      </c>
      <c r="CE35" s="105" t="s">
        <v>36</v>
      </c>
      <c r="CF35" s="105" t="s">
        <v>36</v>
      </c>
      <c r="CG35" s="105" t="s">
        <v>36</v>
      </c>
      <c r="CH35" s="105" t="s">
        <v>36</v>
      </c>
      <c r="CI35" s="85"/>
      <c r="CJ35" s="85"/>
      <c r="CK35" s="85"/>
      <c r="CL35" s="85"/>
      <c r="CM35" s="85"/>
      <c r="CN35" s="85"/>
      <c r="CO35" s="85"/>
      <c r="CP35" s="85"/>
      <c r="CQ35" s="85"/>
      <c r="CR35" s="85"/>
      <c r="CS35" s="85"/>
      <c r="CT35" s="85"/>
      <c r="CU35" s="85"/>
      <c r="CV35" s="85"/>
      <c r="CW35" s="85"/>
      <c r="CX35" s="85"/>
      <c r="CY35" s="85"/>
      <c r="CZ35" s="85"/>
    </row>
    <row r="36" s="759" customFormat="true" ht="15" customHeight="true" x14ac:dyDescent="0.2">
      <c r="A36" s="863"/>
      <c r="B36" s="454" t="s">
        <v>49</v>
      </c>
      <c r="C36" s="194">
        <v>96.513102581247637</v>
      </c>
      <c r="D36" s="193">
        <v>98.31394870713271</v>
      </c>
      <c r="E36" s="193">
        <v>97.390621622715145</v>
      </c>
      <c r="F36" s="193">
        <v>95.302129974178584</v>
      </c>
      <c r="G36" s="192">
        <v>86.098538798150472</v>
      </c>
      <c r="H36" s="191">
        <v>93.012274597976699</v>
      </c>
      <c r="I36" s="193">
        <v>94.299500498390259</v>
      </c>
      <c r="J36" s="193">
        <v>90.677285416078064</v>
      </c>
      <c r="K36" s="193">
        <v>89.945217484377949</v>
      </c>
      <c r="L36" s="190">
        <v>74.327859034232915</v>
      </c>
      <c r="M36" s="194">
        <v>98.181450596100063</v>
      </c>
      <c r="N36" s="193">
        <v>98.682696933257205</v>
      </c>
      <c r="O36" s="193">
        <v>97.250412049312956</v>
      </c>
      <c r="P36" s="193">
        <v>97.481865000198383</v>
      </c>
      <c r="Q36" s="192">
        <v>96.744473314900986</v>
      </c>
      <c r="R36" s="191">
        <v>79.611871191801058</v>
      </c>
      <c r="S36" s="193">
        <v>87.341888591681695</v>
      </c>
      <c r="T36" s="193">
        <v>91.633424817563139</v>
      </c>
      <c r="U36" s="193">
        <v>98.616050028867946</v>
      </c>
      <c r="V36" s="193">
        <v>96.617242636044125</v>
      </c>
      <c r="W36" s="193">
        <v>99.071258944952461</v>
      </c>
      <c r="X36" s="193">
        <v>95.900782889157639</v>
      </c>
      <c r="Y36" s="193">
        <v>99.246215734605016</v>
      </c>
      <c r="Z36" s="193">
        <v>98.916116274377657</v>
      </c>
      <c r="AA36" s="193">
        <v>93.790661616159824</v>
      </c>
      <c r="AB36" s="193">
        <v>97.568513278004076</v>
      </c>
      <c r="AC36" s="193">
        <v>93.607837938525819</v>
      </c>
      <c r="AD36" s="193">
        <v>93.955032118075053</v>
      </c>
      <c r="AE36" s="193">
        <v>96.635747858875177</v>
      </c>
      <c r="AF36" s="193">
        <v>95.093473775194795</v>
      </c>
      <c r="AG36" s="190">
        <v>98.53893745927644</v>
      </c>
      <c r="AH36" s="133" t="s">
        <v>36</v>
      </c>
      <c r="AI36" s="513"/>
      <c r="AJ36" s="513"/>
      <c r="AK36" s="513"/>
      <c r="AL36" s="513"/>
      <c r="AM36" s="513"/>
      <c r="AN36" s="513"/>
      <c r="AO36" s="513"/>
      <c r="AP36" s="513"/>
      <c r="AQ36" s="513"/>
      <c r="AR36" s="513"/>
      <c r="AS36" s="513"/>
      <c r="AT36" s="513"/>
      <c r="AU36" s="513"/>
      <c r="AV36" s="513"/>
      <c r="AW36" s="513"/>
      <c r="AX36" s="513"/>
      <c r="AY36" s="513"/>
      <c r="AZ36" s="757"/>
      <c r="BA36" s="886"/>
      <c r="BB36" s="641" t="s">
        <v>49</v>
      </c>
      <c r="BC36" s="120" t="s">
        <v>36</v>
      </c>
      <c r="BD36" s="116" t="s">
        <v>36</v>
      </c>
      <c r="BE36" s="116" t="s">
        <v>36</v>
      </c>
      <c r="BF36" s="116" t="s">
        <v>36</v>
      </c>
      <c r="BG36" s="111" t="s">
        <v>36</v>
      </c>
      <c r="BH36" s="120" t="s">
        <v>36</v>
      </c>
      <c r="BI36" s="116" t="s">
        <v>36</v>
      </c>
      <c r="BJ36" s="116" t="s">
        <v>36</v>
      </c>
      <c r="BK36" s="116" t="s">
        <v>36</v>
      </c>
      <c r="BL36" s="111" t="s">
        <v>36</v>
      </c>
      <c r="BM36" s="120" t="s">
        <v>36</v>
      </c>
      <c r="BN36" s="116" t="s">
        <v>36</v>
      </c>
      <c r="BO36" s="116" t="s">
        <v>36</v>
      </c>
      <c r="BP36" s="116" t="s">
        <v>36</v>
      </c>
      <c r="BQ36" s="111" t="s">
        <v>36</v>
      </c>
      <c r="BR36" s="120" t="s">
        <v>36</v>
      </c>
      <c r="BS36" s="116" t="s">
        <v>36</v>
      </c>
      <c r="BT36" s="116" t="s">
        <v>36</v>
      </c>
      <c r="BU36" s="116" t="s">
        <v>36</v>
      </c>
      <c r="BV36" s="116" t="s">
        <v>36</v>
      </c>
      <c r="BW36" s="116" t="s">
        <v>36</v>
      </c>
      <c r="BX36" s="116" t="s">
        <v>36</v>
      </c>
      <c r="BY36" s="105" t="s">
        <v>36</v>
      </c>
      <c r="BZ36" s="105" t="s">
        <v>36</v>
      </c>
      <c r="CA36" s="105" t="s">
        <v>36</v>
      </c>
      <c r="CB36" s="105" t="s">
        <v>36</v>
      </c>
      <c r="CC36" s="105" t="s">
        <v>36</v>
      </c>
      <c r="CD36" s="105" t="s">
        <v>36</v>
      </c>
      <c r="CE36" s="105" t="s">
        <v>36</v>
      </c>
      <c r="CF36" s="105" t="s">
        <v>36</v>
      </c>
      <c r="CG36" s="105" t="s">
        <v>36</v>
      </c>
      <c r="CH36" s="105" t="s">
        <v>36</v>
      </c>
      <c r="CI36" s="85"/>
      <c r="CJ36" s="85"/>
      <c r="CK36" s="85"/>
      <c r="CL36" s="85"/>
      <c r="CM36" s="85"/>
      <c r="CN36" s="85"/>
      <c r="CO36" s="85"/>
      <c r="CP36" s="85"/>
      <c r="CQ36" s="85"/>
      <c r="CR36" s="85"/>
      <c r="CS36" s="85"/>
      <c r="CT36" s="85"/>
      <c r="CU36" s="85"/>
      <c r="CV36" s="85"/>
      <c r="CW36" s="85"/>
      <c r="CX36" s="85"/>
      <c r="CY36" s="85"/>
      <c r="CZ36" s="85"/>
    </row>
    <row r="37" s="759" customFormat="true" ht="15" customHeight="true" x14ac:dyDescent="0.2">
      <c r="A37" s="863" t="s">
        <v>174</v>
      </c>
      <c r="B37" s="454" t="s">
        <v>50</v>
      </c>
      <c r="C37" s="194">
        <v>2.6878966968831577</v>
      </c>
      <c r="D37" s="193">
        <v>1.97787513510677</v>
      </c>
      <c r="E37" s="193">
        <v>3.1866083793872861</v>
      </c>
      <c r="F37" s="193">
        <v>5.5321044674904627</v>
      </c>
      <c r="G37" s="192">
        <v>14.78868100940057</v>
      </c>
      <c r="H37" s="191">
        <v>3.6671288958069788</v>
      </c>
      <c r="I37" s="193">
        <v>4.949349290650586</v>
      </c>
      <c r="J37" s="193">
        <v>8.6508589461842949</v>
      </c>
      <c r="K37" s="193">
        <v>9.8711114600751628</v>
      </c>
      <c r="L37" s="190">
        <v>25.888056401648125</v>
      </c>
      <c r="M37" s="194">
        <v>1.8717460738606615</v>
      </c>
      <c r="N37" s="193">
        <v>2.1928339868069653</v>
      </c>
      <c r="O37" s="193">
        <v>2.5943189631303616</v>
      </c>
      <c r="P37" s="193">
        <v>3.5280525399926619</v>
      </c>
      <c r="Q37" s="192">
        <v>3.8854077440741208</v>
      </c>
      <c r="R37" s="191">
        <v>22.31459546031234</v>
      </c>
      <c r="S37" s="193">
        <v>12.10023670181817</v>
      </c>
      <c r="T37" s="193">
        <v>9.8602647406624779</v>
      </c>
      <c r="U37" s="193">
        <v>1.2928632400916109</v>
      </c>
      <c r="V37" s="193">
        <v>4.305688131502869</v>
      </c>
      <c r="W37" s="193">
        <v>0.81864755401035194</v>
      </c>
      <c r="X37" s="193">
        <v>2.5543701401864851</v>
      </c>
      <c r="Y37" s="193">
        <v>0.86888795452539913</v>
      </c>
      <c r="Z37" s="193">
        <v>0.86000829507870291</v>
      </c>
      <c r="AA37" s="193">
        <v>5.8913573355556039</v>
      </c>
      <c r="AB37" s="193">
        <v>3.4076159213300463</v>
      </c>
      <c r="AC37" s="193">
        <v>8.4602160951013357</v>
      </c>
      <c r="AD37" s="193">
        <v>9.2711289410754691</v>
      </c>
      <c r="AE37" s="193">
        <v>3.5237042576319579</v>
      </c>
      <c r="AF37" s="193">
        <v>8.7693040099945172</v>
      </c>
      <c r="AG37" s="190">
        <v>3.6408870064459968</v>
      </c>
      <c r="AH37" s="133" t="s">
        <v>36</v>
      </c>
      <c r="AI37" s="513"/>
      <c r="AJ37" s="513"/>
      <c r="AK37" s="513"/>
      <c r="AL37" s="513"/>
      <c r="AM37" s="513"/>
      <c r="AN37" s="513"/>
      <c r="AO37" s="513"/>
      <c r="AP37" s="513"/>
      <c r="AQ37" s="513"/>
      <c r="AR37" s="513"/>
      <c r="AS37" s="513"/>
      <c r="AT37" s="513"/>
      <c r="AU37" s="513"/>
      <c r="AV37" s="513"/>
      <c r="AW37" s="513"/>
      <c r="AX37" s="513"/>
      <c r="AY37" s="513"/>
      <c r="AZ37" s="757"/>
      <c r="BA37" s="886" t="s">
        <v>126</v>
      </c>
      <c r="BB37" s="641" t="s">
        <v>50</v>
      </c>
      <c r="BC37" s="120" t="s">
        <v>36</v>
      </c>
      <c r="BD37" s="116" t="s">
        <v>36</v>
      </c>
      <c r="BE37" s="116" t="s">
        <v>36</v>
      </c>
      <c r="BF37" s="116" t="s">
        <v>36</v>
      </c>
      <c r="BG37" s="111" t="s">
        <v>36</v>
      </c>
      <c r="BH37" s="120" t="s">
        <v>36</v>
      </c>
      <c r="BI37" s="116" t="s">
        <v>36</v>
      </c>
      <c r="BJ37" s="116" t="s">
        <v>36</v>
      </c>
      <c r="BK37" s="116" t="s">
        <v>36</v>
      </c>
      <c r="BL37" s="111" t="s">
        <v>36</v>
      </c>
      <c r="BM37" s="120" t="s">
        <v>36</v>
      </c>
      <c r="BN37" s="116" t="s">
        <v>36</v>
      </c>
      <c r="BO37" s="116" t="s">
        <v>36</v>
      </c>
      <c r="BP37" s="116" t="s">
        <v>36</v>
      </c>
      <c r="BQ37" s="111" t="s">
        <v>36</v>
      </c>
      <c r="BR37" s="120" t="s">
        <v>36</v>
      </c>
      <c r="BS37" s="116" t="s">
        <v>36</v>
      </c>
      <c r="BT37" s="116" t="s">
        <v>36</v>
      </c>
      <c r="BU37" s="116" t="s">
        <v>36</v>
      </c>
      <c r="BV37" s="116" t="s">
        <v>36</v>
      </c>
      <c r="BW37" s="116" t="s">
        <v>36</v>
      </c>
      <c r="BX37" s="116" t="s">
        <v>36</v>
      </c>
      <c r="BY37" s="105" t="s">
        <v>36</v>
      </c>
      <c r="BZ37" s="105" t="s">
        <v>36</v>
      </c>
      <c r="CA37" s="105" t="s">
        <v>36</v>
      </c>
      <c r="CB37" s="105" t="s">
        <v>36</v>
      </c>
      <c r="CC37" s="105" t="s">
        <v>36</v>
      </c>
      <c r="CD37" s="105" t="s">
        <v>36</v>
      </c>
      <c r="CE37" s="105" t="s">
        <v>36</v>
      </c>
      <c r="CF37" s="105" t="s">
        <v>36</v>
      </c>
      <c r="CG37" s="105" t="s">
        <v>36</v>
      </c>
      <c r="CH37" s="105" t="s">
        <v>36</v>
      </c>
      <c r="CI37" s="85"/>
      <c r="CJ37" s="85"/>
      <c r="CK37" s="85"/>
      <c r="CL37" s="85"/>
      <c r="CM37" s="85"/>
      <c r="CN37" s="85"/>
      <c r="CO37" s="85"/>
      <c r="CP37" s="85"/>
      <c r="CQ37" s="85"/>
      <c r="CR37" s="85"/>
      <c r="CS37" s="85"/>
      <c r="CT37" s="85"/>
      <c r="CU37" s="85"/>
      <c r="CV37" s="85"/>
      <c r="CW37" s="85"/>
      <c r="CX37" s="85"/>
      <c r="CY37" s="85"/>
      <c r="CZ37" s="85"/>
    </row>
    <row r="38" s="759" customFormat="true" ht="15" customHeight="true" x14ac:dyDescent="0.2">
      <c r="A38" s="863"/>
      <c r="B38" s="454" t="s">
        <v>49</v>
      </c>
      <c r="C38" s="194">
        <v>97.312103303116814</v>
      </c>
      <c r="D38" s="193">
        <v>98.0221248648932</v>
      </c>
      <c r="E38" s="193">
        <v>96.813391620612649</v>
      </c>
      <c r="F38" s="193">
        <v>94.467895532509544</v>
      </c>
      <c r="G38" s="192">
        <v>85.211318990599395</v>
      </c>
      <c r="H38" s="191">
        <v>96.332871104193003</v>
      </c>
      <c r="I38" s="193">
        <v>95.050650709349398</v>
      </c>
      <c r="J38" s="193">
        <v>91.349141053815714</v>
      </c>
      <c r="K38" s="193">
        <v>90.12888853992483</v>
      </c>
      <c r="L38" s="190">
        <v>74.111943598351829</v>
      </c>
      <c r="M38" s="194">
        <v>98.128253926139337</v>
      </c>
      <c r="N38" s="193">
        <v>97.807166013192997</v>
      </c>
      <c r="O38" s="193">
        <v>97.405681036869609</v>
      </c>
      <c r="P38" s="193">
        <v>96.471947460007343</v>
      </c>
      <c r="Q38" s="192">
        <v>96.114592255925842</v>
      </c>
      <c r="R38" s="191">
        <v>77.685404539687624</v>
      </c>
      <c r="S38" s="193">
        <v>87.899763298181952</v>
      </c>
      <c r="T38" s="193">
        <v>90.139735259337542</v>
      </c>
      <c r="U38" s="193">
        <v>98.707136759908394</v>
      </c>
      <c r="V38" s="193">
        <v>95.694311868497152</v>
      </c>
      <c r="W38" s="193">
        <v>99.181352445989646</v>
      </c>
      <c r="X38" s="193">
        <v>97.445629859813494</v>
      </c>
      <c r="Y38" s="193">
        <v>99.131112045474595</v>
      </c>
      <c r="Z38" s="193">
        <v>99.1399917049213</v>
      </c>
      <c r="AA38" s="193">
        <v>94.108642664444446</v>
      </c>
      <c r="AB38" s="193">
        <v>96.592384078669951</v>
      </c>
      <c r="AC38" s="193">
        <v>91.539783904898655</v>
      </c>
      <c r="AD38" s="193">
        <v>90.728871058924526</v>
      </c>
      <c r="AE38" s="193">
        <v>96.47629574236808</v>
      </c>
      <c r="AF38" s="193">
        <v>91.230695990005501</v>
      </c>
      <c r="AG38" s="190">
        <v>96.359112993553993</v>
      </c>
      <c r="AH38" s="133" t="s">
        <v>36</v>
      </c>
      <c r="AI38" s="513"/>
      <c r="AJ38" s="513"/>
      <c r="AK38" s="513"/>
      <c r="AL38" s="513"/>
      <c r="AM38" s="513"/>
      <c r="AN38" s="513"/>
      <c r="AO38" s="513"/>
      <c r="AP38" s="513"/>
      <c r="AQ38" s="513"/>
      <c r="AR38" s="513"/>
      <c r="AS38" s="513"/>
      <c r="AT38" s="513"/>
      <c r="AU38" s="513"/>
      <c r="AV38" s="513"/>
      <c r="AW38" s="513"/>
      <c r="AX38" s="513"/>
      <c r="AY38" s="513"/>
      <c r="AZ38" s="757"/>
      <c r="BA38" s="886"/>
      <c r="BB38" s="641" t="s">
        <v>49</v>
      </c>
      <c r="BC38" s="120" t="s">
        <v>36</v>
      </c>
      <c r="BD38" s="116" t="s">
        <v>36</v>
      </c>
      <c r="BE38" s="116" t="s">
        <v>36</v>
      </c>
      <c r="BF38" s="116" t="s">
        <v>36</v>
      </c>
      <c r="BG38" s="111" t="s">
        <v>36</v>
      </c>
      <c r="BH38" s="120" t="s">
        <v>36</v>
      </c>
      <c r="BI38" s="116" t="s">
        <v>36</v>
      </c>
      <c r="BJ38" s="116" t="s">
        <v>36</v>
      </c>
      <c r="BK38" s="116" t="s">
        <v>36</v>
      </c>
      <c r="BL38" s="111" t="s">
        <v>36</v>
      </c>
      <c r="BM38" s="120" t="s">
        <v>36</v>
      </c>
      <c r="BN38" s="116" t="s">
        <v>36</v>
      </c>
      <c r="BO38" s="116" t="s">
        <v>36</v>
      </c>
      <c r="BP38" s="116" t="s">
        <v>36</v>
      </c>
      <c r="BQ38" s="111" t="s">
        <v>36</v>
      </c>
      <c r="BR38" s="120" t="s">
        <v>36</v>
      </c>
      <c r="BS38" s="116" t="s">
        <v>36</v>
      </c>
      <c r="BT38" s="116" t="s">
        <v>36</v>
      </c>
      <c r="BU38" s="116" t="s">
        <v>36</v>
      </c>
      <c r="BV38" s="116" t="s">
        <v>36</v>
      </c>
      <c r="BW38" s="116" t="s">
        <v>36</v>
      </c>
      <c r="BX38" s="116" t="s">
        <v>36</v>
      </c>
      <c r="BY38" s="105" t="s">
        <v>36</v>
      </c>
      <c r="BZ38" s="105" t="s">
        <v>36</v>
      </c>
      <c r="CA38" s="105" t="s">
        <v>36</v>
      </c>
      <c r="CB38" s="105" t="s">
        <v>36</v>
      </c>
      <c r="CC38" s="105" t="s">
        <v>36</v>
      </c>
      <c r="CD38" s="105" t="s">
        <v>36</v>
      </c>
      <c r="CE38" s="105" t="s">
        <v>36</v>
      </c>
      <c r="CF38" s="105" t="s">
        <v>36</v>
      </c>
      <c r="CG38" s="105" t="s">
        <v>36</v>
      </c>
      <c r="CH38" s="105" t="s">
        <v>36</v>
      </c>
      <c r="CI38" s="85"/>
      <c r="CJ38" s="85"/>
      <c r="CK38" s="85"/>
      <c r="CL38" s="85"/>
      <c r="CM38" s="85"/>
      <c r="CN38" s="85"/>
      <c r="CO38" s="85"/>
      <c r="CP38" s="85"/>
      <c r="CQ38" s="85"/>
      <c r="CR38" s="85"/>
      <c r="CS38" s="85"/>
      <c r="CT38" s="85"/>
      <c r="CU38" s="85"/>
      <c r="CV38" s="85"/>
      <c r="CW38" s="85"/>
      <c r="CX38" s="85"/>
      <c r="CY38" s="85"/>
      <c r="CZ38" s="85"/>
    </row>
    <row r="39" s="384" customFormat="true" ht="15" customHeight="true" x14ac:dyDescent="0.2">
      <c r="A39" s="863" t="s">
        <v>123</v>
      </c>
      <c r="B39" s="454" t="s">
        <v>50</v>
      </c>
      <c r="C39" s="136" t="s">
        <v>36</v>
      </c>
      <c r="D39" s="133" t="s">
        <v>36</v>
      </c>
      <c r="E39" s="133" t="s">
        <v>36</v>
      </c>
      <c r="F39" s="133" t="s">
        <v>36</v>
      </c>
      <c r="G39" s="130" t="s">
        <v>36</v>
      </c>
      <c r="H39" s="127" t="s">
        <v>36</v>
      </c>
      <c r="I39" s="133" t="s">
        <v>36</v>
      </c>
      <c r="J39" s="133" t="s">
        <v>36</v>
      </c>
      <c r="K39" s="133" t="s">
        <v>36</v>
      </c>
      <c r="L39" s="124" t="s">
        <v>36</v>
      </c>
      <c r="M39" s="136" t="s">
        <v>36</v>
      </c>
      <c r="N39" s="133" t="s">
        <v>36</v>
      </c>
      <c r="O39" s="133" t="s">
        <v>36</v>
      </c>
      <c r="P39" s="133" t="s">
        <v>36</v>
      </c>
      <c r="Q39" s="130" t="s">
        <v>36</v>
      </c>
      <c r="R39" s="127" t="s">
        <v>36</v>
      </c>
      <c r="S39" s="133" t="s">
        <v>36</v>
      </c>
      <c r="T39" s="133" t="s">
        <v>36</v>
      </c>
      <c r="U39" s="133" t="s">
        <v>36</v>
      </c>
      <c r="V39" s="133" t="s">
        <v>36</v>
      </c>
      <c r="W39" s="133" t="s">
        <v>36</v>
      </c>
      <c r="X39" s="133" t="s">
        <v>36</v>
      </c>
      <c r="Y39" s="133" t="s">
        <v>36</v>
      </c>
      <c r="Z39" s="133" t="s">
        <v>36</v>
      </c>
      <c r="AA39" s="133" t="s">
        <v>36</v>
      </c>
      <c r="AB39" s="133" t="s">
        <v>36</v>
      </c>
      <c r="AC39" s="133" t="s">
        <v>36</v>
      </c>
      <c r="AD39" s="133" t="s">
        <v>36</v>
      </c>
      <c r="AE39" s="133" t="s">
        <v>36</v>
      </c>
      <c r="AF39" s="133" t="s">
        <v>36</v>
      </c>
      <c r="AG39" s="124" t="s">
        <v>36</v>
      </c>
      <c r="AH39" s="133" t="s">
        <v>36</v>
      </c>
      <c r="AI39" s="87"/>
      <c r="AJ39" s="87"/>
      <c r="AK39" s="87"/>
      <c r="AL39" s="87"/>
      <c r="AM39" s="87"/>
      <c r="AN39" s="87"/>
      <c r="AO39" s="87"/>
      <c r="AP39" s="87"/>
      <c r="AQ39" s="87"/>
      <c r="AR39" s="87"/>
      <c r="AS39" s="87"/>
      <c r="AT39" s="87"/>
      <c r="AU39" s="87"/>
      <c r="AV39" s="87"/>
      <c r="AW39" s="87"/>
      <c r="AX39" s="87"/>
      <c r="AY39" s="87"/>
      <c r="AZ39" s="421"/>
      <c r="BA39" s="886" t="s">
        <v>123</v>
      </c>
      <c r="BB39" s="641" t="s">
        <v>50</v>
      </c>
      <c r="BC39" s="120" t="s">
        <v>36</v>
      </c>
      <c r="BD39" s="116" t="s">
        <v>36</v>
      </c>
      <c r="BE39" s="116" t="s">
        <v>36</v>
      </c>
      <c r="BF39" s="116" t="s">
        <v>36</v>
      </c>
      <c r="BG39" s="111" t="s">
        <v>36</v>
      </c>
      <c r="BH39" s="120" t="s">
        <v>36</v>
      </c>
      <c r="BI39" s="116" t="s">
        <v>36</v>
      </c>
      <c r="BJ39" s="116" t="s">
        <v>36</v>
      </c>
      <c r="BK39" s="116" t="s">
        <v>36</v>
      </c>
      <c r="BL39" s="111" t="s">
        <v>36</v>
      </c>
      <c r="BM39" s="120" t="s">
        <v>36</v>
      </c>
      <c r="BN39" s="116" t="s">
        <v>36</v>
      </c>
      <c r="BO39" s="116" t="s">
        <v>36</v>
      </c>
      <c r="BP39" s="116" t="s">
        <v>36</v>
      </c>
      <c r="BQ39" s="111" t="s">
        <v>36</v>
      </c>
      <c r="BR39" s="120" t="s">
        <v>36</v>
      </c>
      <c r="BS39" s="116" t="s">
        <v>36</v>
      </c>
      <c r="BT39" s="116" t="s">
        <v>36</v>
      </c>
      <c r="BU39" s="116" t="s">
        <v>36</v>
      </c>
      <c r="BV39" s="116" t="s">
        <v>36</v>
      </c>
      <c r="BW39" s="116" t="s">
        <v>36</v>
      </c>
      <c r="BX39" s="116" t="s">
        <v>36</v>
      </c>
      <c r="BY39" s="105" t="s">
        <v>36</v>
      </c>
      <c r="BZ39" s="105" t="s">
        <v>36</v>
      </c>
      <c r="CA39" s="105" t="s">
        <v>36</v>
      </c>
      <c r="CB39" s="105" t="s">
        <v>36</v>
      </c>
      <c r="CC39" s="105" t="s">
        <v>36</v>
      </c>
      <c r="CD39" s="105" t="s">
        <v>36</v>
      </c>
      <c r="CE39" s="105" t="s">
        <v>36</v>
      </c>
      <c r="CF39" s="105" t="s">
        <v>36</v>
      </c>
      <c r="CG39" s="105" t="s">
        <v>36</v>
      </c>
      <c r="CH39" s="105" t="s">
        <v>36</v>
      </c>
      <c r="CI39" s="85"/>
      <c r="CJ39" s="85"/>
      <c r="CK39" s="85"/>
      <c r="CL39" s="85"/>
      <c r="CM39" s="85"/>
      <c r="CN39" s="85"/>
      <c r="CO39" s="85"/>
      <c r="CP39" s="85"/>
      <c r="CQ39" s="85"/>
      <c r="CR39" s="85"/>
      <c r="CS39" s="85"/>
      <c r="CT39" s="85"/>
      <c r="CU39" s="85"/>
      <c r="CV39" s="85"/>
      <c r="CW39" s="85"/>
      <c r="CX39" s="85"/>
      <c r="CY39" s="85"/>
      <c r="CZ39" s="85"/>
    </row>
    <row r="40" s="384" customFormat="true" ht="15" customHeight="true" x14ac:dyDescent="0.2">
      <c r="A40" s="863"/>
      <c r="B40" s="454" t="s">
        <v>49</v>
      </c>
      <c r="C40" s="136" t="s">
        <v>36</v>
      </c>
      <c r="D40" s="133" t="s">
        <v>36</v>
      </c>
      <c r="E40" s="133" t="s">
        <v>36</v>
      </c>
      <c r="F40" s="133" t="s">
        <v>36</v>
      </c>
      <c r="G40" s="130" t="s">
        <v>36</v>
      </c>
      <c r="H40" s="127" t="s">
        <v>36</v>
      </c>
      <c r="I40" s="133" t="s">
        <v>36</v>
      </c>
      <c r="J40" s="133" t="s">
        <v>36</v>
      </c>
      <c r="K40" s="133" t="s">
        <v>36</v>
      </c>
      <c r="L40" s="124" t="s">
        <v>36</v>
      </c>
      <c r="M40" s="136" t="s">
        <v>36</v>
      </c>
      <c r="N40" s="133" t="s">
        <v>36</v>
      </c>
      <c r="O40" s="133" t="s">
        <v>36</v>
      </c>
      <c r="P40" s="133" t="s">
        <v>36</v>
      </c>
      <c r="Q40" s="130" t="s">
        <v>36</v>
      </c>
      <c r="R40" s="127" t="s">
        <v>36</v>
      </c>
      <c r="S40" s="133" t="s">
        <v>36</v>
      </c>
      <c r="T40" s="133" t="s">
        <v>36</v>
      </c>
      <c r="U40" s="133" t="s">
        <v>36</v>
      </c>
      <c r="V40" s="133" t="s">
        <v>36</v>
      </c>
      <c r="W40" s="133" t="s">
        <v>36</v>
      </c>
      <c r="X40" s="133" t="s">
        <v>36</v>
      </c>
      <c r="Y40" s="133" t="s">
        <v>36</v>
      </c>
      <c r="Z40" s="133" t="s">
        <v>36</v>
      </c>
      <c r="AA40" s="133" t="s">
        <v>36</v>
      </c>
      <c r="AB40" s="133" t="s">
        <v>36</v>
      </c>
      <c r="AC40" s="133" t="s">
        <v>36</v>
      </c>
      <c r="AD40" s="133" t="s">
        <v>36</v>
      </c>
      <c r="AE40" s="133" t="s">
        <v>36</v>
      </c>
      <c r="AF40" s="133" t="s">
        <v>36</v>
      </c>
      <c r="AG40" s="124" t="s">
        <v>36</v>
      </c>
      <c r="AH40" s="133" t="s">
        <v>36</v>
      </c>
      <c r="AI40" s="87"/>
      <c r="AJ40" s="87"/>
      <c r="AK40" s="87"/>
      <c r="AL40" s="87"/>
      <c r="AM40" s="87"/>
      <c r="AN40" s="87"/>
      <c r="AO40" s="87"/>
      <c r="AP40" s="87"/>
      <c r="AQ40" s="87"/>
      <c r="AR40" s="87"/>
      <c r="AS40" s="87"/>
      <c r="AT40" s="87"/>
      <c r="AU40" s="87"/>
      <c r="AV40" s="87"/>
      <c r="AW40" s="87"/>
      <c r="AX40" s="87"/>
      <c r="AY40" s="87"/>
      <c r="AZ40" s="421"/>
      <c r="BA40" s="886"/>
      <c r="BB40" s="641" t="s">
        <v>49</v>
      </c>
      <c r="BC40" s="120" t="s">
        <v>36</v>
      </c>
      <c r="BD40" s="116" t="s">
        <v>36</v>
      </c>
      <c r="BE40" s="116" t="s">
        <v>36</v>
      </c>
      <c r="BF40" s="116" t="s">
        <v>36</v>
      </c>
      <c r="BG40" s="111" t="s">
        <v>36</v>
      </c>
      <c r="BH40" s="120" t="s">
        <v>36</v>
      </c>
      <c r="BI40" s="116" t="s">
        <v>36</v>
      </c>
      <c r="BJ40" s="116" t="s">
        <v>36</v>
      </c>
      <c r="BK40" s="116" t="s">
        <v>36</v>
      </c>
      <c r="BL40" s="111" t="s">
        <v>36</v>
      </c>
      <c r="BM40" s="120" t="s">
        <v>36</v>
      </c>
      <c r="BN40" s="116" t="s">
        <v>36</v>
      </c>
      <c r="BO40" s="116" t="s">
        <v>36</v>
      </c>
      <c r="BP40" s="116" t="s">
        <v>36</v>
      </c>
      <c r="BQ40" s="111" t="s">
        <v>36</v>
      </c>
      <c r="BR40" s="120" t="s">
        <v>36</v>
      </c>
      <c r="BS40" s="116" t="s">
        <v>36</v>
      </c>
      <c r="BT40" s="116" t="s">
        <v>36</v>
      </c>
      <c r="BU40" s="116" t="s">
        <v>36</v>
      </c>
      <c r="BV40" s="116" t="s">
        <v>36</v>
      </c>
      <c r="BW40" s="116" t="s">
        <v>36</v>
      </c>
      <c r="BX40" s="116" t="s">
        <v>36</v>
      </c>
      <c r="BY40" s="105" t="s">
        <v>36</v>
      </c>
      <c r="BZ40" s="105" t="s">
        <v>36</v>
      </c>
      <c r="CA40" s="105" t="s">
        <v>36</v>
      </c>
      <c r="CB40" s="105" t="s">
        <v>36</v>
      </c>
      <c r="CC40" s="105" t="s">
        <v>36</v>
      </c>
      <c r="CD40" s="105" t="s">
        <v>36</v>
      </c>
      <c r="CE40" s="105" t="s">
        <v>36</v>
      </c>
      <c r="CF40" s="105" t="s">
        <v>36</v>
      </c>
      <c r="CG40" s="105" t="s">
        <v>36</v>
      </c>
      <c r="CH40" s="105" t="s">
        <v>36</v>
      </c>
      <c r="CI40" s="85"/>
      <c r="CJ40" s="85"/>
      <c r="CK40" s="85"/>
      <c r="CL40" s="85"/>
      <c r="CM40" s="85"/>
      <c r="CN40" s="85"/>
      <c r="CO40" s="85"/>
      <c r="CP40" s="85"/>
      <c r="CQ40" s="85"/>
      <c r="CR40" s="85"/>
      <c r="CS40" s="85"/>
      <c r="CT40" s="85"/>
      <c r="CU40" s="85"/>
      <c r="CV40" s="85"/>
      <c r="CW40" s="85"/>
      <c r="CX40" s="85"/>
      <c r="CY40" s="85"/>
      <c r="CZ40" s="85"/>
    </row>
    <row r="41" s="759" customFormat="true" ht="15" customHeight="true" x14ac:dyDescent="0.2">
      <c r="A41" s="863" t="s">
        <v>57</v>
      </c>
      <c r="B41" s="454" t="s">
        <v>50</v>
      </c>
      <c r="C41" s="194">
        <v>22.982968771856761</v>
      </c>
      <c r="D41" s="193">
        <v>26.701229457448051</v>
      </c>
      <c r="E41" s="193">
        <v>31.936501484504969</v>
      </c>
      <c r="F41" s="193">
        <v>21.497542761505198</v>
      </c>
      <c r="G41" s="192">
        <v>11.680278016960596</v>
      </c>
      <c r="H41" s="191">
        <v>15.723326271343543</v>
      </c>
      <c r="I41" s="193">
        <v>15.24162954519872</v>
      </c>
      <c r="J41" s="193">
        <v>12.813283476292092</v>
      </c>
      <c r="K41" s="193">
        <v>8.8780054793863314</v>
      </c>
      <c r="L41" s="190">
        <v>8.9798134225870605</v>
      </c>
      <c r="M41" s="194">
        <v>26.95840772906017</v>
      </c>
      <c r="N41" s="193">
        <v>25.619862709212004</v>
      </c>
      <c r="O41" s="193">
        <v>30.220425921275844</v>
      </c>
      <c r="P41" s="193">
        <v>33.048006382945871</v>
      </c>
      <c r="Q41" s="192">
        <v>23.991424330251842</v>
      </c>
      <c r="R41" s="191">
        <v>5.548399581059309</v>
      </c>
      <c r="S41" s="193">
        <v>10.572479738180634</v>
      </c>
      <c r="T41" s="193">
        <v>16.820544414371078</v>
      </c>
      <c r="U41" s="193">
        <v>14.265090540014247</v>
      </c>
      <c r="V41" s="193">
        <v>30.298832280328309</v>
      </c>
      <c r="W41" s="193">
        <v>39.49036040903578</v>
      </c>
      <c r="X41" s="193">
        <v>24.388985214864444</v>
      </c>
      <c r="Y41" s="193">
        <v>42.135497047035585</v>
      </c>
      <c r="Z41" s="193">
        <v>26.078490041073117</v>
      </c>
      <c r="AA41" s="193">
        <v>19.438671089735195</v>
      </c>
      <c r="AB41" s="193">
        <v>44.039316026383624</v>
      </c>
      <c r="AC41" s="193">
        <v>22.539497956108928</v>
      </c>
      <c r="AD41" s="193">
        <v>21.749225745389435</v>
      </c>
      <c r="AE41" s="193">
        <v>17.272251483507787</v>
      </c>
      <c r="AF41" s="193">
        <v>14.616647566649812</v>
      </c>
      <c r="AG41" s="190">
        <v>22.555324256752865</v>
      </c>
      <c r="AH41" s="133" t="s">
        <v>36</v>
      </c>
      <c r="AI41" s="513"/>
      <c r="AJ41" s="513"/>
      <c r="AK41" s="513"/>
      <c r="AL41" s="513"/>
      <c r="AM41" s="513"/>
      <c r="AN41" s="513"/>
      <c r="AO41" s="513"/>
      <c r="AP41" s="513"/>
      <c r="AQ41" s="513"/>
      <c r="AR41" s="513"/>
      <c r="AS41" s="513"/>
      <c r="AT41" s="513"/>
      <c r="AU41" s="513"/>
      <c r="AV41" s="513"/>
      <c r="AW41" s="513"/>
      <c r="AX41" s="513"/>
      <c r="AY41" s="513"/>
      <c r="AZ41" s="757"/>
      <c r="BA41" s="886" t="s">
        <v>57</v>
      </c>
      <c r="BB41" s="641" t="s">
        <v>50</v>
      </c>
      <c r="BC41" s="120" t="s">
        <v>36</v>
      </c>
      <c r="BD41" s="116" t="s">
        <v>36</v>
      </c>
      <c r="BE41" s="116" t="s">
        <v>36</v>
      </c>
      <c r="BF41" s="116" t="s">
        <v>36</v>
      </c>
      <c r="BG41" s="111" t="s">
        <v>36</v>
      </c>
      <c r="BH41" s="120" t="s">
        <v>36</v>
      </c>
      <c r="BI41" s="116" t="s">
        <v>36</v>
      </c>
      <c r="BJ41" s="116" t="s">
        <v>36</v>
      </c>
      <c r="BK41" s="116" t="s">
        <v>36</v>
      </c>
      <c r="BL41" s="111" t="s">
        <v>36</v>
      </c>
      <c r="BM41" s="120" t="s">
        <v>36</v>
      </c>
      <c r="BN41" s="116" t="s">
        <v>36</v>
      </c>
      <c r="BO41" s="116" t="s">
        <v>36</v>
      </c>
      <c r="BP41" s="116" t="s">
        <v>36</v>
      </c>
      <c r="BQ41" s="111" t="s">
        <v>36</v>
      </c>
      <c r="BR41" s="120" t="s">
        <v>36</v>
      </c>
      <c r="BS41" s="116" t="s">
        <v>36</v>
      </c>
      <c r="BT41" s="116" t="s">
        <v>36</v>
      </c>
      <c r="BU41" s="116" t="s">
        <v>36</v>
      </c>
      <c r="BV41" s="116" t="s">
        <v>36</v>
      </c>
      <c r="BW41" s="116" t="s">
        <v>36</v>
      </c>
      <c r="BX41" s="116" t="s">
        <v>36</v>
      </c>
      <c r="BY41" s="105" t="s">
        <v>36</v>
      </c>
      <c r="BZ41" s="105" t="s">
        <v>36</v>
      </c>
      <c r="CA41" s="105" t="s">
        <v>36</v>
      </c>
      <c r="CB41" s="105" t="s">
        <v>36</v>
      </c>
      <c r="CC41" s="105" t="s">
        <v>36</v>
      </c>
      <c r="CD41" s="105" t="s">
        <v>36</v>
      </c>
      <c r="CE41" s="105" t="s">
        <v>36</v>
      </c>
      <c r="CF41" s="105" t="s">
        <v>36</v>
      </c>
      <c r="CG41" s="105" t="s">
        <v>36</v>
      </c>
      <c r="CH41" s="105" t="s">
        <v>36</v>
      </c>
      <c r="CI41" s="85"/>
      <c r="CJ41" s="85"/>
      <c r="CK41" s="85"/>
      <c r="CL41" s="85"/>
      <c r="CM41" s="85"/>
      <c r="CN41" s="85"/>
      <c r="CO41" s="85"/>
      <c r="CP41" s="85"/>
      <c r="CQ41" s="85"/>
      <c r="CR41" s="85"/>
      <c r="CS41" s="85"/>
      <c r="CT41" s="85"/>
      <c r="CU41" s="85"/>
      <c r="CV41" s="85"/>
      <c r="CW41" s="85"/>
      <c r="CX41" s="85"/>
      <c r="CY41" s="85"/>
      <c r="CZ41" s="85"/>
    </row>
    <row r="42" s="759" customFormat="true" ht="15" customHeight="true" x14ac:dyDescent="0.2">
      <c r="A42" s="863"/>
      <c r="B42" s="454" t="s">
        <v>49</v>
      </c>
      <c r="C42" s="194">
        <v>77.017031228143424</v>
      </c>
      <c r="D42" s="193">
        <v>73.298770542551992</v>
      </c>
      <c r="E42" s="193">
        <v>68.063498515495141</v>
      </c>
      <c r="F42" s="193">
        <v>78.502457238494728</v>
      </c>
      <c r="G42" s="192">
        <v>88.319721983039301</v>
      </c>
      <c r="H42" s="191">
        <v>84.27667372865649</v>
      </c>
      <c r="I42" s="193">
        <v>84.758370454801224</v>
      </c>
      <c r="J42" s="193">
        <v>87.186716523707929</v>
      </c>
      <c r="K42" s="193">
        <v>91.121994520613654</v>
      </c>
      <c r="L42" s="190">
        <v>91.020186577412915</v>
      </c>
      <c r="M42" s="194">
        <v>73.041592270939631</v>
      </c>
      <c r="N42" s="193">
        <v>74.3801372907879</v>
      </c>
      <c r="O42" s="193">
        <v>69.77957407872411</v>
      </c>
      <c r="P42" s="193">
        <v>66.951993617054057</v>
      </c>
      <c r="Q42" s="192">
        <v>76.008575669748055</v>
      </c>
      <c r="R42" s="191">
        <v>94.451600418940714</v>
      </c>
      <c r="S42" s="193">
        <v>89.427520261819467</v>
      </c>
      <c r="T42" s="193">
        <v>83.179455585628943</v>
      </c>
      <c r="U42" s="193">
        <v>85.734909459985701</v>
      </c>
      <c r="V42" s="193">
        <v>69.701167719671602</v>
      </c>
      <c r="W42" s="193">
        <v>60.509639590963928</v>
      </c>
      <c r="X42" s="193">
        <v>75.611014785135694</v>
      </c>
      <c r="Y42" s="193">
        <v>57.864502952964337</v>
      </c>
      <c r="Z42" s="193">
        <v>73.921509958926919</v>
      </c>
      <c r="AA42" s="193">
        <v>80.561328910264734</v>
      </c>
      <c r="AB42" s="193">
        <v>55.960683973616234</v>
      </c>
      <c r="AC42" s="193">
        <v>77.460502043890827</v>
      </c>
      <c r="AD42" s="193">
        <v>78.250774254610434</v>
      </c>
      <c r="AE42" s="193">
        <v>82.727748516492312</v>
      </c>
      <c r="AF42" s="193">
        <v>85.38335243335014</v>
      </c>
      <c r="AG42" s="190">
        <v>77.444675743247146</v>
      </c>
      <c r="AH42" s="133" t="s">
        <v>36</v>
      </c>
      <c r="AI42" s="513"/>
      <c r="AJ42" s="513"/>
      <c r="AK42" s="513"/>
      <c r="AL42" s="513"/>
      <c r="AM42" s="513"/>
      <c r="AN42" s="513"/>
      <c r="AO42" s="513"/>
      <c r="AP42" s="513"/>
      <c r="AQ42" s="513"/>
      <c r="AR42" s="513"/>
      <c r="AS42" s="513"/>
      <c r="AT42" s="513"/>
      <c r="AU42" s="513"/>
      <c r="AV42" s="513"/>
      <c r="AW42" s="513"/>
      <c r="AX42" s="513"/>
      <c r="AY42" s="513"/>
      <c r="AZ42" s="757"/>
      <c r="BA42" s="886"/>
      <c r="BB42" s="641" t="s">
        <v>49</v>
      </c>
      <c r="BC42" s="120" t="s">
        <v>36</v>
      </c>
      <c r="BD42" s="116" t="s">
        <v>36</v>
      </c>
      <c r="BE42" s="116" t="s">
        <v>36</v>
      </c>
      <c r="BF42" s="116" t="s">
        <v>36</v>
      </c>
      <c r="BG42" s="111" t="s">
        <v>36</v>
      </c>
      <c r="BH42" s="120" t="s">
        <v>36</v>
      </c>
      <c r="BI42" s="116" t="s">
        <v>36</v>
      </c>
      <c r="BJ42" s="116" t="s">
        <v>36</v>
      </c>
      <c r="BK42" s="116" t="s">
        <v>36</v>
      </c>
      <c r="BL42" s="111" t="s">
        <v>36</v>
      </c>
      <c r="BM42" s="120" t="s">
        <v>36</v>
      </c>
      <c r="BN42" s="116" t="s">
        <v>36</v>
      </c>
      <c r="BO42" s="116" t="s">
        <v>36</v>
      </c>
      <c r="BP42" s="116" t="s">
        <v>36</v>
      </c>
      <c r="BQ42" s="111" t="s">
        <v>36</v>
      </c>
      <c r="BR42" s="120" t="s">
        <v>36</v>
      </c>
      <c r="BS42" s="116" t="s">
        <v>36</v>
      </c>
      <c r="BT42" s="116" t="s">
        <v>36</v>
      </c>
      <c r="BU42" s="116" t="s">
        <v>36</v>
      </c>
      <c r="BV42" s="116" t="s">
        <v>36</v>
      </c>
      <c r="BW42" s="116" t="s">
        <v>36</v>
      </c>
      <c r="BX42" s="116" t="s">
        <v>36</v>
      </c>
      <c r="BY42" s="105" t="s">
        <v>36</v>
      </c>
      <c r="BZ42" s="105" t="s">
        <v>36</v>
      </c>
      <c r="CA42" s="105" t="s">
        <v>36</v>
      </c>
      <c r="CB42" s="105" t="s">
        <v>36</v>
      </c>
      <c r="CC42" s="105" t="s">
        <v>36</v>
      </c>
      <c r="CD42" s="105" t="s">
        <v>36</v>
      </c>
      <c r="CE42" s="105" t="s">
        <v>36</v>
      </c>
      <c r="CF42" s="105" t="s">
        <v>36</v>
      </c>
      <c r="CG42" s="105" t="s">
        <v>36</v>
      </c>
      <c r="CH42" s="105" t="s">
        <v>36</v>
      </c>
      <c r="CI42" s="85"/>
      <c r="CJ42" s="85"/>
      <c r="CK42" s="85"/>
      <c r="CL42" s="85"/>
      <c r="CM42" s="85"/>
      <c r="CN42" s="85"/>
      <c r="CO42" s="85"/>
      <c r="CP42" s="85"/>
      <c r="CQ42" s="85"/>
      <c r="CR42" s="85"/>
      <c r="CS42" s="85"/>
      <c r="CT42" s="85"/>
      <c r="CU42" s="85"/>
      <c r="CV42" s="85"/>
      <c r="CW42" s="85"/>
      <c r="CX42" s="85"/>
      <c r="CY42" s="85"/>
      <c r="CZ42" s="85"/>
    </row>
    <row r="43" s="759" customFormat="true" ht="15" customHeight="true" x14ac:dyDescent="0.2">
      <c r="A43" s="863" t="s">
        <v>54</v>
      </c>
      <c r="B43" s="454" t="s">
        <v>50</v>
      </c>
      <c r="C43" s="136" t="s">
        <v>36</v>
      </c>
      <c r="D43" s="133" t="s">
        <v>36</v>
      </c>
      <c r="E43" s="133" t="s">
        <v>36</v>
      </c>
      <c r="F43" s="133" t="s">
        <v>36</v>
      </c>
      <c r="G43" s="130" t="s">
        <v>36</v>
      </c>
      <c r="H43" s="127" t="s">
        <v>36</v>
      </c>
      <c r="I43" s="133" t="s">
        <v>36</v>
      </c>
      <c r="J43" s="133" t="s">
        <v>36</v>
      </c>
      <c r="K43" s="133" t="s">
        <v>36</v>
      </c>
      <c r="L43" s="124" t="s">
        <v>36</v>
      </c>
      <c r="M43" s="136" t="s">
        <v>36</v>
      </c>
      <c r="N43" s="133" t="s">
        <v>36</v>
      </c>
      <c r="O43" s="133" t="s">
        <v>36</v>
      </c>
      <c r="P43" s="133" t="s">
        <v>36</v>
      </c>
      <c r="Q43" s="130" t="s">
        <v>36</v>
      </c>
      <c r="R43" s="127" t="s">
        <v>36</v>
      </c>
      <c r="S43" s="133" t="s">
        <v>36</v>
      </c>
      <c r="T43" s="133" t="s">
        <v>36</v>
      </c>
      <c r="U43" s="133" t="s">
        <v>36</v>
      </c>
      <c r="V43" s="133" t="s">
        <v>36</v>
      </c>
      <c r="W43" s="133" t="s">
        <v>36</v>
      </c>
      <c r="X43" s="133" t="s">
        <v>36</v>
      </c>
      <c r="Y43" s="133" t="s">
        <v>36</v>
      </c>
      <c r="Z43" s="133" t="s">
        <v>36</v>
      </c>
      <c r="AA43" s="133" t="s">
        <v>36</v>
      </c>
      <c r="AB43" s="133" t="s">
        <v>36</v>
      </c>
      <c r="AC43" s="133" t="s">
        <v>36</v>
      </c>
      <c r="AD43" s="133" t="s">
        <v>36</v>
      </c>
      <c r="AE43" s="133" t="s">
        <v>36</v>
      </c>
      <c r="AF43" s="133" t="s">
        <v>36</v>
      </c>
      <c r="AG43" s="124" t="s">
        <v>36</v>
      </c>
      <c r="AH43" s="133" t="s">
        <v>36</v>
      </c>
      <c r="AI43" s="513"/>
      <c r="AJ43" s="513"/>
      <c r="AK43" s="513"/>
      <c r="AL43" s="513"/>
      <c r="AM43" s="513"/>
      <c r="AN43" s="513"/>
      <c r="AO43" s="513"/>
      <c r="AP43" s="513"/>
      <c r="AQ43" s="513"/>
      <c r="AR43" s="513"/>
      <c r="AS43" s="513"/>
      <c r="AT43" s="513"/>
      <c r="AU43" s="513"/>
      <c r="AV43" s="513"/>
      <c r="AW43" s="513"/>
      <c r="AX43" s="513"/>
      <c r="AY43" s="513"/>
      <c r="AZ43" s="757"/>
      <c r="BA43" s="886" t="s">
        <v>54</v>
      </c>
      <c r="BB43" s="641" t="s">
        <v>50</v>
      </c>
      <c r="BC43" s="120" t="s">
        <v>36</v>
      </c>
      <c r="BD43" s="116" t="s">
        <v>36</v>
      </c>
      <c r="BE43" s="116" t="s">
        <v>36</v>
      </c>
      <c r="BF43" s="116" t="s">
        <v>36</v>
      </c>
      <c r="BG43" s="111" t="s">
        <v>36</v>
      </c>
      <c r="BH43" s="120" t="s">
        <v>36</v>
      </c>
      <c r="BI43" s="116" t="s">
        <v>36</v>
      </c>
      <c r="BJ43" s="116" t="s">
        <v>36</v>
      </c>
      <c r="BK43" s="116" t="s">
        <v>36</v>
      </c>
      <c r="BL43" s="111" t="s">
        <v>36</v>
      </c>
      <c r="BM43" s="120" t="s">
        <v>36</v>
      </c>
      <c r="BN43" s="116" t="s">
        <v>36</v>
      </c>
      <c r="BO43" s="116" t="s">
        <v>36</v>
      </c>
      <c r="BP43" s="116" t="s">
        <v>36</v>
      </c>
      <c r="BQ43" s="111" t="s">
        <v>36</v>
      </c>
      <c r="BR43" s="120" t="s">
        <v>36</v>
      </c>
      <c r="BS43" s="116" t="s">
        <v>36</v>
      </c>
      <c r="BT43" s="116" t="s">
        <v>36</v>
      </c>
      <c r="BU43" s="116" t="s">
        <v>36</v>
      </c>
      <c r="BV43" s="116" t="s">
        <v>36</v>
      </c>
      <c r="BW43" s="116" t="s">
        <v>36</v>
      </c>
      <c r="BX43" s="116" t="s">
        <v>36</v>
      </c>
      <c r="BY43" s="105" t="s">
        <v>36</v>
      </c>
      <c r="BZ43" s="105" t="s">
        <v>36</v>
      </c>
      <c r="CA43" s="105" t="s">
        <v>36</v>
      </c>
      <c r="CB43" s="105" t="s">
        <v>36</v>
      </c>
      <c r="CC43" s="105" t="s">
        <v>36</v>
      </c>
      <c r="CD43" s="105" t="s">
        <v>36</v>
      </c>
      <c r="CE43" s="105" t="s">
        <v>36</v>
      </c>
      <c r="CF43" s="105" t="s">
        <v>36</v>
      </c>
      <c r="CG43" s="105" t="s">
        <v>36</v>
      </c>
      <c r="CH43" s="105" t="s">
        <v>36</v>
      </c>
      <c r="CI43" s="85"/>
      <c r="CJ43" s="85"/>
      <c r="CK43" s="85"/>
      <c r="CL43" s="85"/>
      <c r="CM43" s="85"/>
      <c r="CN43" s="85"/>
      <c r="CO43" s="85"/>
      <c r="CP43" s="85"/>
      <c r="CQ43" s="85"/>
      <c r="CR43" s="85"/>
      <c r="CS43" s="85"/>
      <c r="CT43" s="85"/>
      <c r="CU43" s="85"/>
      <c r="CV43" s="85"/>
      <c r="CW43" s="85"/>
      <c r="CX43" s="85"/>
      <c r="CY43" s="85"/>
      <c r="CZ43" s="85"/>
    </row>
    <row r="44" s="759" customFormat="true" ht="15" customHeight="true" x14ac:dyDescent="0.2">
      <c r="A44" s="863"/>
      <c r="B44" s="454" t="s">
        <v>49</v>
      </c>
      <c r="C44" s="136" t="s">
        <v>36</v>
      </c>
      <c r="D44" s="133" t="s">
        <v>36</v>
      </c>
      <c r="E44" s="133" t="s">
        <v>36</v>
      </c>
      <c r="F44" s="133" t="s">
        <v>36</v>
      </c>
      <c r="G44" s="130" t="s">
        <v>36</v>
      </c>
      <c r="H44" s="127" t="s">
        <v>36</v>
      </c>
      <c r="I44" s="133" t="s">
        <v>36</v>
      </c>
      <c r="J44" s="133" t="s">
        <v>36</v>
      </c>
      <c r="K44" s="133" t="s">
        <v>36</v>
      </c>
      <c r="L44" s="124" t="s">
        <v>36</v>
      </c>
      <c r="M44" s="136" t="s">
        <v>36</v>
      </c>
      <c r="N44" s="133" t="s">
        <v>36</v>
      </c>
      <c r="O44" s="133" t="s">
        <v>36</v>
      </c>
      <c r="P44" s="133" t="s">
        <v>36</v>
      </c>
      <c r="Q44" s="130" t="s">
        <v>36</v>
      </c>
      <c r="R44" s="127" t="s">
        <v>36</v>
      </c>
      <c r="S44" s="133" t="s">
        <v>36</v>
      </c>
      <c r="T44" s="133" t="s">
        <v>36</v>
      </c>
      <c r="U44" s="133" t="s">
        <v>36</v>
      </c>
      <c r="V44" s="133" t="s">
        <v>36</v>
      </c>
      <c r="W44" s="133" t="s">
        <v>36</v>
      </c>
      <c r="X44" s="133" t="s">
        <v>36</v>
      </c>
      <c r="Y44" s="133" t="s">
        <v>36</v>
      </c>
      <c r="Z44" s="133" t="s">
        <v>36</v>
      </c>
      <c r="AA44" s="133" t="s">
        <v>36</v>
      </c>
      <c r="AB44" s="133" t="s">
        <v>36</v>
      </c>
      <c r="AC44" s="133" t="s">
        <v>36</v>
      </c>
      <c r="AD44" s="133" t="s">
        <v>36</v>
      </c>
      <c r="AE44" s="133" t="s">
        <v>36</v>
      </c>
      <c r="AF44" s="133" t="s">
        <v>36</v>
      </c>
      <c r="AG44" s="124" t="s">
        <v>36</v>
      </c>
      <c r="AH44" s="133" t="s">
        <v>36</v>
      </c>
      <c r="AI44" s="513"/>
      <c r="AJ44" s="513"/>
      <c r="AK44" s="513"/>
      <c r="AL44" s="513"/>
      <c r="AM44" s="513"/>
      <c r="AN44" s="513"/>
      <c r="AO44" s="513"/>
      <c r="AP44" s="513"/>
      <c r="AQ44" s="513"/>
      <c r="AR44" s="513"/>
      <c r="AS44" s="513"/>
      <c r="AT44" s="513"/>
      <c r="AU44" s="513"/>
      <c r="AV44" s="513"/>
      <c r="AW44" s="513"/>
      <c r="AX44" s="513"/>
      <c r="AY44" s="513"/>
      <c r="AZ44" s="757"/>
      <c r="BA44" s="886"/>
      <c r="BB44" s="641" t="s">
        <v>49</v>
      </c>
      <c r="BC44" s="120" t="s">
        <v>36</v>
      </c>
      <c r="BD44" s="116" t="s">
        <v>36</v>
      </c>
      <c r="BE44" s="116" t="s">
        <v>36</v>
      </c>
      <c r="BF44" s="116" t="s">
        <v>36</v>
      </c>
      <c r="BG44" s="111" t="s">
        <v>36</v>
      </c>
      <c r="BH44" s="120" t="s">
        <v>36</v>
      </c>
      <c r="BI44" s="116" t="s">
        <v>36</v>
      </c>
      <c r="BJ44" s="116" t="s">
        <v>36</v>
      </c>
      <c r="BK44" s="116" t="s">
        <v>36</v>
      </c>
      <c r="BL44" s="111" t="s">
        <v>36</v>
      </c>
      <c r="BM44" s="120" t="s">
        <v>36</v>
      </c>
      <c r="BN44" s="116" t="s">
        <v>36</v>
      </c>
      <c r="BO44" s="116" t="s">
        <v>36</v>
      </c>
      <c r="BP44" s="116" t="s">
        <v>36</v>
      </c>
      <c r="BQ44" s="111" t="s">
        <v>36</v>
      </c>
      <c r="BR44" s="120" t="s">
        <v>36</v>
      </c>
      <c r="BS44" s="116" t="s">
        <v>36</v>
      </c>
      <c r="BT44" s="116" t="s">
        <v>36</v>
      </c>
      <c r="BU44" s="116" t="s">
        <v>36</v>
      </c>
      <c r="BV44" s="116" t="s">
        <v>36</v>
      </c>
      <c r="BW44" s="116" t="s">
        <v>36</v>
      </c>
      <c r="BX44" s="116" t="s">
        <v>36</v>
      </c>
      <c r="BY44" s="105" t="s">
        <v>36</v>
      </c>
      <c r="BZ44" s="105" t="s">
        <v>36</v>
      </c>
      <c r="CA44" s="105" t="s">
        <v>36</v>
      </c>
      <c r="CB44" s="105" t="s">
        <v>36</v>
      </c>
      <c r="CC44" s="105" t="s">
        <v>36</v>
      </c>
      <c r="CD44" s="105" t="s">
        <v>36</v>
      </c>
      <c r="CE44" s="105" t="s">
        <v>36</v>
      </c>
      <c r="CF44" s="105" t="s">
        <v>36</v>
      </c>
      <c r="CG44" s="105" t="s">
        <v>36</v>
      </c>
      <c r="CH44" s="105" t="s">
        <v>36</v>
      </c>
      <c r="CI44" s="85"/>
      <c r="CJ44" s="85"/>
      <c r="CK44" s="85"/>
      <c r="CL44" s="85"/>
      <c r="CM44" s="85"/>
      <c r="CN44" s="85"/>
      <c r="CO44" s="85"/>
      <c r="CP44" s="85"/>
      <c r="CQ44" s="85"/>
      <c r="CR44" s="85"/>
      <c r="CS44" s="85"/>
      <c r="CT44" s="85"/>
      <c r="CU44" s="85"/>
      <c r="CV44" s="85"/>
      <c r="CW44" s="85"/>
      <c r="CX44" s="85"/>
      <c r="CY44" s="85"/>
      <c r="CZ44" s="85"/>
    </row>
    <row r="45" s="759" customFormat="true" ht="15" customHeight="true" x14ac:dyDescent="0.2">
      <c r="A45" s="863" t="s">
        <v>53</v>
      </c>
      <c r="B45" s="454" t="s">
        <v>50</v>
      </c>
      <c r="C45" s="136" t="s">
        <v>36</v>
      </c>
      <c r="D45" s="133" t="s">
        <v>36</v>
      </c>
      <c r="E45" s="133" t="s">
        <v>36</v>
      </c>
      <c r="F45" s="133" t="s">
        <v>36</v>
      </c>
      <c r="G45" s="130" t="s">
        <v>36</v>
      </c>
      <c r="H45" s="127" t="s">
        <v>36</v>
      </c>
      <c r="I45" s="133" t="s">
        <v>36</v>
      </c>
      <c r="J45" s="133" t="s">
        <v>36</v>
      </c>
      <c r="K45" s="133" t="s">
        <v>36</v>
      </c>
      <c r="L45" s="124" t="s">
        <v>36</v>
      </c>
      <c r="M45" s="136" t="s">
        <v>36</v>
      </c>
      <c r="N45" s="133" t="s">
        <v>36</v>
      </c>
      <c r="O45" s="133" t="s">
        <v>36</v>
      </c>
      <c r="P45" s="133" t="s">
        <v>36</v>
      </c>
      <c r="Q45" s="130" t="s">
        <v>36</v>
      </c>
      <c r="R45" s="127" t="s">
        <v>36</v>
      </c>
      <c r="S45" s="133" t="s">
        <v>36</v>
      </c>
      <c r="T45" s="133" t="s">
        <v>36</v>
      </c>
      <c r="U45" s="133" t="s">
        <v>36</v>
      </c>
      <c r="V45" s="133" t="s">
        <v>36</v>
      </c>
      <c r="W45" s="133" t="s">
        <v>36</v>
      </c>
      <c r="X45" s="133" t="s">
        <v>36</v>
      </c>
      <c r="Y45" s="133" t="s">
        <v>36</v>
      </c>
      <c r="Z45" s="133" t="s">
        <v>36</v>
      </c>
      <c r="AA45" s="133" t="s">
        <v>36</v>
      </c>
      <c r="AB45" s="133" t="s">
        <v>36</v>
      </c>
      <c r="AC45" s="133" t="s">
        <v>36</v>
      </c>
      <c r="AD45" s="133" t="s">
        <v>36</v>
      </c>
      <c r="AE45" s="133" t="s">
        <v>36</v>
      </c>
      <c r="AF45" s="133" t="s">
        <v>36</v>
      </c>
      <c r="AG45" s="124" t="s">
        <v>36</v>
      </c>
      <c r="AH45" s="133" t="s">
        <v>36</v>
      </c>
      <c r="AI45" s="513"/>
      <c r="AJ45" s="513"/>
      <c r="AK45" s="513"/>
      <c r="AL45" s="513"/>
      <c r="AM45" s="513"/>
      <c r="AN45" s="513"/>
      <c r="AO45" s="513"/>
      <c r="AP45" s="513"/>
      <c r="AQ45" s="513"/>
      <c r="AR45" s="513"/>
      <c r="AS45" s="513"/>
      <c r="AT45" s="513"/>
      <c r="AU45" s="513"/>
      <c r="AV45" s="513"/>
      <c r="AW45" s="513"/>
      <c r="AX45" s="513"/>
      <c r="AY45" s="513"/>
      <c r="AZ45" s="757"/>
      <c r="BA45" s="886" t="s">
        <v>53</v>
      </c>
      <c r="BB45" s="641" t="s">
        <v>50</v>
      </c>
      <c r="BC45" s="120" t="s">
        <v>36</v>
      </c>
      <c r="BD45" s="116" t="s">
        <v>36</v>
      </c>
      <c r="BE45" s="116" t="s">
        <v>36</v>
      </c>
      <c r="BF45" s="116" t="s">
        <v>36</v>
      </c>
      <c r="BG45" s="111" t="s">
        <v>36</v>
      </c>
      <c r="BH45" s="120" t="s">
        <v>36</v>
      </c>
      <c r="BI45" s="116" t="s">
        <v>36</v>
      </c>
      <c r="BJ45" s="116" t="s">
        <v>36</v>
      </c>
      <c r="BK45" s="116" t="s">
        <v>36</v>
      </c>
      <c r="BL45" s="111" t="s">
        <v>36</v>
      </c>
      <c r="BM45" s="120" t="s">
        <v>36</v>
      </c>
      <c r="BN45" s="116" t="s">
        <v>36</v>
      </c>
      <c r="BO45" s="116" t="s">
        <v>36</v>
      </c>
      <c r="BP45" s="116" t="s">
        <v>36</v>
      </c>
      <c r="BQ45" s="111" t="s">
        <v>36</v>
      </c>
      <c r="BR45" s="120" t="s">
        <v>36</v>
      </c>
      <c r="BS45" s="116" t="s">
        <v>36</v>
      </c>
      <c r="BT45" s="116" t="s">
        <v>36</v>
      </c>
      <c r="BU45" s="116" t="s">
        <v>36</v>
      </c>
      <c r="BV45" s="116" t="s">
        <v>36</v>
      </c>
      <c r="BW45" s="116" t="s">
        <v>36</v>
      </c>
      <c r="BX45" s="116" t="s">
        <v>36</v>
      </c>
      <c r="BY45" s="105" t="s">
        <v>36</v>
      </c>
      <c r="BZ45" s="105" t="s">
        <v>36</v>
      </c>
      <c r="CA45" s="105" t="s">
        <v>36</v>
      </c>
      <c r="CB45" s="105" t="s">
        <v>36</v>
      </c>
      <c r="CC45" s="105" t="s">
        <v>36</v>
      </c>
      <c r="CD45" s="105" t="s">
        <v>36</v>
      </c>
      <c r="CE45" s="105" t="s">
        <v>36</v>
      </c>
      <c r="CF45" s="105" t="s">
        <v>36</v>
      </c>
      <c r="CG45" s="105" t="s">
        <v>36</v>
      </c>
      <c r="CH45" s="105" t="s">
        <v>36</v>
      </c>
      <c r="CI45" s="85"/>
      <c r="CJ45" s="85"/>
      <c r="CK45" s="85"/>
      <c r="CL45" s="85"/>
      <c r="CM45" s="85"/>
      <c r="CN45" s="85"/>
      <c r="CO45" s="85"/>
      <c r="CP45" s="85"/>
      <c r="CQ45" s="85"/>
      <c r="CR45" s="85"/>
      <c r="CS45" s="85"/>
      <c r="CT45" s="85"/>
      <c r="CU45" s="85"/>
      <c r="CV45" s="85"/>
      <c r="CW45" s="85"/>
      <c r="CX45" s="85"/>
      <c r="CY45" s="85"/>
      <c r="CZ45" s="85"/>
    </row>
    <row r="46" s="759" customFormat="true" ht="15" customHeight="true" x14ac:dyDescent="0.2">
      <c r="A46" s="863"/>
      <c r="B46" s="454" t="s">
        <v>49</v>
      </c>
      <c r="C46" s="136" t="s">
        <v>36</v>
      </c>
      <c r="D46" s="133" t="s">
        <v>36</v>
      </c>
      <c r="E46" s="133" t="s">
        <v>36</v>
      </c>
      <c r="F46" s="133" t="s">
        <v>36</v>
      </c>
      <c r="G46" s="130" t="s">
        <v>36</v>
      </c>
      <c r="H46" s="127" t="s">
        <v>36</v>
      </c>
      <c r="I46" s="133" t="s">
        <v>36</v>
      </c>
      <c r="J46" s="133" t="s">
        <v>36</v>
      </c>
      <c r="K46" s="133" t="s">
        <v>36</v>
      </c>
      <c r="L46" s="124" t="s">
        <v>36</v>
      </c>
      <c r="M46" s="136" t="s">
        <v>36</v>
      </c>
      <c r="N46" s="133" t="s">
        <v>36</v>
      </c>
      <c r="O46" s="133" t="s">
        <v>36</v>
      </c>
      <c r="P46" s="133" t="s">
        <v>36</v>
      </c>
      <c r="Q46" s="130" t="s">
        <v>36</v>
      </c>
      <c r="R46" s="127" t="s">
        <v>36</v>
      </c>
      <c r="S46" s="133" t="s">
        <v>36</v>
      </c>
      <c r="T46" s="133" t="s">
        <v>36</v>
      </c>
      <c r="U46" s="133" t="s">
        <v>36</v>
      </c>
      <c r="V46" s="133" t="s">
        <v>36</v>
      </c>
      <c r="W46" s="133" t="s">
        <v>36</v>
      </c>
      <c r="X46" s="133" t="s">
        <v>36</v>
      </c>
      <c r="Y46" s="133" t="s">
        <v>36</v>
      </c>
      <c r="Z46" s="133" t="s">
        <v>36</v>
      </c>
      <c r="AA46" s="133" t="s">
        <v>36</v>
      </c>
      <c r="AB46" s="133" t="s">
        <v>36</v>
      </c>
      <c r="AC46" s="133" t="s">
        <v>36</v>
      </c>
      <c r="AD46" s="133" t="s">
        <v>36</v>
      </c>
      <c r="AE46" s="133" t="s">
        <v>36</v>
      </c>
      <c r="AF46" s="133" t="s">
        <v>36</v>
      </c>
      <c r="AG46" s="124" t="s">
        <v>36</v>
      </c>
      <c r="AH46" s="133" t="s">
        <v>36</v>
      </c>
      <c r="AI46" s="513"/>
      <c r="AJ46" s="513"/>
      <c r="AK46" s="513"/>
      <c r="AL46" s="513"/>
      <c r="AM46" s="513"/>
      <c r="AN46" s="513"/>
      <c r="AO46" s="513"/>
      <c r="AP46" s="513"/>
      <c r="AQ46" s="513"/>
      <c r="AR46" s="513"/>
      <c r="AS46" s="513"/>
      <c r="AT46" s="513"/>
      <c r="AU46" s="513"/>
      <c r="AV46" s="513"/>
      <c r="AW46" s="513"/>
      <c r="AX46" s="513"/>
      <c r="AY46" s="513"/>
      <c r="AZ46" s="757"/>
      <c r="BA46" s="886"/>
      <c r="BB46" s="641" t="s">
        <v>49</v>
      </c>
      <c r="BC46" s="120" t="s">
        <v>36</v>
      </c>
      <c r="BD46" s="116" t="s">
        <v>36</v>
      </c>
      <c r="BE46" s="116" t="s">
        <v>36</v>
      </c>
      <c r="BF46" s="116" t="s">
        <v>36</v>
      </c>
      <c r="BG46" s="111" t="s">
        <v>36</v>
      </c>
      <c r="BH46" s="120" t="s">
        <v>36</v>
      </c>
      <c r="BI46" s="116" t="s">
        <v>36</v>
      </c>
      <c r="BJ46" s="116" t="s">
        <v>36</v>
      </c>
      <c r="BK46" s="116" t="s">
        <v>36</v>
      </c>
      <c r="BL46" s="111" t="s">
        <v>36</v>
      </c>
      <c r="BM46" s="120" t="s">
        <v>36</v>
      </c>
      <c r="BN46" s="116" t="s">
        <v>36</v>
      </c>
      <c r="BO46" s="116" t="s">
        <v>36</v>
      </c>
      <c r="BP46" s="116" t="s">
        <v>36</v>
      </c>
      <c r="BQ46" s="111" t="s">
        <v>36</v>
      </c>
      <c r="BR46" s="120" t="s">
        <v>36</v>
      </c>
      <c r="BS46" s="116" t="s">
        <v>36</v>
      </c>
      <c r="BT46" s="116" t="s">
        <v>36</v>
      </c>
      <c r="BU46" s="116" t="s">
        <v>36</v>
      </c>
      <c r="BV46" s="116" t="s">
        <v>36</v>
      </c>
      <c r="BW46" s="116" t="s">
        <v>36</v>
      </c>
      <c r="BX46" s="116" t="s">
        <v>36</v>
      </c>
      <c r="BY46" s="105" t="s">
        <v>36</v>
      </c>
      <c r="BZ46" s="105" t="s">
        <v>36</v>
      </c>
      <c r="CA46" s="105" t="s">
        <v>36</v>
      </c>
      <c r="CB46" s="105" t="s">
        <v>36</v>
      </c>
      <c r="CC46" s="105" t="s">
        <v>36</v>
      </c>
      <c r="CD46" s="105" t="s">
        <v>36</v>
      </c>
      <c r="CE46" s="105" t="s">
        <v>36</v>
      </c>
      <c r="CF46" s="105" t="s">
        <v>36</v>
      </c>
      <c r="CG46" s="105" t="s">
        <v>36</v>
      </c>
      <c r="CH46" s="105" t="s">
        <v>36</v>
      </c>
      <c r="CI46" s="85"/>
      <c r="CJ46" s="85"/>
      <c r="CK46" s="85"/>
      <c r="CL46" s="85"/>
      <c r="CM46" s="85"/>
      <c r="CN46" s="85"/>
      <c r="CO46" s="85"/>
      <c r="CP46" s="85"/>
      <c r="CQ46" s="85"/>
      <c r="CR46" s="85"/>
      <c r="CS46" s="85"/>
      <c r="CT46" s="85"/>
      <c r="CU46" s="85"/>
      <c r="CV46" s="85"/>
      <c r="CW46" s="85"/>
      <c r="CX46" s="85"/>
      <c r="CY46" s="85"/>
      <c r="CZ46" s="85"/>
    </row>
    <row r="47" s="384" customFormat="true" ht="15" customHeight="true" x14ac:dyDescent="0.2">
      <c r="A47" s="863" t="s">
        <v>102</v>
      </c>
      <c r="B47" s="454" t="s">
        <v>101</v>
      </c>
      <c r="C47" s="136" t="s">
        <v>36</v>
      </c>
      <c r="D47" s="133" t="s">
        <v>36</v>
      </c>
      <c r="E47" s="133" t="s">
        <v>36</v>
      </c>
      <c r="F47" s="133" t="s">
        <v>36</v>
      </c>
      <c r="G47" s="130" t="s">
        <v>36</v>
      </c>
      <c r="H47" s="127" t="s">
        <v>36</v>
      </c>
      <c r="I47" s="133" t="s">
        <v>36</v>
      </c>
      <c r="J47" s="133" t="s">
        <v>36</v>
      </c>
      <c r="K47" s="133" t="s">
        <v>36</v>
      </c>
      <c r="L47" s="124" t="s">
        <v>36</v>
      </c>
      <c r="M47" s="136" t="s">
        <v>36</v>
      </c>
      <c r="N47" s="133" t="s">
        <v>36</v>
      </c>
      <c r="O47" s="133" t="s">
        <v>36</v>
      </c>
      <c r="P47" s="133" t="s">
        <v>36</v>
      </c>
      <c r="Q47" s="130" t="s">
        <v>36</v>
      </c>
      <c r="R47" s="127" t="s">
        <v>36</v>
      </c>
      <c r="S47" s="133" t="s">
        <v>36</v>
      </c>
      <c r="T47" s="133" t="s">
        <v>36</v>
      </c>
      <c r="U47" s="133" t="s">
        <v>36</v>
      </c>
      <c r="V47" s="133" t="s">
        <v>36</v>
      </c>
      <c r="W47" s="133" t="s">
        <v>36</v>
      </c>
      <c r="X47" s="133" t="s">
        <v>36</v>
      </c>
      <c r="Y47" s="133" t="s">
        <v>36</v>
      </c>
      <c r="Z47" s="133" t="s">
        <v>36</v>
      </c>
      <c r="AA47" s="133" t="s">
        <v>36</v>
      </c>
      <c r="AB47" s="133" t="s">
        <v>36</v>
      </c>
      <c r="AC47" s="133" t="s">
        <v>36</v>
      </c>
      <c r="AD47" s="133" t="s">
        <v>36</v>
      </c>
      <c r="AE47" s="133" t="s">
        <v>36</v>
      </c>
      <c r="AF47" s="133" t="s">
        <v>36</v>
      </c>
      <c r="AG47" s="124" t="s">
        <v>36</v>
      </c>
      <c r="AH47" s="133" t="s">
        <v>36</v>
      </c>
      <c r="AI47" s="87"/>
      <c r="AJ47" s="87"/>
      <c r="AK47" s="87"/>
      <c r="AL47" s="87"/>
      <c r="AM47" s="87"/>
      <c r="AN47" s="87"/>
      <c r="AO47" s="87"/>
      <c r="AP47" s="87"/>
      <c r="AQ47" s="87"/>
      <c r="AR47" s="87"/>
      <c r="AS47" s="87"/>
      <c r="AT47" s="87"/>
      <c r="AU47" s="87"/>
      <c r="AV47" s="87"/>
      <c r="AW47" s="87"/>
      <c r="AX47" s="87"/>
      <c r="AY47" s="87"/>
      <c r="AZ47" s="421"/>
      <c r="BA47" s="886" t="s">
        <v>102</v>
      </c>
      <c r="BB47" s="641" t="s">
        <v>101</v>
      </c>
      <c r="BC47" s="120" t="s">
        <v>36</v>
      </c>
      <c r="BD47" s="116" t="s">
        <v>36</v>
      </c>
      <c r="BE47" s="116" t="s">
        <v>36</v>
      </c>
      <c r="BF47" s="116" t="s">
        <v>36</v>
      </c>
      <c r="BG47" s="111" t="s">
        <v>36</v>
      </c>
      <c r="BH47" s="120" t="s">
        <v>36</v>
      </c>
      <c r="BI47" s="116" t="s">
        <v>36</v>
      </c>
      <c r="BJ47" s="116" t="s">
        <v>36</v>
      </c>
      <c r="BK47" s="116" t="s">
        <v>36</v>
      </c>
      <c r="BL47" s="111" t="s">
        <v>36</v>
      </c>
      <c r="BM47" s="120" t="s">
        <v>36</v>
      </c>
      <c r="BN47" s="116" t="s">
        <v>36</v>
      </c>
      <c r="BO47" s="116" t="s">
        <v>36</v>
      </c>
      <c r="BP47" s="116" t="s">
        <v>36</v>
      </c>
      <c r="BQ47" s="111" t="s">
        <v>36</v>
      </c>
      <c r="BR47" s="120" t="s">
        <v>36</v>
      </c>
      <c r="BS47" s="116" t="s">
        <v>36</v>
      </c>
      <c r="BT47" s="116" t="s">
        <v>36</v>
      </c>
      <c r="BU47" s="116" t="s">
        <v>36</v>
      </c>
      <c r="BV47" s="116" t="s">
        <v>36</v>
      </c>
      <c r="BW47" s="116" t="s">
        <v>36</v>
      </c>
      <c r="BX47" s="116" t="s">
        <v>36</v>
      </c>
      <c r="BY47" s="105" t="s">
        <v>36</v>
      </c>
      <c r="BZ47" s="105" t="s">
        <v>36</v>
      </c>
      <c r="CA47" s="105" t="s">
        <v>36</v>
      </c>
      <c r="CB47" s="105" t="s">
        <v>36</v>
      </c>
      <c r="CC47" s="105" t="s">
        <v>36</v>
      </c>
      <c r="CD47" s="105" t="s">
        <v>36</v>
      </c>
      <c r="CE47" s="105" t="s">
        <v>36</v>
      </c>
      <c r="CF47" s="105" t="s">
        <v>36</v>
      </c>
      <c r="CG47" s="105" t="s">
        <v>36</v>
      </c>
      <c r="CH47" s="105" t="s">
        <v>36</v>
      </c>
      <c r="CI47" s="85"/>
      <c r="CJ47" s="85"/>
      <c r="CK47" s="85"/>
      <c r="CL47" s="85"/>
      <c r="CM47" s="85"/>
      <c r="CN47" s="85"/>
      <c r="CO47" s="85"/>
      <c r="CP47" s="85"/>
      <c r="CQ47" s="85"/>
      <c r="CR47" s="85"/>
      <c r="CS47" s="85"/>
      <c r="CT47" s="85"/>
      <c r="CU47" s="85"/>
      <c r="CV47" s="85"/>
      <c r="CW47" s="85"/>
      <c r="CX47" s="85"/>
      <c r="CY47" s="85"/>
      <c r="CZ47" s="85"/>
    </row>
    <row r="48" s="384" customFormat="true" ht="15" customHeight="true" x14ac:dyDescent="0.2">
      <c r="A48" s="863"/>
      <c r="B48" s="454" t="s">
        <v>100</v>
      </c>
      <c r="C48" s="136" t="s">
        <v>36</v>
      </c>
      <c r="D48" s="133" t="s">
        <v>36</v>
      </c>
      <c r="E48" s="133" t="s">
        <v>36</v>
      </c>
      <c r="F48" s="133" t="s">
        <v>36</v>
      </c>
      <c r="G48" s="130" t="s">
        <v>36</v>
      </c>
      <c r="H48" s="127" t="s">
        <v>36</v>
      </c>
      <c r="I48" s="133" t="s">
        <v>36</v>
      </c>
      <c r="J48" s="133" t="s">
        <v>36</v>
      </c>
      <c r="K48" s="133" t="s">
        <v>36</v>
      </c>
      <c r="L48" s="124" t="s">
        <v>36</v>
      </c>
      <c r="M48" s="136" t="s">
        <v>36</v>
      </c>
      <c r="N48" s="133" t="s">
        <v>36</v>
      </c>
      <c r="O48" s="133" t="s">
        <v>36</v>
      </c>
      <c r="P48" s="133" t="s">
        <v>36</v>
      </c>
      <c r="Q48" s="130" t="s">
        <v>36</v>
      </c>
      <c r="R48" s="127" t="s">
        <v>36</v>
      </c>
      <c r="S48" s="133" t="s">
        <v>36</v>
      </c>
      <c r="T48" s="133" t="s">
        <v>36</v>
      </c>
      <c r="U48" s="133" t="s">
        <v>36</v>
      </c>
      <c r="V48" s="133" t="s">
        <v>36</v>
      </c>
      <c r="W48" s="133" t="s">
        <v>36</v>
      </c>
      <c r="X48" s="133" t="s">
        <v>36</v>
      </c>
      <c r="Y48" s="133" t="s">
        <v>36</v>
      </c>
      <c r="Z48" s="133" t="s">
        <v>36</v>
      </c>
      <c r="AA48" s="133" t="s">
        <v>36</v>
      </c>
      <c r="AB48" s="133" t="s">
        <v>36</v>
      </c>
      <c r="AC48" s="133" t="s">
        <v>36</v>
      </c>
      <c r="AD48" s="133" t="s">
        <v>36</v>
      </c>
      <c r="AE48" s="133" t="s">
        <v>36</v>
      </c>
      <c r="AF48" s="133" t="s">
        <v>36</v>
      </c>
      <c r="AG48" s="124" t="s">
        <v>36</v>
      </c>
      <c r="AH48" s="133" t="s">
        <v>36</v>
      </c>
      <c r="AI48" s="87"/>
      <c r="AJ48" s="87"/>
      <c r="AK48" s="87"/>
      <c r="AL48" s="87"/>
      <c r="AM48" s="87"/>
      <c r="AN48" s="87"/>
      <c r="AO48" s="87"/>
      <c r="AP48" s="87"/>
      <c r="AQ48" s="87"/>
      <c r="AR48" s="87"/>
      <c r="AS48" s="87"/>
      <c r="AT48" s="87"/>
      <c r="AU48" s="87"/>
      <c r="AV48" s="87"/>
      <c r="AW48" s="87"/>
      <c r="AX48" s="87"/>
      <c r="AY48" s="87"/>
      <c r="AZ48" s="421"/>
      <c r="BA48" s="886"/>
      <c r="BB48" s="641" t="s">
        <v>100</v>
      </c>
      <c r="BC48" s="120" t="s">
        <v>36</v>
      </c>
      <c r="BD48" s="116" t="s">
        <v>36</v>
      </c>
      <c r="BE48" s="116" t="s">
        <v>36</v>
      </c>
      <c r="BF48" s="116" t="s">
        <v>36</v>
      </c>
      <c r="BG48" s="111" t="s">
        <v>36</v>
      </c>
      <c r="BH48" s="120" t="s">
        <v>36</v>
      </c>
      <c r="BI48" s="116" t="s">
        <v>36</v>
      </c>
      <c r="BJ48" s="116" t="s">
        <v>36</v>
      </c>
      <c r="BK48" s="116" t="s">
        <v>36</v>
      </c>
      <c r="BL48" s="111" t="s">
        <v>36</v>
      </c>
      <c r="BM48" s="120" t="s">
        <v>36</v>
      </c>
      <c r="BN48" s="116" t="s">
        <v>36</v>
      </c>
      <c r="BO48" s="116" t="s">
        <v>36</v>
      </c>
      <c r="BP48" s="116" t="s">
        <v>36</v>
      </c>
      <c r="BQ48" s="111" t="s">
        <v>36</v>
      </c>
      <c r="BR48" s="120" t="s">
        <v>36</v>
      </c>
      <c r="BS48" s="116" t="s">
        <v>36</v>
      </c>
      <c r="BT48" s="116" t="s">
        <v>36</v>
      </c>
      <c r="BU48" s="116" t="s">
        <v>36</v>
      </c>
      <c r="BV48" s="116" t="s">
        <v>36</v>
      </c>
      <c r="BW48" s="116" t="s">
        <v>36</v>
      </c>
      <c r="BX48" s="116" t="s">
        <v>36</v>
      </c>
      <c r="BY48" s="105" t="s">
        <v>36</v>
      </c>
      <c r="BZ48" s="105" t="s">
        <v>36</v>
      </c>
      <c r="CA48" s="105" t="s">
        <v>36</v>
      </c>
      <c r="CB48" s="105" t="s">
        <v>36</v>
      </c>
      <c r="CC48" s="105" t="s">
        <v>36</v>
      </c>
      <c r="CD48" s="105" t="s">
        <v>36</v>
      </c>
      <c r="CE48" s="105" t="s">
        <v>36</v>
      </c>
      <c r="CF48" s="105" t="s">
        <v>36</v>
      </c>
      <c r="CG48" s="105" t="s">
        <v>36</v>
      </c>
      <c r="CH48" s="105" t="s">
        <v>36</v>
      </c>
      <c r="CI48" s="85"/>
      <c r="CJ48" s="85"/>
      <c r="CK48" s="85"/>
      <c r="CL48" s="85"/>
      <c r="CM48" s="85"/>
      <c r="CN48" s="85"/>
      <c r="CO48" s="85"/>
      <c r="CP48" s="85"/>
      <c r="CQ48" s="85"/>
      <c r="CR48" s="85"/>
      <c r="CS48" s="85"/>
      <c r="CT48" s="85"/>
      <c r="CU48" s="85"/>
      <c r="CV48" s="85"/>
      <c r="CW48" s="85"/>
      <c r="CX48" s="85"/>
      <c r="CY48" s="85"/>
      <c r="CZ48" s="85"/>
    </row>
    <row r="49" s="384" customFormat="true" ht="15" customHeight="true" x14ac:dyDescent="0.2">
      <c r="A49" s="863"/>
      <c r="B49" s="454" t="s">
        <v>68</v>
      </c>
      <c r="C49" s="136" t="s">
        <v>36</v>
      </c>
      <c r="D49" s="133" t="s">
        <v>36</v>
      </c>
      <c r="E49" s="133" t="s">
        <v>36</v>
      </c>
      <c r="F49" s="133" t="s">
        <v>36</v>
      </c>
      <c r="G49" s="130" t="s">
        <v>36</v>
      </c>
      <c r="H49" s="127" t="s">
        <v>36</v>
      </c>
      <c r="I49" s="133" t="s">
        <v>36</v>
      </c>
      <c r="J49" s="133" t="s">
        <v>36</v>
      </c>
      <c r="K49" s="133" t="s">
        <v>36</v>
      </c>
      <c r="L49" s="124" t="s">
        <v>36</v>
      </c>
      <c r="M49" s="136" t="s">
        <v>36</v>
      </c>
      <c r="N49" s="133" t="s">
        <v>36</v>
      </c>
      <c r="O49" s="133" t="s">
        <v>36</v>
      </c>
      <c r="P49" s="133" t="s">
        <v>36</v>
      </c>
      <c r="Q49" s="130" t="s">
        <v>36</v>
      </c>
      <c r="R49" s="127" t="s">
        <v>36</v>
      </c>
      <c r="S49" s="133" t="s">
        <v>36</v>
      </c>
      <c r="T49" s="133" t="s">
        <v>36</v>
      </c>
      <c r="U49" s="133" t="s">
        <v>36</v>
      </c>
      <c r="V49" s="133" t="s">
        <v>36</v>
      </c>
      <c r="W49" s="133" t="s">
        <v>36</v>
      </c>
      <c r="X49" s="133" t="s">
        <v>36</v>
      </c>
      <c r="Y49" s="133" t="s">
        <v>36</v>
      </c>
      <c r="Z49" s="133" t="s">
        <v>36</v>
      </c>
      <c r="AA49" s="133" t="s">
        <v>36</v>
      </c>
      <c r="AB49" s="133" t="s">
        <v>36</v>
      </c>
      <c r="AC49" s="133" t="s">
        <v>36</v>
      </c>
      <c r="AD49" s="133" t="s">
        <v>36</v>
      </c>
      <c r="AE49" s="133" t="s">
        <v>36</v>
      </c>
      <c r="AF49" s="133" t="s">
        <v>36</v>
      </c>
      <c r="AG49" s="124" t="s">
        <v>36</v>
      </c>
      <c r="AH49" s="133" t="s">
        <v>36</v>
      </c>
      <c r="AI49" s="87"/>
      <c r="AJ49" s="87"/>
      <c r="AK49" s="87"/>
      <c r="AL49" s="87"/>
      <c r="AM49" s="87"/>
      <c r="AN49" s="87"/>
      <c r="AO49" s="87"/>
      <c r="AP49" s="87"/>
      <c r="AQ49" s="87"/>
      <c r="AR49" s="87"/>
      <c r="AS49" s="87"/>
      <c r="AT49" s="87"/>
      <c r="AU49" s="87"/>
      <c r="AV49" s="87"/>
      <c r="AW49" s="87"/>
      <c r="AX49" s="87"/>
      <c r="AY49" s="87"/>
      <c r="AZ49" s="421"/>
      <c r="BA49" s="886"/>
      <c r="BB49" s="641" t="s">
        <v>68</v>
      </c>
      <c r="BC49" s="120" t="s">
        <v>36</v>
      </c>
      <c r="BD49" s="116" t="s">
        <v>36</v>
      </c>
      <c r="BE49" s="116" t="s">
        <v>36</v>
      </c>
      <c r="BF49" s="116" t="s">
        <v>36</v>
      </c>
      <c r="BG49" s="111" t="s">
        <v>36</v>
      </c>
      <c r="BH49" s="120" t="s">
        <v>36</v>
      </c>
      <c r="BI49" s="116" t="s">
        <v>36</v>
      </c>
      <c r="BJ49" s="116" t="s">
        <v>36</v>
      </c>
      <c r="BK49" s="116" t="s">
        <v>36</v>
      </c>
      <c r="BL49" s="111" t="s">
        <v>36</v>
      </c>
      <c r="BM49" s="120" t="s">
        <v>36</v>
      </c>
      <c r="BN49" s="116" t="s">
        <v>36</v>
      </c>
      <c r="BO49" s="116" t="s">
        <v>36</v>
      </c>
      <c r="BP49" s="116" t="s">
        <v>36</v>
      </c>
      <c r="BQ49" s="111" t="s">
        <v>36</v>
      </c>
      <c r="BR49" s="120" t="s">
        <v>36</v>
      </c>
      <c r="BS49" s="116" t="s">
        <v>36</v>
      </c>
      <c r="BT49" s="116" t="s">
        <v>36</v>
      </c>
      <c r="BU49" s="116" t="s">
        <v>36</v>
      </c>
      <c r="BV49" s="116" t="s">
        <v>36</v>
      </c>
      <c r="BW49" s="116" t="s">
        <v>36</v>
      </c>
      <c r="BX49" s="116" t="s">
        <v>36</v>
      </c>
      <c r="BY49" s="105" t="s">
        <v>36</v>
      </c>
      <c r="BZ49" s="105" t="s">
        <v>36</v>
      </c>
      <c r="CA49" s="105" t="s">
        <v>36</v>
      </c>
      <c r="CB49" s="105" t="s">
        <v>36</v>
      </c>
      <c r="CC49" s="105" t="s">
        <v>36</v>
      </c>
      <c r="CD49" s="105" t="s">
        <v>36</v>
      </c>
      <c r="CE49" s="105" t="s">
        <v>36</v>
      </c>
      <c r="CF49" s="105" t="s">
        <v>36</v>
      </c>
      <c r="CG49" s="105" t="s">
        <v>36</v>
      </c>
      <c r="CH49" s="105" t="s">
        <v>36</v>
      </c>
      <c r="CI49" s="85"/>
      <c r="CJ49" s="85"/>
      <c r="CK49" s="85"/>
      <c r="CL49" s="85"/>
      <c r="CM49" s="85"/>
      <c r="CN49" s="85"/>
      <c r="CO49" s="85"/>
      <c r="CP49" s="85"/>
      <c r="CQ49" s="85"/>
      <c r="CR49" s="85"/>
      <c r="CS49" s="85"/>
      <c r="CT49" s="85"/>
      <c r="CU49" s="85"/>
      <c r="CV49" s="85"/>
      <c r="CW49" s="85"/>
      <c r="CX49" s="85"/>
      <c r="CY49" s="85"/>
      <c r="CZ49" s="85"/>
    </row>
    <row r="50" s="384" customFormat="true" ht="15" customHeight="true" x14ac:dyDescent="0.2">
      <c r="A50" s="863" t="s">
        <v>103</v>
      </c>
      <c r="B50" s="454" t="s">
        <v>101</v>
      </c>
      <c r="C50" s="136" t="s">
        <v>36</v>
      </c>
      <c r="D50" s="133" t="s">
        <v>36</v>
      </c>
      <c r="E50" s="133" t="s">
        <v>36</v>
      </c>
      <c r="F50" s="133" t="s">
        <v>36</v>
      </c>
      <c r="G50" s="130" t="s">
        <v>36</v>
      </c>
      <c r="H50" s="127" t="s">
        <v>36</v>
      </c>
      <c r="I50" s="133" t="s">
        <v>36</v>
      </c>
      <c r="J50" s="133" t="s">
        <v>36</v>
      </c>
      <c r="K50" s="133" t="s">
        <v>36</v>
      </c>
      <c r="L50" s="124" t="s">
        <v>36</v>
      </c>
      <c r="M50" s="136" t="s">
        <v>36</v>
      </c>
      <c r="N50" s="133" t="s">
        <v>36</v>
      </c>
      <c r="O50" s="133" t="s">
        <v>36</v>
      </c>
      <c r="P50" s="133" t="s">
        <v>36</v>
      </c>
      <c r="Q50" s="130" t="s">
        <v>36</v>
      </c>
      <c r="R50" s="127" t="s">
        <v>36</v>
      </c>
      <c r="S50" s="133" t="s">
        <v>36</v>
      </c>
      <c r="T50" s="133" t="s">
        <v>36</v>
      </c>
      <c r="U50" s="133" t="s">
        <v>36</v>
      </c>
      <c r="V50" s="133" t="s">
        <v>36</v>
      </c>
      <c r="W50" s="133" t="s">
        <v>36</v>
      </c>
      <c r="X50" s="133" t="s">
        <v>36</v>
      </c>
      <c r="Y50" s="133" t="s">
        <v>36</v>
      </c>
      <c r="Z50" s="133" t="s">
        <v>36</v>
      </c>
      <c r="AA50" s="133" t="s">
        <v>36</v>
      </c>
      <c r="AB50" s="133" t="s">
        <v>36</v>
      </c>
      <c r="AC50" s="133" t="s">
        <v>36</v>
      </c>
      <c r="AD50" s="133" t="s">
        <v>36</v>
      </c>
      <c r="AE50" s="133" t="s">
        <v>36</v>
      </c>
      <c r="AF50" s="133" t="s">
        <v>36</v>
      </c>
      <c r="AG50" s="124" t="s">
        <v>36</v>
      </c>
      <c r="AH50" s="133" t="s">
        <v>36</v>
      </c>
      <c r="AI50" s="87"/>
      <c r="AJ50" s="87"/>
      <c r="AK50" s="87"/>
      <c r="AL50" s="87"/>
      <c r="AM50" s="87"/>
      <c r="AN50" s="87"/>
      <c r="AO50" s="87"/>
      <c r="AP50" s="87"/>
      <c r="AQ50" s="87"/>
      <c r="AR50" s="87"/>
      <c r="AS50" s="87"/>
      <c r="AT50" s="87"/>
      <c r="AU50" s="87"/>
      <c r="AV50" s="87"/>
      <c r="AW50" s="87"/>
      <c r="AX50" s="87"/>
      <c r="AY50" s="87"/>
      <c r="AZ50" s="421"/>
      <c r="BA50" s="886" t="s">
        <v>103</v>
      </c>
      <c r="BB50" s="641" t="s">
        <v>101</v>
      </c>
      <c r="BC50" s="120" t="s">
        <v>36</v>
      </c>
      <c r="BD50" s="116" t="s">
        <v>36</v>
      </c>
      <c r="BE50" s="116" t="s">
        <v>36</v>
      </c>
      <c r="BF50" s="116" t="s">
        <v>36</v>
      </c>
      <c r="BG50" s="111" t="s">
        <v>36</v>
      </c>
      <c r="BH50" s="120" t="s">
        <v>36</v>
      </c>
      <c r="BI50" s="116" t="s">
        <v>36</v>
      </c>
      <c r="BJ50" s="116" t="s">
        <v>36</v>
      </c>
      <c r="BK50" s="116" t="s">
        <v>36</v>
      </c>
      <c r="BL50" s="111" t="s">
        <v>36</v>
      </c>
      <c r="BM50" s="120" t="s">
        <v>36</v>
      </c>
      <c r="BN50" s="116" t="s">
        <v>36</v>
      </c>
      <c r="BO50" s="116" t="s">
        <v>36</v>
      </c>
      <c r="BP50" s="116" t="s">
        <v>36</v>
      </c>
      <c r="BQ50" s="111" t="s">
        <v>36</v>
      </c>
      <c r="BR50" s="120" t="s">
        <v>36</v>
      </c>
      <c r="BS50" s="116" t="s">
        <v>36</v>
      </c>
      <c r="BT50" s="116" t="s">
        <v>36</v>
      </c>
      <c r="BU50" s="116" t="s">
        <v>36</v>
      </c>
      <c r="BV50" s="116" t="s">
        <v>36</v>
      </c>
      <c r="BW50" s="116" t="s">
        <v>36</v>
      </c>
      <c r="BX50" s="116" t="s">
        <v>36</v>
      </c>
      <c r="BY50" s="105" t="s">
        <v>36</v>
      </c>
      <c r="BZ50" s="105" t="s">
        <v>36</v>
      </c>
      <c r="CA50" s="105" t="s">
        <v>36</v>
      </c>
      <c r="CB50" s="105" t="s">
        <v>36</v>
      </c>
      <c r="CC50" s="105" t="s">
        <v>36</v>
      </c>
      <c r="CD50" s="105" t="s">
        <v>36</v>
      </c>
      <c r="CE50" s="105" t="s">
        <v>36</v>
      </c>
      <c r="CF50" s="105" t="s">
        <v>36</v>
      </c>
      <c r="CG50" s="105" t="s">
        <v>36</v>
      </c>
      <c r="CH50" s="105" t="s">
        <v>36</v>
      </c>
      <c r="CI50" s="85"/>
      <c r="CJ50" s="85"/>
      <c r="CK50" s="85"/>
      <c r="CL50" s="85"/>
      <c r="CM50" s="85"/>
      <c r="CN50" s="85"/>
      <c r="CO50" s="85"/>
      <c r="CP50" s="85"/>
      <c r="CQ50" s="85"/>
      <c r="CR50" s="85"/>
      <c r="CS50" s="85"/>
      <c r="CT50" s="85"/>
      <c r="CU50" s="85"/>
      <c r="CV50" s="85"/>
      <c r="CW50" s="85"/>
      <c r="CX50" s="85"/>
      <c r="CY50" s="85"/>
      <c r="CZ50" s="85"/>
    </row>
    <row r="51" s="384" customFormat="true" ht="15" customHeight="true" x14ac:dyDescent="0.2">
      <c r="A51" s="863"/>
      <c r="B51" s="454" t="s">
        <v>100</v>
      </c>
      <c r="C51" s="136" t="s">
        <v>36</v>
      </c>
      <c r="D51" s="133" t="s">
        <v>36</v>
      </c>
      <c r="E51" s="133" t="s">
        <v>36</v>
      </c>
      <c r="F51" s="133" t="s">
        <v>36</v>
      </c>
      <c r="G51" s="130" t="s">
        <v>36</v>
      </c>
      <c r="H51" s="127" t="s">
        <v>36</v>
      </c>
      <c r="I51" s="133" t="s">
        <v>36</v>
      </c>
      <c r="J51" s="133" t="s">
        <v>36</v>
      </c>
      <c r="K51" s="133" t="s">
        <v>36</v>
      </c>
      <c r="L51" s="124" t="s">
        <v>36</v>
      </c>
      <c r="M51" s="136" t="s">
        <v>36</v>
      </c>
      <c r="N51" s="133" t="s">
        <v>36</v>
      </c>
      <c r="O51" s="133" t="s">
        <v>36</v>
      </c>
      <c r="P51" s="133" t="s">
        <v>36</v>
      </c>
      <c r="Q51" s="130" t="s">
        <v>36</v>
      </c>
      <c r="R51" s="127" t="s">
        <v>36</v>
      </c>
      <c r="S51" s="133" t="s">
        <v>36</v>
      </c>
      <c r="T51" s="133" t="s">
        <v>36</v>
      </c>
      <c r="U51" s="133" t="s">
        <v>36</v>
      </c>
      <c r="V51" s="133" t="s">
        <v>36</v>
      </c>
      <c r="W51" s="133" t="s">
        <v>36</v>
      </c>
      <c r="X51" s="133" t="s">
        <v>36</v>
      </c>
      <c r="Y51" s="133" t="s">
        <v>36</v>
      </c>
      <c r="Z51" s="133" t="s">
        <v>36</v>
      </c>
      <c r="AA51" s="133" t="s">
        <v>36</v>
      </c>
      <c r="AB51" s="133" t="s">
        <v>36</v>
      </c>
      <c r="AC51" s="133" t="s">
        <v>36</v>
      </c>
      <c r="AD51" s="133" t="s">
        <v>36</v>
      </c>
      <c r="AE51" s="133" t="s">
        <v>36</v>
      </c>
      <c r="AF51" s="133" t="s">
        <v>36</v>
      </c>
      <c r="AG51" s="124" t="s">
        <v>36</v>
      </c>
      <c r="AH51" s="133" t="s">
        <v>36</v>
      </c>
      <c r="AI51" s="87"/>
      <c r="AJ51" s="87"/>
      <c r="AK51" s="87"/>
      <c r="AL51" s="87"/>
      <c r="AM51" s="87"/>
      <c r="AN51" s="87"/>
      <c r="AO51" s="87"/>
      <c r="AP51" s="87"/>
      <c r="AQ51" s="87"/>
      <c r="AR51" s="87"/>
      <c r="AS51" s="87"/>
      <c r="AT51" s="87"/>
      <c r="AU51" s="87"/>
      <c r="AV51" s="87"/>
      <c r="AW51" s="87"/>
      <c r="AX51" s="87"/>
      <c r="AY51" s="87"/>
      <c r="AZ51" s="421"/>
      <c r="BA51" s="886"/>
      <c r="BB51" s="641" t="s">
        <v>100</v>
      </c>
      <c r="BC51" s="120" t="s">
        <v>36</v>
      </c>
      <c r="BD51" s="116" t="s">
        <v>36</v>
      </c>
      <c r="BE51" s="116" t="s">
        <v>36</v>
      </c>
      <c r="BF51" s="116" t="s">
        <v>36</v>
      </c>
      <c r="BG51" s="111" t="s">
        <v>36</v>
      </c>
      <c r="BH51" s="120" t="s">
        <v>36</v>
      </c>
      <c r="BI51" s="116" t="s">
        <v>36</v>
      </c>
      <c r="BJ51" s="116" t="s">
        <v>36</v>
      </c>
      <c r="BK51" s="116" t="s">
        <v>36</v>
      </c>
      <c r="BL51" s="111" t="s">
        <v>36</v>
      </c>
      <c r="BM51" s="120" t="s">
        <v>36</v>
      </c>
      <c r="BN51" s="116" t="s">
        <v>36</v>
      </c>
      <c r="BO51" s="116" t="s">
        <v>36</v>
      </c>
      <c r="BP51" s="116" t="s">
        <v>36</v>
      </c>
      <c r="BQ51" s="111" t="s">
        <v>36</v>
      </c>
      <c r="BR51" s="120" t="s">
        <v>36</v>
      </c>
      <c r="BS51" s="116" t="s">
        <v>36</v>
      </c>
      <c r="BT51" s="116" t="s">
        <v>36</v>
      </c>
      <c r="BU51" s="116" t="s">
        <v>36</v>
      </c>
      <c r="BV51" s="116" t="s">
        <v>36</v>
      </c>
      <c r="BW51" s="116" t="s">
        <v>36</v>
      </c>
      <c r="BX51" s="116" t="s">
        <v>36</v>
      </c>
      <c r="BY51" s="105" t="s">
        <v>36</v>
      </c>
      <c r="BZ51" s="105" t="s">
        <v>36</v>
      </c>
      <c r="CA51" s="105" t="s">
        <v>36</v>
      </c>
      <c r="CB51" s="105" t="s">
        <v>36</v>
      </c>
      <c r="CC51" s="105" t="s">
        <v>36</v>
      </c>
      <c r="CD51" s="105" t="s">
        <v>36</v>
      </c>
      <c r="CE51" s="105" t="s">
        <v>36</v>
      </c>
      <c r="CF51" s="105" t="s">
        <v>36</v>
      </c>
      <c r="CG51" s="105" t="s">
        <v>36</v>
      </c>
      <c r="CH51" s="105" t="s">
        <v>36</v>
      </c>
      <c r="CI51" s="85"/>
      <c r="CJ51" s="85"/>
      <c r="CK51" s="85"/>
      <c r="CL51" s="85"/>
      <c r="CM51" s="85"/>
      <c r="CN51" s="85"/>
      <c r="CO51" s="85"/>
      <c r="CP51" s="85"/>
      <c r="CQ51" s="85"/>
      <c r="CR51" s="85"/>
      <c r="CS51" s="85"/>
      <c r="CT51" s="85"/>
      <c r="CU51" s="85"/>
      <c r="CV51" s="85"/>
      <c r="CW51" s="85"/>
      <c r="CX51" s="85"/>
      <c r="CY51" s="85"/>
      <c r="CZ51" s="85"/>
    </row>
    <row r="52" s="384" customFormat="true" ht="15" customHeight="true" x14ac:dyDescent="0.2">
      <c r="A52" s="863"/>
      <c r="B52" s="454" t="s">
        <v>68</v>
      </c>
      <c r="C52" s="136" t="s">
        <v>36</v>
      </c>
      <c r="D52" s="133" t="s">
        <v>36</v>
      </c>
      <c r="E52" s="133" t="s">
        <v>36</v>
      </c>
      <c r="F52" s="133" t="s">
        <v>36</v>
      </c>
      <c r="G52" s="130" t="s">
        <v>36</v>
      </c>
      <c r="H52" s="127" t="s">
        <v>36</v>
      </c>
      <c r="I52" s="133" t="s">
        <v>36</v>
      </c>
      <c r="J52" s="133" t="s">
        <v>36</v>
      </c>
      <c r="K52" s="133" t="s">
        <v>36</v>
      </c>
      <c r="L52" s="124" t="s">
        <v>36</v>
      </c>
      <c r="M52" s="136" t="s">
        <v>36</v>
      </c>
      <c r="N52" s="133" t="s">
        <v>36</v>
      </c>
      <c r="O52" s="133" t="s">
        <v>36</v>
      </c>
      <c r="P52" s="133" t="s">
        <v>36</v>
      </c>
      <c r="Q52" s="130" t="s">
        <v>36</v>
      </c>
      <c r="R52" s="127" t="s">
        <v>36</v>
      </c>
      <c r="S52" s="133" t="s">
        <v>36</v>
      </c>
      <c r="T52" s="133" t="s">
        <v>36</v>
      </c>
      <c r="U52" s="133" t="s">
        <v>36</v>
      </c>
      <c r="V52" s="133" t="s">
        <v>36</v>
      </c>
      <c r="W52" s="133" t="s">
        <v>36</v>
      </c>
      <c r="X52" s="133" t="s">
        <v>36</v>
      </c>
      <c r="Y52" s="133" t="s">
        <v>36</v>
      </c>
      <c r="Z52" s="133" t="s">
        <v>36</v>
      </c>
      <c r="AA52" s="133" t="s">
        <v>36</v>
      </c>
      <c r="AB52" s="133" t="s">
        <v>36</v>
      </c>
      <c r="AC52" s="133" t="s">
        <v>36</v>
      </c>
      <c r="AD52" s="133" t="s">
        <v>36</v>
      </c>
      <c r="AE52" s="133" t="s">
        <v>36</v>
      </c>
      <c r="AF52" s="133" t="s">
        <v>36</v>
      </c>
      <c r="AG52" s="124" t="s">
        <v>36</v>
      </c>
      <c r="AH52" s="133" t="s">
        <v>36</v>
      </c>
      <c r="AI52" s="87"/>
      <c r="AJ52" s="87"/>
      <c r="AK52" s="87"/>
      <c r="AL52" s="87"/>
      <c r="AM52" s="87"/>
      <c r="AN52" s="87"/>
      <c r="AO52" s="87"/>
      <c r="AP52" s="87"/>
      <c r="AQ52" s="87"/>
      <c r="AR52" s="87"/>
      <c r="AS52" s="87"/>
      <c r="AT52" s="87"/>
      <c r="AU52" s="87"/>
      <c r="AV52" s="87"/>
      <c r="AW52" s="87"/>
      <c r="AX52" s="87"/>
      <c r="AY52" s="87"/>
      <c r="AZ52" s="421"/>
      <c r="BA52" s="886"/>
      <c r="BB52" s="641" t="s">
        <v>68</v>
      </c>
      <c r="BC52" s="120" t="s">
        <v>36</v>
      </c>
      <c r="BD52" s="116" t="s">
        <v>36</v>
      </c>
      <c r="BE52" s="116" t="s">
        <v>36</v>
      </c>
      <c r="BF52" s="116" t="s">
        <v>36</v>
      </c>
      <c r="BG52" s="111" t="s">
        <v>36</v>
      </c>
      <c r="BH52" s="120" t="s">
        <v>36</v>
      </c>
      <c r="BI52" s="116" t="s">
        <v>36</v>
      </c>
      <c r="BJ52" s="116" t="s">
        <v>36</v>
      </c>
      <c r="BK52" s="116" t="s">
        <v>36</v>
      </c>
      <c r="BL52" s="111" t="s">
        <v>36</v>
      </c>
      <c r="BM52" s="120" t="s">
        <v>36</v>
      </c>
      <c r="BN52" s="116" t="s">
        <v>36</v>
      </c>
      <c r="BO52" s="116" t="s">
        <v>36</v>
      </c>
      <c r="BP52" s="116" t="s">
        <v>36</v>
      </c>
      <c r="BQ52" s="111" t="s">
        <v>36</v>
      </c>
      <c r="BR52" s="120" t="s">
        <v>36</v>
      </c>
      <c r="BS52" s="116" t="s">
        <v>36</v>
      </c>
      <c r="BT52" s="116" t="s">
        <v>36</v>
      </c>
      <c r="BU52" s="116" t="s">
        <v>36</v>
      </c>
      <c r="BV52" s="116" t="s">
        <v>36</v>
      </c>
      <c r="BW52" s="116" t="s">
        <v>36</v>
      </c>
      <c r="BX52" s="116" t="s">
        <v>36</v>
      </c>
      <c r="BY52" s="105" t="s">
        <v>36</v>
      </c>
      <c r="BZ52" s="105" t="s">
        <v>36</v>
      </c>
      <c r="CA52" s="105" t="s">
        <v>36</v>
      </c>
      <c r="CB52" s="105" t="s">
        <v>36</v>
      </c>
      <c r="CC52" s="105" t="s">
        <v>36</v>
      </c>
      <c r="CD52" s="105" t="s">
        <v>36</v>
      </c>
      <c r="CE52" s="105" t="s">
        <v>36</v>
      </c>
      <c r="CF52" s="105" t="s">
        <v>36</v>
      </c>
      <c r="CG52" s="105" t="s">
        <v>36</v>
      </c>
      <c r="CH52" s="105" t="s">
        <v>36</v>
      </c>
      <c r="CI52" s="85"/>
      <c r="CJ52" s="85"/>
      <c r="CK52" s="85"/>
      <c r="CL52" s="85"/>
      <c r="CM52" s="85"/>
      <c r="CN52" s="85"/>
      <c r="CO52" s="85"/>
      <c r="CP52" s="85"/>
      <c r="CQ52" s="85"/>
      <c r="CR52" s="85"/>
      <c r="CS52" s="85"/>
      <c r="CT52" s="85"/>
      <c r="CU52" s="85"/>
      <c r="CV52" s="85"/>
      <c r="CW52" s="85"/>
      <c r="CX52" s="85"/>
      <c r="CY52" s="85"/>
      <c r="CZ52" s="85"/>
    </row>
    <row r="53" s="384" customFormat="true" ht="15" customHeight="true" x14ac:dyDescent="0.2">
      <c r="A53" s="863" t="s">
        <v>106</v>
      </c>
      <c r="B53" s="454" t="s">
        <v>101</v>
      </c>
      <c r="C53" s="136" t="s">
        <v>36</v>
      </c>
      <c r="D53" s="133" t="s">
        <v>36</v>
      </c>
      <c r="E53" s="133" t="s">
        <v>36</v>
      </c>
      <c r="F53" s="133" t="s">
        <v>36</v>
      </c>
      <c r="G53" s="130" t="s">
        <v>36</v>
      </c>
      <c r="H53" s="127" t="s">
        <v>36</v>
      </c>
      <c r="I53" s="133" t="s">
        <v>36</v>
      </c>
      <c r="J53" s="133" t="s">
        <v>36</v>
      </c>
      <c r="K53" s="133" t="s">
        <v>36</v>
      </c>
      <c r="L53" s="124" t="s">
        <v>36</v>
      </c>
      <c r="M53" s="136" t="s">
        <v>36</v>
      </c>
      <c r="N53" s="133" t="s">
        <v>36</v>
      </c>
      <c r="O53" s="133" t="s">
        <v>36</v>
      </c>
      <c r="P53" s="133" t="s">
        <v>36</v>
      </c>
      <c r="Q53" s="130" t="s">
        <v>36</v>
      </c>
      <c r="R53" s="127" t="s">
        <v>36</v>
      </c>
      <c r="S53" s="133" t="s">
        <v>36</v>
      </c>
      <c r="T53" s="133" t="s">
        <v>36</v>
      </c>
      <c r="U53" s="133" t="s">
        <v>36</v>
      </c>
      <c r="V53" s="133" t="s">
        <v>36</v>
      </c>
      <c r="W53" s="133" t="s">
        <v>36</v>
      </c>
      <c r="X53" s="133" t="s">
        <v>36</v>
      </c>
      <c r="Y53" s="133" t="s">
        <v>36</v>
      </c>
      <c r="Z53" s="133" t="s">
        <v>36</v>
      </c>
      <c r="AA53" s="133" t="s">
        <v>36</v>
      </c>
      <c r="AB53" s="133" t="s">
        <v>36</v>
      </c>
      <c r="AC53" s="133" t="s">
        <v>36</v>
      </c>
      <c r="AD53" s="133" t="s">
        <v>36</v>
      </c>
      <c r="AE53" s="133" t="s">
        <v>36</v>
      </c>
      <c r="AF53" s="133" t="s">
        <v>36</v>
      </c>
      <c r="AG53" s="124" t="s">
        <v>36</v>
      </c>
      <c r="AH53" s="133" t="s">
        <v>36</v>
      </c>
      <c r="AI53" s="87"/>
      <c r="AJ53" s="87"/>
      <c r="AK53" s="87"/>
      <c r="AL53" s="87"/>
      <c r="AM53" s="87"/>
      <c r="AN53" s="87"/>
      <c r="AO53" s="87"/>
      <c r="AP53" s="87"/>
      <c r="AQ53" s="87"/>
      <c r="AR53" s="87"/>
      <c r="AS53" s="87"/>
      <c r="AT53" s="87"/>
      <c r="AU53" s="87"/>
      <c r="AV53" s="87"/>
      <c r="AW53" s="87"/>
      <c r="AX53" s="87"/>
      <c r="AY53" s="87"/>
      <c r="AZ53" s="421"/>
      <c r="BA53" s="886" t="s">
        <v>106</v>
      </c>
      <c r="BB53" s="641" t="s">
        <v>101</v>
      </c>
      <c r="BC53" s="120" t="s">
        <v>36</v>
      </c>
      <c r="BD53" s="116" t="s">
        <v>36</v>
      </c>
      <c r="BE53" s="116" t="s">
        <v>36</v>
      </c>
      <c r="BF53" s="116" t="s">
        <v>36</v>
      </c>
      <c r="BG53" s="111" t="s">
        <v>36</v>
      </c>
      <c r="BH53" s="120" t="s">
        <v>36</v>
      </c>
      <c r="BI53" s="116" t="s">
        <v>36</v>
      </c>
      <c r="BJ53" s="116" t="s">
        <v>36</v>
      </c>
      <c r="BK53" s="116" t="s">
        <v>36</v>
      </c>
      <c r="BL53" s="111" t="s">
        <v>36</v>
      </c>
      <c r="BM53" s="120" t="s">
        <v>36</v>
      </c>
      <c r="BN53" s="116" t="s">
        <v>36</v>
      </c>
      <c r="BO53" s="116" t="s">
        <v>36</v>
      </c>
      <c r="BP53" s="116" t="s">
        <v>36</v>
      </c>
      <c r="BQ53" s="111" t="s">
        <v>36</v>
      </c>
      <c r="BR53" s="120" t="s">
        <v>36</v>
      </c>
      <c r="BS53" s="116" t="s">
        <v>36</v>
      </c>
      <c r="BT53" s="116" t="s">
        <v>36</v>
      </c>
      <c r="BU53" s="116" t="s">
        <v>36</v>
      </c>
      <c r="BV53" s="116" t="s">
        <v>36</v>
      </c>
      <c r="BW53" s="116" t="s">
        <v>36</v>
      </c>
      <c r="BX53" s="116" t="s">
        <v>36</v>
      </c>
      <c r="BY53" s="105" t="s">
        <v>36</v>
      </c>
      <c r="BZ53" s="105" t="s">
        <v>36</v>
      </c>
      <c r="CA53" s="105" t="s">
        <v>36</v>
      </c>
      <c r="CB53" s="105" t="s">
        <v>36</v>
      </c>
      <c r="CC53" s="105" t="s">
        <v>36</v>
      </c>
      <c r="CD53" s="105" t="s">
        <v>36</v>
      </c>
      <c r="CE53" s="105" t="s">
        <v>36</v>
      </c>
      <c r="CF53" s="105" t="s">
        <v>36</v>
      </c>
      <c r="CG53" s="105" t="s">
        <v>36</v>
      </c>
      <c r="CH53" s="105" t="s">
        <v>36</v>
      </c>
      <c r="CI53" s="85"/>
      <c r="CJ53" s="85"/>
      <c r="CK53" s="85"/>
      <c r="CL53" s="85"/>
      <c r="CM53" s="85"/>
      <c r="CN53" s="85"/>
      <c r="CO53" s="85"/>
      <c r="CP53" s="85"/>
      <c r="CQ53" s="85"/>
      <c r="CR53" s="85"/>
      <c r="CS53" s="85"/>
      <c r="CT53" s="85"/>
      <c r="CU53" s="85"/>
      <c r="CV53" s="85"/>
      <c r="CW53" s="85"/>
      <c r="CX53" s="85"/>
      <c r="CY53" s="85"/>
      <c r="CZ53" s="85"/>
    </row>
    <row r="54" s="384" customFormat="true" ht="15" customHeight="true" x14ac:dyDescent="0.2">
      <c r="A54" s="863"/>
      <c r="B54" s="454" t="s">
        <v>100</v>
      </c>
      <c r="C54" s="136" t="s">
        <v>36</v>
      </c>
      <c r="D54" s="133" t="s">
        <v>36</v>
      </c>
      <c r="E54" s="133" t="s">
        <v>36</v>
      </c>
      <c r="F54" s="133" t="s">
        <v>36</v>
      </c>
      <c r="G54" s="130" t="s">
        <v>36</v>
      </c>
      <c r="H54" s="127" t="s">
        <v>36</v>
      </c>
      <c r="I54" s="133" t="s">
        <v>36</v>
      </c>
      <c r="J54" s="133" t="s">
        <v>36</v>
      </c>
      <c r="K54" s="133" t="s">
        <v>36</v>
      </c>
      <c r="L54" s="124" t="s">
        <v>36</v>
      </c>
      <c r="M54" s="136" t="s">
        <v>36</v>
      </c>
      <c r="N54" s="133" t="s">
        <v>36</v>
      </c>
      <c r="O54" s="133" t="s">
        <v>36</v>
      </c>
      <c r="P54" s="133" t="s">
        <v>36</v>
      </c>
      <c r="Q54" s="130" t="s">
        <v>36</v>
      </c>
      <c r="R54" s="127" t="s">
        <v>36</v>
      </c>
      <c r="S54" s="133" t="s">
        <v>36</v>
      </c>
      <c r="T54" s="133" t="s">
        <v>36</v>
      </c>
      <c r="U54" s="133" t="s">
        <v>36</v>
      </c>
      <c r="V54" s="133" t="s">
        <v>36</v>
      </c>
      <c r="W54" s="133" t="s">
        <v>36</v>
      </c>
      <c r="X54" s="133" t="s">
        <v>36</v>
      </c>
      <c r="Y54" s="133" t="s">
        <v>36</v>
      </c>
      <c r="Z54" s="133" t="s">
        <v>36</v>
      </c>
      <c r="AA54" s="133" t="s">
        <v>36</v>
      </c>
      <c r="AB54" s="133" t="s">
        <v>36</v>
      </c>
      <c r="AC54" s="133" t="s">
        <v>36</v>
      </c>
      <c r="AD54" s="133" t="s">
        <v>36</v>
      </c>
      <c r="AE54" s="133" t="s">
        <v>36</v>
      </c>
      <c r="AF54" s="133" t="s">
        <v>36</v>
      </c>
      <c r="AG54" s="124" t="s">
        <v>36</v>
      </c>
      <c r="AH54" s="133" t="s">
        <v>36</v>
      </c>
      <c r="AI54" s="87"/>
      <c r="AJ54" s="87"/>
      <c r="AK54" s="87"/>
      <c r="AL54" s="87"/>
      <c r="AM54" s="87"/>
      <c r="AN54" s="87"/>
      <c r="AO54" s="87"/>
      <c r="AP54" s="87"/>
      <c r="AQ54" s="87"/>
      <c r="AR54" s="87"/>
      <c r="AS54" s="87"/>
      <c r="AT54" s="87"/>
      <c r="AU54" s="87"/>
      <c r="AV54" s="87"/>
      <c r="AW54" s="87"/>
      <c r="AX54" s="87"/>
      <c r="AY54" s="87"/>
      <c r="AZ54" s="421"/>
      <c r="BA54" s="886"/>
      <c r="BB54" s="641" t="s">
        <v>100</v>
      </c>
      <c r="BC54" s="120" t="s">
        <v>36</v>
      </c>
      <c r="BD54" s="116" t="s">
        <v>36</v>
      </c>
      <c r="BE54" s="116" t="s">
        <v>36</v>
      </c>
      <c r="BF54" s="116" t="s">
        <v>36</v>
      </c>
      <c r="BG54" s="111" t="s">
        <v>36</v>
      </c>
      <c r="BH54" s="120" t="s">
        <v>36</v>
      </c>
      <c r="BI54" s="116" t="s">
        <v>36</v>
      </c>
      <c r="BJ54" s="116" t="s">
        <v>36</v>
      </c>
      <c r="BK54" s="116" t="s">
        <v>36</v>
      </c>
      <c r="BL54" s="111" t="s">
        <v>36</v>
      </c>
      <c r="BM54" s="120" t="s">
        <v>36</v>
      </c>
      <c r="BN54" s="116" t="s">
        <v>36</v>
      </c>
      <c r="BO54" s="116" t="s">
        <v>36</v>
      </c>
      <c r="BP54" s="116" t="s">
        <v>36</v>
      </c>
      <c r="BQ54" s="111" t="s">
        <v>36</v>
      </c>
      <c r="BR54" s="120" t="s">
        <v>36</v>
      </c>
      <c r="BS54" s="116" t="s">
        <v>36</v>
      </c>
      <c r="BT54" s="116" t="s">
        <v>36</v>
      </c>
      <c r="BU54" s="116" t="s">
        <v>36</v>
      </c>
      <c r="BV54" s="116" t="s">
        <v>36</v>
      </c>
      <c r="BW54" s="116" t="s">
        <v>36</v>
      </c>
      <c r="BX54" s="116" t="s">
        <v>36</v>
      </c>
      <c r="BY54" s="105" t="s">
        <v>36</v>
      </c>
      <c r="BZ54" s="105" t="s">
        <v>36</v>
      </c>
      <c r="CA54" s="105" t="s">
        <v>36</v>
      </c>
      <c r="CB54" s="105" t="s">
        <v>36</v>
      </c>
      <c r="CC54" s="105" t="s">
        <v>36</v>
      </c>
      <c r="CD54" s="105" t="s">
        <v>36</v>
      </c>
      <c r="CE54" s="105" t="s">
        <v>36</v>
      </c>
      <c r="CF54" s="105" t="s">
        <v>36</v>
      </c>
      <c r="CG54" s="105" t="s">
        <v>36</v>
      </c>
      <c r="CH54" s="105" t="s">
        <v>36</v>
      </c>
      <c r="CI54" s="85"/>
      <c r="CJ54" s="85"/>
      <c r="CK54" s="85"/>
      <c r="CL54" s="85"/>
      <c r="CM54" s="85"/>
      <c r="CN54" s="85"/>
      <c r="CO54" s="85"/>
      <c r="CP54" s="85"/>
      <c r="CQ54" s="85"/>
      <c r="CR54" s="85"/>
      <c r="CS54" s="85"/>
      <c r="CT54" s="85"/>
      <c r="CU54" s="85"/>
      <c r="CV54" s="85"/>
      <c r="CW54" s="85"/>
      <c r="CX54" s="85"/>
      <c r="CY54" s="85"/>
      <c r="CZ54" s="85"/>
    </row>
    <row r="55" s="384" customFormat="true" ht="15" customHeight="true" x14ac:dyDescent="0.2">
      <c r="A55" s="864"/>
      <c r="B55" s="455" t="s">
        <v>68</v>
      </c>
      <c r="C55" s="135" t="s">
        <v>36</v>
      </c>
      <c r="D55" s="132" t="s">
        <v>36</v>
      </c>
      <c r="E55" s="132" t="s">
        <v>36</v>
      </c>
      <c r="F55" s="132" t="s">
        <v>36</v>
      </c>
      <c r="G55" s="129" t="s">
        <v>36</v>
      </c>
      <c r="H55" s="126" t="s">
        <v>36</v>
      </c>
      <c r="I55" s="132" t="s">
        <v>36</v>
      </c>
      <c r="J55" s="132" t="s">
        <v>36</v>
      </c>
      <c r="K55" s="132" t="s">
        <v>36</v>
      </c>
      <c r="L55" s="123" t="s">
        <v>36</v>
      </c>
      <c r="M55" s="135" t="s">
        <v>36</v>
      </c>
      <c r="N55" s="132" t="s">
        <v>36</v>
      </c>
      <c r="O55" s="132" t="s">
        <v>36</v>
      </c>
      <c r="P55" s="132" t="s">
        <v>36</v>
      </c>
      <c r="Q55" s="129" t="s">
        <v>36</v>
      </c>
      <c r="R55" s="92" t="s">
        <v>36</v>
      </c>
      <c r="S55" s="91" t="s">
        <v>36</v>
      </c>
      <c r="T55" s="91" t="s">
        <v>36</v>
      </c>
      <c r="U55" s="91" t="s">
        <v>36</v>
      </c>
      <c r="V55" s="91" t="s">
        <v>36</v>
      </c>
      <c r="W55" s="91" t="s">
        <v>36</v>
      </c>
      <c r="X55" s="91" t="s">
        <v>36</v>
      </c>
      <c r="Y55" s="91" t="s">
        <v>36</v>
      </c>
      <c r="Z55" s="91" t="s">
        <v>36</v>
      </c>
      <c r="AA55" s="91" t="s">
        <v>36</v>
      </c>
      <c r="AB55" s="91" t="s">
        <v>36</v>
      </c>
      <c r="AC55" s="91" t="s">
        <v>36</v>
      </c>
      <c r="AD55" s="91" t="s">
        <v>36</v>
      </c>
      <c r="AE55" s="91" t="s">
        <v>36</v>
      </c>
      <c r="AF55" s="91" t="s">
        <v>36</v>
      </c>
      <c r="AG55" s="88" t="s">
        <v>36</v>
      </c>
      <c r="AH55" s="133" t="s">
        <v>36</v>
      </c>
      <c r="AI55" s="87"/>
      <c r="AJ55" s="87"/>
      <c r="AK55" s="87"/>
      <c r="AL55" s="87"/>
      <c r="AM55" s="87"/>
      <c r="AN55" s="87"/>
      <c r="AO55" s="87"/>
      <c r="AP55" s="87"/>
      <c r="AQ55" s="87"/>
      <c r="AR55" s="87"/>
      <c r="AS55" s="87"/>
      <c r="AT55" s="87"/>
      <c r="AU55" s="87"/>
      <c r="AV55" s="87"/>
      <c r="AW55" s="87"/>
      <c r="AX55" s="87"/>
      <c r="AY55" s="87"/>
      <c r="AZ55" s="421"/>
      <c r="BA55" s="887"/>
      <c r="BB55" s="643" t="s">
        <v>68</v>
      </c>
      <c r="BC55" s="118" t="s">
        <v>36</v>
      </c>
      <c r="BD55" s="114" t="s">
        <v>36</v>
      </c>
      <c r="BE55" s="114" t="s">
        <v>36</v>
      </c>
      <c r="BF55" s="114" t="s">
        <v>36</v>
      </c>
      <c r="BG55" s="109" t="s">
        <v>36</v>
      </c>
      <c r="BH55" s="118" t="s">
        <v>36</v>
      </c>
      <c r="BI55" s="114" t="s">
        <v>36</v>
      </c>
      <c r="BJ55" s="114" t="s">
        <v>36</v>
      </c>
      <c r="BK55" s="114" t="s">
        <v>36</v>
      </c>
      <c r="BL55" s="109" t="s">
        <v>36</v>
      </c>
      <c r="BM55" s="118" t="s">
        <v>36</v>
      </c>
      <c r="BN55" s="114" t="s">
        <v>36</v>
      </c>
      <c r="BO55" s="114" t="s">
        <v>36</v>
      </c>
      <c r="BP55" s="114" t="s">
        <v>36</v>
      </c>
      <c r="BQ55" s="109" t="s">
        <v>36</v>
      </c>
      <c r="BR55" s="90" t="s">
        <v>36</v>
      </c>
      <c r="BS55" s="89" t="s">
        <v>36</v>
      </c>
      <c r="BT55" s="89" t="s">
        <v>36</v>
      </c>
      <c r="BU55" s="89" t="s">
        <v>36</v>
      </c>
      <c r="BV55" s="89" t="s">
        <v>36</v>
      </c>
      <c r="BW55" s="89" t="s">
        <v>36</v>
      </c>
      <c r="BX55" s="89" t="s">
        <v>36</v>
      </c>
      <c r="BY55" s="89" t="s">
        <v>36</v>
      </c>
      <c r="BZ55" s="107" t="s">
        <v>36</v>
      </c>
      <c r="CA55" s="107" t="s">
        <v>36</v>
      </c>
      <c r="CB55" s="107" t="s">
        <v>36</v>
      </c>
      <c r="CC55" s="107" t="s">
        <v>36</v>
      </c>
      <c r="CD55" s="107" t="s">
        <v>36</v>
      </c>
      <c r="CE55" s="107" t="s">
        <v>36</v>
      </c>
      <c r="CF55" s="107" t="s">
        <v>36</v>
      </c>
      <c r="CG55" s="107" t="s">
        <v>36</v>
      </c>
      <c r="CH55" s="105" t="s">
        <v>36</v>
      </c>
      <c r="CI55" s="85"/>
      <c r="CJ55" s="85"/>
      <c r="CK55" s="85"/>
      <c r="CL55" s="85"/>
      <c r="CM55" s="85"/>
      <c r="CN55" s="85"/>
      <c r="CO55" s="85"/>
      <c r="CP55" s="85"/>
      <c r="CQ55" s="85"/>
      <c r="CR55" s="85"/>
      <c r="CS55" s="85"/>
      <c r="CT55" s="85"/>
      <c r="CU55" s="85"/>
      <c r="CV55" s="85"/>
      <c r="CW55" s="85"/>
      <c r="CX55" s="85"/>
      <c r="CY55" s="85"/>
      <c r="CZ55" s="85"/>
    </row>
    <row r="56" s="759" customFormat="true" ht="15" customHeight="true" x14ac:dyDescent="0.2">
      <c r="A56" s="386"/>
      <c r="B56" s="451"/>
      <c r="C56" s="882" t="s">
        <v>115</v>
      </c>
      <c r="D56" s="883"/>
      <c r="E56" s="883"/>
      <c r="F56" s="883"/>
      <c r="G56" s="884"/>
      <c r="H56" s="856" t="s">
        <v>39</v>
      </c>
      <c r="I56" s="857"/>
      <c r="J56" s="857"/>
      <c r="K56" s="857"/>
      <c r="L56" s="858"/>
      <c r="M56" s="885" t="s">
        <v>38</v>
      </c>
      <c r="N56" s="857"/>
      <c r="O56" s="857"/>
      <c r="P56" s="857"/>
      <c r="Q56" s="858"/>
      <c r="R56" s="97" t="s">
        <v>143</v>
      </c>
      <c r="S56" s="502"/>
      <c r="T56" s="502"/>
      <c r="U56" s="502"/>
      <c r="V56" s="502"/>
      <c r="W56" s="502"/>
      <c r="X56" s="502"/>
      <c r="Y56" s="502"/>
      <c r="Z56" s="502"/>
      <c r="AA56" s="502"/>
      <c r="AB56" s="502"/>
      <c r="AC56" s="502"/>
      <c r="AD56" s="502"/>
      <c r="AE56" s="502"/>
      <c r="AF56" s="502"/>
      <c r="AG56" s="502"/>
      <c r="AH56" s="513"/>
      <c r="AI56" s="513"/>
      <c r="AJ56" s="513"/>
      <c r="AK56" s="513"/>
      <c r="AL56" s="513"/>
      <c r="AM56" s="513"/>
      <c r="AN56" s="513"/>
      <c r="AO56" s="513"/>
      <c r="AP56" s="513"/>
      <c r="AQ56" s="513"/>
      <c r="AR56" s="513"/>
      <c r="AS56" s="513"/>
      <c r="AT56" s="513"/>
      <c r="AU56" s="513"/>
      <c r="AV56" s="513"/>
      <c r="AW56" s="513"/>
      <c r="AX56" s="513"/>
      <c r="AY56" s="513"/>
      <c r="AZ56" s="757"/>
      <c r="BA56" s="423" t="s">
        <v>131</v>
      </c>
      <c r="BB56" s="369" t="s">
        <v>96</v>
      </c>
      <c r="BC56" s="885" t="s">
        <v>115</v>
      </c>
      <c r="BD56" s="857"/>
      <c r="BE56" s="857"/>
      <c r="BF56" s="857"/>
      <c r="BG56" s="890"/>
      <c r="BH56" s="885" t="s">
        <v>39</v>
      </c>
      <c r="BI56" s="857"/>
      <c r="BJ56" s="857"/>
      <c r="BK56" s="857"/>
      <c r="BL56" s="890"/>
      <c r="BM56" s="885" t="s">
        <v>38</v>
      </c>
      <c r="BN56" s="857"/>
      <c r="BO56" s="857"/>
      <c r="BP56" s="857"/>
      <c r="BQ56" s="858"/>
      <c r="BR56" s="96" t="s">
        <v>143</v>
      </c>
      <c r="BS56" s="502"/>
      <c r="BT56" s="502"/>
      <c r="BU56" s="502"/>
      <c r="BV56" s="502"/>
      <c r="BW56" s="502"/>
      <c r="BX56" s="502"/>
      <c r="BY56" s="502"/>
      <c r="BZ56" s="421"/>
      <c r="CA56" s="421"/>
      <c r="CB56" s="421"/>
      <c r="CC56" s="421"/>
      <c r="CD56" s="421"/>
      <c r="CE56" s="421"/>
      <c r="CF56" s="421"/>
      <c r="CG56" s="421"/>
      <c r="CH56" s="421"/>
      <c r="CI56" s="421"/>
      <c r="CJ56" s="421"/>
      <c r="CK56" s="421"/>
      <c r="CL56" s="421"/>
      <c r="CM56" s="421"/>
      <c r="CN56" s="421"/>
      <c r="CO56" s="421"/>
      <c r="CP56" s="421"/>
      <c r="CQ56" s="421"/>
      <c r="CR56" s="421"/>
      <c r="CS56" s="421"/>
      <c r="CT56" s="421"/>
      <c r="CU56" s="421"/>
      <c r="CV56" s="421"/>
      <c r="CW56" s="421"/>
      <c r="CX56" s="421"/>
      <c r="CY56" s="421"/>
      <c r="CZ56" s="421"/>
    </row>
    <row r="57" s="759" customFormat="true" ht="24" x14ac:dyDescent="0.2">
      <c r="A57" s="409" t="s">
        <v>69</v>
      </c>
      <c r="B57" s="451"/>
      <c r="C57" s="493" t="s">
        <v>0</v>
      </c>
      <c r="D57" s="632" t="s">
        <v>1</v>
      </c>
      <c r="E57" s="632" t="s">
        <v>2</v>
      </c>
      <c r="F57" s="632" t="s">
        <v>3</v>
      </c>
      <c r="G57" s="633" t="s">
        <v>4</v>
      </c>
      <c r="H57" s="456" t="s">
        <v>0</v>
      </c>
      <c r="I57" s="636" t="s">
        <v>1</v>
      </c>
      <c r="J57" s="636" t="s">
        <v>2</v>
      </c>
      <c r="K57" s="636" t="s">
        <v>3</v>
      </c>
      <c r="L57" s="637" t="s">
        <v>4</v>
      </c>
      <c r="M57" s="457" t="s">
        <v>0</v>
      </c>
      <c r="N57" s="636" t="s">
        <v>1</v>
      </c>
      <c r="O57" s="636" t="s">
        <v>2</v>
      </c>
      <c r="P57" s="636" t="s">
        <v>3</v>
      </c>
      <c r="Q57" s="630" t="s">
        <v>4</v>
      </c>
      <c r="R57" s="456" t="s">
        <v>677</v>
      </c>
      <c r="S57" s="636" t="s">
        <v>265</v>
      </c>
      <c r="T57" s="636" t="s">
        <v>266</v>
      </c>
      <c r="U57" s="636" t="s">
        <v>267</v>
      </c>
      <c r="V57" s="636" t="s">
        <v>678</v>
      </c>
      <c r="W57" s="636" t="s">
        <v>679</v>
      </c>
      <c r="X57" s="636" t="s">
        <v>268</v>
      </c>
      <c r="Y57" s="636" t="s">
        <v>269</v>
      </c>
      <c r="Z57" s="636" t="s">
        <v>270</v>
      </c>
      <c r="AA57" s="636" t="s">
        <v>680</v>
      </c>
      <c r="AB57" s="636" t="s">
        <v>271</v>
      </c>
      <c r="AC57" s="636" t="s">
        <v>272</v>
      </c>
      <c r="AD57" s="636" t="s">
        <v>273</v>
      </c>
      <c r="AE57" s="636" t="s">
        <v>274</v>
      </c>
      <c r="AF57" s="636" t="s">
        <v>275</v>
      </c>
      <c r="AG57" s="637" t="s">
        <v>276</v>
      </c>
      <c r="AH57" s="513" t="s">
        <v>681</v>
      </c>
      <c r="AI57" s="513"/>
      <c r="AJ57" s="513"/>
      <c r="AK57" s="513"/>
      <c r="AL57" s="513"/>
      <c r="AM57" s="513"/>
      <c r="AN57" s="513"/>
      <c r="AO57" s="513"/>
      <c r="AP57" s="513"/>
      <c r="AQ57" s="513"/>
      <c r="AR57" s="513"/>
      <c r="AS57" s="513"/>
      <c r="AT57" s="513"/>
      <c r="AU57" s="513"/>
      <c r="AV57" s="513"/>
      <c r="AW57" s="513"/>
      <c r="AX57" s="513"/>
      <c r="AY57" s="513"/>
      <c r="AZ57" s="757"/>
      <c r="BA57" s="409" t="s">
        <v>120</v>
      </c>
      <c r="BB57" s="408"/>
      <c r="BC57" s="532" t="s">
        <v>0</v>
      </c>
      <c r="BD57" s="604" t="s">
        <v>1</v>
      </c>
      <c r="BE57" s="604" t="s">
        <v>2</v>
      </c>
      <c r="BF57" s="604" t="s">
        <v>3</v>
      </c>
      <c r="BG57" s="533" t="s">
        <v>4</v>
      </c>
      <c r="BH57" s="532" t="s">
        <v>0</v>
      </c>
      <c r="BI57" s="604" t="s">
        <v>1</v>
      </c>
      <c r="BJ57" s="604" t="s">
        <v>2</v>
      </c>
      <c r="BK57" s="604" t="s">
        <v>3</v>
      </c>
      <c r="BL57" s="533" t="s">
        <v>4</v>
      </c>
      <c r="BM57" s="532" t="s">
        <v>0</v>
      </c>
      <c r="BN57" s="604" t="s">
        <v>1</v>
      </c>
      <c r="BO57" s="604" t="s">
        <v>2</v>
      </c>
      <c r="BP57" s="604" t="s">
        <v>3</v>
      </c>
      <c r="BQ57" s="533" t="s">
        <v>4</v>
      </c>
      <c r="BR57" s="532" t="s">
        <v>677</v>
      </c>
      <c r="BS57" s="604" t="s">
        <v>265</v>
      </c>
      <c r="BT57" s="604" t="s">
        <v>266</v>
      </c>
      <c r="BU57" s="604" t="s">
        <v>267</v>
      </c>
      <c r="BV57" s="604" t="s">
        <v>678</v>
      </c>
      <c r="BW57" s="604" t="s">
        <v>679</v>
      </c>
      <c r="BX57" s="604" t="s">
        <v>268</v>
      </c>
      <c r="BY57" s="605" t="s">
        <v>269</v>
      </c>
      <c r="BZ57" s="605" t="s">
        <v>270</v>
      </c>
      <c r="CA57" s="605" t="s">
        <v>680</v>
      </c>
      <c r="CB57" s="605" t="s">
        <v>271</v>
      </c>
      <c r="CC57" s="605" t="s">
        <v>272</v>
      </c>
      <c r="CD57" s="605" t="s">
        <v>273</v>
      </c>
      <c r="CE57" s="605" t="s">
        <v>274</v>
      </c>
      <c r="CF57" s="605" t="s">
        <v>275</v>
      </c>
      <c r="CG57" s="605" t="s">
        <v>276</v>
      </c>
      <c r="CH57" s="763" t="s">
        <v>681</v>
      </c>
      <c r="CI57" s="763"/>
      <c r="CJ57" s="763"/>
      <c r="CK57" s="763"/>
      <c r="CL57" s="763"/>
      <c r="CM57" s="763"/>
      <c r="CN57" s="763"/>
      <c r="CO57" s="763"/>
      <c r="CP57" s="763"/>
      <c r="CQ57" s="763"/>
      <c r="CR57" s="763"/>
      <c r="CS57" s="763"/>
      <c r="CT57" s="763"/>
      <c r="CU57" s="763"/>
      <c r="CV57" s="763"/>
      <c r="CW57" s="763"/>
      <c r="CX57" s="763"/>
      <c r="CY57" s="763"/>
      <c r="CZ57" s="763"/>
    </row>
    <row r="58" s="759" customFormat="true" ht="15" customHeight="true" x14ac:dyDescent="0.2">
      <c r="A58" s="862" t="s">
        <v>277</v>
      </c>
      <c r="B58" s="453" t="s">
        <v>278</v>
      </c>
      <c r="C58" s="199">
        <v>7.6696369436684592E-2</v>
      </c>
      <c r="D58" s="198">
        <v>0</v>
      </c>
      <c r="E58" s="198">
        <v>0</v>
      </c>
      <c r="F58" s="198">
        <v>0.18119494312119919</v>
      </c>
      <c r="G58" s="197">
        <v>3.5988858542071194</v>
      </c>
      <c r="H58" s="196">
        <v>0.24005069073859484</v>
      </c>
      <c r="I58" s="198">
        <v>0.30175624177470961</v>
      </c>
      <c r="J58" s="198">
        <v>0.63949979322196659</v>
      </c>
      <c r="K58" s="198">
        <v>1.4033699297125517</v>
      </c>
      <c r="L58" s="195">
        <v>9.4990819718418962</v>
      </c>
      <c r="M58" s="199">
        <v>0</v>
      </c>
      <c r="N58" s="198">
        <v>0</v>
      </c>
      <c r="O58" s="198">
        <v>0</v>
      </c>
      <c r="P58" s="198">
        <v>0</v>
      </c>
      <c r="Q58" s="197">
        <v>0</v>
      </c>
      <c r="R58" s="196">
        <v>0</v>
      </c>
      <c r="S58" s="198">
        <v>4.4206808808516618</v>
      </c>
      <c r="T58" s="198">
        <v>0</v>
      </c>
      <c r="U58" s="198">
        <v>0</v>
      </c>
      <c r="V58" s="198">
        <v>0.52658557377723414</v>
      </c>
      <c r="W58" s="198">
        <v>0</v>
      </c>
      <c r="X58" s="198">
        <v>0</v>
      </c>
      <c r="Y58" s="198">
        <v>0</v>
      </c>
      <c r="Z58" s="198">
        <v>0</v>
      </c>
      <c r="AA58" s="198">
        <v>0.39099244876642758</v>
      </c>
      <c r="AB58" s="198">
        <v>0</v>
      </c>
      <c r="AC58" s="198">
        <v>0.36332622424423289</v>
      </c>
      <c r="AD58" s="198">
        <v>0</v>
      </c>
      <c r="AE58" s="198">
        <v>0</v>
      </c>
      <c r="AF58" s="198">
        <v>0.65681586326427999</v>
      </c>
      <c r="AG58" s="195">
        <v>0.58479765696831432</v>
      </c>
      <c r="AH58" s="133" t="s">
        <v>36</v>
      </c>
      <c r="AI58" s="513"/>
      <c r="AJ58" s="513"/>
      <c r="AK58" s="513"/>
      <c r="AL58" s="513"/>
      <c r="AM58" s="513"/>
      <c r="AN58" s="513"/>
      <c r="AO58" s="513"/>
      <c r="AP58" s="513"/>
      <c r="AQ58" s="513"/>
      <c r="AR58" s="513"/>
      <c r="AS58" s="513"/>
      <c r="AT58" s="513"/>
      <c r="AU58" s="513"/>
      <c r="AV58" s="513"/>
      <c r="AW58" s="513"/>
      <c r="AX58" s="513"/>
      <c r="AY58" s="513"/>
      <c r="AZ58" s="757"/>
      <c r="BA58" s="640"/>
      <c r="BB58" s="642"/>
      <c r="BC58" s="521"/>
      <c r="BD58" s="506"/>
      <c r="BE58" s="506"/>
      <c r="BF58" s="506"/>
      <c r="BG58" s="522"/>
      <c r="BH58" s="521"/>
      <c r="BI58" s="506"/>
      <c r="BJ58" s="506"/>
      <c r="BK58" s="506"/>
      <c r="BL58" s="522"/>
      <c r="BM58" s="521"/>
      <c r="BN58" s="506"/>
      <c r="BO58" s="506"/>
      <c r="BP58" s="506"/>
      <c r="BQ58" s="522"/>
      <c r="BR58" s="521"/>
      <c r="BS58" s="506"/>
      <c r="BT58" s="506"/>
      <c r="BU58" s="506"/>
      <c r="BV58" s="506"/>
      <c r="BW58" s="506"/>
      <c r="BX58" s="506"/>
      <c r="BY58" s="507"/>
      <c r="BZ58" s="507"/>
      <c r="CA58" s="507"/>
      <c r="CB58" s="507"/>
      <c r="CC58" s="507"/>
      <c r="CD58" s="507"/>
      <c r="CE58" s="507"/>
      <c r="CF58" s="507"/>
      <c r="CG58" s="507"/>
      <c r="CH58" s="84"/>
      <c r="CI58" s="84"/>
      <c r="CJ58" s="84"/>
      <c r="CK58" s="84"/>
      <c r="CL58" s="84"/>
      <c r="CM58" s="84"/>
      <c r="CN58" s="84"/>
      <c r="CO58" s="84"/>
      <c r="CP58" s="84"/>
      <c r="CQ58" s="84"/>
      <c r="CR58" s="84"/>
      <c r="CS58" s="84"/>
      <c r="CT58" s="84"/>
      <c r="CU58" s="84"/>
      <c r="CV58" s="84"/>
      <c r="CW58" s="84"/>
      <c r="CX58" s="84"/>
      <c r="CY58" s="84"/>
      <c r="CZ58" s="84"/>
    </row>
    <row r="59" s="759" customFormat="true" ht="15" customHeight="true" x14ac:dyDescent="0.2">
      <c r="A59" s="863"/>
      <c r="B59" s="454" t="s">
        <v>279</v>
      </c>
      <c r="C59" s="194">
        <v>0.1552494935060646</v>
      </c>
      <c r="D59" s="193">
        <v>0</v>
      </c>
      <c r="E59" s="193">
        <v>0</v>
      </c>
      <c r="F59" s="193">
        <v>3.4915085572363426E-2</v>
      </c>
      <c r="G59" s="192">
        <v>2.3192600686283664</v>
      </c>
      <c r="H59" s="191">
        <v>0</v>
      </c>
      <c r="I59" s="193">
        <v>0</v>
      </c>
      <c r="J59" s="193">
        <v>0.49047089515140035</v>
      </c>
      <c r="K59" s="193">
        <v>1.4745227390412654</v>
      </c>
      <c r="L59" s="190">
        <v>5.2234639065057236</v>
      </c>
      <c r="M59" s="194">
        <v>0.22849952886925071</v>
      </c>
      <c r="N59" s="193">
        <v>0</v>
      </c>
      <c r="O59" s="193">
        <v>0</v>
      </c>
      <c r="P59" s="193">
        <v>0</v>
      </c>
      <c r="Q59" s="192">
        <v>8.5579223332005253E-2</v>
      </c>
      <c r="R59" s="191">
        <v>0</v>
      </c>
      <c r="S59" s="193">
        <v>2.1678784784742029</v>
      </c>
      <c r="T59" s="193">
        <v>0</v>
      </c>
      <c r="U59" s="193">
        <v>0</v>
      </c>
      <c r="V59" s="193">
        <v>0.51328356628138128</v>
      </c>
      <c r="W59" s="193">
        <v>0.36128002364492462</v>
      </c>
      <c r="X59" s="193">
        <v>0</v>
      </c>
      <c r="Y59" s="193">
        <v>0</v>
      </c>
      <c r="Z59" s="193">
        <v>0</v>
      </c>
      <c r="AA59" s="193">
        <v>0</v>
      </c>
      <c r="AB59" s="193">
        <v>0</v>
      </c>
      <c r="AC59" s="193">
        <v>1.1454434037500063</v>
      </c>
      <c r="AD59" s="193">
        <v>0.33748498023109758</v>
      </c>
      <c r="AE59" s="193">
        <v>0</v>
      </c>
      <c r="AF59" s="193">
        <v>0.75225945046122056</v>
      </c>
      <c r="AG59" s="190">
        <v>0.12056964997628124</v>
      </c>
      <c r="AH59" s="133" t="s">
        <v>36</v>
      </c>
      <c r="AI59" s="513"/>
      <c r="AJ59" s="513"/>
      <c r="AK59" s="513"/>
      <c r="AL59" s="513"/>
      <c r="AM59" s="513"/>
      <c r="AN59" s="513"/>
      <c r="AO59" s="513"/>
      <c r="AP59" s="513"/>
      <c r="AQ59" s="513"/>
      <c r="AR59" s="513"/>
      <c r="AS59" s="513"/>
      <c r="AT59" s="513"/>
      <c r="AU59" s="513"/>
      <c r="AV59" s="513"/>
      <c r="AW59" s="513"/>
      <c r="AX59" s="513"/>
      <c r="AY59" s="513"/>
      <c r="AZ59" s="757"/>
      <c r="BA59" s="762"/>
      <c r="BB59" s="641"/>
      <c r="BC59" s="524"/>
      <c r="BD59" s="510"/>
      <c r="BE59" s="510"/>
      <c r="BF59" s="510"/>
      <c r="BG59" s="528"/>
      <c r="BH59" s="524"/>
      <c r="BI59" s="510"/>
      <c r="BJ59" s="510"/>
      <c r="BK59" s="510"/>
      <c r="BL59" s="528"/>
      <c r="BM59" s="524"/>
      <c r="BN59" s="510"/>
      <c r="BO59" s="510"/>
      <c r="BP59" s="510"/>
      <c r="BQ59" s="528"/>
      <c r="BR59" s="524"/>
      <c r="BS59" s="510"/>
      <c r="BT59" s="510"/>
      <c r="BU59" s="510"/>
      <c r="BV59" s="510"/>
      <c r="BW59" s="510"/>
      <c r="BX59" s="510"/>
      <c r="BY59" s="511"/>
      <c r="BZ59" s="511"/>
      <c r="CA59" s="511"/>
      <c r="CB59" s="511"/>
      <c r="CC59" s="511"/>
      <c r="CD59" s="511"/>
      <c r="CE59" s="511"/>
      <c r="CF59" s="511"/>
      <c r="CG59" s="511"/>
      <c r="CH59" s="84"/>
      <c r="CI59" s="84"/>
      <c r="CJ59" s="84"/>
      <c r="CK59" s="84"/>
      <c r="CL59" s="84"/>
      <c r="CM59" s="84"/>
      <c r="CN59" s="84"/>
      <c r="CO59" s="84"/>
      <c r="CP59" s="84"/>
      <c r="CQ59" s="84"/>
      <c r="CR59" s="84"/>
      <c r="CS59" s="84"/>
      <c r="CT59" s="84"/>
      <c r="CU59" s="84"/>
      <c r="CV59" s="84"/>
      <c r="CW59" s="84"/>
      <c r="CX59" s="84"/>
      <c r="CY59" s="84"/>
      <c r="CZ59" s="84"/>
    </row>
    <row r="60" s="759" customFormat="true" ht="15" customHeight="true" x14ac:dyDescent="0.2">
      <c r="A60" s="863"/>
      <c r="B60" s="454" t="s">
        <v>280</v>
      </c>
      <c r="C60" s="194">
        <v>15.82517200312506</v>
      </c>
      <c r="D60" s="193">
        <v>5.5162962600658787</v>
      </c>
      <c r="E60" s="193">
        <v>6.396337252744015</v>
      </c>
      <c r="F60" s="193">
        <v>22.081283627163277</v>
      </c>
      <c r="G60" s="192">
        <v>45.036878308548708</v>
      </c>
      <c r="H60" s="191">
        <v>37.789781457901213</v>
      </c>
      <c r="I60" s="193">
        <v>47.593750744260653</v>
      </c>
      <c r="J60" s="193">
        <v>49.880053217337625</v>
      </c>
      <c r="K60" s="193">
        <v>43.964842693470885</v>
      </c>
      <c r="L60" s="190">
        <v>67.195191076169152</v>
      </c>
      <c r="M60" s="194">
        <v>4.6125920601476773</v>
      </c>
      <c r="N60" s="193">
        <v>5.3213316955690013</v>
      </c>
      <c r="O60" s="193">
        <v>3.6085152073362221</v>
      </c>
      <c r="P60" s="193">
        <v>5.1084520999994982</v>
      </c>
      <c r="Q60" s="192">
        <v>4.9281317447261879</v>
      </c>
      <c r="R60" s="191">
        <v>0</v>
      </c>
      <c r="S60" s="193">
        <v>77.775907366447655</v>
      </c>
      <c r="T60" s="193">
        <v>4.7734029226771515</v>
      </c>
      <c r="U60" s="193">
        <v>2.2605847937064407</v>
      </c>
      <c r="V60" s="193">
        <v>26.1052954076827</v>
      </c>
      <c r="W60" s="193">
        <v>9.0474206671777893</v>
      </c>
      <c r="X60" s="193">
        <v>2.6987339405248201</v>
      </c>
      <c r="Y60" s="193">
        <v>1.6606321616309132</v>
      </c>
      <c r="Z60" s="193">
        <v>0</v>
      </c>
      <c r="AA60" s="193">
        <v>24.414985802491131</v>
      </c>
      <c r="AB60" s="193">
        <v>1.3525858394937005</v>
      </c>
      <c r="AC60" s="193">
        <v>9.970959374098646</v>
      </c>
      <c r="AD60" s="193">
        <v>7.1253410388842129</v>
      </c>
      <c r="AE60" s="193">
        <v>0.6467128382396482</v>
      </c>
      <c r="AF60" s="193">
        <v>6.3061599171596994</v>
      </c>
      <c r="AG60" s="190">
        <v>22.762037548633788</v>
      </c>
      <c r="AH60" s="133" t="s">
        <v>36</v>
      </c>
      <c r="AI60" s="513"/>
      <c r="AJ60" s="513"/>
      <c r="AK60" s="513"/>
      <c r="AL60" s="513"/>
      <c r="AM60" s="513"/>
      <c r="AN60" s="513"/>
      <c r="AO60" s="513"/>
      <c r="AP60" s="513"/>
      <c r="AQ60" s="513"/>
      <c r="AR60" s="513"/>
      <c r="AS60" s="513"/>
      <c r="AT60" s="513"/>
      <c r="AU60" s="513"/>
      <c r="AV60" s="513"/>
      <c r="AW60" s="513"/>
      <c r="AX60" s="513"/>
      <c r="AY60" s="513"/>
      <c r="AZ60" s="757"/>
      <c r="BA60" s="762"/>
      <c r="BB60" s="641"/>
      <c r="BC60" s="524"/>
      <c r="BD60" s="510"/>
      <c r="BE60" s="510"/>
      <c r="BF60" s="510"/>
      <c r="BG60" s="528"/>
      <c r="BH60" s="524"/>
      <c r="BI60" s="510"/>
      <c r="BJ60" s="510"/>
      <c r="BK60" s="510"/>
      <c r="BL60" s="528"/>
      <c r="BM60" s="524"/>
      <c r="BN60" s="510"/>
      <c r="BO60" s="510"/>
      <c r="BP60" s="510"/>
      <c r="BQ60" s="528"/>
      <c r="BR60" s="524"/>
      <c r="BS60" s="510"/>
      <c r="BT60" s="510"/>
      <c r="BU60" s="510"/>
      <c r="BV60" s="510"/>
      <c r="BW60" s="510"/>
      <c r="BX60" s="510"/>
      <c r="BY60" s="511"/>
      <c r="BZ60" s="511"/>
      <c r="CA60" s="511"/>
      <c r="CB60" s="511"/>
      <c r="CC60" s="511"/>
      <c r="CD60" s="511"/>
      <c r="CE60" s="511"/>
      <c r="CF60" s="511"/>
      <c r="CG60" s="511"/>
      <c r="CH60" s="84"/>
      <c r="CI60" s="84"/>
      <c r="CJ60" s="84"/>
      <c r="CK60" s="84"/>
      <c r="CL60" s="84"/>
      <c r="CM60" s="84"/>
      <c r="CN60" s="84"/>
      <c r="CO60" s="84"/>
      <c r="CP60" s="84"/>
      <c r="CQ60" s="84"/>
      <c r="CR60" s="84"/>
      <c r="CS60" s="84"/>
      <c r="CT60" s="84"/>
      <c r="CU60" s="84"/>
      <c r="CV60" s="84"/>
      <c r="CW60" s="84"/>
      <c r="CX60" s="84"/>
      <c r="CY60" s="84"/>
      <c r="CZ60" s="84"/>
    </row>
    <row r="61" s="759" customFormat="true" ht="15" customHeight="true" x14ac:dyDescent="0.2">
      <c r="A61" s="863"/>
      <c r="B61" s="454" t="s">
        <v>281</v>
      </c>
      <c r="C61" s="194">
        <v>23.342986224764619</v>
      </c>
      <c r="D61" s="193">
        <v>26.268923757085588</v>
      </c>
      <c r="E61" s="193">
        <v>25.830274906344712</v>
      </c>
      <c r="F61" s="193">
        <v>22.642690173552335</v>
      </c>
      <c r="G61" s="192">
        <v>11.985767935696808</v>
      </c>
      <c r="H61" s="191">
        <v>17.684385199995482</v>
      </c>
      <c r="I61" s="193">
        <v>9.3508050418544926</v>
      </c>
      <c r="J61" s="193">
        <v>10.563863670467123</v>
      </c>
      <c r="K61" s="193">
        <v>12.432183725163034</v>
      </c>
      <c r="L61" s="190">
        <v>4.01023414682387</v>
      </c>
      <c r="M61" s="194">
        <v>26.31843285386503</v>
      </c>
      <c r="N61" s="193">
        <v>27.449302124160223</v>
      </c>
      <c r="O61" s="193">
        <v>24.764672270528969</v>
      </c>
      <c r="P61" s="193">
        <v>28.289070096984148</v>
      </c>
      <c r="Q61" s="192">
        <v>29.602908916731742</v>
      </c>
      <c r="R61" s="191">
        <v>0.10206118166852059</v>
      </c>
      <c r="S61" s="193">
        <v>0</v>
      </c>
      <c r="T61" s="193">
        <v>7.293182107097139</v>
      </c>
      <c r="U61" s="193">
        <v>59.451358702166232</v>
      </c>
      <c r="V61" s="193">
        <v>29.268828960193353</v>
      </c>
      <c r="W61" s="193">
        <v>60.656681172899674</v>
      </c>
      <c r="X61" s="193">
        <v>33.283220765793274</v>
      </c>
      <c r="Y61" s="193">
        <v>68.95537615351472</v>
      </c>
      <c r="Z61" s="193">
        <v>2.0967666205541824</v>
      </c>
      <c r="AA61" s="193">
        <v>43.594869043610473</v>
      </c>
      <c r="AB61" s="193">
        <v>47.648208123439296</v>
      </c>
      <c r="AC61" s="193">
        <v>16.108892083818322</v>
      </c>
      <c r="AD61" s="193">
        <v>6.6586420798810551</v>
      </c>
      <c r="AE61" s="193">
        <v>11.45384735339117</v>
      </c>
      <c r="AF61" s="193">
        <v>13.735188533195201</v>
      </c>
      <c r="AG61" s="190">
        <v>7.7809697298144656</v>
      </c>
      <c r="AH61" s="133" t="s">
        <v>36</v>
      </c>
      <c r="AI61" s="513"/>
      <c r="AJ61" s="513"/>
      <c r="AK61" s="513"/>
      <c r="AL61" s="513"/>
      <c r="AM61" s="513"/>
      <c r="AN61" s="513"/>
      <c r="AO61" s="513"/>
      <c r="AP61" s="513"/>
      <c r="AQ61" s="513"/>
      <c r="AR61" s="513"/>
      <c r="AS61" s="513"/>
      <c r="AT61" s="513"/>
      <c r="AU61" s="513"/>
      <c r="AV61" s="513"/>
      <c r="AW61" s="513"/>
      <c r="AX61" s="513"/>
      <c r="AY61" s="513"/>
      <c r="AZ61" s="757"/>
      <c r="BA61" s="762"/>
      <c r="BB61" s="641"/>
      <c r="BC61" s="524"/>
      <c r="BD61" s="510"/>
      <c r="BE61" s="510"/>
      <c r="BF61" s="510"/>
      <c r="BG61" s="528"/>
      <c r="BH61" s="524"/>
      <c r="BI61" s="510"/>
      <c r="BJ61" s="510"/>
      <c r="BK61" s="510"/>
      <c r="BL61" s="528"/>
      <c r="BM61" s="524"/>
      <c r="BN61" s="510"/>
      <c r="BO61" s="510"/>
      <c r="BP61" s="510"/>
      <c r="BQ61" s="528"/>
      <c r="BR61" s="524"/>
      <c r="BS61" s="510"/>
      <c r="BT61" s="510"/>
      <c r="BU61" s="510"/>
      <c r="BV61" s="510"/>
      <c r="BW61" s="510"/>
      <c r="BX61" s="510"/>
      <c r="BY61" s="511"/>
      <c r="BZ61" s="511"/>
      <c r="CA61" s="511"/>
      <c r="CB61" s="511"/>
      <c r="CC61" s="511"/>
      <c r="CD61" s="511"/>
      <c r="CE61" s="511"/>
      <c r="CF61" s="511"/>
      <c r="CG61" s="511"/>
      <c r="CH61" s="84"/>
      <c r="CI61" s="84"/>
      <c r="CJ61" s="84"/>
      <c r="CK61" s="84"/>
      <c r="CL61" s="84"/>
      <c r="CM61" s="84"/>
      <c r="CN61" s="84"/>
      <c r="CO61" s="84"/>
      <c r="CP61" s="84"/>
      <c r="CQ61" s="84"/>
      <c r="CR61" s="84"/>
      <c r="CS61" s="84"/>
      <c r="CT61" s="84"/>
      <c r="CU61" s="84"/>
      <c r="CV61" s="84"/>
      <c r="CW61" s="84"/>
      <c r="CX61" s="84"/>
      <c r="CY61" s="84"/>
      <c r="CZ61" s="84"/>
    </row>
    <row r="62" s="759" customFormat="true" ht="15" customHeight="true" x14ac:dyDescent="0.2">
      <c r="A62" s="863"/>
      <c r="B62" s="454" t="s">
        <v>282</v>
      </c>
      <c r="C62" s="194">
        <v>9.8161143419092252</v>
      </c>
      <c r="D62" s="193">
        <v>6.820764147705094</v>
      </c>
      <c r="E62" s="193">
        <v>7.8661491596539141</v>
      </c>
      <c r="F62" s="193">
        <v>10.419845929130107</v>
      </c>
      <c r="G62" s="192">
        <v>17.541995964237312</v>
      </c>
      <c r="H62" s="191">
        <v>18.246005178296539</v>
      </c>
      <c r="I62" s="193">
        <v>18.61162502572472</v>
      </c>
      <c r="J62" s="193">
        <v>19.813913289934113</v>
      </c>
      <c r="K62" s="193">
        <v>27.307927083748211</v>
      </c>
      <c r="L62" s="190">
        <v>9.5684511758768664</v>
      </c>
      <c r="M62" s="194">
        <v>5.4835633416152811</v>
      </c>
      <c r="N62" s="193">
        <v>5.9963135454328063</v>
      </c>
      <c r="O62" s="193">
        <v>6.9701264399621889</v>
      </c>
      <c r="P62" s="193">
        <v>7.2879455343362194</v>
      </c>
      <c r="Q62" s="192">
        <v>7.3581750489845748</v>
      </c>
      <c r="R62" s="191">
        <v>58.947920587938953</v>
      </c>
      <c r="S62" s="193">
        <v>11.914753305486451</v>
      </c>
      <c r="T62" s="193">
        <v>6.5767131325765167</v>
      </c>
      <c r="U62" s="193">
        <v>5.9970594846496796</v>
      </c>
      <c r="V62" s="193">
        <v>7.945538945470437</v>
      </c>
      <c r="W62" s="193">
        <v>2.3493999351788548</v>
      </c>
      <c r="X62" s="193">
        <v>9.881810326557849</v>
      </c>
      <c r="Y62" s="193">
        <v>5.2621531252988873</v>
      </c>
      <c r="Z62" s="193">
        <v>4.2264105420858282</v>
      </c>
      <c r="AA62" s="193">
        <v>9.1039684205333522</v>
      </c>
      <c r="AB62" s="193">
        <v>9.3172700750765483</v>
      </c>
      <c r="AC62" s="193">
        <v>23.517502825927536</v>
      </c>
      <c r="AD62" s="193">
        <v>14.705927629280916</v>
      </c>
      <c r="AE62" s="193">
        <v>28.269993174910628</v>
      </c>
      <c r="AF62" s="193">
        <v>6.5048633843453372</v>
      </c>
      <c r="AG62" s="190">
        <v>2.2467669667850942</v>
      </c>
      <c r="AH62" s="133" t="s">
        <v>36</v>
      </c>
      <c r="AI62" s="513"/>
      <c r="AJ62" s="513"/>
      <c r="AK62" s="513"/>
      <c r="AL62" s="513"/>
      <c r="AM62" s="513"/>
      <c r="AN62" s="513"/>
      <c r="AO62" s="513"/>
      <c r="AP62" s="513"/>
      <c r="AQ62" s="513"/>
      <c r="AR62" s="513"/>
      <c r="AS62" s="513"/>
      <c r="AT62" s="513"/>
      <c r="AU62" s="513"/>
      <c r="AV62" s="513"/>
      <c r="AW62" s="513"/>
      <c r="AX62" s="513"/>
      <c r="AY62" s="513"/>
      <c r="AZ62" s="757"/>
      <c r="BA62" s="762"/>
      <c r="BB62" s="641"/>
      <c r="BC62" s="524"/>
      <c r="BD62" s="510"/>
      <c r="BE62" s="510"/>
      <c r="BF62" s="510"/>
      <c r="BG62" s="528"/>
      <c r="BH62" s="524"/>
      <c r="BI62" s="510"/>
      <c r="BJ62" s="510"/>
      <c r="BK62" s="510"/>
      <c r="BL62" s="528"/>
      <c r="BM62" s="524"/>
      <c r="BN62" s="510"/>
      <c r="BO62" s="510"/>
      <c r="BP62" s="510"/>
      <c r="BQ62" s="528"/>
      <c r="BR62" s="524"/>
      <c r="BS62" s="510"/>
      <c r="BT62" s="510"/>
      <c r="BU62" s="510"/>
      <c r="BV62" s="510"/>
      <c r="BW62" s="510"/>
      <c r="BX62" s="510"/>
      <c r="BY62" s="511"/>
      <c r="BZ62" s="511"/>
      <c r="CA62" s="511"/>
      <c r="CB62" s="511"/>
      <c r="CC62" s="511"/>
      <c r="CD62" s="511"/>
      <c r="CE62" s="511"/>
      <c r="CF62" s="511"/>
      <c r="CG62" s="511"/>
      <c r="CH62" s="84"/>
      <c r="CI62" s="84"/>
      <c r="CJ62" s="84"/>
      <c r="CK62" s="84"/>
      <c r="CL62" s="84"/>
      <c r="CM62" s="84"/>
      <c r="CN62" s="84"/>
      <c r="CO62" s="84"/>
      <c r="CP62" s="84"/>
      <c r="CQ62" s="84"/>
      <c r="CR62" s="84"/>
      <c r="CS62" s="84"/>
      <c r="CT62" s="84"/>
      <c r="CU62" s="84"/>
      <c r="CV62" s="84"/>
      <c r="CW62" s="84"/>
      <c r="CX62" s="84"/>
      <c r="CY62" s="84"/>
      <c r="CZ62" s="84"/>
    </row>
    <row r="63" s="759" customFormat="true" ht="15" customHeight="true" x14ac:dyDescent="0.2">
      <c r="A63" s="863"/>
      <c r="B63" s="454" t="s">
        <v>283</v>
      </c>
      <c r="C63" s="194">
        <v>10.258157873650546</v>
      </c>
      <c r="D63" s="193">
        <v>10.67903170101911</v>
      </c>
      <c r="E63" s="193">
        <v>8.1555519696434775</v>
      </c>
      <c r="F63" s="193">
        <v>8.0190995752947067</v>
      </c>
      <c r="G63" s="192">
        <v>6.5710909635166539</v>
      </c>
      <c r="H63" s="191">
        <v>9.8256354945828441</v>
      </c>
      <c r="I63" s="193">
        <v>10.736973232512483</v>
      </c>
      <c r="J63" s="193">
        <v>9.395375381679596</v>
      </c>
      <c r="K63" s="193">
        <v>5.4984826336675434</v>
      </c>
      <c r="L63" s="190">
        <v>2.2189236671148125</v>
      </c>
      <c r="M63" s="194">
        <v>10.086460307928579</v>
      </c>
      <c r="N63" s="193">
        <v>10.830478344702238</v>
      </c>
      <c r="O63" s="193">
        <v>9.565081725949943</v>
      </c>
      <c r="P63" s="193">
        <v>7.1733470676347926</v>
      </c>
      <c r="Q63" s="192">
        <v>8.8410404396922342</v>
      </c>
      <c r="R63" s="191">
        <v>23.291572573120778</v>
      </c>
      <c r="S63" s="193">
        <v>2.2368015944545032</v>
      </c>
      <c r="T63" s="193">
        <v>20.756233640737953</v>
      </c>
      <c r="U63" s="193">
        <v>5.8507981430297002</v>
      </c>
      <c r="V63" s="193">
        <v>14.925384959084351</v>
      </c>
      <c r="W63" s="193">
        <v>1.656670475326683</v>
      </c>
      <c r="X63" s="193">
        <v>13.491949543192167</v>
      </c>
      <c r="Y63" s="193">
        <v>5.0996330830515744</v>
      </c>
      <c r="Z63" s="193">
        <v>8.2680394754843345</v>
      </c>
      <c r="AA63" s="193">
        <v>5.1107897969114111</v>
      </c>
      <c r="AB63" s="193">
        <v>7.7292738986578433</v>
      </c>
      <c r="AC63" s="193">
        <v>21.015693202326872</v>
      </c>
      <c r="AD63" s="193">
        <v>17.150476131105197</v>
      </c>
      <c r="AE63" s="193">
        <v>12.302975853375644</v>
      </c>
      <c r="AF63" s="193">
        <v>7.7758896070391703</v>
      </c>
      <c r="AG63" s="190">
        <v>3.9129079800323749</v>
      </c>
      <c r="AH63" s="133" t="s">
        <v>36</v>
      </c>
      <c r="AI63" s="513"/>
      <c r="AJ63" s="513"/>
      <c r="AK63" s="513"/>
      <c r="AL63" s="513"/>
      <c r="AM63" s="513"/>
      <c r="AN63" s="513"/>
      <c r="AO63" s="513"/>
      <c r="AP63" s="513"/>
      <c r="AQ63" s="513"/>
      <c r="AR63" s="513"/>
      <c r="AS63" s="513"/>
      <c r="AT63" s="513"/>
      <c r="AU63" s="513"/>
      <c r="AV63" s="513"/>
      <c r="AW63" s="513"/>
      <c r="AX63" s="513"/>
      <c r="AY63" s="513"/>
      <c r="AZ63" s="757"/>
      <c r="BA63" s="762"/>
      <c r="BB63" s="641"/>
      <c r="BC63" s="524"/>
      <c r="BD63" s="510"/>
      <c r="BE63" s="510"/>
      <c r="BF63" s="510"/>
      <c r="BG63" s="528"/>
      <c r="BH63" s="524"/>
      <c r="BI63" s="510"/>
      <c r="BJ63" s="510"/>
      <c r="BK63" s="510"/>
      <c r="BL63" s="528"/>
      <c r="BM63" s="524"/>
      <c r="BN63" s="510"/>
      <c r="BO63" s="510"/>
      <c r="BP63" s="510"/>
      <c r="BQ63" s="528"/>
      <c r="BR63" s="524"/>
      <c r="BS63" s="510"/>
      <c r="BT63" s="510"/>
      <c r="BU63" s="510"/>
      <c r="BV63" s="510"/>
      <c r="BW63" s="510"/>
      <c r="BX63" s="510"/>
      <c r="BY63" s="511"/>
      <c r="BZ63" s="511"/>
      <c r="CA63" s="511"/>
      <c r="CB63" s="511"/>
      <c r="CC63" s="511"/>
      <c r="CD63" s="511"/>
      <c r="CE63" s="511"/>
      <c r="CF63" s="511"/>
      <c r="CG63" s="511"/>
      <c r="CH63" s="84"/>
      <c r="CI63" s="84"/>
      <c r="CJ63" s="84"/>
      <c r="CK63" s="84"/>
      <c r="CL63" s="84"/>
      <c r="CM63" s="84"/>
      <c r="CN63" s="84"/>
      <c r="CO63" s="84"/>
      <c r="CP63" s="84"/>
      <c r="CQ63" s="84"/>
      <c r="CR63" s="84"/>
      <c r="CS63" s="84"/>
      <c r="CT63" s="84"/>
      <c r="CU63" s="84"/>
      <c r="CV63" s="84"/>
      <c r="CW63" s="84"/>
      <c r="CX63" s="84"/>
      <c r="CY63" s="84"/>
      <c r="CZ63" s="84"/>
    </row>
    <row r="64" s="759" customFormat="true" ht="15" customHeight="true" x14ac:dyDescent="0.2">
      <c r="A64" s="863"/>
      <c r="B64" s="454" t="s">
        <v>284</v>
      </c>
      <c r="C64" s="194">
        <v>6.7800012066702982</v>
      </c>
      <c r="D64" s="193">
        <v>5.8315779607290388</v>
      </c>
      <c r="E64" s="193">
        <v>6.8653702196947259</v>
      </c>
      <c r="F64" s="193">
        <v>7.1131441318329607</v>
      </c>
      <c r="G64" s="192">
        <v>4.6902584394094475</v>
      </c>
      <c r="H64" s="191">
        <v>4.4910471913659791</v>
      </c>
      <c r="I64" s="193">
        <v>6.1763401729267686</v>
      </c>
      <c r="J64" s="193">
        <v>2.937300558821609</v>
      </c>
      <c r="K64" s="193">
        <v>5.0614038145519009</v>
      </c>
      <c r="L64" s="190">
        <v>1.467560967491029</v>
      </c>
      <c r="M64" s="194">
        <v>8.0356244667448102</v>
      </c>
      <c r="N64" s="193">
        <v>5.4776595428041137</v>
      </c>
      <c r="O64" s="193">
        <v>6.0838995824752908</v>
      </c>
      <c r="P64" s="193">
        <v>7.4595639556136728</v>
      </c>
      <c r="Q64" s="192">
        <v>9.4649051640562938</v>
      </c>
      <c r="R64" s="191">
        <v>5.4251170738553753</v>
      </c>
      <c r="S64" s="193">
        <v>0.66863788209353114</v>
      </c>
      <c r="T64" s="193">
        <v>3.7630028943922254</v>
      </c>
      <c r="U64" s="193">
        <v>6.5115407022521552</v>
      </c>
      <c r="V64" s="193">
        <v>1.4939068704912672</v>
      </c>
      <c r="W64" s="193">
        <v>3.3320072766800379</v>
      </c>
      <c r="X64" s="193">
        <v>6.6903971450099826</v>
      </c>
      <c r="Y64" s="193">
        <v>0.3678605286378025</v>
      </c>
      <c r="Z64" s="193">
        <v>9.9361471425885899</v>
      </c>
      <c r="AA64" s="193">
        <v>1.9316952721035348</v>
      </c>
      <c r="AB64" s="193">
        <v>3.9422172883465465</v>
      </c>
      <c r="AC64" s="193">
        <v>7.7560748252347214</v>
      </c>
      <c r="AD64" s="193">
        <v>10.946091562944401</v>
      </c>
      <c r="AE64" s="193">
        <v>6.7816232170764286</v>
      </c>
      <c r="AF64" s="193">
        <v>22.269123053180273</v>
      </c>
      <c r="AG64" s="190">
        <v>6.6341604046488687</v>
      </c>
      <c r="AH64" s="133" t="s">
        <v>36</v>
      </c>
      <c r="AI64" s="513"/>
      <c r="AJ64" s="513"/>
      <c r="AK64" s="513"/>
      <c r="AL64" s="513"/>
      <c r="AM64" s="513"/>
      <c r="AN64" s="513"/>
      <c r="AO64" s="513"/>
      <c r="AP64" s="513"/>
      <c r="AQ64" s="513"/>
      <c r="AR64" s="513"/>
      <c r="AS64" s="513"/>
      <c r="AT64" s="513"/>
      <c r="AU64" s="513"/>
      <c r="AV64" s="513"/>
      <c r="AW64" s="513"/>
      <c r="AX64" s="513"/>
      <c r="AY64" s="513"/>
      <c r="AZ64" s="757"/>
      <c r="BA64" s="762"/>
      <c r="BB64" s="641"/>
      <c r="BC64" s="524"/>
      <c r="BD64" s="510"/>
      <c r="BE64" s="510"/>
      <c r="BF64" s="510"/>
      <c r="BG64" s="528"/>
      <c r="BH64" s="524"/>
      <c r="BI64" s="510"/>
      <c r="BJ64" s="510"/>
      <c r="BK64" s="510"/>
      <c r="BL64" s="528"/>
      <c r="BM64" s="524"/>
      <c r="BN64" s="510"/>
      <c r="BO64" s="510"/>
      <c r="BP64" s="510"/>
      <c r="BQ64" s="528"/>
      <c r="BR64" s="524"/>
      <c r="BS64" s="510"/>
      <c r="BT64" s="510"/>
      <c r="BU64" s="510"/>
      <c r="BV64" s="510"/>
      <c r="BW64" s="510"/>
      <c r="BX64" s="510"/>
      <c r="BY64" s="511"/>
      <c r="BZ64" s="511"/>
      <c r="CA64" s="511"/>
      <c r="CB64" s="511"/>
      <c r="CC64" s="511"/>
      <c r="CD64" s="511"/>
      <c r="CE64" s="511"/>
      <c r="CF64" s="511"/>
      <c r="CG64" s="511"/>
      <c r="CH64" s="84"/>
      <c r="CI64" s="84"/>
      <c r="CJ64" s="84"/>
      <c r="CK64" s="84"/>
      <c r="CL64" s="84"/>
      <c r="CM64" s="84"/>
      <c r="CN64" s="84"/>
      <c r="CO64" s="84"/>
      <c r="CP64" s="84"/>
      <c r="CQ64" s="84"/>
      <c r="CR64" s="84"/>
      <c r="CS64" s="84"/>
      <c r="CT64" s="84"/>
      <c r="CU64" s="84"/>
      <c r="CV64" s="84"/>
      <c r="CW64" s="84"/>
      <c r="CX64" s="84"/>
      <c r="CY64" s="84"/>
      <c r="CZ64" s="84"/>
    </row>
    <row r="65" s="759" customFormat="true" ht="15" customHeight="true" x14ac:dyDescent="0.2">
      <c r="A65" s="863"/>
      <c r="B65" s="454" t="s">
        <v>285</v>
      </c>
      <c r="C65" s="194">
        <v>26.378258794828962</v>
      </c>
      <c r="D65" s="193">
        <v>37.423988757411045</v>
      </c>
      <c r="E65" s="193">
        <v>37.520728206872974</v>
      </c>
      <c r="F65" s="193">
        <v>25.916018579229128</v>
      </c>
      <c r="G65" s="192">
        <v>7.2891227840533643</v>
      </c>
      <c r="H65" s="191">
        <v>10.040700718669171</v>
      </c>
      <c r="I65" s="193">
        <v>5.8327815452636846</v>
      </c>
      <c r="J65" s="193">
        <v>5.8095115612509618</v>
      </c>
      <c r="K65" s="193">
        <v>2.5016883799319918</v>
      </c>
      <c r="L65" s="190">
        <v>0.5616097994300373</v>
      </c>
      <c r="M65" s="194">
        <v>35.257233596850057</v>
      </c>
      <c r="N65" s="193">
        <v>35.742061294090931</v>
      </c>
      <c r="O65" s="193">
        <v>43.067027367658987</v>
      </c>
      <c r="P65" s="193">
        <v>36.484565415580441</v>
      </c>
      <c r="Q65" s="192">
        <v>35.632619456556462</v>
      </c>
      <c r="R65" s="191">
        <v>9.0865888329776858</v>
      </c>
      <c r="S65" s="193">
        <v>0.8005284455924</v>
      </c>
      <c r="T65" s="193">
        <v>47.295644149129068</v>
      </c>
      <c r="U65" s="193">
        <v>17.041174980210553</v>
      </c>
      <c r="V65" s="193">
        <v>17.280226458451615</v>
      </c>
      <c r="W65" s="193">
        <v>5.7580023031154743</v>
      </c>
      <c r="X65" s="193">
        <v>28.464942805973159</v>
      </c>
      <c r="Y65" s="193">
        <v>14.90856342425387</v>
      </c>
      <c r="Z65" s="193">
        <v>63.651651133031997</v>
      </c>
      <c r="AA65" s="193">
        <v>11.985567910152719</v>
      </c>
      <c r="AB65" s="193">
        <v>23.657950953255551</v>
      </c>
      <c r="AC65" s="193">
        <v>19.418129092160804</v>
      </c>
      <c r="AD65" s="193">
        <v>41.718028271328762</v>
      </c>
      <c r="AE65" s="193">
        <v>21.013350818635651</v>
      </c>
      <c r="AF65" s="193">
        <v>41.748279656514704</v>
      </c>
      <c r="AG65" s="190">
        <v>51.749784017760213</v>
      </c>
      <c r="AH65" s="133" t="s">
        <v>36</v>
      </c>
      <c r="AI65" s="513"/>
      <c r="AJ65" s="513"/>
      <c r="AK65" s="513"/>
      <c r="AL65" s="513"/>
      <c r="AM65" s="513"/>
      <c r="AN65" s="513"/>
      <c r="AO65" s="513"/>
      <c r="AP65" s="513"/>
      <c r="AQ65" s="513"/>
      <c r="AR65" s="513"/>
      <c r="AS65" s="513"/>
      <c r="AT65" s="513"/>
      <c r="AU65" s="513"/>
      <c r="AV65" s="513"/>
      <c r="AW65" s="513"/>
      <c r="AX65" s="513"/>
      <c r="AY65" s="513"/>
      <c r="AZ65" s="757"/>
      <c r="BA65" s="762"/>
      <c r="BB65" s="641"/>
      <c r="BC65" s="524"/>
      <c r="BD65" s="510"/>
      <c r="BE65" s="510"/>
      <c r="BF65" s="510"/>
      <c r="BG65" s="528"/>
      <c r="BH65" s="524"/>
      <c r="BI65" s="510"/>
      <c r="BJ65" s="510"/>
      <c r="BK65" s="510"/>
      <c r="BL65" s="528"/>
      <c r="BM65" s="524"/>
      <c r="BN65" s="510"/>
      <c r="BO65" s="510"/>
      <c r="BP65" s="510"/>
      <c r="BQ65" s="528"/>
      <c r="BR65" s="524"/>
      <c r="BS65" s="510"/>
      <c r="BT65" s="510"/>
      <c r="BU65" s="510"/>
      <c r="BV65" s="510"/>
      <c r="BW65" s="510"/>
      <c r="BX65" s="510"/>
      <c r="BY65" s="511"/>
      <c r="BZ65" s="511"/>
      <c r="CA65" s="511"/>
      <c r="CB65" s="511"/>
      <c r="CC65" s="511"/>
      <c r="CD65" s="511"/>
      <c r="CE65" s="511"/>
      <c r="CF65" s="511"/>
      <c r="CG65" s="511"/>
      <c r="CH65" s="84"/>
      <c r="CI65" s="84"/>
      <c r="CJ65" s="84"/>
      <c r="CK65" s="84"/>
      <c r="CL65" s="84"/>
      <c r="CM65" s="84"/>
      <c r="CN65" s="84"/>
      <c r="CO65" s="84"/>
      <c r="CP65" s="84"/>
      <c r="CQ65" s="84"/>
      <c r="CR65" s="84"/>
      <c r="CS65" s="84"/>
      <c r="CT65" s="84"/>
      <c r="CU65" s="84"/>
      <c r="CV65" s="84"/>
      <c r="CW65" s="84"/>
      <c r="CX65" s="84"/>
      <c r="CY65" s="84"/>
      <c r="CZ65" s="84"/>
    </row>
    <row r="66" s="759" customFormat="true" ht="15" customHeight="true" x14ac:dyDescent="0.2">
      <c r="A66" s="863"/>
      <c r="B66" s="454" t="s">
        <v>286</v>
      </c>
      <c r="C66" s="194">
        <v>9.544510066048173E-3</v>
      </c>
      <c r="D66" s="193">
        <v>4.4109075475252724E-2</v>
      </c>
      <c r="E66" s="193">
        <v>0.11514372239819877</v>
      </c>
      <c r="F66" s="193">
        <v>0</v>
      </c>
      <c r="G66" s="192">
        <v>1.188526413999905E-2</v>
      </c>
      <c r="H66" s="191">
        <v>9.2883159774947901E-3</v>
      </c>
      <c r="I66" s="193">
        <v>7.9344970294371223E-2</v>
      </c>
      <c r="J66" s="193">
        <v>0</v>
      </c>
      <c r="K66" s="193">
        <v>3.6939552941171717E-2</v>
      </c>
      <c r="L66" s="190">
        <v>0</v>
      </c>
      <c r="M66" s="194">
        <v>9.6800022161329293E-3</v>
      </c>
      <c r="N66" s="193">
        <v>6.4685703900538807E-2</v>
      </c>
      <c r="O66" s="193">
        <v>0.13225418919683429</v>
      </c>
      <c r="P66" s="193">
        <v>0</v>
      </c>
      <c r="Q66" s="192">
        <v>0</v>
      </c>
      <c r="R66" s="191">
        <v>0</v>
      </c>
      <c r="S66" s="193">
        <v>0</v>
      </c>
      <c r="T66" s="193">
        <v>0</v>
      </c>
      <c r="U66" s="193">
        <v>0</v>
      </c>
      <c r="V66" s="193">
        <v>0.11970923264214123</v>
      </c>
      <c r="W66" s="193">
        <v>0</v>
      </c>
      <c r="X66" s="193">
        <v>0.52938360811124108</v>
      </c>
      <c r="Y66" s="193">
        <v>0</v>
      </c>
      <c r="Z66" s="193">
        <v>0</v>
      </c>
      <c r="AA66" s="193">
        <v>0</v>
      </c>
      <c r="AB66" s="193">
        <v>0</v>
      </c>
      <c r="AC66" s="193">
        <v>0</v>
      </c>
      <c r="AD66" s="193">
        <v>0.26954633755701657</v>
      </c>
      <c r="AE66" s="193">
        <v>0</v>
      </c>
      <c r="AF66" s="193">
        <v>0</v>
      </c>
      <c r="AG66" s="190">
        <v>0</v>
      </c>
      <c r="AH66" s="133" t="s">
        <v>36</v>
      </c>
      <c r="AI66" s="513"/>
      <c r="AJ66" s="513"/>
      <c r="AK66" s="513"/>
      <c r="AL66" s="513"/>
      <c r="AM66" s="513"/>
      <c r="AN66" s="513"/>
      <c r="AO66" s="513"/>
      <c r="AP66" s="513"/>
      <c r="AQ66" s="513"/>
      <c r="AR66" s="513"/>
      <c r="AS66" s="513"/>
      <c r="AT66" s="513"/>
      <c r="AU66" s="513"/>
      <c r="AV66" s="513"/>
      <c r="AW66" s="513"/>
      <c r="AX66" s="513"/>
      <c r="AY66" s="513"/>
      <c r="AZ66" s="757"/>
      <c r="BA66" s="762"/>
      <c r="BB66" s="641"/>
      <c r="BC66" s="524"/>
      <c r="BD66" s="510"/>
      <c r="BE66" s="510"/>
      <c r="BF66" s="510"/>
      <c r="BG66" s="528"/>
      <c r="BH66" s="524"/>
      <c r="BI66" s="510"/>
      <c r="BJ66" s="510"/>
      <c r="BK66" s="510"/>
      <c r="BL66" s="528"/>
      <c r="BM66" s="524"/>
      <c r="BN66" s="510"/>
      <c r="BO66" s="510"/>
      <c r="BP66" s="510"/>
      <c r="BQ66" s="528"/>
      <c r="BR66" s="524"/>
      <c r="BS66" s="510"/>
      <c r="BT66" s="510"/>
      <c r="BU66" s="510"/>
      <c r="BV66" s="510"/>
      <c r="BW66" s="510"/>
      <c r="BX66" s="510"/>
      <c r="BY66" s="511"/>
      <c r="BZ66" s="511"/>
      <c r="CA66" s="511"/>
      <c r="CB66" s="511"/>
      <c r="CC66" s="511"/>
      <c r="CD66" s="511"/>
      <c r="CE66" s="511"/>
      <c r="CF66" s="511"/>
      <c r="CG66" s="511"/>
      <c r="CH66" s="84"/>
      <c r="CI66" s="84"/>
      <c r="CJ66" s="84"/>
      <c r="CK66" s="84"/>
      <c r="CL66" s="84"/>
      <c r="CM66" s="84"/>
      <c r="CN66" s="84"/>
      <c r="CO66" s="84"/>
      <c r="CP66" s="84"/>
      <c r="CQ66" s="84"/>
      <c r="CR66" s="84"/>
      <c r="CS66" s="84"/>
      <c r="CT66" s="84"/>
      <c r="CU66" s="84"/>
      <c r="CV66" s="84"/>
      <c r="CW66" s="84"/>
      <c r="CX66" s="84"/>
      <c r="CY66" s="84"/>
      <c r="CZ66" s="84"/>
    </row>
    <row r="67" s="759" customFormat="true" ht="15" customHeight="true" x14ac:dyDescent="0.2">
      <c r="A67" s="863"/>
      <c r="B67" s="454" t="s">
        <v>287</v>
      </c>
      <c r="C67" s="194">
        <v>0.2352461397404142</v>
      </c>
      <c r="D67" s="193">
        <v>0.22992350854793242</v>
      </c>
      <c r="E67" s="193">
        <v>0.10509214160315634</v>
      </c>
      <c r="F67" s="193">
        <v>2.3012338576177474E-2</v>
      </c>
      <c r="G67" s="192">
        <v>0</v>
      </c>
      <c r="H67" s="191">
        <v>0</v>
      </c>
      <c r="I67" s="193">
        <v>0</v>
      </c>
      <c r="J67" s="193">
        <v>0</v>
      </c>
      <c r="K67" s="193">
        <v>0</v>
      </c>
      <c r="L67" s="190">
        <v>0</v>
      </c>
      <c r="M67" s="194">
        <v>0.34624030574949832</v>
      </c>
      <c r="N67" s="193">
        <v>0.33718149458944985</v>
      </c>
      <c r="O67" s="193">
        <v>0.1015266728457668</v>
      </c>
      <c r="P67" s="193">
        <v>5.333907615867918E-2</v>
      </c>
      <c r="Q67" s="192">
        <v>3.384301089002107E-2</v>
      </c>
      <c r="R67" s="191">
        <v>0</v>
      </c>
      <c r="S67" s="193">
        <v>0</v>
      </c>
      <c r="T67" s="193">
        <v>1.7271905815708637E-2</v>
      </c>
      <c r="U67" s="193">
        <v>0</v>
      </c>
      <c r="V67" s="193">
        <v>0</v>
      </c>
      <c r="W67" s="193">
        <v>0</v>
      </c>
      <c r="X67" s="193">
        <v>0.10533306203752024</v>
      </c>
      <c r="Y67" s="193">
        <v>0</v>
      </c>
      <c r="Z67" s="193">
        <v>0</v>
      </c>
      <c r="AA67" s="193">
        <v>0.66488931547371999</v>
      </c>
      <c r="AB67" s="193">
        <v>0</v>
      </c>
      <c r="AC67" s="193">
        <v>0</v>
      </c>
      <c r="AD67" s="193">
        <v>0</v>
      </c>
      <c r="AE67" s="193">
        <v>1.0746921412651893</v>
      </c>
      <c r="AF67" s="193">
        <v>0</v>
      </c>
      <c r="AG67" s="190">
        <v>0</v>
      </c>
      <c r="AH67" s="133" t="s">
        <v>36</v>
      </c>
      <c r="AI67" s="513"/>
      <c r="AJ67" s="513"/>
      <c r="AK67" s="513"/>
      <c r="AL67" s="513"/>
      <c r="AM67" s="513"/>
      <c r="AN67" s="513"/>
      <c r="AO67" s="513"/>
      <c r="AP67" s="513"/>
      <c r="AQ67" s="513"/>
      <c r="AR67" s="513"/>
      <c r="AS67" s="513"/>
      <c r="AT67" s="513"/>
      <c r="AU67" s="513"/>
      <c r="AV67" s="513"/>
      <c r="AW67" s="513"/>
      <c r="AX67" s="513"/>
      <c r="AY67" s="513"/>
      <c r="AZ67" s="757"/>
      <c r="BA67" s="762"/>
      <c r="BB67" s="641"/>
      <c r="BC67" s="524"/>
      <c r="BD67" s="510"/>
      <c r="BE67" s="510"/>
      <c r="BF67" s="510"/>
      <c r="BG67" s="528"/>
      <c r="BH67" s="524"/>
      <c r="BI67" s="510"/>
      <c r="BJ67" s="510"/>
      <c r="BK67" s="510"/>
      <c r="BL67" s="528"/>
      <c r="BM67" s="524"/>
      <c r="BN67" s="510"/>
      <c r="BO67" s="510"/>
      <c r="BP67" s="510"/>
      <c r="BQ67" s="528"/>
      <c r="BR67" s="524"/>
      <c r="BS67" s="510"/>
      <c r="BT67" s="510"/>
      <c r="BU67" s="510"/>
      <c r="BV67" s="510"/>
      <c r="BW67" s="510"/>
      <c r="BX67" s="510"/>
      <c r="BY67" s="511"/>
      <c r="BZ67" s="511"/>
      <c r="CA67" s="511"/>
      <c r="CB67" s="511"/>
      <c r="CC67" s="511"/>
      <c r="CD67" s="511"/>
      <c r="CE67" s="511"/>
      <c r="CF67" s="511"/>
      <c r="CG67" s="511"/>
      <c r="CH67" s="84"/>
      <c r="CI67" s="84"/>
      <c r="CJ67" s="84"/>
      <c r="CK67" s="84"/>
      <c r="CL67" s="84"/>
      <c r="CM67" s="84"/>
      <c r="CN67" s="84"/>
      <c r="CO67" s="84"/>
      <c r="CP67" s="84"/>
      <c r="CQ67" s="84"/>
      <c r="CR67" s="84"/>
      <c r="CS67" s="84"/>
      <c r="CT67" s="84"/>
      <c r="CU67" s="84"/>
      <c r="CV67" s="84"/>
      <c r="CW67" s="84"/>
      <c r="CX67" s="84"/>
      <c r="CY67" s="84"/>
      <c r="CZ67" s="84"/>
    </row>
    <row r="68" s="759" customFormat="true" ht="15" customHeight="true" x14ac:dyDescent="0.2">
      <c r="A68" s="863"/>
      <c r="B68" s="454" t="s">
        <v>288</v>
      </c>
      <c r="C68" s="194">
        <v>7.1061132623623031</v>
      </c>
      <c r="D68" s="193">
        <v>6.9054362387951223</v>
      </c>
      <c r="E68" s="193">
        <v>6.806448978206717</v>
      </c>
      <c r="F68" s="193">
        <v>3.4922674687095814</v>
      </c>
      <c r="G68" s="192">
        <v>0.8343071360631702</v>
      </c>
      <c r="H68" s="191">
        <v>1.6731057524727877</v>
      </c>
      <c r="I68" s="193">
        <v>1.316623025388117</v>
      </c>
      <c r="J68" s="193">
        <v>0.4700116321356706</v>
      </c>
      <c r="K68" s="193">
        <v>0.31863944777139092</v>
      </c>
      <c r="L68" s="190">
        <v>6.211305676861003E-2</v>
      </c>
      <c r="M68" s="194">
        <v>9.5974476794479671</v>
      </c>
      <c r="N68" s="193">
        <v>8.4173545023265053</v>
      </c>
      <c r="O68" s="193">
        <v>5.6016861255671309</v>
      </c>
      <c r="P68" s="193">
        <v>7.6217048295476166</v>
      </c>
      <c r="Q68" s="192">
        <v>3.9343121908782108</v>
      </c>
      <c r="R68" s="191">
        <v>3.1467397504386883</v>
      </c>
      <c r="S68" s="193">
        <v>0</v>
      </c>
      <c r="T68" s="193">
        <v>9.1993186567004752</v>
      </c>
      <c r="U68" s="193">
        <v>2.8874831939852972</v>
      </c>
      <c r="V68" s="193">
        <v>1.4955208018625792</v>
      </c>
      <c r="W68" s="193">
        <v>16.838538145976251</v>
      </c>
      <c r="X68" s="193">
        <v>4.5592962290948797</v>
      </c>
      <c r="Y68" s="193">
        <v>3.7457815236121919</v>
      </c>
      <c r="Z68" s="193">
        <v>10.895751264817049</v>
      </c>
      <c r="AA68" s="193">
        <v>2.802241989957249</v>
      </c>
      <c r="AB68" s="193">
        <v>6.3524938217303468</v>
      </c>
      <c r="AC68" s="193">
        <v>0.70397896843869034</v>
      </c>
      <c r="AD68" s="193">
        <v>0.58071099928738845</v>
      </c>
      <c r="AE68" s="193">
        <v>18.035408666004507</v>
      </c>
      <c r="AF68" s="193">
        <v>9.9901914802709935E-2</v>
      </c>
      <c r="AG68" s="190">
        <v>4.1668653933229818</v>
      </c>
      <c r="AH68" s="133" t="s">
        <v>36</v>
      </c>
      <c r="AI68" s="513"/>
      <c r="AJ68" s="513"/>
      <c r="AK68" s="513"/>
      <c r="AL68" s="513"/>
      <c r="AM68" s="513"/>
      <c r="AN68" s="513"/>
      <c r="AO68" s="513"/>
      <c r="AP68" s="513"/>
      <c r="AQ68" s="513"/>
      <c r="AR68" s="513"/>
      <c r="AS68" s="513"/>
      <c r="AT68" s="513"/>
      <c r="AU68" s="513"/>
      <c r="AV68" s="513"/>
      <c r="AW68" s="513"/>
      <c r="AX68" s="513"/>
      <c r="AY68" s="513"/>
      <c r="AZ68" s="757"/>
      <c r="BA68" s="762"/>
      <c r="BB68" s="641"/>
      <c r="BC68" s="524"/>
      <c r="BD68" s="510"/>
      <c r="BE68" s="510"/>
      <c r="BF68" s="510"/>
      <c r="BG68" s="528"/>
      <c r="BH68" s="524"/>
      <c r="BI68" s="510"/>
      <c r="BJ68" s="510"/>
      <c r="BK68" s="510"/>
      <c r="BL68" s="528"/>
      <c r="BM68" s="524"/>
      <c r="BN68" s="510"/>
      <c r="BO68" s="510"/>
      <c r="BP68" s="510"/>
      <c r="BQ68" s="528"/>
      <c r="BR68" s="524"/>
      <c r="BS68" s="510"/>
      <c r="BT68" s="510"/>
      <c r="BU68" s="510"/>
      <c r="BV68" s="510"/>
      <c r="BW68" s="510"/>
      <c r="BX68" s="510"/>
      <c r="BY68" s="511"/>
      <c r="BZ68" s="511"/>
      <c r="CA68" s="511"/>
      <c r="CB68" s="511"/>
      <c r="CC68" s="511"/>
      <c r="CD68" s="511"/>
      <c r="CE68" s="511"/>
      <c r="CF68" s="511"/>
      <c r="CG68" s="511"/>
      <c r="CH68" s="84"/>
      <c r="CI68" s="84"/>
      <c r="CJ68" s="84"/>
      <c r="CK68" s="84"/>
      <c r="CL68" s="84"/>
      <c r="CM68" s="84"/>
      <c r="CN68" s="84"/>
      <c r="CO68" s="84"/>
      <c r="CP68" s="84"/>
      <c r="CQ68" s="84"/>
      <c r="CR68" s="84"/>
      <c r="CS68" s="84"/>
      <c r="CT68" s="84"/>
      <c r="CU68" s="84"/>
      <c r="CV68" s="84"/>
      <c r="CW68" s="84"/>
      <c r="CX68" s="84"/>
      <c r="CY68" s="84"/>
      <c r="CZ68" s="84"/>
    </row>
    <row r="69" s="759" customFormat="true" ht="15" customHeight="true" x14ac:dyDescent="0.2">
      <c r="A69" s="863"/>
      <c r="B69" s="454" t="s">
        <v>289</v>
      </c>
      <c r="C69" s="194">
        <v>0</v>
      </c>
      <c r="D69" s="193">
        <v>0</v>
      </c>
      <c r="E69" s="193">
        <v>0</v>
      </c>
      <c r="F69" s="193">
        <v>0</v>
      </c>
      <c r="G69" s="192">
        <v>9.6261710054205887E-3</v>
      </c>
      <c r="H69" s="191">
        <v>0</v>
      </c>
      <c r="I69" s="193">
        <v>0</v>
      </c>
      <c r="J69" s="193">
        <v>0</v>
      </c>
      <c r="K69" s="193">
        <v>0</v>
      </c>
      <c r="L69" s="190">
        <v>3.0202896956349746E-2</v>
      </c>
      <c r="M69" s="194">
        <v>0</v>
      </c>
      <c r="N69" s="193">
        <v>0</v>
      </c>
      <c r="O69" s="193">
        <v>0</v>
      </c>
      <c r="P69" s="193">
        <v>0</v>
      </c>
      <c r="Q69" s="192">
        <v>0</v>
      </c>
      <c r="R69" s="191">
        <v>0</v>
      </c>
      <c r="S69" s="193">
        <v>1.4812046599739209E-2</v>
      </c>
      <c r="T69" s="193">
        <v>0</v>
      </c>
      <c r="U69" s="193">
        <v>0</v>
      </c>
      <c r="V69" s="193">
        <v>0</v>
      </c>
      <c r="W69" s="193">
        <v>0</v>
      </c>
      <c r="X69" s="193">
        <v>0</v>
      </c>
      <c r="Y69" s="193">
        <v>0</v>
      </c>
      <c r="Z69" s="193">
        <v>0</v>
      </c>
      <c r="AA69" s="193">
        <v>0</v>
      </c>
      <c r="AB69" s="193">
        <v>0</v>
      </c>
      <c r="AC69" s="193">
        <v>0</v>
      </c>
      <c r="AD69" s="193">
        <v>0</v>
      </c>
      <c r="AE69" s="193">
        <v>0</v>
      </c>
      <c r="AF69" s="193">
        <v>0</v>
      </c>
      <c r="AG69" s="190">
        <v>0</v>
      </c>
      <c r="AH69" s="133" t="s">
        <v>36</v>
      </c>
      <c r="AI69" s="513"/>
      <c r="AJ69" s="513"/>
      <c r="AK69" s="513"/>
      <c r="AL69" s="513"/>
      <c r="AM69" s="513"/>
      <c r="AN69" s="513"/>
      <c r="AO69" s="513"/>
      <c r="AP69" s="513"/>
      <c r="AQ69" s="513"/>
      <c r="AR69" s="513"/>
      <c r="AS69" s="513"/>
      <c r="AT69" s="513"/>
      <c r="AU69" s="513"/>
      <c r="AV69" s="513"/>
      <c r="AW69" s="513"/>
      <c r="AX69" s="513"/>
      <c r="AY69" s="513"/>
      <c r="AZ69" s="757"/>
      <c r="BA69" s="762"/>
      <c r="BB69" s="641"/>
      <c r="BC69" s="524"/>
      <c r="BD69" s="510"/>
      <c r="BE69" s="510"/>
      <c r="BF69" s="510"/>
      <c r="BG69" s="528"/>
      <c r="BH69" s="524"/>
      <c r="BI69" s="510"/>
      <c r="BJ69" s="510"/>
      <c r="BK69" s="510"/>
      <c r="BL69" s="528"/>
      <c r="BM69" s="524"/>
      <c r="BN69" s="510"/>
      <c r="BO69" s="510"/>
      <c r="BP69" s="510"/>
      <c r="BQ69" s="528"/>
      <c r="BR69" s="524"/>
      <c r="BS69" s="510"/>
      <c r="BT69" s="510"/>
      <c r="BU69" s="510"/>
      <c r="BV69" s="510"/>
      <c r="BW69" s="510"/>
      <c r="BX69" s="510"/>
      <c r="BY69" s="511"/>
      <c r="BZ69" s="511"/>
      <c r="CA69" s="511"/>
      <c r="CB69" s="511"/>
      <c r="CC69" s="511"/>
      <c r="CD69" s="511"/>
      <c r="CE69" s="511"/>
      <c r="CF69" s="511"/>
      <c r="CG69" s="511"/>
      <c r="CH69" s="84"/>
      <c r="CI69" s="84"/>
      <c r="CJ69" s="84"/>
      <c r="CK69" s="84"/>
      <c r="CL69" s="84"/>
      <c r="CM69" s="84"/>
      <c r="CN69" s="84"/>
      <c r="CO69" s="84"/>
      <c r="CP69" s="84"/>
      <c r="CQ69" s="84"/>
      <c r="CR69" s="84"/>
      <c r="CS69" s="84"/>
      <c r="CT69" s="84"/>
      <c r="CU69" s="84"/>
      <c r="CV69" s="84"/>
      <c r="CW69" s="84"/>
      <c r="CX69" s="84"/>
      <c r="CY69" s="84"/>
      <c r="CZ69" s="84"/>
    </row>
    <row r="70" s="759" customFormat="true" ht="15" customHeight="true" x14ac:dyDescent="0.2">
      <c r="A70" s="863"/>
      <c r="B70" s="454" t="s">
        <v>290</v>
      </c>
      <c r="C70" s="194">
        <v>1.6459779939838878E-2</v>
      </c>
      <c r="D70" s="193">
        <v>0.27994859316597648</v>
      </c>
      <c r="E70" s="193">
        <v>0.29581919611694318</v>
      </c>
      <c r="F70" s="193">
        <v>0</v>
      </c>
      <c r="G70" s="192">
        <v>0</v>
      </c>
      <c r="H70" s="191">
        <v>0</v>
      </c>
      <c r="I70" s="193">
        <v>0</v>
      </c>
      <c r="J70" s="193">
        <v>0</v>
      </c>
      <c r="K70" s="193">
        <v>0</v>
      </c>
      <c r="L70" s="190">
        <v>0</v>
      </c>
      <c r="M70" s="194">
        <v>2.4225856565501819E-2</v>
      </c>
      <c r="N70" s="193">
        <v>0.36363175242411816</v>
      </c>
      <c r="O70" s="193">
        <v>0.10521041847863638</v>
      </c>
      <c r="P70" s="193">
        <v>0.37775568117170832</v>
      </c>
      <c r="Q70" s="192">
        <v>0</v>
      </c>
      <c r="R70" s="191">
        <v>0</v>
      </c>
      <c r="S70" s="193">
        <v>0</v>
      </c>
      <c r="T70" s="193">
        <v>0.13817524652566909</v>
      </c>
      <c r="U70" s="193">
        <v>0</v>
      </c>
      <c r="V70" s="193">
        <v>0</v>
      </c>
      <c r="W70" s="193">
        <v>0</v>
      </c>
      <c r="X70" s="193">
        <v>0</v>
      </c>
      <c r="Y70" s="193">
        <v>0</v>
      </c>
      <c r="Z70" s="193">
        <v>0.92523382143813793</v>
      </c>
      <c r="AA70" s="193">
        <v>0</v>
      </c>
      <c r="AB70" s="193">
        <v>0</v>
      </c>
      <c r="AC70" s="193">
        <v>0</v>
      </c>
      <c r="AD70" s="193">
        <v>0.50775096949987453</v>
      </c>
      <c r="AE70" s="193">
        <v>0</v>
      </c>
      <c r="AF70" s="193">
        <v>0</v>
      </c>
      <c r="AG70" s="190">
        <v>4.1140652057604976E-2</v>
      </c>
      <c r="AH70" s="133" t="s">
        <v>36</v>
      </c>
      <c r="AI70" s="513"/>
      <c r="AJ70" s="513"/>
      <c r="AK70" s="513"/>
      <c r="AL70" s="513"/>
      <c r="AM70" s="513"/>
      <c r="AN70" s="513"/>
      <c r="AO70" s="513"/>
      <c r="AP70" s="513"/>
      <c r="AQ70" s="513"/>
      <c r="AR70" s="513"/>
      <c r="AS70" s="513"/>
      <c r="AT70" s="513"/>
      <c r="AU70" s="513"/>
      <c r="AV70" s="513"/>
      <c r="AW70" s="513"/>
      <c r="AX70" s="513"/>
      <c r="AY70" s="513"/>
      <c r="AZ70" s="757"/>
      <c r="BA70" s="762"/>
      <c r="BB70" s="641"/>
      <c r="BC70" s="524"/>
      <c r="BD70" s="510"/>
      <c r="BE70" s="510"/>
      <c r="BF70" s="510"/>
      <c r="BG70" s="528"/>
      <c r="BH70" s="524"/>
      <c r="BI70" s="510"/>
      <c r="BJ70" s="510"/>
      <c r="BK70" s="510"/>
      <c r="BL70" s="528"/>
      <c r="BM70" s="524"/>
      <c r="BN70" s="510"/>
      <c r="BO70" s="510"/>
      <c r="BP70" s="510"/>
      <c r="BQ70" s="528"/>
      <c r="BR70" s="524"/>
      <c r="BS70" s="510"/>
      <c r="BT70" s="510"/>
      <c r="BU70" s="510"/>
      <c r="BV70" s="510"/>
      <c r="BW70" s="510"/>
      <c r="BX70" s="510"/>
      <c r="BY70" s="511"/>
      <c r="BZ70" s="511"/>
      <c r="CA70" s="511"/>
      <c r="CB70" s="511"/>
      <c r="CC70" s="511"/>
      <c r="CD70" s="511"/>
      <c r="CE70" s="511"/>
      <c r="CF70" s="511"/>
      <c r="CG70" s="511"/>
      <c r="CH70" s="84"/>
      <c r="CI70" s="84"/>
      <c r="CJ70" s="84"/>
      <c r="CK70" s="84"/>
      <c r="CL70" s="84"/>
      <c r="CM70" s="84"/>
      <c r="CN70" s="84"/>
      <c r="CO70" s="84"/>
      <c r="CP70" s="84"/>
      <c r="CQ70" s="84"/>
      <c r="CR70" s="84"/>
      <c r="CS70" s="84"/>
      <c r="CT70" s="84"/>
      <c r="CU70" s="84"/>
      <c r="CV70" s="84"/>
      <c r="CW70" s="84"/>
      <c r="CX70" s="84"/>
      <c r="CY70" s="84"/>
      <c r="CZ70" s="84"/>
    </row>
    <row r="71" s="759" customFormat="true" ht="15" customHeight="true" x14ac:dyDescent="0.2">
      <c r="A71" s="863"/>
      <c r="B71" s="454" t="s">
        <v>291</v>
      </c>
      <c r="C71" s="194">
        <v>0</v>
      </c>
      <c r="D71" s="193">
        <v>0</v>
      </c>
      <c r="E71" s="193">
        <v>4.308424672116281E-2</v>
      </c>
      <c r="F71" s="193">
        <v>7.6528147817975262E-2</v>
      </c>
      <c r="G71" s="192">
        <v>0.11092111049356072</v>
      </c>
      <c r="H71" s="191">
        <v>0</v>
      </c>
      <c r="I71" s="193">
        <v>0</v>
      </c>
      <c r="J71" s="193">
        <v>0</v>
      </c>
      <c r="K71" s="193">
        <v>0</v>
      </c>
      <c r="L71" s="190">
        <v>0.16316733502158035</v>
      </c>
      <c r="M71" s="194">
        <v>0</v>
      </c>
      <c r="N71" s="193">
        <v>0</v>
      </c>
      <c r="O71" s="193">
        <v>0</v>
      </c>
      <c r="P71" s="193">
        <v>0.14425624297308925</v>
      </c>
      <c r="Q71" s="192">
        <v>0.11848480415213057</v>
      </c>
      <c r="R71" s="191">
        <v>0</v>
      </c>
      <c r="S71" s="193">
        <v>0</v>
      </c>
      <c r="T71" s="193">
        <v>0.18705534434814447</v>
      </c>
      <c r="U71" s="193">
        <v>0</v>
      </c>
      <c r="V71" s="193">
        <v>0.32571922406293369</v>
      </c>
      <c r="W71" s="193">
        <v>0</v>
      </c>
      <c r="X71" s="193">
        <v>0.29493257370505677</v>
      </c>
      <c r="Y71" s="193">
        <v>0</v>
      </c>
      <c r="Z71" s="193">
        <v>0</v>
      </c>
      <c r="AA71" s="193">
        <v>0</v>
      </c>
      <c r="AB71" s="193">
        <v>0</v>
      </c>
      <c r="AC71" s="193">
        <v>0</v>
      </c>
      <c r="AD71" s="193">
        <v>0</v>
      </c>
      <c r="AE71" s="193">
        <v>0.42139593710124845</v>
      </c>
      <c r="AF71" s="193">
        <v>0.15151862003743863</v>
      </c>
      <c r="AG71" s="190">
        <v>0</v>
      </c>
      <c r="AH71" s="133" t="s">
        <v>36</v>
      </c>
      <c r="AI71" s="513"/>
      <c r="AJ71" s="513"/>
      <c r="AK71" s="513"/>
      <c r="AL71" s="513"/>
      <c r="AM71" s="513"/>
      <c r="AN71" s="513"/>
      <c r="AO71" s="513"/>
      <c r="AP71" s="513"/>
      <c r="AQ71" s="513"/>
      <c r="AR71" s="513"/>
      <c r="AS71" s="513"/>
      <c r="AT71" s="513"/>
      <c r="AU71" s="513"/>
      <c r="AV71" s="513"/>
      <c r="AW71" s="513"/>
      <c r="AX71" s="513"/>
      <c r="AY71" s="513"/>
      <c r="AZ71" s="757"/>
      <c r="BA71" s="762"/>
      <c r="BB71" s="641"/>
      <c r="BC71" s="524"/>
      <c r="BD71" s="510"/>
      <c r="BE71" s="510"/>
      <c r="BF71" s="510"/>
      <c r="BG71" s="528"/>
      <c r="BH71" s="524"/>
      <c r="BI71" s="510"/>
      <c r="BJ71" s="510"/>
      <c r="BK71" s="510"/>
      <c r="BL71" s="528"/>
      <c r="BM71" s="524"/>
      <c r="BN71" s="510"/>
      <c r="BO71" s="510"/>
      <c r="BP71" s="510"/>
      <c r="BQ71" s="528"/>
      <c r="BR71" s="524"/>
      <c r="BS71" s="510"/>
      <c r="BT71" s="510"/>
      <c r="BU71" s="510"/>
      <c r="BV71" s="510"/>
      <c r="BW71" s="510"/>
      <c r="BX71" s="510"/>
      <c r="BY71" s="511"/>
      <c r="BZ71" s="511"/>
      <c r="CA71" s="511"/>
      <c r="CB71" s="511"/>
      <c r="CC71" s="511"/>
      <c r="CD71" s="511"/>
      <c r="CE71" s="511"/>
      <c r="CF71" s="511"/>
      <c r="CG71" s="511"/>
      <c r="CH71" s="84"/>
      <c r="CI71" s="84"/>
      <c r="CJ71" s="84"/>
      <c r="CK71" s="84"/>
      <c r="CL71" s="84"/>
      <c r="CM71" s="84"/>
      <c r="CN71" s="84"/>
      <c r="CO71" s="84"/>
      <c r="CP71" s="84"/>
      <c r="CQ71" s="84"/>
      <c r="CR71" s="84"/>
      <c r="CS71" s="84"/>
      <c r="CT71" s="84"/>
      <c r="CU71" s="84"/>
      <c r="CV71" s="84"/>
      <c r="CW71" s="84"/>
      <c r="CX71" s="84"/>
      <c r="CY71" s="84"/>
      <c r="CZ71" s="84"/>
    </row>
    <row r="72" s="759" customFormat="true" ht="15" customHeight="true" x14ac:dyDescent="0.2">
      <c r="A72" s="219"/>
      <c r="B72" s="213"/>
      <c r="C72" s="194"/>
      <c r="D72" s="193"/>
      <c r="E72" s="193"/>
      <c r="F72" s="193"/>
      <c r="G72" s="192"/>
      <c r="H72" s="191"/>
      <c r="I72" s="193"/>
      <c r="J72" s="193"/>
      <c r="K72" s="193"/>
      <c r="L72" s="190"/>
      <c r="M72" s="194"/>
      <c r="N72" s="193"/>
      <c r="O72" s="193"/>
      <c r="P72" s="193"/>
      <c r="Q72" s="192"/>
      <c r="R72" s="191"/>
      <c r="S72" s="193"/>
      <c r="T72" s="193"/>
      <c r="U72" s="193"/>
      <c r="V72" s="193"/>
      <c r="W72" s="193"/>
      <c r="X72" s="193"/>
      <c r="Y72" s="193"/>
      <c r="Z72" s="193"/>
      <c r="AA72" s="193"/>
      <c r="AB72" s="193"/>
      <c r="AC72" s="193"/>
      <c r="AD72" s="193"/>
      <c r="AE72" s="193"/>
      <c r="AF72" s="193"/>
      <c r="AG72" s="190"/>
      <c r="AH72" s="513"/>
      <c r="AI72" s="513"/>
      <c r="AJ72" s="513"/>
      <c r="AK72" s="513"/>
      <c r="AL72" s="513"/>
      <c r="AM72" s="513"/>
      <c r="AN72" s="513"/>
      <c r="AO72" s="513"/>
      <c r="AP72" s="513"/>
      <c r="AQ72" s="513"/>
      <c r="AR72" s="513"/>
      <c r="AS72" s="513"/>
      <c r="AT72" s="513"/>
      <c r="AU72" s="513"/>
      <c r="AV72" s="513"/>
      <c r="AW72" s="513"/>
      <c r="AX72" s="513"/>
      <c r="AY72" s="513"/>
      <c r="AZ72" s="757"/>
      <c r="BA72" s="762"/>
      <c r="BB72" s="641"/>
      <c r="BC72" s="524"/>
      <c r="BD72" s="510"/>
      <c r="BE72" s="510"/>
      <c r="BF72" s="510"/>
      <c r="BG72" s="528"/>
      <c r="BH72" s="524"/>
      <c r="BI72" s="510"/>
      <c r="BJ72" s="510"/>
      <c r="BK72" s="510"/>
      <c r="BL72" s="528"/>
      <c r="BM72" s="524"/>
      <c r="BN72" s="510"/>
      <c r="BO72" s="510"/>
      <c r="BP72" s="510"/>
      <c r="BQ72" s="528"/>
      <c r="BR72" s="524"/>
      <c r="BS72" s="510"/>
      <c r="BT72" s="510"/>
      <c r="BU72" s="510"/>
      <c r="BV72" s="510"/>
      <c r="BW72" s="510"/>
      <c r="BX72" s="510"/>
      <c r="BY72" s="511"/>
      <c r="BZ72" s="511"/>
      <c r="CA72" s="511"/>
      <c r="CB72" s="511"/>
      <c r="CC72" s="511"/>
      <c r="CD72" s="511"/>
      <c r="CE72" s="511"/>
      <c r="CF72" s="511"/>
      <c r="CG72" s="511"/>
      <c r="CH72" s="84"/>
      <c r="CI72" s="84"/>
      <c r="CJ72" s="84"/>
      <c r="CK72" s="84"/>
      <c r="CL72" s="84"/>
      <c r="CM72" s="84"/>
      <c r="CN72" s="84"/>
      <c r="CO72" s="84"/>
      <c r="CP72" s="84"/>
      <c r="CQ72" s="84"/>
      <c r="CR72" s="84"/>
      <c r="CS72" s="84"/>
      <c r="CT72" s="84"/>
      <c r="CU72" s="84"/>
      <c r="CV72" s="84"/>
      <c r="CW72" s="84"/>
      <c r="CX72" s="84"/>
      <c r="CY72" s="84"/>
      <c r="CZ72" s="84"/>
    </row>
    <row r="73" s="759" customFormat="true" ht="15" customHeight="true" x14ac:dyDescent="0.2">
      <c r="A73" s="219"/>
      <c r="B73" s="213"/>
      <c r="C73" s="194"/>
      <c r="D73" s="193"/>
      <c r="E73" s="193"/>
      <c r="F73" s="193"/>
      <c r="G73" s="192"/>
      <c r="H73" s="191"/>
      <c r="I73" s="193"/>
      <c r="J73" s="193"/>
      <c r="K73" s="193"/>
      <c r="L73" s="190"/>
      <c r="M73" s="194"/>
      <c r="N73" s="193"/>
      <c r="O73" s="193"/>
      <c r="P73" s="193"/>
      <c r="Q73" s="192"/>
      <c r="R73" s="191"/>
      <c r="S73" s="193"/>
      <c r="T73" s="193"/>
      <c r="U73" s="193"/>
      <c r="V73" s="193"/>
      <c r="W73" s="193"/>
      <c r="X73" s="193"/>
      <c r="Y73" s="193"/>
      <c r="Z73" s="193"/>
      <c r="AA73" s="193"/>
      <c r="AB73" s="193"/>
      <c r="AC73" s="193"/>
      <c r="AD73" s="193"/>
      <c r="AE73" s="193"/>
      <c r="AF73" s="193"/>
      <c r="AG73" s="190"/>
      <c r="AH73" s="513"/>
      <c r="AI73" s="513"/>
      <c r="AJ73" s="513"/>
      <c r="AK73" s="513"/>
      <c r="AL73" s="513"/>
      <c r="AM73" s="513"/>
      <c r="AN73" s="513"/>
      <c r="AO73" s="513"/>
      <c r="AP73" s="513"/>
      <c r="AQ73" s="513"/>
      <c r="AR73" s="513"/>
      <c r="AS73" s="513"/>
      <c r="AT73" s="513"/>
      <c r="AU73" s="513"/>
      <c r="AV73" s="513"/>
      <c r="AW73" s="513"/>
      <c r="AX73" s="513"/>
      <c r="AY73" s="513"/>
      <c r="AZ73" s="757"/>
      <c r="BA73" s="762"/>
      <c r="BB73" s="641"/>
      <c r="BC73" s="524"/>
      <c r="BD73" s="510"/>
      <c r="BE73" s="510"/>
      <c r="BF73" s="510"/>
      <c r="BG73" s="528"/>
      <c r="BH73" s="524"/>
      <c r="BI73" s="510"/>
      <c r="BJ73" s="510"/>
      <c r="BK73" s="510"/>
      <c r="BL73" s="528"/>
      <c r="BM73" s="524"/>
      <c r="BN73" s="510"/>
      <c r="BO73" s="510"/>
      <c r="BP73" s="510"/>
      <c r="BQ73" s="528"/>
      <c r="BR73" s="524"/>
      <c r="BS73" s="510"/>
      <c r="BT73" s="510"/>
      <c r="BU73" s="510"/>
      <c r="BV73" s="510"/>
      <c r="BW73" s="510"/>
      <c r="BX73" s="510"/>
      <c r="BY73" s="511"/>
      <c r="BZ73" s="511"/>
      <c r="CA73" s="511"/>
      <c r="CB73" s="511"/>
      <c r="CC73" s="511"/>
      <c r="CD73" s="511"/>
      <c r="CE73" s="511"/>
      <c r="CF73" s="511"/>
      <c r="CG73" s="511"/>
      <c r="CH73" s="84"/>
      <c r="CI73" s="84"/>
      <c r="CJ73" s="84"/>
      <c r="CK73" s="84"/>
      <c r="CL73" s="84"/>
      <c r="CM73" s="84"/>
      <c r="CN73" s="84"/>
      <c r="CO73" s="84"/>
      <c r="CP73" s="84"/>
      <c r="CQ73" s="84"/>
      <c r="CR73" s="84"/>
      <c r="CS73" s="84"/>
      <c r="CT73" s="84"/>
      <c r="CU73" s="84"/>
      <c r="CV73" s="84"/>
      <c r="CW73" s="84"/>
      <c r="CX73" s="84"/>
      <c r="CY73" s="84"/>
      <c r="CZ73" s="84"/>
    </row>
    <row r="74" s="759" customFormat="true" ht="15" customHeight="true" x14ac:dyDescent="0.2">
      <c r="A74" s="219"/>
      <c r="B74" s="213"/>
      <c r="C74" s="194"/>
      <c r="D74" s="193"/>
      <c r="E74" s="193"/>
      <c r="F74" s="193"/>
      <c r="G74" s="192"/>
      <c r="H74" s="191"/>
      <c r="I74" s="193"/>
      <c r="J74" s="193"/>
      <c r="K74" s="193"/>
      <c r="L74" s="190"/>
      <c r="M74" s="194"/>
      <c r="N74" s="193"/>
      <c r="O74" s="193"/>
      <c r="P74" s="193"/>
      <c r="Q74" s="192"/>
      <c r="R74" s="191"/>
      <c r="S74" s="193"/>
      <c r="T74" s="193"/>
      <c r="U74" s="193"/>
      <c r="V74" s="193"/>
      <c r="W74" s="193"/>
      <c r="X74" s="193"/>
      <c r="Y74" s="193"/>
      <c r="Z74" s="193"/>
      <c r="AA74" s="193"/>
      <c r="AB74" s="193"/>
      <c r="AC74" s="193"/>
      <c r="AD74" s="193"/>
      <c r="AE74" s="193"/>
      <c r="AF74" s="193"/>
      <c r="AG74" s="190"/>
      <c r="AH74" s="513"/>
      <c r="AI74" s="513"/>
      <c r="AJ74" s="513"/>
      <c r="AK74" s="513"/>
      <c r="AL74" s="513"/>
      <c r="AM74" s="513"/>
      <c r="AN74" s="513"/>
      <c r="AO74" s="513"/>
      <c r="AP74" s="513"/>
      <c r="AQ74" s="513"/>
      <c r="AR74" s="513"/>
      <c r="AS74" s="513"/>
      <c r="AT74" s="513"/>
      <c r="AU74" s="513"/>
      <c r="AV74" s="513"/>
      <c r="AW74" s="513"/>
      <c r="AX74" s="513"/>
      <c r="AY74" s="513"/>
      <c r="AZ74" s="757"/>
      <c r="BA74" s="762"/>
      <c r="BB74" s="641"/>
      <c r="BC74" s="524"/>
      <c r="BD74" s="510"/>
      <c r="BE74" s="510"/>
      <c r="BF74" s="510"/>
      <c r="BG74" s="528"/>
      <c r="BH74" s="524"/>
      <c r="BI74" s="510"/>
      <c r="BJ74" s="510"/>
      <c r="BK74" s="510"/>
      <c r="BL74" s="528"/>
      <c r="BM74" s="524"/>
      <c r="BN74" s="510"/>
      <c r="BO74" s="510"/>
      <c r="BP74" s="510"/>
      <c r="BQ74" s="528"/>
      <c r="BR74" s="524"/>
      <c r="BS74" s="510"/>
      <c r="BT74" s="510"/>
      <c r="BU74" s="510"/>
      <c r="BV74" s="510"/>
      <c r="BW74" s="510"/>
      <c r="BX74" s="510"/>
      <c r="BY74" s="511"/>
      <c r="BZ74" s="511"/>
      <c r="CA74" s="511"/>
      <c r="CB74" s="511"/>
      <c r="CC74" s="511"/>
      <c r="CD74" s="511"/>
      <c r="CE74" s="511"/>
      <c r="CF74" s="511"/>
      <c r="CG74" s="511"/>
      <c r="CH74" s="84"/>
      <c r="CI74" s="84"/>
      <c r="CJ74" s="84"/>
      <c r="CK74" s="84"/>
      <c r="CL74" s="84"/>
      <c r="CM74" s="84"/>
      <c r="CN74" s="84"/>
      <c r="CO74" s="84"/>
      <c r="CP74" s="84"/>
      <c r="CQ74" s="84"/>
      <c r="CR74" s="84"/>
      <c r="CS74" s="84"/>
      <c r="CT74" s="84"/>
      <c r="CU74" s="84"/>
      <c r="CV74" s="84"/>
      <c r="CW74" s="84"/>
      <c r="CX74" s="84"/>
      <c r="CY74" s="84"/>
      <c r="CZ74" s="84"/>
    </row>
    <row r="75" s="759" customFormat="true" ht="15" customHeight="true" x14ac:dyDescent="0.2">
      <c r="A75" s="219"/>
      <c r="B75" s="213"/>
      <c r="C75" s="194"/>
      <c r="D75" s="193"/>
      <c r="E75" s="193"/>
      <c r="F75" s="193"/>
      <c r="G75" s="192"/>
      <c r="H75" s="191"/>
      <c r="I75" s="193"/>
      <c r="J75" s="193"/>
      <c r="K75" s="193"/>
      <c r="L75" s="190"/>
      <c r="M75" s="194"/>
      <c r="N75" s="193"/>
      <c r="O75" s="193"/>
      <c r="P75" s="193"/>
      <c r="Q75" s="192"/>
      <c r="R75" s="191"/>
      <c r="S75" s="193"/>
      <c r="T75" s="193"/>
      <c r="U75" s="193"/>
      <c r="V75" s="193"/>
      <c r="W75" s="193"/>
      <c r="X75" s="193"/>
      <c r="Y75" s="193"/>
      <c r="Z75" s="193"/>
      <c r="AA75" s="193"/>
      <c r="AB75" s="193"/>
      <c r="AC75" s="193"/>
      <c r="AD75" s="193"/>
      <c r="AE75" s="193"/>
      <c r="AF75" s="193"/>
      <c r="AG75" s="190"/>
      <c r="AH75" s="513"/>
      <c r="AI75" s="513"/>
      <c r="AJ75" s="513"/>
      <c r="AK75" s="513"/>
      <c r="AL75" s="513"/>
      <c r="AM75" s="513"/>
      <c r="AN75" s="513"/>
      <c r="AO75" s="513"/>
      <c r="AP75" s="513"/>
      <c r="AQ75" s="513"/>
      <c r="AR75" s="513"/>
      <c r="AS75" s="513"/>
      <c r="AT75" s="513"/>
      <c r="AU75" s="513"/>
      <c r="AV75" s="513"/>
      <c r="AW75" s="513"/>
      <c r="AX75" s="513"/>
      <c r="AY75" s="513"/>
      <c r="AZ75" s="757"/>
      <c r="BA75" s="762"/>
      <c r="BB75" s="641"/>
      <c r="BC75" s="524"/>
      <c r="BD75" s="510"/>
      <c r="BE75" s="510"/>
      <c r="BF75" s="510"/>
      <c r="BG75" s="528"/>
      <c r="BH75" s="524"/>
      <c r="BI75" s="510"/>
      <c r="BJ75" s="510"/>
      <c r="BK75" s="510"/>
      <c r="BL75" s="528"/>
      <c r="BM75" s="524"/>
      <c r="BN75" s="510"/>
      <c r="BO75" s="510"/>
      <c r="BP75" s="510"/>
      <c r="BQ75" s="528"/>
      <c r="BR75" s="524"/>
      <c r="BS75" s="510"/>
      <c r="BT75" s="510"/>
      <c r="BU75" s="510"/>
      <c r="BV75" s="510"/>
      <c r="BW75" s="510"/>
      <c r="BX75" s="510"/>
      <c r="BY75" s="511"/>
      <c r="BZ75" s="511"/>
      <c r="CA75" s="511"/>
      <c r="CB75" s="511"/>
      <c r="CC75" s="511"/>
      <c r="CD75" s="511"/>
      <c r="CE75" s="511"/>
      <c r="CF75" s="511"/>
      <c r="CG75" s="511"/>
      <c r="CH75" s="84"/>
      <c r="CI75" s="84"/>
      <c r="CJ75" s="84"/>
      <c r="CK75" s="84"/>
      <c r="CL75" s="84"/>
      <c r="CM75" s="84"/>
      <c r="CN75" s="84"/>
      <c r="CO75" s="84"/>
      <c r="CP75" s="84"/>
      <c r="CQ75" s="84"/>
      <c r="CR75" s="84"/>
      <c r="CS75" s="84"/>
      <c r="CT75" s="84"/>
      <c r="CU75" s="84"/>
      <c r="CV75" s="84"/>
      <c r="CW75" s="84"/>
      <c r="CX75" s="84"/>
      <c r="CY75" s="84"/>
      <c r="CZ75" s="84"/>
    </row>
    <row r="76" s="759" customFormat="true" ht="15" customHeight="true" x14ac:dyDescent="0.2">
      <c r="A76" s="219"/>
      <c r="B76" s="213"/>
      <c r="C76" s="194"/>
      <c r="D76" s="193"/>
      <c r="E76" s="193"/>
      <c r="F76" s="193"/>
      <c r="G76" s="192"/>
      <c r="H76" s="191"/>
      <c r="I76" s="193"/>
      <c r="J76" s="193"/>
      <c r="K76" s="193"/>
      <c r="L76" s="190"/>
      <c r="M76" s="194"/>
      <c r="N76" s="193"/>
      <c r="O76" s="193"/>
      <c r="P76" s="193"/>
      <c r="Q76" s="192"/>
      <c r="R76" s="191"/>
      <c r="S76" s="193"/>
      <c r="T76" s="193"/>
      <c r="U76" s="193"/>
      <c r="V76" s="193"/>
      <c r="W76" s="193"/>
      <c r="X76" s="193"/>
      <c r="Y76" s="193"/>
      <c r="Z76" s="193"/>
      <c r="AA76" s="193"/>
      <c r="AB76" s="193"/>
      <c r="AC76" s="193"/>
      <c r="AD76" s="193"/>
      <c r="AE76" s="193"/>
      <c r="AF76" s="193"/>
      <c r="AG76" s="190"/>
      <c r="AH76" s="513"/>
      <c r="AI76" s="513"/>
      <c r="AJ76" s="513"/>
      <c r="AK76" s="513"/>
      <c r="AL76" s="513"/>
      <c r="AM76" s="513"/>
      <c r="AN76" s="513"/>
      <c r="AO76" s="513"/>
      <c r="AP76" s="513"/>
      <c r="AQ76" s="513"/>
      <c r="AR76" s="513"/>
      <c r="AS76" s="513"/>
      <c r="AT76" s="513"/>
      <c r="AU76" s="513"/>
      <c r="AV76" s="513"/>
      <c r="AW76" s="513"/>
      <c r="AX76" s="513"/>
      <c r="AY76" s="513"/>
      <c r="AZ76" s="757"/>
      <c r="BA76" s="762"/>
      <c r="BB76" s="641"/>
      <c r="BC76" s="524"/>
      <c r="BD76" s="510"/>
      <c r="BE76" s="510"/>
      <c r="BF76" s="510"/>
      <c r="BG76" s="528"/>
      <c r="BH76" s="524"/>
      <c r="BI76" s="510"/>
      <c r="BJ76" s="510"/>
      <c r="BK76" s="510"/>
      <c r="BL76" s="528"/>
      <c r="BM76" s="524"/>
      <c r="BN76" s="510"/>
      <c r="BO76" s="510"/>
      <c r="BP76" s="510"/>
      <c r="BQ76" s="528"/>
      <c r="BR76" s="524"/>
      <c r="BS76" s="510"/>
      <c r="BT76" s="510"/>
      <c r="BU76" s="510"/>
      <c r="BV76" s="510"/>
      <c r="BW76" s="510"/>
      <c r="BX76" s="510"/>
      <c r="BY76" s="511"/>
      <c r="BZ76" s="511"/>
      <c r="CA76" s="511"/>
      <c r="CB76" s="511"/>
      <c r="CC76" s="511"/>
      <c r="CD76" s="511"/>
      <c r="CE76" s="511"/>
      <c r="CF76" s="511"/>
      <c r="CG76" s="511"/>
      <c r="CH76" s="84"/>
      <c r="CI76" s="84"/>
      <c r="CJ76" s="84"/>
      <c r="CK76" s="84"/>
      <c r="CL76" s="84"/>
      <c r="CM76" s="84"/>
      <c r="CN76" s="84"/>
      <c r="CO76" s="84"/>
      <c r="CP76" s="84"/>
      <c r="CQ76" s="84"/>
      <c r="CR76" s="84"/>
      <c r="CS76" s="84"/>
      <c r="CT76" s="84"/>
      <c r="CU76" s="84"/>
      <c r="CV76" s="84"/>
      <c r="CW76" s="84"/>
      <c r="CX76" s="84"/>
      <c r="CY76" s="84"/>
      <c r="CZ76" s="84"/>
    </row>
    <row r="77" s="759" customFormat="true" ht="15" customHeight="true" x14ac:dyDescent="0.2">
      <c r="A77" s="219"/>
      <c r="B77" s="213"/>
      <c r="C77" s="194"/>
      <c r="D77" s="193"/>
      <c r="E77" s="193"/>
      <c r="F77" s="193"/>
      <c r="G77" s="192"/>
      <c r="H77" s="191"/>
      <c r="I77" s="193"/>
      <c r="J77" s="193"/>
      <c r="K77" s="193"/>
      <c r="L77" s="190"/>
      <c r="M77" s="194"/>
      <c r="N77" s="193"/>
      <c r="O77" s="193"/>
      <c r="P77" s="193"/>
      <c r="Q77" s="192"/>
      <c r="R77" s="191"/>
      <c r="S77" s="193"/>
      <c r="T77" s="193"/>
      <c r="U77" s="193"/>
      <c r="V77" s="193"/>
      <c r="W77" s="193"/>
      <c r="X77" s="193"/>
      <c r="Y77" s="193"/>
      <c r="Z77" s="193"/>
      <c r="AA77" s="193"/>
      <c r="AB77" s="193"/>
      <c r="AC77" s="193"/>
      <c r="AD77" s="193"/>
      <c r="AE77" s="193"/>
      <c r="AF77" s="193"/>
      <c r="AG77" s="190"/>
      <c r="AH77" s="513"/>
      <c r="AI77" s="513"/>
      <c r="AJ77" s="513"/>
      <c r="AK77" s="513"/>
      <c r="AL77" s="513"/>
      <c r="AM77" s="513"/>
      <c r="AN77" s="513"/>
      <c r="AO77" s="513"/>
      <c r="AP77" s="513"/>
      <c r="AQ77" s="513"/>
      <c r="AR77" s="513"/>
      <c r="AS77" s="513"/>
      <c r="AT77" s="513"/>
      <c r="AU77" s="513"/>
      <c r="AV77" s="513"/>
      <c r="AW77" s="513"/>
      <c r="AX77" s="513"/>
      <c r="AY77" s="513"/>
      <c r="AZ77" s="757"/>
      <c r="BA77" s="762"/>
      <c r="BB77" s="641"/>
      <c r="BC77" s="524"/>
      <c r="BD77" s="510"/>
      <c r="BE77" s="510"/>
      <c r="BF77" s="510"/>
      <c r="BG77" s="528"/>
      <c r="BH77" s="524"/>
      <c r="BI77" s="510"/>
      <c r="BJ77" s="510"/>
      <c r="BK77" s="510"/>
      <c r="BL77" s="528"/>
      <c r="BM77" s="524"/>
      <c r="BN77" s="510"/>
      <c r="BO77" s="510"/>
      <c r="BP77" s="510"/>
      <c r="BQ77" s="528"/>
      <c r="BR77" s="524"/>
      <c r="BS77" s="510"/>
      <c r="BT77" s="510"/>
      <c r="BU77" s="510"/>
      <c r="BV77" s="510"/>
      <c r="BW77" s="510"/>
      <c r="BX77" s="510"/>
      <c r="BY77" s="511"/>
      <c r="BZ77" s="511"/>
      <c r="CA77" s="511"/>
      <c r="CB77" s="511"/>
      <c r="CC77" s="511"/>
      <c r="CD77" s="511"/>
      <c r="CE77" s="511"/>
      <c r="CF77" s="511"/>
      <c r="CG77" s="511"/>
      <c r="CH77" s="84"/>
      <c r="CI77" s="84"/>
      <c r="CJ77" s="84"/>
      <c r="CK77" s="84"/>
      <c r="CL77" s="84"/>
      <c r="CM77" s="84"/>
      <c r="CN77" s="84"/>
      <c r="CO77" s="84"/>
      <c r="CP77" s="84"/>
      <c r="CQ77" s="84"/>
      <c r="CR77" s="84"/>
      <c r="CS77" s="84"/>
      <c r="CT77" s="84"/>
      <c r="CU77" s="84"/>
      <c r="CV77" s="84"/>
      <c r="CW77" s="84"/>
      <c r="CX77" s="84"/>
      <c r="CY77" s="84"/>
      <c r="CZ77" s="84"/>
    </row>
    <row r="78" s="759" customFormat="true" ht="15" customHeight="true" x14ac:dyDescent="0.2">
      <c r="A78" s="219"/>
      <c r="B78" s="213"/>
      <c r="C78" s="194"/>
      <c r="D78" s="193"/>
      <c r="E78" s="193"/>
      <c r="F78" s="193"/>
      <c r="G78" s="192"/>
      <c r="H78" s="191"/>
      <c r="I78" s="193"/>
      <c r="J78" s="193"/>
      <c r="K78" s="193"/>
      <c r="L78" s="190"/>
      <c r="M78" s="194"/>
      <c r="N78" s="193"/>
      <c r="O78" s="193"/>
      <c r="P78" s="193"/>
      <c r="Q78" s="192"/>
      <c r="R78" s="191"/>
      <c r="S78" s="193"/>
      <c r="T78" s="193"/>
      <c r="U78" s="193"/>
      <c r="V78" s="193"/>
      <c r="W78" s="193"/>
      <c r="X78" s="193"/>
      <c r="Y78" s="193"/>
      <c r="Z78" s="193"/>
      <c r="AA78" s="193"/>
      <c r="AB78" s="193"/>
      <c r="AC78" s="193"/>
      <c r="AD78" s="193"/>
      <c r="AE78" s="193"/>
      <c r="AF78" s="193"/>
      <c r="AG78" s="190"/>
      <c r="AH78" s="513"/>
      <c r="AI78" s="513"/>
      <c r="AJ78" s="513"/>
      <c r="AK78" s="513"/>
      <c r="AL78" s="513"/>
      <c r="AM78" s="513"/>
      <c r="AN78" s="513"/>
      <c r="AO78" s="513"/>
      <c r="AP78" s="513"/>
      <c r="AQ78" s="513"/>
      <c r="AR78" s="513"/>
      <c r="AS78" s="513"/>
      <c r="AT78" s="513"/>
      <c r="AU78" s="513"/>
      <c r="AV78" s="513"/>
      <c r="AW78" s="513"/>
      <c r="AX78" s="513"/>
      <c r="AY78" s="513"/>
      <c r="AZ78" s="757"/>
      <c r="BA78" s="762"/>
      <c r="BB78" s="641"/>
      <c r="BC78" s="524"/>
      <c r="BD78" s="510"/>
      <c r="BE78" s="510"/>
      <c r="BF78" s="510"/>
      <c r="BG78" s="528"/>
      <c r="BH78" s="524"/>
      <c r="BI78" s="510"/>
      <c r="BJ78" s="510"/>
      <c r="BK78" s="510"/>
      <c r="BL78" s="528"/>
      <c r="BM78" s="524"/>
      <c r="BN78" s="510"/>
      <c r="BO78" s="510"/>
      <c r="BP78" s="510"/>
      <c r="BQ78" s="528"/>
      <c r="BR78" s="524"/>
      <c r="BS78" s="510"/>
      <c r="BT78" s="510"/>
      <c r="BU78" s="510"/>
      <c r="BV78" s="510"/>
      <c r="BW78" s="510"/>
      <c r="BX78" s="510"/>
      <c r="BY78" s="511"/>
      <c r="BZ78" s="511"/>
      <c r="CA78" s="511"/>
      <c r="CB78" s="511"/>
      <c r="CC78" s="511"/>
      <c r="CD78" s="511"/>
      <c r="CE78" s="511"/>
      <c r="CF78" s="511"/>
      <c r="CG78" s="511"/>
      <c r="CH78" s="84"/>
      <c r="CI78" s="84"/>
      <c r="CJ78" s="84"/>
      <c r="CK78" s="84"/>
      <c r="CL78" s="84"/>
      <c r="CM78" s="84"/>
      <c r="CN78" s="84"/>
      <c r="CO78" s="84"/>
      <c r="CP78" s="84"/>
      <c r="CQ78" s="84"/>
      <c r="CR78" s="84"/>
      <c r="CS78" s="84"/>
      <c r="CT78" s="84"/>
      <c r="CU78" s="84"/>
      <c r="CV78" s="84"/>
      <c r="CW78" s="84"/>
      <c r="CX78" s="84"/>
      <c r="CY78" s="84"/>
      <c r="CZ78" s="84"/>
    </row>
    <row r="79" s="759" customFormat="true" ht="15" customHeight="true" x14ac:dyDescent="0.2">
      <c r="A79" s="219"/>
      <c r="B79" s="213"/>
      <c r="C79" s="194"/>
      <c r="D79" s="193"/>
      <c r="E79" s="193"/>
      <c r="F79" s="193"/>
      <c r="G79" s="192"/>
      <c r="H79" s="191"/>
      <c r="I79" s="193"/>
      <c r="J79" s="193"/>
      <c r="K79" s="193"/>
      <c r="L79" s="190"/>
      <c r="M79" s="194"/>
      <c r="N79" s="193"/>
      <c r="O79" s="193"/>
      <c r="P79" s="193"/>
      <c r="Q79" s="192"/>
      <c r="R79" s="191"/>
      <c r="S79" s="193"/>
      <c r="T79" s="193"/>
      <c r="U79" s="193"/>
      <c r="V79" s="193"/>
      <c r="W79" s="193"/>
      <c r="X79" s="193"/>
      <c r="Y79" s="193"/>
      <c r="Z79" s="193"/>
      <c r="AA79" s="193"/>
      <c r="AB79" s="193"/>
      <c r="AC79" s="193"/>
      <c r="AD79" s="193"/>
      <c r="AE79" s="193"/>
      <c r="AF79" s="193"/>
      <c r="AG79" s="190"/>
      <c r="AH79" s="513"/>
      <c r="AI79" s="513"/>
      <c r="AJ79" s="513"/>
      <c r="AK79" s="513"/>
      <c r="AL79" s="513"/>
      <c r="AM79" s="513"/>
      <c r="AN79" s="513"/>
      <c r="AO79" s="513"/>
      <c r="AP79" s="513"/>
      <c r="AQ79" s="513"/>
      <c r="AR79" s="513"/>
      <c r="AS79" s="513"/>
      <c r="AT79" s="513"/>
      <c r="AU79" s="513"/>
      <c r="AV79" s="513"/>
      <c r="AW79" s="513"/>
      <c r="AX79" s="513"/>
      <c r="AY79" s="513"/>
      <c r="AZ79" s="757"/>
      <c r="BA79" s="762"/>
      <c r="BB79" s="641"/>
      <c r="BC79" s="524"/>
      <c r="BD79" s="510"/>
      <c r="BE79" s="510"/>
      <c r="BF79" s="510"/>
      <c r="BG79" s="528"/>
      <c r="BH79" s="524"/>
      <c r="BI79" s="510"/>
      <c r="BJ79" s="510"/>
      <c r="BK79" s="510"/>
      <c r="BL79" s="528"/>
      <c r="BM79" s="524"/>
      <c r="BN79" s="510"/>
      <c r="BO79" s="510"/>
      <c r="BP79" s="510"/>
      <c r="BQ79" s="528"/>
      <c r="BR79" s="524"/>
      <c r="BS79" s="510"/>
      <c r="BT79" s="510"/>
      <c r="BU79" s="510"/>
      <c r="BV79" s="510"/>
      <c r="BW79" s="510"/>
      <c r="BX79" s="510"/>
      <c r="BY79" s="511"/>
      <c r="BZ79" s="511"/>
      <c r="CA79" s="511"/>
      <c r="CB79" s="511"/>
      <c r="CC79" s="511"/>
      <c r="CD79" s="511"/>
      <c r="CE79" s="511"/>
      <c r="CF79" s="511"/>
      <c r="CG79" s="511"/>
      <c r="CH79" s="84"/>
      <c r="CI79" s="84"/>
      <c r="CJ79" s="84"/>
      <c r="CK79" s="84"/>
      <c r="CL79" s="84"/>
      <c r="CM79" s="84"/>
      <c r="CN79" s="84"/>
      <c r="CO79" s="84"/>
      <c r="CP79" s="84"/>
      <c r="CQ79" s="84"/>
      <c r="CR79" s="84"/>
      <c r="CS79" s="84"/>
      <c r="CT79" s="84"/>
      <c r="CU79" s="84"/>
      <c r="CV79" s="84"/>
      <c r="CW79" s="84"/>
      <c r="CX79" s="84"/>
      <c r="CY79" s="84"/>
      <c r="CZ79" s="84"/>
    </row>
    <row r="80" s="759" customFormat="true" ht="15" customHeight="true" x14ac:dyDescent="0.2">
      <c r="A80" s="219"/>
      <c r="B80" s="213"/>
      <c r="C80" s="194"/>
      <c r="D80" s="193"/>
      <c r="E80" s="193"/>
      <c r="F80" s="193"/>
      <c r="G80" s="192"/>
      <c r="H80" s="191"/>
      <c r="I80" s="193"/>
      <c r="J80" s="193"/>
      <c r="K80" s="193"/>
      <c r="L80" s="190"/>
      <c r="M80" s="194"/>
      <c r="N80" s="193"/>
      <c r="O80" s="193"/>
      <c r="P80" s="193"/>
      <c r="Q80" s="192"/>
      <c r="R80" s="191"/>
      <c r="S80" s="193"/>
      <c r="T80" s="193"/>
      <c r="U80" s="193"/>
      <c r="V80" s="193"/>
      <c r="W80" s="193"/>
      <c r="X80" s="193"/>
      <c r="Y80" s="193"/>
      <c r="Z80" s="193"/>
      <c r="AA80" s="193"/>
      <c r="AB80" s="193"/>
      <c r="AC80" s="193"/>
      <c r="AD80" s="193"/>
      <c r="AE80" s="193"/>
      <c r="AF80" s="193"/>
      <c r="AG80" s="190"/>
      <c r="AH80" s="513"/>
      <c r="AI80" s="513"/>
      <c r="AJ80" s="513"/>
      <c r="AK80" s="513"/>
      <c r="AL80" s="513"/>
      <c r="AM80" s="513"/>
      <c r="AN80" s="513"/>
      <c r="AO80" s="513"/>
      <c r="AP80" s="513"/>
      <c r="AQ80" s="513"/>
      <c r="AR80" s="513"/>
      <c r="AS80" s="513"/>
      <c r="AT80" s="513"/>
      <c r="AU80" s="513"/>
      <c r="AV80" s="513"/>
      <c r="AW80" s="513"/>
      <c r="AX80" s="513"/>
      <c r="AY80" s="513"/>
      <c r="AZ80" s="757"/>
      <c r="BA80" s="762"/>
      <c r="BB80" s="641"/>
      <c r="BC80" s="524"/>
      <c r="BD80" s="510"/>
      <c r="BE80" s="510"/>
      <c r="BF80" s="510"/>
      <c r="BG80" s="528"/>
      <c r="BH80" s="524"/>
      <c r="BI80" s="510"/>
      <c r="BJ80" s="510"/>
      <c r="BK80" s="510"/>
      <c r="BL80" s="528"/>
      <c r="BM80" s="524"/>
      <c r="BN80" s="510"/>
      <c r="BO80" s="510"/>
      <c r="BP80" s="510"/>
      <c r="BQ80" s="528"/>
      <c r="BR80" s="524"/>
      <c r="BS80" s="510"/>
      <c r="BT80" s="510"/>
      <c r="BU80" s="510"/>
      <c r="BV80" s="510"/>
      <c r="BW80" s="510"/>
      <c r="BX80" s="510"/>
      <c r="BY80" s="511"/>
      <c r="BZ80" s="511"/>
      <c r="CA80" s="511"/>
      <c r="CB80" s="511"/>
      <c r="CC80" s="511"/>
      <c r="CD80" s="511"/>
      <c r="CE80" s="511"/>
      <c r="CF80" s="511"/>
      <c r="CG80" s="511"/>
      <c r="CH80" s="84"/>
      <c r="CI80" s="84"/>
      <c r="CJ80" s="84"/>
      <c r="CK80" s="84"/>
      <c r="CL80" s="84"/>
      <c r="CM80" s="84"/>
      <c r="CN80" s="84"/>
      <c r="CO80" s="84"/>
      <c r="CP80" s="84"/>
      <c r="CQ80" s="84"/>
      <c r="CR80" s="84"/>
      <c r="CS80" s="84"/>
      <c r="CT80" s="84"/>
      <c r="CU80" s="84"/>
      <c r="CV80" s="84"/>
      <c r="CW80" s="84"/>
      <c r="CX80" s="84"/>
      <c r="CY80" s="84"/>
      <c r="CZ80" s="84"/>
    </row>
    <row r="81" s="759" customFormat="true" ht="15" customHeight="true" x14ac:dyDescent="0.2">
      <c r="A81" s="219"/>
      <c r="B81" s="213"/>
      <c r="C81" s="194"/>
      <c r="D81" s="193"/>
      <c r="E81" s="193"/>
      <c r="F81" s="193"/>
      <c r="G81" s="192"/>
      <c r="H81" s="191"/>
      <c r="I81" s="193"/>
      <c r="J81" s="193"/>
      <c r="K81" s="193"/>
      <c r="L81" s="190"/>
      <c r="M81" s="194"/>
      <c r="N81" s="193"/>
      <c r="O81" s="193"/>
      <c r="P81" s="193"/>
      <c r="Q81" s="192"/>
      <c r="R81" s="191"/>
      <c r="S81" s="193"/>
      <c r="T81" s="193"/>
      <c r="U81" s="193"/>
      <c r="V81" s="193"/>
      <c r="W81" s="193"/>
      <c r="X81" s="193"/>
      <c r="Y81" s="193"/>
      <c r="Z81" s="193"/>
      <c r="AA81" s="193"/>
      <c r="AB81" s="193"/>
      <c r="AC81" s="193"/>
      <c r="AD81" s="193"/>
      <c r="AE81" s="193"/>
      <c r="AF81" s="193"/>
      <c r="AG81" s="190"/>
      <c r="AH81" s="513"/>
      <c r="AI81" s="513"/>
      <c r="AJ81" s="513"/>
      <c r="AK81" s="513"/>
      <c r="AL81" s="513"/>
      <c r="AM81" s="513"/>
      <c r="AN81" s="513"/>
      <c r="AO81" s="513"/>
      <c r="AP81" s="513"/>
      <c r="AQ81" s="513"/>
      <c r="AR81" s="513"/>
      <c r="AS81" s="513"/>
      <c r="AT81" s="513"/>
      <c r="AU81" s="513"/>
      <c r="AV81" s="513"/>
      <c r="AW81" s="513"/>
      <c r="AX81" s="513"/>
      <c r="AY81" s="513"/>
      <c r="AZ81" s="757"/>
      <c r="BA81" s="762"/>
      <c r="BB81" s="641"/>
      <c r="BC81" s="524"/>
      <c r="BD81" s="510"/>
      <c r="BE81" s="510"/>
      <c r="BF81" s="510"/>
      <c r="BG81" s="528"/>
      <c r="BH81" s="524"/>
      <c r="BI81" s="510"/>
      <c r="BJ81" s="510"/>
      <c r="BK81" s="510"/>
      <c r="BL81" s="528"/>
      <c r="BM81" s="524"/>
      <c r="BN81" s="510"/>
      <c r="BO81" s="510"/>
      <c r="BP81" s="510"/>
      <c r="BQ81" s="528"/>
      <c r="BR81" s="524"/>
      <c r="BS81" s="510"/>
      <c r="BT81" s="510"/>
      <c r="BU81" s="510"/>
      <c r="BV81" s="510"/>
      <c r="BW81" s="510"/>
      <c r="BX81" s="510"/>
      <c r="BY81" s="511"/>
      <c r="BZ81" s="511"/>
      <c r="CA81" s="511"/>
      <c r="CB81" s="511"/>
      <c r="CC81" s="511"/>
      <c r="CD81" s="511"/>
      <c r="CE81" s="511"/>
      <c r="CF81" s="511"/>
      <c r="CG81" s="511"/>
      <c r="CH81" s="84"/>
      <c r="CI81" s="84"/>
      <c r="CJ81" s="84"/>
      <c r="CK81" s="84"/>
      <c r="CL81" s="84"/>
      <c r="CM81" s="84"/>
      <c r="CN81" s="84"/>
      <c r="CO81" s="84"/>
      <c r="CP81" s="84"/>
      <c r="CQ81" s="84"/>
      <c r="CR81" s="84"/>
      <c r="CS81" s="84"/>
      <c r="CT81" s="84"/>
      <c r="CU81" s="84"/>
      <c r="CV81" s="84"/>
      <c r="CW81" s="84"/>
      <c r="CX81" s="84"/>
      <c r="CY81" s="84"/>
      <c r="CZ81" s="84"/>
    </row>
    <row r="82" s="759" customFormat="true" ht="15" customHeight="true" x14ac:dyDescent="0.2">
      <c r="A82" s="219"/>
      <c r="B82" s="213"/>
      <c r="C82" s="194"/>
      <c r="D82" s="193"/>
      <c r="E82" s="193"/>
      <c r="F82" s="193"/>
      <c r="G82" s="192"/>
      <c r="H82" s="191"/>
      <c r="I82" s="193"/>
      <c r="J82" s="193"/>
      <c r="K82" s="193"/>
      <c r="L82" s="190"/>
      <c r="M82" s="194"/>
      <c r="N82" s="193"/>
      <c r="O82" s="193"/>
      <c r="P82" s="193"/>
      <c r="Q82" s="192"/>
      <c r="R82" s="191"/>
      <c r="S82" s="193"/>
      <c r="T82" s="193"/>
      <c r="U82" s="193"/>
      <c r="V82" s="193"/>
      <c r="W82" s="193"/>
      <c r="X82" s="193"/>
      <c r="Y82" s="193"/>
      <c r="Z82" s="193"/>
      <c r="AA82" s="193"/>
      <c r="AB82" s="193"/>
      <c r="AC82" s="193"/>
      <c r="AD82" s="193"/>
      <c r="AE82" s="193"/>
      <c r="AF82" s="193"/>
      <c r="AG82" s="190"/>
      <c r="AH82" s="513"/>
      <c r="AI82" s="513"/>
      <c r="AJ82" s="513"/>
      <c r="AK82" s="513"/>
      <c r="AL82" s="513"/>
      <c r="AM82" s="513"/>
      <c r="AN82" s="513"/>
      <c r="AO82" s="513"/>
      <c r="AP82" s="513"/>
      <c r="AQ82" s="513"/>
      <c r="AR82" s="513"/>
      <c r="AS82" s="513"/>
      <c r="AT82" s="513"/>
      <c r="AU82" s="513"/>
      <c r="AV82" s="513"/>
      <c r="AW82" s="513"/>
      <c r="AX82" s="513"/>
      <c r="AY82" s="513"/>
      <c r="AZ82" s="757"/>
      <c r="BA82" s="762"/>
      <c r="BB82" s="641"/>
      <c r="BC82" s="524"/>
      <c r="BD82" s="510"/>
      <c r="BE82" s="510"/>
      <c r="BF82" s="510"/>
      <c r="BG82" s="528"/>
      <c r="BH82" s="524"/>
      <c r="BI82" s="510"/>
      <c r="BJ82" s="510"/>
      <c r="BK82" s="510"/>
      <c r="BL82" s="528"/>
      <c r="BM82" s="524"/>
      <c r="BN82" s="510"/>
      <c r="BO82" s="510"/>
      <c r="BP82" s="510"/>
      <c r="BQ82" s="528"/>
      <c r="BR82" s="524"/>
      <c r="BS82" s="510"/>
      <c r="BT82" s="510"/>
      <c r="BU82" s="510"/>
      <c r="BV82" s="510"/>
      <c r="BW82" s="510"/>
      <c r="BX82" s="510"/>
      <c r="BY82" s="511"/>
      <c r="BZ82" s="511"/>
      <c r="CA82" s="511"/>
      <c r="CB82" s="511"/>
      <c r="CC82" s="511"/>
      <c r="CD82" s="511"/>
      <c r="CE82" s="511"/>
      <c r="CF82" s="511"/>
      <c r="CG82" s="511"/>
      <c r="CH82" s="84"/>
      <c r="CI82" s="84"/>
      <c r="CJ82" s="84"/>
      <c r="CK82" s="84"/>
      <c r="CL82" s="84"/>
      <c r="CM82" s="84"/>
      <c r="CN82" s="84"/>
      <c r="CO82" s="84"/>
      <c r="CP82" s="84"/>
      <c r="CQ82" s="84"/>
      <c r="CR82" s="84"/>
      <c r="CS82" s="84"/>
      <c r="CT82" s="84"/>
      <c r="CU82" s="84"/>
      <c r="CV82" s="84"/>
      <c r="CW82" s="84"/>
      <c r="CX82" s="84"/>
      <c r="CY82" s="84"/>
      <c r="CZ82" s="84"/>
    </row>
    <row r="83" s="759" customFormat="true" ht="15" customHeight="true" x14ac:dyDescent="0.2">
      <c r="A83" s="219"/>
      <c r="B83" s="213"/>
      <c r="C83" s="194"/>
      <c r="D83" s="193"/>
      <c r="E83" s="193"/>
      <c r="F83" s="193"/>
      <c r="G83" s="192"/>
      <c r="H83" s="191"/>
      <c r="I83" s="193"/>
      <c r="J83" s="193"/>
      <c r="K83" s="193"/>
      <c r="L83" s="190"/>
      <c r="M83" s="194"/>
      <c r="N83" s="193"/>
      <c r="O83" s="193"/>
      <c r="P83" s="193"/>
      <c r="Q83" s="192"/>
      <c r="R83" s="191"/>
      <c r="S83" s="193"/>
      <c r="T83" s="193"/>
      <c r="U83" s="193"/>
      <c r="V83" s="193"/>
      <c r="W83" s="193"/>
      <c r="X83" s="193"/>
      <c r="Y83" s="193"/>
      <c r="Z83" s="193"/>
      <c r="AA83" s="193"/>
      <c r="AB83" s="193"/>
      <c r="AC83" s="193"/>
      <c r="AD83" s="193"/>
      <c r="AE83" s="193"/>
      <c r="AF83" s="193"/>
      <c r="AG83" s="190"/>
      <c r="AH83" s="513"/>
      <c r="AI83" s="513"/>
      <c r="AJ83" s="513"/>
      <c r="AK83" s="513"/>
      <c r="AL83" s="513"/>
      <c r="AM83" s="513"/>
      <c r="AN83" s="513"/>
      <c r="AO83" s="513"/>
      <c r="AP83" s="513"/>
      <c r="AQ83" s="513"/>
      <c r="AR83" s="513"/>
      <c r="AS83" s="513"/>
      <c r="AT83" s="513"/>
      <c r="AU83" s="513"/>
      <c r="AV83" s="513"/>
      <c r="AW83" s="513"/>
      <c r="AX83" s="513"/>
      <c r="AY83" s="513"/>
      <c r="AZ83" s="757"/>
      <c r="BA83" s="762"/>
      <c r="BB83" s="641"/>
      <c r="BC83" s="524"/>
      <c r="BD83" s="510"/>
      <c r="BE83" s="510"/>
      <c r="BF83" s="510"/>
      <c r="BG83" s="528"/>
      <c r="BH83" s="524"/>
      <c r="BI83" s="510"/>
      <c r="BJ83" s="510"/>
      <c r="BK83" s="510"/>
      <c r="BL83" s="528"/>
      <c r="BM83" s="524"/>
      <c r="BN83" s="510"/>
      <c r="BO83" s="510"/>
      <c r="BP83" s="510"/>
      <c r="BQ83" s="528"/>
      <c r="BR83" s="524"/>
      <c r="BS83" s="510"/>
      <c r="BT83" s="510"/>
      <c r="BU83" s="510"/>
      <c r="BV83" s="510"/>
      <c r="BW83" s="510"/>
      <c r="BX83" s="510"/>
      <c r="BY83" s="511"/>
      <c r="BZ83" s="511"/>
      <c r="CA83" s="511"/>
      <c r="CB83" s="511"/>
      <c r="CC83" s="511"/>
      <c r="CD83" s="511"/>
      <c r="CE83" s="511"/>
      <c r="CF83" s="511"/>
      <c r="CG83" s="511"/>
      <c r="CH83" s="84"/>
      <c r="CI83" s="84"/>
      <c r="CJ83" s="84"/>
      <c r="CK83" s="84"/>
      <c r="CL83" s="84"/>
      <c r="CM83" s="84"/>
      <c r="CN83" s="84"/>
      <c r="CO83" s="84"/>
      <c r="CP83" s="84"/>
      <c r="CQ83" s="84"/>
      <c r="CR83" s="84"/>
      <c r="CS83" s="84"/>
      <c r="CT83" s="84"/>
      <c r="CU83" s="84"/>
      <c r="CV83" s="84"/>
      <c r="CW83" s="84"/>
      <c r="CX83" s="84"/>
      <c r="CY83" s="84"/>
      <c r="CZ83" s="84"/>
    </row>
    <row r="84" s="759" customFormat="true" ht="15" customHeight="true" x14ac:dyDescent="0.2">
      <c r="A84" s="219"/>
      <c r="B84" s="213"/>
      <c r="C84" s="194"/>
      <c r="D84" s="193"/>
      <c r="E84" s="193"/>
      <c r="F84" s="193"/>
      <c r="G84" s="192"/>
      <c r="H84" s="191"/>
      <c r="I84" s="193"/>
      <c r="J84" s="193"/>
      <c r="K84" s="193"/>
      <c r="L84" s="190"/>
      <c r="M84" s="194"/>
      <c r="N84" s="193"/>
      <c r="O84" s="193"/>
      <c r="P84" s="193"/>
      <c r="Q84" s="192"/>
      <c r="R84" s="191"/>
      <c r="S84" s="193"/>
      <c r="T84" s="193"/>
      <c r="U84" s="193"/>
      <c r="V84" s="193"/>
      <c r="W84" s="193"/>
      <c r="X84" s="193"/>
      <c r="Y84" s="193"/>
      <c r="Z84" s="193"/>
      <c r="AA84" s="193"/>
      <c r="AB84" s="193"/>
      <c r="AC84" s="193"/>
      <c r="AD84" s="193"/>
      <c r="AE84" s="193"/>
      <c r="AF84" s="193"/>
      <c r="AG84" s="190"/>
      <c r="AH84" s="513"/>
      <c r="AI84" s="513"/>
      <c r="AJ84" s="513"/>
      <c r="AK84" s="513"/>
      <c r="AL84" s="513"/>
      <c r="AM84" s="513"/>
      <c r="AN84" s="513"/>
      <c r="AO84" s="513"/>
      <c r="AP84" s="513"/>
      <c r="AQ84" s="513"/>
      <c r="AR84" s="513"/>
      <c r="AS84" s="513"/>
      <c r="AT84" s="513"/>
      <c r="AU84" s="513"/>
      <c r="AV84" s="513"/>
      <c r="AW84" s="513"/>
      <c r="AX84" s="513"/>
      <c r="AY84" s="513"/>
      <c r="AZ84" s="757"/>
      <c r="BA84" s="762"/>
      <c r="BB84" s="641"/>
      <c r="BC84" s="524"/>
      <c r="BD84" s="510"/>
      <c r="BE84" s="510"/>
      <c r="BF84" s="510"/>
      <c r="BG84" s="528"/>
      <c r="BH84" s="524"/>
      <c r="BI84" s="510"/>
      <c r="BJ84" s="510"/>
      <c r="BK84" s="510"/>
      <c r="BL84" s="528"/>
      <c r="BM84" s="524"/>
      <c r="BN84" s="510"/>
      <c r="BO84" s="510"/>
      <c r="BP84" s="510"/>
      <c r="BQ84" s="528"/>
      <c r="BR84" s="524"/>
      <c r="BS84" s="510"/>
      <c r="BT84" s="510"/>
      <c r="BU84" s="510"/>
      <c r="BV84" s="510"/>
      <c r="BW84" s="510"/>
      <c r="BX84" s="510"/>
      <c r="BY84" s="511"/>
      <c r="BZ84" s="511"/>
      <c r="CA84" s="511"/>
      <c r="CB84" s="511"/>
      <c r="CC84" s="511"/>
      <c r="CD84" s="511"/>
      <c r="CE84" s="511"/>
      <c r="CF84" s="511"/>
      <c r="CG84" s="511"/>
      <c r="CH84" s="84"/>
      <c r="CI84" s="84"/>
      <c r="CJ84" s="84"/>
      <c r="CK84" s="84"/>
      <c r="CL84" s="84"/>
      <c r="CM84" s="84"/>
      <c r="CN84" s="84"/>
      <c r="CO84" s="84"/>
      <c r="CP84" s="84"/>
      <c r="CQ84" s="84"/>
      <c r="CR84" s="84"/>
      <c r="CS84" s="84"/>
      <c r="CT84" s="84"/>
      <c r="CU84" s="84"/>
      <c r="CV84" s="84"/>
      <c r="CW84" s="84"/>
      <c r="CX84" s="84"/>
      <c r="CY84" s="84"/>
      <c r="CZ84" s="84"/>
    </row>
    <row r="85" s="759" customFormat="true" ht="15" customHeight="true" x14ac:dyDescent="0.2">
      <c r="A85" s="219"/>
      <c r="B85" s="213"/>
      <c r="C85" s="194"/>
      <c r="D85" s="193"/>
      <c r="E85" s="193"/>
      <c r="F85" s="193"/>
      <c r="G85" s="192"/>
      <c r="H85" s="191"/>
      <c r="I85" s="193"/>
      <c r="J85" s="193"/>
      <c r="K85" s="193"/>
      <c r="L85" s="190"/>
      <c r="M85" s="194"/>
      <c r="N85" s="193"/>
      <c r="O85" s="193"/>
      <c r="P85" s="193"/>
      <c r="Q85" s="192"/>
      <c r="R85" s="191"/>
      <c r="S85" s="193"/>
      <c r="T85" s="193"/>
      <c r="U85" s="193"/>
      <c r="V85" s="193"/>
      <c r="W85" s="193"/>
      <c r="X85" s="193"/>
      <c r="Y85" s="193"/>
      <c r="Z85" s="193"/>
      <c r="AA85" s="193"/>
      <c r="AB85" s="193"/>
      <c r="AC85" s="193"/>
      <c r="AD85" s="193"/>
      <c r="AE85" s="193"/>
      <c r="AF85" s="193"/>
      <c r="AG85" s="190"/>
      <c r="AH85" s="513"/>
      <c r="AI85" s="513"/>
      <c r="AJ85" s="513"/>
      <c r="AK85" s="513"/>
      <c r="AL85" s="513"/>
      <c r="AM85" s="513"/>
      <c r="AN85" s="513"/>
      <c r="AO85" s="513"/>
      <c r="AP85" s="513"/>
      <c r="AQ85" s="513"/>
      <c r="AR85" s="513"/>
      <c r="AS85" s="513"/>
      <c r="AT85" s="513"/>
      <c r="AU85" s="513"/>
      <c r="AV85" s="513"/>
      <c r="AW85" s="513"/>
      <c r="AX85" s="513"/>
      <c r="AY85" s="513"/>
      <c r="AZ85" s="757"/>
      <c r="BA85" s="762"/>
      <c r="BB85" s="641"/>
      <c r="BC85" s="524"/>
      <c r="BD85" s="510"/>
      <c r="BE85" s="510"/>
      <c r="BF85" s="510"/>
      <c r="BG85" s="528"/>
      <c r="BH85" s="524"/>
      <c r="BI85" s="510"/>
      <c r="BJ85" s="510"/>
      <c r="BK85" s="510"/>
      <c r="BL85" s="528"/>
      <c r="BM85" s="524"/>
      <c r="BN85" s="510"/>
      <c r="BO85" s="510"/>
      <c r="BP85" s="510"/>
      <c r="BQ85" s="528"/>
      <c r="BR85" s="524"/>
      <c r="BS85" s="510"/>
      <c r="BT85" s="510"/>
      <c r="BU85" s="510"/>
      <c r="BV85" s="510"/>
      <c r="BW85" s="510"/>
      <c r="BX85" s="510"/>
      <c r="BY85" s="511"/>
      <c r="BZ85" s="511"/>
      <c r="CA85" s="511"/>
      <c r="CB85" s="511"/>
      <c r="CC85" s="511"/>
      <c r="CD85" s="511"/>
      <c r="CE85" s="511"/>
      <c r="CF85" s="511"/>
      <c r="CG85" s="511"/>
      <c r="CH85" s="84"/>
      <c r="CI85" s="84"/>
      <c r="CJ85" s="84"/>
      <c r="CK85" s="84"/>
      <c r="CL85" s="84"/>
      <c r="CM85" s="84"/>
      <c r="CN85" s="84"/>
      <c r="CO85" s="84"/>
      <c r="CP85" s="84"/>
      <c r="CQ85" s="84"/>
      <c r="CR85" s="84"/>
      <c r="CS85" s="84"/>
      <c r="CT85" s="84"/>
      <c r="CU85" s="84"/>
      <c r="CV85" s="84"/>
      <c r="CW85" s="84"/>
      <c r="CX85" s="84"/>
      <c r="CY85" s="84"/>
      <c r="CZ85" s="84"/>
    </row>
    <row r="86" s="759" customFormat="true" ht="15" customHeight="true" x14ac:dyDescent="0.2">
      <c r="A86" s="219"/>
      <c r="B86" s="213"/>
      <c r="C86" s="194"/>
      <c r="D86" s="193"/>
      <c r="E86" s="193"/>
      <c r="F86" s="193"/>
      <c r="G86" s="192"/>
      <c r="H86" s="191"/>
      <c r="I86" s="193"/>
      <c r="J86" s="193"/>
      <c r="K86" s="193"/>
      <c r="L86" s="190"/>
      <c r="M86" s="194"/>
      <c r="N86" s="193"/>
      <c r="O86" s="193"/>
      <c r="P86" s="193"/>
      <c r="Q86" s="192"/>
      <c r="R86" s="191"/>
      <c r="S86" s="193"/>
      <c r="T86" s="193"/>
      <c r="U86" s="193"/>
      <c r="V86" s="193"/>
      <c r="W86" s="193"/>
      <c r="X86" s="193"/>
      <c r="Y86" s="193"/>
      <c r="Z86" s="193"/>
      <c r="AA86" s="193"/>
      <c r="AB86" s="193"/>
      <c r="AC86" s="193"/>
      <c r="AD86" s="193"/>
      <c r="AE86" s="193"/>
      <c r="AF86" s="193"/>
      <c r="AG86" s="190"/>
      <c r="AH86" s="513"/>
      <c r="AI86" s="513"/>
      <c r="AJ86" s="513"/>
      <c r="AK86" s="513"/>
      <c r="AL86" s="513"/>
      <c r="AM86" s="513"/>
      <c r="AN86" s="513"/>
      <c r="AO86" s="513"/>
      <c r="AP86" s="513"/>
      <c r="AQ86" s="513"/>
      <c r="AR86" s="513"/>
      <c r="AS86" s="513"/>
      <c r="AT86" s="513"/>
      <c r="AU86" s="513"/>
      <c r="AV86" s="513"/>
      <c r="AW86" s="513"/>
      <c r="AX86" s="513"/>
      <c r="AY86" s="513"/>
      <c r="AZ86" s="757"/>
      <c r="BA86" s="762"/>
      <c r="BB86" s="641"/>
      <c r="BC86" s="524"/>
      <c r="BD86" s="510"/>
      <c r="BE86" s="510"/>
      <c r="BF86" s="510"/>
      <c r="BG86" s="528"/>
      <c r="BH86" s="524"/>
      <c r="BI86" s="510"/>
      <c r="BJ86" s="510"/>
      <c r="BK86" s="510"/>
      <c r="BL86" s="528"/>
      <c r="BM86" s="524"/>
      <c r="BN86" s="510"/>
      <c r="BO86" s="510"/>
      <c r="BP86" s="510"/>
      <c r="BQ86" s="528"/>
      <c r="BR86" s="524"/>
      <c r="BS86" s="510"/>
      <c r="BT86" s="510"/>
      <c r="BU86" s="510"/>
      <c r="BV86" s="510"/>
      <c r="BW86" s="510"/>
      <c r="BX86" s="510"/>
      <c r="BY86" s="511"/>
      <c r="BZ86" s="511"/>
      <c r="CA86" s="511"/>
      <c r="CB86" s="511"/>
      <c r="CC86" s="511"/>
      <c r="CD86" s="511"/>
      <c r="CE86" s="511"/>
      <c r="CF86" s="511"/>
      <c r="CG86" s="511"/>
      <c r="CH86" s="84"/>
      <c r="CI86" s="84"/>
      <c r="CJ86" s="84"/>
      <c r="CK86" s="84"/>
      <c r="CL86" s="84"/>
      <c r="CM86" s="84"/>
      <c r="CN86" s="84"/>
      <c r="CO86" s="84"/>
      <c r="CP86" s="84"/>
      <c r="CQ86" s="84"/>
      <c r="CR86" s="84"/>
      <c r="CS86" s="84"/>
      <c r="CT86" s="84"/>
      <c r="CU86" s="84"/>
      <c r="CV86" s="84"/>
      <c r="CW86" s="84"/>
      <c r="CX86" s="84"/>
      <c r="CY86" s="84"/>
      <c r="CZ86" s="84"/>
    </row>
    <row r="87" s="603" customFormat="true" ht="15" customHeight="true" x14ac:dyDescent="0.2">
      <c r="A87" s="219"/>
      <c r="B87" s="213"/>
      <c r="C87" s="182"/>
      <c r="D87" s="181"/>
      <c r="E87" s="181"/>
      <c r="F87" s="181"/>
      <c r="G87" s="180"/>
      <c r="H87" s="179"/>
      <c r="I87" s="181"/>
      <c r="J87" s="181"/>
      <c r="K87" s="181"/>
      <c r="L87" s="178"/>
      <c r="M87" s="182"/>
      <c r="N87" s="181"/>
      <c r="O87" s="181"/>
      <c r="P87" s="181"/>
      <c r="Q87" s="180"/>
      <c r="R87" s="179"/>
      <c r="S87" s="181"/>
      <c r="T87" s="181"/>
      <c r="U87" s="181"/>
      <c r="V87" s="181"/>
      <c r="W87" s="181"/>
      <c r="X87" s="181"/>
      <c r="Y87" s="181"/>
      <c r="Z87" s="181"/>
      <c r="AA87" s="181"/>
      <c r="AB87" s="181"/>
      <c r="AC87" s="177"/>
      <c r="AD87" s="177"/>
      <c r="AE87" s="177"/>
      <c r="AF87" s="177"/>
      <c r="AG87" s="173"/>
      <c r="AH87" s="743"/>
      <c r="AI87" s="743"/>
      <c r="AJ87" s="743"/>
      <c r="AK87" s="743"/>
      <c r="AL87" s="743"/>
      <c r="AM87" s="743"/>
      <c r="AN87" s="743"/>
      <c r="AO87" s="743"/>
      <c r="AP87" s="743"/>
      <c r="AQ87" s="743"/>
      <c r="AR87" s="743"/>
      <c r="AS87" s="743"/>
      <c r="AT87" s="743"/>
      <c r="AU87" s="743"/>
      <c r="AV87" s="743"/>
      <c r="AW87" s="743"/>
      <c r="AX87" s="743"/>
      <c r="AY87" s="743"/>
      <c r="AZ87" s="422"/>
      <c r="BA87" s="762"/>
      <c r="BB87" s="641"/>
      <c r="BC87" s="524"/>
      <c r="BD87" s="510"/>
      <c r="BE87" s="510"/>
      <c r="BF87" s="510"/>
      <c r="BG87" s="528"/>
      <c r="BH87" s="524"/>
      <c r="BI87" s="510"/>
      <c r="BJ87" s="510"/>
      <c r="BK87" s="510"/>
      <c r="BL87" s="528"/>
      <c r="BM87" s="524"/>
      <c r="BN87" s="510"/>
      <c r="BO87" s="510"/>
      <c r="BP87" s="510"/>
      <c r="BQ87" s="528"/>
      <c r="BR87" s="524"/>
      <c r="BS87" s="510"/>
      <c r="BT87" s="510"/>
      <c r="BU87" s="510"/>
      <c r="BV87" s="510"/>
      <c r="BW87" s="510"/>
      <c r="BX87" s="510"/>
      <c r="BY87" s="511"/>
      <c r="BZ87" s="511"/>
      <c r="CA87" s="511"/>
      <c r="CB87" s="511"/>
      <c r="CC87" s="511"/>
      <c r="CD87" s="511"/>
      <c r="CE87" s="511"/>
      <c r="CF87" s="511"/>
      <c r="CG87" s="511"/>
      <c r="CH87" s="84"/>
      <c r="CI87" s="84"/>
      <c r="CJ87" s="84"/>
      <c r="CK87" s="84"/>
      <c r="CL87" s="84"/>
      <c r="CM87" s="84"/>
      <c r="CN87" s="84"/>
      <c r="CO87" s="84"/>
      <c r="CP87" s="84"/>
      <c r="CQ87" s="84"/>
      <c r="CR87" s="84"/>
      <c r="CS87" s="84"/>
      <c r="CT87" s="84"/>
      <c r="CU87" s="84"/>
      <c r="CV87" s="84"/>
      <c r="CW87" s="84"/>
      <c r="CX87" s="84"/>
      <c r="CY87" s="84"/>
      <c r="CZ87" s="84"/>
    </row>
    <row r="88" s="603" customFormat="true" ht="15" customHeight="true" x14ac:dyDescent="0.2">
      <c r="A88" s="219"/>
      <c r="B88" s="213"/>
      <c r="C88" s="182"/>
      <c r="D88" s="181"/>
      <c r="E88" s="181"/>
      <c r="F88" s="181"/>
      <c r="G88" s="180"/>
      <c r="H88" s="179"/>
      <c r="I88" s="181"/>
      <c r="J88" s="181"/>
      <c r="K88" s="181"/>
      <c r="L88" s="178"/>
      <c r="M88" s="182"/>
      <c r="N88" s="181"/>
      <c r="O88" s="181"/>
      <c r="P88" s="181"/>
      <c r="Q88" s="180"/>
      <c r="R88" s="179"/>
      <c r="S88" s="181"/>
      <c r="T88" s="181"/>
      <c r="U88" s="181"/>
      <c r="V88" s="181"/>
      <c r="W88" s="181"/>
      <c r="X88" s="181"/>
      <c r="Y88" s="181"/>
      <c r="Z88" s="181"/>
      <c r="AA88" s="181"/>
      <c r="AB88" s="181"/>
      <c r="AC88" s="177"/>
      <c r="AD88" s="177"/>
      <c r="AE88" s="177"/>
      <c r="AF88" s="177"/>
      <c r="AG88" s="173"/>
      <c r="AH88" s="743"/>
      <c r="AI88" s="743"/>
      <c r="AJ88" s="743"/>
      <c r="AK88" s="743"/>
      <c r="AL88" s="743"/>
      <c r="AM88" s="743"/>
      <c r="AN88" s="743"/>
      <c r="AO88" s="743"/>
      <c r="AP88" s="743"/>
      <c r="AQ88" s="743"/>
      <c r="AR88" s="743"/>
      <c r="AS88" s="743"/>
      <c r="AT88" s="743"/>
      <c r="AU88" s="743"/>
      <c r="AV88" s="743"/>
      <c r="AW88" s="743"/>
      <c r="AX88" s="743"/>
      <c r="AY88" s="743"/>
      <c r="AZ88" s="422"/>
      <c r="BA88" s="762"/>
      <c r="BB88" s="641"/>
      <c r="BC88" s="524"/>
      <c r="BD88" s="510"/>
      <c r="BE88" s="510"/>
      <c r="BF88" s="510"/>
      <c r="BG88" s="528"/>
      <c r="BH88" s="524"/>
      <c r="BI88" s="510"/>
      <c r="BJ88" s="510"/>
      <c r="BK88" s="510"/>
      <c r="BL88" s="528"/>
      <c r="BM88" s="524"/>
      <c r="BN88" s="510"/>
      <c r="BO88" s="510"/>
      <c r="BP88" s="510"/>
      <c r="BQ88" s="528"/>
      <c r="BR88" s="524"/>
      <c r="BS88" s="510"/>
      <c r="BT88" s="510"/>
      <c r="BU88" s="510"/>
      <c r="BV88" s="510"/>
      <c r="BW88" s="510"/>
      <c r="BX88" s="510"/>
      <c r="BY88" s="511"/>
      <c r="BZ88" s="511"/>
      <c r="CA88" s="511"/>
      <c r="CB88" s="511"/>
      <c r="CC88" s="511"/>
      <c r="CD88" s="511"/>
      <c r="CE88" s="511"/>
      <c r="CF88" s="511"/>
      <c r="CG88" s="511"/>
      <c r="CH88" s="84"/>
      <c r="CI88" s="84"/>
      <c r="CJ88" s="84"/>
      <c r="CK88" s="84"/>
      <c r="CL88" s="84"/>
      <c r="CM88" s="84"/>
      <c r="CN88" s="84"/>
      <c r="CO88" s="84"/>
      <c r="CP88" s="84"/>
      <c r="CQ88" s="84"/>
      <c r="CR88" s="84"/>
      <c r="CS88" s="84"/>
      <c r="CT88" s="84"/>
      <c r="CU88" s="84"/>
      <c r="CV88" s="84"/>
      <c r="CW88" s="84"/>
      <c r="CX88" s="84"/>
      <c r="CY88" s="84"/>
      <c r="CZ88" s="84"/>
    </row>
    <row r="89" s="603" customFormat="true" ht="15" customHeight="true" x14ac:dyDescent="0.2">
      <c r="A89" s="219"/>
      <c r="B89" s="213"/>
      <c r="C89" s="182"/>
      <c r="D89" s="181"/>
      <c r="E89" s="181"/>
      <c r="F89" s="181"/>
      <c r="G89" s="180"/>
      <c r="H89" s="179"/>
      <c r="I89" s="181"/>
      <c r="J89" s="181"/>
      <c r="K89" s="181"/>
      <c r="L89" s="178"/>
      <c r="M89" s="182"/>
      <c r="N89" s="181"/>
      <c r="O89" s="181"/>
      <c r="P89" s="181"/>
      <c r="Q89" s="180"/>
      <c r="R89" s="179"/>
      <c r="S89" s="181"/>
      <c r="T89" s="181"/>
      <c r="U89" s="181"/>
      <c r="V89" s="181"/>
      <c r="W89" s="181"/>
      <c r="X89" s="181"/>
      <c r="Y89" s="181"/>
      <c r="Z89" s="181"/>
      <c r="AA89" s="181"/>
      <c r="AB89" s="181"/>
      <c r="AC89" s="177"/>
      <c r="AD89" s="177"/>
      <c r="AE89" s="177"/>
      <c r="AF89" s="177"/>
      <c r="AG89" s="173"/>
      <c r="AH89" s="743"/>
      <c r="AI89" s="743"/>
      <c r="AJ89" s="743"/>
      <c r="AK89" s="743"/>
      <c r="AL89" s="743"/>
      <c r="AM89" s="743"/>
      <c r="AN89" s="743"/>
      <c r="AO89" s="743"/>
      <c r="AP89" s="743"/>
      <c r="AQ89" s="743"/>
      <c r="AR89" s="743"/>
      <c r="AS89" s="743"/>
      <c r="AT89" s="743"/>
      <c r="AU89" s="743"/>
      <c r="AV89" s="743"/>
      <c r="AW89" s="743"/>
      <c r="AX89" s="743"/>
      <c r="AY89" s="743"/>
      <c r="AZ89" s="422"/>
      <c r="BA89" s="762"/>
      <c r="BB89" s="641"/>
      <c r="BC89" s="524"/>
      <c r="BD89" s="510"/>
      <c r="BE89" s="510"/>
      <c r="BF89" s="510"/>
      <c r="BG89" s="528"/>
      <c r="BH89" s="524"/>
      <c r="BI89" s="510"/>
      <c r="BJ89" s="510"/>
      <c r="BK89" s="510"/>
      <c r="BL89" s="528"/>
      <c r="BM89" s="524"/>
      <c r="BN89" s="510"/>
      <c r="BO89" s="510"/>
      <c r="BP89" s="510"/>
      <c r="BQ89" s="528"/>
      <c r="BR89" s="524"/>
      <c r="BS89" s="510"/>
      <c r="BT89" s="510"/>
      <c r="BU89" s="510"/>
      <c r="BV89" s="510"/>
      <c r="BW89" s="510"/>
      <c r="BX89" s="510"/>
      <c r="BY89" s="511"/>
      <c r="BZ89" s="511"/>
      <c r="CA89" s="511"/>
      <c r="CB89" s="511"/>
      <c r="CC89" s="511"/>
      <c r="CD89" s="511"/>
      <c r="CE89" s="511"/>
      <c r="CF89" s="511"/>
      <c r="CG89" s="511"/>
      <c r="CH89" s="84"/>
      <c r="CI89" s="84"/>
      <c r="CJ89" s="84"/>
      <c r="CK89" s="84"/>
      <c r="CL89" s="84"/>
      <c r="CM89" s="84"/>
      <c r="CN89" s="84"/>
      <c r="CO89" s="84"/>
      <c r="CP89" s="84"/>
      <c r="CQ89" s="84"/>
      <c r="CR89" s="84"/>
      <c r="CS89" s="84"/>
      <c r="CT89" s="84"/>
      <c r="CU89" s="84"/>
      <c r="CV89" s="84"/>
      <c r="CW89" s="84"/>
      <c r="CX89" s="84"/>
      <c r="CY89" s="84"/>
      <c r="CZ89" s="84"/>
    </row>
    <row r="90" s="603" customFormat="true" ht="15" customHeight="true" x14ac:dyDescent="0.2">
      <c r="A90" s="219"/>
      <c r="B90" s="213"/>
      <c r="C90" s="182"/>
      <c r="D90" s="181"/>
      <c r="E90" s="181"/>
      <c r="F90" s="181"/>
      <c r="G90" s="180"/>
      <c r="H90" s="179"/>
      <c r="I90" s="181"/>
      <c r="J90" s="181"/>
      <c r="K90" s="181"/>
      <c r="L90" s="178"/>
      <c r="M90" s="182"/>
      <c r="N90" s="181"/>
      <c r="O90" s="181"/>
      <c r="P90" s="181"/>
      <c r="Q90" s="180"/>
      <c r="R90" s="179"/>
      <c r="S90" s="181"/>
      <c r="T90" s="181"/>
      <c r="U90" s="181"/>
      <c r="V90" s="181"/>
      <c r="W90" s="181"/>
      <c r="X90" s="181"/>
      <c r="Y90" s="181"/>
      <c r="Z90" s="181"/>
      <c r="AA90" s="181"/>
      <c r="AB90" s="181"/>
      <c r="AC90" s="177"/>
      <c r="AD90" s="177"/>
      <c r="AE90" s="177"/>
      <c r="AF90" s="177"/>
      <c r="AG90" s="173"/>
      <c r="AH90" s="743"/>
      <c r="AI90" s="743"/>
      <c r="AJ90" s="743"/>
      <c r="AK90" s="743"/>
      <c r="AL90" s="743"/>
      <c r="AM90" s="743"/>
      <c r="AN90" s="743"/>
      <c r="AO90" s="743"/>
      <c r="AP90" s="743"/>
      <c r="AQ90" s="743"/>
      <c r="AR90" s="743"/>
      <c r="AS90" s="743"/>
      <c r="AT90" s="743"/>
      <c r="AU90" s="743"/>
      <c r="AV90" s="743"/>
      <c r="AW90" s="743"/>
      <c r="AX90" s="743"/>
      <c r="AY90" s="743"/>
      <c r="AZ90" s="422"/>
      <c r="BA90" s="762"/>
      <c r="BB90" s="641"/>
      <c r="BC90" s="524"/>
      <c r="BD90" s="510"/>
      <c r="BE90" s="510"/>
      <c r="BF90" s="510"/>
      <c r="BG90" s="528"/>
      <c r="BH90" s="524"/>
      <c r="BI90" s="510"/>
      <c r="BJ90" s="510"/>
      <c r="BK90" s="510"/>
      <c r="BL90" s="528"/>
      <c r="BM90" s="524"/>
      <c r="BN90" s="510"/>
      <c r="BO90" s="510"/>
      <c r="BP90" s="510"/>
      <c r="BQ90" s="528"/>
      <c r="BR90" s="524"/>
      <c r="BS90" s="510"/>
      <c r="BT90" s="510"/>
      <c r="BU90" s="510"/>
      <c r="BV90" s="510"/>
      <c r="BW90" s="510"/>
      <c r="BX90" s="510"/>
      <c r="BY90" s="511"/>
      <c r="BZ90" s="511"/>
      <c r="CA90" s="511"/>
      <c r="CB90" s="511"/>
      <c r="CC90" s="511"/>
      <c r="CD90" s="511"/>
      <c r="CE90" s="511"/>
      <c r="CF90" s="511"/>
      <c r="CG90" s="511"/>
      <c r="CH90" s="84"/>
      <c r="CI90" s="84"/>
      <c r="CJ90" s="84"/>
      <c r="CK90" s="84"/>
      <c r="CL90" s="84"/>
      <c r="CM90" s="84"/>
      <c r="CN90" s="84"/>
      <c r="CO90" s="84"/>
      <c r="CP90" s="84"/>
      <c r="CQ90" s="84"/>
      <c r="CR90" s="84"/>
      <c r="CS90" s="84"/>
      <c r="CT90" s="84"/>
      <c r="CU90" s="84"/>
      <c r="CV90" s="84"/>
      <c r="CW90" s="84"/>
      <c r="CX90" s="84"/>
      <c r="CY90" s="84"/>
      <c r="CZ90" s="84"/>
    </row>
    <row r="91" s="603" customFormat="true" ht="15" customHeight="true" x14ac:dyDescent="0.2">
      <c r="A91" s="241"/>
      <c r="B91" s="212"/>
      <c r="C91" s="175"/>
      <c r="D91" s="177"/>
      <c r="E91" s="177"/>
      <c r="F91" s="177"/>
      <c r="G91" s="176"/>
      <c r="H91" s="174"/>
      <c r="I91" s="177"/>
      <c r="J91" s="177"/>
      <c r="K91" s="177"/>
      <c r="L91" s="173"/>
      <c r="M91" s="175"/>
      <c r="N91" s="177"/>
      <c r="O91" s="177"/>
      <c r="P91" s="177"/>
      <c r="Q91" s="176"/>
      <c r="R91" s="174"/>
      <c r="S91" s="177"/>
      <c r="T91" s="177"/>
      <c r="U91" s="177"/>
      <c r="V91" s="177"/>
      <c r="W91" s="177"/>
      <c r="X91" s="177"/>
      <c r="Y91" s="177"/>
      <c r="Z91" s="177"/>
      <c r="AA91" s="177"/>
      <c r="AB91" s="177"/>
      <c r="AC91" s="177"/>
      <c r="AD91" s="177"/>
      <c r="AE91" s="177"/>
      <c r="AF91" s="177"/>
      <c r="AG91" s="173"/>
      <c r="AH91" s="743"/>
      <c r="AI91" s="743"/>
      <c r="AJ91" s="743"/>
      <c r="AK91" s="743"/>
      <c r="AL91" s="743"/>
      <c r="AM91" s="743"/>
      <c r="AN91" s="743"/>
      <c r="AO91" s="743"/>
      <c r="AP91" s="743"/>
      <c r="AQ91" s="743"/>
      <c r="AR91" s="743"/>
      <c r="AS91" s="743"/>
      <c r="AT91" s="743"/>
      <c r="AU91" s="743"/>
      <c r="AV91" s="743"/>
      <c r="AW91" s="743"/>
      <c r="AX91" s="743"/>
      <c r="AY91" s="743"/>
      <c r="AZ91" s="422"/>
      <c r="BA91" s="762"/>
      <c r="BB91" s="641"/>
      <c r="BC91" s="524"/>
      <c r="BD91" s="510"/>
      <c r="BE91" s="510"/>
      <c r="BF91" s="510"/>
      <c r="BG91" s="528"/>
      <c r="BH91" s="524"/>
      <c r="BI91" s="510"/>
      <c r="BJ91" s="510"/>
      <c r="BK91" s="510"/>
      <c r="BL91" s="528"/>
      <c r="BM91" s="524"/>
      <c r="BN91" s="510"/>
      <c r="BO91" s="510"/>
      <c r="BP91" s="510"/>
      <c r="BQ91" s="528"/>
      <c r="BR91" s="524"/>
      <c r="BS91" s="510"/>
      <c r="BT91" s="510"/>
      <c r="BU91" s="510"/>
      <c r="BV91" s="510"/>
      <c r="BW91" s="510"/>
      <c r="BX91" s="510"/>
      <c r="BY91" s="511"/>
      <c r="BZ91" s="511"/>
      <c r="CA91" s="511"/>
      <c r="CB91" s="511"/>
      <c r="CC91" s="511"/>
      <c r="CD91" s="511"/>
      <c r="CE91" s="511"/>
      <c r="CF91" s="511"/>
      <c r="CG91" s="511"/>
      <c r="CH91" s="84"/>
      <c r="CI91" s="84"/>
      <c r="CJ91" s="84"/>
      <c r="CK91" s="84"/>
      <c r="CL91" s="84"/>
      <c r="CM91" s="84"/>
      <c r="CN91" s="84"/>
      <c r="CO91" s="84"/>
      <c r="CP91" s="84"/>
      <c r="CQ91" s="84"/>
      <c r="CR91" s="84"/>
      <c r="CS91" s="84"/>
      <c r="CT91" s="84"/>
      <c r="CU91" s="84"/>
      <c r="CV91" s="84"/>
      <c r="CW91" s="84"/>
      <c r="CX91" s="84"/>
      <c r="CY91" s="84"/>
      <c r="CZ91" s="84"/>
    </row>
    <row r="92" s="603" customFormat="true" ht="15" customHeight="true" x14ac:dyDescent="0.2">
      <c r="A92" s="241"/>
      <c r="B92" s="212"/>
      <c r="C92" s="175"/>
      <c r="D92" s="177"/>
      <c r="E92" s="177"/>
      <c r="F92" s="177"/>
      <c r="G92" s="176"/>
      <c r="H92" s="174"/>
      <c r="I92" s="177"/>
      <c r="J92" s="177"/>
      <c r="K92" s="177"/>
      <c r="L92" s="173"/>
      <c r="M92" s="175"/>
      <c r="N92" s="177"/>
      <c r="O92" s="177"/>
      <c r="P92" s="177"/>
      <c r="Q92" s="176"/>
      <c r="R92" s="174"/>
      <c r="S92" s="177"/>
      <c r="T92" s="177"/>
      <c r="U92" s="177"/>
      <c r="V92" s="177"/>
      <c r="W92" s="177"/>
      <c r="X92" s="177"/>
      <c r="Y92" s="177"/>
      <c r="Z92" s="177"/>
      <c r="AA92" s="177"/>
      <c r="AB92" s="177"/>
      <c r="AC92" s="177"/>
      <c r="AD92" s="177"/>
      <c r="AE92" s="177"/>
      <c r="AF92" s="177"/>
      <c r="AG92" s="173"/>
      <c r="AH92" s="743"/>
      <c r="AI92" s="743"/>
      <c r="AJ92" s="743"/>
      <c r="AK92" s="743"/>
      <c r="AL92" s="743"/>
      <c r="AM92" s="743"/>
      <c r="AN92" s="743"/>
      <c r="AO92" s="743"/>
      <c r="AP92" s="743"/>
      <c r="AQ92" s="743"/>
      <c r="AR92" s="743"/>
      <c r="AS92" s="743"/>
      <c r="AT92" s="743"/>
      <c r="AU92" s="743"/>
      <c r="AV92" s="743"/>
      <c r="AW92" s="743"/>
      <c r="AX92" s="743"/>
      <c r="AY92" s="743"/>
      <c r="AZ92" s="422"/>
      <c r="BA92" s="762"/>
      <c r="BB92" s="641"/>
      <c r="BC92" s="524"/>
      <c r="BD92" s="510"/>
      <c r="BE92" s="510"/>
      <c r="BF92" s="510"/>
      <c r="BG92" s="528"/>
      <c r="BH92" s="524"/>
      <c r="BI92" s="510"/>
      <c r="BJ92" s="510"/>
      <c r="BK92" s="510"/>
      <c r="BL92" s="528"/>
      <c r="BM92" s="524"/>
      <c r="BN92" s="510"/>
      <c r="BO92" s="510"/>
      <c r="BP92" s="510"/>
      <c r="BQ92" s="528"/>
      <c r="BR92" s="524"/>
      <c r="BS92" s="510"/>
      <c r="BT92" s="510"/>
      <c r="BU92" s="510"/>
      <c r="BV92" s="510"/>
      <c r="BW92" s="510"/>
      <c r="BX92" s="510"/>
      <c r="BY92" s="511"/>
      <c r="BZ92" s="511"/>
      <c r="CA92" s="511"/>
      <c r="CB92" s="511"/>
      <c r="CC92" s="511"/>
      <c r="CD92" s="511"/>
      <c r="CE92" s="511"/>
      <c r="CF92" s="511"/>
      <c r="CG92" s="511"/>
      <c r="CH92" s="84"/>
      <c r="CI92" s="84"/>
      <c r="CJ92" s="84"/>
      <c r="CK92" s="84"/>
      <c r="CL92" s="84"/>
      <c r="CM92" s="84"/>
      <c r="CN92" s="84"/>
      <c r="CO92" s="84"/>
      <c r="CP92" s="84"/>
      <c r="CQ92" s="84"/>
      <c r="CR92" s="84"/>
      <c r="CS92" s="84"/>
      <c r="CT92" s="84"/>
      <c r="CU92" s="84"/>
      <c r="CV92" s="84"/>
      <c r="CW92" s="84"/>
      <c r="CX92" s="84"/>
      <c r="CY92" s="84"/>
      <c r="CZ92" s="84"/>
    </row>
    <row r="93" s="603" customFormat="true" ht="15" customHeight="true" x14ac:dyDescent="0.2">
      <c r="A93" s="218"/>
      <c r="B93" s="211"/>
      <c r="C93" s="234"/>
      <c r="D93" s="233"/>
      <c r="E93" s="233"/>
      <c r="F93" s="233"/>
      <c r="G93" s="222"/>
      <c r="H93" s="224"/>
      <c r="I93" s="233"/>
      <c r="J93" s="233"/>
      <c r="K93" s="233"/>
      <c r="L93" s="228"/>
      <c r="M93" s="234"/>
      <c r="N93" s="233"/>
      <c r="O93" s="233"/>
      <c r="P93" s="233"/>
      <c r="Q93" s="222"/>
      <c r="R93" s="224"/>
      <c r="S93" s="233"/>
      <c r="T93" s="233"/>
      <c r="U93" s="233"/>
      <c r="V93" s="233"/>
      <c r="W93" s="233"/>
      <c r="X93" s="233"/>
      <c r="Y93" s="233"/>
      <c r="Z93" s="233"/>
      <c r="AA93" s="233"/>
      <c r="AB93" s="233"/>
      <c r="AC93" s="177"/>
      <c r="AD93" s="177"/>
      <c r="AE93" s="177"/>
      <c r="AF93" s="177"/>
      <c r="AG93" s="173"/>
      <c r="AH93" s="743"/>
      <c r="AI93" s="743"/>
      <c r="AJ93" s="743"/>
      <c r="AK93" s="743"/>
      <c r="AL93" s="743"/>
      <c r="AM93" s="743"/>
      <c r="AN93" s="743"/>
      <c r="AO93" s="743"/>
      <c r="AP93" s="743"/>
      <c r="AQ93" s="743"/>
      <c r="AR93" s="743"/>
      <c r="AS93" s="743"/>
      <c r="AT93" s="743"/>
      <c r="AU93" s="743"/>
      <c r="AV93" s="743"/>
      <c r="AW93" s="743"/>
      <c r="AX93" s="743"/>
      <c r="AY93" s="743"/>
      <c r="AZ93" s="422"/>
      <c r="BA93" s="762"/>
      <c r="BB93" s="641"/>
      <c r="BC93" s="524"/>
      <c r="BD93" s="510"/>
      <c r="BE93" s="510"/>
      <c r="BF93" s="510"/>
      <c r="BG93" s="528"/>
      <c r="BH93" s="524"/>
      <c r="BI93" s="510"/>
      <c r="BJ93" s="510"/>
      <c r="BK93" s="510"/>
      <c r="BL93" s="528"/>
      <c r="BM93" s="524"/>
      <c r="BN93" s="510"/>
      <c r="BO93" s="510"/>
      <c r="BP93" s="510"/>
      <c r="BQ93" s="528"/>
      <c r="BR93" s="524"/>
      <c r="BS93" s="510"/>
      <c r="BT93" s="510"/>
      <c r="BU93" s="510"/>
      <c r="BV93" s="510"/>
      <c r="BW93" s="510"/>
      <c r="BX93" s="510"/>
      <c r="BY93" s="511"/>
      <c r="BZ93" s="511"/>
      <c r="CA93" s="511"/>
      <c r="CB93" s="511"/>
      <c r="CC93" s="511"/>
      <c r="CD93" s="511"/>
      <c r="CE93" s="511"/>
      <c r="CF93" s="511"/>
      <c r="CG93" s="511"/>
      <c r="CH93" s="84"/>
      <c r="CI93" s="84"/>
      <c r="CJ93" s="84"/>
      <c r="CK93" s="84"/>
      <c r="CL93" s="84"/>
      <c r="CM93" s="84"/>
      <c r="CN93" s="84"/>
      <c r="CO93" s="84"/>
      <c r="CP93" s="84"/>
      <c r="CQ93" s="84"/>
      <c r="CR93" s="84"/>
      <c r="CS93" s="84"/>
      <c r="CT93" s="84"/>
      <c r="CU93" s="84"/>
      <c r="CV93" s="84"/>
      <c r="CW93" s="84"/>
      <c r="CX93" s="84"/>
      <c r="CY93" s="84"/>
      <c r="CZ93" s="84"/>
    </row>
    <row r="94" s="603" customFormat="true" ht="15" customHeight="true" x14ac:dyDescent="0.2">
      <c r="A94" s="138"/>
      <c r="B94" s="211"/>
      <c r="C94" s="234"/>
      <c r="D94" s="232"/>
      <c r="E94" s="232"/>
      <c r="F94" s="232"/>
      <c r="G94" s="221"/>
      <c r="H94" s="224"/>
      <c r="I94" s="232"/>
      <c r="J94" s="232"/>
      <c r="K94" s="232"/>
      <c r="L94" s="227"/>
      <c r="M94" s="234"/>
      <c r="N94" s="232"/>
      <c r="O94" s="232"/>
      <c r="P94" s="232"/>
      <c r="Q94" s="221"/>
      <c r="R94" s="224"/>
      <c r="S94" s="232"/>
      <c r="T94" s="232"/>
      <c r="U94" s="232"/>
      <c r="V94" s="232"/>
      <c r="W94" s="232"/>
      <c r="X94" s="232"/>
      <c r="Y94" s="232"/>
      <c r="Z94" s="232"/>
      <c r="AA94" s="232"/>
      <c r="AB94" s="232"/>
      <c r="AC94" s="177"/>
      <c r="AD94" s="177"/>
      <c r="AE94" s="177"/>
      <c r="AF94" s="177"/>
      <c r="AG94" s="173"/>
      <c r="AH94" s="743"/>
      <c r="AI94" s="743"/>
      <c r="AJ94" s="743"/>
      <c r="AK94" s="743"/>
      <c r="AL94" s="743"/>
      <c r="AM94" s="743"/>
      <c r="AN94" s="743"/>
      <c r="AO94" s="743"/>
      <c r="AP94" s="743"/>
      <c r="AQ94" s="743"/>
      <c r="AR94" s="743"/>
      <c r="AS94" s="743"/>
      <c r="AT94" s="743"/>
      <c r="AU94" s="743"/>
      <c r="AV94" s="743"/>
      <c r="AW94" s="743"/>
      <c r="AX94" s="743"/>
      <c r="AY94" s="743"/>
      <c r="AZ94" s="422"/>
      <c r="BA94" s="762"/>
      <c r="BB94" s="641"/>
      <c r="BC94" s="524"/>
      <c r="BD94" s="510"/>
      <c r="BE94" s="510"/>
      <c r="BF94" s="510"/>
      <c r="BG94" s="528"/>
      <c r="BH94" s="524"/>
      <c r="BI94" s="510"/>
      <c r="BJ94" s="510"/>
      <c r="BK94" s="510"/>
      <c r="BL94" s="528"/>
      <c r="BM94" s="524"/>
      <c r="BN94" s="510"/>
      <c r="BO94" s="510"/>
      <c r="BP94" s="510"/>
      <c r="BQ94" s="528"/>
      <c r="BR94" s="524"/>
      <c r="BS94" s="510"/>
      <c r="BT94" s="510"/>
      <c r="BU94" s="510"/>
      <c r="BV94" s="510"/>
      <c r="BW94" s="510"/>
      <c r="BX94" s="510"/>
      <c r="BY94" s="511"/>
      <c r="BZ94" s="511"/>
      <c r="CA94" s="511"/>
      <c r="CB94" s="511"/>
      <c r="CC94" s="511"/>
      <c r="CD94" s="511"/>
      <c r="CE94" s="511"/>
      <c r="CF94" s="511"/>
      <c r="CG94" s="511"/>
      <c r="CH94" s="84"/>
      <c r="CI94" s="84"/>
      <c r="CJ94" s="84"/>
      <c r="CK94" s="84"/>
      <c r="CL94" s="84"/>
      <c r="CM94" s="84"/>
      <c r="CN94" s="84"/>
      <c r="CO94" s="84"/>
      <c r="CP94" s="84"/>
      <c r="CQ94" s="84"/>
      <c r="CR94" s="84"/>
      <c r="CS94" s="84"/>
      <c r="CT94" s="84"/>
      <c r="CU94" s="84"/>
      <c r="CV94" s="84"/>
      <c r="CW94" s="84"/>
      <c r="CX94" s="84"/>
      <c r="CY94" s="84"/>
      <c r="CZ94" s="84"/>
    </row>
    <row r="95" s="603" customFormat="true" ht="15" customHeight="true" x14ac:dyDescent="0.2">
      <c r="A95" s="218"/>
      <c r="B95" s="210"/>
      <c r="C95" s="172"/>
      <c r="D95" s="171"/>
      <c r="E95" s="171"/>
      <c r="F95" s="171"/>
      <c r="G95" s="170"/>
      <c r="H95" s="169"/>
      <c r="I95" s="171"/>
      <c r="J95" s="171"/>
      <c r="K95" s="171"/>
      <c r="L95" s="168"/>
      <c r="M95" s="172"/>
      <c r="N95" s="171"/>
      <c r="O95" s="171"/>
      <c r="P95" s="171"/>
      <c r="Q95" s="170"/>
      <c r="R95" s="169"/>
      <c r="S95" s="171"/>
      <c r="T95" s="171"/>
      <c r="U95" s="171"/>
      <c r="V95" s="171"/>
      <c r="W95" s="171"/>
      <c r="X95" s="171"/>
      <c r="Y95" s="171"/>
      <c r="Z95" s="171"/>
      <c r="AA95" s="171"/>
      <c r="AB95" s="171"/>
      <c r="AC95" s="177"/>
      <c r="AD95" s="177"/>
      <c r="AE95" s="177"/>
      <c r="AF95" s="177"/>
      <c r="AG95" s="173"/>
      <c r="AH95" s="743"/>
      <c r="AI95" s="743"/>
      <c r="AJ95" s="743"/>
      <c r="AK95" s="743"/>
      <c r="AL95" s="743"/>
      <c r="AM95" s="743"/>
      <c r="AN95" s="743"/>
      <c r="AO95" s="743"/>
      <c r="AP95" s="743"/>
      <c r="AQ95" s="743"/>
      <c r="AR95" s="743"/>
      <c r="AS95" s="743"/>
      <c r="AT95" s="743"/>
      <c r="AU95" s="743"/>
      <c r="AV95" s="743"/>
      <c r="AW95" s="743"/>
      <c r="AX95" s="743"/>
      <c r="AY95" s="743"/>
      <c r="AZ95" s="422"/>
      <c r="BA95" s="762"/>
      <c r="BB95" s="641"/>
      <c r="BC95" s="524"/>
      <c r="BD95" s="510"/>
      <c r="BE95" s="510"/>
      <c r="BF95" s="510"/>
      <c r="BG95" s="528"/>
      <c r="BH95" s="524"/>
      <c r="BI95" s="510"/>
      <c r="BJ95" s="510"/>
      <c r="BK95" s="510"/>
      <c r="BL95" s="528"/>
      <c r="BM95" s="524"/>
      <c r="BN95" s="510"/>
      <c r="BO95" s="510"/>
      <c r="BP95" s="510"/>
      <c r="BQ95" s="528"/>
      <c r="BR95" s="524"/>
      <c r="BS95" s="510"/>
      <c r="BT95" s="510"/>
      <c r="BU95" s="510"/>
      <c r="BV95" s="510"/>
      <c r="BW95" s="510"/>
      <c r="BX95" s="510"/>
      <c r="BY95" s="511"/>
      <c r="BZ95" s="511"/>
      <c r="CA95" s="511"/>
      <c r="CB95" s="511"/>
      <c r="CC95" s="511"/>
      <c r="CD95" s="511"/>
      <c r="CE95" s="511"/>
      <c r="CF95" s="511"/>
      <c r="CG95" s="511"/>
      <c r="CH95" s="84"/>
      <c r="CI95" s="84"/>
      <c r="CJ95" s="84"/>
      <c r="CK95" s="84"/>
      <c r="CL95" s="84"/>
      <c r="CM95" s="84"/>
      <c r="CN95" s="84"/>
      <c r="CO95" s="84"/>
      <c r="CP95" s="84"/>
      <c r="CQ95" s="84"/>
      <c r="CR95" s="84"/>
      <c r="CS95" s="84"/>
      <c r="CT95" s="84"/>
      <c r="CU95" s="84"/>
      <c r="CV95" s="84"/>
      <c r="CW95" s="84"/>
      <c r="CX95" s="84"/>
      <c r="CY95" s="84"/>
      <c r="CZ95" s="84"/>
    </row>
    <row r="96" s="385" customFormat="true" ht="15" customHeight="true" x14ac:dyDescent="0.2">
      <c r="A96" s="138"/>
      <c r="B96" s="210"/>
      <c r="C96" s="172"/>
      <c r="D96" s="171"/>
      <c r="E96" s="171"/>
      <c r="F96" s="171"/>
      <c r="G96" s="170"/>
      <c r="H96" s="169"/>
      <c r="I96" s="171"/>
      <c r="J96" s="171"/>
      <c r="K96" s="171"/>
      <c r="L96" s="168"/>
      <c r="M96" s="172"/>
      <c r="N96" s="171"/>
      <c r="O96" s="171"/>
      <c r="P96" s="171"/>
      <c r="Q96" s="170"/>
      <c r="R96" s="169"/>
      <c r="S96" s="171"/>
      <c r="T96" s="171"/>
      <c r="U96" s="171"/>
      <c r="V96" s="171"/>
      <c r="W96" s="171"/>
      <c r="X96" s="171"/>
      <c r="Y96" s="171"/>
      <c r="Z96" s="171"/>
      <c r="AA96" s="171"/>
      <c r="AB96" s="171"/>
      <c r="AC96" s="177"/>
      <c r="AD96" s="177"/>
      <c r="AE96" s="177"/>
      <c r="AF96" s="177"/>
      <c r="AG96" s="173"/>
      <c r="AH96" s="743"/>
      <c r="AI96" s="743"/>
      <c r="AJ96" s="743"/>
      <c r="AK96" s="743"/>
      <c r="AL96" s="743"/>
      <c r="AM96" s="743"/>
      <c r="AN96" s="743"/>
      <c r="AO96" s="743"/>
      <c r="AP96" s="743"/>
      <c r="AQ96" s="743"/>
      <c r="AR96" s="743"/>
      <c r="AS96" s="743"/>
      <c r="AT96" s="743"/>
      <c r="AU96" s="743"/>
      <c r="AV96" s="743"/>
      <c r="AW96" s="743"/>
      <c r="AX96" s="743"/>
      <c r="AY96" s="743"/>
      <c r="AZ96" s="422"/>
      <c r="BA96" s="762"/>
      <c r="BB96" s="641"/>
      <c r="BC96" s="524"/>
      <c r="BD96" s="510"/>
      <c r="BE96" s="510"/>
      <c r="BF96" s="510"/>
      <c r="BG96" s="528"/>
      <c r="BH96" s="524"/>
      <c r="BI96" s="510"/>
      <c r="BJ96" s="510"/>
      <c r="BK96" s="510"/>
      <c r="BL96" s="528"/>
      <c r="BM96" s="524"/>
      <c r="BN96" s="510"/>
      <c r="BO96" s="510"/>
      <c r="BP96" s="510"/>
      <c r="BQ96" s="528"/>
      <c r="BR96" s="524"/>
      <c r="BS96" s="510"/>
      <c r="BT96" s="510"/>
      <c r="BU96" s="510"/>
      <c r="BV96" s="510"/>
      <c r="BW96" s="510"/>
      <c r="BX96" s="510"/>
      <c r="BY96" s="511"/>
      <c r="BZ96" s="511"/>
      <c r="CA96" s="511"/>
      <c r="CB96" s="511"/>
      <c r="CC96" s="511"/>
      <c r="CD96" s="511"/>
      <c r="CE96" s="511"/>
      <c r="CF96" s="511"/>
      <c r="CG96" s="511"/>
      <c r="CH96" s="84"/>
      <c r="CI96" s="84"/>
      <c r="CJ96" s="84"/>
      <c r="CK96" s="84"/>
      <c r="CL96" s="84"/>
      <c r="CM96" s="84"/>
      <c r="CN96" s="84"/>
      <c r="CO96" s="84"/>
      <c r="CP96" s="84"/>
      <c r="CQ96" s="84"/>
      <c r="CR96" s="84"/>
      <c r="CS96" s="84"/>
      <c r="CT96" s="84"/>
      <c r="CU96" s="84"/>
      <c r="CV96" s="84"/>
      <c r="CW96" s="84"/>
      <c r="CX96" s="84"/>
      <c r="CY96" s="84"/>
      <c r="CZ96" s="84"/>
    </row>
    <row r="97" s="385" customFormat="true" ht="15" customHeight="true" x14ac:dyDescent="0.2">
      <c r="A97" s="218"/>
      <c r="B97" s="210"/>
      <c r="C97" s="172"/>
      <c r="D97" s="171"/>
      <c r="E97" s="171"/>
      <c r="F97" s="171"/>
      <c r="G97" s="170"/>
      <c r="H97" s="169"/>
      <c r="I97" s="171"/>
      <c r="J97" s="171"/>
      <c r="K97" s="171"/>
      <c r="L97" s="168"/>
      <c r="M97" s="172"/>
      <c r="N97" s="171"/>
      <c r="O97" s="171"/>
      <c r="P97" s="171"/>
      <c r="Q97" s="170"/>
      <c r="R97" s="169"/>
      <c r="S97" s="171"/>
      <c r="T97" s="171"/>
      <c r="U97" s="171"/>
      <c r="V97" s="171"/>
      <c r="W97" s="171"/>
      <c r="X97" s="171"/>
      <c r="Y97" s="171"/>
      <c r="Z97" s="171"/>
      <c r="AA97" s="171"/>
      <c r="AB97" s="171"/>
      <c r="AC97" s="177"/>
      <c r="AD97" s="177"/>
      <c r="AE97" s="177"/>
      <c r="AF97" s="177"/>
      <c r="AG97" s="173"/>
      <c r="AH97" s="743"/>
      <c r="AI97" s="743"/>
      <c r="AJ97" s="743"/>
      <c r="AK97" s="743"/>
      <c r="AL97" s="743"/>
      <c r="AM97" s="743"/>
      <c r="AN97" s="743"/>
      <c r="AO97" s="743"/>
      <c r="AP97" s="743"/>
      <c r="AQ97" s="743"/>
      <c r="AR97" s="743"/>
      <c r="AS97" s="743"/>
      <c r="AT97" s="743"/>
      <c r="AU97" s="743"/>
      <c r="AV97" s="743"/>
      <c r="AW97" s="743"/>
      <c r="AX97" s="743"/>
      <c r="AY97" s="743"/>
      <c r="AZ97" s="422"/>
      <c r="BA97" s="762"/>
      <c r="BB97" s="641"/>
      <c r="BC97" s="524"/>
      <c r="BD97" s="510"/>
      <c r="BE97" s="510"/>
      <c r="BF97" s="510"/>
      <c r="BG97" s="528"/>
      <c r="BH97" s="524"/>
      <c r="BI97" s="510"/>
      <c r="BJ97" s="510"/>
      <c r="BK97" s="510"/>
      <c r="BL97" s="528"/>
      <c r="BM97" s="524"/>
      <c r="BN97" s="510"/>
      <c r="BO97" s="510"/>
      <c r="BP97" s="510"/>
      <c r="BQ97" s="528"/>
      <c r="BR97" s="524"/>
      <c r="BS97" s="510"/>
      <c r="BT97" s="510"/>
      <c r="BU97" s="510"/>
      <c r="BV97" s="510"/>
      <c r="BW97" s="510"/>
      <c r="BX97" s="510"/>
      <c r="BY97" s="511"/>
      <c r="BZ97" s="511"/>
      <c r="CA97" s="511"/>
      <c r="CB97" s="511"/>
      <c r="CC97" s="511"/>
      <c r="CD97" s="511"/>
      <c r="CE97" s="511"/>
      <c r="CF97" s="511"/>
      <c r="CG97" s="511"/>
      <c r="CH97" s="84"/>
      <c r="CI97" s="84"/>
      <c r="CJ97" s="84"/>
      <c r="CK97" s="84"/>
      <c r="CL97" s="84"/>
      <c r="CM97" s="84"/>
      <c r="CN97" s="84"/>
      <c r="CO97" s="84"/>
      <c r="CP97" s="84"/>
      <c r="CQ97" s="84"/>
      <c r="CR97" s="84"/>
      <c r="CS97" s="84"/>
      <c r="CT97" s="84"/>
      <c r="CU97" s="84"/>
      <c r="CV97" s="84"/>
      <c r="CW97" s="84"/>
      <c r="CX97" s="84"/>
      <c r="CY97" s="84"/>
      <c r="CZ97" s="84"/>
    </row>
    <row r="98" s="385" customFormat="true" ht="15" customHeight="true" x14ac:dyDescent="0.2">
      <c r="A98" s="138"/>
      <c r="B98" s="210"/>
      <c r="C98" s="172"/>
      <c r="D98" s="171"/>
      <c r="E98" s="171"/>
      <c r="F98" s="171"/>
      <c r="G98" s="170"/>
      <c r="H98" s="169"/>
      <c r="I98" s="171"/>
      <c r="J98" s="171"/>
      <c r="K98" s="171"/>
      <c r="L98" s="168"/>
      <c r="M98" s="172"/>
      <c r="N98" s="171"/>
      <c r="O98" s="171"/>
      <c r="P98" s="171"/>
      <c r="Q98" s="170"/>
      <c r="R98" s="169"/>
      <c r="S98" s="171"/>
      <c r="T98" s="171"/>
      <c r="U98" s="171"/>
      <c r="V98" s="171"/>
      <c r="W98" s="171"/>
      <c r="X98" s="171"/>
      <c r="Y98" s="171"/>
      <c r="Z98" s="171"/>
      <c r="AA98" s="171"/>
      <c r="AB98" s="171"/>
      <c r="AC98" s="177"/>
      <c r="AD98" s="177"/>
      <c r="AE98" s="177"/>
      <c r="AF98" s="177"/>
      <c r="AG98" s="173"/>
      <c r="AH98" s="743"/>
      <c r="AI98" s="743"/>
      <c r="AJ98" s="743"/>
      <c r="AK98" s="743"/>
      <c r="AL98" s="743"/>
      <c r="AM98" s="743"/>
      <c r="AN98" s="743"/>
      <c r="AO98" s="743"/>
      <c r="AP98" s="743"/>
      <c r="AQ98" s="743"/>
      <c r="AR98" s="743"/>
      <c r="AS98" s="743"/>
      <c r="AT98" s="743"/>
      <c r="AU98" s="743"/>
      <c r="AV98" s="743"/>
      <c r="AW98" s="743"/>
      <c r="AX98" s="743"/>
      <c r="AY98" s="743"/>
      <c r="AZ98" s="422"/>
      <c r="BA98" s="762"/>
      <c r="BB98" s="641"/>
      <c r="BC98" s="524"/>
      <c r="BD98" s="510"/>
      <c r="BE98" s="510"/>
      <c r="BF98" s="510"/>
      <c r="BG98" s="528"/>
      <c r="BH98" s="524"/>
      <c r="BI98" s="510"/>
      <c r="BJ98" s="510"/>
      <c r="BK98" s="510"/>
      <c r="BL98" s="528"/>
      <c r="BM98" s="524"/>
      <c r="BN98" s="510"/>
      <c r="BO98" s="510"/>
      <c r="BP98" s="510"/>
      <c r="BQ98" s="528"/>
      <c r="BR98" s="524"/>
      <c r="BS98" s="510"/>
      <c r="BT98" s="510"/>
      <c r="BU98" s="510"/>
      <c r="BV98" s="510"/>
      <c r="BW98" s="510"/>
      <c r="BX98" s="510"/>
      <c r="BY98" s="511"/>
      <c r="BZ98" s="511"/>
      <c r="CA98" s="511"/>
      <c r="CB98" s="511"/>
      <c r="CC98" s="511"/>
      <c r="CD98" s="511"/>
      <c r="CE98" s="511"/>
      <c r="CF98" s="511"/>
      <c r="CG98" s="511"/>
      <c r="CH98" s="84"/>
      <c r="CI98" s="84"/>
      <c r="CJ98" s="84"/>
      <c r="CK98" s="84"/>
      <c r="CL98" s="84"/>
      <c r="CM98" s="84"/>
      <c r="CN98" s="84"/>
      <c r="CO98" s="84"/>
      <c r="CP98" s="84"/>
      <c r="CQ98" s="84"/>
      <c r="CR98" s="84"/>
      <c r="CS98" s="84"/>
      <c r="CT98" s="84"/>
      <c r="CU98" s="84"/>
      <c r="CV98" s="84"/>
      <c r="CW98" s="84"/>
      <c r="CX98" s="84"/>
      <c r="CY98" s="84"/>
      <c r="CZ98" s="84"/>
    </row>
    <row r="99" s="385" customFormat="true" ht="15" customHeight="true" x14ac:dyDescent="0.2">
      <c r="A99" s="138"/>
      <c r="B99" s="210"/>
      <c r="C99" s="172"/>
      <c r="D99" s="171"/>
      <c r="E99" s="171"/>
      <c r="F99" s="171"/>
      <c r="G99" s="170"/>
      <c r="H99" s="169"/>
      <c r="I99" s="171"/>
      <c r="J99" s="171"/>
      <c r="K99" s="171"/>
      <c r="L99" s="168"/>
      <c r="M99" s="172"/>
      <c r="N99" s="171"/>
      <c r="O99" s="171"/>
      <c r="P99" s="171"/>
      <c r="Q99" s="170"/>
      <c r="R99" s="169"/>
      <c r="S99" s="171"/>
      <c r="T99" s="171"/>
      <c r="U99" s="171"/>
      <c r="V99" s="171"/>
      <c r="W99" s="171"/>
      <c r="X99" s="171"/>
      <c r="Y99" s="171"/>
      <c r="Z99" s="171"/>
      <c r="AA99" s="171"/>
      <c r="AB99" s="171"/>
      <c r="AC99" s="177"/>
      <c r="AD99" s="177"/>
      <c r="AE99" s="177"/>
      <c r="AF99" s="177"/>
      <c r="AG99" s="173"/>
      <c r="AH99" s="743"/>
      <c r="AI99" s="743"/>
      <c r="AJ99" s="743"/>
      <c r="AK99" s="743"/>
      <c r="AL99" s="743"/>
      <c r="AM99" s="743"/>
      <c r="AN99" s="743"/>
      <c r="AO99" s="743"/>
      <c r="AP99" s="743"/>
      <c r="AQ99" s="743"/>
      <c r="AR99" s="743"/>
      <c r="AS99" s="743"/>
      <c r="AT99" s="743"/>
      <c r="AU99" s="743"/>
      <c r="AV99" s="743"/>
      <c r="AW99" s="743"/>
      <c r="AX99" s="743"/>
      <c r="AY99" s="743"/>
      <c r="AZ99" s="422"/>
      <c r="BA99" s="762"/>
      <c r="BB99" s="641"/>
      <c r="BC99" s="524"/>
      <c r="BD99" s="510"/>
      <c r="BE99" s="510"/>
      <c r="BF99" s="510"/>
      <c r="BG99" s="528"/>
      <c r="BH99" s="524"/>
      <c r="BI99" s="510"/>
      <c r="BJ99" s="510"/>
      <c r="BK99" s="510"/>
      <c r="BL99" s="528"/>
      <c r="BM99" s="524"/>
      <c r="BN99" s="510"/>
      <c r="BO99" s="510"/>
      <c r="BP99" s="510"/>
      <c r="BQ99" s="528"/>
      <c r="BR99" s="524"/>
      <c r="BS99" s="510"/>
      <c r="BT99" s="510"/>
      <c r="BU99" s="510"/>
      <c r="BV99" s="510"/>
      <c r="BW99" s="510"/>
      <c r="BX99" s="510"/>
      <c r="BY99" s="511"/>
      <c r="BZ99" s="511"/>
      <c r="CA99" s="511"/>
      <c r="CB99" s="511"/>
      <c r="CC99" s="511"/>
      <c r="CD99" s="511"/>
      <c r="CE99" s="511"/>
      <c r="CF99" s="511"/>
      <c r="CG99" s="511"/>
      <c r="CH99" s="84"/>
      <c r="CI99" s="84"/>
      <c r="CJ99" s="84"/>
      <c r="CK99" s="84"/>
      <c r="CL99" s="84"/>
      <c r="CM99" s="84"/>
      <c r="CN99" s="84"/>
      <c r="CO99" s="84"/>
      <c r="CP99" s="84"/>
      <c r="CQ99" s="84"/>
      <c r="CR99" s="84"/>
      <c r="CS99" s="84"/>
      <c r="CT99" s="84"/>
      <c r="CU99" s="84"/>
      <c r="CV99" s="84"/>
      <c r="CW99" s="84"/>
      <c r="CX99" s="84"/>
      <c r="CY99" s="84"/>
      <c r="CZ99" s="84"/>
    </row>
    <row r="100" s="385" customFormat="true" ht="15" customHeight="true" x14ac:dyDescent="0.2">
      <c r="A100" s="138"/>
      <c r="B100" s="210"/>
      <c r="C100" s="172"/>
      <c r="D100" s="171"/>
      <c r="E100" s="171"/>
      <c r="F100" s="171"/>
      <c r="G100" s="170"/>
      <c r="H100" s="169"/>
      <c r="I100" s="171"/>
      <c r="J100" s="171"/>
      <c r="K100" s="171"/>
      <c r="L100" s="168"/>
      <c r="M100" s="172"/>
      <c r="N100" s="171"/>
      <c r="O100" s="171"/>
      <c r="P100" s="171"/>
      <c r="Q100" s="170"/>
      <c r="R100" s="169"/>
      <c r="S100" s="171"/>
      <c r="T100" s="171"/>
      <c r="U100" s="171"/>
      <c r="V100" s="171"/>
      <c r="W100" s="171"/>
      <c r="X100" s="171"/>
      <c r="Y100" s="171"/>
      <c r="Z100" s="171"/>
      <c r="AA100" s="171"/>
      <c r="AB100" s="171"/>
      <c r="AC100" s="177"/>
      <c r="AD100" s="177"/>
      <c r="AE100" s="177"/>
      <c r="AF100" s="177"/>
      <c r="AG100" s="173"/>
      <c r="AH100" s="743"/>
      <c r="AI100" s="743"/>
      <c r="AJ100" s="743"/>
      <c r="AK100" s="743"/>
      <c r="AL100" s="743"/>
      <c r="AM100" s="743"/>
      <c r="AN100" s="743"/>
      <c r="AO100" s="743"/>
      <c r="AP100" s="743"/>
      <c r="AQ100" s="743"/>
      <c r="AR100" s="743"/>
      <c r="AS100" s="743"/>
      <c r="AT100" s="743"/>
      <c r="AU100" s="743"/>
      <c r="AV100" s="743"/>
      <c r="AW100" s="743"/>
      <c r="AX100" s="743"/>
      <c r="AY100" s="743"/>
      <c r="AZ100" s="422"/>
      <c r="BA100" s="762"/>
      <c r="BB100" s="641"/>
      <c r="BC100" s="524"/>
      <c r="BD100" s="510"/>
      <c r="BE100" s="510"/>
      <c r="BF100" s="510"/>
      <c r="BG100" s="528"/>
      <c r="BH100" s="524"/>
      <c r="BI100" s="510"/>
      <c r="BJ100" s="510"/>
      <c r="BK100" s="510"/>
      <c r="BL100" s="528"/>
      <c r="BM100" s="524"/>
      <c r="BN100" s="510"/>
      <c r="BO100" s="510"/>
      <c r="BP100" s="510"/>
      <c r="BQ100" s="528"/>
      <c r="BR100" s="524"/>
      <c r="BS100" s="510"/>
      <c r="BT100" s="510"/>
      <c r="BU100" s="510"/>
      <c r="BV100" s="510"/>
      <c r="BW100" s="510"/>
      <c r="BX100" s="510"/>
      <c r="BY100" s="511"/>
      <c r="BZ100" s="511"/>
      <c r="CA100" s="511"/>
      <c r="CB100" s="511"/>
      <c r="CC100" s="511"/>
      <c r="CD100" s="511"/>
      <c r="CE100" s="511"/>
      <c r="CF100" s="511"/>
      <c r="CG100" s="511"/>
      <c r="CH100" s="84"/>
      <c r="CI100" s="84"/>
      <c r="CJ100" s="84"/>
      <c r="CK100" s="84"/>
      <c r="CL100" s="84"/>
      <c r="CM100" s="84"/>
      <c r="CN100" s="84"/>
      <c r="CO100" s="84"/>
      <c r="CP100" s="84"/>
      <c r="CQ100" s="84"/>
      <c r="CR100" s="84"/>
      <c r="CS100" s="84"/>
      <c r="CT100" s="84"/>
      <c r="CU100" s="84"/>
      <c r="CV100" s="84"/>
      <c r="CW100" s="84"/>
      <c r="CX100" s="84"/>
      <c r="CY100" s="84"/>
      <c r="CZ100" s="84"/>
    </row>
    <row r="101" s="385" customFormat="true" ht="15" customHeight="true" x14ac:dyDescent="0.2">
      <c r="A101" s="218"/>
      <c r="B101" s="210"/>
      <c r="C101" s="172"/>
      <c r="D101" s="171"/>
      <c r="E101" s="171"/>
      <c r="F101" s="171"/>
      <c r="G101" s="170"/>
      <c r="H101" s="169"/>
      <c r="I101" s="171"/>
      <c r="J101" s="171"/>
      <c r="K101" s="171"/>
      <c r="L101" s="168"/>
      <c r="M101" s="172"/>
      <c r="N101" s="171"/>
      <c r="O101" s="171"/>
      <c r="P101" s="171"/>
      <c r="Q101" s="170"/>
      <c r="R101" s="169"/>
      <c r="S101" s="171"/>
      <c r="T101" s="171"/>
      <c r="U101" s="171"/>
      <c r="V101" s="171"/>
      <c r="W101" s="171"/>
      <c r="X101" s="171"/>
      <c r="Y101" s="171"/>
      <c r="Z101" s="171"/>
      <c r="AA101" s="171"/>
      <c r="AB101" s="171"/>
      <c r="AC101" s="177"/>
      <c r="AD101" s="177"/>
      <c r="AE101" s="177"/>
      <c r="AF101" s="177"/>
      <c r="AG101" s="173"/>
      <c r="AH101" s="743"/>
      <c r="AI101" s="743"/>
      <c r="AJ101" s="743"/>
      <c r="AK101" s="743"/>
      <c r="AL101" s="743"/>
      <c r="AM101" s="743"/>
      <c r="AN101" s="743"/>
      <c r="AO101" s="743"/>
      <c r="AP101" s="743"/>
      <c r="AQ101" s="743"/>
      <c r="AR101" s="743"/>
      <c r="AS101" s="743"/>
      <c r="AT101" s="743"/>
      <c r="AU101" s="743"/>
      <c r="AV101" s="743"/>
      <c r="AW101" s="743"/>
      <c r="AX101" s="743"/>
      <c r="AY101" s="743"/>
      <c r="AZ101" s="422"/>
      <c r="BA101" s="762"/>
      <c r="BB101" s="641"/>
      <c r="BC101" s="524"/>
      <c r="BD101" s="510"/>
      <c r="BE101" s="510"/>
      <c r="BF101" s="510"/>
      <c r="BG101" s="528"/>
      <c r="BH101" s="524"/>
      <c r="BI101" s="510"/>
      <c r="BJ101" s="510"/>
      <c r="BK101" s="510"/>
      <c r="BL101" s="528"/>
      <c r="BM101" s="524"/>
      <c r="BN101" s="510"/>
      <c r="BO101" s="510"/>
      <c r="BP101" s="510"/>
      <c r="BQ101" s="528"/>
      <c r="BR101" s="524"/>
      <c r="BS101" s="510"/>
      <c r="BT101" s="510"/>
      <c r="BU101" s="510"/>
      <c r="BV101" s="510"/>
      <c r="BW101" s="510"/>
      <c r="BX101" s="510"/>
      <c r="BY101" s="511"/>
      <c r="BZ101" s="511"/>
      <c r="CA101" s="511"/>
      <c r="CB101" s="511"/>
      <c r="CC101" s="511"/>
      <c r="CD101" s="511"/>
      <c r="CE101" s="511"/>
      <c r="CF101" s="511"/>
      <c r="CG101" s="511"/>
      <c r="CH101" s="84"/>
      <c r="CI101" s="84"/>
      <c r="CJ101" s="84"/>
      <c r="CK101" s="84"/>
      <c r="CL101" s="84"/>
      <c r="CM101" s="84"/>
      <c r="CN101" s="84"/>
      <c r="CO101" s="84"/>
      <c r="CP101" s="84"/>
      <c r="CQ101" s="84"/>
      <c r="CR101" s="84"/>
      <c r="CS101" s="84"/>
      <c r="CT101" s="84"/>
      <c r="CU101" s="84"/>
      <c r="CV101" s="84"/>
      <c r="CW101" s="84"/>
      <c r="CX101" s="84"/>
      <c r="CY101" s="84"/>
      <c r="CZ101" s="84"/>
    </row>
    <row r="102" s="385" customFormat="true" ht="15" customHeight="true" x14ac:dyDescent="0.2">
      <c r="A102" s="138"/>
      <c r="B102" s="210"/>
      <c r="C102" s="172"/>
      <c r="D102" s="171"/>
      <c r="E102" s="171"/>
      <c r="F102" s="171"/>
      <c r="G102" s="170"/>
      <c r="H102" s="169"/>
      <c r="I102" s="171"/>
      <c r="J102" s="171"/>
      <c r="K102" s="171"/>
      <c r="L102" s="168"/>
      <c r="M102" s="172"/>
      <c r="N102" s="171"/>
      <c r="O102" s="171"/>
      <c r="P102" s="171"/>
      <c r="Q102" s="170"/>
      <c r="R102" s="169"/>
      <c r="S102" s="171"/>
      <c r="T102" s="171"/>
      <c r="U102" s="171"/>
      <c r="V102" s="171"/>
      <c r="W102" s="171"/>
      <c r="X102" s="171"/>
      <c r="Y102" s="171"/>
      <c r="Z102" s="171"/>
      <c r="AA102" s="171"/>
      <c r="AB102" s="171"/>
      <c r="AC102" s="177"/>
      <c r="AD102" s="177"/>
      <c r="AE102" s="177"/>
      <c r="AF102" s="177"/>
      <c r="AG102" s="173"/>
      <c r="AH102" s="743"/>
      <c r="AI102" s="743"/>
      <c r="AJ102" s="743"/>
      <c r="AK102" s="743"/>
      <c r="AL102" s="743"/>
      <c r="AM102" s="743"/>
      <c r="AN102" s="743"/>
      <c r="AO102" s="743"/>
      <c r="AP102" s="743"/>
      <c r="AQ102" s="743"/>
      <c r="AR102" s="743"/>
      <c r="AS102" s="743"/>
      <c r="AT102" s="743"/>
      <c r="AU102" s="743"/>
      <c r="AV102" s="743"/>
      <c r="AW102" s="743"/>
      <c r="AX102" s="743"/>
      <c r="AY102" s="743"/>
      <c r="AZ102" s="422"/>
      <c r="BA102" s="762"/>
      <c r="BB102" s="641"/>
      <c r="BC102" s="524"/>
      <c r="BD102" s="510"/>
      <c r="BE102" s="510"/>
      <c r="BF102" s="510"/>
      <c r="BG102" s="528"/>
      <c r="BH102" s="524"/>
      <c r="BI102" s="510"/>
      <c r="BJ102" s="510"/>
      <c r="BK102" s="510"/>
      <c r="BL102" s="528"/>
      <c r="BM102" s="524"/>
      <c r="BN102" s="510"/>
      <c r="BO102" s="510"/>
      <c r="BP102" s="510"/>
      <c r="BQ102" s="528"/>
      <c r="BR102" s="524"/>
      <c r="BS102" s="510"/>
      <c r="BT102" s="510"/>
      <c r="BU102" s="510"/>
      <c r="BV102" s="510"/>
      <c r="BW102" s="510"/>
      <c r="BX102" s="510"/>
      <c r="BY102" s="511"/>
      <c r="BZ102" s="511"/>
      <c r="CA102" s="511"/>
      <c r="CB102" s="511"/>
      <c r="CC102" s="511"/>
      <c r="CD102" s="511"/>
      <c r="CE102" s="511"/>
      <c r="CF102" s="511"/>
      <c r="CG102" s="511"/>
      <c r="CH102" s="84"/>
      <c r="CI102" s="84"/>
      <c r="CJ102" s="84"/>
      <c r="CK102" s="84"/>
      <c r="CL102" s="84"/>
      <c r="CM102" s="84"/>
      <c r="CN102" s="84"/>
      <c r="CO102" s="84"/>
      <c r="CP102" s="84"/>
      <c r="CQ102" s="84"/>
      <c r="CR102" s="84"/>
      <c r="CS102" s="84"/>
      <c r="CT102" s="84"/>
      <c r="CU102" s="84"/>
      <c r="CV102" s="84"/>
      <c r="CW102" s="84"/>
      <c r="CX102" s="84"/>
      <c r="CY102" s="84"/>
      <c r="CZ102" s="84"/>
    </row>
    <row r="103" s="385" customFormat="true" ht="15" customHeight="true" x14ac:dyDescent="0.2">
      <c r="A103" s="138"/>
      <c r="B103" s="210"/>
      <c r="C103" s="172"/>
      <c r="D103" s="171"/>
      <c r="E103" s="171"/>
      <c r="F103" s="171"/>
      <c r="G103" s="170"/>
      <c r="H103" s="169"/>
      <c r="I103" s="171"/>
      <c r="J103" s="171"/>
      <c r="K103" s="171"/>
      <c r="L103" s="168"/>
      <c r="M103" s="172"/>
      <c r="N103" s="171"/>
      <c r="O103" s="171"/>
      <c r="P103" s="171"/>
      <c r="Q103" s="170"/>
      <c r="R103" s="169"/>
      <c r="S103" s="171"/>
      <c r="T103" s="171"/>
      <c r="U103" s="171"/>
      <c r="V103" s="171"/>
      <c r="W103" s="171"/>
      <c r="X103" s="171"/>
      <c r="Y103" s="171"/>
      <c r="Z103" s="171"/>
      <c r="AA103" s="171"/>
      <c r="AB103" s="171"/>
      <c r="AC103" s="177"/>
      <c r="AD103" s="177"/>
      <c r="AE103" s="177"/>
      <c r="AF103" s="177"/>
      <c r="AG103" s="173"/>
      <c r="AH103" s="743"/>
      <c r="AI103" s="743"/>
      <c r="AJ103" s="743"/>
      <c r="AK103" s="743"/>
      <c r="AL103" s="743"/>
      <c r="AM103" s="743"/>
      <c r="AN103" s="743"/>
      <c r="AO103" s="743"/>
      <c r="AP103" s="743"/>
      <c r="AQ103" s="743"/>
      <c r="AR103" s="743"/>
      <c r="AS103" s="743"/>
      <c r="AT103" s="743"/>
      <c r="AU103" s="743"/>
      <c r="AV103" s="743"/>
      <c r="AW103" s="743"/>
      <c r="AX103" s="743"/>
      <c r="AY103" s="743"/>
      <c r="AZ103" s="422"/>
      <c r="BA103" s="762"/>
      <c r="BB103" s="641"/>
      <c r="BC103" s="524"/>
      <c r="BD103" s="510"/>
      <c r="BE103" s="510"/>
      <c r="BF103" s="510"/>
      <c r="BG103" s="528"/>
      <c r="BH103" s="524"/>
      <c r="BI103" s="510"/>
      <c r="BJ103" s="510"/>
      <c r="BK103" s="510"/>
      <c r="BL103" s="528"/>
      <c r="BM103" s="524"/>
      <c r="BN103" s="510"/>
      <c r="BO103" s="510"/>
      <c r="BP103" s="510"/>
      <c r="BQ103" s="528"/>
      <c r="BR103" s="524"/>
      <c r="BS103" s="510"/>
      <c r="BT103" s="510"/>
      <c r="BU103" s="510"/>
      <c r="BV103" s="510"/>
      <c r="BW103" s="510"/>
      <c r="BX103" s="510"/>
      <c r="BY103" s="511"/>
      <c r="BZ103" s="511"/>
      <c r="CA103" s="511"/>
      <c r="CB103" s="511"/>
      <c r="CC103" s="511"/>
      <c r="CD103" s="511"/>
      <c r="CE103" s="511"/>
      <c r="CF103" s="511"/>
      <c r="CG103" s="511"/>
      <c r="CH103" s="84"/>
      <c r="CI103" s="84"/>
      <c r="CJ103" s="84"/>
      <c r="CK103" s="84"/>
      <c r="CL103" s="84"/>
      <c r="CM103" s="84"/>
      <c r="CN103" s="84"/>
      <c r="CO103" s="84"/>
      <c r="CP103" s="84"/>
      <c r="CQ103" s="84"/>
      <c r="CR103" s="84"/>
      <c r="CS103" s="84"/>
      <c r="CT103" s="84"/>
      <c r="CU103" s="84"/>
      <c r="CV103" s="84"/>
      <c r="CW103" s="84"/>
      <c r="CX103" s="84"/>
      <c r="CY103" s="84"/>
      <c r="CZ103" s="84"/>
    </row>
    <row r="104" s="385" customFormat="true" ht="15" customHeight="true" x14ac:dyDescent="0.2">
      <c r="A104" s="138"/>
      <c r="B104" s="210"/>
      <c r="C104" s="172"/>
      <c r="D104" s="171"/>
      <c r="E104" s="171"/>
      <c r="F104" s="171"/>
      <c r="G104" s="170"/>
      <c r="H104" s="169"/>
      <c r="I104" s="171"/>
      <c r="J104" s="171"/>
      <c r="K104" s="171"/>
      <c r="L104" s="168"/>
      <c r="M104" s="172"/>
      <c r="N104" s="171"/>
      <c r="O104" s="171"/>
      <c r="P104" s="171"/>
      <c r="Q104" s="170"/>
      <c r="R104" s="169"/>
      <c r="S104" s="171"/>
      <c r="T104" s="171"/>
      <c r="U104" s="171"/>
      <c r="V104" s="171"/>
      <c r="W104" s="171"/>
      <c r="X104" s="171"/>
      <c r="Y104" s="171"/>
      <c r="Z104" s="171"/>
      <c r="AA104" s="171"/>
      <c r="AB104" s="171"/>
      <c r="AC104" s="177"/>
      <c r="AD104" s="177"/>
      <c r="AE104" s="177"/>
      <c r="AF104" s="177"/>
      <c r="AG104" s="173"/>
      <c r="AH104" s="743"/>
      <c r="AI104" s="743"/>
      <c r="AJ104" s="743"/>
      <c r="AK104" s="743"/>
      <c r="AL104" s="743"/>
      <c r="AM104" s="743"/>
      <c r="AN104" s="743"/>
      <c r="AO104" s="743"/>
      <c r="AP104" s="743"/>
      <c r="AQ104" s="743"/>
      <c r="AR104" s="743"/>
      <c r="AS104" s="743"/>
      <c r="AT104" s="743"/>
      <c r="AU104" s="743"/>
      <c r="AV104" s="743"/>
      <c r="AW104" s="743"/>
      <c r="AX104" s="743"/>
      <c r="AY104" s="743"/>
      <c r="AZ104" s="422"/>
      <c r="BA104" s="762"/>
      <c r="BB104" s="641"/>
      <c r="BC104" s="524"/>
      <c r="BD104" s="510"/>
      <c r="BE104" s="510"/>
      <c r="BF104" s="510"/>
      <c r="BG104" s="528"/>
      <c r="BH104" s="524"/>
      <c r="BI104" s="510"/>
      <c r="BJ104" s="510"/>
      <c r="BK104" s="510"/>
      <c r="BL104" s="528"/>
      <c r="BM104" s="524"/>
      <c r="BN104" s="510"/>
      <c r="BO104" s="510"/>
      <c r="BP104" s="510"/>
      <c r="BQ104" s="528"/>
      <c r="BR104" s="524"/>
      <c r="BS104" s="510"/>
      <c r="BT104" s="510"/>
      <c r="BU104" s="510"/>
      <c r="BV104" s="510"/>
      <c r="BW104" s="510"/>
      <c r="BX104" s="510"/>
      <c r="BY104" s="511"/>
      <c r="BZ104" s="511"/>
      <c r="CA104" s="511"/>
      <c r="CB104" s="511"/>
      <c r="CC104" s="511"/>
      <c r="CD104" s="511"/>
      <c r="CE104" s="511"/>
      <c r="CF104" s="511"/>
      <c r="CG104" s="511"/>
      <c r="CH104" s="84"/>
      <c r="CI104" s="84"/>
      <c r="CJ104" s="84"/>
      <c r="CK104" s="84"/>
      <c r="CL104" s="84"/>
      <c r="CM104" s="84"/>
      <c r="CN104" s="84"/>
      <c r="CO104" s="84"/>
      <c r="CP104" s="84"/>
      <c r="CQ104" s="84"/>
      <c r="CR104" s="84"/>
      <c r="CS104" s="84"/>
      <c r="CT104" s="84"/>
      <c r="CU104" s="84"/>
      <c r="CV104" s="84"/>
      <c r="CW104" s="84"/>
      <c r="CX104" s="84"/>
      <c r="CY104" s="84"/>
      <c r="CZ104" s="84"/>
    </row>
    <row r="105" s="385" customFormat="true" ht="15" customHeight="true" x14ac:dyDescent="0.2">
      <c r="A105" s="214"/>
      <c r="B105" s="209"/>
      <c r="C105" s="167"/>
      <c r="D105" s="166"/>
      <c r="E105" s="166"/>
      <c r="F105" s="166"/>
      <c r="G105" s="165"/>
      <c r="H105" s="164"/>
      <c r="I105" s="166"/>
      <c r="J105" s="166"/>
      <c r="K105" s="166"/>
      <c r="L105" s="163"/>
      <c r="M105" s="167"/>
      <c r="N105" s="166"/>
      <c r="O105" s="166"/>
      <c r="P105" s="166"/>
      <c r="Q105" s="165"/>
      <c r="R105" s="164"/>
      <c r="S105" s="166"/>
      <c r="T105" s="166"/>
      <c r="U105" s="166"/>
      <c r="V105" s="166"/>
      <c r="W105" s="166"/>
      <c r="X105" s="166"/>
      <c r="Y105" s="166"/>
      <c r="Z105" s="166"/>
      <c r="AA105" s="166"/>
      <c r="AB105" s="166"/>
      <c r="AC105" s="162"/>
      <c r="AD105" s="162"/>
      <c r="AE105" s="162"/>
      <c r="AF105" s="162"/>
      <c r="AG105" s="146"/>
      <c r="AH105" s="743"/>
      <c r="AI105" s="743"/>
      <c r="AJ105" s="743"/>
      <c r="AK105" s="743"/>
      <c r="AL105" s="743"/>
      <c r="AM105" s="743"/>
      <c r="AN105" s="743"/>
      <c r="AO105" s="743"/>
      <c r="AP105" s="743"/>
      <c r="AQ105" s="743"/>
      <c r="AR105" s="743"/>
      <c r="AS105" s="743"/>
      <c r="AT105" s="743"/>
      <c r="AU105" s="743"/>
      <c r="AV105" s="743"/>
      <c r="AW105" s="743"/>
      <c r="AX105" s="743"/>
      <c r="AY105" s="743"/>
      <c r="AZ105" s="422"/>
      <c r="BA105" s="762"/>
      <c r="BB105" s="641"/>
      <c r="BC105" s="527"/>
      <c r="BD105" s="526"/>
      <c r="BE105" s="526"/>
      <c r="BF105" s="526"/>
      <c r="BG105" s="530"/>
      <c r="BH105" s="527"/>
      <c r="BI105" s="526"/>
      <c r="BJ105" s="526"/>
      <c r="BK105" s="526"/>
      <c r="BL105" s="530"/>
      <c r="BM105" s="527"/>
      <c r="BN105" s="526"/>
      <c r="BO105" s="526"/>
      <c r="BP105" s="526"/>
      <c r="BQ105" s="530"/>
      <c r="BR105" s="527"/>
      <c r="BS105" s="526"/>
      <c r="BT105" s="526"/>
      <c r="BU105" s="526"/>
      <c r="BV105" s="526"/>
      <c r="BW105" s="526"/>
      <c r="BX105" s="526"/>
      <c r="BY105" s="529"/>
      <c r="BZ105" s="529"/>
      <c r="CA105" s="529"/>
      <c r="CB105" s="529"/>
      <c r="CC105" s="529"/>
      <c r="CD105" s="529"/>
      <c r="CE105" s="529"/>
      <c r="CF105" s="529"/>
      <c r="CG105" s="529"/>
      <c r="CH105" s="84"/>
      <c r="CI105" s="84"/>
      <c r="CJ105" s="84"/>
      <c r="CK105" s="84"/>
      <c r="CL105" s="84"/>
      <c r="CM105" s="84"/>
      <c r="CN105" s="84"/>
      <c r="CO105" s="84"/>
      <c r="CP105" s="84"/>
      <c r="CQ105" s="84"/>
      <c r="CR105" s="84"/>
      <c r="CS105" s="84"/>
      <c r="CT105" s="84"/>
      <c r="CU105" s="84"/>
      <c r="CV105" s="84"/>
      <c r="CW105" s="84"/>
      <c r="CX105" s="84"/>
      <c r="CY105" s="84"/>
      <c r="CZ105" s="84"/>
    </row>
    <row r="106" s="385" customFormat="true" ht="250.15" customHeight="true" x14ac:dyDescent="0.2">
      <c r="A106" s="586"/>
      <c r="B106" s="248"/>
      <c r="C106" s="247"/>
      <c r="D106" s="247"/>
      <c r="E106" s="247"/>
      <c r="F106" s="247"/>
      <c r="G106" s="247"/>
      <c r="H106" s="247"/>
      <c r="I106" s="247"/>
      <c r="J106" s="247"/>
      <c r="K106" s="247"/>
      <c r="L106" s="247"/>
      <c r="M106" s="247"/>
      <c r="N106" s="247"/>
      <c r="O106" s="247"/>
      <c r="P106" s="247"/>
      <c r="Q106" s="247"/>
      <c r="R106" s="247"/>
      <c r="S106" s="247"/>
      <c r="T106" s="247"/>
      <c r="U106" s="247"/>
      <c r="V106" s="247"/>
      <c r="W106" s="247"/>
      <c r="X106" s="247"/>
      <c r="Y106" s="247"/>
      <c r="Z106" s="247"/>
      <c r="AA106" s="247"/>
      <c r="AB106" s="247"/>
      <c r="AH106" s="422"/>
      <c r="AI106" s="422"/>
      <c r="AJ106" s="422"/>
      <c r="AK106" s="422"/>
      <c r="AL106" s="422"/>
      <c r="AM106" s="422"/>
      <c r="AN106" s="422"/>
      <c r="AO106" s="422"/>
      <c r="AP106" s="422"/>
      <c r="AQ106" s="422"/>
      <c r="AR106" s="422"/>
      <c r="AS106" s="422"/>
      <c r="AT106" s="422"/>
      <c r="AU106" s="422"/>
      <c r="AV106" s="422"/>
      <c r="AW106" s="422"/>
      <c r="AX106" s="422"/>
      <c r="AY106" s="422"/>
      <c r="AZ106" s="422"/>
      <c r="BA106" s="503"/>
      <c r="BB106" s="504"/>
      <c r="BC106" s="504"/>
      <c r="BD106" s="504"/>
      <c r="BE106" s="504"/>
      <c r="BF106" s="504"/>
      <c r="BG106" s="504"/>
      <c r="BH106" s="504"/>
      <c r="BI106" s="504"/>
      <c r="BJ106" s="504"/>
      <c r="BK106" s="504"/>
      <c r="BL106" s="504"/>
      <c r="BM106" s="504"/>
      <c r="BN106" s="504"/>
      <c r="BO106" s="504"/>
      <c r="BP106" s="504"/>
      <c r="BQ106" s="504"/>
      <c r="BR106" s="504"/>
      <c r="BS106" s="504"/>
      <c r="BT106" s="504"/>
      <c r="BU106" s="504"/>
      <c r="BV106" s="504"/>
      <c r="BW106" s="504"/>
      <c r="BX106" s="504"/>
      <c r="BY106" s="503"/>
      <c r="BZ106" s="503"/>
      <c r="CA106" s="503"/>
      <c r="CB106" s="503"/>
      <c r="CC106" s="503"/>
      <c r="CD106" s="503"/>
      <c r="CE106" s="503"/>
      <c r="CF106" s="503"/>
      <c r="CG106" s="503"/>
      <c r="CH106" s="421"/>
      <c r="CI106" s="421"/>
      <c r="CJ106" s="421"/>
      <c r="CK106" s="421"/>
      <c r="CL106" s="421"/>
      <c r="CM106" s="421"/>
      <c r="CN106" s="421"/>
      <c r="CO106" s="421"/>
      <c r="CP106" s="421"/>
      <c r="CQ106" s="421"/>
      <c r="CR106" s="421"/>
      <c r="CS106" s="421"/>
      <c r="CT106" s="421"/>
      <c r="CU106" s="421"/>
      <c r="CV106" s="421"/>
      <c r="CW106" s="421"/>
      <c r="CX106" s="421"/>
      <c r="CY106" s="421"/>
      <c r="CZ106" s="421"/>
    </row>
    <row r="107" s="377" customFormat="true" ht="18" customHeight="true" x14ac:dyDescent="0.2">
      <c r="A107" s="586"/>
      <c r="B107" s="366"/>
      <c r="C107" s="490"/>
      <c r="D107" s="490"/>
      <c r="E107" s="490"/>
      <c r="F107" s="490"/>
      <c r="G107" s="490"/>
      <c r="H107" s="490"/>
      <c r="I107" s="490"/>
      <c r="J107" s="490"/>
      <c r="K107" s="490"/>
      <c r="L107" s="490"/>
      <c r="M107" s="490"/>
      <c r="N107" s="490"/>
      <c r="O107" s="490"/>
      <c r="P107" s="490"/>
      <c r="Q107" s="490"/>
      <c r="R107" s="490"/>
      <c r="S107" s="490"/>
      <c r="T107" s="490"/>
      <c r="U107" s="490"/>
      <c r="V107" s="490"/>
      <c r="W107" s="490"/>
      <c r="X107" s="490"/>
      <c r="Y107" s="490"/>
      <c r="Z107" s="490"/>
      <c r="AA107" s="490"/>
      <c r="AB107" s="490"/>
      <c r="AH107" s="417"/>
      <c r="AI107" s="417"/>
      <c r="AJ107" s="417"/>
      <c r="AK107" s="417"/>
      <c r="AL107" s="417"/>
      <c r="AM107" s="417"/>
      <c r="AN107" s="417"/>
      <c r="AO107" s="417"/>
      <c r="AP107" s="417"/>
      <c r="AQ107" s="417"/>
      <c r="AR107" s="417"/>
      <c r="AS107" s="417"/>
      <c r="AT107" s="417"/>
      <c r="AU107" s="417"/>
      <c r="AV107" s="417"/>
      <c r="AW107" s="417"/>
      <c r="AX107" s="417"/>
      <c r="AY107" s="417"/>
      <c r="AZ107" s="417"/>
      <c r="BB107" s="388"/>
      <c r="BZ107" s="417"/>
      <c r="CA107" s="417"/>
      <c r="CB107" s="417"/>
      <c r="CC107" s="417"/>
      <c r="CD107" s="417"/>
      <c r="CE107" s="417"/>
      <c r="CF107" s="417"/>
      <c r="CG107" s="417"/>
      <c r="CH107" s="417"/>
      <c r="CI107" s="417"/>
      <c r="CJ107" s="417"/>
      <c r="CK107" s="417"/>
      <c r="CL107" s="417"/>
      <c r="CM107" s="417"/>
      <c r="CN107" s="417"/>
      <c r="CO107" s="417"/>
      <c r="CP107" s="417"/>
      <c r="CQ107" s="417"/>
      <c r="CR107" s="417"/>
      <c r="CS107" s="417"/>
      <c r="CT107" s="417"/>
      <c r="CU107" s="417"/>
      <c r="CV107" s="417"/>
      <c r="CW107" s="417"/>
      <c r="CX107" s="417"/>
      <c r="CY107" s="417"/>
      <c r="CZ107" s="417"/>
    </row>
    <row r="108" s="377" customFormat="true" ht="22.5" customHeight="true" x14ac:dyDescent="0.35">
      <c r="A108" s="865" t="str">
        <f>A1026</f>
        <v>Central African Republic</v>
      </c>
      <c r="B108" s="866"/>
      <c r="C108" s="383"/>
      <c r="D108" s="383"/>
      <c r="E108" s="383"/>
      <c r="F108" s="383"/>
      <c r="G108" s="383"/>
      <c r="H108" s="383"/>
      <c r="I108" s="383"/>
      <c r="J108" s="383"/>
      <c r="K108" s="383"/>
      <c r="L108" s="383"/>
      <c r="M108" s="383"/>
      <c r="N108" s="383"/>
      <c r="O108" s="383"/>
      <c r="P108" s="383"/>
      <c r="Q108" s="383"/>
      <c r="R108" s="383"/>
      <c r="S108" s="383"/>
      <c r="T108" s="383"/>
      <c r="U108" s="383"/>
      <c r="AH108" s="417"/>
      <c r="AI108" s="417"/>
      <c r="AJ108" s="417"/>
      <c r="AK108" s="417"/>
      <c r="AL108" s="417"/>
      <c r="AM108" s="417"/>
      <c r="AN108" s="417"/>
      <c r="AO108" s="417"/>
      <c r="AP108" s="417"/>
      <c r="AQ108" s="417"/>
      <c r="AR108" s="417"/>
      <c r="AS108" s="417"/>
      <c r="AT108" s="417"/>
      <c r="AU108" s="417"/>
      <c r="AV108" s="417"/>
      <c r="AW108" s="417"/>
      <c r="AX108" s="417"/>
      <c r="AY108" s="417"/>
      <c r="AZ108" s="417"/>
      <c r="BB108" s="388"/>
      <c r="BZ108" s="417"/>
      <c r="CA108" s="417"/>
      <c r="CB108" s="417"/>
      <c r="CC108" s="417"/>
      <c r="CD108" s="417"/>
      <c r="CE108" s="417"/>
      <c r="CF108" s="417"/>
      <c r="CG108" s="417"/>
      <c r="CH108" s="417"/>
      <c r="CI108" s="417"/>
      <c r="CJ108" s="417"/>
      <c r="CK108" s="417"/>
      <c r="CL108" s="417"/>
      <c r="CM108" s="417"/>
      <c r="CN108" s="417"/>
      <c r="CO108" s="417"/>
      <c r="CP108" s="417"/>
      <c r="CQ108" s="417"/>
      <c r="CR108" s="417"/>
      <c r="CS108" s="417"/>
      <c r="CT108" s="417"/>
      <c r="CU108" s="417"/>
      <c r="CV108" s="417"/>
      <c r="CW108" s="417"/>
      <c r="CX108" s="417"/>
      <c r="CY108" s="417"/>
      <c r="CZ108" s="417"/>
    </row>
    <row r="109" s="377" customFormat="true" ht="22.5" customHeight="true" x14ac:dyDescent="0.35">
      <c r="A109" s="392" t="str">
        <f>A1034</f>
        <v>2006</v>
      </c>
      <c r="B109" s="393"/>
      <c r="C109" s="383"/>
      <c r="D109" s="383"/>
      <c r="E109" s="383"/>
      <c r="F109" s="383"/>
      <c r="G109" s="383"/>
      <c r="H109" s="383"/>
      <c r="I109" s="383"/>
      <c r="J109" s="383"/>
      <c r="K109" s="383"/>
      <c r="L109" s="383"/>
      <c r="M109" s="383"/>
      <c r="N109" s="383"/>
      <c r="O109" s="383"/>
      <c r="P109" s="383"/>
      <c r="Q109" s="383"/>
      <c r="R109" s="383"/>
      <c r="S109" s="383"/>
      <c r="T109" s="383"/>
      <c r="U109" s="383"/>
      <c r="AH109" s="417"/>
      <c r="AI109" s="417"/>
      <c r="AJ109" s="417"/>
      <c r="AK109" s="417"/>
      <c r="AL109" s="417"/>
      <c r="AM109" s="417"/>
      <c r="AN109" s="417"/>
      <c r="AO109" s="417"/>
      <c r="AP109" s="417"/>
      <c r="AQ109" s="417"/>
      <c r="AR109" s="417"/>
      <c r="AS109" s="417"/>
      <c r="AT109" s="417"/>
      <c r="AU109" s="417"/>
      <c r="AV109" s="417"/>
      <c r="AW109" s="417"/>
      <c r="AX109" s="417"/>
      <c r="AY109" s="417"/>
      <c r="AZ109" s="417"/>
      <c r="BB109" s="388"/>
      <c r="BZ109" s="417"/>
      <c r="CA109" s="417"/>
      <c r="CB109" s="417"/>
      <c r="CC109" s="417"/>
      <c r="CD109" s="417"/>
      <c r="CE109" s="417"/>
      <c r="CF109" s="417"/>
      <c r="CG109" s="417"/>
      <c r="CH109" s="417"/>
      <c r="CI109" s="417"/>
      <c r="CJ109" s="417"/>
      <c r="CK109" s="417"/>
      <c r="CL109" s="417"/>
      <c r="CM109" s="417"/>
      <c r="CN109" s="417"/>
      <c r="CO109" s="417"/>
      <c r="CP109" s="417"/>
      <c r="CQ109" s="417"/>
      <c r="CR109" s="417"/>
      <c r="CS109" s="417"/>
      <c r="CT109" s="417"/>
      <c r="CU109" s="417"/>
      <c r="CV109" s="417"/>
      <c r="CW109" s="417"/>
      <c r="CX109" s="417"/>
      <c r="CY109" s="417"/>
      <c r="CZ109" s="417"/>
    </row>
    <row r="110" s="377" customFormat="true" ht="22.5" customHeight="true" x14ac:dyDescent="0.35">
      <c r="A110" s="394" t="s">
        <v>99</v>
      </c>
      <c r="B110" s="395"/>
      <c r="C110" s="383"/>
      <c r="D110" s="383"/>
      <c r="E110" s="383"/>
      <c r="F110" s="383"/>
      <c r="G110" s="383"/>
      <c r="H110" s="383"/>
      <c r="I110" s="383"/>
      <c r="J110" s="383"/>
      <c r="K110" s="383"/>
      <c r="L110" s="383"/>
      <c r="M110" s="383"/>
      <c r="N110" s="383"/>
      <c r="O110" s="383"/>
      <c r="P110" s="383"/>
      <c r="Q110" s="383"/>
      <c r="R110" s="383"/>
      <c r="S110" s="383"/>
      <c r="T110" s="383"/>
      <c r="U110" s="383"/>
      <c r="AH110" s="417"/>
      <c r="AI110" s="417"/>
      <c r="AJ110" s="417"/>
      <c r="AK110" s="417"/>
      <c r="AL110" s="417"/>
      <c r="AM110" s="417"/>
      <c r="AN110" s="417"/>
      <c r="AO110" s="417"/>
      <c r="AP110" s="417"/>
      <c r="AQ110" s="417"/>
      <c r="AR110" s="417"/>
      <c r="AS110" s="417"/>
      <c r="AT110" s="417"/>
      <c r="AU110" s="417"/>
      <c r="AV110" s="417"/>
      <c r="AW110" s="417"/>
      <c r="AX110" s="417"/>
      <c r="AY110" s="417"/>
      <c r="AZ110" s="417"/>
      <c r="BB110" s="388"/>
      <c r="BZ110" s="417"/>
      <c r="CA110" s="417"/>
      <c r="CB110" s="417"/>
      <c r="CC110" s="417"/>
      <c r="CD110" s="417"/>
      <c r="CE110" s="417"/>
      <c r="CF110" s="417"/>
      <c r="CG110" s="417"/>
      <c r="CH110" s="417"/>
      <c r="CI110" s="417"/>
      <c r="CJ110" s="417"/>
      <c r="CK110" s="417"/>
      <c r="CL110" s="417"/>
      <c r="CM110" s="417"/>
      <c r="CN110" s="417"/>
      <c r="CO110" s="417"/>
      <c r="CP110" s="417"/>
      <c r="CQ110" s="417"/>
      <c r="CR110" s="417"/>
      <c r="CS110" s="417"/>
      <c r="CT110" s="417"/>
      <c r="CU110" s="417"/>
      <c r="CV110" s="417"/>
      <c r="CW110" s="417"/>
      <c r="CX110" s="417"/>
      <c r="CY110" s="417"/>
      <c r="CZ110" s="417"/>
    </row>
    <row r="111" s="377" customFormat="true" ht="20.1" customHeight="true" x14ac:dyDescent="0.35">
      <c r="A111" s="396" t="s">
        <v>97</v>
      </c>
      <c r="B111" s="393"/>
      <c r="C111" s="383"/>
      <c r="D111" s="383"/>
      <c r="E111" s="383"/>
      <c r="F111" s="383"/>
      <c r="G111" s="383"/>
      <c r="H111" s="383"/>
      <c r="I111" s="383"/>
      <c r="J111" s="383"/>
      <c r="K111" s="383"/>
      <c r="L111" s="383"/>
      <c r="M111" s="383"/>
      <c r="N111" s="383"/>
      <c r="O111" s="383"/>
      <c r="P111" s="383"/>
      <c r="Q111" s="383"/>
      <c r="R111" s="383"/>
      <c r="S111" s="383"/>
      <c r="T111" s="383"/>
      <c r="U111" s="383"/>
      <c r="AH111" s="417"/>
      <c r="AI111" s="417"/>
      <c r="AJ111" s="417"/>
      <c r="AK111" s="417"/>
      <c r="AL111" s="417"/>
      <c r="AM111" s="417"/>
      <c r="AN111" s="417"/>
      <c r="AO111" s="417"/>
      <c r="AP111" s="417"/>
      <c r="AQ111" s="417"/>
      <c r="AR111" s="417"/>
      <c r="AS111" s="417"/>
      <c r="AT111" s="417"/>
      <c r="AU111" s="417"/>
      <c r="AV111" s="417"/>
      <c r="AW111" s="417"/>
      <c r="AX111" s="417"/>
      <c r="AY111" s="417"/>
      <c r="AZ111" s="417"/>
      <c r="BB111" s="388"/>
      <c r="BZ111" s="417"/>
      <c r="CA111" s="417"/>
      <c r="CB111" s="417"/>
      <c r="CC111" s="417"/>
      <c r="CD111" s="417"/>
      <c r="CE111" s="417"/>
      <c r="CF111" s="417"/>
      <c r="CG111" s="417"/>
      <c r="CH111" s="417"/>
      <c r="CI111" s="417"/>
      <c r="CJ111" s="417"/>
      <c r="CK111" s="417"/>
      <c r="CL111" s="417"/>
      <c r="CM111" s="417"/>
      <c r="CN111" s="417"/>
      <c r="CO111" s="417"/>
      <c r="CP111" s="417"/>
      <c r="CQ111" s="417"/>
      <c r="CR111" s="417"/>
      <c r="CS111" s="417"/>
      <c r="CT111" s="417"/>
      <c r="CU111" s="417"/>
      <c r="CV111" s="417"/>
      <c r="CW111" s="417"/>
      <c r="CX111" s="417"/>
      <c r="CY111" s="417"/>
      <c r="CZ111" s="417"/>
    </row>
    <row r="112" s="377" customFormat="true" ht="15" customHeight="true" x14ac:dyDescent="0.2">
      <c r="A112" s="638" t="s">
        <v>98</v>
      </c>
      <c r="B112" s="430"/>
      <c r="C112" s="383"/>
      <c r="D112" s="383"/>
      <c r="E112" s="383"/>
      <c r="F112" s="383"/>
      <c r="G112" s="383"/>
      <c r="H112" s="383"/>
      <c r="I112" s="383"/>
      <c r="J112" s="383"/>
      <c r="K112" s="383"/>
      <c r="L112" s="383"/>
      <c r="M112" s="383"/>
      <c r="N112" s="383"/>
      <c r="O112" s="383"/>
      <c r="P112" s="383"/>
      <c r="Q112" s="383"/>
      <c r="R112" s="383"/>
      <c r="S112" s="383"/>
      <c r="T112" s="383"/>
      <c r="U112" s="383"/>
      <c r="AH112" s="417"/>
      <c r="AI112" s="417"/>
      <c r="AJ112" s="417"/>
      <c r="AK112" s="417"/>
      <c r="AL112" s="417"/>
      <c r="AM112" s="417"/>
      <c r="AN112" s="417"/>
      <c r="AO112" s="417"/>
      <c r="AP112" s="417"/>
      <c r="AQ112" s="417"/>
      <c r="AR112" s="417"/>
      <c r="AS112" s="417"/>
      <c r="AT112" s="417"/>
      <c r="AU112" s="417"/>
      <c r="AV112" s="417"/>
      <c r="AW112" s="417"/>
      <c r="AX112" s="417"/>
      <c r="AY112" s="417"/>
      <c r="AZ112" s="417"/>
      <c r="BB112" s="388"/>
      <c r="BZ112" s="417"/>
      <c r="CA112" s="417"/>
      <c r="CB112" s="417"/>
      <c r="CC112" s="417"/>
      <c r="CD112" s="417"/>
      <c r="CE112" s="417"/>
      <c r="CF112" s="417"/>
      <c r="CG112" s="417"/>
      <c r="CH112" s="417"/>
      <c r="CI112" s="417"/>
      <c r="CJ112" s="417"/>
      <c r="CK112" s="417"/>
      <c r="CL112" s="417"/>
      <c r="CM112" s="417"/>
      <c r="CN112" s="417"/>
      <c r="CO112" s="417"/>
      <c r="CP112" s="417"/>
      <c r="CQ112" s="417"/>
      <c r="CR112" s="417"/>
      <c r="CS112" s="417"/>
      <c r="CT112" s="417"/>
      <c r="CU112" s="417"/>
      <c r="CV112" s="417"/>
      <c r="CW112" s="417"/>
      <c r="CX112" s="417"/>
      <c r="CY112" s="417"/>
      <c r="CZ112" s="417"/>
    </row>
    <row r="113" s="377" customFormat="true" ht="15" customHeight="true" x14ac:dyDescent="0.2">
      <c r="A113" s="406" t="s">
        <v>41</v>
      </c>
      <c r="B113" s="405"/>
      <c r="C113" s="383"/>
      <c r="D113" s="383"/>
      <c r="E113" s="383"/>
      <c r="F113" s="383"/>
      <c r="G113" s="383"/>
      <c r="H113" s="383"/>
      <c r="I113" s="383"/>
      <c r="J113" s="383"/>
      <c r="K113" s="383"/>
      <c r="L113" s="383"/>
      <c r="M113" s="383"/>
      <c r="N113" s="383"/>
      <c r="O113" s="383"/>
      <c r="P113" s="383"/>
      <c r="Q113" s="383"/>
      <c r="R113" s="383"/>
      <c r="S113" s="383"/>
      <c r="T113" s="383"/>
      <c r="U113" s="383"/>
      <c r="AH113" s="417"/>
      <c r="AI113" s="417"/>
      <c r="AJ113" s="417"/>
      <c r="AK113" s="417"/>
      <c r="AL113" s="417"/>
      <c r="AM113" s="417"/>
      <c r="AN113" s="417"/>
      <c r="AO113" s="417"/>
      <c r="AP113" s="417"/>
      <c r="AQ113" s="417"/>
      <c r="AR113" s="417"/>
      <c r="AS113" s="417"/>
      <c r="AT113" s="417"/>
      <c r="AU113" s="417"/>
      <c r="AV113" s="417"/>
      <c r="AW113" s="417"/>
      <c r="AX113" s="417"/>
      <c r="AY113" s="417"/>
      <c r="AZ113" s="417"/>
      <c r="BB113" s="388"/>
      <c r="BZ113" s="417"/>
      <c r="CA113" s="417"/>
      <c r="CB113" s="417"/>
      <c r="CC113" s="417"/>
      <c r="CD113" s="417"/>
      <c r="CE113" s="417"/>
      <c r="CF113" s="417"/>
      <c r="CG113" s="417"/>
      <c r="CH113" s="417"/>
      <c r="CI113" s="417"/>
      <c r="CJ113" s="417"/>
      <c r="CK113" s="417"/>
      <c r="CL113" s="417"/>
      <c r="CM113" s="417"/>
      <c r="CN113" s="417"/>
      <c r="CO113" s="417"/>
      <c r="CP113" s="417"/>
      <c r="CQ113" s="417"/>
      <c r="CR113" s="417"/>
      <c r="CS113" s="417"/>
      <c r="CT113" s="417"/>
      <c r="CU113" s="417"/>
      <c r="CV113" s="417"/>
      <c r="CW113" s="417"/>
      <c r="CX113" s="417"/>
      <c r="CY113" s="417"/>
      <c r="CZ113" s="417"/>
    </row>
    <row r="114" s="377" customFormat="true" ht="15" customHeight="true" x14ac:dyDescent="0.2">
      <c r="A114" s="404" t="s">
        <v>40</v>
      </c>
      <c r="B114" s="405"/>
      <c r="C114" s="383"/>
      <c r="D114" s="383"/>
      <c r="E114" s="383"/>
      <c r="F114" s="383"/>
      <c r="G114" s="383"/>
      <c r="H114" s="383"/>
      <c r="I114" s="383"/>
      <c r="J114" s="383"/>
      <c r="K114" s="383"/>
      <c r="L114" s="383"/>
      <c r="M114" s="383"/>
      <c r="N114" s="383"/>
      <c r="O114" s="383"/>
      <c r="P114" s="383"/>
      <c r="Q114" s="383"/>
      <c r="R114" s="383"/>
      <c r="S114" s="383"/>
      <c r="T114" s="383"/>
      <c r="U114" s="383"/>
      <c r="AH114" s="417"/>
      <c r="AI114" s="417"/>
      <c r="AJ114" s="417"/>
      <c r="AK114" s="417"/>
      <c r="AL114" s="417"/>
      <c r="AM114" s="417"/>
      <c r="AN114" s="417"/>
      <c r="AO114" s="417"/>
      <c r="AP114" s="417"/>
      <c r="AQ114" s="417"/>
      <c r="AR114" s="417"/>
      <c r="AS114" s="417"/>
      <c r="AT114" s="417"/>
      <c r="AU114" s="417"/>
      <c r="AV114" s="417"/>
      <c r="AW114" s="417"/>
      <c r="AX114" s="417"/>
      <c r="AY114" s="417"/>
      <c r="AZ114" s="417"/>
      <c r="BB114" s="388"/>
      <c r="BZ114" s="417"/>
      <c r="CA114" s="417"/>
      <c r="CB114" s="417"/>
      <c r="CC114" s="417"/>
      <c r="CD114" s="417"/>
      <c r="CE114" s="417"/>
      <c r="CF114" s="417"/>
      <c r="CG114" s="417"/>
      <c r="CH114" s="417"/>
      <c r="CI114" s="417"/>
      <c r="CJ114" s="417"/>
      <c r="CK114" s="417"/>
      <c r="CL114" s="417"/>
      <c r="CM114" s="417"/>
      <c r="CN114" s="417"/>
      <c r="CO114" s="417"/>
      <c r="CP114" s="417"/>
      <c r="CQ114" s="417"/>
      <c r="CR114" s="417"/>
      <c r="CS114" s="417"/>
      <c r="CT114" s="417"/>
      <c r="CU114" s="417"/>
      <c r="CV114" s="417"/>
      <c r="CW114" s="417"/>
      <c r="CX114" s="417"/>
      <c r="CY114" s="417"/>
      <c r="CZ114" s="417"/>
    </row>
    <row r="115" s="377" customFormat="true" ht="15" customHeight="true" x14ac:dyDescent="0.2">
      <c r="A115" s="404" t="s">
        <v>136</v>
      </c>
      <c r="B115" s="429" t="str">
        <f>A1025</f>
        <v>MICS06</v>
      </c>
      <c r="C115" s="383"/>
      <c r="D115" s="383"/>
      <c r="E115" s="383"/>
      <c r="F115" s="383"/>
      <c r="G115" s="383"/>
      <c r="H115" s="383"/>
      <c r="I115" s="383"/>
      <c r="J115" s="383"/>
      <c r="K115" s="383"/>
      <c r="L115" s="383"/>
      <c r="M115" s="383"/>
      <c r="N115" s="383"/>
      <c r="O115" s="383"/>
      <c r="P115" s="383"/>
      <c r="Q115" s="383"/>
      <c r="R115" s="383"/>
      <c r="S115" s="383"/>
      <c r="T115" s="383"/>
      <c r="U115" s="383"/>
      <c r="AH115" s="417"/>
      <c r="AI115" s="417"/>
      <c r="AJ115" s="417"/>
      <c r="AK115" s="417"/>
      <c r="AL115" s="417"/>
      <c r="AM115" s="417"/>
      <c r="AN115" s="417"/>
      <c r="AO115" s="417"/>
      <c r="AP115" s="417"/>
      <c r="AQ115" s="417"/>
      <c r="AR115" s="417"/>
      <c r="AS115" s="417"/>
      <c r="AT115" s="417"/>
      <c r="AU115" s="417"/>
      <c r="AV115" s="417"/>
      <c r="AW115" s="417"/>
      <c r="AX115" s="417"/>
      <c r="AY115" s="417"/>
      <c r="AZ115" s="417"/>
      <c r="BB115" s="388"/>
      <c r="BZ115" s="417"/>
      <c r="CA115" s="417"/>
      <c r="CB115" s="417"/>
      <c r="CC115" s="417"/>
      <c r="CD115" s="417"/>
      <c r="CE115" s="417"/>
      <c r="CF115" s="417"/>
      <c r="CG115" s="417"/>
      <c r="CH115" s="417"/>
      <c r="CI115" s="417"/>
      <c r="CJ115" s="417"/>
      <c r="CK115" s="417"/>
      <c r="CL115" s="417"/>
      <c r="CM115" s="417"/>
      <c r="CN115" s="417"/>
      <c r="CO115" s="417"/>
      <c r="CP115" s="417"/>
      <c r="CQ115" s="417"/>
      <c r="CR115" s="417"/>
      <c r="CS115" s="417"/>
      <c r="CT115" s="417"/>
      <c r="CU115" s="417"/>
      <c r="CV115" s="417"/>
      <c r="CW115" s="417"/>
      <c r="CX115" s="417"/>
      <c r="CY115" s="417"/>
      <c r="CZ115" s="417"/>
    </row>
    <row r="116" s="377" customFormat="true" ht="15" customHeight="true" x14ac:dyDescent="0.2">
      <c r="A116" s="254" t="s">
        <v>211</v>
      </c>
      <c r="B116" s="253" t="s">
        <v>140</v>
      </c>
      <c r="C116" s="383"/>
      <c r="D116" s="383"/>
      <c r="E116" s="383"/>
      <c r="F116" s="383"/>
      <c r="G116" s="383"/>
      <c r="H116" s="383"/>
      <c r="I116" s="383"/>
      <c r="J116" s="383"/>
      <c r="K116" s="383"/>
      <c r="L116" s="383"/>
      <c r="M116" s="383"/>
      <c r="N116" s="383"/>
      <c r="O116" s="383"/>
      <c r="P116" s="383"/>
      <c r="Q116" s="383"/>
      <c r="R116" s="383"/>
      <c r="S116" s="383"/>
      <c r="T116" s="383"/>
      <c r="U116" s="383"/>
      <c r="AH116" s="417"/>
      <c r="AI116" s="417"/>
      <c r="AJ116" s="417"/>
      <c r="AK116" s="417"/>
      <c r="AL116" s="417"/>
      <c r="AM116" s="417"/>
      <c r="AN116" s="417"/>
      <c r="AO116" s="417"/>
      <c r="AP116" s="417"/>
      <c r="AQ116" s="417"/>
      <c r="AR116" s="417"/>
      <c r="AS116" s="417"/>
      <c r="AT116" s="417"/>
      <c r="AU116" s="417"/>
      <c r="AV116" s="417"/>
      <c r="AW116" s="417"/>
      <c r="AX116" s="417"/>
      <c r="AY116" s="417"/>
      <c r="AZ116" s="417"/>
      <c r="BB116" s="388"/>
      <c r="BZ116" s="417"/>
      <c r="CA116" s="417"/>
      <c r="CB116" s="417"/>
      <c r="CC116" s="417"/>
      <c r="CD116" s="417"/>
      <c r="CE116" s="417"/>
      <c r="CF116" s="417"/>
      <c r="CG116" s="417"/>
      <c r="CH116" s="417"/>
      <c r="CI116" s="417"/>
      <c r="CJ116" s="417"/>
      <c r="CK116" s="417"/>
      <c r="CL116" s="417"/>
      <c r="CM116" s="417"/>
      <c r="CN116" s="417"/>
      <c r="CO116" s="417"/>
      <c r="CP116" s="417"/>
      <c r="CQ116" s="417"/>
      <c r="CR116" s="417"/>
      <c r="CS116" s="417"/>
      <c r="CT116" s="417"/>
      <c r="CU116" s="417"/>
      <c r="CV116" s="417"/>
      <c r="CW116" s="417"/>
      <c r="CX116" s="417"/>
      <c r="CY116" s="417"/>
      <c r="CZ116" s="417"/>
    </row>
    <row r="117" s="377" customFormat="true" ht="15" customHeight="true" x14ac:dyDescent="0.2">
      <c r="A117" s="254" t="str">
        <f>B1029</f>
        <v/>
      </c>
      <c r="B117" s="252"/>
      <c r="C117" s="383"/>
      <c r="D117" s="383"/>
      <c r="E117" s="383"/>
      <c r="F117" s="383"/>
      <c r="G117" s="383"/>
      <c r="H117" s="383"/>
      <c r="I117" s="383"/>
      <c r="J117" s="383"/>
      <c r="K117" s="383"/>
      <c r="L117" s="383"/>
      <c r="M117" s="383"/>
      <c r="N117" s="383"/>
      <c r="O117" s="383"/>
      <c r="P117" s="383"/>
      <c r="Q117" s="383"/>
      <c r="R117" s="383"/>
      <c r="S117" s="383"/>
      <c r="T117" s="383"/>
      <c r="U117" s="383"/>
      <c r="AH117" s="417"/>
      <c r="AI117" s="417"/>
      <c r="AJ117" s="417"/>
      <c r="AK117" s="417"/>
      <c r="AL117" s="417"/>
      <c r="AM117" s="417"/>
      <c r="AN117" s="417"/>
      <c r="AO117" s="417"/>
      <c r="AP117" s="417"/>
      <c r="AQ117" s="417"/>
      <c r="AR117" s="417"/>
      <c r="AS117" s="417"/>
      <c r="AT117" s="417"/>
      <c r="AU117" s="417"/>
      <c r="AV117" s="417"/>
      <c r="AW117" s="417"/>
      <c r="AX117" s="417"/>
      <c r="AY117" s="417"/>
      <c r="AZ117" s="417"/>
      <c r="BB117" s="388"/>
      <c r="BZ117" s="417"/>
      <c r="CA117" s="417"/>
      <c r="CB117" s="417"/>
      <c r="CC117" s="417"/>
      <c r="CD117" s="417"/>
      <c r="CE117" s="417"/>
      <c r="CF117" s="417"/>
      <c r="CG117" s="417"/>
      <c r="CH117" s="417"/>
      <c r="CI117" s="417"/>
      <c r="CJ117" s="417"/>
      <c r="CK117" s="417"/>
      <c r="CL117" s="417"/>
      <c r="CM117" s="417"/>
      <c r="CN117" s="417"/>
      <c r="CO117" s="417"/>
      <c r="CP117" s="417"/>
      <c r="CQ117" s="417"/>
      <c r="CR117" s="417"/>
      <c r="CS117" s="417"/>
      <c r="CT117" s="417"/>
      <c r="CU117" s="417"/>
      <c r="CV117" s="417"/>
      <c r="CW117" s="417"/>
      <c r="CX117" s="417"/>
      <c r="CY117" s="417"/>
      <c r="CZ117" s="417"/>
    </row>
    <row r="118" s="377" customFormat="true" ht="21" customHeight="true" x14ac:dyDescent="0.2">
      <c r="A118" s="251"/>
      <c r="B118" s="253"/>
      <c r="C118" s="383"/>
      <c r="D118" s="383"/>
      <c r="E118" s="383"/>
      <c r="F118" s="383"/>
      <c r="G118" s="383"/>
      <c r="H118" s="383"/>
      <c r="I118" s="383"/>
      <c r="J118" s="383"/>
      <c r="K118" s="383"/>
      <c r="L118" s="383"/>
      <c r="M118" s="383"/>
      <c r="N118" s="383"/>
      <c r="O118" s="383"/>
      <c r="P118" s="383"/>
      <c r="Q118" s="383"/>
      <c r="R118" s="383"/>
      <c r="S118" s="383"/>
      <c r="T118" s="383"/>
      <c r="U118" s="383"/>
      <c r="AH118" s="417"/>
      <c r="AI118" s="417"/>
      <c r="AJ118" s="417"/>
      <c r="AK118" s="417"/>
      <c r="AL118" s="417"/>
      <c r="AM118" s="417"/>
      <c r="AN118" s="417"/>
      <c r="AO118" s="417"/>
      <c r="AP118" s="417"/>
      <c r="AQ118" s="417"/>
      <c r="AR118" s="417"/>
      <c r="AS118" s="417"/>
      <c r="AT118" s="417"/>
      <c r="AU118" s="417"/>
      <c r="AV118" s="417"/>
      <c r="AW118" s="417"/>
      <c r="AX118" s="417"/>
      <c r="AY118" s="417"/>
      <c r="AZ118" s="417"/>
      <c r="BB118" s="388"/>
      <c r="BZ118" s="417"/>
      <c r="CA118" s="417"/>
      <c r="CB118" s="417"/>
      <c r="CC118" s="417"/>
      <c r="CD118" s="417"/>
      <c r="CE118" s="417"/>
      <c r="CF118" s="417"/>
      <c r="CG118" s="417"/>
      <c r="CH118" s="417"/>
      <c r="CI118" s="417"/>
      <c r="CJ118" s="417"/>
      <c r="CK118" s="417"/>
      <c r="CL118" s="417"/>
      <c r="CM118" s="417"/>
      <c r="CN118" s="417"/>
      <c r="CO118" s="417"/>
      <c r="CP118" s="417"/>
      <c r="CQ118" s="417"/>
      <c r="CR118" s="417"/>
      <c r="CS118" s="417"/>
      <c r="CT118" s="417"/>
      <c r="CU118" s="417"/>
      <c r="CV118" s="417"/>
      <c r="CW118" s="417"/>
      <c r="CX118" s="417"/>
      <c r="CY118" s="417"/>
      <c r="CZ118" s="417"/>
    </row>
    <row r="119" s="377" customFormat="true" ht="15" customHeight="true" x14ac:dyDescent="0.2">
      <c r="A119" s="250"/>
      <c r="B119" s="249"/>
      <c r="C119" s="383"/>
      <c r="D119" s="383"/>
      <c r="E119" s="383"/>
      <c r="F119" s="383"/>
      <c r="G119" s="383"/>
      <c r="H119" s="383"/>
      <c r="I119" s="383"/>
      <c r="J119" s="383"/>
      <c r="K119" s="383"/>
      <c r="L119" s="383"/>
      <c r="M119" s="383"/>
      <c r="N119" s="383"/>
      <c r="O119" s="383"/>
      <c r="P119" s="383"/>
      <c r="Q119" s="383"/>
      <c r="R119" s="383"/>
      <c r="S119" s="383"/>
      <c r="T119" s="383"/>
      <c r="U119" s="383"/>
      <c r="AH119" s="417"/>
      <c r="AI119" s="417"/>
      <c r="AJ119" s="417"/>
      <c r="AK119" s="417"/>
      <c r="AL119" s="417"/>
      <c r="AM119" s="417"/>
      <c r="AN119" s="417"/>
      <c r="AO119" s="417"/>
      <c r="AP119" s="417"/>
      <c r="AQ119" s="417"/>
      <c r="AR119" s="417"/>
      <c r="AS119" s="417"/>
      <c r="AT119" s="417"/>
      <c r="AU119" s="417"/>
      <c r="AV119" s="417"/>
      <c r="AW119" s="417"/>
      <c r="AX119" s="417"/>
      <c r="AY119" s="417"/>
      <c r="AZ119" s="417"/>
      <c r="BB119" s="388"/>
      <c r="BZ119" s="417"/>
      <c r="CA119" s="417"/>
      <c r="CB119" s="417"/>
      <c r="CC119" s="417"/>
      <c r="CD119" s="417"/>
      <c r="CE119" s="417"/>
      <c r="CF119" s="417"/>
      <c r="CG119" s="417"/>
      <c r="CH119" s="417"/>
      <c r="CI119" s="417"/>
      <c r="CJ119" s="417"/>
      <c r="CK119" s="417"/>
      <c r="CL119" s="417"/>
      <c r="CM119" s="417"/>
      <c r="CN119" s="417"/>
      <c r="CO119" s="417"/>
      <c r="CP119" s="417"/>
      <c r="CQ119" s="417"/>
      <c r="CR119" s="417"/>
      <c r="CS119" s="417"/>
      <c r="CT119" s="417"/>
      <c r="CU119" s="417"/>
      <c r="CV119" s="417"/>
      <c r="CW119" s="417"/>
      <c r="CX119" s="417"/>
      <c r="CY119" s="417"/>
      <c r="CZ119" s="417"/>
    </row>
    <row r="120" s="759" customFormat="true" ht="15" customHeight="true" x14ac:dyDescent="0.2">
      <c r="A120" s="370" t="s">
        <v>99</v>
      </c>
      <c r="B120" s="413"/>
      <c r="C120" s="867" t="s">
        <v>115</v>
      </c>
      <c r="D120" s="868"/>
      <c r="E120" s="868"/>
      <c r="F120" s="868"/>
      <c r="G120" s="869"/>
      <c r="H120" s="856" t="s">
        <v>39</v>
      </c>
      <c r="I120" s="857"/>
      <c r="J120" s="857"/>
      <c r="K120" s="857"/>
      <c r="L120" s="858"/>
      <c r="M120" s="859" t="s">
        <v>38</v>
      </c>
      <c r="N120" s="860"/>
      <c r="O120" s="860"/>
      <c r="P120" s="860"/>
      <c r="Q120" s="861"/>
      <c r="R120" s="97" t="s">
        <v>143</v>
      </c>
      <c r="S120" s="502"/>
      <c r="T120" s="502"/>
      <c r="U120" s="502"/>
      <c r="V120" s="502"/>
      <c r="W120" s="502"/>
      <c r="X120" s="502"/>
      <c r="Y120" s="502"/>
      <c r="Z120" s="502"/>
      <c r="AA120" s="502"/>
      <c r="AB120" s="502"/>
      <c r="AC120" s="502"/>
      <c r="AD120" s="502"/>
      <c r="AE120" s="502"/>
      <c r="AF120" s="502"/>
      <c r="AG120" s="502"/>
      <c r="AH120" s="513"/>
      <c r="AI120" s="513"/>
      <c r="AJ120" s="513"/>
      <c r="AK120" s="513"/>
      <c r="AL120" s="513"/>
      <c r="AM120" s="513"/>
      <c r="AN120" s="513"/>
      <c r="AO120" s="513"/>
      <c r="AP120" s="513"/>
      <c r="AQ120" s="513"/>
      <c r="AR120" s="513"/>
      <c r="AS120" s="513"/>
      <c r="AT120" s="513"/>
      <c r="AU120" s="513"/>
      <c r="AV120" s="513"/>
      <c r="AW120" s="513"/>
      <c r="AX120" s="513"/>
      <c r="AY120" s="513"/>
      <c r="AZ120" s="757"/>
      <c r="BA120" s="423" t="s">
        <v>131</v>
      </c>
      <c r="BB120" s="370" t="s">
        <v>99</v>
      </c>
      <c r="BC120" s="859" t="s">
        <v>115</v>
      </c>
      <c r="BD120" s="860"/>
      <c r="BE120" s="860"/>
      <c r="BF120" s="860"/>
      <c r="BG120" s="889"/>
      <c r="BH120" s="859" t="s">
        <v>39</v>
      </c>
      <c r="BI120" s="860"/>
      <c r="BJ120" s="860"/>
      <c r="BK120" s="860"/>
      <c r="BL120" s="889"/>
      <c r="BM120" s="859" t="s">
        <v>38</v>
      </c>
      <c r="BN120" s="860"/>
      <c r="BO120" s="860"/>
      <c r="BP120" s="860"/>
      <c r="BQ120" s="861"/>
      <c r="BR120" s="96" t="s">
        <v>143</v>
      </c>
      <c r="BS120" s="502"/>
      <c r="BT120" s="502"/>
      <c r="BU120" s="502"/>
      <c r="BV120" s="502"/>
      <c r="BW120" s="502"/>
      <c r="BX120" s="502"/>
      <c r="BY120" s="502"/>
      <c r="BZ120" s="516"/>
      <c r="CA120" s="516"/>
      <c r="CB120" s="516"/>
      <c r="CC120" s="516"/>
      <c r="CD120" s="516"/>
      <c r="CE120" s="516"/>
      <c r="CF120" s="516"/>
      <c r="CG120" s="516"/>
      <c r="CH120" s="421"/>
      <c r="CI120" s="421"/>
      <c r="CJ120" s="421"/>
      <c r="CK120" s="421"/>
      <c r="CL120" s="421"/>
      <c r="CM120" s="421"/>
      <c r="CN120" s="421"/>
      <c r="CO120" s="421"/>
      <c r="CP120" s="421"/>
      <c r="CQ120" s="421"/>
      <c r="CR120" s="421"/>
      <c r="CS120" s="421"/>
      <c r="CT120" s="421"/>
      <c r="CU120" s="421"/>
      <c r="CV120" s="421"/>
      <c r="CW120" s="421"/>
      <c r="CX120" s="421"/>
      <c r="CY120" s="421"/>
      <c r="CZ120" s="421"/>
    </row>
    <row r="121" s="759" customFormat="true" ht="24" x14ac:dyDescent="0.2">
      <c r="A121" s="409" t="s">
        <v>87</v>
      </c>
      <c r="B121" s="451"/>
      <c r="C121" s="493" t="s">
        <v>0</v>
      </c>
      <c r="D121" s="632" t="s">
        <v>1</v>
      </c>
      <c r="E121" s="632" t="s">
        <v>2</v>
      </c>
      <c r="F121" s="632" t="s">
        <v>3</v>
      </c>
      <c r="G121" s="633" t="s">
        <v>4</v>
      </c>
      <c r="H121" s="456" t="s">
        <v>0</v>
      </c>
      <c r="I121" s="636" t="s">
        <v>1</v>
      </c>
      <c r="J121" s="636" t="s">
        <v>2</v>
      </c>
      <c r="K121" s="636" t="s">
        <v>3</v>
      </c>
      <c r="L121" s="637" t="s">
        <v>4</v>
      </c>
      <c r="M121" s="457" t="s">
        <v>0</v>
      </c>
      <c r="N121" s="636" t="s">
        <v>1</v>
      </c>
      <c r="O121" s="636" t="s">
        <v>2</v>
      </c>
      <c r="P121" s="636" t="s">
        <v>3</v>
      </c>
      <c r="Q121" s="630" t="s">
        <v>4</v>
      </c>
      <c r="R121" s="456" t="s">
        <v>677</v>
      </c>
      <c r="S121" s="636" t="s">
        <v>265</v>
      </c>
      <c r="T121" s="636" t="s">
        <v>266</v>
      </c>
      <c r="U121" s="636" t="s">
        <v>267</v>
      </c>
      <c r="V121" s="636" t="s">
        <v>678</v>
      </c>
      <c r="W121" s="636" t="s">
        <v>679</v>
      </c>
      <c r="X121" s="636" t="s">
        <v>268</v>
      </c>
      <c r="Y121" s="636" t="s">
        <v>269</v>
      </c>
      <c r="Z121" s="636" t="s">
        <v>270</v>
      </c>
      <c r="AA121" s="636" t="s">
        <v>680</v>
      </c>
      <c r="AB121" s="636" t="s">
        <v>271</v>
      </c>
      <c r="AC121" s="636" t="s">
        <v>272</v>
      </c>
      <c r="AD121" s="636" t="s">
        <v>273</v>
      </c>
      <c r="AE121" s="636" t="s">
        <v>274</v>
      </c>
      <c r="AF121" s="636" t="s">
        <v>275</v>
      </c>
      <c r="AG121" s="637" t="s">
        <v>276</v>
      </c>
      <c r="AH121" s="513" t="s">
        <v>681</v>
      </c>
      <c r="AI121" s="513"/>
      <c r="AJ121" s="513"/>
      <c r="AK121" s="513"/>
      <c r="AL121" s="513"/>
      <c r="AM121" s="513"/>
      <c r="AN121" s="513"/>
      <c r="AO121" s="513"/>
      <c r="AP121" s="513"/>
      <c r="AQ121" s="513"/>
      <c r="AR121" s="513"/>
      <c r="AS121" s="513"/>
      <c r="AT121" s="513"/>
      <c r="AU121" s="513"/>
      <c r="AV121" s="513"/>
      <c r="AW121" s="513"/>
      <c r="AX121" s="513"/>
      <c r="AY121" s="513"/>
      <c r="AZ121" s="757"/>
      <c r="BA121" s="409" t="s">
        <v>117</v>
      </c>
      <c r="BB121" s="408"/>
      <c r="BC121" s="532" t="s">
        <v>0</v>
      </c>
      <c r="BD121" s="604" t="s">
        <v>1</v>
      </c>
      <c r="BE121" s="604" t="s">
        <v>2</v>
      </c>
      <c r="BF121" s="604" t="s">
        <v>3</v>
      </c>
      <c r="BG121" s="533" t="s">
        <v>4</v>
      </c>
      <c r="BH121" s="532" t="s">
        <v>0</v>
      </c>
      <c r="BI121" s="604" t="s">
        <v>1</v>
      </c>
      <c r="BJ121" s="604" t="s">
        <v>2</v>
      </c>
      <c r="BK121" s="604" t="s">
        <v>3</v>
      </c>
      <c r="BL121" s="533" t="s">
        <v>4</v>
      </c>
      <c r="BM121" s="532" t="s">
        <v>0</v>
      </c>
      <c r="BN121" s="604" t="s">
        <v>1</v>
      </c>
      <c r="BO121" s="604" t="s">
        <v>2</v>
      </c>
      <c r="BP121" s="604" t="s">
        <v>3</v>
      </c>
      <c r="BQ121" s="533" t="s">
        <v>4</v>
      </c>
      <c r="BR121" s="532" t="s">
        <v>677</v>
      </c>
      <c r="BS121" s="604" t="s">
        <v>265</v>
      </c>
      <c r="BT121" s="604" t="s">
        <v>266</v>
      </c>
      <c r="BU121" s="604" t="s">
        <v>267</v>
      </c>
      <c r="BV121" s="604" t="s">
        <v>678</v>
      </c>
      <c r="BW121" s="604" t="s">
        <v>679</v>
      </c>
      <c r="BX121" s="604" t="s">
        <v>268</v>
      </c>
      <c r="BY121" s="605" t="s">
        <v>269</v>
      </c>
      <c r="BZ121" s="605" t="s">
        <v>270</v>
      </c>
      <c r="CA121" s="605" t="s">
        <v>680</v>
      </c>
      <c r="CB121" s="605" t="s">
        <v>271</v>
      </c>
      <c r="CC121" s="605" t="s">
        <v>272</v>
      </c>
      <c r="CD121" s="605" t="s">
        <v>273</v>
      </c>
      <c r="CE121" s="605" t="s">
        <v>274</v>
      </c>
      <c r="CF121" s="605" t="s">
        <v>275</v>
      </c>
      <c r="CG121" s="605" t="s">
        <v>276</v>
      </c>
      <c r="CH121" s="763" t="s">
        <v>681</v>
      </c>
      <c r="CI121" s="763"/>
      <c r="CJ121" s="763"/>
      <c r="CK121" s="763"/>
      <c r="CL121" s="763"/>
      <c r="CM121" s="763"/>
      <c r="CN121" s="763"/>
      <c r="CO121" s="763"/>
      <c r="CP121" s="763"/>
      <c r="CQ121" s="763"/>
      <c r="CR121" s="763"/>
      <c r="CS121" s="763"/>
      <c r="CT121" s="763"/>
      <c r="CU121" s="763"/>
      <c r="CV121" s="763"/>
      <c r="CW121" s="763"/>
      <c r="CX121" s="763"/>
      <c r="CY121" s="763"/>
      <c r="CZ121" s="763"/>
    </row>
    <row r="122" s="759" customFormat="true" ht="15" customHeight="true" x14ac:dyDescent="0.2">
      <c r="A122" s="862" t="s">
        <v>18</v>
      </c>
      <c r="B122" s="453" t="s">
        <v>14</v>
      </c>
      <c r="C122" s="199">
        <f>C153+C154+C155+C157+C158+C161+(C159)*MICS10!C130/100</f>
        <v>2.9029934913505859</v>
      </c>
      <c r="D122" s="198">
        <f>D153+D154+D155+D157+D158+D161+(D159)*MICS10!D130/100</f>
        <v>3.1173722764155936</v>
      </c>
      <c r="E122" s="198">
        <f>E153+E154+E155+E157+E158+E161+(E159)*MICS10!E130/100</f>
        <v>11.925909284981152</v>
      </c>
      <c r="F122" s="198">
        <f>F153+F154+F155+F157+F158+F161+(F159)*MICS10!F130/100</f>
        <v>42.318304238243613</v>
      </c>
      <c r="G122" s="197">
        <f>G153+G154+G155+G157+G158+G161+(G159)*MICS10!G130/100</f>
        <v>69.987040630270258</v>
      </c>
      <c r="H122" s="196">
        <f>H153+H154+H155+H157+H158+H161+(H159)*MICS10!H130/100</f>
        <v>12.756295927079906</v>
      </c>
      <c r="I122" s="198">
        <f>I153+I154+I155+I157+I158+I161+(I159)*MICS10!I130/100</f>
        <v>45.282671034250896</v>
      </c>
      <c r="J122" s="198">
        <f>J153+J154+J155+J157+J158+J161+(J159)*MICS10!J130/100</f>
        <v>60.193094289409025</v>
      </c>
      <c r="K122" s="198">
        <f>K153+K154+K155+K157+K158+K161+(K159)*MICS10!K130/100</f>
        <v>68.839581987940264</v>
      </c>
      <c r="L122" s="195">
        <f>L153+L154+L155+L157+L158+L161+(L159)*MICS10!L130/100</f>
        <v>77.138280888363852</v>
      </c>
      <c r="M122" s="199">
        <f>M153+M154+M155+M157+M158+M161+(M159)*MICS10!M130/100</f>
        <v>1.3012462959535305</v>
      </c>
      <c r="N122" s="198">
        <f>N153+N154+N155+N157+N158+N161+(N159)*MICS10!N130/100</f>
        <v>1.8809787764612138</v>
      </c>
      <c r="O122" s="198">
        <f>O153+O154+O155+O157+O158+O161+(O159)*MICS10!O130/100</f>
        <v>3.841898028864053</v>
      </c>
      <c r="P122" s="198">
        <f>P153+P154+P155+P157+P158+P161+(P159)*MICS10!P130/100</f>
        <v>10.02548632045508</v>
      </c>
      <c r="Q122" s="197">
        <f>Q153+Q154+Q155+Q157+Q158+Q161+(Q159)*MICS10!Q130/100</f>
        <v>34.181598295175441</v>
      </c>
      <c r="R122" s="196">
        <f>R153+R154+R155+R157+R158+R161+(R159)*MICS10!R130/100</f>
        <v>23.326909376916845</v>
      </c>
      <c r="S122" s="198">
        <f>S153+S154+S155+S157+S158+S161+(S159)*MICS10!S130/100</f>
        <v>66.302864205507419</v>
      </c>
      <c r="T122" s="198">
        <f>T153+T154+T155+T157+T158+T161+(T159)*MICS10!T130/100</f>
        <v>8.3940596470415105</v>
      </c>
      <c r="U122" s="198">
        <f>U153+U154+U155+U157+U158+U161+(U159)*MICS10!U130/100</f>
        <v>21.969457573522902</v>
      </c>
      <c r="V122" s="198">
        <f>V153+V154+V155+V157+V158+V161+(V159)*MICS10!V130/100</f>
        <v>29.068042723100795</v>
      </c>
      <c r="W122" s="198">
        <f>W153+W154+W155+W157+W158+W161+(W159)*MICS10!W130/100</f>
        <v>8.2838434204487115</v>
      </c>
      <c r="X122" s="198">
        <f>X153+X154+X155+X157+X158+X161+(X159)*MICS10!X130/100</f>
        <v>9.598660967365948</v>
      </c>
      <c r="Y122" s="198">
        <f>Y153+Y154+Y155+Y157+Y158+Y161+(Y159)*MICS10!Y130/100</f>
        <v>19.528314165898983</v>
      </c>
      <c r="Z122" s="198">
        <f>Z153+Z154+Z155+Z157+Z158+Z161+(Z159)*MICS10!Z130/100</f>
        <v>10.541239118756385</v>
      </c>
      <c r="AA122" s="198">
        <f>AA153+AA154+AA155+AA157+AA158+AA161+(AA159)*MICS10!AA130/100</f>
        <v>14.006948059717525</v>
      </c>
      <c r="AB122" s="198">
        <f>AB153+AB154+AB155+AB157+AB158+AB161+(AB159)*MICS10!AB130/100</f>
        <v>19.989784208287382</v>
      </c>
      <c r="AC122" s="198">
        <f>AC153+AC154+AC155+AC157+AC158+AC161+(AC159)*MICS10!AC130/100</f>
        <v>16.577904343207045</v>
      </c>
      <c r="AD122" s="198">
        <f>AD153+AD154+AD155+AD157+AD158+AD161+(AD159)*MICS10!AD130/100</f>
        <v>9.9444573143145281</v>
      </c>
      <c r="AE122" s="198">
        <f>AE153+AE154+AE155+AE157+AE158+AE161+(AE159)*MICS10!AE130/100</f>
        <v>25.136944263943043</v>
      </c>
      <c r="AF122" s="198">
        <f>AF153+AF154+AF155+AF157+AF158+AF161+(AF159)*MICS10!AF130/100</f>
        <v>18.855938507704998</v>
      </c>
      <c r="AG122" s="195">
        <f>AG153+AG154+AG155+AG157+AG158+AG161+(AG159)*MICS10!AG130/100</f>
        <v>12.44570133493009</v>
      </c>
      <c r="AH122" s="133" t="s">
        <v>36</v>
      </c>
      <c r="AI122" s="513"/>
      <c r="AJ122" s="513"/>
      <c r="AK122" s="513"/>
      <c r="AL122" s="513"/>
      <c r="AM122" s="513"/>
      <c r="AN122" s="513"/>
      <c r="AO122" s="513"/>
      <c r="AP122" s="513"/>
      <c r="AQ122" s="513"/>
      <c r="AR122" s="513"/>
      <c r="AS122" s="513"/>
      <c r="AT122" s="513"/>
      <c r="AU122" s="513"/>
      <c r="AV122" s="513"/>
      <c r="AW122" s="513"/>
      <c r="AX122" s="513"/>
      <c r="AY122" s="513"/>
      <c r="AZ122" s="757"/>
      <c r="BA122" s="888" t="s">
        <v>18</v>
      </c>
      <c r="BB122" s="642" t="s">
        <v>14</v>
      </c>
      <c r="BC122" s="559">
        <v>2911.5228889789987</v>
      </c>
      <c r="BD122" s="555">
        <v>2529.2017638520001</v>
      </c>
      <c r="BE122" s="555">
        <v>3454.272964220002</v>
      </c>
      <c r="BF122" s="555">
        <v>4596.8009851340039</v>
      </c>
      <c r="BG122" s="568">
        <v>5666.7985656229985</v>
      </c>
      <c r="BH122" s="559">
        <v>1300.725759304001</v>
      </c>
      <c r="BI122" s="555">
        <v>1494.8603560010013</v>
      </c>
      <c r="BJ122" s="555">
        <v>1593.1109335380011</v>
      </c>
      <c r="BK122" s="555">
        <v>1765.6246844350012</v>
      </c>
      <c r="BL122" s="568">
        <v>1965.6330133379997</v>
      </c>
      <c r="BM122" s="559">
        <v>1565.288326237001</v>
      </c>
      <c r="BN122" s="555">
        <v>1652.8300793240023</v>
      </c>
      <c r="BO122" s="555">
        <v>1911.5489243840016</v>
      </c>
      <c r="BP122" s="555">
        <v>2556.3609517919972</v>
      </c>
      <c r="BQ122" s="568">
        <v>3352.6141394550027</v>
      </c>
      <c r="BR122" s="559">
        <v>379.78666607700052</v>
      </c>
      <c r="BS122" s="555">
        <v>3441.1375850500035</v>
      </c>
      <c r="BT122" s="555">
        <v>1188.3154328860005</v>
      </c>
      <c r="BU122" s="555">
        <v>311.6572635499993</v>
      </c>
      <c r="BV122" s="555">
        <v>248.57633535699992</v>
      </c>
      <c r="BW122" s="555">
        <v>903.44275620200017</v>
      </c>
      <c r="BX122" s="555">
        <v>254.41346487500002</v>
      </c>
      <c r="BY122" s="563">
        <v>378.93243658699987</v>
      </c>
      <c r="BZ122" s="563">
        <v>1408.2299201609994</v>
      </c>
      <c r="CA122" s="563">
        <v>2736.7831756059959</v>
      </c>
      <c r="CB122" s="563">
        <v>1583.4442858479997</v>
      </c>
      <c r="CC122" s="563">
        <v>787.03550111499953</v>
      </c>
      <c r="CD122" s="563">
        <v>1111.8101974660003</v>
      </c>
      <c r="CE122" s="563">
        <v>1055.4702954749989</v>
      </c>
      <c r="CF122" s="563">
        <v>1583.6429763280021</v>
      </c>
      <c r="CG122" s="563">
        <v>1785.9188752250002</v>
      </c>
      <c r="CH122" s="105" t="s">
        <v>36</v>
      </c>
      <c r="CI122" s="83"/>
      <c r="CJ122" s="83"/>
      <c r="CK122" s="83"/>
      <c r="CL122" s="83"/>
      <c r="CM122" s="83"/>
      <c r="CN122" s="83"/>
      <c r="CO122" s="83"/>
      <c r="CP122" s="83"/>
      <c r="CQ122" s="83"/>
      <c r="CR122" s="83"/>
      <c r="CS122" s="83"/>
      <c r="CT122" s="83"/>
      <c r="CU122" s="83"/>
      <c r="CV122" s="83"/>
      <c r="CW122" s="83"/>
      <c r="CX122" s="83"/>
      <c r="CY122" s="83"/>
      <c r="CZ122" s="85"/>
    </row>
    <row r="123" s="759" customFormat="true" ht="15" customHeight="true" x14ac:dyDescent="0.2">
      <c r="A123" s="863"/>
      <c r="B123" s="454" t="s">
        <v>52</v>
      </c>
      <c r="C123" s="194">
        <f>100-C122</f>
        <v>97.097006508649415</v>
      </c>
      <c r="D123" s="193">
        <f t="shared" ref="D123:AG123" si="0">100-D122</f>
        <v>96.882627723584406</v>
      </c>
      <c r="E123" s="193">
        <f t="shared" si="0"/>
        <v>88.074090715018855</v>
      </c>
      <c r="F123" s="193">
        <f t="shared" si="0"/>
        <v>57.681695761756387</v>
      </c>
      <c r="G123" s="192">
        <f t="shared" si="0"/>
        <v>30.012959369729742</v>
      </c>
      <c r="H123" s="191">
        <f t="shared" si="0"/>
        <v>87.243704072920096</v>
      </c>
      <c r="I123" s="193">
        <f t="shared" si="0"/>
        <v>54.717328965749104</v>
      </c>
      <c r="J123" s="193">
        <f t="shared" si="0"/>
        <v>39.806905710590975</v>
      </c>
      <c r="K123" s="193">
        <f t="shared" si="0"/>
        <v>31.160418012059736</v>
      </c>
      <c r="L123" s="190">
        <f t="shared" si="0"/>
        <v>22.861719111636148</v>
      </c>
      <c r="M123" s="194">
        <f t="shared" si="0"/>
        <v>98.698753704046467</v>
      </c>
      <c r="N123" s="193">
        <f t="shared" si="0"/>
        <v>98.11902122353878</v>
      </c>
      <c r="O123" s="193">
        <f t="shared" si="0"/>
        <v>96.158101971135949</v>
      </c>
      <c r="P123" s="193">
        <f t="shared" si="0"/>
        <v>89.974513679544913</v>
      </c>
      <c r="Q123" s="192">
        <f t="shared" si="0"/>
        <v>65.818401704824566</v>
      </c>
      <c r="R123" s="191">
        <f t="shared" si="0"/>
        <v>76.673090623083155</v>
      </c>
      <c r="S123" s="193">
        <f t="shared" si="0"/>
        <v>33.697135794492581</v>
      </c>
      <c r="T123" s="193">
        <f t="shared" si="0"/>
        <v>91.605940352958484</v>
      </c>
      <c r="U123" s="193">
        <f t="shared" si="0"/>
        <v>78.030542426477098</v>
      </c>
      <c r="V123" s="193">
        <f t="shared" si="0"/>
        <v>70.931957276899197</v>
      </c>
      <c r="W123" s="193">
        <f t="shared" si="0"/>
        <v>91.716156579551296</v>
      </c>
      <c r="X123" s="193">
        <f t="shared" si="0"/>
        <v>90.401339032634056</v>
      </c>
      <c r="Y123" s="193">
        <f t="shared" si="0"/>
        <v>80.47168583410101</v>
      </c>
      <c r="Z123" s="193">
        <f t="shared" si="0"/>
        <v>89.45876088124362</v>
      </c>
      <c r="AA123" s="193">
        <f t="shared" si="0"/>
        <v>85.99305194028247</v>
      </c>
      <c r="AB123" s="193">
        <f t="shared" si="0"/>
        <v>80.010215791712625</v>
      </c>
      <c r="AC123" s="193">
        <f t="shared" si="0"/>
        <v>83.422095656792948</v>
      </c>
      <c r="AD123" s="193">
        <f t="shared" si="0"/>
        <v>90.055542685685467</v>
      </c>
      <c r="AE123" s="193">
        <f t="shared" si="0"/>
        <v>74.863055736056964</v>
      </c>
      <c r="AF123" s="193">
        <f t="shared" si="0"/>
        <v>81.144061492295009</v>
      </c>
      <c r="AG123" s="190">
        <f t="shared" si="0"/>
        <v>87.554298665069908</v>
      </c>
      <c r="AH123" s="133" t="s">
        <v>36</v>
      </c>
      <c r="AI123" s="513"/>
      <c r="AJ123" s="513"/>
      <c r="AK123" s="513"/>
      <c r="AL123" s="513"/>
      <c r="AM123" s="513"/>
      <c r="AN123" s="513"/>
      <c r="AO123" s="513"/>
      <c r="AP123" s="513"/>
      <c r="AQ123" s="513"/>
      <c r="AR123" s="513"/>
      <c r="AS123" s="513"/>
      <c r="AT123" s="513"/>
      <c r="AU123" s="513"/>
      <c r="AV123" s="513"/>
      <c r="AW123" s="513"/>
      <c r="AX123" s="513"/>
      <c r="AY123" s="513"/>
      <c r="AZ123" s="757"/>
      <c r="BA123" s="886"/>
      <c r="BB123" s="641" t="s">
        <v>52</v>
      </c>
      <c r="BC123" s="560">
        <v>4969.9817225140077</v>
      </c>
      <c r="BD123" s="556">
        <v>5318.5087077539965</v>
      </c>
      <c r="BE123" s="556">
        <v>4433.6178975940038</v>
      </c>
      <c r="BF123" s="556">
        <v>3276.8221062439989</v>
      </c>
      <c r="BG123" s="569">
        <v>2204.911957421999</v>
      </c>
      <c r="BH123" s="560">
        <v>1217.4206686030002</v>
      </c>
      <c r="BI123" s="556">
        <v>1027.7351791340009</v>
      </c>
      <c r="BJ123" s="556">
        <v>922.55059153399986</v>
      </c>
      <c r="BK123" s="556">
        <v>767.09028775200034</v>
      </c>
      <c r="BL123" s="569">
        <v>543.2134628629999</v>
      </c>
      <c r="BM123" s="560">
        <v>3789.6443734280019</v>
      </c>
      <c r="BN123" s="556">
        <v>3698.5108295149971</v>
      </c>
      <c r="BO123" s="556">
        <v>3442.4277791149989</v>
      </c>
      <c r="BP123" s="556">
        <v>2794.0110972290004</v>
      </c>
      <c r="BQ123" s="569">
        <v>2001.2381223550015</v>
      </c>
      <c r="BR123" s="560">
        <v>408.61400971900053</v>
      </c>
      <c r="BS123" s="556">
        <v>1674.5924452170002</v>
      </c>
      <c r="BT123" s="556">
        <v>628.49358256499966</v>
      </c>
      <c r="BU123" s="556">
        <v>211.48697027499955</v>
      </c>
      <c r="BV123" s="556">
        <v>184.43755384700015</v>
      </c>
      <c r="BW123" s="556">
        <v>2483.4026792450018</v>
      </c>
      <c r="BX123" s="556">
        <v>839.85742947100175</v>
      </c>
      <c r="BY123" s="564">
        <v>663.26575852700137</v>
      </c>
      <c r="BZ123" s="564">
        <v>1536.1981783119991</v>
      </c>
      <c r="CA123" s="564">
        <v>1839.8486543579986</v>
      </c>
      <c r="CB123" s="564">
        <v>1135.9282126670003</v>
      </c>
      <c r="CC123" s="564">
        <v>2283.9766173219964</v>
      </c>
      <c r="CD123" s="564">
        <v>1826.6604216440005</v>
      </c>
      <c r="CE123" s="564">
        <v>320.75287124400006</v>
      </c>
      <c r="CF123" s="564">
        <v>1267.3646040820004</v>
      </c>
      <c r="CG123" s="564">
        <v>2898.9624030329983</v>
      </c>
      <c r="CH123" s="105" t="s">
        <v>36</v>
      </c>
      <c r="CI123" s="83"/>
      <c r="CJ123" s="83"/>
      <c r="CK123" s="83"/>
      <c r="CL123" s="83"/>
      <c r="CM123" s="83"/>
      <c r="CN123" s="83"/>
      <c r="CO123" s="83"/>
      <c r="CP123" s="83"/>
      <c r="CQ123" s="83"/>
      <c r="CR123" s="83"/>
      <c r="CS123" s="83"/>
      <c r="CT123" s="83"/>
      <c r="CU123" s="83"/>
      <c r="CV123" s="83"/>
      <c r="CW123" s="83"/>
      <c r="CX123" s="83"/>
      <c r="CY123" s="83"/>
      <c r="CZ123" s="85"/>
    </row>
    <row r="124" s="759" customFormat="true" ht="15" customHeight="true" x14ac:dyDescent="0.2">
      <c r="A124" s="863" t="s">
        <v>51</v>
      </c>
      <c r="B124" s="454" t="s">
        <v>15</v>
      </c>
      <c r="C124" s="194">
        <f>C122*C129/100</f>
        <v>1.8111199693314584</v>
      </c>
      <c r="D124" s="193">
        <f>D122*D129/100</f>
        <v>1.9332437687252446</v>
      </c>
      <c r="E124" s="193">
        <f t="shared" ref="E124:AG124" si="1">E122*E129/100</f>
        <v>7.781827916837873</v>
      </c>
      <c r="F124" s="193">
        <f t="shared" si="1"/>
        <v>25.388048485838041</v>
      </c>
      <c r="G124" s="192">
        <f t="shared" si="1"/>
        <v>50.153144744746562</v>
      </c>
      <c r="H124" s="191">
        <f t="shared" si="1"/>
        <v>7.2677718914870733</v>
      </c>
      <c r="I124" s="193">
        <f t="shared" si="1"/>
        <v>21.481683875811427</v>
      </c>
      <c r="J124" s="193">
        <f t="shared" si="1"/>
        <v>33.220461410719281</v>
      </c>
      <c r="K124" s="193">
        <f t="shared" si="1"/>
        <v>48.176329820913907</v>
      </c>
      <c r="L124" s="190">
        <f t="shared" si="1"/>
        <v>60.378377323740985</v>
      </c>
      <c r="M124" s="194">
        <f t="shared" si="1"/>
        <v>0.87337294511612573</v>
      </c>
      <c r="N124" s="193">
        <f t="shared" si="1"/>
        <v>1.1680150667471048</v>
      </c>
      <c r="O124" s="193">
        <f t="shared" si="1"/>
        <v>2.5286371515140265</v>
      </c>
      <c r="P124" s="193">
        <f t="shared" si="1"/>
        <v>6.6004146349928758</v>
      </c>
      <c r="Q124" s="192">
        <f t="shared" si="1"/>
        <v>23.810617100862714</v>
      </c>
      <c r="R124" s="191">
        <f t="shared" si="1"/>
        <v>18.475921456347358</v>
      </c>
      <c r="S124" s="193">
        <f t="shared" si="1"/>
        <v>37.125610187853006</v>
      </c>
      <c r="T124" s="193">
        <f t="shared" si="1"/>
        <v>6.7713856184560131</v>
      </c>
      <c r="U124" s="193">
        <f t="shared" si="1"/>
        <v>15.882344057833167</v>
      </c>
      <c r="V124" s="193">
        <f t="shared" si="1"/>
        <v>21.344670866910164</v>
      </c>
      <c r="W124" s="193">
        <f t="shared" si="1"/>
        <v>3.908809573035863</v>
      </c>
      <c r="X124" s="193">
        <f t="shared" si="1"/>
        <v>5.5149758821203134</v>
      </c>
      <c r="Y124" s="193">
        <f t="shared" si="1"/>
        <v>11.392125569351286</v>
      </c>
      <c r="Z124" s="193">
        <f t="shared" si="1"/>
        <v>8.8982684543454624</v>
      </c>
      <c r="AA124" s="193">
        <f t="shared" si="1"/>
        <v>9.1544721024134432</v>
      </c>
      <c r="AB124" s="193">
        <f t="shared" si="1"/>
        <v>16.399860858457515</v>
      </c>
      <c r="AC124" s="193">
        <f t="shared" si="1"/>
        <v>10.587373416852481</v>
      </c>
      <c r="AD124" s="193">
        <f t="shared" si="1"/>
        <v>6.8810998442862044</v>
      </c>
      <c r="AE124" s="193">
        <f t="shared" si="1"/>
        <v>13.641802650935331</v>
      </c>
      <c r="AF124" s="193">
        <f t="shared" si="1"/>
        <v>11.180076966048523</v>
      </c>
      <c r="AG124" s="190">
        <f t="shared" si="1"/>
        <v>9.5027666265334148</v>
      </c>
      <c r="AH124" s="133" t="s">
        <v>36</v>
      </c>
      <c r="AI124" s="513"/>
      <c r="AJ124" s="513"/>
      <c r="AK124" s="513"/>
      <c r="AL124" s="513"/>
      <c r="AM124" s="513"/>
      <c r="AN124" s="513"/>
      <c r="AO124" s="513"/>
      <c r="AP124" s="513"/>
      <c r="AQ124" s="513"/>
      <c r="AR124" s="513"/>
      <c r="AS124" s="513"/>
      <c r="AT124" s="513"/>
      <c r="AU124" s="513"/>
      <c r="AV124" s="513"/>
      <c r="AW124" s="513"/>
      <c r="AX124" s="513"/>
      <c r="AY124" s="513"/>
      <c r="AZ124" s="757"/>
      <c r="BA124" s="886" t="s">
        <v>51</v>
      </c>
      <c r="BB124" s="641" t="s">
        <v>15</v>
      </c>
      <c r="BC124" s="560">
        <v>1807.9820542360014</v>
      </c>
      <c r="BD124" s="556">
        <v>1568.4888156630038</v>
      </c>
      <c r="BE124" s="556">
        <v>2245.3115082900022</v>
      </c>
      <c r="BF124" s="556">
        <v>2752.571750800998</v>
      </c>
      <c r="BG124" s="569">
        <v>4060.8627846180016</v>
      </c>
      <c r="BH124" s="560">
        <v>741.07547881000039</v>
      </c>
      <c r="BI124" s="556">
        <v>705.04398659100036</v>
      </c>
      <c r="BJ124" s="556">
        <v>879.23508361500024</v>
      </c>
      <c r="BK124" s="556">
        <v>1235.6454626959996</v>
      </c>
      <c r="BL124" s="569">
        <v>1538.5581632430005</v>
      </c>
      <c r="BM124" s="560">
        <v>1041.4925685999999</v>
      </c>
      <c r="BN124" s="556">
        <v>1026.3435502740001</v>
      </c>
      <c r="BO124" s="556">
        <v>1251.2765683500018</v>
      </c>
      <c r="BP124" s="556">
        <v>1681.1429239290017</v>
      </c>
      <c r="BQ124" s="569">
        <v>2335.4031275000007</v>
      </c>
      <c r="BR124" s="560">
        <v>179.20591695499991</v>
      </c>
      <c r="BS124" s="556">
        <v>1921.9856098720004</v>
      </c>
      <c r="BT124" s="556">
        <v>991.62396614300008</v>
      </c>
      <c r="BU124" s="556">
        <v>225.30587618099972</v>
      </c>
      <c r="BV124" s="556">
        <v>196.88321216299988</v>
      </c>
      <c r="BW124" s="556">
        <v>535.66994528700002</v>
      </c>
      <c r="BX124" s="556">
        <v>166.27611930500007</v>
      </c>
      <c r="BY124" s="564">
        <v>278.25018068099985</v>
      </c>
      <c r="BZ124" s="564">
        <v>1130.4733137549997</v>
      </c>
      <c r="CA124" s="564">
        <v>1485.2503784070004</v>
      </c>
      <c r="CB124" s="564">
        <v>909.77867400700006</v>
      </c>
      <c r="CC124" s="564">
        <v>500.360447604</v>
      </c>
      <c r="CD124" s="564">
        <v>769.32071151299999</v>
      </c>
      <c r="CE124" s="564">
        <v>803.75099769099984</v>
      </c>
      <c r="CF124" s="564">
        <v>1299.2398612530026</v>
      </c>
      <c r="CG124" s="564">
        <v>1041.8417027910004</v>
      </c>
      <c r="CH124" s="105" t="s">
        <v>36</v>
      </c>
      <c r="CI124" s="83"/>
      <c r="CJ124" s="83"/>
      <c r="CK124" s="83"/>
      <c r="CL124" s="83"/>
      <c r="CM124" s="83"/>
      <c r="CN124" s="83"/>
      <c r="CO124" s="83"/>
      <c r="CP124" s="83"/>
      <c r="CQ124" s="83"/>
      <c r="CR124" s="83"/>
      <c r="CS124" s="83"/>
      <c r="CT124" s="83"/>
      <c r="CU124" s="83"/>
      <c r="CV124" s="83"/>
      <c r="CW124" s="83"/>
      <c r="CX124" s="83"/>
      <c r="CY124" s="83"/>
      <c r="CZ124" s="85"/>
    </row>
    <row r="125" s="759" customFormat="true" ht="15" customHeight="true" x14ac:dyDescent="0.2">
      <c r="A125" s="863"/>
      <c r="B125" s="454" t="s">
        <v>16</v>
      </c>
      <c r="C125" s="194">
        <f>C122*C128/100</f>
        <v>1.0918735220191313</v>
      </c>
      <c r="D125" s="193">
        <f>D122*D128/100</f>
        <v>1.1841285076903545</v>
      </c>
      <c r="E125" s="193">
        <f t="shared" ref="E125:AG125" si="2">E122*E128/100</f>
        <v>4.1440813681432793</v>
      </c>
      <c r="F125" s="193">
        <f t="shared" si="2"/>
        <v>16.930255752405511</v>
      </c>
      <c r="G125" s="192">
        <f t="shared" si="2"/>
        <v>19.833895885523731</v>
      </c>
      <c r="H125" s="191">
        <f t="shared" si="2"/>
        <v>5.4885240355928273</v>
      </c>
      <c r="I125" s="193">
        <f t="shared" si="2"/>
        <v>23.800987158439444</v>
      </c>
      <c r="J125" s="193">
        <f t="shared" si="2"/>
        <v>26.972632878689708</v>
      </c>
      <c r="K125" s="193">
        <f t="shared" si="2"/>
        <v>20.6632521670263</v>
      </c>
      <c r="L125" s="190">
        <f t="shared" si="2"/>
        <v>16.759903564622896</v>
      </c>
      <c r="M125" s="194">
        <f t="shared" si="2"/>
        <v>0.42787335083740352</v>
      </c>
      <c r="N125" s="193">
        <f t="shared" si="2"/>
        <v>0.7129637097141065</v>
      </c>
      <c r="O125" s="193">
        <f t="shared" si="2"/>
        <v>1.3132608773500272</v>
      </c>
      <c r="P125" s="193">
        <f t="shared" si="2"/>
        <v>3.4250716854622203</v>
      </c>
      <c r="Q125" s="192">
        <f t="shared" si="2"/>
        <v>10.370981194312701</v>
      </c>
      <c r="R125" s="191">
        <f t="shared" si="2"/>
        <v>4.8509879205694872</v>
      </c>
      <c r="S125" s="193">
        <f t="shared" si="2"/>
        <v>29.177254017654356</v>
      </c>
      <c r="T125" s="193">
        <f t="shared" si="2"/>
        <v>1.622674028585499</v>
      </c>
      <c r="U125" s="193">
        <f t="shared" si="2"/>
        <v>6.0871135156897536</v>
      </c>
      <c r="V125" s="193">
        <f t="shared" si="2"/>
        <v>7.7233718561906297</v>
      </c>
      <c r="W125" s="193">
        <f t="shared" si="2"/>
        <v>4.3750338474128352</v>
      </c>
      <c r="X125" s="193">
        <f t="shared" si="2"/>
        <v>4.0836850852456363</v>
      </c>
      <c r="Y125" s="193">
        <f t="shared" si="2"/>
        <v>8.1361885965477025</v>
      </c>
      <c r="Z125" s="193">
        <f t="shared" si="2"/>
        <v>1.6429706644109197</v>
      </c>
      <c r="AA125" s="193">
        <f t="shared" si="2"/>
        <v>4.8524759573040832</v>
      </c>
      <c r="AB125" s="193">
        <f t="shared" si="2"/>
        <v>3.5899233498298755</v>
      </c>
      <c r="AC125" s="193">
        <f t="shared" si="2"/>
        <v>5.990530926354575</v>
      </c>
      <c r="AD125" s="193">
        <f t="shared" si="2"/>
        <v>3.0633574700283197</v>
      </c>
      <c r="AE125" s="193">
        <f t="shared" si="2"/>
        <v>11.495141613007759</v>
      </c>
      <c r="AF125" s="193">
        <f t="shared" si="2"/>
        <v>7.6758615416564702</v>
      </c>
      <c r="AG125" s="190">
        <f t="shared" si="2"/>
        <v>2.9429347083966872</v>
      </c>
      <c r="AH125" s="133" t="s">
        <v>36</v>
      </c>
      <c r="AI125" s="513"/>
      <c r="AJ125" s="513"/>
      <c r="AK125" s="513"/>
      <c r="AL125" s="513"/>
      <c r="AM125" s="513"/>
      <c r="AN125" s="513"/>
      <c r="AO125" s="513"/>
      <c r="AP125" s="513"/>
      <c r="AQ125" s="513"/>
      <c r="AR125" s="513"/>
      <c r="AS125" s="513"/>
      <c r="AT125" s="513"/>
      <c r="AU125" s="513"/>
      <c r="AV125" s="513"/>
      <c r="AW125" s="513"/>
      <c r="AX125" s="513"/>
      <c r="AY125" s="513"/>
      <c r="AZ125" s="757"/>
      <c r="BA125" s="886"/>
      <c r="BB125" s="641" t="s">
        <v>16</v>
      </c>
      <c r="BC125" s="560">
        <v>1089.981760863001</v>
      </c>
      <c r="BD125" s="556">
        <v>960.7129481890006</v>
      </c>
      <c r="BE125" s="556">
        <v>1195.7028202910003</v>
      </c>
      <c r="BF125" s="556">
        <v>1835.5780178969992</v>
      </c>
      <c r="BG125" s="569">
        <v>1605.9357810050005</v>
      </c>
      <c r="BH125" s="560">
        <v>559.65028049400007</v>
      </c>
      <c r="BI125" s="556">
        <v>781.16515297400031</v>
      </c>
      <c r="BJ125" s="556">
        <v>713.87584992300003</v>
      </c>
      <c r="BK125" s="556">
        <v>529.97922173899997</v>
      </c>
      <c r="BL125" s="569">
        <v>427.07485009499987</v>
      </c>
      <c r="BM125" s="560">
        <v>510.23668375699992</v>
      </c>
      <c r="BN125" s="556">
        <v>626.48652905000006</v>
      </c>
      <c r="BO125" s="556">
        <v>649.85700418700014</v>
      </c>
      <c r="BP125" s="556">
        <v>872.37474407099967</v>
      </c>
      <c r="BQ125" s="569">
        <v>1017.2110119549994</v>
      </c>
      <c r="BR125" s="560">
        <v>200.58074912200001</v>
      </c>
      <c r="BS125" s="556">
        <v>1510.5007587419998</v>
      </c>
      <c r="BT125" s="556">
        <v>183.09282248100004</v>
      </c>
      <c r="BU125" s="556">
        <v>86.35138736899988</v>
      </c>
      <c r="BV125" s="556">
        <v>51.693123194000002</v>
      </c>
      <c r="BW125" s="556">
        <v>367.77281091499992</v>
      </c>
      <c r="BX125" s="556">
        <v>88.137345569999994</v>
      </c>
      <c r="BY125" s="564">
        <v>100.68225590599999</v>
      </c>
      <c r="BZ125" s="564">
        <v>270.90314886800007</v>
      </c>
      <c r="CA125" s="564">
        <v>1251.5327971990002</v>
      </c>
      <c r="CB125" s="564">
        <v>673.66561184099976</v>
      </c>
      <c r="CC125" s="564">
        <v>283.11315920200002</v>
      </c>
      <c r="CD125" s="564">
        <v>342.48948595299998</v>
      </c>
      <c r="CE125" s="564">
        <v>248.91558437399993</v>
      </c>
      <c r="CF125" s="564">
        <v>284.40311507500007</v>
      </c>
      <c r="CG125" s="564">
        <v>744.0771724340002</v>
      </c>
      <c r="CH125" s="105" t="s">
        <v>36</v>
      </c>
      <c r="CI125" s="83"/>
      <c r="CJ125" s="83"/>
      <c r="CK125" s="83"/>
      <c r="CL125" s="83"/>
      <c r="CM125" s="83"/>
      <c r="CN125" s="83"/>
      <c r="CO125" s="83"/>
      <c r="CP125" s="83"/>
      <c r="CQ125" s="83"/>
      <c r="CR125" s="83"/>
      <c r="CS125" s="83"/>
      <c r="CT125" s="83"/>
      <c r="CU125" s="83"/>
      <c r="CV125" s="83"/>
      <c r="CW125" s="83"/>
      <c r="CX125" s="83"/>
      <c r="CY125" s="83"/>
      <c r="CZ125" s="85"/>
    </row>
    <row r="126" s="759" customFormat="true" ht="15" customHeight="true" x14ac:dyDescent="0.2">
      <c r="A126" s="863"/>
      <c r="B126" s="454" t="s">
        <v>22</v>
      </c>
      <c r="C126" s="194">
        <f>100-C124-C125-C127</f>
        <v>57.435302919306565</v>
      </c>
      <c r="D126" s="193">
        <f>100-D124-D125-D127</f>
        <v>54.547182560288398</v>
      </c>
      <c r="E126" s="193">
        <f t="shared" ref="E126:AG126" si="3">100-E124-E125-E127</f>
        <v>56.37188025959027</v>
      </c>
      <c r="F126" s="193">
        <f t="shared" si="3"/>
        <v>43.426672060806879</v>
      </c>
      <c r="G126" s="192">
        <f t="shared" si="3"/>
        <v>27.658847288010051</v>
      </c>
      <c r="H126" s="191">
        <f t="shared" si="3"/>
        <v>70.925003504639378</v>
      </c>
      <c r="I126" s="193">
        <f t="shared" si="3"/>
        <v>49.739242893430514</v>
      </c>
      <c r="J126" s="193">
        <f t="shared" si="3"/>
        <v>37.016106419816367</v>
      </c>
      <c r="K126" s="193">
        <f t="shared" si="3"/>
        <v>29.029675370364085</v>
      </c>
      <c r="L126" s="190">
        <f t="shared" si="3"/>
        <v>22.363573517931854</v>
      </c>
      <c r="M126" s="194">
        <f t="shared" si="3"/>
        <v>46.781749890417139</v>
      </c>
      <c r="N126" s="193">
        <f t="shared" si="3"/>
        <v>52.574576265989457</v>
      </c>
      <c r="O126" s="193">
        <f t="shared" si="3"/>
        <v>58.404712657409519</v>
      </c>
      <c r="P126" s="193">
        <f t="shared" si="3"/>
        <v>60.742900729594581</v>
      </c>
      <c r="Q126" s="192">
        <f t="shared" si="3"/>
        <v>51.208178179931224</v>
      </c>
      <c r="R126" s="191">
        <f t="shared" si="3"/>
        <v>57.364305110521919</v>
      </c>
      <c r="S126" s="193">
        <f t="shared" si="3"/>
        <v>32.363662722203891</v>
      </c>
      <c r="T126" s="193">
        <f t="shared" si="3"/>
        <v>59.86532841632949</v>
      </c>
      <c r="U126" s="193">
        <f t="shared" si="3"/>
        <v>65.047414437395474</v>
      </c>
      <c r="V126" s="193">
        <f t="shared" si="3"/>
        <v>36.174616183502273</v>
      </c>
      <c r="W126" s="193">
        <f t="shared" si="3"/>
        <v>71.222646535198322</v>
      </c>
      <c r="X126" s="193">
        <f t="shared" si="3"/>
        <v>70.815321531910939</v>
      </c>
      <c r="Y126" s="193">
        <f t="shared" si="3"/>
        <v>55.956106776651303</v>
      </c>
      <c r="Z126" s="193">
        <f t="shared" si="3"/>
        <v>78.381401612824462</v>
      </c>
      <c r="AA126" s="193">
        <f t="shared" si="3"/>
        <v>52.895938437829784</v>
      </c>
      <c r="AB126" s="193">
        <f t="shared" si="3"/>
        <v>50.738447165689323</v>
      </c>
      <c r="AC126" s="193">
        <f t="shared" si="3"/>
        <v>61.683542070367295</v>
      </c>
      <c r="AD126" s="193">
        <f t="shared" si="3"/>
        <v>55.150724627962205</v>
      </c>
      <c r="AE126" s="193">
        <f t="shared" si="3"/>
        <v>38.23031667987226</v>
      </c>
      <c r="AF126" s="193">
        <f t="shared" si="3"/>
        <v>23.239442249310308</v>
      </c>
      <c r="AG126" s="190">
        <f t="shared" si="3"/>
        <v>75.744623110510204</v>
      </c>
      <c r="AH126" s="133" t="s">
        <v>36</v>
      </c>
      <c r="AI126" s="513"/>
      <c r="AJ126" s="513"/>
      <c r="AK126" s="513"/>
      <c r="AL126" s="513"/>
      <c r="AM126" s="513"/>
      <c r="AN126" s="513"/>
      <c r="AO126" s="513"/>
      <c r="AP126" s="513"/>
      <c r="AQ126" s="513"/>
      <c r="AR126" s="513"/>
      <c r="AS126" s="513"/>
      <c r="AT126" s="513"/>
      <c r="AU126" s="513"/>
      <c r="AV126" s="513"/>
      <c r="AW126" s="513"/>
      <c r="AX126" s="513"/>
      <c r="AY126" s="513"/>
      <c r="AZ126" s="757"/>
      <c r="BA126" s="886"/>
      <c r="BB126" s="641" t="s">
        <v>22</v>
      </c>
      <c r="BC126" s="560">
        <v>1849.4204848149989</v>
      </c>
      <c r="BD126" s="556">
        <v>1996.1455444730009</v>
      </c>
      <c r="BE126" s="556">
        <v>1937.1854166609987</v>
      </c>
      <c r="BF126" s="556">
        <v>2155.6685013980014</v>
      </c>
      <c r="BG126" s="569">
        <v>2019.6030689609995</v>
      </c>
      <c r="BH126" s="560">
        <v>806.49189316199988</v>
      </c>
      <c r="BI126" s="556">
        <v>902.58886713900017</v>
      </c>
      <c r="BJ126" s="556">
        <v>852.34352753399969</v>
      </c>
      <c r="BK126" s="556">
        <v>713.12464984700023</v>
      </c>
      <c r="BL126" s="569">
        <v>530.71575468900005</v>
      </c>
      <c r="BM126" s="560">
        <v>1016.5632244289991</v>
      </c>
      <c r="BN126" s="556">
        <v>1261.2723147980007</v>
      </c>
      <c r="BO126" s="556">
        <v>1425.0522588079984</v>
      </c>
      <c r="BP126" s="556">
        <v>1230.8421861899999</v>
      </c>
      <c r="BQ126" s="569">
        <v>1219.0283397120002</v>
      </c>
      <c r="BR126" s="560">
        <v>247.04303803500008</v>
      </c>
      <c r="BS126" s="556">
        <v>1606.4909244540004</v>
      </c>
      <c r="BT126" s="556">
        <v>428.74549138300023</v>
      </c>
      <c r="BU126" s="556">
        <v>143.56648482999989</v>
      </c>
      <c r="BV126" s="556">
        <v>100.82783074099994</v>
      </c>
      <c r="BW126" s="556">
        <v>522.26272550099998</v>
      </c>
      <c r="BX126" s="556">
        <v>477.68534954500001</v>
      </c>
      <c r="BY126" s="564">
        <v>301.02537698199984</v>
      </c>
      <c r="BZ126" s="564">
        <v>603.7940111840004</v>
      </c>
      <c r="CA126" s="564">
        <v>163.30305852499998</v>
      </c>
      <c r="CB126" s="564">
        <v>603.31143919800024</v>
      </c>
      <c r="CC126" s="564">
        <v>1617.1573066129997</v>
      </c>
      <c r="CD126" s="564">
        <v>800.9925983639996</v>
      </c>
      <c r="CE126" s="564">
        <v>158.55648980500004</v>
      </c>
      <c r="CF126" s="564">
        <v>432.82426163400027</v>
      </c>
      <c r="CG126" s="564">
        <v>1750.4366295139996</v>
      </c>
      <c r="CH126" s="105" t="s">
        <v>36</v>
      </c>
      <c r="CI126" s="83"/>
      <c r="CJ126" s="83"/>
      <c r="CK126" s="83"/>
      <c r="CL126" s="83"/>
      <c r="CM126" s="83"/>
      <c r="CN126" s="83"/>
      <c r="CO126" s="83"/>
      <c r="CP126" s="83"/>
      <c r="CQ126" s="83"/>
      <c r="CR126" s="83"/>
      <c r="CS126" s="83"/>
      <c r="CT126" s="83"/>
      <c r="CU126" s="83"/>
      <c r="CV126" s="83"/>
      <c r="CW126" s="83"/>
      <c r="CX126" s="83"/>
      <c r="CY126" s="83"/>
      <c r="CZ126" s="85"/>
    </row>
    <row r="127" s="759" customFormat="true" ht="15" customHeight="true" x14ac:dyDescent="0.2">
      <c r="A127" s="863"/>
      <c r="B127" s="454" t="s">
        <v>19</v>
      </c>
      <c r="C127" s="194">
        <v>39.661703589342849</v>
      </c>
      <c r="D127" s="193">
        <v>42.335445163295994</v>
      </c>
      <c r="E127" s="193">
        <v>31.702210455428588</v>
      </c>
      <c r="F127" s="193">
        <v>14.255023700949563</v>
      </c>
      <c r="G127" s="192">
        <v>2.3541120817196544</v>
      </c>
      <c r="H127" s="191">
        <v>16.318700568280718</v>
      </c>
      <c r="I127" s="193">
        <v>4.9780860723186153</v>
      </c>
      <c r="J127" s="193">
        <v>2.7907992907746468</v>
      </c>
      <c r="K127" s="193">
        <v>2.1307426416957065</v>
      </c>
      <c r="L127" s="190">
        <v>0.49814559370426459</v>
      </c>
      <c r="M127" s="194">
        <v>51.917003813629329</v>
      </c>
      <c r="N127" s="193">
        <v>45.544444957549338</v>
      </c>
      <c r="O127" s="193">
        <v>37.753389313726416</v>
      </c>
      <c r="P127" s="193">
        <v>29.231612949950332</v>
      </c>
      <c r="Q127" s="192">
        <v>14.610223524893353</v>
      </c>
      <c r="R127" s="191">
        <v>19.308785512561251</v>
      </c>
      <c r="S127" s="193">
        <v>1.3334730722887493</v>
      </c>
      <c r="T127" s="193">
        <v>31.740611936629005</v>
      </c>
      <c r="U127" s="193">
        <v>12.983127989081602</v>
      </c>
      <c r="V127" s="193">
        <v>34.757341093396938</v>
      </c>
      <c r="W127" s="193">
        <v>20.493510044352973</v>
      </c>
      <c r="X127" s="193">
        <v>19.586017500723109</v>
      </c>
      <c r="Y127" s="193">
        <v>24.515579057449706</v>
      </c>
      <c r="Z127" s="193">
        <v>11.07735926841915</v>
      </c>
      <c r="AA127" s="193">
        <v>33.097113502452686</v>
      </c>
      <c r="AB127" s="193">
        <v>29.271768626023292</v>
      </c>
      <c r="AC127" s="193">
        <v>21.738553586425638</v>
      </c>
      <c r="AD127" s="193">
        <v>34.904818057723261</v>
      </c>
      <c r="AE127" s="193">
        <v>36.632739056184647</v>
      </c>
      <c r="AF127" s="193">
        <v>57.904619242984701</v>
      </c>
      <c r="AG127" s="190">
        <v>11.809675554559689</v>
      </c>
      <c r="AH127" s="133" t="s">
        <v>36</v>
      </c>
      <c r="AI127" s="513"/>
      <c r="AJ127" s="513"/>
      <c r="AK127" s="513"/>
      <c r="AL127" s="513"/>
      <c r="AM127" s="513"/>
      <c r="AN127" s="513"/>
      <c r="AO127" s="513"/>
      <c r="AP127" s="513"/>
      <c r="AQ127" s="513"/>
      <c r="AR127" s="513"/>
      <c r="AS127" s="513"/>
      <c r="AT127" s="513"/>
      <c r="AU127" s="513"/>
      <c r="AV127" s="513"/>
      <c r="AW127" s="513"/>
      <c r="AX127" s="513"/>
      <c r="AY127" s="513"/>
      <c r="AZ127" s="757"/>
      <c r="BA127" s="886"/>
      <c r="BB127" s="641" t="s">
        <v>19</v>
      </c>
      <c r="BC127" s="560">
        <v>3120.5612376989939</v>
      </c>
      <c r="BD127" s="556">
        <v>3322.3631632809938</v>
      </c>
      <c r="BE127" s="556">
        <v>2496.4324809330005</v>
      </c>
      <c r="BF127" s="556">
        <v>1121.1536048460011</v>
      </c>
      <c r="BG127" s="569">
        <v>185.30888846099995</v>
      </c>
      <c r="BH127" s="560">
        <v>410.92877544099991</v>
      </c>
      <c r="BI127" s="556">
        <v>125.146311995</v>
      </c>
      <c r="BJ127" s="556">
        <v>70.207063999999988</v>
      </c>
      <c r="BK127" s="556">
        <v>53.965637905000001</v>
      </c>
      <c r="BL127" s="569">
        <v>12.497708174</v>
      </c>
      <c r="BM127" s="560">
        <v>2773.0811489989942</v>
      </c>
      <c r="BN127" s="556">
        <v>2437.2385147170003</v>
      </c>
      <c r="BO127" s="556">
        <v>2017.3755203070016</v>
      </c>
      <c r="BP127" s="556">
        <v>1563.1689110390018</v>
      </c>
      <c r="BQ127" s="569">
        <v>782.20978264300061</v>
      </c>
      <c r="BR127" s="560">
        <v>161.57097168400009</v>
      </c>
      <c r="BS127" s="556">
        <v>68.101520762999996</v>
      </c>
      <c r="BT127" s="556">
        <v>199.748091182</v>
      </c>
      <c r="BU127" s="556">
        <v>67.920485444999983</v>
      </c>
      <c r="BV127" s="556">
        <v>83.609723105999976</v>
      </c>
      <c r="BW127" s="556">
        <v>1961.139953743997</v>
      </c>
      <c r="BX127" s="556">
        <v>362.1720799259997</v>
      </c>
      <c r="BY127" s="564">
        <v>362.24038154499988</v>
      </c>
      <c r="BZ127" s="564">
        <v>932.40416712800015</v>
      </c>
      <c r="CA127" s="564">
        <v>1676.5455958329994</v>
      </c>
      <c r="CB127" s="564">
        <v>532.61677346900024</v>
      </c>
      <c r="CC127" s="564">
        <v>666.81931070899975</v>
      </c>
      <c r="CD127" s="564">
        <v>1025.6678232800004</v>
      </c>
      <c r="CE127" s="564">
        <v>162.19638143900011</v>
      </c>
      <c r="CF127" s="564">
        <v>834.54034244800016</v>
      </c>
      <c r="CG127" s="564">
        <v>1148.5257735190003</v>
      </c>
      <c r="CH127" s="105" t="s">
        <v>36</v>
      </c>
      <c r="CI127" s="83"/>
      <c r="CJ127" s="83"/>
      <c r="CK127" s="83"/>
      <c r="CL127" s="83"/>
      <c r="CM127" s="83"/>
      <c r="CN127" s="83"/>
      <c r="CO127" s="83"/>
      <c r="CP127" s="83"/>
      <c r="CQ127" s="83"/>
      <c r="CR127" s="83"/>
      <c r="CS127" s="83"/>
      <c r="CT127" s="83"/>
      <c r="CU127" s="83"/>
      <c r="CV127" s="83"/>
      <c r="CW127" s="83"/>
      <c r="CX127" s="83"/>
      <c r="CY127" s="83"/>
      <c r="CZ127" s="85"/>
    </row>
    <row r="128" s="759" customFormat="true" ht="15" customHeight="true" x14ac:dyDescent="0.2">
      <c r="A128" s="863" t="s">
        <v>191</v>
      </c>
      <c r="B128" s="454" t="s">
        <v>50</v>
      </c>
      <c r="C128" s="194">
        <v>37.611986567394929</v>
      </c>
      <c r="D128" s="193">
        <v>37.984828332786904</v>
      </c>
      <c r="E128" s="193">
        <v>34.748556853120732</v>
      </c>
      <c r="F128" s="193">
        <v>40.006933305010399</v>
      </c>
      <c r="G128" s="192">
        <v>28.339383558597458</v>
      </c>
      <c r="H128" s="191">
        <v>43.02600117594816</v>
      </c>
      <c r="I128" s="193">
        <v>52.560917045809553</v>
      </c>
      <c r="J128" s="193">
        <v>44.810178305512942</v>
      </c>
      <c r="K128" s="193">
        <v>30.016527657948611</v>
      </c>
      <c r="L128" s="190">
        <v>21.727089807560247</v>
      </c>
      <c r="M128" s="194">
        <v>32.881811242649142</v>
      </c>
      <c r="N128" s="193">
        <v>37.903867849877784</v>
      </c>
      <c r="O128" s="193">
        <v>34.182606292086398</v>
      </c>
      <c r="P128" s="193">
        <v>34.16364629089383</v>
      </c>
      <c r="Q128" s="192">
        <v>30.340831650860846</v>
      </c>
      <c r="R128" s="191">
        <v>20.79567353817469</v>
      </c>
      <c r="S128" s="193">
        <v>44.006023521425426</v>
      </c>
      <c r="T128" s="193">
        <v>19.331218704854106</v>
      </c>
      <c r="U128" s="193">
        <v>27.707163435049058</v>
      </c>
      <c r="V128" s="193">
        <v>26.569975590591639</v>
      </c>
      <c r="W128" s="193">
        <v>52.814057742967968</v>
      </c>
      <c r="X128" s="193">
        <v>42.544320495635503</v>
      </c>
      <c r="Y128" s="193">
        <v>41.663548258330444</v>
      </c>
      <c r="Z128" s="193">
        <v>15.586124609274124</v>
      </c>
      <c r="AA128" s="193">
        <v>34.643349404994808</v>
      </c>
      <c r="AB128" s="193">
        <v>17.958789912006964</v>
      </c>
      <c r="AC128" s="193">
        <v>36.135634530966826</v>
      </c>
      <c r="AD128" s="193">
        <v>30.804672122417141</v>
      </c>
      <c r="AE128" s="193">
        <v>45.730067633943193</v>
      </c>
      <c r="AF128" s="193">
        <v>40.707926251031871</v>
      </c>
      <c r="AG128" s="190">
        <v>23.646194209538436</v>
      </c>
      <c r="AH128" s="133" t="s">
        <v>36</v>
      </c>
      <c r="AI128" s="513"/>
      <c r="AJ128" s="513"/>
      <c r="AK128" s="513"/>
      <c r="AL128" s="513"/>
      <c r="AM128" s="513"/>
      <c r="AN128" s="513"/>
      <c r="AO128" s="513"/>
      <c r="AP128" s="513"/>
      <c r="AQ128" s="513"/>
      <c r="AR128" s="513"/>
      <c r="AS128" s="513"/>
      <c r="AT128" s="513"/>
      <c r="AU128" s="513"/>
      <c r="AV128" s="513"/>
      <c r="AW128" s="513"/>
      <c r="AX128" s="513"/>
      <c r="AY128" s="513"/>
      <c r="AZ128" s="757"/>
      <c r="BA128" s="886" t="s">
        <v>109</v>
      </c>
      <c r="BB128" s="641" t="s">
        <v>50</v>
      </c>
      <c r="BC128" s="120" t="s">
        <v>36</v>
      </c>
      <c r="BD128" s="116" t="s">
        <v>36</v>
      </c>
      <c r="BE128" s="116" t="s">
        <v>36</v>
      </c>
      <c r="BF128" s="116" t="s">
        <v>36</v>
      </c>
      <c r="BG128" s="111" t="s">
        <v>36</v>
      </c>
      <c r="BH128" s="120" t="s">
        <v>36</v>
      </c>
      <c r="BI128" s="116" t="s">
        <v>36</v>
      </c>
      <c r="BJ128" s="116" t="s">
        <v>36</v>
      </c>
      <c r="BK128" s="116" t="s">
        <v>36</v>
      </c>
      <c r="BL128" s="111" t="s">
        <v>36</v>
      </c>
      <c r="BM128" s="120" t="s">
        <v>36</v>
      </c>
      <c r="BN128" s="116" t="s">
        <v>36</v>
      </c>
      <c r="BO128" s="116" t="s">
        <v>36</v>
      </c>
      <c r="BP128" s="116" t="s">
        <v>36</v>
      </c>
      <c r="BQ128" s="111" t="s">
        <v>36</v>
      </c>
      <c r="BR128" s="120" t="s">
        <v>36</v>
      </c>
      <c r="BS128" s="116" t="s">
        <v>36</v>
      </c>
      <c r="BT128" s="116" t="s">
        <v>36</v>
      </c>
      <c r="BU128" s="116" t="s">
        <v>36</v>
      </c>
      <c r="BV128" s="116" t="s">
        <v>36</v>
      </c>
      <c r="BW128" s="116" t="s">
        <v>36</v>
      </c>
      <c r="BX128" s="116" t="s">
        <v>36</v>
      </c>
      <c r="BY128" s="105" t="s">
        <v>36</v>
      </c>
      <c r="BZ128" s="105" t="s">
        <v>36</v>
      </c>
      <c r="CA128" s="105" t="s">
        <v>36</v>
      </c>
      <c r="CB128" s="105" t="s">
        <v>36</v>
      </c>
      <c r="CC128" s="105" t="s">
        <v>36</v>
      </c>
      <c r="CD128" s="105" t="s">
        <v>36</v>
      </c>
      <c r="CE128" s="105" t="s">
        <v>36</v>
      </c>
      <c r="CF128" s="105" t="s">
        <v>36</v>
      </c>
      <c r="CG128" s="105" t="s">
        <v>36</v>
      </c>
      <c r="CH128" s="105" t="s">
        <v>36</v>
      </c>
      <c r="CI128" s="85"/>
      <c r="CJ128" s="85"/>
      <c r="CK128" s="85"/>
      <c r="CL128" s="85"/>
      <c r="CM128" s="85"/>
      <c r="CN128" s="85"/>
      <c r="CO128" s="85"/>
      <c r="CP128" s="85"/>
      <c r="CQ128" s="85"/>
      <c r="CR128" s="85"/>
      <c r="CS128" s="85"/>
      <c r="CT128" s="85"/>
      <c r="CU128" s="85"/>
      <c r="CV128" s="85"/>
      <c r="CW128" s="85"/>
      <c r="CX128" s="85"/>
      <c r="CY128" s="85"/>
      <c r="CZ128" s="85"/>
    </row>
    <row r="129" s="759" customFormat="true" ht="15" customHeight="true" x14ac:dyDescent="0.2">
      <c r="A129" s="864"/>
      <c r="B129" s="455" t="s">
        <v>49</v>
      </c>
      <c r="C129" s="189">
        <v>62.388013432605206</v>
      </c>
      <c r="D129" s="188">
        <v>62.015171667213266</v>
      </c>
      <c r="E129" s="188">
        <v>65.251443146879268</v>
      </c>
      <c r="F129" s="188">
        <v>59.993066694989459</v>
      </c>
      <c r="G129" s="187">
        <v>71.660616441402595</v>
      </c>
      <c r="H129" s="186">
        <v>56.973998824051797</v>
      </c>
      <c r="I129" s="188">
        <v>47.439082954190397</v>
      </c>
      <c r="J129" s="188">
        <v>55.189821694487009</v>
      </c>
      <c r="K129" s="188">
        <v>69.9834723420513</v>
      </c>
      <c r="L129" s="185">
        <v>78.272910192439795</v>
      </c>
      <c r="M129" s="189">
        <v>67.118188757350765</v>
      </c>
      <c r="N129" s="188">
        <v>62.096132150122088</v>
      </c>
      <c r="O129" s="188">
        <v>65.81739370791361</v>
      </c>
      <c r="P129" s="188">
        <v>65.836353709106334</v>
      </c>
      <c r="Q129" s="187">
        <v>69.65916834913908</v>
      </c>
      <c r="R129" s="186">
        <v>79.204326461825303</v>
      </c>
      <c r="S129" s="188">
        <v>55.993976478574481</v>
      </c>
      <c r="T129" s="188">
        <v>80.668781295145919</v>
      </c>
      <c r="U129" s="188">
        <v>72.292836564951031</v>
      </c>
      <c r="V129" s="188">
        <v>73.430024409408361</v>
      </c>
      <c r="W129" s="188">
        <v>47.185942257031869</v>
      </c>
      <c r="X129" s="188">
        <v>57.455679504364511</v>
      </c>
      <c r="Y129" s="188">
        <v>58.336451741669585</v>
      </c>
      <c r="Z129" s="188">
        <v>84.413875390725835</v>
      </c>
      <c r="AA129" s="188">
        <v>65.356650595005206</v>
      </c>
      <c r="AB129" s="188">
        <v>82.041210087993079</v>
      </c>
      <c r="AC129" s="188">
        <v>63.864365469033238</v>
      </c>
      <c r="AD129" s="188">
        <v>69.195327877582827</v>
      </c>
      <c r="AE129" s="188">
        <v>54.269932366056985</v>
      </c>
      <c r="AF129" s="188">
        <v>59.2920737489681</v>
      </c>
      <c r="AG129" s="185">
        <v>76.353805790461649</v>
      </c>
      <c r="AH129" s="133" t="s">
        <v>36</v>
      </c>
      <c r="AI129" s="513"/>
      <c r="AJ129" s="513"/>
      <c r="AK129" s="513"/>
      <c r="AL129" s="513"/>
      <c r="AM129" s="513"/>
      <c r="AN129" s="513"/>
      <c r="AO129" s="513"/>
      <c r="AP129" s="513"/>
      <c r="AQ129" s="513"/>
      <c r="AR129" s="513"/>
      <c r="AS129" s="513"/>
      <c r="AT129" s="513"/>
      <c r="AU129" s="513"/>
      <c r="AV129" s="513"/>
      <c r="AW129" s="513"/>
      <c r="AX129" s="513"/>
      <c r="AY129" s="513"/>
      <c r="AZ129" s="757"/>
      <c r="BA129" s="887"/>
      <c r="BB129" s="643" t="s">
        <v>49</v>
      </c>
      <c r="BC129" s="119" t="s">
        <v>36</v>
      </c>
      <c r="BD129" s="115" t="s">
        <v>36</v>
      </c>
      <c r="BE129" s="115" t="s">
        <v>36</v>
      </c>
      <c r="BF129" s="115" t="s">
        <v>36</v>
      </c>
      <c r="BG129" s="110" t="s">
        <v>36</v>
      </c>
      <c r="BH129" s="119" t="s">
        <v>36</v>
      </c>
      <c r="BI129" s="115" t="s">
        <v>36</v>
      </c>
      <c r="BJ129" s="115" t="s">
        <v>36</v>
      </c>
      <c r="BK129" s="115" t="s">
        <v>36</v>
      </c>
      <c r="BL129" s="110" t="s">
        <v>36</v>
      </c>
      <c r="BM129" s="119" t="s">
        <v>36</v>
      </c>
      <c r="BN129" s="115" t="s">
        <v>36</v>
      </c>
      <c r="BO129" s="115" t="s">
        <v>36</v>
      </c>
      <c r="BP129" s="115" t="s">
        <v>36</v>
      </c>
      <c r="BQ129" s="110" t="s">
        <v>36</v>
      </c>
      <c r="BR129" s="119" t="s">
        <v>36</v>
      </c>
      <c r="BS129" s="115" t="s">
        <v>36</v>
      </c>
      <c r="BT129" s="115" t="s">
        <v>36</v>
      </c>
      <c r="BU129" s="115" t="s">
        <v>36</v>
      </c>
      <c r="BV129" s="115" t="s">
        <v>36</v>
      </c>
      <c r="BW129" s="115" t="s">
        <v>36</v>
      </c>
      <c r="BX129" s="115" t="s">
        <v>36</v>
      </c>
      <c r="BY129" s="104" t="s">
        <v>36</v>
      </c>
      <c r="BZ129" s="104" t="s">
        <v>36</v>
      </c>
      <c r="CA129" s="104" t="s">
        <v>36</v>
      </c>
      <c r="CB129" s="104" t="s">
        <v>36</v>
      </c>
      <c r="CC129" s="104" t="s">
        <v>36</v>
      </c>
      <c r="CD129" s="104" t="s">
        <v>36</v>
      </c>
      <c r="CE129" s="104" t="s">
        <v>36</v>
      </c>
      <c r="CF129" s="104" t="s">
        <v>36</v>
      </c>
      <c r="CG129" s="104" t="s">
        <v>36</v>
      </c>
      <c r="CH129" s="105" t="s">
        <v>36</v>
      </c>
      <c r="CI129" s="85"/>
      <c r="CJ129" s="85"/>
      <c r="CK129" s="85"/>
      <c r="CL129" s="85"/>
      <c r="CM129" s="85"/>
      <c r="CN129" s="85"/>
      <c r="CO129" s="85"/>
      <c r="CP129" s="85"/>
      <c r="CQ129" s="85"/>
      <c r="CR129" s="85"/>
      <c r="CS129" s="85"/>
      <c r="CT129" s="85"/>
      <c r="CU129" s="85"/>
      <c r="CV129" s="85"/>
      <c r="CW129" s="85"/>
      <c r="CX129" s="85"/>
      <c r="CY129" s="85"/>
      <c r="CZ129" s="85"/>
    </row>
    <row r="130" s="385" customFormat="true" ht="15" customHeight="true" x14ac:dyDescent="0.2">
      <c r="A130" s="879" t="s">
        <v>48</v>
      </c>
      <c r="B130" s="452" t="s">
        <v>43</v>
      </c>
      <c r="C130" s="458">
        <f>(C158+C159)/(C158+C159+C160)*100</f>
        <v>62.761311686007105</v>
      </c>
      <c r="D130" s="459">
        <f t="shared" ref="D130:AG130" si="4">(D158+D159)/(D158+D159+D160)*100</f>
        <v>56.75278876159566</v>
      </c>
      <c r="E130" s="459">
        <f t="shared" si="4"/>
        <v>64.549736129784421</v>
      </c>
      <c r="F130" s="459">
        <f t="shared" si="4"/>
        <v>68.240022483482548</v>
      </c>
      <c r="G130" s="460">
        <f t="shared" si="4"/>
        <v>72.736146966804753</v>
      </c>
      <c r="H130" s="461">
        <f t="shared" si="4"/>
        <v>62.798442108684661</v>
      </c>
      <c r="I130" s="459">
        <f t="shared" si="4"/>
        <v>62.172289837626678</v>
      </c>
      <c r="J130" s="459">
        <f t="shared" si="4"/>
        <v>65.226312256226947</v>
      </c>
      <c r="K130" s="459">
        <f t="shared" si="4"/>
        <v>70.789216121315334</v>
      </c>
      <c r="L130" s="462">
        <f t="shared" si="4"/>
        <v>76.107281454585035</v>
      </c>
      <c r="M130" s="458">
        <f t="shared" si="4"/>
        <v>62.715032218556246</v>
      </c>
      <c r="N130" s="459">
        <f t="shared" si="4"/>
        <v>57.557666289705502</v>
      </c>
      <c r="O130" s="459">
        <f t="shared" si="4"/>
        <v>58.101839169372958</v>
      </c>
      <c r="P130" s="459">
        <f t="shared" si="4"/>
        <v>67.825536532550089</v>
      </c>
      <c r="Q130" s="460">
        <f t="shared" si="4"/>
        <v>73.743210265253126</v>
      </c>
      <c r="R130" s="461">
        <f t="shared" si="4"/>
        <v>57.704886634512974</v>
      </c>
      <c r="S130" s="459">
        <f t="shared" si="4"/>
        <v>65.856749339092275</v>
      </c>
      <c r="T130" s="459">
        <f t="shared" si="4"/>
        <v>75.932867268469565</v>
      </c>
      <c r="U130" s="459">
        <f t="shared" si="4"/>
        <v>68.54646882845843</v>
      </c>
      <c r="V130" s="459">
        <f t="shared" si="4"/>
        <v>71.311249090128399</v>
      </c>
      <c r="W130" s="459">
        <f t="shared" si="4"/>
        <v>65.57597137738712</v>
      </c>
      <c r="X130" s="459">
        <f t="shared" si="4"/>
        <v>35.300135220763011</v>
      </c>
      <c r="Y130" s="459">
        <f t="shared" si="4"/>
        <v>56.202380087890425</v>
      </c>
      <c r="Z130" s="459">
        <f t="shared" si="4"/>
        <v>70.791011459367851</v>
      </c>
      <c r="AA130" s="459">
        <f t="shared" si="4"/>
        <v>94.369027492938201</v>
      </c>
      <c r="AB130" s="459">
        <f t="shared" si="4"/>
        <v>74.007807902146709</v>
      </c>
      <c r="AC130" s="459">
        <f t="shared" si="4"/>
        <v>32.916411701814205</v>
      </c>
      <c r="AD130" s="459">
        <f t="shared" si="4"/>
        <v>58.668506586638166</v>
      </c>
      <c r="AE130" s="459">
        <f t="shared" si="4"/>
        <v>87.216623396864307</v>
      </c>
      <c r="AF130" s="459">
        <f t="shared" si="4"/>
        <v>78.490733830057351</v>
      </c>
      <c r="AG130" s="462">
        <f t="shared" si="4"/>
        <v>51.13459054640532</v>
      </c>
      <c r="AH130" s="743"/>
      <c r="AI130" s="743"/>
      <c r="AJ130" s="743"/>
      <c r="AK130" s="743"/>
      <c r="AL130" s="743"/>
      <c r="AM130" s="743"/>
      <c r="AN130" s="743"/>
      <c r="AO130" s="743"/>
      <c r="AP130" s="743"/>
      <c r="AQ130" s="743"/>
      <c r="AR130" s="743"/>
      <c r="AS130" s="743"/>
      <c r="AT130" s="743"/>
      <c r="AU130" s="743"/>
      <c r="AV130" s="743"/>
      <c r="AW130" s="743"/>
      <c r="AX130" s="743"/>
      <c r="AY130" s="743"/>
      <c r="AZ130" s="422"/>
      <c r="BB130" s="387"/>
      <c r="BZ130" s="422"/>
      <c r="CA130" s="422"/>
      <c r="CB130" s="422"/>
      <c r="CC130" s="422"/>
      <c r="CD130" s="422"/>
      <c r="CE130" s="422"/>
      <c r="CF130" s="422"/>
      <c r="CG130" s="422"/>
      <c r="CH130" s="422"/>
      <c r="CI130" s="422"/>
      <c r="CJ130" s="422"/>
      <c r="CK130" s="422"/>
      <c r="CL130" s="422"/>
      <c r="CM130" s="422"/>
      <c r="CN130" s="422"/>
      <c r="CO130" s="422"/>
      <c r="CP130" s="422"/>
      <c r="CQ130" s="422"/>
      <c r="CR130" s="422"/>
      <c r="CS130" s="422"/>
      <c r="CT130" s="422"/>
      <c r="CU130" s="422"/>
      <c r="CV130" s="422"/>
      <c r="CW130" s="422"/>
      <c r="CX130" s="422"/>
      <c r="CY130" s="422"/>
      <c r="CZ130" s="422"/>
    </row>
    <row r="131" s="385" customFormat="true" ht="15" customHeight="true" x14ac:dyDescent="0.2">
      <c r="A131" s="880"/>
      <c r="B131" s="449" t="s">
        <v>292</v>
      </c>
      <c r="C131" s="463">
        <f>C135/(C135+C136)*100</f>
        <v>0</v>
      </c>
      <c r="D131" s="464">
        <f t="shared" ref="D131:AC131" si="5">D135/(D135+D136)*100</f>
        <v>0</v>
      </c>
      <c r="E131" s="464">
        <f t="shared" si="5"/>
        <v>0</v>
      </c>
      <c r="F131" s="464">
        <f t="shared" si="5"/>
        <v>50.190514014665588</v>
      </c>
      <c r="G131" s="465">
        <f t="shared" si="5"/>
        <v>12.511680718999679</v>
      </c>
      <c r="H131" s="466">
        <f t="shared" si="5"/>
        <v>0</v>
      </c>
      <c r="I131" s="464">
        <f t="shared" si="5"/>
        <v>50.156595647488246</v>
      </c>
      <c r="J131" s="464">
        <f t="shared" si="5"/>
        <v>50.671804580126775</v>
      </c>
      <c r="K131" s="464">
        <f t="shared" si="5"/>
        <v>0</v>
      </c>
      <c r="L131" s="467">
        <f t="shared" si="5"/>
        <v>8.507802995575739</v>
      </c>
      <c r="M131" s="463">
        <f t="shared" si="5"/>
        <v>0</v>
      </c>
      <c r="N131" s="464">
        <f t="shared" si="5"/>
        <v>0</v>
      </c>
      <c r="O131" s="100">
        <v>0</v>
      </c>
      <c r="P131" s="464">
        <f t="shared" si="5"/>
        <v>0</v>
      </c>
      <c r="Q131" s="465">
        <f t="shared" si="5"/>
        <v>0</v>
      </c>
      <c r="R131" s="466">
        <f t="shared" si="5"/>
        <v>0</v>
      </c>
      <c r="S131" s="464">
        <f t="shared" si="5"/>
        <v>16.885485261932086</v>
      </c>
      <c r="T131" s="100">
        <v>0</v>
      </c>
      <c r="U131" s="100">
        <v>0</v>
      </c>
      <c r="V131" s="464">
        <f t="shared" si="5"/>
        <v>0</v>
      </c>
      <c r="W131" s="464" t="e">
        <f t="shared" si="5"/>
        <v>#DIV/0!</v>
      </c>
      <c r="X131" s="100">
        <v>0</v>
      </c>
      <c r="Y131" s="464">
        <f t="shared" si="5"/>
        <v>0</v>
      </c>
      <c r="Z131" s="100">
        <v>0</v>
      </c>
      <c r="AA131" s="464" t="e">
        <f t="shared" si="5"/>
        <v>#DIV/0!</v>
      </c>
      <c r="AB131" s="464" t="e">
        <f t="shared" si="5"/>
        <v>#DIV/0!</v>
      </c>
      <c r="AC131" s="464">
        <f t="shared" si="5"/>
        <v>0</v>
      </c>
      <c r="AD131" s="100">
        <v>0</v>
      </c>
      <c r="AE131" s="100">
        <v>0</v>
      </c>
      <c r="AF131" s="100">
        <v>0</v>
      </c>
      <c r="AG131" s="82">
        <v>0</v>
      </c>
      <c r="AH131" s="743"/>
      <c r="AI131" s="743"/>
      <c r="AJ131" s="743"/>
      <c r="AK131" s="743"/>
      <c r="AL131" s="743"/>
      <c r="AM131" s="743"/>
      <c r="AN131" s="743"/>
      <c r="AO131" s="743"/>
      <c r="AP131" s="743"/>
      <c r="AQ131" s="743"/>
      <c r="AR131" s="743"/>
      <c r="AS131" s="743"/>
      <c r="AT131" s="743"/>
      <c r="AU131" s="743"/>
      <c r="AV131" s="743"/>
      <c r="AW131" s="743"/>
      <c r="AX131" s="743"/>
      <c r="AY131" s="743"/>
      <c r="AZ131" s="422"/>
      <c r="BB131" s="387"/>
      <c r="BZ131" s="422"/>
      <c r="CA131" s="422"/>
      <c r="CB131" s="422"/>
      <c r="CC131" s="422"/>
      <c r="CD131" s="422"/>
      <c r="CE131" s="422"/>
      <c r="CF131" s="422"/>
      <c r="CG131" s="422"/>
      <c r="CH131" s="422"/>
      <c r="CI131" s="422"/>
      <c r="CJ131" s="422"/>
      <c r="CK131" s="422"/>
      <c r="CL131" s="422"/>
      <c r="CM131" s="422"/>
      <c r="CN131" s="422"/>
      <c r="CO131" s="422"/>
      <c r="CP131" s="422"/>
      <c r="CQ131" s="422"/>
      <c r="CR131" s="422"/>
      <c r="CS131" s="422"/>
      <c r="CT131" s="422"/>
      <c r="CU131" s="422"/>
      <c r="CV131" s="422"/>
      <c r="CW131" s="422"/>
      <c r="CX131" s="422"/>
      <c r="CY131" s="422"/>
      <c r="CZ131" s="422"/>
    </row>
    <row r="132" s="385" customFormat="true" ht="15" customHeight="true" x14ac:dyDescent="0.2">
      <c r="A132" s="881"/>
      <c r="B132" s="450" t="s">
        <v>47</v>
      </c>
      <c r="C132" s="468"/>
      <c r="D132" s="469"/>
      <c r="E132" s="469"/>
      <c r="F132" s="469"/>
      <c r="G132" s="470"/>
      <c r="H132" s="471"/>
      <c r="I132" s="469"/>
      <c r="J132" s="469"/>
      <c r="K132" s="469"/>
      <c r="L132" s="472"/>
      <c r="M132" s="468"/>
      <c r="N132" s="469"/>
      <c r="O132" s="469"/>
      <c r="P132" s="469"/>
      <c r="Q132" s="470"/>
      <c r="R132" s="95"/>
      <c r="S132" s="94"/>
      <c r="T132" s="94"/>
      <c r="U132" s="94"/>
      <c r="V132" s="94"/>
      <c r="W132" s="94"/>
      <c r="X132" s="94"/>
      <c r="Y132" s="94"/>
      <c r="Z132" s="94"/>
      <c r="AA132" s="94"/>
      <c r="AB132" s="93"/>
      <c r="AC132" s="93"/>
      <c r="AD132" s="93"/>
      <c r="AE132" s="93"/>
      <c r="AF132" s="93"/>
      <c r="AG132" s="93"/>
      <c r="AH132" s="743"/>
      <c r="AI132" s="743"/>
      <c r="AJ132" s="743"/>
      <c r="AK132" s="743"/>
      <c r="AL132" s="743"/>
      <c r="AM132" s="743"/>
      <c r="AN132" s="743"/>
      <c r="AO132" s="743"/>
      <c r="AP132" s="743"/>
      <c r="AQ132" s="743"/>
      <c r="AR132" s="743"/>
      <c r="AS132" s="743"/>
      <c r="AT132" s="743"/>
      <c r="AU132" s="743"/>
      <c r="AV132" s="743"/>
      <c r="AW132" s="743"/>
      <c r="AX132" s="743"/>
      <c r="AY132" s="743"/>
      <c r="AZ132" s="422"/>
      <c r="BB132" s="387"/>
      <c r="BZ132" s="422"/>
      <c r="CA132" s="422"/>
      <c r="CB132" s="422"/>
      <c r="CC132" s="422"/>
      <c r="CD132" s="422"/>
      <c r="CE132" s="422"/>
      <c r="CF132" s="422"/>
      <c r="CG132" s="422"/>
      <c r="CH132" s="422"/>
      <c r="CI132" s="422"/>
      <c r="CJ132" s="422"/>
      <c r="CK132" s="422"/>
      <c r="CL132" s="422"/>
      <c r="CM132" s="422"/>
      <c r="CN132" s="422"/>
      <c r="CO132" s="422"/>
      <c r="CP132" s="422"/>
      <c r="CQ132" s="422"/>
      <c r="CR132" s="422"/>
      <c r="CS132" s="422"/>
      <c r="CT132" s="422"/>
      <c r="CU132" s="422"/>
      <c r="CV132" s="422"/>
      <c r="CW132" s="422"/>
      <c r="CX132" s="422"/>
      <c r="CY132" s="422"/>
      <c r="CZ132" s="422"/>
    </row>
    <row r="133" s="759" customFormat="true" ht="15" customHeight="true" x14ac:dyDescent="0.2">
      <c r="A133" s="384"/>
      <c r="B133" s="451"/>
      <c r="C133" s="882" t="s">
        <v>115</v>
      </c>
      <c r="D133" s="883"/>
      <c r="E133" s="883"/>
      <c r="F133" s="883"/>
      <c r="G133" s="884"/>
      <c r="H133" s="856" t="s">
        <v>39</v>
      </c>
      <c r="I133" s="857"/>
      <c r="J133" s="857"/>
      <c r="K133" s="857"/>
      <c r="L133" s="858"/>
      <c r="M133" s="885" t="s">
        <v>38</v>
      </c>
      <c r="N133" s="857"/>
      <c r="O133" s="857"/>
      <c r="P133" s="857"/>
      <c r="Q133" s="858"/>
      <c r="R133" s="97" t="s">
        <v>143</v>
      </c>
      <c r="S133" s="502"/>
      <c r="T133" s="502"/>
      <c r="U133" s="502"/>
      <c r="V133" s="502"/>
      <c r="W133" s="502"/>
      <c r="X133" s="502"/>
      <c r="Y133" s="502"/>
      <c r="Z133" s="502"/>
      <c r="AA133" s="502"/>
      <c r="AB133" s="502"/>
      <c r="AC133" s="502"/>
      <c r="AD133" s="502"/>
      <c r="AE133" s="502"/>
      <c r="AF133" s="502"/>
      <c r="AG133" s="502"/>
      <c r="AH133" s="513"/>
      <c r="AI133" s="513"/>
      <c r="AJ133" s="513"/>
      <c r="AK133" s="513"/>
      <c r="AL133" s="513"/>
      <c r="AM133" s="513"/>
      <c r="AN133" s="513"/>
      <c r="AO133" s="513"/>
      <c r="AP133" s="513"/>
      <c r="AQ133" s="513"/>
      <c r="AR133" s="513"/>
      <c r="AS133" s="513"/>
      <c r="AT133" s="513"/>
      <c r="AU133" s="513"/>
      <c r="AV133" s="513"/>
      <c r="AW133" s="513"/>
      <c r="AX133" s="513"/>
      <c r="AY133" s="513"/>
      <c r="AZ133" s="757"/>
      <c r="BA133" s="423" t="s">
        <v>131</v>
      </c>
      <c r="BB133" s="370" t="s">
        <v>99</v>
      </c>
      <c r="BC133" s="859" t="s">
        <v>115</v>
      </c>
      <c r="BD133" s="860"/>
      <c r="BE133" s="860"/>
      <c r="BF133" s="860"/>
      <c r="BG133" s="889"/>
      <c r="BH133" s="859" t="s">
        <v>39</v>
      </c>
      <c r="BI133" s="860"/>
      <c r="BJ133" s="860"/>
      <c r="BK133" s="860"/>
      <c r="BL133" s="889"/>
      <c r="BM133" s="859" t="s">
        <v>38</v>
      </c>
      <c r="BN133" s="860"/>
      <c r="BO133" s="860"/>
      <c r="BP133" s="860"/>
      <c r="BQ133" s="861"/>
      <c r="BR133" s="96" t="s">
        <v>143</v>
      </c>
      <c r="BS133" s="502"/>
      <c r="BT133" s="502"/>
      <c r="BU133" s="502"/>
      <c r="BV133" s="502"/>
      <c r="BW133" s="502"/>
      <c r="BX133" s="502"/>
      <c r="BY133" s="502"/>
      <c r="BZ133" s="516"/>
      <c r="CA133" s="516"/>
      <c r="CB133" s="516"/>
      <c r="CC133" s="516"/>
      <c r="CD133" s="516"/>
      <c r="CE133" s="516"/>
      <c r="CF133" s="516"/>
      <c r="CG133" s="516"/>
      <c r="CH133" s="421"/>
      <c r="CI133" s="421"/>
      <c r="CJ133" s="421"/>
      <c r="CK133" s="421"/>
      <c r="CL133" s="421"/>
      <c r="CM133" s="421"/>
      <c r="CN133" s="421"/>
      <c r="CO133" s="421"/>
      <c r="CP133" s="421"/>
      <c r="CQ133" s="421"/>
      <c r="CR133" s="421"/>
      <c r="CS133" s="421"/>
      <c r="CT133" s="421"/>
      <c r="CU133" s="421"/>
      <c r="CV133" s="421"/>
      <c r="CW133" s="421"/>
      <c r="CX133" s="421"/>
      <c r="CY133" s="421"/>
      <c r="CZ133" s="421"/>
    </row>
    <row r="134" s="759" customFormat="true" ht="24" x14ac:dyDescent="0.2">
      <c r="A134" s="409" t="s">
        <v>69</v>
      </c>
      <c r="B134" s="451"/>
      <c r="C134" s="493" t="s">
        <v>0</v>
      </c>
      <c r="D134" s="632" t="s">
        <v>1</v>
      </c>
      <c r="E134" s="632" t="s">
        <v>2</v>
      </c>
      <c r="F134" s="632" t="s">
        <v>3</v>
      </c>
      <c r="G134" s="633" t="s">
        <v>4</v>
      </c>
      <c r="H134" s="456" t="s">
        <v>0</v>
      </c>
      <c r="I134" s="636" t="s">
        <v>1</v>
      </c>
      <c r="J134" s="636" t="s">
        <v>2</v>
      </c>
      <c r="K134" s="636" t="s">
        <v>3</v>
      </c>
      <c r="L134" s="637" t="s">
        <v>4</v>
      </c>
      <c r="M134" s="457" t="s">
        <v>0</v>
      </c>
      <c r="N134" s="636" t="s">
        <v>1</v>
      </c>
      <c r="O134" s="636" t="s">
        <v>2</v>
      </c>
      <c r="P134" s="636" t="s">
        <v>3</v>
      </c>
      <c r="Q134" s="630" t="s">
        <v>4</v>
      </c>
      <c r="R134" s="456" t="s">
        <v>677</v>
      </c>
      <c r="S134" s="636" t="s">
        <v>265</v>
      </c>
      <c r="T134" s="636" t="s">
        <v>266</v>
      </c>
      <c r="U134" s="636" t="s">
        <v>267</v>
      </c>
      <c r="V134" s="636" t="s">
        <v>678</v>
      </c>
      <c r="W134" s="636" t="s">
        <v>679</v>
      </c>
      <c r="X134" s="636" t="s">
        <v>268</v>
      </c>
      <c r="Y134" s="636" t="s">
        <v>269</v>
      </c>
      <c r="Z134" s="636" t="s">
        <v>270</v>
      </c>
      <c r="AA134" s="636" t="s">
        <v>680</v>
      </c>
      <c r="AB134" s="636" t="s">
        <v>271</v>
      </c>
      <c r="AC134" s="636" t="s">
        <v>272</v>
      </c>
      <c r="AD134" s="636" t="s">
        <v>273</v>
      </c>
      <c r="AE134" s="636" t="s">
        <v>274</v>
      </c>
      <c r="AF134" s="636" t="s">
        <v>275</v>
      </c>
      <c r="AG134" s="637" t="s">
        <v>276</v>
      </c>
      <c r="AH134" s="513" t="s">
        <v>681</v>
      </c>
      <c r="AI134" s="513"/>
      <c r="AJ134" s="513"/>
      <c r="AK134" s="513"/>
      <c r="AL134" s="513"/>
      <c r="AM134" s="513"/>
      <c r="AN134" s="513"/>
      <c r="AO134" s="513"/>
      <c r="AP134" s="513"/>
      <c r="AQ134" s="513"/>
      <c r="AR134" s="513"/>
      <c r="AS134" s="513"/>
      <c r="AT134" s="513"/>
      <c r="AU134" s="513"/>
      <c r="AV134" s="513"/>
      <c r="AW134" s="513"/>
      <c r="AX134" s="513"/>
      <c r="AY134" s="513"/>
      <c r="AZ134" s="757"/>
      <c r="BA134" s="409" t="s">
        <v>117</v>
      </c>
      <c r="BB134" s="408"/>
      <c r="BC134" s="532" t="s">
        <v>0</v>
      </c>
      <c r="BD134" s="604" t="s">
        <v>1</v>
      </c>
      <c r="BE134" s="604" t="s">
        <v>2</v>
      </c>
      <c r="BF134" s="604" t="s">
        <v>3</v>
      </c>
      <c r="BG134" s="533" t="s">
        <v>4</v>
      </c>
      <c r="BH134" s="532" t="s">
        <v>0</v>
      </c>
      <c r="BI134" s="604" t="s">
        <v>1</v>
      </c>
      <c r="BJ134" s="604" t="s">
        <v>2</v>
      </c>
      <c r="BK134" s="604" t="s">
        <v>3</v>
      </c>
      <c r="BL134" s="533" t="s">
        <v>4</v>
      </c>
      <c r="BM134" s="532" t="s">
        <v>0</v>
      </c>
      <c r="BN134" s="604" t="s">
        <v>1</v>
      </c>
      <c r="BO134" s="604" t="s">
        <v>2</v>
      </c>
      <c r="BP134" s="604" t="s">
        <v>3</v>
      </c>
      <c r="BQ134" s="533" t="s">
        <v>4</v>
      </c>
      <c r="BR134" s="532" t="s">
        <v>677</v>
      </c>
      <c r="BS134" s="604" t="s">
        <v>265</v>
      </c>
      <c r="BT134" s="604" t="s">
        <v>266</v>
      </c>
      <c r="BU134" s="604" t="s">
        <v>267</v>
      </c>
      <c r="BV134" s="604" t="s">
        <v>678</v>
      </c>
      <c r="BW134" s="604" t="s">
        <v>679</v>
      </c>
      <c r="BX134" s="604" t="s">
        <v>268</v>
      </c>
      <c r="BY134" s="605" t="s">
        <v>269</v>
      </c>
      <c r="BZ134" s="605" t="s">
        <v>270</v>
      </c>
      <c r="CA134" s="605" t="s">
        <v>680</v>
      </c>
      <c r="CB134" s="605" t="s">
        <v>271</v>
      </c>
      <c r="CC134" s="605" t="s">
        <v>272</v>
      </c>
      <c r="CD134" s="605" t="s">
        <v>273</v>
      </c>
      <c r="CE134" s="605" t="s">
        <v>274</v>
      </c>
      <c r="CF134" s="605" t="s">
        <v>275</v>
      </c>
      <c r="CG134" s="605" t="s">
        <v>276</v>
      </c>
      <c r="CH134" s="763" t="s">
        <v>681</v>
      </c>
      <c r="CI134" s="763"/>
      <c r="CJ134" s="763"/>
      <c r="CK134" s="763"/>
      <c r="CL134" s="763"/>
      <c r="CM134" s="763"/>
      <c r="CN134" s="763"/>
      <c r="CO134" s="763"/>
      <c r="CP134" s="763"/>
      <c r="CQ134" s="763"/>
      <c r="CR134" s="763"/>
      <c r="CS134" s="763"/>
      <c r="CT134" s="763"/>
      <c r="CU134" s="763"/>
      <c r="CV134" s="763"/>
      <c r="CW134" s="763"/>
      <c r="CX134" s="763"/>
      <c r="CY134" s="763"/>
      <c r="CZ134" s="763"/>
    </row>
    <row r="135" s="759" customFormat="true" ht="15" customHeight="true" x14ac:dyDescent="0.2">
      <c r="A135" s="862" t="s">
        <v>46</v>
      </c>
      <c r="B135" s="453" t="s">
        <v>45</v>
      </c>
      <c r="C135" s="199">
        <v>0</v>
      </c>
      <c r="D135" s="198">
        <v>0</v>
      </c>
      <c r="E135" s="198">
        <v>0</v>
      </c>
      <c r="F135" s="198">
        <v>0.17248264248096193</v>
      </c>
      <c r="G135" s="197">
        <v>0.48091405889702526</v>
      </c>
      <c r="H135" s="196">
        <v>0</v>
      </c>
      <c r="I135" s="198">
        <v>0.53835951811724814</v>
      </c>
      <c r="J135" s="198">
        <v>0.67127524834711993</v>
      </c>
      <c r="K135" s="198">
        <v>0</v>
      </c>
      <c r="L135" s="195">
        <v>0.83580839361491555</v>
      </c>
      <c r="M135" s="199">
        <v>0</v>
      </c>
      <c r="N135" s="198">
        <v>0</v>
      </c>
      <c r="O135" s="198">
        <v>0</v>
      </c>
      <c r="P135" s="198">
        <v>0</v>
      </c>
      <c r="Q135" s="197">
        <v>0</v>
      </c>
      <c r="R135" s="196">
        <v>0</v>
      </c>
      <c r="S135" s="198">
        <v>1.0054634518177548</v>
      </c>
      <c r="T135" s="198">
        <v>0</v>
      </c>
      <c r="U135" s="198">
        <v>0</v>
      </c>
      <c r="V135" s="198">
        <v>0</v>
      </c>
      <c r="W135" s="198">
        <v>0</v>
      </c>
      <c r="X135" s="198">
        <v>0</v>
      </c>
      <c r="Y135" s="198">
        <v>0</v>
      </c>
      <c r="Z135" s="198">
        <v>0</v>
      </c>
      <c r="AA135" s="198">
        <v>0</v>
      </c>
      <c r="AB135" s="198">
        <v>0</v>
      </c>
      <c r="AC135" s="198">
        <v>0</v>
      </c>
      <c r="AD135" s="198">
        <v>0</v>
      </c>
      <c r="AE135" s="198">
        <v>0</v>
      </c>
      <c r="AF135" s="198">
        <v>0</v>
      </c>
      <c r="AG135" s="195">
        <v>0</v>
      </c>
      <c r="AH135" s="133" t="s">
        <v>36</v>
      </c>
      <c r="AI135" s="513"/>
      <c r="AJ135" s="513"/>
      <c r="AK135" s="513"/>
      <c r="AL135" s="513"/>
      <c r="AM135" s="513"/>
      <c r="AN135" s="513"/>
      <c r="AO135" s="513"/>
      <c r="AP135" s="513"/>
      <c r="AQ135" s="513"/>
      <c r="AR135" s="513"/>
      <c r="AS135" s="513"/>
      <c r="AT135" s="513"/>
      <c r="AU135" s="513"/>
      <c r="AV135" s="513"/>
      <c r="AW135" s="513"/>
      <c r="AX135" s="513"/>
      <c r="AY135" s="513"/>
      <c r="AZ135" s="757"/>
      <c r="BA135" s="888" t="s">
        <v>46</v>
      </c>
      <c r="BB135" s="642" t="s">
        <v>45</v>
      </c>
      <c r="BC135" s="121" t="s">
        <v>36</v>
      </c>
      <c r="BD135" s="117" t="s">
        <v>36</v>
      </c>
      <c r="BE135" s="117" t="s">
        <v>36</v>
      </c>
      <c r="BF135" s="117" t="s">
        <v>36</v>
      </c>
      <c r="BG135" s="112" t="s">
        <v>36</v>
      </c>
      <c r="BH135" s="121" t="s">
        <v>36</v>
      </c>
      <c r="BI135" s="117" t="s">
        <v>36</v>
      </c>
      <c r="BJ135" s="117" t="s">
        <v>36</v>
      </c>
      <c r="BK135" s="117" t="s">
        <v>36</v>
      </c>
      <c r="BL135" s="112" t="s">
        <v>36</v>
      </c>
      <c r="BM135" s="121" t="s">
        <v>36</v>
      </c>
      <c r="BN135" s="117" t="s">
        <v>36</v>
      </c>
      <c r="BO135" s="117" t="s">
        <v>36</v>
      </c>
      <c r="BP135" s="117" t="s">
        <v>36</v>
      </c>
      <c r="BQ135" s="112" t="s">
        <v>36</v>
      </c>
      <c r="BR135" s="121" t="s">
        <v>36</v>
      </c>
      <c r="BS135" s="117" t="s">
        <v>36</v>
      </c>
      <c r="BT135" s="117" t="s">
        <v>36</v>
      </c>
      <c r="BU135" s="117" t="s">
        <v>36</v>
      </c>
      <c r="BV135" s="117" t="s">
        <v>36</v>
      </c>
      <c r="BW135" s="117" t="s">
        <v>36</v>
      </c>
      <c r="BX135" s="117" t="s">
        <v>36</v>
      </c>
      <c r="BY135" s="106" t="s">
        <v>36</v>
      </c>
      <c r="BZ135" s="106" t="s">
        <v>36</v>
      </c>
      <c r="CA135" s="106" t="s">
        <v>36</v>
      </c>
      <c r="CB135" s="106" t="s">
        <v>36</v>
      </c>
      <c r="CC135" s="106" t="s">
        <v>36</v>
      </c>
      <c r="CD135" s="106" t="s">
        <v>36</v>
      </c>
      <c r="CE135" s="106" t="s">
        <v>36</v>
      </c>
      <c r="CF135" s="106" t="s">
        <v>36</v>
      </c>
      <c r="CG135" s="106" t="s">
        <v>36</v>
      </c>
      <c r="CH135" s="105" t="s">
        <v>36</v>
      </c>
      <c r="CI135" s="85"/>
      <c r="CJ135" s="85"/>
      <c r="CK135" s="85"/>
      <c r="CL135" s="85"/>
      <c r="CM135" s="85"/>
      <c r="CN135" s="85"/>
      <c r="CO135" s="85"/>
      <c r="CP135" s="85"/>
      <c r="CQ135" s="85"/>
      <c r="CR135" s="85"/>
      <c r="CS135" s="85"/>
      <c r="CT135" s="85"/>
      <c r="CU135" s="85"/>
      <c r="CV135" s="85"/>
      <c r="CW135" s="85"/>
      <c r="CX135" s="85"/>
      <c r="CY135" s="85"/>
      <c r="CZ135" s="85"/>
    </row>
    <row r="136" s="759" customFormat="true" ht="15" customHeight="true" x14ac:dyDescent="0.2">
      <c r="A136" s="863"/>
      <c r="B136" s="454" t="s">
        <v>44</v>
      </c>
      <c r="C136" s="194">
        <v>0.53350593744098296</v>
      </c>
      <c r="D136" s="193">
        <v>1.8841501968629663E-2</v>
      </c>
      <c r="E136" s="193">
        <v>7.2415183767976052E-2</v>
      </c>
      <c r="F136" s="193">
        <v>0.17117321733064073</v>
      </c>
      <c r="G136" s="192">
        <v>3.3628066185874204</v>
      </c>
      <c r="H136" s="191">
        <v>1.3244916809989342</v>
      </c>
      <c r="I136" s="193">
        <v>0.53499785625672069</v>
      </c>
      <c r="J136" s="193">
        <v>0.65347577228337617</v>
      </c>
      <c r="K136" s="193">
        <v>0.9120963090865466</v>
      </c>
      <c r="L136" s="190">
        <v>8.9882130846628012</v>
      </c>
      <c r="M136" s="194">
        <v>0.16238588973385182</v>
      </c>
      <c r="N136" s="193">
        <v>2.7630953590672927E-2</v>
      </c>
      <c r="O136" s="193">
        <v>0</v>
      </c>
      <c r="P136" s="193">
        <v>8.8780330180387196E-2</v>
      </c>
      <c r="Q136" s="192">
        <v>1.1460000201659902E-2</v>
      </c>
      <c r="R136" s="191">
        <v>5.8326262818803727</v>
      </c>
      <c r="S136" s="193">
        <v>4.9491385997119561</v>
      </c>
      <c r="T136" s="193">
        <v>0</v>
      </c>
      <c r="U136" s="193">
        <v>0</v>
      </c>
      <c r="V136" s="193">
        <v>0.44103465584224938</v>
      </c>
      <c r="W136" s="193">
        <v>0</v>
      </c>
      <c r="X136" s="193">
        <v>0.31047907584442636</v>
      </c>
      <c r="Y136" s="193">
        <v>0.17554478606632756</v>
      </c>
      <c r="Z136" s="193">
        <v>0</v>
      </c>
      <c r="AA136" s="193">
        <v>0</v>
      </c>
      <c r="AB136" s="193">
        <v>0</v>
      </c>
      <c r="AC136" s="193">
        <v>0.18835709248011734</v>
      </c>
      <c r="AD136" s="193">
        <v>0</v>
      </c>
      <c r="AE136" s="193">
        <v>0</v>
      </c>
      <c r="AF136" s="193">
        <v>0.14726001950497214</v>
      </c>
      <c r="AG136" s="190">
        <v>0.23774866184317869</v>
      </c>
      <c r="AH136" s="133" t="s">
        <v>36</v>
      </c>
      <c r="AI136" s="513"/>
      <c r="AJ136" s="513"/>
      <c r="AK136" s="513"/>
      <c r="AL136" s="513"/>
      <c r="AM136" s="513"/>
      <c r="AN136" s="513"/>
      <c r="AO136" s="513"/>
      <c r="AP136" s="513"/>
      <c r="AQ136" s="513"/>
      <c r="AR136" s="513"/>
      <c r="AS136" s="513"/>
      <c r="AT136" s="513"/>
      <c r="AU136" s="513"/>
      <c r="AV136" s="513"/>
      <c r="AW136" s="513"/>
      <c r="AX136" s="513"/>
      <c r="AY136" s="513"/>
      <c r="AZ136" s="757"/>
      <c r="BA136" s="886"/>
      <c r="BB136" s="641" t="s">
        <v>44</v>
      </c>
      <c r="BC136" s="120" t="s">
        <v>36</v>
      </c>
      <c r="BD136" s="116" t="s">
        <v>36</v>
      </c>
      <c r="BE136" s="116" t="s">
        <v>36</v>
      </c>
      <c r="BF136" s="116" t="s">
        <v>36</v>
      </c>
      <c r="BG136" s="111" t="s">
        <v>36</v>
      </c>
      <c r="BH136" s="120" t="s">
        <v>36</v>
      </c>
      <c r="BI136" s="116" t="s">
        <v>36</v>
      </c>
      <c r="BJ136" s="116" t="s">
        <v>36</v>
      </c>
      <c r="BK136" s="116" t="s">
        <v>36</v>
      </c>
      <c r="BL136" s="111" t="s">
        <v>36</v>
      </c>
      <c r="BM136" s="120" t="s">
        <v>36</v>
      </c>
      <c r="BN136" s="116" t="s">
        <v>36</v>
      </c>
      <c r="BO136" s="116" t="s">
        <v>36</v>
      </c>
      <c r="BP136" s="116" t="s">
        <v>36</v>
      </c>
      <c r="BQ136" s="111" t="s">
        <v>36</v>
      </c>
      <c r="BR136" s="120" t="s">
        <v>36</v>
      </c>
      <c r="BS136" s="116" t="s">
        <v>36</v>
      </c>
      <c r="BT136" s="116" t="s">
        <v>36</v>
      </c>
      <c r="BU136" s="116" t="s">
        <v>36</v>
      </c>
      <c r="BV136" s="116" t="s">
        <v>36</v>
      </c>
      <c r="BW136" s="116" t="s">
        <v>36</v>
      </c>
      <c r="BX136" s="116" t="s">
        <v>36</v>
      </c>
      <c r="BY136" s="105" t="s">
        <v>36</v>
      </c>
      <c r="BZ136" s="105" t="s">
        <v>36</v>
      </c>
      <c r="CA136" s="105" t="s">
        <v>36</v>
      </c>
      <c r="CB136" s="105" t="s">
        <v>36</v>
      </c>
      <c r="CC136" s="105" t="s">
        <v>36</v>
      </c>
      <c r="CD136" s="105" t="s">
        <v>36</v>
      </c>
      <c r="CE136" s="105" t="s">
        <v>36</v>
      </c>
      <c r="CF136" s="105" t="s">
        <v>36</v>
      </c>
      <c r="CG136" s="105" t="s">
        <v>36</v>
      </c>
      <c r="CH136" s="105" t="s">
        <v>36</v>
      </c>
      <c r="CI136" s="85"/>
      <c r="CJ136" s="85"/>
      <c r="CK136" s="85"/>
      <c r="CL136" s="85"/>
      <c r="CM136" s="85"/>
      <c r="CN136" s="85"/>
      <c r="CO136" s="85"/>
      <c r="CP136" s="85"/>
      <c r="CQ136" s="85"/>
      <c r="CR136" s="85"/>
      <c r="CS136" s="85"/>
      <c r="CT136" s="85"/>
      <c r="CU136" s="85"/>
      <c r="CV136" s="85"/>
      <c r="CW136" s="85"/>
      <c r="CX136" s="85"/>
      <c r="CY136" s="85"/>
      <c r="CZ136" s="85"/>
    </row>
    <row r="137" s="759" customFormat="true" ht="15" customHeight="true" x14ac:dyDescent="0.2">
      <c r="A137" s="863"/>
      <c r="B137" s="454" t="s">
        <v>43</v>
      </c>
      <c r="C137" s="194">
        <v>36.407700500900084</v>
      </c>
      <c r="D137" s="193">
        <v>32.209689010248532</v>
      </c>
      <c r="E137" s="193">
        <v>43.719683676808955</v>
      </c>
      <c r="F137" s="193">
        <v>58.038628023801223</v>
      </c>
      <c r="G137" s="192">
        <v>68.145696985081145</v>
      </c>
      <c r="H137" s="191">
        <v>50.329603763526997</v>
      </c>
      <c r="I137" s="193">
        <v>58.185462962870545</v>
      </c>
      <c r="J137" s="193">
        <v>62.002962889228883</v>
      </c>
      <c r="K137" s="193">
        <v>68.800631093096513</v>
      </c>
      <c r="L137" s="190">
        <v>68.524057289556765</v>
      </c>
      <c r="M137" s="194">
        <v>29.068389061647341</v>
      </c>
      <c r="N137" s="193">
        <v>30.858647971266517</v>
      </c>
      <c r="O137" s="193">
        <v>35.703347814994061</v>
      </c>
      <c r="P137" s="193">
        <v>47.69034471701611</v>
      </c>
      <c r="Q137" s="192">
        <v>62.609134956626036</v>
      </c>
      <c r="R137" s="191">
        <v>42.339157144554704</v>
      </c>
      <c r="S137" s="193">
        <v>61.311214648934566</v>
      </c>
      <c r="T137" s="193">
        <v>65.406733607110411</v>
      </c>
      <c r="U137" s="193">
        <v>59.573869575374893</v>
      </c>
      <c r="V137" s="193">
        <v>56.965053590877133</v>
      </c>
      <c r="W137" s="193">
        <v>26.675051265891636</v>
      </c>
      <c r="X137" s="193">
        <v>22.939108040977533</v>
      </c>
      <c r="Y137" s="193">
        <v>36.183416337019317</v>
      </c>
      <c r="Z137" s="193">
        <v>47.826942043221187</v>
      </c>
      <c r="AA137" s="193">
        <v>59.799067901590966</v>
      </c>
      <c r="AB137" s="193">
        <v>58.228296664494714</v>
      </c>
      <c r="AC137" s="193">
        <v>25.439529440105829</v>
      </c>
      <c r="AD137" s="193">
        <v>37.836355763963468</v>
      </c>
      <c r="AE137" s="193">
        <v>76.693251574256365</v>
      </c>
      <c r="AF137" s="193">
        <v>55.399522360507504</v>
      </c>
      <c r="AG137" s="190">
        <v>37.883150655568478</v>
      </c>
      <c r="AH137" s="133" t="s">
        <v>36</v>
      </c>
      <c r="AI137" s="513"/>
      <c r="AJ137" s="513"/>
      <c r="AK137" s="513"/>
      <c r="AL137" s="513"/>
      <c r="AM137" s="513"/>
      <c r="AN137" s="513"/>
      <c r="AO137" s="513"/>
      <c r="AP137" s="513"/>
      <c r="AQ137" s="513"/>
      <c r="AR137" s="513"/>
      <c r="AS137" s="513"/>
      <c r="AT137" s="513"/>
      <c r="AU137" s="513"/>
      <c r="AV137" s="513"/>
      <c r="AW137" s="513"/>
      <c r="AX137" s="513"/>
      <c r="AY137" s="513"/>
      <c r="AZ137" s="757"/>
      <c r="BA137" s="886"/>
      <c r="BB137" s="641" t="s">
        <v>43</v>
      </c>
      <c r="BC137" s="120" t="s">
        <v>36</v>
      </c>
      <c r="BD137" s="116" t="s">
        <v>36</v>
      </c>
      <c r="BE137" s="116" t="s">
        <v>36</v>
      </c>
      <c r="BF137" s="116" t="s">
        <v>36</v>
      </c>
      <c r="BG137" s="111" t="s">
        <v>36</v>
      </c>
      <c r="BH137" s="120" t="s">
        <v>36</v>
      </c>
      <c r="BI137" s="116" t="s">
        <v>36</v>
      </c>
      <c r="BJ137" s="116" t="s">
        <v>36</v>
      </c>
      <c r="BK137" s="116" t="s">
        <v>36</v>
      </c>
      <c r="BL137" s="111" t="s">
        <v>36</v>
      </c>
      <c r="BM137" s="120" t="s">
        <v>36</v>
      </c>
      <c r="BN137" s="116" t="s">
        <v>36</v>
      </c>
      <c r="BO137" s="116" t="s">
        <v>36</v>
      </c>
      <c r="BP137" s="116" t="s">
        <v>36</v>
      </c>
      <c r="BQ137" s="111" t="s">
        <v>36</v>
      </c>
      <c r="BR137" s="120" t="s">
        <v>36</v>
      </c>
      <c r="BS137" s="116" t="s">
        <v>36</v>
      </c>
      <c r="BT137" s="116" t="s">
        <v>36</v>
      </c>
      <c r="BU137" s="116" t="s">
        <v>36</v>
      </c>
      <c r="BV137" s="116" t="s">
        <v>36</v>
      </c>
      <c r="BW137" s="116" t="s">
        <v>36</v>
      </c>
      <c r="BX137" s="116" t="s">
        <v>36</v>
      </c>
      <c r="BY137" s="105" t="s">
        <v>36</v>
      </c>
      <c r="BZ137" s="105" t="s">
        <v>36</v>
      </c>
      <c r="CA137" s="105" t="s">
        <v>36</v>
      </c>
      <c r="CB137" s="105" t="s">
        <v>36</v>
      </c>
      <c r="CC137" s="105" t="s">
        <v>36</v>
      </c>
      <c r="CD137" s="105" t="s">
        <v>36</v>
      </c>
      <c r="CE137" s="105" t="s">
        <v>36</v>
      </c>
      <c r="CF137" s="105" t="s">
        <v>36</v>
      </c>
      <c r="CG137" s="105" t="s">
        <v>36</v>
      </c>
      <c r="CH137" s="105" t="s">
        <v>36</v>
      </c>
      <c r="CI137" s="85"/>
      <c r="CJ137" s="85"/>
      <c r="CK137" s="85"/>
      <c r="CL137" s="85"/>
      <c r="CM137" s="85"/>
      <c r="CN137" s="85"/>
      <c r="CO137" s="85"/>
      <c r="CP137" s="85"/>
      <c r="CQ137" s="85"/>
      <c r="CR137" s="85"/>
      <c r="CS137" s="85"/>
      <c r="CT137" s="85"/>
      <c r="CU137" s="85"/>
      <c r="CV137" s="85"/>
      <c r="CW137" s="85"/>
      <c r="CX137" s="85"/>
      <c r="CY137" s="85"/>
      <c r="CZ137" s="85"/>
    </row>
    <row r="138" s="759" customFormat="true" ht="15" customHeight="true" x14ac:dyDescent="0.2">
      <c r="A138" s="863"/>
      <c r="B138" s="454" t="s">
        <v>42</v>
      </c>
      <c r="C138" s="194">
        <v>23.465322625303429</v>
      </c>
      <c r="D138" s="193">
        <v>25.436024324486826</v>
      </c>
      <c r="E138" s="193">
        <v>24.558978446812567</v>
      </c>
      <c r="F138" s="193">
        <v>27.378355255010355</v>
      </c>
      <c r="G138" s="192">
        <v>25.656470255714613</v>
      </c>
      <c r="H138" s="191">
        <v>32.027203987193467</v>
      </c>
      <c r="I138" s="193">
        <v>35.780165887382218</v>
      </c>
      <c r="J138" s="193">
        <v>33.881486799366044</v>
      </c>
      <c r="K138" s="193">
        <v>28.156529956121211</v>
      </c>
      <c r="L138" s="190">
        <v>21.153775638461212</v>
      </c>
      <c r="M138" s="194">
        <v>18.983678814349847</v>
      </c>
      <c r="N138" s="193">
        <v>23.569276117593471</v>
      </c>
      <c r="O138" s="193">
        <v>26.616706379702393</v>
      </c>
      <c r="P138" s="193">
        <v>23.004796206933211</v>
      </c>
      <c r="Q138" s="192">
        <v>22.769181518278884</v>
      </c>
      <c r="R138" s="191">
        <v>31.334706529211893</v>
      </c>
      <c r="S138" s="193">
        <v>31.4029652649625</v>
      </c>
      <c r="T138" s="193">
        <v>23.598820114648632</v>
      </c>
      <c r="U138" s="193">
        <v>27.443002435543494</v>
      </c>
      <c r="V138" s="193">
        <v>23.285126240719336</v>
      </c>
      <c r="W138" s="193">
        <v>15.420329491123349</v>
      </c>
      <c r="X138" s="193">
        <v>43.653299380725336</v>
      </c>
      <c r="Y138" s="193">
        <v>28.883697783517281</v>
      </c>
      <c r="Z138" s="193">
        <v>20.506325540675721</v>
      </c>
      <c r="AA138" s="193">
        <v>3.5681930422243435</v>
      </c>
      <c r="AB138" s="193">
        <v>22.185685834781975</v>
      </c>
      <c r="AC138" s="193">
        <v>52.658773207187913</v>
      </c>
      <c r="AD138" s="193">
        <v>27.25882617831321</v>
      </c>
      <c r="AE138" s="193">
        <v>11.52113215642261</v>
      </c>
      <c r="AF138" s="193">
        <v>15.181448993964313</v>
      </c>
      <c r="AG138" s="190">
        <v>37.363521625138645</v>
      </c>
      <c r="AH138" s="133" t="s">
        <v>36</v>
      </c>
      <c r="AI138" s="513"/>
      <c r="AJ138" s="513"/>
      <c r="AK138" s="513"/>
      <c r="AL138" s="513"/>
      <c r="AM138" s="513"/>
      <c r="AN138" s="513"/>
      <c r="AO138" s="513"/>
      <c r="AP138" s="513"/>
      <c r="AQ138" s="513"/>
      <c r="AR138" s="513"/>
      <c r="AS138" s="513"/>
      <c r="AT138" s="513"/>
      <c r="AU138" s="513"/>
      <c r="AV138" s="513"/>
      <c r="AW138" s="513"/>
      <c r="AX138" s="513"/>
      <c r="AY138" s="513"/>
      <c r="AZ138" s="757"/>
      <c r="BA138" s="886"/>
      <c r="BB138" s="641" t="s">
        <v>42</v>
      </c>
      <c r="BC138" s="120" t="s">
        <v>36</v>
      </c>
      <c r="BD138" s="116" t="s">
        <v>36</v>
      </c>
      <c r="BE138" s="116" t="s">
        <v>36</v>
      </c>
      <c r="BF138" s="116" t="s">
        <v>36</v>
      </c>
      <c r="BG138" s="111" t="s">
        <v>36</v>
      </c>
      <c r="BH138" s="120" t="s">
        <v>36</v>
      </c>
      <c r="BI138" s="116" t="s">
        <v>36</v>
      </c>
      <c r="BJ138" s="116" t="s">
        <v>36</v>
      </c>
      <c r="BK138" s="116" t="s">
        <v>36</v>
      </c>
      <c r="BL138" s="111" t="s">
        <v>36</v>
      </c>
      <c r="BM138" s="120" t="s">
        <v>36</v>
      </c>
      <c r="BN138" s="116" t="s">
        <v>36</v>
      </c>
      <c r="BO138" s="116" t="s">
        <v>36</v>
      </c>
      <c r="BP138" s="116" t="s">
        <v>36</v>
      </c>
      <c r="BQ138" s="111" t="s">
        <v>36</v>
      </c>
      <c r="BR138" s="120" t="s">
        <v>36</v>
      </c>
      <c r="BS138" s="116" t="s">
        <v>36</v>
      </c>
      <c r="BT138" s="116" t="s">
        <v>36</v>
      </c>
      <c r="BU138" s="116" t="s">
        <v>36</v>
      </c>
      <c r="BV138" s="116" t="s">
        <v>36</v>
      </c>
      <c r="BW138" s="116" t="s">
        <v>36</v>
      </c>
      <c r="BX138" s="116" t="s">
        <v>36</v>
      </c>
      <c r="BY138" s="105" t="s">
        <v>36</v>
      </c>
      <c r="BZ138" s="105" t="s">
        <v>36</v>
      </c>
      <c r="CA138" s="105" t="s">
        <v>36</v>
      </c>
      <c r="CB138" s="105" t="s">
        <v>36</v>
      </c>
      <c r="CC138" s="105" t="s">
        <v>36</v>
      </c>
      <c r="CD138" s="105" t="s">
        <v>36</v>
      </c>
      <c r="CE138" s="105" t="s">
        <v>36</v>
      </c>
      <c r="CF138" s="105" t="s">
        <v>36</v>
      </c>
      <c r="CG138" s="105" t="s">
        <v>36</v>
      </c>
      <c r="CH138" s="105" t="s">
        <v>36</v>
      </c>
      <c r="CI138" s="85"/>
      <c r="CJ138" s="85"/>
      <c r="CK138" s="85"/>
      <c r="CL138" s="85"/>
      <c r="CM138" s="85"/>
      <c r="CN138" s="85"/>
      <c r="CO138" s="85"/>
      <c r="CP138" s="85"/>
      <c r="CQ138" s="85"/>
      <c r="CR138" s="85"/>
      <c r="CS138" s="85"/>
      <c r="CT138" s="85"/>
      <c r="CU138" s="85"/>
      <c r="CV138" s="85"/>
      <c r="CW138" s="85"/>
      <c r="CX138" s="85"/>
      <c r="CY138" s="85"/>
      <c r="CZ138" s="85"/>
    </row>
    <row r="139" s="759" customFormat="true" ht="15" customHeight="true" x14ac:dyDescent="0.2">
      <c r="A139" s="863"/>
      <c r="B139" s="454" t="s">
        <v>19</v>
      </c>
      <c r="C139" s="194">
        <v>39.593470936355452</v>
      </c>
      <c r="D139" s="193">
        <v>42.335445163295994</v>
      </c>
      <c r="E139" s="193">
        <v>31.648922692610487</v>
      </c>
      <c r="F139" s="193">
        <v>14.239360861376726</v>
      </c>
      <c r="G139" s="192">
        <v>2.3541120817196544</v>
      </c>
      <c r="H139" s="191">
        <v>16.318700568280718</v>
      </c>
      <c r="I139" s="193">
        <v>4.9610137753733339</v>
      </c>
      <c r="J139" s="193">
        <v>2.7907992907746468</v>
      </c>
      <c r="K139" s="193">
        <v>2.1307426416957065</v>
      </c>
      <c r="L139" s="190">
        <v>0.49814559370426459</v>
      </c>
      <c r="M139" s="194">
        <v>51.785546234268629</v>
      </c>
      <c r="N139" s="193">
        <v>45.544444957549338</v>
      </c>
      <c r="O139" s="193">
        <v>37.679945805303561</v>
      </c>
      <c r="P139" s="193">
        <v>29.216078745870107</v>
      </c>
      <c r="Q139" s="192">
        <v>14.610223524893353</v>
      </c>
      <c r="R139" s="191">
        <v>20.493510044352973</v>
      </c>
      <c r="S139" s="193">
        <v>1.3312180345733706</v>
      </c>
      <c r="T139" s="193">
        <v>10.994446278241035</v>
      </c>
      <c r="U139" s="193">
        <v>12.983127989081602</v>
      </c>
      <c r="V139" s="193">
        <v>19.308785512561251</v>
      </c>
      <c r="W139" s="193">
        <v>57.904619242984701</v>
      </c>
      <c r="X139" s="193">
        <v>33.097113502452686</v>
      </c>
      <c r="Y139" s="193">
        <v>34.757341093396938</v>
      </c>
      <c r="Z139" s="193">
        <v>31.666732416103233</v>
      </c>
      <c r="AA139" s="193">
        <v>36.632739056184647</v>
      </c>
      <c r="AB139" s="193">
        <v>19.586017500723109</v>
      </c>
      <c r="AC139" s="193">
        <v>21.713340260225941</v>
      </c>
      <c r="AD139" s="193">
        <v>34.904818057723261</v>
      </c>
      <c r="AE139" s="193">
        <v>11.785616269321086</v>
      </c>
      <c r="AF139" s="193">
        <v>29.271768626023292</v>
      </c>
      <c r="AG139" s="190">
        <v>24.515579057449706</v>
      </c>
      <c r="AH139" s="133" t="s">
        <v>36</v>
      </c>
      <c r="AI139" s="513"/>
      <c r="AJ139" s="513"/>
      <c r="AK139" s="513"/>
      <c r="AL139" s="513"/>
      <c r="AM139" s="513"/>
      <c r="AN139" s="513"/>
      <c r="AO139" s="513"/>
      <c r="AP139" s="513"/>
      <c r="AQ139" s="513"/>
      <c r="AR139" s="513"/>
      <c r="AS139" s="513"/>
      <c r="AT139" s="513"/>
      <c r="AU139" s="513"/>
      <c r="AV139" s="513"/>
      <c r="AW139" s="513"/>
      <c r="AX139" s="513"/>
      <c r="AY139" s="513"/>
      <c r="AZ139" s="757"/>
      <c r="BA139" s="886"/>
      <c r="BB139" s="641" t="s">
        <v>19</v>
      </c>
      <c r="BC139" s="120" t="s">
        <v>36</v>
      </c>
      <c r="BD139" s="116" t="s">
        <v>36</v>
      </c>
      <c r="BE139" s="116" t="s">
        <v>36</v>
      </c>
      <c r="BF139" s="116" t="s">
        <v>36</v>
      </c>
      <c r="BG139" s="111" t="s">
        <v>36</v>
      </c>
      <c r="BH139" s="120" t="s">
        <v>36</v>
      </c>
      <c r="BI139" s="116" t="s">
        <v>36</v>
      </c>
      <c r="BJ139" s="116" t="s">
        <v>36</v>
      </c>
      <c r="BK139" s="116" t="s">
        <v>36</v>
      </c>
      <c r="BL139" s="111" t="s">
        <v>36</v>
      </c>
      <c r="BM139" s="120" t="s">
        <v>36</v>
      </c>
      <c r="BN139" s="116" t="s">
        <v>36</v>
      </c>
      <c r="BO139" s="116" t="s">
        <v>36</v>
      </c>
      <c r="BP139" s="116" t="s">
        <v>36</v>
      </c>
      <c r="BQ139" s="111" t="s">
        <v>36</v>
      </c>
      <c r="BR139" s="120" t="s">
        <v>36</v>
      </c>
      <c r="BS139" s="116" t="s">
        <v>36</v>
      </c>
      <c r="BT139" s="116" t="s">
        <v>36</v>
      </c>
      <c r="BU139" s="116" t="s">
        <v>36</v>
      </c>
      <c r="BV139" s="116" t="s">
        <v>36</v>
      </c>
      <c r="BW139" s="116" t="s">
        <v>36</v>
      </c>
      <c r="BX139" s="116" t="s">
        <v>36</v>
      </c>
      <c r="BY139" s="105" t="s">
        <v>36</v>
      </c>
      <c r="BZ139" s="105" t="s">
        <v>36</v>
      </c>
      <c r="CA139" s="105" t="s">
        <v>36</v>
      </c>
      <c r="CB139" s="105" t="s">
        <v>36</v>
      </c>
      <c r="CC139" s="105" t="s">
        <v>36</v>
      </c>
      <c r="CD139" s="105" t="s">
        <v>36</v>
      </c>
      <c r="CE139" s="105" t="s">
        <v>36</v>
      </c>
      <c r="CF139" s="105" t="s">
        <v>36</v>
      </c>
      <c r="CG139" s="105" t="s">
        <v>36</v>
      </c>
      <c r="CH139" s="105" t="s">
        <v>36</v>
      </c>
      <c r="CI139" s="85"/>
      <c r="CJ139" s="85"/>
      <c r="CK139" s="85"/>
      <c r="CL139" s="85"/>
      <c r="CM139" s="85"/>
      <c r="CN139" s="85"/>
      <c r="CO139" s="85"/>
      <c r="CP139" s="85"/>
      <c r="CQ139" s="85"/>
      <c r="CR139" s="85"/>
      <c r="CS139" s="85"/>
      <c r="CT139" s="85"/>
      <c r="CU139" s="85"/>
      <c r="CV139" s="85"/>
      <c r="CW139" s="85"/>
      <c r="CX139" s="85"/>
      <c r="CY139" s="85"/>
      <c r="CZ139" s="85"/>
    </row>
    <row r="140" s="384" customFormat="true" ht="15" customHeight="true" x14ac:dyDescent="0.2">
      <c r="A140" s="863" t="s">
        <v>107</v>
      </c>
      <c r="B140" s="454" t="s">
        <v>64</v>
      </c>
      <c r="C140" s="136" t="s">
        <v>36</v>
      </c>
      <c r="D140" s="133" t="s">
        <v>36</v>
      </c>
      <c r="E140" s="133" t="s">
        <v>36</v>
      </c>
      <c r="F140" s="133" t="s">
        <v>36</v>
      </c>
      <c r="G140" s="130" t="s">
        <v>36</v>
      </c>
      <c r="H140" s="127" t="s">
        <v>36</v>
      </c>
      <c r="I140" s="133" t="s">
        <v>36</v>
      </c>
      <c r="J140" s="133" t="s">
        <v>36</v>
      </c>
      <c r="K140" s="133" t="s">
        <v>36</v>
      </c>
      <c r="L140" s="124" t="s">
        <v>36</v>
      </c>
      <c r="M140" s="136" t="s">
        <v>36</v>
      </c>
      <c r="N140" s="133" t="s">
        <v>36</v>
      </c>
      <c r="O140" s="133" t="s">
        <v>36</v>
      </c>
      <c r="P140" s="133" t="s">
        <v>36</v>
      </c>
      <c r="Q140" s="130" t="s">
        <v>36</v>
      </c>
      <c r="R140" s="127" t="s">
        <v>36</v>
      </c>
      <c r="S140" s="133" t="s">
        <v>36</v>
      </c>
      <c r="T140" s="133" t="s">
        <v>36</v>
      </c>
      <c r="U140" s="133" t="s">
        <v>36</v>
      </c>
      <c r="V140" s="133" t="s">
        <v>36</v>
      </c>
      <c r="W140" s="133" t="s">
        <v>36</v>
      </c>
      <c r="X140" s="133" t="s">
        <v>36</v>
      </c>
      <c r="Y140" s="133" t="s">
        <v>36</v>
      </c>
      <c r="Z140" s="133" t="s">
        <v>36</v>
      </c>
      <c r="AA140" s="133" t="s">
        <v>36</v>
      </c>
      <c r="AB140" s="133" t="s">
        <v>36</v>
      </c>
      <c r="AC140" s="133" t="s">
        <v>36</v>
      </c>
      <c r="AD140" s="133" t="s">
        <v>36</v>
      </c>
      <c r="AE140" s="133" t="s">
        <v>36</v>
      </c>
      <c r="AF140" s="133" t="s">
        <v>36</v>
      </c>
      <c r="AG140" s="124" t="s">
        <v>36</v>
      </c>
      <c r="AH140" s="133" t="s">
        <v>36</v>
      </c>
      <c r="AI140" s="87"/>
      <c r="AJ140" s="87"/>
      <c r="AK140" s="87"/>
      <c r="AL140" s="87"/>
      <c r="AM140" s="87"/>
      <c r="AN140" s="87"/>
      <c r="AO140" s="87"/>
      <c r="AP140" s="87"/>
      <c r="AQ140" s="87"/>
      <c r="AR140" s="87"/>
      <c r="AS140" s="87"/>
      <c r="AT140" s="87"/>
      <c r="AU140" s="87"/>
      <c r="AV140" s="87"/>
      <c r="AW140" s="87"/>
      <c r="AX140" s="87"/>
      <c r="AY140" s="87"/>
      <c r="AZ140" s="421"/>
      <c r="BA140" s="886" t="s">
        <v>107</v>
      </c>
      <c r="BB140" s="641" t="s">
        <v>64</v>
      </c>
      <c r="BC140" s="120" t="s">
        <v>36</v>
      </c>
      <c r="BD140" s="116" t="s">
        <v>36</v>
      </c>
      <c r="BE140" s="116" t="s">
        <v>36</v>
      </c>
      <c r="BF140" s="116" t="s">
        <v>36</v>
      </c>
      <c r="BG140" s="111" t="s">
        <v>36</v>
      </c>
      <c r="BH140" s="120" t="s">
        <v>36</v>
      </c>
      <c r="BI140" s="116" t="s">
        <v>36</v>
      </c>
      <c r="BJ140" s="116" t="s">
        <v>36</v>
      </c>
      <c r="BK140" s="116" t="s">
        <v>36</v>
      </c>
      <c r="BL140" s="111" t="s">
        <v>36</v>
      </c>
      <c r="BM140" s="120" t="s">
        <v>36</v>
      </c>
      <c r="BN140" s="116" t="s">
        <v>36</v>
      </c>
      <c r="BO140" s="116" t="s">
        <v>36</v>
      </c>
      <c r="BP140" s="116" t="s">
        <v>36</v>
      </c>
      <c r="BQ140" s="111" t="s">
        <v>36</v>
      </c>
      <c r="BR140" s="120" t="s">
        <v>36</v>
      </c>
      <c r="BS140" s="116" t="s">
        <v>36</v>
      </c>
      <c r="BT140" s="116" t="s">
        <v>36</v>
      </c>
      <c r="BU140" s="116" t="s">
        <v>36</v>
      </c>
      <c r="BV140" s="116" t="s">
        <v>36</v>
      </c>
      <c r="BW140" s="116" t="s">
        <v>36</v>
      </c>
      <c r="BX140" s="116" t="s">
        <v>36</v>
      </c>
      <c r="BY140" s="105" t="s">
        <v>36</v>
      </c>
      <c r="BZ140" s="105" t="s">
        <v>36</v>
      </c>
      <c r="CA140" s="105" t="s">
        <v>36</v>
      </c>
      <c r="CB140" s="105" t="s">
        <v>36</v>
      </c>
      <c r="CC140" s="105" t="s">
        <v>36</v>
      </c>
      <c r="CD140" s="105" t="s">
        <v>36</v>
      </c>
      <c r="CE140" s="105" t="s">
        <v>36</v>
      </c>
      <c r="CF140" s="105" t="s">
        <v>36</v>
      </c>
      <c r="CG140" s="105" t="s">
        <v>36</v>
      </c>
      <c r="CH140" s="105" t="s">
        <v>36</v>
      </c>
      <c r="CI140" s="85"/>
      <c r="CJ140" s="85"/>
      <c r="CK140" s="85"/>
      <c r="CL140" s="85"/>
      <c r="CM140" s="85"/>
      <c r="CN140" s="85"/>
      <c r="CO140" s="85"/>
      <c r="CP140" s="85"/>
      <c r="CQ140" s="85"/>
      <c r="CR140" s="85"/>
      <c r="CS140" s="85"/>
      <c r="CT140" s="85"/>
      <c r="CU140" s="85"/>
      <c r="CV140" s="85"/>
      <c r="CW140" s="85"/>
      <c r="CX140" s="85"/>
      <c r="CY140" s="85"/>
      <c r="CZ140" s="85"/>
    </row>
    <row r="141" s="384" customFormat="true" ht="15" customHeight="true" x14ac:dyDescent="0.2">
      <c r="A141" s="863"/>
      <c r="B141" s="454" t="s">
        <v>65</v>
      </c>
      <c r="C141" s="136" t="s">
        <v>36</v>
      </c>
      <c r="D141" s="133" t="s">
        <v>36</v>
      </c>
      <c r="E141" s="133" t="s">
        <v>36</v>
      </c>
      <c r="F141" s="133" t="s">
        <v>36</v>
      </c>
      <c r="G141" s="130" t="s">
        <v>36</v>
      </c>
      <c r="H141" s="127" t="s">
        <v>36</v>
      </c>
      <c r="I141" s="133" t="s">
        <v>36</v>
      </c>
      <c r="J141" s="133" t="s">
        <v>36</v>
      </c>
      <c r="K141" s="133" t="s">
        <v>36</v>
      </c>
      <c r="L141" s="124" t="s">
        <v>36</v>
      </c>
      <c r="M141" s="136" t="s">
        <v>36</v>
      </c>
      <c r="N141" s="133" t="s">
        <v>36</v>
      </c>
      <c r="O141" s="133" t="s">
        <v>36</v>
      </c>
      <c r="P141" s="133" t="s">
        <v>36</v>
      </c>
      <c r="Q141" s="130" t="s">
        <v>36</v>
      </c>
      <c r="R141" s="127" t="s">
        <v>36</v>
      </c>
      <c r="S141" s="133" t="s">
        <v>36</v>
      </c>
      <c r="T141" s="133" t="s">
        <v>36</v>
      </c>
      <c r="U141" s="133" t="s">
        <v>36</v>
      </c>
      <c r="V141" s="133" t="s">
        <v>36</v>
      </c>
      <c r="W141" s="133" t="s">
        <v>36</v>
      </c>
      <c r="X141" s="133" t="s">
        <v>36</v>
      </c>
      <c r="Y141" s="133" t="s">
        <v>36</v>
      </c>
      <c r="Z141" s="133" t="s">
        <v>36</v>
      </c>
      <c r="AA141" s="133" t="s">
        <v>36</v>
      </c>
      <c r="AB141" s="133" t="s">
        <v>36</v>
      </c>
      <c r="AC141" s="133" t="s">
        <v>36</v>
      </c>
      <c r="AD141" s="133" t="s">
        <v>36</v>
      </c>
      <c r="AE141" s="133" t="s">
        <v>36</v>
      </c>
      <c r="AF141" s="133" t="s">
        <v>36</v>
      </c>
      <c r="AG141" s="124" t="s">
        <v>36</v>
      </c>
      <c r="AH141" s="133" t="s">
        <v>36</v>
      </c>
      <c r="AI141" s="87"/>
      <c r="AJ141" s="87"/>
      <c r="AK141" s="87"/>
      <c r="AL141" s="87"/>
      <c r="AM141" s="87"/>
      <c r="AN141" s="87"/>
      <c r="AO141" s="87"/>
      <c r="AP141" s="87"/>
      <c r="AQ141" s="87"/>
      <c r="AR141" s="87"/>
      <c r="AS141" s="87"/>
      <c r="AT141" s="87"/>
      <c r="AU141" s="87"/>
      <c r="AV141" s="87"/>
      <c r="AW141" s="87"/>
      <c r="AX141" s="87"/>
      <c r="AY141" s="87"/>
      <c r="AZ141" s="421"/>
      <c r="BA141" s="886"/>
      <c r="BB141" s="641" t="s">
        <v>65</v>
      </c>
      <c r="BC141" s="120" t="s">
        <v>36</v>
      </c>
      <c r="BD141" s="116" t="s">
        <v>36</v>
      </c>
      <c r="BE141" s="116" t="s">
        <v>36</v>
      </c>
      <c r="BF141" s="116" t="s">
        <v>36</v>
      </c>
      <c r="BG141" s="111" t="s">
        <v>36</v>
      </c>
      <c r="BH141" s="120" t="s">
        <v>36</v>
      </c>
      <c r="BI141" s="116" t="s">
        <v>36</v>
      </c>
      <c r="BJ141" s="116" t="s">
        <v>36</v>
      </c>
      <c r="BK141" s="116" t="s">
        <v>36</v>
      </c>
      <c r="BL141" s="111" t="s">
        <v>36</v>
      </c>
      <c r="BM141" s="120" t="s">
        <v>36</v>
      </c>
      <c r="BN141" s="116" t="s">
        <v>36</v>
      </c>
      <c r="BO141" s="116" t="s">
        <v>36</v>
      </c>
      <c r="BP141" s="116" t="s">
        <v>36</v>
      </c>
      <c r="BQ141" s="111" t="s">
        <v>36</v>
      </c>
      <c r="BR141" s="120" t="s">
        <v>36</v>
      </c>
      <c r="BS141" s="116" t="s">
        <v>36</v>
      </c>
      <c r="BT141" s="116" t="s">
        <v>36</v>
      </c>
      <c r="BU141" s="116" t="s">
        <v>36</v>
      </c>
      <c r="BV141" s="116" t="s">
        <v>36</v>
      </c>
      <c r="BW141" s="116" t="s">
        <v>36</v>
      </c>
      <c r="BX141" s="116" t="s">
        <v>36</v>
      </c>
      <c r="BY141" s="105" t="s">
        <v>36</v>
      </c>
      <c r="BZ141" s="105" t="s">
        <v>36</v>
      </c>
      <c r="CA141" s="105" t="s">
        <v>36</v>
      </c>
      <c r="CB141" s="105" t="s">
        <v>36</v>
      </c>
      <c r="CC141" s="105" t="s">
        <v>36</v>
      </c>
      <c r="CD141" s="105" t="s">
        <v>36</v>
      </c>
      <c r="CE141" s="105" t="s">
        <v>36</v>
      </c>
      <c r="CF141" s="105" t="s">
        <v>36</v>
      </c>
      <c r="CG141" s="105" t="s">
        <v>36</v>
      </c>
      <c r="CH141" s="105" t="s">
        <v>36</v>
      </c>
      <c r="CI141" s="85"/>
      <c r="CJ141" s="85"/>
      <c r="CK141" s="85"/>
      <c r="CL141" s="85"/>
      <c r="CM141" s="85"/>
      <c r="CN141" s="85"/>
      <c r="CO141" s="85"/>
      <c r="CP141" s="85"/>
      <c r="CQ141" s="85"/>
      <c r="CR141" s="85"/>
      <c r="CS141" s="85"/>
      <c r="CT141" s="85"/>
      <c r="CU141" s="85"/>
      <c r="CV141" s="85"/>
      <c r="CW141" s="85"/>
      <c r="CX141" s="85"/>
      <c r="CY141" s="85"/>
      <c r="CZ141" s="85"/>
    </row>
    <row r="142" s="384" customFormat="true" ht="15" customHeight="true" x14ac:dyDescent="0.2">
      <c r="A142" s="863"/>
      <c r="B142" s="454" t="s">
        <v>66</v>
      </c>
      <c r="C142" s="136" t="s">
        <v>36</v>
      </c>
      <c r="D142" s="133" t="s">
        <v>36</v>
      </c>
      <c r="E142" s="133" t="s">
        <v>36</v>
      </c>
      <c r="F142" s="133" t="s">
        <v>36</v>
      </c>
      <c r="G142" s="130" t="s">
        <v>36</v>
      </c>
      <c r="H142" s="127" t="s">
        <v>36</v>
      </c>
      <c r="I142" s="133" t="s">
        <v>36</v>
      </c>
      <c r="J142" s="133" t="s">
        <v>36</v>
      </c>
      <c r="K142" s="133" t="s">
        <v>36</v>
      </c>
      <c r="L142" s="124" t="s">
        <v>36</v>
      </c>
      <c r="M142" s="136" t="s">
        <v>36</v>
      </c>
      <c r="N142" s="133" t="s">
        <v>36</v>
      </c>
      <c r="O142" s="133" t="s">
        <v>36</v>
      </c>
      <c r="P142" s="133" t="s">
        <v>36</v>
      </c>
      <c r="Q142" s="130" t="s">
        <v>36</v>
      </c>
      <c r="R142" s="127" t="s">
        <v>36</v>
      </c>
      <c r="S142" s="133" t="s">
        <v>36</v>
      </c>
      <c r="T142" s="133" t="s">
        <v>36</v>
      </c>
      <c r="U142" s="133" t="s">
        <v>36</v>
      </c>
      <c r="V142" s="133" t="s">
        <v>36</v>
      </c>
      <c r="W142" s="133" t="s">
        <v>36</v>
      </c>
      <c r="X142" s="133" t="s">
        <v>36</v>
      </c>
      <c r="Y142" s="133" t="s">
        <v>36</v>
      </c>
      <c r="Z142" s="133" t="s">
        <v>36</v>
      </c>
      <c r="AA142" s="133" t="s">
        <v>36</v>
      </c>
      <c r="AB142" s="133" t="s">
        <v>36</v>
      </c>
      <c r="AC142" s="133" t="s">
        <v>36</v>
      </c>
      <c r="AD142" s="133" t="s">
        <v>36</v>
      </c>
      <c r="AE142" s="133" t="s">
        <v>36</v>
      </c>
      <c r="AF142" s="133" t="s">
        <v>36</v>
      </c>
      <c r="AG142" s="124" t="s">
        <v>36</v>
      </c>
      <c r="AH142" s="133" t="s">
        <v>36</v>
      </c>
      <c r="AI142" s="87"/>
      <c r="AJ142" s="87"/>
      <c r="AK142" s="87"/>
      <c r="AL142" s="87"/>
      <c r="AM142" s="87"/>
      <c r="AN142" s="87"/>
      <c r="AO142" s="87"/>
      <c r="AP142" s="87"/>
      <c r="AQ142" s="87"/>
      <c r="AR142" s="87"/>
      <c r="AS142" s="87"/>
      <c r="AT142" s="87"/>
      <c r="AU142" s="87"/>
      <c r="AV142" s="87"/>
      <c r="AW142" s="87"/>
      <c r="AX142" s="87"/>
      <c r="AY142" s="87"/>
      <c r="AZ142" s="421"/>
      <c r="BA142" s="886"/>
      <c r="BB142" s="641" t="s">
        <v>66</v>
      </c>
      <c r="BC142" s="120" t="s">
        <v>36</v>
      </c>
      <c r="BD142" s="116" t="s">
        <v>36</v>
      </c>
      <c r="BE142" s="116" t="s">
        <v>36</v>
      </c>
      <c r="BF142" s="116" t="s">
        <v>36</v>
      </c>
      <c r="BG142" s="111" t="s">
        <v>36</v>
      </c>
      <c r="BH142" s="120" t="s">
        <v>36</v>
      </c>
      <c r="BI142" s="116" t="s">
        <v>36</v>
      </c>
      <c r="BJ142" s="116" t="s">
        <v>36</v>
      </c>
      <c r="BK142" s="116" t="s">
        <v>36</v>
      </c>
      <c r="BL142" s="111" t="s">
        <v>36</v>
      </c>
      <c r="BM142" s="120" t="s">
        <v>36</v>
      </c>
      <c r="BN142" s="116" t="s">
        <v>36</v>
      </c>
      <c r="BO142" s="116" t="s">
        <v>36</v>
      </c>
      <c r="BP142" s="116" t="s">
        <v>36</v>
      </c>
      <c r="BQ142" s="111" t="s">
        <v>36</v>
      </c>
      <c r="BR142" s="120" t="s">
        <v>36</v>
      </c>
      <c r="BS142" s="116" t="s">
        <v>36</v>
      </c>
      <c r="BT142" s="116" t="s">
        <v>36</v>
      </c>
      <c r="BU142" s="116" t="s">
        <v>36</v>
      </c>
      <c r="BV142" s="116" t="s">
        <v>36</v>
      </c>
      <c r="BW142" s="116" t="s">
        <v>36</v>
      </c>
      <c r="BX142" s="116" t="s">
        <v>36</v>
      </c>
      <c r="BY142" s="105" t="s">
        <v>36</v>
      </c>
      <c r="BZ142" s="105" t="s">
        <v>36</v>
      </c>
      <c r="CA142" s="105" t="s">
        <v>36</v>
      </c>
      <c r="CB142" s="105" t="s">
        <v>36</v>
      </c>
      <c r="CC142" s="105" t="s">
        <v>36</v>
      </c>
      <c r="CD142" s="105" t="s">
        <v>36</v>
      </c>
      <c r="CE142" s="105" t="s">
        <v>36</v>
      </c>
      <c r="CF142" s="105" t="s">
        <v>36</v>
      </c>
      <c r="CG142" s="105" t="s">
        <v>36</v>
      </c>
      <c r="CH142" s="105" t="s">
        <v>36</v>
      </c>
      <c r="CI142" s="85"/>
      <c r="CJ142" s="85"/>
      <c r="CK142" s="85"/>
      <c r="CL142" s="85"/>
      <c r="CM142" s="85"/>
      <c r="CN142" s="85"/>
      <c r="CO142" s="85"/>
      <c r="CP142" s="85"/>
      <c r="CQ142" s="85"/>
      <c r="CR142" s="85"/>
      <c r="CS142" s="85"/>
      <c r="CT142" s="85"/>
      <c r="CU142" s="85"/>
      <c r="CV142" s="85"/>
      <c r="CW142" s="85"/>
      <c r="CX142" s="85"/>
      <c r="CY142" s="85"/>
      <c r="CZ142" s="85"/>
    </row>
    <row r="143" s="384" customFormat="true" ht="15" customHeight="true" x14ac:dyDescent="0.2">
      <c r="A143" s="863"/>
      <c r="B143" s="454" t="s">
        <v>67</v>
      </c>
      <c r="C143" s="136" t="s">
        <v>36</v>
      </c>
      <c r="D143" s="133" t="s">
        <v>36</v>
      </c>
      <c r="E143" s="133" t="s">
        <v>36</v>
      </c>
      <c r="F143" s="133" t="s">
        <v>36</v>
      </c>
      <c r="G143" s="130" t="s">
        <v>36</v>
      </c>
      <c r="H143" s="127" t="s">
        <v>36</v>
      </c>
      <c r="I143" s="133" t="s">
        <v>36</v>
      </c>
      <c r="J143" s="133" t="s">
        <v>36</v>
      </c>
      <c r="K143" s="133" t="s">
        <v>36</v>
      </c>
      <c r="L143" s="124" t="s">
        <v>36</v>
      </c>
      <c r="M143" s="136" t="s">
        <v>36</v>
      </c>
      <c r="N143" s="133" t="s">
        <v>36</v>
      </c>
      <c r="O143" s="133" t="s">
        <v>36</v>
      </c>
      <c r="P143" s="133" t="s">
        <v>36</v>
      </c>
      <c r="Q143" s="130" t="s">
        <v>36</v>
      </c>
      <c r="R143" s="127" t="s">
        <v>36</v>
      </c>
      <c r="S143" s="133" t="s">
        <v>36</v>
      </c>
      <c r="T143" s="133" t="s">
        <v>36</v>
      </c>
      <c r="U143" s="133" t="s">
        <v>36</v>
      </c>
      <c r="V143" s="133" t="s">
        <v>36</v>
      </c>
      <c r="W143" s="133" t="s">
        <v>36</v>
      </c>
      <c r="X143" s="133" t="s">
        <v>36</v>
      </c>
      <c r="Y143" s="133" t="s">
        <v>36</v>
      </c>
      <c r="Z143" s="133" t="s">
        <v>36</v>
      </c>
      <c r="AA143" s="133" t="s">
        <v>36</v>
      </c>
      <c r="AB143" s="133" t="s">
        <v>36</v>
      </c>
      <c r="AC143" s="133" t="s">
        <v>36</v>
      </c>
      <c r="AD143" s="133" t="s">
        <v>36</v>
      </c>
      <c r="AE143" s="133" t="s">
        <v>36</v>
      </c>
      <c r="AF143" s="133" t="s">
        <v>36</v>
      </c>
      <c r="AG143" s="124" t="s">
        <v>36</v>
      </c>
      <c r="AH143" s="133" t="s">
        <v>36</v>
      </c>
      <c r="AI143" s="87"/>
      <c r="AJ143" s="87"/>
      <c r="AK143" s="87"/>
      <c r="AL143" s="87"/>
      <c r="AM143" s="87"/>
      <c r="AN143" s="87"/>
      <c r="AO143" s="87"/>
      <c r="AP143" s="87"/>
      <c r="AQ143" s="87"/>
      <c r="AR143" s="87"/>
      <c r="AS143" s="87"/>
      <c r="AT143" s="87"/>
      <c r="AU143" s="87"/>
      <c r="AV143" s="87"/>
      <c r="AW143" s="87"/>
      <c r="AX143" s="87"/>
      <c r="AY143" s="87"/>
      <c r="AZ143" s="421"/>
      <c r="BA143" s="886"/>
      <c r="BB143" s="641" t="s">
        <v>67</v>
      </c>
      <c r="BC143" s="120" t="s">
        <v>36</v>
      </c>
      <c r="BD143" s="116" t="s">
        <v>36</v>
      </c>
      <c r="BE143" s="116" t="s">
        <v>36</v>
      </c>
      <c r="BF143" s="116" t="s">
        <v>36</v>
      </c>
      <c r="BG143" s="111" t="s">
        <v>36</v>
      </c>
      <c r="BH143" s="120" t="s">
        <v>36</v>
      </c>
      <c r="BI143" s="116" t="s">
        <v>36</v>
      </c>
      <c r="BJ143" s="116" t="s">
        <v>36</v>
      </c>
      <c r="BK143" s="116" t="s">
        <v>36</v>
      </c>
      <c r="BL143" s="111" t="s">
        <v>36</v>
      </c>
      <c r="BM143" s="120" t="s">
        <v>36</v>
      </c>
      <c r="BN143" s="116" t="s">
        <v>36</v>
      </c>
      <c r="BO143" s="116" t="s">
        <v>36</v>
      </c>
      <c r="BP143" s="116" t="s">
        <v>36</v>
      </c>
      <c r="BQ143" s="111" t="s">
        <v>36</v>
      </c>
      <c r="BR143" s="120" t="s">
        <v>36</v>
      </c>
      <c r="BS143" s="116" t="s">
        <v>36</v>
      </c>
      <c r="BT143" s="116" t="s">
        <v>36</v>
      </c>
      <c r="BU143" s="116" t="s">
        <v>36</v>
      </c>
      <c r="BV143" s="116" t="s">
        <v>36</v>
      </c>
      <c r="BW143" s="116" t="s">
        <v>36</v>
      </c>
      <c r="BX143" s="116" t="s">
        <v>36</v>
      </c>
      <c r="BY143" s="105" t="s">
        <v>36</v>
      </c>
      <c r="BZ143" s="105" t="s">
        <v>36</v>
      </c>
      <c r="CA143" s="105" t="s">
        <v>36</v>
      </c>
      <c r="CB143" s="105" t="s">
        <v>36</v>
      </c>
      <c r="CC143" s="105" t="s">
        <v>36</v>
      </c>
      <c r="CD143" s="105" t="s">
        <v>36</v>
      </c>
      <c r="CE143" s="105" t="s">
        <v>36</v>
      </c>
      <c r="CF143" s="105" t="s">
        <v>36</v>
      </c>
      <c r="CG143" s="105" t="s">
        <v>36</v>
      </c>
      <c r="CH143" s="105" t="s">
        <v>36</v>
      </c>
      <c r="CI143" s="85"/>
      <c r="CJ143" s="85"/>
      <c r="CK143" s="85"/>
      <c r="CL143" s="85"/>
      <c r="CM143" s="85"/>
      <c r="CN143" s="85"/>
      <c r="CO143" s="85"/>
      <c r="CP143" s="85"/>
      <c r="CQ143" s="85"/>
      <c r="CR143" s="85"/>
      <c r="CS143" s="85"/>
      <c r="CT143" s="85"/>
      <c r="CU143" s="85"/>
      <c r="CV143" s="85"/>
      <c r="CW143" s="85"/>
      <c r="CX143" s="85"/>
      <c r="CY143" s="85"/>
      <c r="CZ143" s="85"/>
    </row>
    <row r="144" s="384" customFormat="true" ht="15" customHeight="true" x14ac:dyDescent="0.2">
      <c r="A144" s="863" t="s">
        <v>108</v>
      </c>
      <c r="B144" s="454" t="s">
        <v>64</v>
      </c>
      <c r="C144" s="136" t="s">
        <v>36</v>
      </c>
      <c r="D144" s="133" t="s">
        <v>36</v>
      </c>
      <c r="E144" s="133" t="s">
        <v>36</v>
      </c>
      <c r="F144" s="133" t="s">
        <v>36</v>
      </c>
      <c r="G144" s="130" t="s">
        <v>36</v>
      </c>
      <c r="H144" s="127" t="s">
        <v>36</v>
      </c>
      <c r="I144" s="133" t="s">
        <v>36</v>
      </c>
      <c r="J144" s="133" t="s">
        <v>36</v>
      </c>
      <c r="K144" s="133" t="s">
        <v>36</v>
      </c>
      <c r="L144" s="124" t="s">
        <v>36</v>
      </c>
      <c r="M144" s="136" t="s">
        <v>36</v>
      </c>
      <c r="N144" s="133" t="s">
        <v>36</v>
      </c>
      <c r="O144" s="133" t="s">
        <v>36</v>
      </c>
      <c r="P144" s="133" t="s">
        <v>36</v>
      </c>
      <c r="Q144" s="130" t="s">
        <v>36</v>
      </c>
      <c r="R144" s="127" t="s">
        <v>36</v>
      </c>
      <c r="S144" s="133" t="s">
        <v>36</v>
      </c>
      <c r="T144" s="133" t="s">
        <v>36</v>
      </c>
      <c r="U144" s="133" t="s">
        <v>36</v>
      </c>
      <c r="V144" s="133" t="s">
        <v>36</v>
      </c>
      <c r="W144" s="133" t="s">
        <v>36</v>
      </c>
      <c r="X144" s="133" t="s">
        <v>36</v>
      </c>
      <c r="Y144" s="133" t="s">
        <v>36</v>
      </c>
      <c r="Z144" s="133" t="s">
        <v>36</v>
      </c>
      <c r="AA144" s="133" t="s">
        <v>36</v>
      </c>
      <c r="AB144" s="133" t="s">
        <v>36</v>
      </c>
      <c r="AC144" s="133" t="s">
        <v>36</v>
      </c>
      <c r="AD144" s="133" t="s">
        <v>36</v>
      </c>
      <c r="AE144" s="133" t="s">
        <v>36</v>
      </c>
      <c r="AF144" s="133" t="s">
        <v>36</v>
      </c>
      <c r="AG144" s="124" t="s">
        <v>36</v>
      </c>
      <c r="AH144" s="133" t="s">
        <v>36</v>
      </c>
      <c r="AI144" s="87"/>
      <c r="AJ144" s="87"/>
      <c r="AK144" s="87"/>
      <c r="AL144" s="87"/>
      <c r="AM144" s="87"/>
      <c r="AN144" s="87"/>
      <c r="AO144" s="87"/>
      <c r="AP144" s="87"/>
      <c r="AQ144" s="87"/>
      <c r="AR144" s="87"/>
      <c r="AS144" s="87"/>
      <c r="AT144" s="87"/>
      <c r="AU144" s="87"/>
      <c r="AV144" s="87"/>
      <c r="AW144" s="87"/>
      <c r="AX144" s="87"/>
      <c r="AY144" s="87"/>
      <c r="AZ144" s="421"/>
      <c r="BA144" s="886" t="s">
        <v>108</v>
      </c>
      <c r="BB144" s="641" t="s">
        <v>64</v>
      </c>
      <c r="BC144" s="120" t="s">
        <v>36</v>
      </c>
      <c r="BD144" s="116" t="s">
        <v>36</v>
      </c>
      <c r="BE144" s="116" t="s">
        <v>36</v>
      </c>
      <c r="BF144" s="116" t="s">
        <v>36</v>
      </c>
      <c r="BG144" s="111" t="s">
        <v>36</v>
      </c>
      <c r="BH144" s="120" t="s">
        <v>36</v>
      </c>
      <c r="BI144" s="116" t="s">
        <v>36</v>
      </c>
      <c r="BJ144" s="116" t="s">
        <v>36</v>
      </c>
      <c r="BK144" s="116" t="s">
        <v>36</v>
      </c>
      <c r="BL144" s="111" t="s">
        <v>36</v>
      </c>
      <c r="BM144" s="120" t="s">
        <v>36</v>
      </c>
      <c r="BN144" s="116" t="s">
        <v>36</v>
      </c>
      <c r="BO144" s="116" t="s">
        <v>36</v>
      </c>
      <c r="BP144" s="116" t="s">
        <v>36</v>
      </c>
      <c r="BQ144" s="111" t="s">
        <v>36</v>
      </c>
      <c r="BR144" s="120" t="s">
        <v>36</v>
      </c>
      <c r="BS144" s="116" t="s">
        <v>36</v>
      </c>
      <c r="BT144" s="116" t="s">
        <v>36</v>
      </c>
      <c r="BU144" s="116" t="s">
        <v>36</v>
      </c>
      <c r="BV144" s="116" t="s">
        <v>36</v>
      </c>
      <c r="BW144" s="116" t="s">
        <v>36</v>
      </c>
      <c r="BX144" s="116" t="s">
        <v>36</v>
      </c>
      <c r="BY144" s="105" t="s">
        <v>36</v>
      </c>
      <c r="BZ144" s="105" t="s">
        <v>36</v>
      </c>
      <c r="CA144" s="105" t="s">
        <v>36</v>
      </c>
      <c r="CB144" s="105" t="s">
        <v>36</v>
      </c>
      <c r="CC144" s="105" t="s">
        <v>36</v>
      </c>
      <c r="CD144" s="105" t="s">
        <v>36</v>
      </c>
      <c r="CE144" s="105" t="s">
        <v>36</v>
      </c>
      <c r="CF144" s="105" t="s">
        <v>36</v>
      </c>
      <c r="CG144" s="105" t="s">
        <v>36</v>
      </c>
      <c r="CH144" s="105" t="s">
        <v>36</v>
      </c>
      <c r="CI144" s="85"/>
      <c r="CJ144" s="85"/>
      <c r="CK144" s="85"/>
      <c r="CL144" s="85"/>
      <c r="CM144" s="85"/>
      <c r="CN144" s="85"/>
      <c r="CO144" s="85"/>
      <c r="CP144" s="85"/>
      <c r="CQ144" s="85"/>
      <c r="CR144" s="85"/>
      <c r="CS144" s="85"/>
      <c r="CT144" s="85"/>
      <c r="CU144" s="85"/>
      <c r="CV144" s="85"/>
      <c r="CW144" s="85"/>
      <c r="CX144" s="85"/>
      <c r="CY144" s="85"/>
      <c r="CZ144" s="85"/>
    </row>
    <row r="145" s="384" customFormat="true" ht="15" customHeight="true" x14ac:dyDescent="0.2">
      <c r="A145" s="863"/>
      <c r="B145" s="454" t="s">
        <v>65</v>
      </c>
      <c r="C145" s="136" t="s">
        <v>36</v>
      </c>
      <c r="D145" s="133" t="s">
        <v>36</v>
      </c>
      <c r="E145" s="133" t="s">
        <v>36</v>
      </c>
      <c r="F145" s="133" t="s">
        <v>36</v>
      </c>
      <c r="G145" s="130" t="s">
        <v>36</v>
      </c>
      <c r="H145" s="127" t="s">
        <v>36</v>
      </c>
      <c r="I145" s="133" t="s">
        <v>36</v>
      </c>
      <c r="J145" s="133" t="s">
        <v>36</v>
      </c>
      <c r="K145" s="133" t="s">
        <v>36</v>
      </c>
      <c r="L145" s="124" t="s">
        <v>36</v>
      </c>
      <c r="M145" s="136" t="s">
        <v>36</v>
      </c>
      <c r="N145" s="133" t="s">
        <v>36</v>
      </c>
      <c r="O145" s="133" t="s">
        <v>36</v>
      </c>
      <c r="P145" s="133" t="s">
        <v>36</v>
      </c>
      <c r="Q145" s="130" t="s">
        <v>36</v>
      </c>
      <c r="R145" s="127" t="s">
        <v>36</v>
      </c>
      <c r="S145" s="133" t="s">
        <v>36</v>
      </c>
      <c r="T145" s="133" t="s">
        <v>36</v>
      </c>
      <c r="U145" s="133" t="s">
        <v>36</v>
      </c>
      <c r="V145" s="133" t="s">
        <v>36</v>
      </c>
      <c r="W145" s="133" t="s">
        <v>36</v>
      </c>
      <c r="X145" s="133" t="s">
        <v>36</v>
      </c>
      <c r="Y145" s="133" t="s">
        <v>36</v>
      </c>
      <c r="Z145" s="133" t="s">
        <v>36</v>
      </c>
      <c r="AA145" s="133" t="s">
        <v>36</v>
      </c>
      <c r="AB145" s="133" t="s">
        <v>36</v>
      </c>
      <c r="AC145" s="133" t="s">
        <v>36</v>
      </c>
      <c r="AD145" s="133" t="s">
        <v>36</v>
      </c>
      <c r="AE145" s="133" t="s">
        <v>36</v>
      </c>
      <c r="AF145" s="133" t="s">
        <v>36</v>
      </c>
      <c r="AG145" s="124" t="s">
        <v>36</v>
      </c>
      <c r="AH145" s="133" t="s">
        <v>36</v>
      </c>
      <c r="AI145" s="87"/>
      <c r="AJ145" s="87"/>
      <c r="AK145" s="87"/>
      <c r="AL145" s="87"/>
      <c r="AM145" s="87"/>
      <c r="AN145" s="87"/>
      <c r="AO145" s="87"/>
      <c r="AP145" s="87"/>
      <c r="AQ145" s="87"/>
      <c r="AR145" s="87"/>
      <c r="AS145" s="87"/>
      <c r="AT145" s="87"/>
      <c r="AU145" s="87"/>
      <c r="AV145" s="87"/>
      <c r="AW145" s="87"/>
      <c r="AX145" s="87"/>
      <c r="AY145" s="87"/>
      <c r="AZ145" s="421"/>
      <c r="BA145" s="886"/>
      <c r="BB145" s="641" t="s">
        <v>65</v>
      </c>
      <c r="BC145" s="120" t="s">
        <v>36</v>
      </c>
      <c r="BD145" s="116" t="s">
        <v>36</v>
      </c>
      <c r="BE145" s="116" t="s">
        <v>36</v>
      </c>
      <c r="BF145" s="116" t="s">
        <v>36</v>
      </c>
      <c r="BG145" s="111" t="s">
        <v>36</v>
      </c>
      <c r="BH145" s="120" t="s">
        <v>36</v>
      </c>
      <c r="BI145" s="116" t="s">
        <v>36</v>
      </c>
      <c r="BJ145" s="116" t="s">
        <v>36</v>
      </c>
      <c r="BK145" s="116" t="s">
        <v>36</v>
      </c>
      <c r="BL145" s="111" t="s">
        <v>36</v>
      </c>
      <c r="BM145" s="120" t="s">
        <v>36</v>
      </c>
      <c r="BN145" s="116" t="s">
        <v>36</v>
      </c>
      <c r="BO145" s="116" t="s">
        <v>36</v>
      </c>
      <c r="BP145" s="116" t="s">
        <v>36</v>
      </c>
      <c r="BQ145" s="111" t="s">
        <v>36</v>
      </c>
      <c r="BR145" s="120" t="s">
        <v>36</v>
      </c>
      <c r="BS145" s="116" t="s">
        <v>36</v>
      </c>
      <c r="BT145" s="116" t="s">
        <v>36</v>
      </c>
      <c r="BU145" s="116" t="s">
        <v>36</v>
      </c>
      <c r="BV145" s="116" t="s">
        <v>36</v>
      </c>
      <c r="BW145" s="116" t="s">
        <v>36</v>
      </c>
      <c r="BX145" s="116" t="s">
        <v>36</v>
      </c>
      <c r="BY145" s="105" t="s">
        <v>36</v>
      </c>
      <c r="BZ145" s="105" t="s">
        <v>36</v>
      </c>
      <c r="CA145" s="105" t="s">
        <v>36</v>
      </c>
      <c r="CB145" s="105" t="s">
        <v>36</v>
      </c>
      <c r="CC145" s="105" t="s">
        <v>36</v>
      </c>
      <c r="CD145" s="105" t="s">
        <v>36</v>
      </c>
      <c r="CE145" s="105" t="s">
        <v>36</v>
      </c>
      <c r="CF145" s="105" t="s">
        <v>36</v>
      </c>
      <c r="CG145" s="105" t="s">
        <v>36</v>
      </c>
      <c r="CH145" s="105" t="s">
        <v>36</v>
      </c>
      <c r="CI145" s="85"/>
      <c r="CJ145" s="85"/>
      <c r="CK145" s="85"/>
      <c r="CL145" s="85"/>
      <c r="CM145" s="85"/>
      <c r="CN145" s="85"/>
      <c r="CO145" s="85"/>
      <c r="CP145" s="85"/>
      <c r="CQ145" s="85"/>
      <c r="CR145" s="85"/>
      <c r="CS145" s="85"/>
      <c r="CT145" s="85"/>
      <c r="CU145" s="85"/>
      <c r="CV145" s="85"/>
      <c r="CW145" s="85"/>
      <c r="CX145" s="85"/>
      <c r="CY145" s="85"/>
      <c r="CZ145" s="85"/>
    </row>
    <row r="146" s="384" customFormat="true" ht="15" customHeight="true" x14ac:dyDescent="0.2">
      <c r="A146" s="863"/>
      <c r="B146" s="454" t="s">
        <v>66</v>
      </c>
      <c r="C146" s="136" t="s">
        <v>36</v>
      </c>
      <c r="D146" s="133" t="s">
        <v>36</v>
      </c>
      <c r="E146" s="133" t="s">
        <v>36</v>
      </c>
      <c r="F146" s="133" t="s">
        <v>36</v>
      </c>
      <c r="G146" s="130" t="s">
        <v>36</v>
      </c>
      <c r="H146" s="127" t="s">
        <v>36</v>
      </c>
      <c r="I146" s="133" t="s">
        <v>36</v>
      </c>
      <c r="J146" s="133" t="s">
        <v>36</v>
      </c>
      <c r="K146" s="133" t="s">
        <v>36</v>
      </c>
      <c r="L146" s="124" t="s">
        <v>36</v>
      </c>
      <c r="M146" s="136" t="s">
        <v>36</v>
      </c>
      <c r="N146" s="133" t="s">
        <v>36</v>
      </c>
      <c r="O146" s="133" t="s">
        <v>36</v>
      </c>
      <c r="P146" s="133" t="s">
        <v>36</v>
      </c>
      <c r="Q146" s="130" t="s">
        <v>36</v>
      </c>
      <c r="R146" s="127" t="s">
        <v>36</v>
      </c>
      <c r="S146" s="133" t="s">
        <v>36</v>
      </c>
      <c r="T146" s="133" t="s">
        <v>36</v>
      </c>
      <c r="U146" s="133" t="s">
        <v>36</v>
      </c>
      <c r="V146" s="133" t="s">
        <v>36</v>
      </c>
      <c r="W146" s="133" t="s">
        <v>36</v>
      </c>
      <c r="X146" s="133" t="s">
        <v>36</v>
      </c>
      <c r="Y146" s="133" t="s">
        <v>36</v>
      </c>
      <c r="Z146" s="133" t="s">
        <v>36</v>
      </c>
      <c r="AA146" s="133" t="s">
        <v>36</v>
      </c>
      <c r="AB146" s="133" t="s">
        <v>36</v>
      </c>
      <c r="AC146" s="133" t="s">
        <v>36</v>
      </c>
      <c r="AD146" s="133" t="s">
        <v>36</v>
      </c>
      <c r="AE146" s="133" t="s">
        <v>36</v>
      </c>
      <c r="AF146" s="133" t="s">
        <v>36</v>
      </c>
      <c r="AG146" s="124" t="s">
        <v>36</v>
      </c>
      <c r="AH146" s="133" t="s">
        <v>36</v>
      </c>
      <c r="AI146" s="87"/>
      <c r="AJ146" s="87"/>
      <c r="AK146" s="87"/>
      <c r="AL146" s="87"/>
      <c r="AM146" s="87"/>
      <c r="AN146" s="87"/>
      <c r="AO146" s="87"/>
      <c r="AP146" s="87"/>
      <c r="AQ146" s="87"/>
      <c r="AR146" s="87"/>
      <c r="AS146" s="87"/>
      <c r="AT146" s="87"/>
      <c r="AU146" s="87"/>
      <c r="AV146" s="87"/>
      <c r="AW146" s="87"/>
      <c r="AX146" s="87"/>
      <c r="AY146" s="87"/>
      <c r="AZ146" s="421"/>
      <c r="BA146" s="886"/>
      <c r="BB146" s="641" t="s">
        <v>66</v>
      </c>
      <c r="BC146" s="120" t="s">
        <v>36</v>
      </c>
      <c r="BD146" s="116" t="s">
        <v>36</v>
      </c>
      <c r="BE146" s="116" t="s">
        <v>36</v>
      </c>
      <c r="BF146" s="116" t="s">
        <v>36</v>
      </c>
      <c r="BG146" s="111" t="s">
        <v>36</v>
      </c>
      <c r="BH146" s="120" t="s">
        <v>36</v>
      </c>
      <c r="BI146" s="116" t="s">
        <v>36</v>
      </c>
      <c r="BJ146" s="116" t="s">
        <v>36</v>
      </c>
      <c r="BK146" s="116" t="s">
        <v>36</v>
      </c>
      <c r="BL146" s="111" t="s">
        <v>36</v>
      </c>
      <c r="BM146" s="120" t="s">
        <v>36</v>
      </c>
      <c r="BN146" s="116" t="s">
        <v>36</v>
      </c>
      <c r="BO146" s="116" t="s">
        <v>36</v>
      </c>
      <c r="BP146" s="116" t="s">
        <v>36</v>
      </c>
      <c r="BQ146" s="111" t="s">
        <v>36</v>
      </c>
      <c r="BR146" s="120" t="s">
        <v>36</v>
      </c>
      <c r="BS146" s="116" t="s">
        <v>36</v>
      </c>
      <c r="BT146" s="116" t="s">
        <v>36</v>
      </c>
      <c r="BU146" s="116" t="s">
        <v>36</v>
      </c>
      <c r="BV146" s="116" t="s">
        <v>36</v>
      </c>
      <c r="BW146" s="116" t="s">
        <v>36</v>
      </c>
      <c r="BX146" s="116" t="s">
        <v>36</v>
      </c>
      <c r="BY146" s="105" t="s">
        <v>36</v>
      </c>
      <c r="BZ146" s="105" t="s">
        <v>36</v>
      </c>
      <c r="CA146" s="105" t="s">
        <v>36</v>
      </c>
      <c r="CB146" s="105" t="s">
        <v>36</v>
      </c>
      <c r="CC146" s="105" t="s">
        <v>36</v>
      </c>
      <c r="CD146" s="105" t="s">
        <v>36</v>
      </c>
      <c r="CE146" s="105" t="s">
        <v>36</v>
      </c>
      <c r="CF146" s="105" t="s">
        <v>36</v>
      </c>
      <c r="CG146" s="105" t="s">
        <v>36</v>
      </c>
      <c r="CH146" s="105" t="s">
        <v>36</v>
      </c>
      <c r="CI146" s="85"/>
      <c r="CJ146" s="85"/>
      <c r="CK146" s="85"/>
      <c r="CL146" s="85"/>
      <c r="CM146" s="85"/>
      <c r="CN146" s="85"/>
      <c r="CO146" s="85"/>
      <c r="CP146" s="85"/>
      <c r="CQ146" s="85"/>
      <c r="CR146" s="85"/>
      <c r="CS146" s="85"/>
      <c r="CT146" s="85"/>
      <c r="CU146" s="85"/>
      <c r="CV146" s="85"/>
      <c r="CW146" s="85"/>
      <c r="CX146" s="85"/>
      <c r="CY146" s="85"/>
      <c r="CZ146" s="85"/>
    </row>
    <row r="147" s="384" customFormat="true" ht="15" customHeight="true" x14ac:dyDescent="0.2">
      <c r="A147" s="863"/>
      <c r="B147" s="454" t="s">
        <v>67</v>
      </c>
      <c r="C147" s="136" t="s">
        <v>36</v>
      </c>
      <c r="D147" s="133" t="s">
        <v>36</v>
      </c>
      <c r="E147" s="133" t="s">
        <v>36</v>
      </c>
      <c r="F147" s="133" t="s">
        <v>36</v>
      </c>
      <c r="G147" s="130" t="s">
        <v>36</v>
      </c>
      <c r="H147" s="127" t="s">
        <v>36</v>
      </c>
      <c r="I147" s="133" t="s">
        <v>36</v>
      </c>
      <c r="J147" s="133" t="s">
        <v>36</v>
      </c>
      <c r="K147" s="133" t="s">
        <v>36</v>
      </c>
      <c r="L147" s="124" t="s">
        <v>36</v>
      </c>
      <c r="M147" s="136" t="s">
        <v>36</v>
      </c>
      <c r="N147" s="133" t="s">
        <v>36</v>
      </c>
      <c r="O147" s="133" t="s">
        <v>36</v>
      </c>
      <c r="P147" s="133" t="s">
        <v>36</v>
      </c>
      <c r="Q147" s="130" t="s">
        <v>36</v>
      </c>
      <c r="R147" s="127" t="s">
        <v>36</v>
      </c>
      <c r="S147" s="133" t="s">
        <v>36</v>
      </c>
      <c r="T147" s="133" t="s">
        <v>36</v>
      </c>
      <c r="U147" s="133" t="s">
        <v>36</v>
      </c>
      <c r="V147" s="133" t="s">
        <v>36</v>
      </c>
      <c r="W147" s="133" t="s">
        <v>36</v>
      </c>
      <c r="X147" s="133" t="s">
        <v>36</v>
      </c>
      <c r="Y147" s="133" t="s">
        <v>36</v>
      </c>
      <c r="Z147" s="133" t="s">
        <v>36</v>
      </c>
      <c r="AA147" s="133" t="s">
        <v>36</v>
      </c>
      <c r="AB147" s="133" t="s">
        <v>36</v>
      </c>
      <c r="AC147" s="133" t="s">
        <v>36</v>
      </c>
      <c r="AD147" s="133" t="s">
        <v>36</v>
      </c>
      <c r="AE147" s="133" t="s">
        <v>36</v>
      </c>
      <c r="AF147" s="133" t="s">
        <v>36</v>
      </c>
      <c r="AG147" s="124" t="s">
        <v>36</v>
      </c>
      <c r="AH147" s="133" t="s">
        <v>36</v>
      </c>
      <c r="AI147" s="87"/>
      <c r="AJ147" s="87"/>
      <c r="AK147" s="87"/>
      <c r="AL147" s="87"/>
      <c r="AM147" s="87"/>
      <c r="AN147" s="87"/>
      <c r="AO147" s="87"/>
      <c r="AP147" s="87"/>
      <c r="AQ147" s="87"/>
      <c r="AR147" s="87"/>
      <c r="AS147" s="87"/>
      <c r="AT147" s="87"/>
      <c r="AU147" s="87"/>
      <c r="AV147" s="87"/>
      <c r="AW147" s="87"/>
      <c r="AX147" s="87"/>
      <c r="AY147" s="87"/>
      <c r="AZ147" s="421"/>
      <c r="BA147" s="886"/>
      <c r="BB147" s="641" t="s">
        <v>67</v>
      </c>
      <c r="BC147" s="120" t="s">
        <v>36</v>
      </c>
      <c r="BD147" s="116" t="s">
        <v>36</v>
      </c>
      <c r="BE147" s="116" t="s">
        <v>36</v>
      </c>
      <c r="BF147" s="116" t="s">
        <v>36</v>
      </c>
      <c r="BG147" s="111" t="s">
        <v>36</v>
      </c>
      <c r="BH147" s="120" t="s">
        <v>36</v>
      </c>
      <c r="BI147" s="116" t="s">
        <v>36</v>
      </c>
      <c r="BJ147" s="116" t="s">
        <v>36</v>
      </c>
      <c r="BK147" s="116" t="s">
        <v>36</v>
      </c>
      <c r="BL147" s="111" t="s">
        <v>36</v>
      </c>
      <c r="BM147" s="120" t="s">
        <v>36</v>
      </c>
      <c r="BN147" s="116" t="s">
        <v>36</v>
      </c>
      <c r="BO147" s="116" t="s">
        <v>36</v>
      </c>
      <c r="BP147" s="116" t="s">
        <v>36</v>
      </c>
      <c r="BQ147" s="111" t="s">
        <v>36</v>
      </c>
      <c r="BR147" s="120" t="s">
        <v>36</v>
      </c>
      <c r="BS147" s="116" t="s">
        <v>36</v>
      </c>
      <c r="BT147" s="116" t="s">
        <v>36</v>
      </c>
      <c r="BU147" s="116" t="s">
        <v>36</v>
      </c>
      <c r="BV147" s="116" t="s">
        <v>36</v>
      </c>
      <c r="BW147" s="116" t="s">
        <v>36</v>
      </c>
      <c r="BX147" s="116" t="s">
        <v>36</v>
      </c>
      <c r="BY147" s="105" t="s">
        <v>36</v>
      </c>
      <c r="BZ147" s="105" t="s">
        <v>36</v>
      </c>
      <c r="CA147" s="105" t="s">
        <v>36</v>
      </c>
      <c r="CB147" s="105" t="s">
        <v>36</v>
      </c>
      <c r="CC147" s="105" t="s">
        <v>36</v>
      </c>
      <c r="CD147" s="105" t="s">
        <v>36</v>
      </c>
      <c r="CE147" s="105" t="s">
        <v>36</v>
      </c>
      <c r="CF147" s="105" t="s">
        <v>36</v>
      </c>
      <c r="CG147" s="105" t="s">
        <v>36</v>
      </c>
      <c r="CH147" s="105" t="s">
        <v>36</v>
      </c>
      <c r="CI147" s="85"/>
      <c r="CJ147" s="85"/>
      <c r="CK147" s="85"/>
      <c r="CL147" s="85"/>
      <c r="CM147" s="85"/>
      <c r="CN147" s="85"/>
      <c r="CO147" s="85"/>
      <c r="CP147" s="85"/>
      <c r="CQ147" s="85"/>
      <c r="CR147" s="85"/>
      <c r="CS147" s="85"/>
      <c r="CT147" s="85"/>
      <c r="CU147" s="85"/>
      <c r="CV147" s="85"/>
      <c r="CW147" s="85"/>
      <c r="CX147" s="85"/>
      <c r="CY147" s="85"/>
      <c r="CZ147" s="85"/>
    </row>
    <row r="148" s="384" customFormat="true" ht="15" customHeight="true" x14ac:dyDescent="0.2">
      <c r="A148" s="863" t="s">
        <v>109</v>
      </c>
      <c r="B148" s="454" t="s">
        <v>50</v>
      </c>
      <c r="C148" s="237">
        <v>13.829615214251909</v>
      </c>
      <c r="D148" s="236">
        <v>12.241951989245537</v>
      </c>
      <c r="E148" s="236">
        <v>15.158714049651808</v>
      </c>
      <c r="F148" s="236">
        <v>23.313003386040197</v>
      </c>
      <c r="G148" s="235">
        <v>20.401357192995171</v>
      </c>
      <c r="H148" s="225">
        <v>22.224691713387109</v>
      </c>
      <c r="I148" s="236">
        <v>30.966722254671524</v>
      </c>
      <c r="J148" s="236">
        <v>28.377261519813118</v>
      </c>
      <c r="K148" s="236">
        <v>20.925340101786595</v>
      </c>
      <c r="L148" s="229">
        <v>17.022757436385437</v>
      </c>
      <c r="M148" s="237">
        <v>9.5283491385226711</v>
      </c>
      <c r="N148" s="236">
        <v>11.707094347422522</v>
      </c>
      <c r="O148" s="236">
        <v>12.137837726531329</v>
      </c>
      <c r="P148" s="236">
        <v>16.304936106838095</v>
      </c>
      <c r="Q148" s="235">
        <v>18.999609294618548</v>
      </c>
      <c r="R148" s="225">
        <v>25.441473514654938</v>
      </c>
      <c r="S148" s="236">
        <v>29.526592486413229</v>
      </c>
      <c r="T148" s="236">
        <v>10.077714329018212</v>
      </c>
      <c r="U148" s="236">
        <v>16.506229407832087</v>
      </c>
      <c r="V148" s="236">
        <v>11.937982702824232</v>
      </c>
      <c r="W148" s="236">
        <v>10.858860196744113</v>
      </c>
      <c r="X148" s="236">
        <v>8.0544357000992886</v>
      </c>
      <c r="Y148" s="236">
        <v>9.6605670953965586</v>
      </c>
      <c r="Z148" s="236">
        <v>9.2005353775999019</v>
      </c>
      <c r="AA148" s="236">
        <v>27.346154195865164</v>
      </c>
      <c r="AB148" s="236">
        <v>24.772833152092069</v>
      </c>
      <c r="AC148" s="236">
        <v>9.2188877244187086</v>
      </c>
      <c r="AD148" s="236">
        <v>11.655365336160225</v>
      </c>
      <c r="AE148" s="236">
        <v>18.086861956221114</v>
      </c>
      <c r="AF148" s="236">
        <v>9.9755299505061448</v>
      </c>
      <c r="AG148" s="229">
        <v>15.882519283619365</v>
      </c>
      <c r="AH148" s="133" t="s">
        <v>36</v>
      </c>
      <c r="AI148" s="81"/>
      <c r="AJ148" s="81"/>
      <c r="AK148" s="81"/>
      <c r="AL148" s="81"/>
      <c r="AM148" s="81"/>
      <c r="AN148" s="81"/>
      <c r="AO148" s="81"/>
      <c r="AP148" s="81"/>
      <c r="AQ148" s="81"/>
      <c r="AR148" s="81"/>
      <c r="AS148" s="81"/>
      <c r="AT148" s="81"/>
      <c r="AU148" s="81"/>
      <c r="AV148" s="81"/>
      <c r="AW148" s="81"/>
      <c r="AX148" s="81"/>
      <c r="AY148" s="81"/>
      <c r="AZ148" s="421"/>
      <c r="BA148" s="886" t="s">
        <v>109</v>
      </c>
      <c r="BB148" s="641" t="s">
        <v>50</v>
      </c>
      <c r="BC148" s="120" t="s">
        <v>36</v>
      </c>
      <c r="BD148" s="116" t="s">
        <v>36</v>
      </c>
      <c r="BE148" s="116" t="s">
        <v>36</v>
      </c>
      <c r="BF148" s="116" t="s">
        <v>36</v>
      </c>
      <c r="BG148" s="111" t="s">
        <v>36</v>
      </c>
      <c r="BH148" s="120" t="s">
        <v>36</v>
      </c>
      <c r="BI148" s="116" t="s">
        <v>36</v>
      </c>
      <c r="BJ148" s="116" t="s">
        <v>36</v>
      </c>
      <c r="BK148" s="116" t="s">
        <v>36</v>
      </c>
      <c r="BL148" s="111" t="s">
        <v>36</v>
      </c>
      <c r="BM148" s="120" t="s">
        <v>36</v>
      </c>
      <c r="BN148" s="116" t="s">
        <v>36</v>
      </c>
      <c r="BO148" s="116" t="s">
        <v>36</v>
      </c>
      <c r="BP148" s="116" t="s">
        <v>36</v>
      </c>
      <c r="BQ148" s="111" t="s">
        <v>36</v>
      </c>
      <c r="BR148" s="120" t="s">
        <v>36</v>
      </c>
      <c r="BS148" s="116" t="s">
        <v>36</v>
      </c>
      <c r="BT148" s="116" t="s">
        <v>36</v>
      </c>
      <c r="BU148" s="116" t="s">
        <v>36</v>
      </c>
      <c r="BV148" s="116" t="s">
        <v>36</v>
      </c>
      <c r="BW148" s="116" t="s">
        <v>36</v>
      </c>
      <c r="BX148" s="116" t="s">
        <v>36</v>
      </c>
      <c r="BY148" s="105" t="s">
        <v>36</v>
      </c>
      <c r="BZ148" s="105" t="s">
        <v>36</v>
      </c>
      <c r="CA148" s="105" t="s">
        <v>36</v>
      </c>
      <c r="CB148" s="105" t="s">
        <v>36</v>
      </c>
      <c r="CC148" s="105" t="s">
        <v>36</v>
      </c>
      <c r="CD148" s="105" t="s">
        <v>36</v>
      </c>
      <c r="CE148" s="105" t="s">
        <v>36</v>
      </c>
      <c r="CF148" s="105" t="s">
        <v>36</v>
      </c>
      <c r="CG148" s="105" t="s">
        <v>36</v>
      </c>
      <c r="CH148" s="105" t="s">
        <v>36</v>
      </c>
      <c r="CI148" s="85"/>
      <c r="CJ148" s="85"/>
      <c r="CK148" s="85"/>
      <c r="CL148" s="85"/>
      <c r="CM148" s="85"/>
      <c r="CN148" s="85"/>
      <c r="CO148" s="85"/>
      <c r="CP148" s="85"/>
      <c r="CQ148" s="85"/>
      <c r="CR148" s="85"/>
      <c r="CS148" s="85"/>
      <c r="CT148" s="85"/>
      <c r="CU148" s="85"/>
      <c r="CV148" s="85"/>
      <c r="CW148" s="85"/>
      <c r="CX148" s="85"/>
      <c r="CY148" s="85"/>
      <c r="CZ148" s="85"/>
    </row>
    <row r="149" s="384" customFormat="true" ht="15" customHeight="true" x14ac:dyDescent="0.2">
      <c r="A149" s="863"/>
      <c r="B149" s="454" t="s">
        <v>49</v>
      </c>
      <c r="C149" s="237">
        <v>22.939554607372294</v>
      </c>
      <c r="D149" s="236">
        <v>19.986578522971683</v>
      </c>
      <c r="E149" s="236">
        <v>28.465296333646801</v>
      </c>
      <c r="F149" s="236">
        <v>34.959404569609042</v>
      </c>
      <c r="G149" s="235">
        <v>51.588060469570486</v>
      </c>
      <c r="H149" s="225">
        <v>29.429403731138798</v>
      </c>
      <c r="I149" s="236">
        <v>27.949149071702813</v>
      </c>
      <c r="J149" s="236">
        <v>34.950452390046252</v>
      </c>
      <c r="K149" s="236">
        <v>48.787387300396404</v>
      </c>
      <c r="L149" s="229">
        <v>61.325321331449054</v>
      </c>
      <c r="M149" s="237">
        <v>19.449218636588142</v>
      </c>
      <c r="N149" s="236">
        <v>19.179184577434626</v>
      </c>
      <c r="O149" s="236">
        <v>23.370975214222565</v>
      </c>
      <c r="P149" s="236">
        <v>31.421047144499248</v>
      </c>
      <c r="Q149" s="235">
        <v>43.620985662209101</v>
      </c>
      <c r="R149" s="225">
        <v>22.730309911780139</v>
      </c>
      <c r="S149" s="236">
        <v>37.57011410884968</v>
      </c>
      <c r="T149" s="236">
        <v>54.580528702233579</v>
      </c>
      <c r="U149" s="236">
        <v>43.067640167542862</v>
      </c>
      <c r="V149" s="236">
        <v>45.468105543895142</v>
      </c>
      <c r="W149" s="236">
        <v>15.816191069147518</v>
      </c>
      <c r="X149" s="236">
        <v>15.195151416722672</v>
      </c>
      <c r="Y149" s="236">
        <v>26.698394027689083</v>
      </c>
      <c r="Z149" s="236">
        <v>38.393646438208911</v>
      </c>
      <c r="AA149" s="236">
        <v>32.452913705725912</v>
      </c>
      <c r="AB149" s="236">
        <v>33.455463512402652</v>
      </c>
      <c r="AC149" s="236">
        <v>16.293014430000326</v>
      </c>
      <c r="AD149" s="236">
        <v>26.180990427803231</v>
      </c>
      <c r="AE149" s="236">
        <v>58.402664417224734</v>
      </c>
      <c r="AF149" s="236">
        <v>45.571252429506366</v>
      </c>
      <c r="AG149" s="229">
        <v>22.2383800337923</v>
      </c>
      <c r="AH149" s="133" t="s">
        <v>36</v>
      </c>
      <c r="AI149" s="81"/>
      <c r="AJ149" s="81"/>
      <c r="AK149" s="81"/>
      <c r="AL149" s="81"/>
      <c r="AM149" s="81"/>
      <c r="AN149" s="81"/>
      <c r="AO149" s="81"/>
      <c r="AP149" s="81"/>
      <c r="AQ149" s="81"/>
      <c r="AR149" s="81"/>
      <c r="AS149" s="81"/>
      <c r="AT149" s="81"/>
      <c r="AU149" s="81"/>
      <c r="AV149" s="81"/>
      <c r="AW149" s="81"/>
      <c r="AX149" s="81"/>
      <c r="AY149" s="81"/>
      <c r="AZ149" s="421"/>
      <c r="BA149" s="886"/>
      <c r="BB149" s="641" t="s">
        <v>49</v>
      </c>
      <c r="BC149" s="120" t="s">
        <v>36</v>
      </c>
      <c r="BD149" s="116" t="s">
        <v>36</v>
      </c>
      <c r="BE149" s="116" t="s">
        <v>36</v>
      </c>
      <c r="BF149" s="116" t="s">
        <v>36</v>
      </c>
      <c r="BG149" s="111" t="s">
        <v>36</v>
      </c>
      <c r="BH149" s="120" t="s">
        <v>36</v>
      </c>
      <c r="BI149" s="116" t="s">
        <v>36</v>
      </c>
      <c r="BJ149" s="116" t="s">
        <v>36</v>
      </c>
      <c r="BK149" s="116" t="s">
        <v>36</v>
      </c>
      <c r="BL149" s="111" t="s">
        <v>36</v>
      </c>
      <c r="BM149" s="120" t="s">
        <v>36</v>
      </c>
      <c r="BN149" s="116" t="s">
        <v>36</v>
      </c>
      <c r="BO149" s="116" t="s">
        <v>36</v>
      </c>
      <c r="BP149" s="116" t="s">
        <v>36</v>
      </c>
      <c r="BQ149" s="111" t="s">
        <v>36</v>
      </c>
      <c r="BR149" s="120" t="s">
        <v>36</v>
      </c>
      <c r="BS149" s="116" t="s">
        <v>36</v>
      </c>
      <c r="BT149" s="116" t="s">
        <v>36</v>
      </c>
      <c r="BU149" s="116" t="s">
        <v>36</v>
      </c>
      <c r="BV149" s="116" t="s">
        <v>36</v>
      </c>
      <c r="BW149" s="116" t="s">
        <v>36</v>
      </c>
      <c r="BX149" s="116" t="s">
        <v>36</v>
      </c>
      <c r="BY149" s="105" t="s">
        <v>36</v>
      </c>
      <c r="BZ149" s="105" t="s">
        <v>36</v>
      </c>
      <c r="CA149" s="105" t="s">
        <v>36</v>
      </c>
      <c r="CB149" s="105" t="s">
        <v>36</v>
      </c>
      <c r="CC149" s="105" t="s">
        <v>36</v>
      </c>
      <c r="CD149" s="105" t="s">
        <v>36</v>
      </c>
      <c r="CE149" s="105" t="s">
        <v>36</v>
      </c>
      <c r="CF149" s="105" t="s">
        <v>36</v>
      </c>
      <c r="CG149" s="105" t="s">
        <v>36</v>
      </c>
      <c r="CH149" s="105" t="s">
        <v>36</v>
      </c>
      <c r="CI149" s="85"/>
      <c r="CJ149" s="85"/>
      <c r="CK149" s="85"/>
      <c r="CL149" s="85"/>
      <c r="CM149" s="85"/>
      <c r="CN149" s="85"/>
      <c r="CO149" s="85"/>
      <c r="CP149" s="85"/>
      <c r="CQ149" s="85"/>
      <c r="CR149" s="85"/>
      <c r="CS149" s="85"/>
      <c r="CT149" s="85"/>
      <c r="CU149" s="85"/>
      <c r="CV149" s="85"/>
      <c r="CW149" s="85"/>
      <c r="CX149" s="85"/>
      <c r="CY149" s="85"/>
      <c r="CZ149" s="85"/>
    </row>
    <row r="150" s="384" customFormat="true" ht="15" customHeight="true" x14ac:dyDescent="0.2">
      <c r="A150" s="863"/>
      <c r="B150" s="454" t="s">
        <v>111</v>
      </c>
      <c r="C150" s="237">
        <v>63.230830178375982</v>
      </c>
      <c r="D150" s="236">
        <v>67.771469487782838</v>
      </c>
      <c r="E150" s="236">
        <v>56.375989616701446</v>
      </c>
      <c r="F150" s="236">
        <v>41.727592044350537</v>
      </c>
      <c r="G150" s="235">
        <v>28.010582337434258</v>
      </c>
      <c r="H150" s="225">
        <v>48.345904555474206</v>
      </c>
      <c r="I150" s="236">
        <v>41.084128673625727</v>
      </c>
      <c r="J150" s="236">
        <v>36.672286090140702</v>
      </c>
      <c r="K150" s="236">
        <v>30.287272597816923</v>
      </c>
      <c r="L150" s="229">
        <v>21.651921232165474</v>
      </c>
      <c r="M150" s="237">
        <v>71.022432224889016</v>
      </c>
      <c r="N150" s="236">
        <v>69.113721075142735</v>
      </c>
      <c r="O150" s="236">
        <v>64.491187059246087</v>
      </c>
      <c r="P150" s="236">
        <v>52.274016748662518</v>
      </c>
      <c r="Q150" s="235">
        <v>37.379405043172255</v>
      </c>
      <c r="R150" s="225">
        <v>51.828216573564909</v>
      </c>
      <c r="S150" s="236">
        <v>32.903293404737191</v>
      </c>
      <c r="T150" s="236">
        <v>35.341756968748228</v>
      </c>
      <c r="U150" s="236">
        <v>40.426130424625036</v>
      </c>
      <c r="V150" s="236">
        <v>42.593911753280636</v>
      </c>
      <c r="W150" s="236">
        <v>73.32494873410819</v>
      </c>
      <c r="X150" s="236">
        <v>76.750412883178214</v>
      </c>
      <c r="Y150" s="236">
        <v>63.641038876914379</v>
      </c>
      <c r="Z150" s="236">
        <v>52.405818184191297</v>
      </c>
      <c r="AA150" s="236">
        <v>40.200932098408977</v>
      </c>
      <c r="AB150" s="236">
        <v>41.771703335505073</v>
      </c>
      <c r="AC150" s="236">
        <v>74.488097845580683</v>
      </c>
      <c r="AD150" s="236">
        <v>62.16364423603649</v>
      </c>
      <c r="AE150" s="236">
        <v>23.510473626554269</v>
      </c>
      <c r="AF150" s="236">
        <v>44.453217619987605</v>
      </c>
      <c r="AG150" s="229">
        <v>61.879100682588316</v>
      </c>
      <c r="AH150" s="133" t="s">
        <v>36</v>
      </c>
      <c r="AI150" s="81"/>
      <c r="AJ150" s="81"/>
      <c r="AK150" s="81"/>
      <c r="AL150" s="81"/>
      <c r="AM150" s="81"/>
      <c r="AN150" s="81"/>
      <c r="AO150" s="81"/>
      <c r="AP150" s="81"/>
      <c r="AQ150" s="81"/>
      <c r="AR150" s="81"/>
      <c r="AS150" s="81"/>
      <c r="AT150" s="81"/>
      <c r="AU150" s="81"/>
      <c r="AV150" s="81"/>
      <c r="AW150" s="81"/>
      <c r="AX150" s="81"/>
      <c r="AY150" s="81"/>
      <c r="AZ150" s="421"/>
      <c r="BA150" s="886"/>
      <c r="BB150" s="641" t="s">
        <v>111</v>
      </c>
      <c r="BC150" s="120" t="s">
        <v>36</v>
      </c>
      <c r="BD150" s="116" t="s">
        <v>36</v>
      </c>
      <c r="BE150" s="116" t="s">
        <v>36</v>
      </c>
      <c r="BF150" s="116" t="s">
        <v>36</v>
      </c>
      <c r="BG150" s="111" t="s">
        <v>36</v>
      </c>
      <c r="BH150" s="120" t="s">
        <v>36</v>
      </c>
      <c r="BI150" s="116" t="s">
        <v>36</v>
      </c>
      <c r="BJ150" s="116" t="s">
        <v>36</v>
      </c>
      <c r="BK150" s="116" t="s">
        <v>36</v>
      </c>
      <c r="BL150" s="111" t="s">
        <v>36</v>
      </c>
      <c r="BM150" s="120" t="s">
        <v>36</v>
      </c>
      <c r="BN150" s="116" t="s">
        <v>36</v>
      </c>
      <c r="BO150" s="116" t="s">
        <v>36</v>
      </c>
      <c r="BP150" s="116" t="s">
        <v>36</v>
      </c>
      <c r="BQ150" s="111" t="s">
        <v>36</v>
      </c>
      <c r="BR150" s="120" t="s">
        <v>36</v>
      </c>
      <c r="BS150" s="116" t="s">
        <v>36</v>
      </c>
      <c r="BT150" s="116" t="s">
        <v>36</v>
      </c>
      <c r="BU150" s="116" t="s">
        <v>36</v>
      </c>
      <c r="BV150" s="116" t="s">
        <v>36</v>
      </c>
      <c r="BW150" s="116" t="s">
        <v>36</v>
      </c>
      <c r="BX150" s="116" t="s">
        <v>36</v>
      </c>
      <c r="BY150" s="105" t="s">
        <v>36</v>
      </c>
      <c r="BZ150" s="105" t="s">
        <v>36</v>
      </c>
      <c r="CA150" s="105" t="s">
        <v>36</v>
      </c>
      <c r="CB150" s="105" t="s">
        <v>36</v>
      </c>
      <c r="CC150" s="105" t="s">
        <v>36</v>
      </c>
      <c r="CD150" s="105" t="s">
        <v>36</v>
      </c>
      <c r="CE150" s="105" t="s">
        <v>36</v>
      </c>
      <c r="CF150" s="105" t="s">
        <v>36</v>
      </c>
      <c r="CG150" s="105" t="s">
        <v>36</v>
      </c>
      <c r="CH150" s="105" t="s">
        <v>36</v>
      </c>
      <c r="CI150" s="85"/>
      <c r="CJ150" s="85"/>
      <c r="CK150" s="85"/>
      <c r="CL150" s="85"/>
      <c r="CM150" s="85"/>
      <c r="CN150" s="85"/>
      <c r="CO150" s="85"/>
      <c r="CP150" s="85"/>
      <c r="CQ150" s="85"/>
      <c r="CR150" s="85"/>
      <c r="CS150" s="85"/>
      <c r="CT150" s="85"/>
      <c r="CU150" s="85"/>
      <c r="CV150" s="85"/>
      <c r="CW150" s="85"/>
      <c r="CX150" s="85"/>
      <c r="CY150" s="85"/>
      <c r="CZ150" s="85"/>
    </row>
    <row r="151" s="384" customFormat="true" ht="15" customHeight="true" x14ac:dyDescent="0.2">
      <c r="A151" s="863" t="s">
        <v>110</v>
      </c>
      <c r="B151" s="454" t="s">
        <v>50</v>
      </c>
      <c r="C151" s="237">
        <v>35.554115107781051</v>
      </c>
      <c r="D151" s="236">
        <v>36.396485856146207</v>
      </c>
      <c r="E151" s="236">
        <v>33.316538209434867</v>
      </c>
      <c r="F151" s="236">
        <v>38.399330813854306</v>
      </c>
      <c r="G151" s="235">
        <v>29.66162407505254</v>
      </c>
      <c r="H151" s="225">
        <v>42.664424456007012</v>
      </c>
      <c r="I151" s="236">
        <v>48.947749928778137</v>
      </c>
      <c r="J151" s="236">
        <v>42.831917250540116</v>
      </c>
      <c r="K151" s="236">
        <v>31.464030320230467</v>
      </c>
      <c r="L151" s="229">
        <v>25.663004267361671</v>
      </c>
      <c r="M151" s="237">
        <v>30.193044019355579</v>
      </c>
      <c r="N151" s="236">
        <v>37.688356981461013</v>
      </c>
      <c r="O151" s="236">
        <v>29.823479650361879</v>
      </c>
      <c r="P151" s="236">
        <v>34.527431005371504</v>
      </c>
      <c r="Q151" s="235">
        <v>28.16913002319134</v>
      </c>
      <c r="R151" s="225">
        <v>37.832747502761535</v>
      </c>
      <c r="S151" s="236">
        <v>48.048222058606314</v>
      </c>
      <c r="T151" s="236">
        <v>16.258466201936667</v>
      </c>
      <c r="U151" s="236">
        <v>25.89710995384867</v>
      </c>
      <c r="V151" s="236">
        <v>25.438389290432895</v>
      </c>
      <c r="W151" s="236">
        <v>39.467147769318721</v>
      </c>
      <c r="X151" s="236">
        <v>35.558021642643453</v>
      </c>
      <c r="Y151" s="236">
        <v>28.206538426745681</v>
      </c>
      <c r="Z151" s="236">
        <v>18.084386824105302</v>
      </c>
      <c r="AA151" s="236">
        <v>45.791500107579772</v>
      </c>
      <c r="AB151" s="236">
        <v>35.005625252399717</v>
      </c>
      <c r="AC151" s="236">
        <v>38.682629947215808</v>
      </c>
      <c r="AD151" s="236">
        <v>31.470732257780497</v>
      </c>
      <c r="AE151" s="236">
        <v>23.798199427318661</v>
      </c>
      <c r="AF151" s="236">
        <v>18.858969111560935</v>
      </c>
      <c r="AG151" s="229">
        <v>34.029276042732462</v>
      </c>
      <c r="AH151" s="133" t="s">
        <v>36</v>
      </c>
      <c r="AI151" s="81"/>
      <c r="AJ151" s="81"/>
      <c r="AK151" s="81"/>
      <c r="AL151" s="81"/>
      <c r="AM151" s="81"/>
      <c r="AN151" s="81"/>
      <c r="AO151" s="81"/>
      <c r="AP151" s="81"/>
      <c r="AQ151" s="81"/>
      <c r="AR151" s="81"/>
      <c r="AS151" s="81"/>
      <c r="AT151" s="81"/>
      <c r="AU151" s="81"/>
      <c r="AV151" s="81"/>
      <c r="AW151" s="81"/>
      <c r="AX151" s="81"/>
      <c r="AY151" s="81"/>
      <c r="AZ151" s="421"/>
      <c r="BA151" s="886" t="s">
        <v>110</v>
      </c>
      <c r="BB151" s="641" t="s">
        <v>50</v>
      </c>
      <c r="BC151" s="120" t="s">
        <v>36</v>
      </c>
      <c r="BD151" s="116" t="s">
        <v>36</v>
      </c>
      <c r="BE151" s="116" t="s">
        <v>36</v>
      </c>
      <c r="BF151" s="116" t="s">
        <v>36</v>
      </c>
      <c r="BG151" s="111" t="s">
        <v>36</v>
      </c>
      <c r="BH151" s="120" t="s">
        <v>36</v>
      </c>
      <c r="BI151" s="116" t="s">
        <v>36</v>
      </c>
      <c r="BJ151" s="116" t="s">
        <v>36</v>
      </c>
      <c r="BK151" s="116" t="s">
        <v>36</v>
      </c>
      <c r="BL151" s="111" t="s">
        <v>36</v>
      </c>
      <c r="BM151" s="120" t="s">
        <v>36</v>
      </c>
      <c r="BN151" s="116" t="s">
        <v>36</v>
      </c>
      <c r="BO151" s="116" t="s">
        <v>36</v>
      </c>
      <c r="BP151" s="116" t="s">
        <v>36</v>
      </c>
      <c r="BQ151" s="111" t="s">
        <v>36</v>
      </c>
      <c r="BR151" s="120" t="s">
        <v>36</v>
      </c>
      <c r="BS151" s="116" t="s">
        <v>36</v>
      </c>
      <c r="BT151" s="116" t="s">
        <v>36</v>
      </c>
      <c r="BU151" s="116" t="s">
        <v>36</v>
      </c>
      <c r="BV151" s="116" t="s">
        <v>36</v>
      </c>
      <c r="BW151" s="116" t="s">
        <v>36</v>
      </c>
      <c r="BX151" s="116" t="s">
        <v>36</v>
      </c>
      <c r="BY151" s="105" t="s">
        <v>36</v>
      </c>
      <c r="BZ151" s="105" t="s">
        <v>36</v>
      </c>
      <c r="CA151" s="105" t="s">
        <v>36</v>
      </c>
      <c r="CB151" s="105" t="s">
        <v>36</v>
      </c>
      <c r="CC151" s="105" t="s">
        <v>36</v>
      </c>
      <c r="CD151" s="105" t="s">
        <v>36</v>
      </c>
      <c r="CE151" s="105" t="s">
        <v>36</v>
      </c>
      <c r="CF151" s="105" t="s">
        <v>36</v>
      </c>
      <c r="CG151" s="105" t="s">
        <v>36</v>
      </c>
      <c r="CH151" s="105" t="s">
        <v>36</v>
      </c>
      <c r="CI151" s="85"/>
      <c r="CJ151" s="85"/>
      <c r="CK151" s="85"/>
      <c r="CL151" s="85"/>
      <c r="CM151" s="85"/>
      <c r="CN151" s="85"/>
      <c r="CO151" s="85"/>
      <c r="CP151" s="85"/>
      <c r="CQ151" s="85"/>
      <c r="CR151" s="85"/>
      <c r="CS151" s="85"/>
      <c r="CT151" s="85"/>
      <c r="CU151" s="85"/>
      <c r="CV151" s="85"/>
      <c r="CW151" s="85"/>
      <c r="CX151" s="85"/>
      <c r="CY151" s="85"/>
      <c r="CZ151" s="85"/>
    </row>
    <row r="152" s="384" customFormat="true" ht="15" customHeight="true" x14ac:dyDescent="0.2">
      <c r="A152" s="893"/>
      <c r="B152" s="501" t="s">
        <v>49</v>
      </c>
      <c r="C152" s="237">
        <v>63.902711828801309</v>
      </c>
      <c r="D152" s="236">
        <v>63.27909724645918</v>
      </c>
      <c r="E152" s="236">
        <v>66.246867083101918</v>
      </c>
      <c r="F152" s="236">
        <v>61.463512413064478</v>
      </c>
      <c r="G152" s="235">
        <v>70.275129370576252</v>
      </c>
      <c r="H152" s="225">
        <v>57.202483227605292</v>
      </c>
      <c r="I152" s="236">
        <v>50.691399198865703</v>
      </c>
      <c r="J152" s="236">
        <v>57.168082749459991</v>
      </c>
      <c r="K152" s="236">
        <v>68.535969679769437</v>
      </c>
      <c r="L152" s="229">
        <v>74.229372084275866</v>
      </c>
      <c r="M152" s="237">
        <v>68.913968264907922</v>
      </c>
      <c r="N152" s="236">
        <v>61.878917235826933</v>
      </c>
      <c r="O152" s="236">
        <v>69.494195557310931</v>
      </c>
      <c r="P152" s="236">
        <v>65.397492911080576</v>
      </c>
      <c r="Q152" s="235">
        <v>71.76995149080085</v>
      </c>
      <c r="R152" s="225">
        <v>61.708015585982466</v>
      </c>
      <c r="S152" s="236">
        <v>51.780386238939656</v>
      </c>
      <c r="T152" s="236">
        <v>82.900585627347695</v>
      </c>
      <c r="U152" s="236">
        <v>73.980296317026699</v>
      </c>
      <c r="V152" s="236">
        <v>74.273157051370845</v>
      </c>
      <c r="W152" s="236">
        <v>60.159968168844827</v>
      </c>
      <c r="X152" s="236">
        <v>64.44197835735649</v>
      </c>
      <c r="Y152" s="236">
        <v>71.087372932431052</v>
      </c>
      <c r="Z152" s="236">
        <v>80.438718812956679</v>
      </c>
      <c r="AA152" s="236">
        <v>54.208499892420427</v>
      </c>
      <c r="AB152" s="236">
        <v>64.905125931664983</v>
      </c>
      <c r="AC152" s="236">
        <v>61.02953035408126</v>
      </c>
      <c r="AD152" s="236">
        <v>68.529267742219417</v>
      </c>
      <c r="AE152" s="236">
        <v>75.970857281808748</v>
      </c>
      <c r="AF152" s="236">
        <v>81.141030888439005</v>
      </c>
      <c r="AG152" s="229">
        <v>65.970723957267481</v>
      </c>
      <c r="AH152" s="133" t="s">
        <v>36</v>
      </c>
      <c r="AI152" s="81"/>
      <c r="AJ152" s="81"/>
      <c r="AK152" s="81"/>
      <c r="AL152" s="81"/>
      <c r="AM152" s="81"/>
      <c r="AN152" s="81"/>
      <c r="AO152" s="81"/>
      <c r="AP152" s="81"/>
      <c r="AQ152" s="81"/>
      <c r="AR152" s="81"/>
      <c r="AS152" s="81"/>
      <c r="AT152" s="81"/>
      <c r="AU152" s="81"/>
      <c r="AV152" s="81"/>
      <c r="AW152" s="81"/>
      <c r="AX152" s="81"/>
      <c r="AY152" s="81"/>
      <c r="AZ152" s="421"/>
      <c r="BA152" s="886"/>
      <c r="BB152" s="641" t="s">
        <v>49</v>
      </c>
      <c r="BC152" s="120" t="s">
        <v>36</v>
      </c>
      <c r="BD152" s="116" t="s">
        <v>36</v>
      </c>
      <c r="BE152" s="116" t="s">
        <v>36</v>
      </c>
      <c r="BF152" s="116" t="s">
        <v>36</v>
      </c>
      <c r="BG152" s="111" t="s">
        <v>36</v>
      </c>
      <c r="BH152" s="120" t="s">
        <v>36</v>
      </c>
      <c r="BI152" s="116" t="s">
        <v>36</v>
      </c>
      <c r="BJ152" s="116" t="s">
        <v>36</v>
      </c>
      <c r="BK152" s="116" t="s">
        <v>36</v>
      </c>
      <c r="BL152" s="111" t="s">
        <v>36</v>
      </c>
      <c r="BM152" s="120" t="s">
        <v>36</v>
      </c>
      <c r="BN152" s="116" t="s">
        <v>36</v>
      </c>
      <c r="BO152" s="116" t="s">
        <v>36</v>
      </c>
      <c r="BP152" s="116" t="s">
        <v>36</v>
      </c>
      <c r="BQ152" s="111" t="s">
        <v>36</v>
      </c>
      <c r="BR152" s="120" t="s">
        <v>36</v>
      </c>
      <c r="BS152" s="116" t="s">
        <v>36</v>
      </c>
      <c r="BT152" s="116" t="s">
        <v>36</v>
      </c>
      <c r="BU152" s="116" t="s">
        <v>36</v>
      </c>
      <c r="BV152" s="116" t="s">
        <v>36</v>
      </c>
      <c r="BW152" s="116" t="s">
        <v>36</v>
      </c>
      <c r="BX152" s="116" t="s">
        <v>36</v>
      </c>
      <c r="BY152" s="105" t="s">
        <v>36</v>
      </c>
      <c r="BZ152" s="105" t="s">
        <v>36</v>
      </c>
      <c r="CA152" s="105" t="s">
        <v>36</v>
      </c>
      <c r="CB152" s="105" t="s">
        <v>36</v>
      </c>
      <c r="CC152" s="105" t="s">
        <v>36</v>
      </c>
      <c r="CD152" s="105" t="s">
        <v>36</v>
      </c>
      <c r="CE152" s="105" t="s">
        <v>36</v>
      </c>
      <c r="CF152" s="105" t="s">
        <v>36</v>
      </c>
      <c r="CG152" s="105" t="s">
        <v>36</v>
      </c>
      <c r="CH152" s="105" t="s">
        <v>36</v>
      </c>
      <c r="CI152" s="85"/>
      <c r="CJ152" s="85"/>
      <c r="CK152" s="85"/>
      <c r="CL152" s="85"/>
      <c r="CM152" s="85"/>
      <c r="CN152" s="85"/>
      <c r="CO152" s="85"/>
      <c r="CP152" s="85"/>
      <c r="CQ152" s="85"/>
      <c r="CR152" s="85"/>
      <c r="CS152" s="85"/>
      <c r="CT152" s="85"/>
      <c r="CU152" s="85"/>
      <c r="CV152" s="85"/>
      <c r="CW152" s="85"/>
      <c r="CX152" s="85"/>
      <c r="CY152" s="85"/>
      <c r="CZ152" s="85"/>
    </row>
    <row r="153" s="759" customFormat="true" ht="15" customHeight="true" x14ac:dyDescent="0.2">
      <c r="A153" s="862" t="s">
        <v>293</v>
      </c>
      <c r="B153" s="453" t="s">
        <v>294</v>
      </c>
      <c r="C153" s="194">
        <v>0</v>
      </c>
      <c r="D153" s="193">
        <v>0</v>
      </c>
      <c r="E153" s="193">
        <v>0</v>
      </c>
      <c r="F153" s="193">
        <v>0.17248264248096193</v>
      </c>
      <c r="G153" s="192">
        <v>0.48091405889702526</v>
      </c>
      <c r="H153" s="191">
        <v>0</v>
      </c>
      <c r="I153" s="193">
        <v>0.53835951811724814</v>
      </c>
      <c r="J153" s="193">
        <v>0.67127524834711993</v>
      </c>
      <c r="K153" s="193">
        <v>0</v>
      </c>
      <c r="L153" s="190">
        <v>0.83580839361491555</v>
      </c>
      <c r="M153" s="194">
        <v>0</v>
      </c>
      <c r="N153" s="193">
        <v>0</v>
      </c>
      <c r="O153" s="193">
        <v>0</v>
      </c>
      <c r="P153" s="193">
        <v>0</v>
      </c>
      <c r="Q153" s="192">
        <v>0</v>
      </c>
      <c r="R153" s="191">
        <v>0</v>
      </c>
      <c r="S153" s="193">
        <v>1.0054634518177548</v>
      </c>
      <c r="T153" s="193">
        <v>0</v>
      </c>
      <c r="U153" s="193">
        <v>0</v>
      </c>
      <c r="V153" s="193">
        <v>0</v>
      </c>
      <c r="W153" s="193">
        <v>0</v>
      </c>
      <c r="X153" s="193">
        <v>0</v>
      </c>
      <c r="Y153" s="193">
        <v>0</v>
      </c>
      <c r="Z153" s="193">
        <v>0</v>
      </c>
      <c r="AA153" s="193">
        <v>0</v>
      </c>
      <c r="AB153" s="193">
        <v>0</v>
      </c>
      <c r="AC153" s="193">
        <v>0</v>
      </c>
      <c r="AD153" s="193">
        <v>0</v>
      </c>
      <c r="AE153" s="193">
        <v>0</v>
      </c>
      <c r="AF153" s="193">
        <v>0</v>
      </c>
      <c r="AG153" s="190">
        <v>0</v>
      </c>
      <c r="AH153" s="133" t="s">
        <v>36</v>
      </c>
      <c r="AI153" s="513"/>
      <c r="AJ153" s="513"/>
      <c r="AK153" s="513"/>
      <c r="AL153" s="513"/>
      <c r="AM153" s="513"/>
      <c r="AN153" s="513"/>
      <c r="AO153" s="513"/>
      <c r="AP153" s="513"/>
      <c r="AQ153" s="513"/>
      <c r="AR153" s="513"/>
      <c r="AS153" s="513"/>
      <c r="AT153" s="513"/>
      <c r="AU153" s="513"/>
      <c r="AV153" s="513"/>
      <c r="AW153" s="513"/>
      <c r="AX153" s="513"/>
      <c r="AY153" s="513"/>
      <c r="AZ153" s="757"/>
      <c r="BA153" s="886" t="s">
        <v>293</v>
      </c>
      <c r="BB153" s="443" t="s">
        <v>294</v>
      </c>
      <c r="BC153" s="523">
        <v>0</v>
      </c>
      <c r="BD153" s="508">
        <v>0</v>
      </c>
      <c r="BE153" s="508">
        <v>0</v>
      </c>
      <c r="BF153" s="508">
        <v>13.580633167000002</v>
      </c>
      <c r="BG153" s="525">
        <v>37.856162581000007</v>
      </c>
      <c r="BH153" s="523">
        <v>0</v>
      </c>
      <c r="BI153" s="508">
        <v>13.580633167000002</v>
      </c>
      <c r="BJ153" s="508">
        <v>16.887013150000001</v>
      </c>
      <c r="BK153" s="508">
        <v>0</v>
      </c>
      <c r="BL153" s="525">
        <v>20.969149431000002</v>
      </c>
      <c r="BM153" s="523">
        <v>0</v>
      </c>
      <c r="BN153" s="508">
        <v>0</v>
      </c>
      <c r="BO153" s="508">
        <v>0</v>
      </c>
      <c r="BP153" s="508">
        <v>0</v>
      </c>
      <c r="BQ153" s="525">
        <v>0</v>
      </c>
      <c r="BR153" s="523">
        <v>0</v>
      </c>
      <c r="BS153" s="508">
        <v>51.436795748000002</v>
      </c>
      <c r="BT153" s="508">
        <v>0</v>
      </c>
      <c r="BU153" s="508">
        <v>0</v>
      </c>
      <c r="BV153" s="508">
        <v>0</v>
      </c>
      <c r="BW153" s="508">
        <v>0</v>
      </c>
      <c r="BX153" s="508">
        <v>0</v>
      </c>
      <c r="BY153" s="509">
        <v>0</v>
      </c>
      <c r="BZ153" s="509">
        <v>0</v>
      </c>
      <c r="CA153" s="509">
        <v>0</v>
      </c>
      <c r="CB153" s="509">
        <v>0</v>
      </c>
      <c r="CC153" s="509">
        <v>0</v>
      </c>
      <c r="CD153" s="509">
        <v>0</v>
      </c>
      <c r="CE153" s="509">
        <v>0</v>
      </c>
      <c r="CF153" s="509">
        <v>0</v>
      </c>
      <c r="CG153" s="509">
        <v>0</v>
      </c>
      <c r="CH153" s="105" t="s">
        <v>36</v>
      </c>
      <c r="CI153" s="84"/>
      <c r="CJ153" s="84"/>
      <c r="CK153" s="84"/>
      <c r="CL153" s="84"/>
      <c r="CM153" s="84"/>
      <c r="CN153" s="84"/>
      <c r="CO153" s="84"/>
      <c r="CP153" s="84"/>
      <c r="CQ153" s="84"/>
      <c r="CR153" s="84"/>
      <c r="CS153" s="84"/>
      <c r="CT153" s="84"/>
      <c r="CU153" s="84"/>
      <c r="CV153" s="84"/>
      <c r="CW153" s="84"/>
      <c r="CX153" s="84"/>
      <c r="CY153" s="84"/>
      <c r="CZ153" s="84"/>
    </row>
    <row r="154" s="759" customFormat="true" ht="15" customHeight="true" x14ac:dyDescent="0.2">
      <c r="A154" s="863"/>
      <c r="B154" s="454" t="s">
        <v>295</v>
      </c>
      <c r="C154" s="194">
        <v>0.53350593744098296</v>
      </c>
      <c r="D154" s="193">
        <v>1.8841501968629663E-2</v>
      </c>
      <c r="E154" s="193">
        <v>7.2415183767976052E-2</v>
      </c>
      <c r="F154" s="193">
        <v>0.17117321733064073</v>
      </c>
      <c r="G154" s="192">
        <v>3.3628066185874204</v>
      </c>
      <c r="H154" s="191">
        <v>1.3244916809989342</v>
      </c>
      <c r="I154" s="193">
        <v>0.53499785625672069</v>
      </c>
      <c r="J154" s="193">
        <v>0.65347577228337617</v>
      </c>
      <c r="K154" s="193">
        <v>0.9120963090865466</v>
      </c>
      <c r="L154" s="190">
        <v>8.9882130846628012</v>
      </c>
      <c r="M154" s="194">
        <v>0.16238588973385182</v>
      </c>
      <c r="N154" s="193">
        <v>2.7630953590672927E-2</v>
      </c>
      <c r="O154" s="193">
        <v>0</v>
      </c>
      <c r="P154" s="193">
        <v>8.8780330180387196E-2</v>
      </c>
      <c r="Q154" s="192">
        <v>1.1460000201659902E-2</v>
      </c>
      <c r="R154" s="191">
        <v>5.8326262818803727</v>
      </c>
      <c r="S154" s="193">
        <v>4.9491385997119561</v>
      </c>
      <c r="T154" s="193">
        <v>0</v>
      </c>
      <c r="U154" s="193">
        <v>0</v>
      </c>
      <c r="V154" s="193">
        <v>0.44103465584224938</v>
      </c>
      <c r="W154" s="193">
        <v>0</v>
      </c>
      <c r="X154" s="193">
        <v>0.31047907584442636</v>
      </c>
      <c r="Y154" s="193">
        <v>0.17554478606632756</v>
      </c>
      <c r="Z154" s="193">
        <v>0</v>
      </c>
      <c r="AA154" s="193">
        <v>0</v>
      </c>
      <c r="AB154" s="193">
        <v>0</v>
      </c>
      <c r="AC154" s="193">
        <v>0.18835709248011734</v>
      </c>
      <c r="AD154" s="193">
        <v>0</v>
      </c>
      <c r="AE154" s="193">
        <v>0</v>
      </c>
      <c r="AF154" s="193">
        <v>0.14726001950497214</v>
      </c>
      <c r="AG154" s="190">
        <v>0.23774866184317869</v>
      </c>
      <c r="AH154" s="133" t="s">
        <v>36</v>
      </c>
      <c r="AI154" s="513"/>
      <c r="AJ154" s="513"/>
      <c r="AK154" s="513"/>
      <c r="AL154" s="513"/>
      <c r="AM154" s="513"/>
      <c r="AN154" s="513"/>
      <c r="AO154" s="513"/>
      <c r="AP154" s="513"/>
      <c r="AQ154" s="513"/>
      <c r="AR154" s="513"/>
      <c r="AS154" s="513"/>
      <c r="AT154" s="513"/>
      <c r="AU154" s="513"/>
      <c r="AV154" s="513"/>
      <c r="AW154" s="513"/>
      <c r="AX154" s="513"/>
      <c r="AY154" s="513"/>
      <c r="AZ154" s="757"/>
      <c r="BA154" s="886"/>
      <c r="BB154" s="641" t="s">
        <v>295</v>
      </c>
      <c r="BC154" s="524">
        <v>42.048295062000008</v>
      </c>
      <c r="BD154" s="510">
        <v>1.478626523</v>
      </c>
      <c r="BE154" s="510">
        <v>5.7120306630000002</v>
      </c>
      <c r="BF154" s="510">
        <v>13.477533966000001</v>
      </c>
      <c r="BG154" s="528">
        <v>264.71040246499996</v>
      </c>
      <c r="BH154" s="524">
        <v>33.352639953000008</v>
      </c>
      <c r="BI154" s="510">
        <v>13.495832035000001</v>
      </c>
      <c r="BJ154" s="510">
        <v>16.439238579000001</v>
      </c>
      <c r="BK154" s="510">
        <v>23.100799780999999</v>
      </c>
      <c r="BL154" s="528">
        <v>225.50046724800001</v>
      </c>
      <c r="BM154" s="524">
        <v>8.6956551090000005</v>
      </c>
      <c r="BN154" s="510">
        <v>1.478626523</v>
      </c>
      <c r="BO154" s="510">
        <v>0</v>
      </c>
      <c r="BP154" s="510">
        <v>4.7500779709999996</v>
      </c>
      <c r="BQ154" s="528">
        <v>0.61355148000000004</v>
      </c>
      <c r="BR154" s="524">
        <v>45.984465022999998</v>
      </c>
      <c r="BS154" s="510">
        <v>253.18456958500002</v>
      </c>
      <c r="BT154" s="510">
        <v>0</v>
      </c>
      <c r="BU154" s="510">
        <v>0</v>
      </c>
      <c r="BV154" s="510">
        <v>1.9097413160000003</v>
      </c>
      <c r="BW154" s="510">
        <v>0</v>
      </c>
      <c r="BX154" s="510">
        <v>3.39748216</v>
      </c>
      <c r="BY154" s="511">
        <v>1.8295245920000001</v>
      </c>
      <c r="BZ154" s="511">
        <v>0</v>
      </c>
      <c r="CA154" s="511">
        <v>0</v>
      </c>
      <c r="CB154" s="511">
        <v>0</v>
      </c>
      <c r="CC154" s="511">
        <v>5.7844691360000002</v>
      </c>
      <c r="CD154" s="511">
        <v>0</v>
      </c>
      <c r="CE154" s="511">
        <v>0</v>
      </c>
      <c r="CF154" s="511">
        <v>4.1983943190000002</v>
      </c>
      <c r="CG154" s="511">
        <v>11.138242547999999</v>
      </c>
      <c r="CH154" s="105" t="s">
        <v>36</v>
      </c>
      <c r="CI154" s="84"/>
      <c r="CJ154" s="84"/>
      <c r="CK154" s="84"/>
      <c r="CL154" s="84"/>
      <c r="CM154" s="84"/>
      <c r="CN154" s="84"/>
      <c r="CO154" s="84"/>
      <c r="CP154" s="84"/>
      <c r="CQ154" s="84"/>
      <c r="CR154" s="84"/>
      <c r="CS154" s="84"/>
      <c r="CT154" s="84"/>
      <c r="CU154" s="84"/>
      <c r="CV154" s="84"/>
      <c r="CW154" s="84"/>
      <c r="CX154" s="84"/>
      <c r="CY154" s="84"/>
      <c r="CZ154" s="84"/>
    </row>
    <row r="155" s="759" customFormat="true" ht="15" customHeight="true" x14ac:dyDescent="0.2">
      <c r="A155" s="863"/>
      <c r="B155" s="454" t="s">
        <v>296</v>
      </c>
      <c r="C155" s="194">
        <v>2.8231613145989182E-2</v>
      </c>
      <c r="D155" s="193">
        <v>0</v>
      </c>
      <c r="E155" s="193">
        <v>0</v>
      </c>
      <c r="F155" s="193">
        <v>0</v>
      </c>
      <c r="G155" s="192">
        <v>0.64717019426539601</v>
      </c>
      <c r="H155" s="191">
        <v>8.8361656309613873E-2</v>
      </c>
      <c r="I155" s="193">
        <v>0</v>
      </c>
      <c r="J155" s="193">
        <v>0.17194714689911239</v>
      </c>
      <c r="K155" s="193">
        <v>0.67614759615894082</v>
      </c>
      <c r="L155" s="190">
        <v>1.141337600990213</v>
      </c>
      <c r="M155" s="194">
        <v>0</v>
      </c>
      <c r="N155" s="193">
        <v>0</v>
      </c>
      <c r="O155" s="193">
        <v>0</v>
      </c>
      <c r="P155" s="193">
        <v>0</v>
      </c>
      <c r="Q155" s="192">
        <v>1.6034369982965813E-2</v>
      </c>
      <c r="R155" s="191">
        <v>0.84429254532023679</v>
      </c>
      <c r="S155" s="193">
        <v>0.89241565315004101</v>
      </c>
      <c r="T155" s="193">
        <v>0</v>
      </c>
      <c r="U155" s="193">
        <v>0</v>
      </c>
      <c r="V155" s="193">
        <v>0.198251488324793</v>
      </c>
      <c r="W155" s="193">
        <v>0</v>
      </c>
      <c r="X155" s="193">
        <v>0</v>
      </c>
      <c r="Y155" s="193">
        <v>0</v>
      </c>
      <c r="Z155" s="193">
        <v>0</v>
      </c>
      <c r="AA155" s="193">
        <v>0</v>
      </c>
      <c r="AB155" s="193">
        <v>0</v>
      </c>
      <c r="AC155" s="193">
        <v>0</v>
      </c>
      <c r="AD155" s="193">
        <v>0</v>
      </c>
      <c r="AE155" s="193">
        <v>0</v>
      </c>
      <c r="AF155" s="193">
        <v>0</v>
      </c>
      <c r="AG155" s="190">
        <v>0</v>
      </c>
      <c r="AH155" s="133" t="s">
        <v>36</v>
      </c>
      <c r="AI155" s="513"/>
      <c r="AJ155" s="513"/>
      <c r="AK155" s="513"/>
      <c r="AL155" s="513"/>
      <c r="AM155" s="513"/>
      <c r="AN155" s="513"/>
      <c r="AO155" s="513"/>
      <c r="AP155" s="513"/>
      <c r="AQ155" s="513"/>
      <c r="AR155" s="513"/>
      <c r="AS155" s="513"/>
      <c r="AT155" s="513"/>
      <c r="AU155" s="513"/>
      <c r="AV155" s="513"/>
      <c r="AW155" s="513"/>
      <c r="AX155" s="513"/>
      <c r="AY155" s="513"/>
      <c r="AZ155" s="757"/>
      <c r="BA155" s="886"/>
      <c r="BB155" s="641" t="s">
        <v>296</v>
      </c>
      <c r="BC155" s="524">
        <v>2.225075892</v>
      </c>
      <c r="BD155" s="510">
        <v>0</v>
      </c>
      <c r="BE155" s="510">
        <v>0</v>
      </c>
      <c r="BF155" s="510">
        <v>0</v>
      </c>
      <c r="BG155" s="528">
        <v>50.943364283999998</v>
      </c>
      <c r="BH155" s="524">
        <v>2.225075892</v>
      </c>
      <c r="BI155" s="510">
        <v>0</v>
      </c>
      <c r="BJ155" s="510">
        <v>4.3256082180000002</v>
      </c>
      <c r="BK155" s="510">
        <v>17.124891401999999</v>
      </c>
      <c r="BL155" s="528">
        <v>28.634408184000002</v>
      </c>
      <c r="BM155" s="524">
        <v>0</v>
      </c>
      <c r="BN155" s="510">
        <v>0</v>
      </c>
      <c r="BO155" s="510">
        <v>0</v>
      </c>
      <c r="BP155" s="510">
        <v>0</v>
      </c>
      <c r="BQ155" s="528">
        <v>0.85845647999999997</v>
      </c>
      <c r="BR155" s="524">
        <v>6.6564081330000011</v>
      </c>
      <c r="BS155" s="510">
        <v>45.653575563000004</v>
      </c>
      <c r="BT155" s="510">
        <v>0</v>
      </c>
      <c r="BU155" s="510">
        <v>0</v>
      </c>
      <c r="BV155" s="510">
        <v>0.85845647999999997</v>
      </c>
      <c r="BW155" s="510">
        <v>0</v>
      </c>
      <c r="BX155" s="510">
        <v>0</v>
      </c>
      <c r="BY155" s="511">
        <v>0</v>
      </c>
      <c r="BZ155" s="511">
        <v>0</v>
      </c>
      <c r="CA155" s="511">
        <v>0</v>
      </c>
      <c r="CB155" s="511">
        <v>0</v>
      </c>
      <c r="CC155" s="511">
        <v>0</v>
      </c>
      <c r="CD155" s="511">
        <v>0</v>
      </c>
      <c r="CE155" s="511">
        <v>0</v>
      </c>
      <c r="CF155" s="511">
        <v>0</v>
      </c>
      <c r="CG155" s="511">
        <v>0</v>
      </c>
      <c r="CH155" s="105" t="s">
        <v>36</v>
      </c>
      <c r="CI155" s="84"/>
      <c r="CJ155" s="84"/>
      <c r="CK155" s="84"/>
      <c r="CL155" s="84"/>
      <c r="CM155" s="84"/>
      <c r="CN155" s="84"/>
      <c r="CO155" s="84"/>
      <c r="CP155" s="84"/>
      <c r="CQ155" s="84"/>
      <c r="CR155" s="84"/>
      <c r="CS155" s="84"/>
      <c r="CT155" s="84"/>
      <c r="CU155" s="84"/>
      <c r="CV155" s="84"/>
      <c r="CW155" s="84"/>
      <c r="CX155" s="84"/>
      <c r="CY155" s="84"/>
      <c r="CZ155" s="84"/>
    </row>
    <row r="156" s="759" customFormat="true" ht="15" customHeight="true" x14ac:dyDescent="0.2">
      <c r="A156" s="863"/>
      <c r="B156" s="454" t="s">
        <v>297</v>
      </c>
      <c r="C156" s="194">
        <v>0.12935285209544234</v>
      </c>
      <c r="D156" s="193">
        <v>1.776226919995863E-2</v>
      </c>
      <c r="E156" s="193">
        <v>6.7364975417243511E-2</v>
      </c>
      <c r="F156" s="193">
        <v>8.1133024299769679E-2</v>
      </c>
      <c r="G156" s="192">
        <v>2.3499943050299378E-2</v>
      </c>
      <c r="H156" s="191">
        <v>0.28701560115418878</v>
      </c>
      <c r="I156" s="193">
        <v>5.8803875109555169E-2</v>
      </c>
      <c r="J156" s="193">
        <v>0.17538631135497154</v>
      </c>
      <c r="K156" s="193">
        <v>4.5333458822196498E-2</v>
      </c>
      <c r="L156" s="190">
        <v>0</v>
      </c>
      <c r="M156" s="194">
        <v>5.5415783193421587E-2</v>
      </c>
      <c r="N156" s="193">
        <v>2.6048264981541225E-2</v>
      </c>
      <c r="O156" s="193">
        <v>5.0012596622806722E-2</v>
      </c>
      <c r="P156" s="193">
        <v>2.1542969898904578E-2</v>
      </c>
      <c r="Q156" s="192">
        <v>5.0013759085215173E-2</v>
      </c>
      <c r="R156" s="191">
        <v>0.18815102187758997</v>
      </c>
      <c r="S156" s="193">
        <v>0</v>
      </c>
      <c r="T156" s="193">
        <v>0</v>
      </c>
      <c r="U156" s="193">
        <v>0</v>
      </c>
      <c r="V156" s="193">
        <v>0</v>
      </c>
      <c r="W156" s="193">
        <v>0</v>
      </c>
      <c r="X156" s="193">
        <v>2.1619080269094502</v>
      </c>
      <c r="Y156" s="193">
        <v>0</v>
      </c>
      <c r="Z156" s="193">
        <v>0</v>
      </c>
      <c r="AA156" s="193">
        <v>0</v>
      </c>
      <c r="AB156" s="193">
        <v>0</v>
      </c>
      <c r="AC156" s="193">
        <v>0</v>
      </c>
      <c r="AD156" s="193">
        <v>0</v>
      </c>
      <c r="AE156" s="193">
        <v>0</v>
      </c>
      <c r="AF156" s="193">
        <v>0</v>
      </c>
      <c r="AG156" s="190">
        <v>0</v>
      </c>
      <c r="AH156" s="133" t="s">
        <v>36</v>
      </c>
      <c r="AI156" s="513"/>
      <c r="AJ156" s="513"/>
      <c r="AK156" s="513"/>
      <c r="AL156" s="513"/>
      <c r="AM156" s="513"/>
      <c r="AN156" s="513"/>
      <c r="AO156" s="513"/>
      <c r="AP156" s="513"/>
      <c r="AQ156" s="513"/>
      <c r="AR156" s="513"/>
      <c r="AS156" s="513"/>
      <c r="AT156" s="513"/>
      <c r="AU156" s="513"/>
      <c r="AV156" s="513"/>
      <c r="AW156" s="513"/>
      <c r="AX156" s="513"/>
      <c r="AY156" s="513"/>
      <c r="AZ156" s="757"/>
      <c r="BA156" s="886"/>
      <c r="BB156" s="641" t="s">
        <v>297</v>
      </c>
      <c r="BC156" s="524">
        <v>10.194951003000002</v>
      </c>
      <c r="BD156" s="510">
        <v>1.3939314599999999</v>
      </c>
      <c r="BE156" s="510">
        <v>5.3136757399999999</v>
      </c>
      <c r="BF156" s="510">
        <v>6.3881085360000007</v>
      </c>
      <c r="BG156" s="528">
        <v>1.8498474900000001</v>
      </c>
      <c r="BH156" s="524">
        <v>7.2274731080000008</v>
      </c>
      <c r="BI156" s="510">
        <v>1.4833839280000001</v>
      </c>
      <c r="BJ156" s="510">
        <v>4.4121259550000005</v>
      </c>
      <c r="BK156" s="510">
        <v>1.148167299</v>
      </c>
      <c r="BL156" s="528">
        <v>0</v>
      </c>
      <c r="BM156" s="524">
        <v>2.9674778950000005</v>
      </c>
      <c r="BN156" s="510">
        <v>1.3939314599999999</v>
      </c>
      <c r="BO156" s="510">
        <v>2.6776627720000001</v>
      </c>
      <c r="BP156" s="510">
        <v>1.1526290399999999</v>
      </c>
      <c r="BQ156" s="528">
        <v>2.6776627720000001</v>
      </c>
      <c r="BR156" s="524">
        <v>1.4833839280000001</v>
      </c>
      <c r="BS156" s="510">
        <v>0</v>
      </c>
      <c r="BT156" s="510">
        <v>0</v>
      </c>
      <c r="BU156" s="510">
        <v>0</v>
      </c>
      <c r="BV156" s="510">
        <v>0</v>
      </c>
      <c r="BW156" s="510">
        <v>0</v>
      </c>
      <c r="BX156" s="510">
        <v>23.657130301000002</v>
      </c>
      <c r="BY156" s="511">
        <v>0</v>
      </c>
      <c r="BZ156" s="511">
        <v>0</v>
      </c>
      <c r="CA156" s="511">
        <v>0</v>
      </c>
      <c r="CB156" s="511">
        <v>0</v>
      </c>
      <c r="CC156" s="511">
        <v>0</v>
      </c>
      <c r="CD156" s="511">
        <v>0</v>
      </c>
      <c r="CE156" s="511">
        <v>0</v>
      </c>
      <c r="CF156" s="511">
        <v>0</v>
      </c>
      <c r="CG156" s="511">
        <v>0</v>
      </c>
      <c r="CH156" s="105" t="s">
        <v>36</v>
      </c>
      <c r="CI156" s="84"/>
      <c r="CJ156" s="84"/>
      <c r="CK156" s="84"/>
      <c r="CL156" s="84"/>
      <c r="CM156" s="84"/>
      <c r="CN156" s="84"/>
      <c r="CO156" s="84"/>
      <c r="CP156" s="84"/>
      <c r="CQ156" s="84"/>
      <c r="CR156" s="84"/>
      <c r="CS156" s="84"/>
      <c r="CT156" s="84"/>
      <c r="CU156" s="84"/>
      <c r="CV156" s="84"/>
      <c r="CW156" s="84"/>
      <c r="CX156" s="84"/>
      <c r="CY156" s="84"/>
      <c r="CZ156" s="84"/>
    </row>
    <row r="157" s="759" customFormat="true" ht="15" customHeight="true" x14ac:dyDescent="0.2">
      <c r="A157" s="863"/>
      <c r="B157" s="454" t="s">
        <v>298</v>
      </c>
      <c r="C157" s="194">
        <v>2.4706865820524181E-2</v>
      </c>
      <c r="D157" s="193">
        <v>4.1806024876559919E-2</v>
      </c>
      <c r="E157" s="193">
        <v>4.1593067772815268E-2</v>
      </c>
      <c r="F157" s="193">
        <v>0</v>
      </c>
      <c r="G157" s="192">
        <v>0</v>
      </c>
      <c r="H157" s="191">
        <v>1.3247526406844857E-2</v>
      </c>
      <c r="I157" s="193">
        <v>0</v>
      </c>
      <c r="J157" s="193">
        <v>0</v>
      </c>
      <c r="K157" s="193">
        <v>0</v>
      </c>
      <c r="L157" s="190">
        <v>0</v>
      </c>
      <c r="M157" s="194">
        <v>3.0134471271710789E-2</v>
      </c>
      <c r="N157" s="193">
        <v>6.130829352659925E-2</v>
      </c>
      <c r="O157" s="193">
        <v>6.1278111088079235E-2</v>
      </c>
      <c r="P157" s="193">
        <v>0</v>
      </c>
      <c r="Q157" s="192">
        <v>0</v>
      </c>
      <c r="R157" s="191">
        <v>0</v>
      </c>
      <c r="S157" s="193">
        <v>0</v>
      </c>
      <c r="T157" s="193">
        <v>0</v>
      </c>
      <c r="U157" s="193">
        <v>0</v>
      </c>
      <c r="V157" s="193">
        <v>0</v>
      </c>
      <c r="W157" s="193">
        <v>0</v>
      </c>
      <c r="X157" s="193">
        <v>0.77758664668545507</v>
      </c>
      <c r="Y157" s="193">
        <v>0</v>
      </c>
      <c r="Z157" s="193">
        <v>0</v>
      </c>
      <c r="AA157" s="193">
        <v>0</v>
      </c>
      <c r="AB157" s="193">
        <v>0</v>
      </c>
      <c r="AC157" s="193">
        <v>0</v>
      </c>
      <c r="AD157" s="193">
        <v>0</v>
      </c>
      <c r="AE157" s="193">
        <v>0</v>
      </c>
      <c r="AF157" s="193">
        <v>0</v>
      </c>
      <c r="AG157" s="190">
        <v>0</v>
      </c>
      <c r="AH157" s="133" t="s">
        <v>36</v>
      </c>
      <c r="AI157" s="513"/>
      <c r="AJ157" s="513"/>
      <c r="AK157" s="513"/>
      <c r="AL157" s="513"/>
      <c r="AM157" s="513"/>
      <c r="AN157" s="513"/>
      <c r="AO157" s="513"/>
      <c r="AP157" s="513"/>
      <c r="AQ157" s="513"/>
      <c r="AR157" s="513"/>
      <c r="AS157" s="513"/>
      <c r="AT157" s="513"/>
      <c r="AU157" s="513"/>
      <c r="AV157" s="513"/>
      <c r="AW157" s="513"/>
      <c r="AX157" s="513"/>
      <c r="AY157" s="513"/>
      <c r="AZ157" s="757"/>
      <c r="BA157" s="886"/>
      <c r="BB157" s="641" t="s">
        <v>298</v>
      </c>
      <c r="BC157" s="524">
        <v>1.9472727689999998</v>
      </c>
      <c r="BD157" s="510">
        <v>3.2808157920000003</v>
      </c>
      <c r="BE157" s="510">
        <v>3.2808157920000003</v>
      </c>
      <c r="BF157" s="510">
        <v>0</v>
      </c>
      <c r="BG157" s="528">
        <v>0</v>
      </c>
      <c r="BH157" s="524">
        <v>0.33359211300000002</v>
      </c>
      <c r="BI157" s="510">
        <v>0</v>
      </c>
      <c r="BJ157" s="510">
        <v>0</v>
      </c>
      <c r="BK157" s="510">
        <v>0</v>
      </c>
      <c r="BL157" s="528">
        <v>0</v>
      </c>
      <c r="BM157" s="524">
        <v>1.6136806559999999</v>
      </c>
      <c r="BN157" s="510">
        <v>3.2808157920000003</v>
      </c>
      <c r="BO157" s="510">
        <v>3.2808157920000003</v>
      </c>
      <c r="BP157" s="510">
        <v>0</v>
      </c>
      <c r="BQ157" s="528">
        <v>0</v>
      </c>
      <c r="BR157" s="524">
        <v>0</v>
      </c>
      <c r="BS157" s="510">
        <v>0</v>
      </c>
      <c r="BT157" s="510">
        <v>0</v>
      </c>
      <c r="BU157" s="510">
        <v>0</v>
      </c>
      <c r="BV157" s="510">
        <v>0</v>
      </c>
      <c r="BW157" s="510">
        <v>0</v>
      </c>
      <c r="BX157" s="510">
        <v>8.5089043530000001</v>
      </c>
      <c r="BY157" s="511">
        <v>0</v>
      </c>
      <c r="BZ157" s="511">
        <v>0</v>
      </c>
      <c r="CA157" s="511">
        <v>0</v>
      </c>
      <c r="CB157" s="511">
        <v>0</v>
      </c>
      <c r="CC157" s="511">
        <v>0</v>
      </c>
      <c r="CD157" s="511">
        <v>0</v>
      </c>
      <c r="CE157" s="511">
        <v>0</v>
      </c>
      <c r="CF157" s="511">
        <v>0</v>
      </c>
      <c r="CG157" s="511">
        <v>0</v>
      </c>
      <c r="CH157" s="105" t="s">
        <v>36</v>
      </c>
      <c r="CI157" s="84"/>
      <c r="CJ157" s="84"/>
      <c r="CK157" s="84"/>
      <c r="CL157" s="84"/>
      <c r="CM157" s="84"/>
      <c r="CN157" s="84"/>
      <c r="CO157" s="84"/>
      <c r="CP157" s="84"/>
      <c r="CQ157" s="84"/>
      <c r="CR157" s="84"/>
      <c r="CS157" s="84"/>
      <c r="CT157" s="84"/>
      <c r="CU157" s="84"/>
      <c r="CV157" s="84"/>
      <c r="CW157" s="84"/>
      <c r="CX157" s="84"/>
      <c r="CY157" s="84"/>
      <c r="CZ157" s="84"/>
    </row>
    <row r="158" s="759" customFormat="true" ht="15" customHeight="true" x14ac:dyDescent="0.2">
      <c r="A158" s="863"/>
      <c r="B158" s="454" t="s">
        <v>299</v>
      </c>
      <c r="C158" s="194">
        <v>1.4046610562475901</v>
      </c>
      <c r="D158" s="193">
        <v>0.91606824500099038</v>
      </c>
      <c r="E158" s="193">
        <v>2.7092779082753888</v>
      </c>
      <c r="F158" s="193">
        <v>1.9145698200498562</v>
      </c>
      <c r="G158" s="192">
        <v>8.4039209854111849</v>
      </c>
      <c r="H158" s="191">
        <v>3.0334831301089533</v>
      </c>
      <c r="I158" s="193">
        <v>3.3095213609236867</v>
      </c>
      <c r="J158" s="193">
        <v>2.5709947461691582</v>
      </c>
      <c r="K158" s="193">
        <v>8.310510396369196</v>
      </c>
      <c r="L158" s="190">
        <v>14.214803381393837</v>
      </c>
      <c r="M158" s="194">
        <v>0.65107039550993817</v>
      </c>
      <c r="N158" s="193">
        <v>0.8969158788542434</v>
      </c>
      <c r="O158" s="193">
        <v>1.6320275460275226</v>
      </c>
      <c r="P158" s="193">
        <v>2.7063803723424273</v>
      </c>
      <c r="Q158" s="192">
        <v>1.9029436382048495</v>
      </c>
      <c r="R158" s="191">
        <v>3.8437746996352495</v>
      </c>
      <c r="S158" s="193">
        <v>10.528835660936714</v>
      </c>
      <c r="T158" s="193">
        <v>0.50499623075254663</v>
      </c>
      <c r="U158" s="193">
        <v>18.642335417697488</v>
      </c>
      <c r="V158" s="193">
        <v>16.549277499327388</v>
      </c>
      <c r="W158" s="193">
        <v>3.2375715804854202</v>
      </c>
      <c r="X158" s="193">
        <v>1.8623289688409039</v>
      </c>
      <c r="Y158" s="193">
        <v>9.6818516094208498</v>
      </c>
      <c r="Z158" s="193">
        <v>1.9182041091202413</v>
      </c>
      <c r="AA158" s="193">
        <v>0</v>
      </c>
      <c r="AB158" s="193">
        <v>2.4507052677554415</v>
      </c>
      <c r="AC158" s="193">
        <v>1.5089986653515901</v>
      </c>
      <c r="AD158" s="193">
        <v>0.88049912467174574</v>
      </c>
      <c r="AE158" s="193">
        <v>0.82847677714816692</v>
      </c>
      <c r="AF158" s="193">
        <v>0</v>
      </c>
      <c r="AG158" s="190">
        <v>0.50405050242341598</v>
      </c>
      <c r="AH158" s="133" t="s">
        <v>36</v>
      </c>
      <c r="AI158" s="513"/>
      <c r="AJ158" s="513"/>
      <c r="AK158" s="513"/>
      <c r="AL158" s="513"/>
      <c r="AM158" s="513"/>
      <c r="AN158" s="513"/>
      <c r="AO158" s="513"/>
      <c r="AP158" s="513"/>
      <c r="AQ158" s="513"/>
      <c r="AR158" s="513"/>
      <c r="AS158" s="513"/>
      <c r="AT158" s="513"/>
      <c r="AU158" s="513"/>
      <c r="AV158" s="513"/>
      <c r="AW158" s="513"/>
      <c r="AX158" s="513"/>
      <c r="AY158" s="513"/>
      <c r="AZ158" s="757"/>
      <c r="BA158" s="886"/>
      <c r="BB158" s="641" t="s">
        <v>299</v>
      </c>
      <c r="BC158" s="524">
        <v>110.70842592400003</v>
      </c>
      <c r="BD158" s="510">
        <v>71.890383589999999</v>
      </c>
      <c r="BE158" s="510">
        <v>213.70488454799994</v>
      </c>
      <c r="BF158" s="510">
        <v>150.74601145199995</v>
      </c>
      <c r="BG158" s="528">
        <v>661.53233255700002</v>
      </c>
      <c r="BH158" s="524">
        <v>76.387547081999998</v>
      </c>
      <c r="BI158" s="510">
        <v>83.485838085000012</v>
      </c>
      <c r="BJ158" s="510">
        <v>64.677525641000003</v>
      </c>
      <c r="BK158" s="510">
        <v>210.48154107399998</v>
      </c>
      <c r="BL158" s="528">
        <v>356.62759373300003</v>
      </c>
      <c r="BM158" s="524">
        <v>34.864381506999997</v>
      </c>
      <c r="BN158" s="510">
        <v>47.997026343000002</v>
      </c>
      <c r="BO158" s="510">
        <v>87.378374608999991</v>
      </c>
      <c r="BP158" s="510">
        <v>144.80141898199994</v>
      </c>
      <c r="BQ158" s="528">
        <v>101.88079101499997</v>
      </c>
      <c r="BR158" s="524">
        <v>30.304345708</v>
      </c>
      <c r="BS158" s="510">
        <v>538.62680774399996</v>
      </c>
      <c r="BT158" s="510">
        <v>9.1748170479999995</v>
      </c>
      <c r="BU158" s="510">
        <v>97.526302787999995</v>
      </c>
      <c r="BV158" s="510">
        <v>71.66067013499999</v>
      </c>
      <c r="BW158" s="510">
        <v>109.651545293</v>
      </c>
      <c r="BX158" s="510">
        <v>20.378923862999997</v>
      </c>
      <c r="BY158" s="511">
        <v>100.90408272699995</v>
      </c>
      <c r="BZ158" s="511">
        <v>56.480140774999995</v>
      </c>
      <c r="CA158" s="511">
        <v>0</v>
      </c>
      <c r="CB158" s="511">
        <v>66.643805071000003</v>
      </c>
      <c r="CC158" s="511">
        <v>46.341531879999998</v>
      </c>
      <c r="CD158" s="511">
        <v>25.873208079999998</v>
      </c>
      <c r="CE158" s="511">
        <v>11.401689338000001</v>
      </c>
      <c r="CF158" s="511">
        <v>0</v>
      </c>
      <c r="CG158" s="511">
        <v>23.614167621</v>
      </c>
      <c r="CH158" s="105" t="s">
        <v>36</v>
      </c>
      <c r="CI158" s="84"/>
      <c r="CJ158" s="84"/>
      <c r="CK158" s="84"/>
      <c r="CL158" s="84"/>
      <c r="CM158" s="84"/>
      <c r="CN158" s="84"/>
      <c r="CO158" s="84"/>
      <c r="CP158" s="84"/>
      <c r="CQ158" s="84"/>
      <c r="CR158" s="84"/>
      <c r="CS158" s="84"/>
      <c r="CT158" s="84"/>
      <c r="CU158" s="84"/>
      <c r="CV158" s="84"/>
      <c r="CW158" s="84"/>
      <c r="CX158" s="84"/>
      <c r="CY158" s="84"/>
      <c r="CZ158" s="84"/>
    </row>
    <row r="159" s="759" customFormat="true" ht="15" customHeight="true" x14ac:dyDescent="0.2">
      <c r="A159" s="863"/>
      <c r="B159" s="454" t="s">
        <v>300</v>
      </c>
      <c r="C159" s="194">
        <v>34.950100965685998</v>
      </c>
      <c r="D159" s="193">
        <v>31.25181474037101</v>
      </c>
      <c r="E159" s="193">
        <v>40.941871456868974</v>
      </c>
      <c r="F159" s="193">
        <v>56.005494708119684</v>
      </c>
      <c r="G159" s="192">
        <v>59.094605805404598</v>
      </c>
      <c r="H159" s="191">
        <v>47.19451145070159</v>
      </c>
      <c r="I159" s="193">
        <v>54.875941601946842</v>
      </c>
      <c r="J159" s="193">
        <v>59.260020996160613</v>
      </c>
      <c r="K159" s="193">
        <v>59.813973100568333</v>
      </c>
      <c r="L159" s="190">
        <v>53.16791630717271</v>
      </c>
      <c r="M159" s="194">
        <v>28.387184194865689</v>
      </c>
      <c r="N159" s="193">
        <v>29.900423798885679</v>
      </c>
      <c r="O159" s="193">
        <v>33.970350242267202</v>
      </c>
      <c r="P159" s="193">
        <v>44.983964344673751</v>
      </c>
      <c r="Q159" s="192">
        <v>60.51579198068238</v>
      </c>
      <c r="R159" s="191">
        <v>37.651089899599235</v>
      </c>
      <c r="S159" s="193">
        <v>49.889963334847799</v>
      </c>
      <c r="T159" s="193">
        <v>64.901737376357858</v>
      </c>
      <c r="U159" s="193">
        <v>40.931534157677476</v>
      </c>
      <c r="V159" s="193">
        <v>40.217524603224994</v>
      </c>
      <c r="W159" s="193">
        <v>23.437479685406224</v>
      </c>
      <c r="X159" s="193">
        <v>20.299192425451174</v>
      </c>
      <c r="Y159" s="193">
        <v>26.50156472759846</v>
      </c>
      <c r="Z159" s="193">
        <v>45.908737934100955</v>
      </c>
      <c r="AA159" s="193">
        <v>59.799067901590966</v>
      </c>
      <c r="AB159" s="193">
        <v>55.356158191422345</v>
      </c>
      <c r="AC159" s="193">
        <v>23.930530774754246</v>
      </c>
      <c r="AD159" s="193">
        <v>36.955856639291724</v>
      </c>
      <c r="AE159" s="193">
        <v>75.864774797108197</v>
      </c>
      <c r="AF159" s="193">
        <v>55.399522360507504</v>
      </c>
      <c r="AG159" s="190">
        <v>37.379100153145053</v>
      </c>
      <c r="AH159" s="133" t="s">
        <v>36</v>
      </c>
      <c r="AI159" s="513"/>
      <c r="AJ159" s="513"/>
      <c r="AK159" s="513"/>
      <c r="AL159" s="513"/>
      <c r="AM159" s="513"/>
      <c r="AN159" s="513"/>
      <c r="AO159" s="513"/>
      <c r="AP159" s="513"/>
      <c r="AQ159" s="513"/>
      <c r="AR159" s="513"/>
      <c r="AS159" s="513"/>
      <c r="AT159" s="513"/>
      <c r="AU159" s="513"/>
      <c r="AV159" s="513"/>
      <c r="AW159" s="513"/>
      <c r="AX159" s="513"/>
      <c r="AY159" s="513"/>
      <c r="AZ159" s="757"/>
      <c r="BA159" s="886"/>
      <c r="BB159" s="641" t="s">
        <v>300</v>
      </c>
      <c r="BC159" s="524">
        <v>2754.5938193319998</v>
      </c>
      <c r="BD159" s="510">
        <v>2452.551937947002</v>
      </c>
      <c r="BE159" s="510">
        <v>3229.450137302003</v>
      </c>
      <c r="BF159" s="510">
        <v>4409.6615637790028</v>
      </c>
      <c r="BG159" s="528">
        <v>4651.7563037359996</v>
      </c>
      <c r="BH159" s="524">
        <v>1188.4269042640012</v>
      </c>
      <c r="BI159" s="510">
        <v>1384.298052714001</v>
      </c>
      <c r="BJ159" s="510">
        <v>1490.7815479500005</v>
      </c>
      <c r="BK159" s="510">
        <v>1514.9174521780001</v>
      </c>
      <c r="BL159" s="528">
        <v>1333.9013947420001</v>
      </c>
      <c r="BM159" s="524">
        <v>1520.1146089650008</v>
      </c>
      <c r="BN159" s="510">
        <v>1600.0736106660027</v>
      </c>
      <c r="BO159" s="510">
        <v>1818.7646380680023</v>
      </c>
      <c r="BP159" s="510">
        <v>2406.8094548390013</v>
      </c>
      <c r="BQ159" s="528">
        <v>3239.9260977100021</v>
      </c>
      <c r="BR159" s="524">
        <v>296.84144721300004</v>
      </c>
      <c r="BS159" s="510">
        <v>2552.2358364100023</v>
      </c>
      <c r="BT159" s="510">
        <v>1179.1406158380005</v>
      </c>
      <c r="BU159" s="510">
        <v>214.13096076199966</v>
      </c>
      <c r="BV159" s="510">
        <v>174.14746742600008</v>
      </c>
      <c r="BW159" s="510">
        <v>793.79121090900037</v>
      </c>
      <c r="BX159" s="510">
        <v>222.12815449900003</v>
      </c>
      <c r="BY159" s="511">
        <v>276.19882926799988</v>
      </c>
      <c r="BZ159" s="511">
        <v>1351.7497793859998</v>
      </c>
      <c r="CA159" s="511">
        <v>2736.7831756059959</v>
      </c>
      <c r="CB159" s="511">
        <v>1505.3401420920006</v>
      </c>
      <c r="CC159" s="511">
        <v>734.90950009899984</v>
      </c>
      <c r="CD159" s="511">
        <v>1085.9369893860003</v>
      </c>
      <c r="CE159" s="511">
        <v>1044.0686061369988</v>
      </c>
      <c r="CF159" s="511">
        <v>1579.4445820090018</v>
      </c>
      <c r="CG159" s="511">
        <v>1751.1664650560001</v>
      </c>
      <c r="CH159" s="105" t="s">
        <v>36</v>
      </c>
      <c r="CI159" s="84"/>
      <c r="CJ159" s="84"/>
      <c r="CK159" s="84"/>
      <c r="CL159" s="84"/>
      <c r="CM159" s="84"/>
      <c r="CN159" s="84"/>
      <c r="CO159" s="84"/>
      <c r="CP159" s="84"/>
      <c r="CQ159" s="84"/>
      <c r="CR159" s="84"/>
      <c r="CS159" s="84"/>
      <c r="CT159" s="84"/>
      <c r="CU159" s="84"/>
      <c r="CV159" s="84"/>
      <c r="CW159" s="84"/>
      <c r="CX159" s="84"/>
      <c r="CY159" s="84"/>
      <c r="CZ159" s="84"/>
    </row>
    <row r="160" s="759" customFormat="true" ht="15" customHeight="true" x14ac:dyDescent="0.2">
      <c r="A160" s="863"/>
      <c r="B160" s="454" t="s">
        <v>301</v>
      </c>
      <c r="C160" s="194">
        <v>21.570671729061512</v>
      </c>
      <c r="D160" s="193">
        <v>24.512825905430297</v>
      </c>
      <c r="E160" s="193">
        <v>23.972906103306936</v>
      </c>
      <c r="F160" s="193">
        <v>26.956907108510464</v>
      </c>
      <c r="G160" s="192">
        <v>25.300624120519537</v>
      </c>
      <c r="H160" s="191">
        <v>29.754872659560554</v>
      </c>
      <c r="I160" s="193">
        <v>35.401990732065876</v>
      </c>
      <c r="J160" s="193">
        <v>32.963574973515826</v>
      </c>
      <c r="K160" s="193">
        <v>28.111196497299012</v>
      </c>
      <c r="L160" s="190">
        <v>21.153775638461212</v>
      </c>
      <c r="M160" s="194">
        <v>17.263650332801202</v>
      </c>
      <c r="N160" s="193">
        <v>22.709589395317707</v>
      </c>
      <c r="O160" s="193">
        <v>25.673441182788203</v>
      </c>
      <c r="P160" s="193">
        <v>22.622913614717248</v>
      </c>
      <c r="Q160" s="192">
        <v>22.224630725442037</v>
      </c>
      <c r="R160" s="191">
        <v>30.413888747863556</v>
      </c>
      <c r="S160" s="193">
        <v>31.32396025382846</v>
      </c>
      <c r="T160" s="193">
        <v>20.730845493988504</v>
      </c>
      <c r="U160" s="193">
        <v>27.336325207177698</v>
      </c>
      <c r="V160" s="193">
        <v>22.837471875044528</v>
      </c>
      <c r="W160" s="193">
        <v>14.003036615380868</v>
      </c>
      <c r="X160" s="193">
        <v>40.618751983405936</v>
      </c>
      <c r="Y160" s="193">
        <v>28.197160215850776</v>
      </c>
      <c r="Z160" s="193">
        <v>19.73381328045798</v>
      </c>
      <c r="AA160" s="193">
        <v>3.5681930422243435</v>
      </c>
      <c r="AB160" s="193">
        <v>20.302278127085856</v>
      </c>
      <c r="AC160" s="193">
        <v>51.845715593768006</v>
      </c>
      <c r="AD160" s="193">
        <v>26.655409861754283</v>
      </c>
      <c r="AE160" s="193">
        <v>11.240961637916341</v>
      </c>
      <c r="AF160" s="193">
        <v>15.181448993964313</v>
      </c>
      <c r="AG160" s="190">
        <v>36.202023882377631</v>
      </c>
      <c r="AH160" s="133" t="s">
        <v>36</v>
      </c>
      <c r="AI160" s="513"/>
      <c r="AJ160" s="513"/>
      <c r="AK160" s="513"/>
      <c r="AL160" s="513"/>
      <c r="AM160" s="513"/>
      <c r="AN160" s="513"/>
      <c r="AO160" s="513"/>
      <c r="AP160" s="513"/>
      <c r="AQ160" s="513"/>
      <c r="AR160" s="513"/>
      <c r="AS160" s="513"/>
      <c r="AT160" s="513"/>
      <c r="AU160" s="513"/>
      <c r="AV160" s="513"/>
      <c r="AW160" s="513"/>
      <c r="AX160" s="513"/>
      <c r="AY160" s="513"/>
      <c r="AZ160" s="757"/>
      <c r="BA160" s="886"/>
      <c r="BB160" s="641" t="s">
        <v>301</v>
      </c>
      <c r="BC160" s="524">
        <v>1700.093487055999</v>
      </c>
      <c r="BD160" s="510">
        <v>1923.6956054670006</v>
      </c>
      <c r="BE160" s="510">
        <v>1890.9566698339991</v>
      </c>
      <c r="BF160" s="510">
        <v>2122.4852628170011</v>
      </c>
      <c r="BG160" s="528">
        <v>1991.5918912909999</v>
      </c>
      <c r="BH160" s="524">
        <v>749.27126300500004</v>
      </c>
      <c r="BI160" s="510">
        <v>893.04903755600014</v>
      </c>
      <c r="BJ160" s="510">
        <v>829.25197289699975</v>
      </c>
      <c r="BK160" s="510">
        <v>711.97648254800015</v>
      </c>
      <c r="BL160" s="528">
        <v>530.71575468900005</v>
      </c>
      <c r="BM160" s="524">
        <v>924.45685682699911</v>
      </c>
      <c r="BN160" s="510">
        <v>1215.2675475410006</v>
      </c>
      <c r="BO160" s="510">
        <v>1374.5500599129987</v>
      </c>
      <c r="BP160" s="510">
        <v>1210.4100467159999</v>
      </c>
      <c r="BQ160" s="528">
        <v>1189.8738947730001</v>
      </c>
      <c r="BR160" s="524">
        <v>239.78330442400002</v>
      </c>
      <c r="BS160" s="510">
        <v>1602.4492413740004</v>
      </c>
      <c r="BT160" s="510">
        <v>376.63986991400037</v>
      </c>
      <c r="BU160" s="510">
        <v>143.0084090609999</v>
      </c>
      <c r="BV160" s="510">
        <v>98.889425161999952</v>
      </c>
      <c r="BW160" s="510">
        <v>474.26120643200011</v>
      </c>
      <c r="BX160" s="510">
        <v>444.47918060099977</v>
      </c>
      <c r="BY160" s="511">
        <v>293.87029484299995</v>
      </c>
      <c r="BZ160" s="511">
        <v>581.04794313000036</v>
      </c>
      <c r="CA160" s="511">
        <v>163.30305852499998</v>
      </c>
      <c r="CB160" s="511">
        <v>552.09456796000006</v>
      </c>
      <c r="CC160" s="511">
        <v>1592.1882087749993</v>
      </c>
      <c r="CD160" s="511">
        <v>783.26138719099959</v>
      </c>
      <c r="CE160" s="511">
        <v>154.70071822300002</v>
      </c>
      <c r="CF160" s="511">
        <v>432.82426163400027</v>
      </c>
      <c r="CG160" s="511">
        <v>1696.0218392159995</v>
      </c>
      <c r="CH160" s="105" t="s">
        <v>36</v>
      </c>
      <c r="CI160" s="84"/>
      <c r="CJ160" s="84"/>
      <c r="CK160" s="84"/>
      <c r="CL160" s="84"/>
      <c r="CM160" s="84"/>
      <c r="CN160" s="84"/>
      <c r="CO160" s="84"/>
      <c r="CP160" s="84"/>
      <c r="CQ160" s="84"/>
      <c r="CR160" s="84"/>
      <c r="CS160" s="84"/>
      <c r="CT160" s="84"/>
      <c r="CU160" s="84"/>
      <c r="CV160" s="84"/>
      <c r="CW160" s="84"/>
      <c r="CX160" s="84"/>
      <c r="CY160" s="84"/>
      <c r="CZ160" s="84"/>
    </row>
    <row r="161" s="759" customFormat="true" ht="15" customHeight="true" x14ac:dyDescent="0.2">
      <c r="A161" s="863"/>
      <c r="B161" s="454" t="s">
        <v>302</v>
      </c>
      <c r="C161" s="194">
        <v>0</v>
      </c>
      <c r="D161" s="193">
        <v>0</v>
      </c>
      <c r="E161" s="193">
        <v>2.6941243891795998E-2</v>
      </c>
      <c r="F161" s="193">
        <v>0.11856349563166835</v>
      </c>
      <c r="G161" s="192">
        <v>0</v>
      </c>
      <c r="H161" s="191">
        <v>0</v>
      </c>
      <c r="I161" s="193">
        <v>0</v>
      </c>
      <c r="J161" s="193">
        <v>0</v>
      </c>
      <c r="K161" s="193">
        <v>0</v>
      </c>
      <c r="L161" s="190">
        <v>0</v>
      </c>
      <c r="M161" s="194">
        <v>0</v>
      </c>
      <c r="N161" s="193">
        <v>0</v>
      </c>
      <c r="O161" s="193">
        <v>3.9691915611272263E-2</v>
      </c>
      <c r="P161" s="193">
        <v>0</v>
      </c>
      <c r="Q161" s="192">
        <v>0.17436496775583388</v>
      </c>
      <c r="R161" s="191">
        <v>0</v>
      </c>
      <c r="S161" s="193">
        <v>0</v>
      </c>
      <c r="T161" s="193">
        <v>0</v>
      </c>
      <c r="U161" s="193">
        <v>0</v>
      </c>
      <c r="V161" s="193">
        <v>0</v>
      </c>
      <c r="W161" s="193">
        <v>0</v>
      </c>
      <c r="X161" s="193">
        <v>0</v>
      </c>
      <c r="Y161" s="193">
        <v>0</v>
      </c>
      <c r="Z161" s="193">
        <v>0</v>
      </c>
      <c r="AA161" s="193">
        <v>0</v>
      </c>
      <c r="AB161" s="193">
        <v>0.42143320531697148</v>
      </c>
      <c r="AC161" s="193">
        <v>0</v>
      </c>
      <c r="AD161" s="193">
        <v>0</v>
      </c>
      <c r="AE161" s="193">
        <v>0</v>
      </c>
      <c r="AF161" s="193">
        <v>0</v>
      </c>
      <c r="AG161" s="190">
        <v>0</v>
      </c>
      <c r="AH161" s="133" t="s">
        <v>36</v>
      </c>
      <c r="AI161" s="513"/>
      <c r="AJ161" s="513"/>
      <c r="AK161" s="513"/>
      <c r="AL161" s="513"/>
      <c r="AM161" s="513"/>
      <c r="AN161" s="513"/>
      <c r="AO161" s="513"/>
      <c r="AP161" s="513"/>
      <c r="AQ161" s="513"/>
      <c r="AR161" s="513"/>
      <c r="AS161" s="513"/>
      <c r="AT161" s="513"/>
      <c r="AU161" s="513"/>
      <c r="AV161" s="513"/>
      <c r="AW161" s="513"/>
      <c r="AX161" s="513"/>
      <c r="AY161" s="513"/>
      <c r="AZ161" s="757"/>
      <c r="BA161" s="886"/>
      <c r="BB161" s="641" t="s">
        <v>302</v>
      </c>
      <c r="BC161" s="524">
        <v>0</v>
      </c>
      <c r="BD161" s="510">
        <v>0</v>
      </c>
      <c r="BE161" s="510">
        <v>2.1250959149999997</v>
      </c>
      <c r="BF161" s="510">
        <v>9.3352427700000007</v>
      </c>
      <c r="BG161" s="528">
        <v>0</v>
      </c>
      <c r="BH161" s="524">
        <v>0</v>
      </c>
      <c r="BI161" s="510">
        <v>0</v>
      </c>
      <c r="BJ161" s="510">
        <v>0</v>
      </c>
      <c r="BK161" s="510">
        <v>0</v>
      </c>
      <c r="BL161" s="528">
        <v>0</v>
      </c>
      <c r="BM161" s="524">
        <v>0</v>
      </c>
      <c r="BN161" s="510">
        <v>0</v>
      </c>
      <c r="BO161" s="510">
        <v>2.1250959149999997</v>
      </c>
      <c r="BP161" s="510">
        <v>0</v>
      </c>
      <c r="BQ161" s="528">
        <v>9.3352427700000007</v>
      </c>
      <c r="BR161" s="524">
        <v>0</v>
      </c>
      <c r="BS161" s="510">
        <v>0</v>
      </c>
      <c r="BT161" s="510">
        <v>0</v>
      </c>
      <c r="BU161" s="510">
        <v>0</v>
      </c>
      <c r="BV161" s="510">
        <v>0</v>
      </c>
      <c r="BW161" s="510">
        <v>0</v>
      </c>
      <c r="BX161" s="510">
        <v>0</v>
      </c>
      <c r="BY161" s="511">
        <v>0</v>
      </c>
      <c r="BZ161" s="511">
        <v>0</v>
      </c>
      <c r="CA161" s="511">
        <v>0</v>
      </c>
      <c r="CB161" s="511">
        <v>11.460338685</v>
      </c>
      <c r="CC161" s="511">
        <v>0</v>
      </c>
      <c r="CD161" s="511">
        <v>0</v>
      </c>
      <c r="CE161" s="511">
        <v>0</v>
      </c>
      <c r="CF161" s="511">
        <v>0</v>
      </c>
      <c r="CG161" s="511">
        <v>0</v>
      </c>
      <c r="CH161" s="105" t="s">
        <v>36</v>
      </c>
      <c r="CI161" s="84"/>
      <c r="CJ161" s="84"/>
      <c r="CK161" s="84"/>
      <c r="CL161" s="84"/>
      <c r="CM161" s="84"/>
      <c r="CN161" s="84"/>
      <c r="CO161" s="84"/>
      <c r="CP161" s="84"/>
      <c r="CQ161" s="84"/>
      <c r="CR161" s="84"/>
      <c r="CS161" s="84"/>
      <c r="CT161" s="84"/>
      <c r="CU161" s="84"/>
      <c r="CV161" s="84"/>
      <c r="CW161" s="84"/>
      <c r="CX161" s="84"/>
      <c r="CY161" s="84"/>
      <c r="CZ161" s="84"/>
    </row>
    <row r="162" s="759" customFormat="true" ht="15" customHeight="true" x14ac:dyDescent="0.2">
      <c r="A162" s="863"/>
      <c r="B162" s="454" t="s">
        <v>303</v>
      </c>
      <c r="C162" s="194">
        <v>1.2389281630008821E-2</v>
      </c>
      <c r="D162" s="193">
        <v>0</v>
      </c>
      <c r="E162" s="193">
        <v>0</v>
      </c>
      <c r="F162" s="193">
        <v>0</v>
      </c>
      <c r="G162" s="192">
        <v>0</v>
      </c>
      <c r="H162" s="191">
        <v>3.8777006459136037E-2</v>
      </c>
      <c r="I162" s="193">
        <v>0</v>
      </c>
      <c r="J162" s="193">
        <v>0</v>
      </c>
      <c r="K162" s="193">
        <v>0</v>
      </c>
      <c r="L162" s="190">
        <v>0</v>
      </c>
      <c r="M162" s="194">
        <v>0</v>
      </c>
      <c r="N162" s="193">
        <v>0</v>
      </c>
      <c r="O162" s="193">
        <v>0</v>
      </c>
      <c r="P162" s="193">
        <v>0</v>
      </c>
      <c r="Q162" s="192">
        <v>0</v>
      </c>
      <c r="R162" s="191">
        <v>0</v>
      </c>
      <c r="S162" s="193">
        <v>0</v>
      </c>
      <c r="T162" s="193">
        <v>5.3745979610168651E-2</v>
      </c>
      <c r="U162" s="193">
        <v>0</v>
      </c>
      <c r="V162" s="193">
        <v>0</v>
      </c>
      <c r="W162" s="193">
        <v>0</v>
      </c>
      <c r="X162" s="193">
        <v>0</v>
      </c>
      <c r="Y162" s="193">
        <v>0</v>
      </c>
      <c r="Z162" s="193">
        <v>0</v>
      </c>
      <c r="AA162" s="193">
        <v>0</v>
      </c>
      <c r="AB162" s="193">
        <v>0</v>
      </c>
      <c r="AC162" s="193">
        <v>0</v>
      </c>
      <c r="AD162" s="193">
        <v>0</v>
      </c>
      <c r="AE162" s="193">
        <v>0</v>
      </c>
      <c r="AF162" s="193">
        <v>0</v>
      </c>
      <c r="AG162" s="190">
        <v>0</v>
      </c>
      <c r="AH162" s="133" t="s">
        <v>36</v>
      </c>
      <c r="AI162" s="513"/>
      <c r="AJ162" s="513"/>
      <c r="AK162" s="513"/>
      <c r="AL162" s="513"/>
      <c r="AM162" s="513"/>
      <c r="AN162" s="513"/>
      <c r="AO162" s="513"/>
      <c r="AP162" s="513"/>
      <c r="AQ162" s="513"/>
      <c r="AR162" s="513"/>
      <c r="AS162" s="513"/>
      <c r="AT162" s="513"/>
      <c r="AU162" s="513"/>
      <c r="AV162" s="513"/>
      <c r="AW162" s="513"/>
      <c r="AX162" s="513"/>
      <c r="AY162" s="513"/>
      <c r="AZ162" s="757"/>
      <c r="BA162" s="886"/>
      <c r="BB162" s="641" t="s">
        <v>303</v>
      </c>
      <c r="BC162" s="524">
        <v>0.97646180299999996</v>
      </c>
      <c r="BD162" s="510">
        <v>0</v>
      </c>
      <c r="BE162" s="510">
        <v>0</v>
      </c>
      <c r="BF162" s="510">
        <v>0</v>
      </c>
      <c r="BG162" s="528">
        <v>0</v>
      </c>
      <c r="BH162" s="524">
        <v>0.97646180299999996</v>
      </c>
      <c r="BI162" s="510">
        <v>0</v>
      </c>
      <c r="BJ162" s="510">
        <v>0</v>
      </c>
      <c r="BK162" s="510">
        <v>0</v>
      </c>
      <c r="BL162" s="528">
        <v>0</v>
      </c>
      <c r="BM162" s="524">
        <v>0</v>
      </c>
      <c r="BN162" s="510">
        <v>0</v>
      </c>
      <c r="BO162" s="510">
        <v>0</v>
      </c>
      <c r="BP162" s="510">
        <v>0</v>
      </c>
      <c r="BQ162" s="528">
        <v>0</v>
      </c>
      <c r="BR162" s="524">
        <v>0</v>
      </c>
      <c r="BS162" s="510">
        <v>0</v>
      </c>
      <c r="BT162" s="510">
        <v>0.97646180299999996</v>
      </c>
      <c r="BU162" s="510">
        <v>0</v>
      </c>
      <c r="BV162" s="510">
        <v>0</v>
      </c>
      <c r="BW162" s="510">
        <v>0</v>
      </c>
      <c r="BX162" s="510">
        <v>0</v>
      </c>
      <c r="BY162" s="511">
        <v>0</v>
      </c>
      <c r="BZ162" s="511">
        <v>0</v>
      </c>
      <c r="CA162" s="511">
        <v>0</v>
      </c>
      <c r="CB162" s="511">
        <v>0</v>
      </c>
      <c r="CC162" s="511">
        <v>0</v>
      </c>
      <c r="CD162" s="511">
        <v>0</v>
      </c>
      <c r="CE162" s="511">
        <v>0</v>
      </c>
      <c r="CF162" s="511">
        <v>0</v>
      </c>
      <c r="CG162" s="511">
        <v>0</v>
      </c>
      <c r="CH162" s="105" t="s">
        <v>36</v>
      </c>
      <c r="CI162" s="84"/>
      <c r="CJ162" s="84"/>
      <c r="CK162" s="84"/>
      <c r="CL162" s="84"/>
      <c r="CM162" s="84"/>
      <c r="CN162" s="84"/>
      <c r="CO162" s="84"/>
      <c r="CP162" s="84"/>
      <c r="CQ162" s="84"/>
      <c r="CR162" s="84"/>
      <c r="CS162" s="84"/>
      <c r="CT162" s="84"/>
      <c r="CU162" s="84"/>
      <c r="CV162" s="84"/>
      <c r="CW162" s="84"/>
      <c r="CX162" s="84"/>
      <c r="CY162" s="84"/>
      <c r="CZ162" s="84"/>
    </row>
    <row r="163" s="759" customFormat="true" ht="15" customHeight="true" x14ac:dyDescent="0.2">
      <c r="A163" s="863"/>
      <c r="B163" s="454" t="s">
        <v>304</v>
      </c>
      <c r="C163" s="194">
        <v>1.1180361078328136</v>
      </c>
      <c r="D163" s="193">
        <v>0.16435661363486107</v>
      </c>
      <c r="E163" s="193">
        <v>0</v>
      </c>
      <c r="F163" s="193">
        <v>0.18302124129843181</v>
      </c>
      <c r="G163" s="192">
        <v>0.22022923352234761</v>
      </c>
      <c r="H163" s="191">
        <v>1.2745184023184744</v>
      </c>
      <c r="I163" s="193">
        <v>0.16021922752605303</v>
      </c>
      <c r="J163" s="193">
        <v>0.74252551449525372</v>
      </c>
      <c r="K163" s="193">
        <v>0</v>
      </c>
      <c r="L163" s="190">
        <v>0</v>
      </c>
      <c r="M163" s="194">
        <v>1.0462097456333053</v>
      </c>
      <c r="N163" s="193">
        <v>0.24102802267176671</v>
      </c>
      <c r="O163" s="193">
        <v>0</v>
      </c>
      <c r="P163" s="193">
        <v>0</v>
      </c>
      <c r="Q163" s="192">
        <v>0.1685720536104004</v>
      </c>
      <c r="R163" s="191">
        <v>0</v>
      </c>
      <c r="S163" s="193">
        <v>7.9005011134042596E-2</v>
      </c>
      <c r="T163" s="193">
        <v>0</v>
      </c>
      <c r="U163" s="193">
        <v>0</v>
      </c>
      <c r="V163" s="193">
        <v>0</v>
      </c>
      <c r="W163" s="193">
        <v>1.0748998431986347</v>
      </c>
      <c r="X163" s="193">
        <v>0.60736758515104106</v>
      </c>
      <c r="Y163" s="193">
        <v>9.2243524552913028E-2</v>
      </c>
      <c r="Z163" s="193">
        <v>4.6870943145656076E-2</v>
      </c>
      <c r="AA163" s="193">
        <v>0</v>
      </c>
      <c r="AB163" s="193">
        <v>1.0040593428414173</v>
      </c>
      <c r="AC163" s="193">
        <v>0</v>
      </c>
      <c r="AD163" s="193">
        <v>0</v>
      </c>
      <c r="AE163" s="193">
        <v>0.11691690104563823</v>
      </c>
      <c r="AF163" s="193">
        <v>0</v>
      </c>
      <c r="AG163" s="190">
        <v>1.161497742761014</v>
      </c>
      <c r="AH163" s="133" t="s">
        <v>36</v>
      </c>
      <c r="AI163" s="513"/>
      <c r="AJ163" s="513"/>
      <c r="AK163" s="513"/>
      <c r="AL163" s="513"/>
      <c r="AM163" s="513"/>
      <c r="AN163" s="513"/>
      <c r="AO163" s="513"/>
      <c r="AP163" s="513"/>
      <c r="AQ163" s="513"/>
      <c r="AR163" s="513"/>
      <c r="AS163" s="513"/>
      <c r="AT163" s="513"/>
      <c r="AU163" s="513"/>
      <c r="AV163" s="513"/>
      <c r="AW163" s="513"/>
      <c r="AX163" s="513"/>
      <c r="AY163" s="513"/>
      <c r="AZ163" s="757"/>
      <c r="BA163" s="886"/>
      <c r="BB163" s="641" t="s">
        <v>304</v>
      </c>
      <c r="BC163" s="524">
        <v>88.118067397000004</v>
      </c>
      <c r="BD163" s="510">
        <v>12.898231179</v>
      </c>
      <c r="BE163" s="510">
        <v>0</v>
      </c>
      <c r="BF163" s="510">
        <v>14.410402717</v>
      </c>
      <c r="BG163" s="528">
        <v>17.335807750000001</v>
      </c>
      <c r="BH163" s="524">
        <v>32.094239621</v>
      </c>
      <c r="BI163" s="510">
        <v>4.0416830800000003</v>
      </c>
      <c r="BJ163" s="510">
        <v>18.679428682000001</v>
      </c>
      <c r="BK163" s="510">
        <v>0</v>
      </c>
      <c r="BL163" s="528">
        <v>0</v>
      </c>
      <c r="BM163" s="524">
        <v>56.023827776000005</v>
      </c>
      <c r="BN163" s="510">
        <v>12.898231179</v>
      </c>
      <c r="BO163" s="510">
        <v>0</v>
      </c>
      <c r="BP163" s="510">
        <v>0</v>
      </c>
      <c r="BQ163" s="528">
        <v>9.0250987049999996</v>
      </c>
      <c r="BR163" s="524">
        <v>0</v>
      </c>
      <c r="BS163" s="510">
        <v>4.0416830800000003</v>
      </c>
      <c r="BT163" s="510">
        <v>0</v>
      </c>
      <c r="BU163" s="510">
        <v>0</v>
      </c>
      <c r="BV163" s="510">
        <v>0</v>
      </c>
      <c r="BW163" s="510">
        <v>36.405196275000002</v>
      </c>
      <c r="BX163" s="510">
        <v>6.6462467059999994</v>
      </c>
      <c r="BY163" s="511">
        <v>0.96136034800000003</v>
      </c>
      <c r="BZ163" s="511">
        <v>1.3800812200000001</v>
      </c>
      <c r="CA163" s="511">
        <v>0</v>
      </c>
      <c r="CB163" s="511">
        <v>27.304113637999997</v>
      </c>
      <c r="CC163" s="511">
        <v>0</v>
      </c>
      <c r="CD163" s="511">
        <v>0</v>
      </c>
      <c r="CE163" s="511">
        <v>1.6090374780000001</v>
      </c>
      <c r="CF163" s="511">
        <v>0</v>
      </c>
      <c r="CG163" s="511">
        <v>54.414790298000007</v>
      </c>
      <c r="CH163" s="105" t="s">
        <v>36</v>
      </c>
      <c r="CI163" s="84"/>
      <c r="CJ163" s="84"/>
      <c r="CK163" s="84"/>
      <c r="CL163" s="84"/>
      <c r="CM163" s="84"/>
      <c r="CN163" s="84"/>
      <c r="CO163" s="84"/>
      <c r="CP163" s="84"/>
      <c r="CQ163" s="84"/>
      <c r="CR163" s="84"/>
      <c r="CS163" s="84"/>
      <c r="CT163" s="84"/>
      <c r="CU163" s="84"/>
      <c r="CV163" s="84"/>
      <c r="CW163" s="84"/>
      <c r="CX163" s="84"/>
      <c r="CY163" s="84"/>
      <c r="CZ163" s="84"/>
    </row>
    <row r="164" s="759" customFormat="true" ht="15" customHeight="true" x14ac:dyDescent="0.2">
      <c r="A164" s="863"/>
      <c r="B164" s="454" t="s">
        <v>305</v>
      </c>
      <c r="C164" s="194">
        <v>39.593470936355452</v>
      </c>
      <c r="D164" s="193">
        <v>42.335445163295994</v>
      </c>
      <c r="E164" s="193">
        <v>31.648922692610487</v>
      </c>
      <c r="F164" s="193">
        <v>14.239360861376726</v>
      </c>
      <c r="G164" s="192">
        <v>2.3541120817196544</v>
      </c>
      <c r="H164" s="191">
        <v>16.318700568280718</v>
      </c>
      <c r="I164" s="193">
        <v>4.9610137753733339</v>
      </c>
      <c r="J164" s="193">
        <v>2.7907992907746468</v>
      </c>
      <c r="K164" s="193">
        <v>2.1307426416957065</v>
      </c>
      <c r="L164" s="190">
        <v>0.49814559370426459</v>
      </c>
      <c r="M164" s="194">
        <v>51.785546234268629</v>
      </c>
      <c r="N164" s="193">
        <v>45.544444957549338</v>
      </c>
      <c r="O164" s="193">
        <v>37.679945805303561</v>
      </c>
      <c r="P164" s="193">
        <v>29.216078745870107</v>
      </c>
      <c r="Q164" s="192">
        <v>14.610223524893353</v>
      </c>
      <c r="R164" s="191">
        <v>20.493510044352973</v>
      </c>
      <c r="S164" s="193">
        <v>1.3312180345733706</v>
      </c>
      <c r="T164" s="193">
        <v>10.994446278241035</v>
      </c>
      <c r="U164" s="193">
        <v>12.983127989081602</v>
      </c>
      <c r="V164" s="193">
        <v>19.308785512561251</v>
      </c>
      <c r="W164" s="193">
        <v>57.904619242984701</v>
      </c>
      <c r="X164" s="193">
        <v>33.097113502452686</v>
      </c>
      <c r="Y164" s="193">
        <v>34.757341093396938</v>
      </c>
      <c r="Z164" s="193">
        <v>31.666732416103233</v>
      </c>
      <c r="AA164" s="193">
        <v>36.632739056184647</v>
      </c>
      <c r="AB164" s="193">
        <v>19.586017500723109</v>
      </c>
      <c r="AC164" s="193">
        <v>21.713340260225941</v>
      </c>
      <c r="AD164" s="193">
        <v>34.904818057723261</v>
      </c>
      <c r="AE164" s="193">
        <v>11.785616269321086</v>
      </c>
      <c r="AF164" s="193">
        <v>29.271768626023292</v>
      </c>
      <c r="AG164" s="190">
        <v>24.515579057449706</v>
      </c>
      <c r="AH164" s="133" t="s">
        <v>36</v>
      </c>
      <c r="AI164" s="513"/>
      <c r="AJ164" s="513"/>
      <c r="AK164" s="513"/>
      <c r="AL164" s="513"/>
      <c r="AM164" s="513"/>
      <c r="AN164" s="513"/>
      <c r="AO164" s="513"/>
      <c r="AP164" s="513"/>
      <c r="AQ164" s="513"/>
      <c r="AR164" s="513"/>
      <c r="AS164" s="513"/>
      <c r="AT164" s="513"/>
      <c r="AU164" s="513"/>
      <c r="AV164" s="513"/>
      <c r="AW164" s="513"/>
      <c r="AX164" s="513"/>
      <c r="AY164" s="513"/>
      <c r="AZ164" s="757"/>
      <c r="BA164" s="886"/>
      <c r="BB164" s="641" t="s">
        <v>305</v>
      </c>
      <c r="BC164" s="524">
        <v>3120.5612376989939</v>
      </c>
      <c r="BD164" s="510">
        <v>3322.3631632809938</v>
      </c>
      <c r="BE164" s="510">
        <v>2496.4324809330005</v>
      </c>
      <c r="BF164" s="510">
        <v>1121.1536048460011</v>
      </c>
      <c r="BG164" s="528">
        <v>185.30888846099995</v>
      </c>
      <c r="BH164" s="524">
        <v>410.92877544099991</v>
      </c>
      <c r="BI164" s="510">
        <v>125.146311995</v>
      </c>
      <c r="BJ164" s="510">
        <v>70.207063999999988</v>
      </c>
      <c r="BK164" s="510">
        <v>53.965637905000001</v>
      </c>
      <c r="BL164" s="528">
        <v>12.497708174</v>
      </c>
      <c r="BM164" s="524">
        <v>2773.0811489989942</v>
      </c>
      <c r="BN164" s="510">
        <v>2437.2385147170003</v>
      </c>
      <c r="BO164" s="510">
        <v>2017.3755203070016</v>
      </c>
      <c r="BP164" s="510">
        <v>1563.1689110390018</v>
      </c>
      <c r="BQ164" s="528">
        <v>782.20978264300061</v>
      </c>
      <c r="BR164" s="524">
        <v>161.57097168400009</v>
      </c>
      <c r="BS164" s="510">
        <v>68.101520762999996</v>
      </c>
      <c r="BT164" s="510">
        <v>199.748091182</v>
      </c>
      <c r="BU164" s="510">
        <v>67.920485444999983</v>
      </c>
      <c r="BV164" s="510">
        <v>83.609723105999976</v>
      </c>
      <c r="BW164" s="510">
        <v>1961.139953743997</v>
      </c>
      <c r="BX164" s="510">
        <v>362.1720799259997</v>
      </c>
      <c r="BY164" s="511">
        <v>362.24038154499988</v>
      </c>
      <c r="BZ164" s="511">
        <v>932.40416712800015</v>
      </c>
      <c r="CA164" s="511">
        <v>1676.5455958329994</v>
      </c>
      <c r="CB164" s="511">
        <v>532.61677346900024</v>
      </c>
      <c r="CC164" s="511">
        <v>666.81931070899975</v>
      </c>
      <c r="CD164" s="511">
        <v>1025.6678232800004</v>
      </c>
      <c r="CE164" s="511">
        <v>162.19638143900011</v>
      </c>
      <c r="CF164" s="511">
        <v>834.54034244800016</v>
      </c>
      <c r="CG164" s="511">
        <v>1148.5257735190003</v>
      </c>
      <c r="CH164" s="105" t="s">
        <v>36</v>
      </c>
      <c r="CI164" s="84"/>
      <c r="CJ164" s="84"/>
      <c r="CK164" s="84"/>
      <c r="CL164" s="84"/>
      <c r="CM164" s="84"/>
      <c r="CN164" s="84"/>
      <c r="CO164" s="84"/>
      <c r="CP164" s="84"/>
      <c r="CQ164" s="84"/>
      <c r="CR164" s="84"/>
      <c r="CS164" s="84"/>
      <c r="CT164" s="84"/>
      <c r="CU164" s="84"/>
      <c r="CV164" s="84"/>
      <c r="CW164" s="84"/>
      <c r="CX164" s="84"/>
      <c r="CY164" s="84"/>
      <c r="CZ164" s="84"/>
    </row>
    <row r="165" s="759" customFormat="true" ht="15" customHeight="true" x14ac:dyDescent="0.2">
      <c r="A165" s="863"/>
      <c r="B165" s="454" t="s">
        <v>306</v>
      </c>
      <c r="C165" s="194">
        <v>0.54694356471148664</v>
      </c>
      <c r="D165" s="193">
        <v>0.71018413029697913</v>
      </c>
      <c r="E165" s="193">
        <v>0.51158653520872643</v>
      </c>
      <c r="F165" s="193">
        <v>0.11377225522529047</v>
      </c>
      <c r="G165" s="192">
        <v>0.11211695862243204</v>
      </c>
      <c r="H165" s="191">
        <v>0.61592486386470069</v>
      </c>
      <c r="I165" s="193">
        <v>0.15915205268073801</v>
      </c>
      <c r="J165" s="193">
        <v>0</v>
      </c>
      <c r="K165" s="193">
        <v>0</v>
      </c>
      <c r="L165" s="190">
        <v>0</v>
      </c>
      <c r="M165" s="194">
        <v>0.51536581064270726</v>
      </c>
      <c r="N165" s="193">
        <v>0.5473025006428559</v>
      </c>
      <c r="O165" s="193">
        <v>0.89325260029138875</v>
      </c>
      <c r="P165" s="193">
        <v>0.34984159487422783</v>
      </c>
      <c r="Q165" s="192">
        <v>0.26196006178658543</v>
      </c>
      <c r="R165" s="191">
        <v>0.45663302956522689</v>
      </c>
      <c r="S165" s="193">
        <v>0</v>
      </c>
      <c r="T165" s="193">
        <v>2.8142286410499699</v>
      </c>
      <c r="U165" s="193">
        <v>7.7587966521634175E-2</v>
      </c>
      <c r="V165" s="193">
        <v>0.44765436567481215</v>
      </c>
      <c r="W165" s="193">
        <v>0.34239303254385084</v>
      </c>
      <c r="X165" s="193">
        <v>0.26527178525888484</v>
      </c>
      <c r="Y165" s="193">
        <v>0.48685421484969854</v>
      </c>
      <c r="Z165" s="193">
        <v>0.55728794747984545</v>
      </c>
      <c r="AA165" s="193">
        <v>0</v>
      </c>
      <c r="AB165" s="193">
        <v>0.71842022424910534</v>
      </c>
      <c r="AC165" s="193">
        <v>0.81305761341990568</v>
      </c>
      <c r="AD165" s="193">
        <v>0.60341631655893124</v>
      </c>
      <c r="AE165" s="193">
        <v>0.12244021309547241</v>
      </c>
      <c r="AF165" s="193">
        <v>0</v>
      </c>
      <c r="AG165" s="190">
        <v>0</v>
      </c>
      <c r="AH165" s="133" t="s">
        <v>36</v>
      </c>
      <c r="AI165" s="513"/>
      <c r="AJ165" s="513"/>
      <c r="AK165" s="513"/>
      <c r="AL165" s="513"/>
      <c r="AM165" s="513"/>
      <c r="AN165" s="513"/>
      <c r="AO165" s="513"/>
      <c r="AP165" s="513"/>
      <c r="AQ165" s="513"/>
      <c r="AR165" s="513"/>
      <c r="AS165" s="513"/>
      <c r="AT165" s="513"/>
      <c r="AU165" s="513"/>
      <c r="AV165" s="513"/>
      <c r="AW165" s="513"/>
      <c r="AX165" s="513"/>
      <c r="AY165" s="513"/>
      <c r="AZ165" s="757"/>
      <c r="BA165" s="886"/>
      <c r="BB165" s="641" t="s">
        <v>306</v>
      </c>
      <c r="BC165" s="524">
        <v>43.107382274999999</v>
      </c>
      <c r="BD165" s="510">
        <v>55.733194360999995</v>
      </c>
      <c r="BE165" s="510">
        <v>40.353387561000005</v>
      </c>
      <c r="BF165" s="510">
        <v>8.957998559</v>
      </c>
      <c r="BG165" s="528">
        <v>8.8255224299999995</v>
      </c>
      <c r="BH165" s="524">
        <v>15.509889957999999</v>
      </c>
      <c r="BI165" s="510">
        <v>4.0147625749999998</v>
      </c>
      <c r="BJ165" s="510">
        <v>0</v>
      </c>
      <c r="BK165" s="510">
        <v>0</v>
      </c>
      <c r="BL165" s="528">
        <v>0</v>
      </c>
      <c r="BM165" s="524">
        <v>27.597492316999997</v>
      </c>
      <c r="BN165" s="510">
        <v>29.288022611999999</v>
      </c>
      <c r="BO165" s="510">
        <v>47.824536123000001</v>
      </c>
      <c r="BP165" s="510">
        <v>18.717826907999999</v>
      </c>
      <c r="BQ165" s="528">
        <v>14.024954692999998</v>
      </c>
      <c r="BR165" s="524">
        <v>3.6000978909999999</v>
      </c>
      <c r="BS165" s="510">
        <v>0</v>
      </c>
      <c r="BT165" s="510">
        <v>51.129159666</v>
      </c>
      <c r="BU165" s="510">
        <v>0.40589697299999999</v>
      </c>
      <c r="BV165" s="510">
        <v>1.9384055789999999</v>
      </c>
      <c r="BW165" s="510">
        <v>11.596322794000001</v>
      </c>
      <c r="BX165" s="510">
        <v>2.9027919369999999</v>
      </c>
      <c r="BY165" s="511">
        <v>5.0739858399999989</v>
      </c>
      <c r="BZ165" s="511">
        <v>16.408942915000001</v>
      </c>
      <c r="CA165" s="511">
        <v>0</v>
      </c>
      <c r="CB165" s="511">
        <v>19.536522002000002</v>
      </c>
      <c r="CC165" s="511">
        <v>24.969097838</v>
      </c>
      <c r="CD165" s="511">
        <v>17.731211172999998</v>
      </c>
      <c r="CE165" s="511">
        <v>1.6850505780000002</v>
      </c>
      <c r="CF165" s="511">
        <v>0</v>
      </c>
      <c r="CG165" s="511">
        <v>0</v>
      </c>
      <c r="CH165" s="105" t="s">
        <v>36</v>
      </c>
      <c r="CI165" s="84"/>
      <c r="CJ165" s="84"/>
      <c r="CK165" s="84"/>
      <c r="CL165" s="84"/>
      <c r="CM165" s="84"/>
      <c r="CN165" s="84"/>
      <c r="CO165" s="84"/>
      <c r="CP165" s="84"/>
      <c r="CQ165" s="84"/>
      <c r="CR165" s="84"/>
      <c r="CS165" s="84"/>
      <c r="CT165" s="84"/>
      <c r="CU165" s="84"/>
      <c r="CV165" s="84"/>
      <c r="CW165" s="84"/>
      <c r="CX165" s="84"/>
      <c r="CY165" s="84"/>
      <c r="CZ165" s="84"/>
    </row>
    <row r="166" s="759" customFormat="true" ht="15" customHeight="true" x14ac:dyDescent="0.2">
      <c r="A166" s="864"/>
      <c r="B166" s="455" t="s">
        <v>291</v>
      </c>
      <c r="C166" s="194">
        <v>8.7929089972164892E-2</v>
      </c>
      <c r="D166" s="193">
        <v>3.0895405924727257E-2</v>
      </c>
      <c r="E166" s="193">
        <v>7.1208328796631953E-3</v>
      </c>
      <c r="F166" s="193">
        <v>4.3521625676398314E-2</v>
      </c>
      <c r="G166" s="192">
        <v>0</v>
      </c>
      <c r="H166" s="191">
        <v>5.609545383641884E-2</v>
      </c>
      <c r="I166" s="193">
        <v>0</v>
      </c>
      <c r="J166" s="193">
        <v>0</v>
      </c>
      <c r="K166" s="193">
        <v>0</v>
      </c>
      <c r="L166" s="190">
        <v>0</v>
      </c>
      <c r="M166" s="194">
        <v>0.10303714207921162</v>
      </c>
      <c r="N166" s="193">
        <v>4.5307933979598092E-2</v>
      </c>
      <c r="O166" s="193">
        <v>0</v>
      </c>
      <c r="P166" s="193">
        <v>1.0498027442835022E-2</v>
      </c>
      <c r="Q166" s="192">
        <v>6.4004918354648555E-2</v>
      </c>
      <c r="R166" s="191">
        <v>0.27603372990551667</v>
      </c>
      <c r="S166" s="193">
        <v>0</v>
      </c>
      <c r="T166" s="193">
        <v>0</v>
      </c>
      <c r="U166" s="193">
        <v>2.9089261844164077E-2</v>
      </c>
      <c r="V166" s="193">
        <v>0</v>
      </c>
      <c r="W166" s="193">
        <v>0</v>
      </c>
      <c r="X166" s="193">
        <v>0</v>
      </c>
      <c r="Y166" s="193">
        <v>0.10743982826390498</v>
      </c>
      <c r="Z166" s="193">
        <v>0.16835336959223976</v>
      </c>
      <c r="AA166" s="193">
        <v>0</v>
      </c>
      <c r="AB166" s="193">
        <v>0.16092814060559096</v>
      </c>
      <c r="AC166" s="193">
        <v>0</v>
      </c>
      <c r="AD166" s="193">
        <v>0</v>
      </c>
      <c r="AE166" s="193">
        <v>4.0813404365157471E-2</v>
      </c>
      <c r="AF166" s="193">
        <v>0</v>
      </c>
      <c r="AG166" s="190">
        <v>0</v>
      </c>
      <c r="AH166" s="133" t="s">
        <v>36</v>
      </c>
      <c r="AI166" s="513"/>
      <c r="AJ166" s="513"/>
      <c r="AK166" s="513"/>
      <c r="AL166" s="513"/>
      <c r="AM166" s="513"/>
      <c r="AN166" s="513"/>
      <c r="AO166" s="513"/>
      <c r="AP166" s="513"/>
      <c r="AQ166" s="513"/>
      <c r="AR166" s="513"/>
      <c r="AS166" s="513"/>
      <c r="AT166" s="513"/>
      <c r="AU166" s="513"/>
      <c r="AV166" s="513"/>
      <c r="AW166" s="513"/>
      <c r="AX166" s="513"/>
      <c r="AY166" s="513"/>
      <c r="AZ166" s="757"/>
      <c r="BA166" s="886"/>
      <c r="BB166" s="641" t="s">
        <v>291</v>
      </c>
      <c r="BC166" s="524">
        <v>6.930135281000001</v>
      </c>
      <c r="BD166" s="510">
        <v>2.4245820060000001</v>
      </c>
      <c r="BE166" s="510">
        <v>0.56168352600000004</v>
      </c>
      <c r="BF166" s="510">
        <v>3.4267287689999999</v>
      </c>
      <c r="BG166" s="528">
        <v>0</v>
      </c>
      <c r="BH166" s="524">
        <v>1.412565667</v>
      </c>
      <c r="BI166" s="510">
        <v>0</v>
      </c>
      <c r="BJ166" s="510">
        <v>0</v>
      </c>
      <c r="BK166" s="510">
        <v>0</v>
      </c>
      <c r="BL166" s="528">
        <v>0</v>
      </c>
      <c r="BM166" s="524">
        <v>5.5175696140000001</v>
      </c>
      <c r="BN166" s="510">
        <v>2.4245820060000001</v>
      </c>
      <c r="BO166" s="510">
        <v>0</v>
      </c>
      <c r="BP166" s="510">
        <v>0.56168352600000004</v>
      </c>
      <c r="BQ166" s="528">
        <v>3.4267287689999999</v>
      </c>
      <c r="BR166" s="524">
        <v>2.1762517920000004</v>
      </c>
      <c r="BS166" s="510">
        <v>0</v>
      </c>
      <c r="BT166" s="510">
        <v>0</v>
      </c>
      <c r="BU166" s="510">
        <v>0.15217879600000001</v>
      </c>
      <c r="BV166" s="510">
        <v>0</v>
      </c>
      <c r="BW166" s="510">
        <v>0</v>
      </c>
      <c r="BX166" s="510">
        <v>0</v>
      </c>
      <c r="BY166" s="511">
        <v>1.119735951</v>
      </c>
      <c r="BZ166" s="511">
        <v>4.9570439190000002</v>
      </c>
      <c r="CA166" s="511">
        <v>0</v>
      </c>
      <c r="CB166" s="511">
        <v>4.3762355980000001</v>
      </c>
      <c r="CC166" s="511">
        <v>0</v>
      </c>
      <c r="CD166" s="511">
        <v>0</v>
      </c>
      <c r="CE166" s="511">
        <v>0.56168352600000004</v>
      </c>
      <c r="CF166" s="511">
        <v>0</v>
      </c>
      <c r="CG166" s="511">
        <v>0</v>
      </c>
      <c r="CH166" s="105" t="s">
        <v>36</v>
      </c>
      <c r="CI166" s="84"/>
      <c r="CJ166" s="84"/>
      <c r="CK166" s="84"/>
      <c r="CL166" s="84"/>
      <c r="CM166" s="84"/>
      <c r="CN166" s="84"/>
      <c r="CO166" s="84"/>
      <c r="CP166" s="84"/>
      <c r="CQ166" s="84"/>
      <c r="CR166" s="84"/>
      <c r="CS166" s="84"/>
      <c r="CT166" s="84"/>
      <c r="CU166" s="84"/>
      <c r="CV166" s="84"/>
      <c r="CW166" s="84"/>
      <c r="CX166" s="84"/>
      <c r="CY166" s="84"/>
      <c r="CZ166" s="84"/>
    </row>
    <row r="167" s="448" customFormat="true" ht="15" customHeight="true" x14ac:dyDescent="0.2">
      <c r="A167" s="102"/>
      <c r="B167" s="99"/>
      <c r="C167" s="175"/>
      <c r="D167" s="177"/>
      <c r="E167" s="177"/>
      <c r="F167" s="177"/>
      <c r="G167" s="176"/>
      <c r="H167" s="174"/>
      <c r="I167" s="177"/>
      <c r="J167" s="177"/>
      <c r="K167" s="177"/>
      <c r="L167" s="173"/>
      <c r="M167" s="175"/>
      <c r="N167" s="177"/>
      <c r="O167" s="177"/>
      <c r="P167" s="177"/>
      <c r="Q167" s="176"/>
      <c r="R167" s="174"/>
      <c r="S167" s="177"/>
      <c r="T167" s="177"/>
      <c r="U167" s="177"/>
      <c r="V167" s="177"/>
      <c r="W167" s="177"/>
      <c r="X167" s="177"/>
      <c r="Y167" s="177"/>
      <c r="Z167" s="177"/>
      <c r="AA167" s="177"/>
      <c r="AB167" s="177"/>
      <c r="AC167" s="177"/>
      <c r="AD167" s="177"/>
      <c r="AE167" s="177"/>
      <c r="AF167" s="177"/>
      <c r="AG167" s="173"/>
      <c r="AH167" s="743"/>
      <c r="AI167" s="743"/>
      <c r="AJ167" s="743"/>
      <c r="AK167" s="743"/>
      <c r="AL167" s="743"/>
      <c r="AM167" s="743"/>
      <c r="AN167" s="743"/>
      <c r="AO167" s="743"/>
      <c r="AP167" s="743"/>
      <c r="AQ167" s="743"/>
      <c r="AR167" s="743"/>
      <c r="AS167" s="743"/>
      <c r="AT167" s="743"/>
      <c r="AU167" s="743"/>
      <c r="AV167" s="743"/>
      <c r="AW167" s="743"/>
      <c r="AX167" s="743"/>
      <c r="AY167" s="743"/>
      <c r="AZ167" s="422"/>
      <c r="BA167" s="887"/>
      <c r="BB167" s="641" t="s">
        <v>202</v>
      </c>
      <c r="BC167" s="524">
        <v>7881.5046114929955</v>
      </c>
      <c r="BD167" s="510">
        <v>7847.7104716059957</v>
      </c>
      <c r="BE167" s="510">
        <v>7887.8908618140022</v>
      </c>
      <c r="BF167" s="510">
        <v>7873.6230913780137</v>
      </c>
      <c r="BG167" s="528">
        <v>7871.7105230450079</v>
      </c>
      <c r="BH167" s="524">
        <v>2518.1464279069978</v>
      </c>
      <c r="BI167" s="510">
        <v>2522.5955351349999</v>
      </c>
      <c r="BJ167" s="510">
        <v>2515.6615250719983</v>
      </c>
      <c r="BK167" s="510">
        <v>2532.7149721870019</v>
      </c>
      <c r="BL167" s="528">
        <v>2508.8464762010012</v>
      </c>
      <c r="BM167" s="524">
        <v>5354.9326996650116</v>
      </c>
      <c r="BN167" s="510">
        <v>5351.3409088390035</v>
      </c>
      <c r="BO167" s="510">
        <v>5353.9767034990009</v>
      </c>
      <c r="BP167" s="510">
        <v>5350.3720490210089</v>
      </c>
      <c r="BQ167" s="528">
        <v>5353.8522618100069</v>
      </c>
      <c r="BR167" s="524">
        <v>788.40067579600054</v>
      </c>
      <c r="BS167" s="510">
        <v>5115.7300302669955</v>
      </c>
      <c r="BT167" s="510">
        <v>1816.8090154509994</v>
      </c>
      <c r="BU167" s="510">
        <v>523.14423382499922</v>
      </c>
      <c r="BV167" s="510">
        <v>433.01388920399995</v>
      </c>
      <c r="BW167" s="510">
        <v>3386.8454354470077</v>
      </c>
      <c r="BX167" s="510">
        <v>1094.270894346</v>
      </c>
      <c r="BY167" s="511">
        <v>1042.198195114001</v>
      </c>
      <c r="BZ167" s="511">
        <v>2944.4280984729958</v>
      </c>
      <c r="CA167" s="511">
        <v>4576.631829963997</v>
      </c>
      <c r="CB167" s="511">
        <v>2719.3724985150056</v>
      </c>
      <c r="CC167" s="511">
        <v>3071.012118437005</v>
      </c>
      <c r="CD167" s="511">
        <v>2938.4706191100022</v>
      </c>
      <c r="CE167" s="511">
        <v>1376.2231667189983</v>
      </c>
      <c r="CF167" s="511">
        <v>2851.0075804099997</v>
      </c>
      <c r="CG167" s="511">
        <v>4684.8812782579998</v>
      </c>
      <c r="CH167" s="105" t="s">
        <v>36</v>
      </c>
      <c r="CI167" s="84"/>
      <c r="CJ167" s="84"/>
      <c r="CK167" s="84"/>
      <c r="CL167" s="84"/>
      <c r="CM167" s="84"/>
      <c r="CN167" s="84"/>
      <c r="CO167" s="84"/>
      <c r="CP167" s="84"/>
      <c r="CQ167" s="84"/>
      <c r="CR167" s="84"/>
      <c r="CS167" s="84"/>
      <c r="CT167" s="84"/>
      <c r="CU167" s="84"/>
      <c r="CV167" s="84"/>
      <c r="CW167" s="84"/>
      <c r="CX167" s="84"/>
      <c r="CY167" s="84"/>
      <c r="CZ167" s="84"/>
    </row>
    <row r="168" s="448" customFormat="true" ht="15" customHeight="true" x14ac:dyDescent="0.2">
      <c r="A168" s="139"/>
      <c r="B168" s="207"/>
      <c r="C168" s="175"/>
      <c r="D168" s="177"/>
      <c r="E168" s="177"/>
      <c r="F168" s="177"/>
      <c r="G168" s="176"/>
      <c r="H168" s="174"/>
      <c r="I168" s="177"/>
      <c r="J168" s="177"/>
      <c r="K168" s="177"/>
      <c r="L168" s="173"/>
      <c r="M168" s="175"/>
      <c r="N168" s="177"/>
      <c r="O168" s="177"/>
      <c r="P168" s="177"/>
      <c r="Q168" s="176"/>
      <c r="R168" s="174"/>
      <c r="S168" s="177"/>
      <c r="T168" s="177"/>
      <c r="U168" s="177"/>
      <c r="V168" s="177"/>
      <c r="W168" s="177"/>
      <c r="X168" s="177"/>
      <c r="Y168" s="177"/>
      <c r="Z168" s="177"/>
      <c r="AA168" s="177"/>
      <c r="AB168" s="177"/>
      <c r="AC168" s="177"/>
      <c r="AD168" s="177"/>
      <c r="AE168" s="177"/>
      <c r="AF168" s="177"/>
      <c r="AG168" s="173"/>
      <c r="AH168" s="743"/>
      <c r="AI168" s="743"/>
      <c r="AJ168" s="743"/>
      <c r="AK168" s="743"/>
      <c r="AL168" s="743"/>
      <c r="AM168" s="743"/>
      <c r="AN168" s="743"/>
      <c r="AO168" s="743"/>
      <c r="AP168" s="743"/>
      <c r="AQ168" s="743"/>
      <c r="AR168" s="743"/>
      <c r="AS168" s="743"/>
      <c r="AT168" s="743"/>
      <c r="AU168" s="743"/>
      <c r="AV168" s="743"/>
      <c r="AW168" s="743"/>
      <c r="AX168" s="743"/>
      <c r="AY168" s="743"/>
      <c r="AZ168" s="422"/>
      <c r="BA168" s="762"/>
      <c r="BB168" s="641"/>
      <c r="BC168" s="524"/>
      <c r="BD168" s="510"/>
      <c r="BE168" s="510"/>
      <c r="BF168" s="510"/>
      <c r="BG168" s="528"/>
      <c r="BH168" s="524"/>
      <c r="BI168" s="510"/>
      <c r="BJ168" s="510"/>
      <c r="BK168" s="510"/>
      <c r="BL168" s="528"/>
      <c r="BM168" s="524"/>
      <c r="BN168" s="510"/>
      <c r="BO168" s="510"/>
      <c r="BP168" s="510"/>
      <c r="BQ168" s="528"/>
      <c r="BR168" s="524"/>
      <c r="BS168" s="510"/>
      <c r="BT168" s="510"/>
      <c r="BU168" s="510"/>
      <c r="BV168" s="510"/>
      <c r="BW168" s="510"/>
      <c r="BX168" s="510"/>
      <c r="BY168" s="511"/>
      <c r="BZ168" s="511"/>
      <c r="CA168" s="511"/>
      <c r="CB168" s="511"/>
      <c r="CC168" s="511"/>
      <c r="CD168" s="511"/>
      <c r="CE168" s="511"/>
      <c r="CF168" s="511"/>
      <c r="CG168" s="511"/>
      <c r="CH168" s="84"/>
      <c r="CI168" s="84"/>
      <c r="CJ168" s="84"/>
      <c r="CK168" s="84"/>
      <c r="CL168" s="84"/>
      <c r="CM168" s="84"/>
      <c r="CN168" s="84"/>
      <c r="CO168" s="84"/>
      <c r="CP168" s="84"/>
      <c r="CQ168" s="84"/>
      <c r="CR168" s="84"/>
      <c r="CS168" s="84"/>
      <c r="CT168" s="84"/>
      <c r="CU168" s="84"/>
      <c r="CV168" s="84"/>
      <c r="CW168" s="84"/>
      <c r="CX168" s="84"/>
      <c r="CY168" s="84"/>
      <c r="CZ168" s="84"/>
    </row>
    <row r="169" s="448" customFormat="true" ht="15" customHeight="true" x14ac:dyDescent="0.2">
      <c r="A169" s="139"/>
      <c r="B169" s="207"/>
      <c r="C169" s="175"/>
      <c r="D169" s="177"/>
      <c r="E169" s="177"/>
      <c r="F169" s="177"/>
      <c r="G169" s="176"/>
      <c r="H169" s="174"/>
      <c r="I169" s="177"/>
      <c r="J169" s="177"/>
      <c r="K169" s="177"/>
      <c r="L169" s="173"/>
      <c r="M169" s="175"/>
      <c r="N169" s="177"/>
      <c r="O169" s="177"/>
      <c r="P169" s="177"/>
      <c r="Q169" s="176"/>
      <c r="R169" s="174"/>
      <c r="S169" s="177"/>
      <c r="T169" s="177"/>
      <c r="U169" s="177"/>
      <c r="V169" s="177"/>
      <c r="W169" s="177"/>
      <c r="X169" s="177"/>
      <c r="Y169" s="177"/>
      <c r="Z169" s="177"/>
      <c r="AA169" s="177"/>
      <c r="AB169" s="177"/>
      <c r="AC169" s="177"/>
      <c r="AD169" s="177"/>
      <c r="AE169" s="177"/>
      <c r="AF169" s="177"/>
      <c r="AG169" s="173"/>
      <c r="AH169" s="743"/>
      <c r="AI169" s="743"/>
      <c r="AJ169" s="743"/>
      <c r="AK169" s="743"/>
      <c r="AL169" s="743"/>
      <c r="AM169" s="743"/>
      <c r="AN169" s="743"/>
      <c r="AO169" s="743"/>
      <c r="AP169" s="743"/>
      <c r="AQ169" s="743"/>
      <c r="AR169" s="743"/>
      <c r="AS169" s="743"/>
      <c r="AT169" s="743"/>
      <c r="AU169" s="743"/>
      <c r="AV169" s="743"/>
      <c r="AW169" s="743"/>
      <c r="AX169" s="743"/>
      <c r="AY169" s="743"/>
      <c r="AZ169" s="422"/>
      <c r="BA169" s="762"/>
      <c r="BB169" s="641"/>
      <c r="BC169" s="524"/>
      <c r="BD169" s="510"/>
      <c r="BE169" s="510"/>
      <c r="BF169" s="510"/>
      <c r="BG169" s="528"/>
      <c r="BH169" s="524"/>
      <c r="BI169" s="510"/>
      <c r="BJ169" s="510"/>
      <c r="BK169" s="510"/>
      <c r="BL169" s="528"/>
      <c r="BM169" s="524"/>
      <c r="BN169" s="510"/>
      <c r="BO169" s="510"/>
      <c r="BP169" s="510"/>
      <c r="BQ169" s="528"/>
      <c r="BR169" s="524"/>
      <c r="BS169" s="510"/>
      <c r="BT169" s="510"/>
      <c r="BU169" s="510"/>
      <c r="BV169" s="510"/>
      <c r="BW169" s="510"/>
      <c r="BX169" s="510"/>
      <c r="BY169" s="511"/>
      <c r="BZ169" s="511"/>
      <c r="CA169" s="511"/>
      <c r="CB169" s="511"/>
      <c r="CC169" s="511"/>
      <c r="CD169" s="511"/>
      <c r="CE169" s="511"/>
      <c r="CF169" s="511"/>
      <c r="CG169" s="511"/>
      <c r="CH169" s="84"/>
      <c r="CI169" s="84"/>
      <c r="CJ169" s="84"/>
      <c r="CK169" s="84"/>
      <c r="CL169" s="84"/>
      <c r="CM169" s="84"/>
      <c r="CN169" s="84"/>
      <c r="CO169" s="84"/>
      <c r="CP169" s="84"/>
      <c r="CQ169" s="84"/>
      <c r="CR169" s="84"/>
      <c r="CS169" s="84"/>
      <c r="CT169" s="84"/>
      <c r="CU169" s="84"/>
      <c r="CV169" s="84"/>
      <c r="CW169" s="84"/>
      <c r="CX169" s="84"/>
      <c r="CY169" s="84"/>
      <c r="CZ169" s="84"/>
    </row>
    <row r="170" s="448" customFormat="true" ht="15" customHeight="true" x14ac:dyDescent="0.2">
      <c r="A170" s="139"/>
      <c r="B170" s="207"/>
      <c r="C170" s="175"/>
      <c r="D170" s="177"/>
      <c r="E170" s="177"/>
      <c r="F170" s="177"/>
      <c r="G170" s="176"/>
      <c r="H170" s="174"/>
      <c r="I170" s="177"/>
      <c r="J170" s="177"/>
      <c r="K170" s="177"/>
      <c r="L170" s="173"/>
      <c r="M170" s="175"/>
      <c r="N170" s="177"/>
      <c r="O170" s="177"/>
      <c r="P170" s="177"/>
      <c r="Q170" s="176"/>
      <c r="R170" s="174"/>
      <c r="S170" s="177"/>
      <c r="T170" s="177"/>
      <c r="U170" s="177"/>
      <c r="V170" s="177"/>
      <c r="W170" s="177"/>
      <c r="X170" s="177"/>
      <c r="Y170" s="177"/>
      <c r="Z170" s="177"/>
      <c r="AA170" s="177"/>
      <c r="AB170" s="177"/>
      <c r="AC170" s="177"/>
      <c r="AD170" s="177"/>
      <c r="AE170" s="177"/>
      <c r="AF170" s="177"/>
      <c r="AG170" s="173"/>
      <c r="AH170" s="743"/>
      <c r="AI170" s="743"/>
      <c r="AJ170" s="743"/>
      <c r="AK170" s="743"/>
      <c r="AL170" s="743"/>
      <c r="AM170" s="743"/>
      <c r="AN170" s="743"/>
      <c r="AO170" s="743"/>
      <c r="AP170" s="743"/>
      <c r="AQ170" s="743"/>
      <c r="AR170" s="743"/>
      <c r="AS170" s="743"/>
      <c r="AT170" s="743"/>
      <c r="AU170" s="743"/>
      <c r="AV170" s="743"/>
      <c r="AW170" s="743"/>
      <c r="AX170" s="743"/>
      <c r="AY170" s="743"/>
      <c r="AZ170" s="422"/>
      <c r="BA170" s="762"/>
      <c r="BB170" s="641"/>
      <c r="BC170" s="524"/>
      <c r="BD170" s="510"/>
      <c r="BE170" s="510"/>
      <c r="BF170" s="510"/>
      <c r="BG170" s="528"/>
      <c r="BH170" s="524"/>
      <c r="BI170" s="510"/>
      <c r="BJ170" s="510"/>
      <c r="BK170" s="510"/>
      <c r="BL170" s="528"/>
      <c r="BM170" s="524"/>
      <c r="BN170" s="510"/>
      <c r="BO170" s="510"/>
      <c r="BP170" s="510"/>
      <c r="BQ170" s="528"/>
      <c r="BR170" s="524"/>
      <c r="BS170" s="510"/>
      <c r="BT170" s="510"/>
      <c r="BU170" s="510"/>
      <c r="BV170" s="510"/>
      <c r="BW170" s="510"/>
      <c r="BX170" s="510"/>
      <c r="BY170" s="511"/>
      <c r="BZ170" s="511"/>
      <c r="CA170" s="511"/>
      <c r="CB170" s="511"/>
      <c r="CC170" s="511"/>
      <c r="CD170" s="511"/>
      <c r="CE170" s="511"/>
      <c r="CF170" s="511"/>
      <c r="CG170" s="511"/>
      <c r="CH170" s="84"/>
      <c r="CI170" s="84"/>
      <c r="CJ170" s="84"/>
      <c r="CK170" s="84"/>
      <c r="CL170" s="84"/>
      <c r="CM170" s="84"/>
      <c r="CN170" s="84"/>
      <c r="CO170" s="84"/>
      <c r="CP170" s="84"/>
      <c r="CQ170" s="84"/>
      <c r="CR170" s="84"/>
      <c r="CS170" s="84"/>
      <c r="CT170" s="84"/>
      <c r="CU170" s="84"/>
      <c r="CV170" s="84"/>
      <c r="CW170" s="84"/>
      <c r="CX170" s="84"/>
      <c r="CY170" s="84"/>
      <c r="CZ170" s="84"/>
    </row>
    <row r="171" s="448" customFormat="true" ht="15" customHeight="true" x14ac:dyDescent="0.2">
      <c r="A171" s="139"/>
      <c r="B171" s="207"/>
      <c r="C171" s="175"/>
      <c r="D171" s="177"/>
      <c r="E171" s="177"/>
      <c r="F171" s="177"/>
      <c r="G171" s="176"/>
      <c r="H171" s="174"/>
      <c r="I171" s="177"/>
      <c r="J171" s="177"/>
      <c r="K171" s="177"/>
      <c r="L171" s="173"/>
      <c r="M171" s="175"/>
      <c r="N171" s="177"/>
      <c r="O171" s="177"/>
      <c r="P171" s="177"/>
      <c r="Q171" s="176"/>
      <c r="R171" s="174"/>
      <c r="S171" s="177"/>
      <c r="T171" s="177"/>
      <c r="U171" s="177"/>
      <c r="V171" s="177"/>
      <c r="W171" s="177"/>
      <c r="X171" s="177"/>
      <c r="Y171" s="177"/>
      <c r="Z171" s="177"/>
      <c r="AA171" s="177"/>
      <c r="AB171" s="177"/>
      <c r="AC171" s="177"/>
      <c r="AD171" s="177"/>
      <c r="AE171" s="177"/>
      <c r="AF171" s="177"/>
      <c r="AG171" s="173"/>
      <c r="AH171" s="743"/>
      <c r="AI171" s="743"/>
      <c r="AJ171" s="743"/>
      <c r="AK171" s="743"/>
      <c r="AL171" s="743"/>
      <c r="AM171" s="743"/>
      <c r="AN171" s="743"/>
      <c r="AO171" s="743"/>
      <c r="AP171" s="743"/>
      <c r="AQ171" s="743"/>
      <c r="AR171" s="743"/>
      <c r="AS171" s="743"/>
      <c r="AT171" s="743"/>
      <c r="AU171" s="743"/>
      <c r="AV171" s="743"/>
      <c r="AW171" s="743"/>
      <c r="AX171" s="743"/>
      <c r="AY171" s="743"/>
      <c r="AZ171" s="422"/>
      <c r="BA171" s="762"/>
      <c r="BB171" s="641"/>
      <c r="BC171" s="524"/>
      <c r="BD171" s="510"/>
      <c r="BE171" s="510"/>
      <c r="BF171" s="510"/>
      <c r="BG171" s="528"/>
      <c r="BH171" s="524"/>
      <c r="BI171" s="510"/>
      <c r="BJ171" s="510"/>
      <c r="BK171" s="510"/>
      <c r="BL171" s="528"/>
      <c r="BM171" s="524"/>
      <c r="BN171" s="510"/>
      <c r="BO171" s="510"/>
      <c r="BP171" s="510"/>
      <c r="BQ171" s="528"/>
      <c r="BR171" s="524"/>
      <c r="BS171" s="510"/>
      <c r="BT171" s="510"/>
      <c r="BU171" s="510"/>
      <c r="BV171" s="510"/>
      <c r="BW171" s="510"/>
      <c r="BX171" s="510"/>
      <c r="BY171" s="511"/>
      <c r="BZ171" s="511"/>
      <c r="CA171" s="511"/>
      <c r="CB171" s="511"/>
      <c r="CC171" s="511"/>
      <c r="CD171" s="511"/>
      <c r="CE171" s="511"/>
      <c r="CF171" s="511"/>
      <c r="CG171" s="511"/>
      <c r="CH171" s="84"/>
      <c r="CI171" s="84"/>
      <c r="CJ171" s="84"/>
      <c r="CK171" s="84"/>
      <c r="CL171" s="84"/>
      <c r="CM171" s="84"/>
      <c r="CN171" s="84"/>
      <c r="CO171" s="84"/>
      <c r="CP171" s="84"/>
      <c r="CQ171" s="84"/>
      <c r="CR171" s="84"/>
      <c r="CS171" s="84"/>
      <c r="CT171" s="84"/>
      <c r="CU171" s="84"/>
      <c r="CV171" s="84"/>
      <c r="CW171" s="84"/>
      <c r="CX171" s="84"/>
      <c r="CY171" s="84"/>
      <c r="CZ171" s="84"/>
    </row>
    <row r="172" s="448" customFormat="true" ht="15" customHeight="true" x14ac:dyDescent="0.2">
      <c r="A172" s="139"/>
      <c r="B172" s="207"/>
      <c r="C172" s="175"/>
      <c r="D172" s="177"/>
      <c r="E172" s="177"/>
      <c r="F172" s="177"/>
      <c r="G172" s="176"/>
      <c r="H172" s="174"/>
      <c r="I172" s="177"/>
      <c r="J172" s="177"/>
      <c r="K172" s="177"/>
      <c r="L172" s="173"/>
      <c r="M172" s="175"/>
      <c r="N172" s="177"/>
      <c r="O172" s="177"/>
      <c r="P172" s="177"/>
      <c r="Q172" s="176"/>
      <c r="R172" s="174"/>
      <c r="S172" s="177"/>
      <c r="T172" s="177"/>
      <c r="U172" s="177"/>
      <c r="V172" s="177"/>
      <c r="W172" s="177"/>
      <c r="X172" s="177"/>
      <c r="Y172" s="177"/>
      <c r="Z172" s="177"/>
      <c r="AA172" s="177"/>
      <c r="AB172" s="177"/>
      <c r="AC172" s="177"/>
      <c r="AD172" s="177"/>
      <c r="AE172" s="177"/>
      <c r="AF172" s="177"/>
      <c r="AG172" s="173"/>
      <c r="AH172" s="743"/>
      <c r="AI172" s="743"/>
      <c r="AJ172" s="743"/>
      <c r="AK172" s="743"/>
      <c r="AL172" s="743"/>
      <c r="AM172" s="743"/>
      <c r="AN172" s="743"/>
      <c r="AO172" s="743"/>
      <c r="AP172" s="743"/>
      <c r="AQ172" s="743"/>
      <c r="AR172" s="743"/>
      <c r="AS172" s="743"/>
      <c r="AT172" s="743"/>
      <c r="AU172" s="743"/>
      <c r="AV172" s="743"/>
      <c r="AW172" s="743"/>
      <c r="AX172" s="743"/>
      <c r="AY172" s="743"/>
      <c r="AZ172" s="422"/>
      <c r="BA172" s="762"/>
      <c r="BB172" s="641"/>
      <c r="BC172" s="524"/>
      <c r="BD172" s="510"/>
      <c r="BE172" s="510"/>
      <c r="BF172" s="510"/>
      <c r="BG172" s="528"/>
      <c r="BH172" s="524"/>
      <c r="BI172" s="510"/>
      <c r="BJ172" s="510"/>
      <c r="BK172" s="510"/>
      <c r="BL172" s="528"/>
      <c r="BM172" s="524"/>
      <c r="BN172" s="510"/>
      <c r="BO172" s="510"/>
      <c r="BP172" s="510"/>
      <c r="BQ172" s="528"/>
      <c r="BR172" s="524"/>
      <c r="BS172" s="510"/>
      <c r="BT172" s="510"/>
      <c r="BU172" s="510"/>
      <c r="BV172" s="510"/>
      <c r="BW172" s="510"/>
      <c r="BX172" s="510"/>
      <c r="BY172" s="511"/>
      <c r="BZ172" s="511"/>
      <c r="CA172" s="511"/>
      <c r="CB172" s="511"/>
      <c r="CC172" s="511"/>
      <c r="CD172" s="511"/>
      <c r="CE172" s="511"/>
      <c r="CF172" s="511"/>
      <c r="CG172" s="511"/>
      <c r="CH172" s="84"/>
      <c r="CI172" s="84"/>
      <c r="CJ172" s="84"/>
      <c r="CK172" s="84"/>
      <c r="CL172" s="84"/>
      <c r="CM172" s="84"/>
      <c r="CN172" s="84"/>
      <c r="CO172" s="84"/>
      <c r="CP172" s="84"/>
      <c r="CQ172" s="84"/>
      <c r="CR172" s="84"/>
      <c r="CS172" s="84"/>
      <c r="CT172" s="84"/>
      <c r="CU172" s="84"/>
      <c r="CV172" s="84"/>
      <c r="CW172" s="84"/>
      <c r="CX172" s="84"/>
      <c r="CY172" s="84"/>
      <c r="CZ172" s="84"/>
    </row>
    <row r="173" s="759" customFormat="true" ht="15" customHeight="true" x14ac:dyDescent="0.2">
      <c r="A173" s="241"/>
      <c r="B173" s="212"/>
      <c r="C173" s="160"/>
      <c r="D173" s="233"/>
      <c r="E173" s="233"/>
      <c r="F173" s="233"/>
      <c r="G173" s="222"/>
      <c r="H173" s="159"/>
      <c r="I173" s="233"/>
      <c r="J173" s="233"/>
      <c r="K173" s="233"/>
      <c r="L173" s="228"/>
      <c r="M173" s="160"/>
      <c r="N173" s="233"/>
      <c r="O173" s="233"/>
      <c r="P173" s="233"/>
      <c r="Q173" s="222"/>
      <c r="R173" s="159"/>
      <c r="S173" s="233"/>
      <c r="T173" s="233"/>
      <c r="U173" s="233"/>
      <c r="V173" s="233"/>
      <c r="W173" s="233"/>
      <c r="X173" s="233"/>
      <c r="Y173" s="233"/>
      <c r="Z173" s="233"/>
      <c r="AA173" s="233"/>
      <c r="AB173" s="233"/>
      <c r="AC173" s="233"/>
      <c r="AD173" s="233"/>
      <c r="AE173" s="233"/>
      <c r="AF173" s="233"/>
      <c r="AG173" s="228"/>
      <c r="AH173" s="513"/>
      <c r="AI173" s="513"/>
      <c r="AJ173" s="513"/>
      <c r="AK173" s="513"/>
      <c r="AL173" s="513"/>
      <c r="AM173" s="513"/>
      <c r="AN173" s="513"/>
      <c r="AO173" s="513"/>
      <c r="AP173" s="513"/>
      <c r="AQ173" s="513"/>
      <c r="AR173" s="513"/>
      <c r="AS173" s="513"/>
      <c r="AT173" s="513"/>
      <c r="AU173" s="513"/>
      <c r="AV173" s="513"/>
      <c r="AW173" s="513"/>
      <c r="AX173" s="513"/>
      <c r="AY173" s="513"/>
      <c r="AZ173" s="757"/>
      <c r="BA173" s="762"/>
      <c r="BB173" s="641"/>
      <c r="BC173" s="524"/>
      <c r="BD173" s="510"/>
      <c r="BE173" s="510"/>
      <c r="BF173" s="510"/>
      <c r="BG173" s="528"/>
      <c r="BH173" s="524"/>
      <c r="BI173" s="510"/>
      <c r="BJ173" s="510"/>
      <c r="BK173" s="510"/>
      <c r="BL173" s="528"/>
      <c r="BM173" s="524"/>
      <c r="BN173" s="510"/>
      <c r="BO173" s="510"/>
      <c r="BP173" s="510"/>
      <c r="BQ173" s="528"/>
      <c r="BR173" s="524"/>
      <c r="BS173" s="510"/>
      <c r="BT173" s="510"/>
      <c r="BU173" s="510"/>
      <c r="BV173" s="510"/>
      <c r="BW173" s="510"/>
      <c r="BX173" s="510"/>
      <c r="BY173" s="511"/>
      <c r="BZ173" s="511"/>
      <c r="CA173" s="511"/>
      <c r="CB173" s="511"/>
      <c r="CC173" s="511"/>
      <c r="CD173" s="511"/>
      <c r="CE173" s="511"/>
      <c r="CF173" s="511"/>
      <c r="CG173" s="511"/>
      <c r="CH173" s="84"/>
      <c r="CI173" s="84"/>
      <c r="CJ173" s="84"/>
      <c r="CK173" s="84"/>
      <c r="CL173" s="84"/>
      <c r="CM173" s="84"/>
      <c r="CN173" s="84"/>
      <c r="CO173" s="84"/>
      <c r="CP173" s="84"/>
      <c r="CQ173" s="84"/>
      <c r="CR173" s="84"/>
      <c r="CS173" s="84"/>
      <c r="CT173" s="84"/>
      <c r="CU173" s="84"/>
      <c r="CV173" s="84"/>
      <c r="CW173" s="84"/>
      <c r="CX173" s="84"/>
      <c r="CY173" s="84"/>
      <c r="CZ173" s="84"/>
    </row>
    <row r="174" s="759" customFormat="true" ht="15" customHeight="true" x14ac:dyDescent="0.2">
      <c r="A174" s="219"/>
      <c r="B174" s="213"/>
      <c r="C174" s="231"/>
      <c r="D174" s="230"/>
      <c r="E174" s="230"/>
      <c r="F174" s="230"/>
      <c r="G174" s="220"/>
      <c r="H174" s="223"/>
      <c r="I174" s="230"/>
      <c r="J174" s="230"/>
      <c r="K174" s="230"/>
      <c r="L174" s="226"/>
      <c r="M174" s="231"/>
      <c r="N174" s="230"/>
      <c r="O174" s="230"/>
      <c r="P174" s="230"/>
      <c r="Q174" s="220"/>
      <c r="R174" s="223"/>
      <c r="S174" s="230"/>
      <c r="T174" s="230"/>
      <c r="U174" s="230"/>
      <c r="V174" s="230"/>
      <c r="W174" s="230"/>
      <c r="X174" s="230"/>
      <c r="Y174" s="230"/>
      <c r="Z174" s="230"/>
      <c r="AA174" s="230"/>
      <c r="AB174" s="230"/>
      <c r="AC174" s="230"/>
      <c r="AD174" s="230"/>
      <c r="AE174" s="230"/>
      <c r="AF174" s="230"/>
      <c r="AG174" s="226"/>
      <c r="AH174" s="513"/>
      <c r="AI174" s="513"/>
      <c r="AJ174" s="513"/>
      <c r="AK174" s="513"/>
      <c r="AL174" s="513"/>
      <c r="AM174" s="513"/>
      <c r="AN174" s="513"/>
      <c r="AO174" s="513"/>
      <c r="AP174" s="513"/>
      <c r="AQ174" s="513"/>
      <c r="AR174" s="513"/>
      <c r="AS174" s="513"/>
      <c r="AT174" s="513"/>
      <c r="AU174" s="513"/>
      <c r="AV174" s="513"/>
      <c r="AW174" s="513"/>
      <c r="AX174" s="513"/>
      <c r="AY174" s="513"/>
      <c r="AZ174" s="757"/>
      <c r="BA174" s="762"/>
      <c r="BB174" s="641"/>
      <c r="BC174" s="524"/>
      <c r="BD174" s="510"/>
      <c r="BE174" s="510"/>
      <c r="BF174" s="510"/>
      <c r="BG174" s="528"/>
      <c r="BH174" s="524"/>
      <c r="BI174" s="510"/>
      <c r="BJ174" s="510"/>
      <c r="BK174" s="510"/>
      <c r="BL174" s="528"/>
      <c r="BM174" s="524"/>
      <c r="BN174" s="510"/>
      <c r="BO174" s="510"/>
      <c r="BP174" s="510"/>
      <c r="BQ174" s="528"/>
      <c r="BR174" s="524"/>
      <c r="BS174" s="510"/>
      <c r="BT174" s="510"/>
      <c r="BU174" s="510"/>
      <c r="BV174" s="510"/>
      <c r="BW174" s="510"/>
      <c r="BX174" s="510"/>
      <c r="BY174" s="511"/>
      <c r="BZ174" s="511"/>
      <c r="CA174" s="511"/>
      <c r="CB174" s="511"/>
      <c r="CC174" s="511"/>
      <c r="CD174" s="511"/>
      <c r="CE174" s="511"/>
      <c r="CF174" s="511"/>
      <c r="CG174" s="511"/>
      <c r="CH174" s="84"/>
      <c r="CI174" s="84"/>
      <c r="CJ174" s="84"/>
      <c r="CK174" s="84"/>
      <c r="CL174" s="84"/>
      <c r="CM174" s="84"/>
      <c r="CN174" s="84"/>
      <c r="CO174" s="84"/>
      <c r="CP174" s="84"/>
      <c r="CQ174" s="84"/>
      <c r="CR174" s="84"/>
      <c r="CS174" s="84"/>
      <c r="CT174" s="84"/>
      <c r="CU174" s="84"/>
      <c r="CV174" s="84"/>
      <c r="CW174" s="84"/>
      <c r="CX174" s="84"/>
      <c r="CY174" s="84"/>
      <c r="CZ174" s="84"/>
    </row>
    <row r="175" s="759" customFormat="true" ht="15" customHeight="true" x14ac:dyDescent="0.2">
      <c r="A175" s="219"/>
      <c r="B175" s="213"/>
      <c r="C175" s="231"/>
      <c r="D175" s="230"/>
      <c r="E175" s="230"/>
      <c r="F175" s="230"/>
      <c r="G175" s="220"/>
      <c r="H175" s="223"/>
      <c r="I175" s="230"/>
      <c r="J175" s="230"/>
      <c r="K175" s="230"/>
      <c r="L175" s="226"/>
      <c r="M175" s="231"/>
      <c r="N175" s="230"/>
      <c r="O175" s="230"/>
      <c r="P175" s="230"/>
      <c r="Q175" s="220"/>
      <c r="R175" s="223"/>
      <c r="S175" s="230"/>
      <c r="T175" s="230"/>
      <c r="U175" s="230"/>
      <c r="V175" s="230"/>
      <c r="W175" s="230"/>
      <c r="X175" s="230"/>
      <c r="Y175" s="230"/>
      <c r="Z175" s="230"/>
      <c r="AA175" s="230"/>
      <c r="AB175" s="230"/>
      <c r="AC175" s="230"/>
      <c r="AD175" s="230"/>
      <c r="AE175" s="230"/>
      <c r="AF175" s="230"/>
      <c r="AG175" s="226"/>
      <c r="AH175" s="513"/>
      <c r="AI175" s="513"/>
      <c r="AJ175" s="513"/>
      <c r="AK175" s="513"/>
      <c r="AL175" s="513"/>
      <c r="AM175" s="513"/>
      <c r="AN175" s="513"/>
      <c r="AO175" s="513"/>
      <c r="AP175" s="513"/>
      <c r="AQ175" s="513"/>
      <c r="AR175" s="513"/>
      <c r="AS175" s="513"/>
      <c r="AT175" s="513"/>
      <c r="AU175" s="513"/>
      <c r="AV175" s="513"/>
      <c r="AW175" s="513"/>
      <c r="AX175" s="513"/>
      <c r="AY175" s="513"/>
      <c r="AZ175" s="757"/>
      <c r="BA175" s="762"/>
      <c r="BB175" s="641"/>
      <c r="BC175" s="524"/>
      <c r="BD175" s="510"/>
      <c r="BE175" s="510"/>
      <c r="BF175" s="510"/>
      <c r="BG175" s="528"/>
      <c r="BH175" s="524"/>
      <c r="BI175" s="510"/>
      <c r="BJ175" s="510"/>
      <c r="BK175" s="510"/>
      <c r="BL175" s="528"/>
      <c r="BM175" s="524"/>
      <c r="BN175" s="510"/>
      <c r="BO175" s="510"/>
      <c r="BP175" s="510"/>
      <c r="BQ175" s="528"/>
      <c r="BR175" s="524"/>
      <c r="BS175" s="510"/>
      <c r="BT175" s="510"/>
      <c r="BU175" s="510"/>
      <c r="BV175" s="510"/>
      <c r="BW175" s="510"/>
      <c r="BX175" s="510"/>
      <c r="BY175" s="511"/>
      <c r="BZ175" s="511"/>
      <c r="CA175" s="511"/>
      <c r="CB175" s="511"/>
      <c r="CC175" s="511"/>
      <c r="CD175" s="511"/>
      <c r="CE175" s="511"/>
      <c r="CF175" s="511"/>
      <c r="CG175" s="511"/>
      <c r="CH175" s="84"/>
      <c r="CI175" s="84"/>
      <c r="CJ175" s="84"/>
      <c r="CK175" s="84"/>
      <c r="CL175" s="84"/>
      <c r="CM175" s="84"/>
      <c r="CN175" s="84"/>
      <c r="CO175" s="84"/>
      <c r="CP175" s="84"/>
      <c r="CQ175" s="84"/>
      <c r="CR175" s="84"/>
      <c r="CS175" s="84"/>
      <c r="CT175" s="84"/>
      <c r="CU175" s="84"/>
      <c r="CV175" s="84"/>
      <c r="CW175" s="84"/>
      <c r="CX175" s="84"/>
      <c r="CY175" s="84"/>
      <c r="CZ175" s="84"/>
    </row>
    <row r="176" s="759" customFormat="true" ht="15" customHeight="true" x14ac:dyDescent="0.2">
      <c r="A176" s="219"/>
      <c r="B176" s="213"/>
      <c r="C176" s="182"/>
      <c r="D176" s="181"/>
      <c r="E176" s="181"/>
      <c r="F176" s="181"/>
      <c r="G176" s="180"/>
      <c r="H176" s="179"/>
      <c r="I176" s="181"/>
      <c r="J176" s="181"/>
      <c r="K176" s="181"/>
      <c r="L176" s="178"/>
      <c r="M176" s="182"/>
      <c r="N176" s="181"/>
      <c r="O176" s="181"/>
      <c r="P176" s="181"/>
      <c r="Q176" s="180"/>
      <c r="R176" s="179"/>
      <c r="S176" s="181"/>
      <c r="T176" s="181"/>
      <c r="U176" s="181"/>
      <c r="V176" s="181"/>
      <c r="W176" s="181"/>
      <c r="X176" s="181"/>
      <c r="Y176" s="181"/>
      <c r="Z176" s="181"/>
      <c r="AA176" s="181"/>
      <c r="AB176" s="181"/>
      <c r="AC176" s="181"/>
      <c r="AD176" s="181"/>
      <c r="AE176" s="181"/>
      <c r="AF176" s="181"/>
      <c r="AG176" s="178"/>
      <c r="AH176" s="513"/>
      <c r="AI176" s="513"/>
      <c r="AJ176" s="513"/>
      <c r="AK176" s="513"/>
      <c r="AL176" s="513"/>
      <c r="AM176" s="513"/>
      <c r="AN176" s="513"/>
      <c r="AO176" s="513"/>
      <c r="AP176" s="513"/>
      <c r="AQ176" s="513"/>
      <c r="AR176" s="513"/>
      <c r="AS176" s="513"/>
      <c r="AT176" s="513"/>
      <c r="AU176" s="513"/>
      <c r="AV176" s="513"/>
      <c r="AW176" s="513"/>
      <c r="AX176" s="513"/>
      <c r="AY176" s="513"/>
      <c r="AZ176" s="757"/>
      <c r="BA176" s="762"/>
      <c r="BB176" s="641"/>
      <c r="BC176" s="524"/>
      <c r="BD176" s="510"/>
      <c r="BE176" s="510"/>
      <c r="BF176" s="510"/>
      <c r="BG176" s="528"/>
      <c r="BH176" s="524"/>
      <c r="BI176" s="510"/>
      <c r="BJ176" s="510"/>
      <c r="BK176" s="510"/>
      <c r="BL176" s="528"/>
      <c r="BM176" s="524"/>
      <c r="BN176" s="510"/>
      <c r="BO176" s="510"/>
      <c r="BP176" s="510"/>
      <c r="BQ176" s="528"/>
      <c r="BR176" s="524"/>
      <c r="BS176" s="510"/>
      <c r="BT176" s="510"/>
      <c r="BU176" s="510"/>
      <c r="BV176" s="510"/>
      <c r="BW176" s="510"/>
      <c r="BX176" s="510"/>
      <c r="BY176" s="511"/>
      <c r="BZ176" s="511"/>
      <c r="CA176" s="511"/>
      <c r="CB176" s="511"/>
      <c r="CC176" s="511"/>
      <c r="CD176" s="511"/>
      <c r="CE176" s="511"/>
      <c r="CF176" s="511"/>
      <c r="CG176" s="511"/>
      <c r="CH176" s="84"/>
      <c r="CI176" s="84"/>
      <c r="CJ176" s="84"/>
      <c r="CK176" s="84"/>
      <c r="CL176" s="84"/>
      <c r="CM176" s="84"/>
      <c r="CN176" s="84"/>
      <c r="CO176" s="84"/>
      <c r="CP176" s="84"/>
      <c r="CQ176" s="84"/>
      <c r="CR176" s="84"/>
      <c r="CS176" s="84"/>
      <c r="CT176" s="84"/>
      <c r="CU176" s="84"/>
      <c r="CV176" s="84"/>
      <c r="CW176" s="84"/>
      <c r="CX176" s="84"/>
      <c r="CY176" s="84"/>
      <c r="CZ176" s="84"/>
    </row>
    <row r="177" s="759" customFormat="true" ht="15" customHeight="true" x14ac:dyDescent="0.2">
      <c r="A177" s="219"/>
      <c r="B177" s="213"/>
      <c r="C177" s="182"/>
      <c r="D177" s="181"/>
      <c r="E177" s="181"/>
      <c r="F177" s="181"/>
      <c r="G177" s="180"/>
      <c r="H177" s="179"/>
      <c r="I177" s="181"/>
      <c r="J177" s="181"/>
      <c r="K177" s="181"/>
      <c r="L177" s="178"/>
      <c r="M177" s="182"/>
      <c r="N177" s="181"/>
      <c r="O177" s="181"/>
      <c r="P177" s="181"/>
      <c r="Q177" s="180"/>
      <c r="R177" s="179"/>
      <c r="S177" s="181"/>
      <c r="T177" s="181"/>
      <c r="U177" s="181"/>
      <c r="V177" s="181"/>
      <c r="W177" s="181"/>
      <c r="X177" s="181"/>
      <c r="Y177" s="181"/>
      <c r="Z177" s="181"/>
      <c r="AA177" s="181"/>
      <c r="AB177" s="181"/>
      <c r="AC177" s="181"/>
      <c r="AD177" s="181"/>
      <c r="AE177" s="181"/>
      <c r="AF177" s="181"/>
      <c r="AG177" s="178"/>
      <c r="AH177" s="513"/>
      <c r="AI177" s="513"/>
      <c r="AJ177" s="513"/>
      <c r="AK177" s="513"/>
      <c r="AL177" s="513"/>
      <c r="AM177" s="513"/>
      <c r="AN177" s="513"/>
      <c r="AO177" s="513"/>
      <c r="AP177" s="513"/>
      <c r="AQ177" s="513"/>
      <c r="AR177" s="513"/>
      <c r="AS177" s="513"/>
      <c r="AT177" s="513"/>
      <c r="AU177" s="513"/>
      <c r="AV177" s="513"/>
      <c r="AW177" s="513"/>
      <c r="AX177" s="513"/>
      <c r="AY177" s="513"/>
      <c r="AZ177" s="757"/>
      <c r="BA177" s="762"/>
      <c r="BB177" s="641"/>
      <c r="BC177" s="524"/>
      <c r="BD177" s="510"/>
      <c r="BE177" s="510"/>
      <c r="BF177" s="510"/>
      <c r="BG177" s="528"/>
      <c r="BH177" s="524"/>
      <c r="BI177" s="510"/>
      <c r="BJ177" s="510"/>
      <c r="BK177" s="510"/>
      <c r="BL177" s="528"/>
      <c r="BM177" s="524"/>
      <c r="BN177" s="510"/>
      <c r="BO177" s="510"/>
      <c r="BP177" s="510"/>
      <c r="BQ177" s="528"/>
      <c r="BR177" s="524"/>
      <c r="BS177" s="510"/>
      <c r="BT177" s="510"/>
      <c r="BU177" s="510"/>
      <c r="BV177" s="510"/>
      <c r="BW177" s="510"/>
      <c r="BX177" s="510"/>
      <c r="BY177" s="511"/>
      <c r="BZ177" s="511"/>
      <c r="CA177" s="511"/>
      <c r="CB177" s="511"/>
      <c r="CC177" s="511"/>
      <c r="CD177" s="511"/>
      <c r="CE177" s="511"/>
      <c r="CF177" s="511"/>
      <c r="CG177" s="511"/>
      <c r="CH177" s="84"/>
      <c r="CI177" s="84"/>
      <c r="CJ177" s="84"/>
      <c r="CK177" s="84"/>
      <c r="CL177" s="84"/>
      <c r="CM177" s="84"/>
      <c r="CN177" s="84"/>
      <c r="CO177" s="84"/>
      <c r="CP177" s="84"/>
      <c r="CQ177" s="84"/>
      <c r="CR177" s="84"/>
      <c r="CS177" s="84"/>
      <c r="CT177" s="84"/>
      <c r="CU177" s="84"/>
      <c r="CV177" s="84"/>
      <c r="CW177" s="84"/>
      <c r="CX177" s="84"/>
      <c r="CY177" s="84"/>
      <c r="CZ177" s="84"/>
    </row>
    <row r="178" s="759" customFormat="true" ht="15" customHeight="true" x14ac:dyDescent="0.2">
      <c r="A178" s="219"/>
      <c r="B178" s="213"/>
      <c r="C178" s="182"/>
      <c r="D178" s="181"/>
      <c r="E178" s="181"/>
      <c r="F178" s="181"/>
      <c r="G178" s="180"/>
      <c r="H178" s="179"/>
      <c r="I178" s="181"/>
      <c r="J178" s="181"/>
      <c r="K178" s="181"/>
      <c r="L178" s="178"/>
      <c r="M178" s="182"/>
      <c r="N178" s="181"/>
      <c r="O178" s="181"/>
      <c r="P178" s="181"/>
      <c r="Q178" s="180"/>
      <c r="R178" s="179"/>
      <c r="S178" s="181"/>
      <c r="T178" s="181"/>
      <c r="U178" s="181"/>
      <c r="V178" s="181"/>
      <c r="W178" s="181"/>
      <c r="X178" s="181"/>
      <c r="Y178" s="181"/>
      <c r="Z178" s="181"/>
      <c r="AA178" s="181"/>
      <c r="AB178" s="181"/>
      <c r="AC178" s="181"/>
      <c r="AD178" s="181"/>
      <c r="AE178" s="181"/>
      <c r="AF178" s="181"/>
      <c r="AG178" s="178"/>
      <c r="AH178" s="513"/>
      <c r="AI178" s="513"/>
      <c r="AJ178" s="513"/>
      <c r="AK178" s="513"/>
      <c r="AL178" s="513"/>
      <c r="AM178" s="513"/>
      <c r="AN178" s="513"/>
      <c r="AO178" s="513"/>
      <c r="AP178" s="513"/>
      <c r="AQ178" s="513"/>
      <c r="AR178" s="513"/>
      <c r="AS178" s="513"/>
      <c r="AT178" s="513"/>
      <c r="AU178" s="513"/>
      <c r="AV178" s="513"/>
      <c r="AW178" s="513"/>
      <c r="AX178" s="513"/>
      <c r="AY178" s="513"/>
      <c r="AZ178" s="757"/>
      <c r="BA178" s="762"/>
      <c r="BB178" s="641"/>
      <c r="BC178" s="524"/>
      <c r="BD178" s="510"/>
      <c r="BE178" s="510"/>
      <c r="BF178" s="510"/>
      <c r="BG178" s="528"/>
      <c r="BH178" s="524"/>
      <c r="BI178" s="510"/>
      <c r="BJ178" s="510"/>
      <c r="BK178" s="510"/>
      <c r="BL178" s="528"/>
      <c r="BM178" s="524"/>
      <c r="BN178" s="510"/>
      <c r="BO178" s="510"/>
      <c r="BP178" s="510"/>
      <c r="BQ178" s="528"/>
      <c r="BR178" s="524"/>
      <c r="BS178" s="510"/>
      <c r="BT178" s="510"/>
      <c r="BU178" s="510"/>
      <c r="BV178" s="510"/>
      <c r="BW178" s="510"/>
      <c r="BX178" s="510"/>
      <c r="BY178" s="511"/>
      <c r="BZ178" s="511"/>
      <c r="CA178" s="511"/>
      <c r="CB178" s="511"/>
      <c r="CC178" s="511"/>
      <c r="CD178" s="511"/>
      <c r="CE178" s="511"/>
      <c r="CF178" s="511"/>
      <c r="CG178" s="511"/>
      <c r="CH178" s="84"/>
      <c r="CI178" s="84"/>
      <c r="CJ178" s="84"/>
      <c r="CK178" s="84"/>
      <c r="CL178" s="84"/>
      <c r="CM178" s="84"/>
      <c r="CN178" s="84"/>
      <c r="CO178" s="84"/>
      <c r="CP178" s="84"/>
      <c r="CQ178" s="84"/>
      <c r="CR178" s="84"/>
      <c r="CS178" s="84"/>
      <c r="CT178" s="84"/>
      <c r="CU178" s="84"/>
      <c r="CV178" s="84"/>
      <c r="CW178" s="84"/>
      <c r="CX178" s="84"/>
      <c r="CY178" s="84"/>
      <c r="CZ178" s="84"/>
    </row>
    <row r="179" s="759" customFormat="true" ht="15" customHeight="true" x14ac:dyDescent="0.2">
      <c r="A179" s="219"/>
      <c r="B179" s="213"/>
      <c r="C179" s="182"/>
      <c r="D179" s="181"/>
      <c r="E179" s="181"/>
      <c r="F179" s="181"/>
      <c r="G179" s="180"/>
      <c r="H179" s="179"/>
      <c r="I179" s="181"/>
      <c r="J179" s="181"/>
      <c r="K179" s="181"/>
      <c r="L179" s="178"/>
      <c r="M179" s="182"/>
      <c r="N179" s="181"/>
      <c r="O179" s="181"/>
      <c r="P179" s="181"/>
      <c r="Q179" s="180"/>
      <c r="R179" s="179"/>
      <c r="S179" s="181"/>
      <c r="T179" s="181"/>
      <c r="U179" s="181"/>
      <c r="V179" s="181"/>
      <c r="W179" s="181"/>
      <c r="X179" s="181"/>
      <c r="Y179" s="181"/>
      <c r="Z179" s="181"/>
      <c r="AA179" s="181"/>
      <c r="AB179" s="181"/>
      <c r="AC179" s="181"/>
      <c r="AD179" s="181"/>
      <c r="AE179" s="181"/>
      <c r="AF179" s="181"/>
      <c r="AG179" s="178"/>
      <c r="AH179" s="513"/>
      <c r="AI179" s="513"/>
      <c r="AJ179" s="513"/>
      <c r="AK179" s="513"/>
      <c r="AL179" s="513"/>
      <c r="AM179" s="513"/>
      <c r="AN179" s="513"/>
      <c r="AO179" s="513"/>
      <c r="AP179" s="513"/>
      <c r="AQ179" s="513"/>
      <c r="AR179" s="513"/>
      <c r="AS179" s="513"/>
      <c r="AT179" s="513"/>
      <c r="AU179" s="513"/>
      <c r="AV179" s="513"/>
      <c r="AW179" s="513"/>
      <c r="AX179" s="513"/>
      <c r="AY179" s="513"/>
      <c r="AZ179" s="757"/>
      <c r="BA179" s="762"/>
      <c r="BB179" s="641"/>
      <c r="BC179" s="524"/>
      <c r="BD179" s="510"/>
      <c r="BE179" s="510"/>
      <c r="BF179" s="510"/>
      <c r="BG179" s="528"/>
      <c r="BH179" s="524"/>
      <c r="BI179" s="510"/>
      <c r="BJ179" s="510"/>
      <c r="BK179" s="510"/>
      <c r="BL179" s="528"/>
      <c r="BM179" s="524"/>
      <c r="BN179" s="510"/>
      <c r="BO179" s="510"/>
      <c r="BP179" s="510"/>
      <c r="BQ179" s="528"/>
      <c r="BR179" s="524"/>
      <c r="BS179" s="510"/>
      <c r="BT179" s="510"/>
      <c r="BU179" s="510"/>
      <c r="BV179" s="510"/>
      <c r="BW179" s="510"/>
      <c r="BX179" s="510"/>
      <c r="BY179" s="511"/>
      <c r="BZ179" s="511"/>
      <c r="CA179" s="511"/>
      <c r="CB179" s="511"/>
      <c r="CC179" s="511"/>
      <c r="CD179" s="511"/>
      <c r="CE179" s="511"/>
      <c r="CF179" s="511"/>
      <c r="CG179" s="511"/>
      <c r="CH179" s="84"/>
      <c r="CI179" s="84"/>
      <c r="CJ179" s="84"/>
      <c r="CK179" s="84"/>
      <c r="CL179" s="84"/>
      <c r="CM179" s="84"/>
      <c r="CN179" s="84"/>
      <c r="CO179" s="84"/>
      <c r="CP179" s="84"/>
      <c r="CQ179" s="84"/>
      <c r="CR179" s="84"/>
      <c r="CS179" s="84"/>
      <c r="CT179" s="84"/>
      <c r="CU179" s="84"/>
      <c r="CV179" s="84"/>
      <c r="CW179" s="84"/>
      <c r="CX179" s="84"/>
      <c r="CY179" s="84"/>
      <c r="CZ179" s="84"/>
    </row>
    <row r="180" s="759" customFormat="true" ht="15" customHeight="true" x14ac:dyDescent="0.2">
      <c r="A180" s="219"/>
      <c r="B180" s="213"/>
      <c r="C180" s="182"/>
      <c r="D180" s="181"/>
      <c r="E180" s="181"/>
      <c r="F180" s="181"/>
      <c r="G180" s="180"/>
      <c r="H180" s="179"/>
      <c r="I180" s="181"/>
      <c r="J180" s="181"/>
      <c r="K180" s="181"/>
      <c r="L180" s="178"/>
      <c r="M180" s="182"/>
      <c r="N180" s="181"/>
      <c r="O180" s="181"/>
      <c r="P180" s="181"/>
      <c r="Q180" s="180"/>
      <c r="R180" s="179"/>
      <c r="S180" s="181"/>
      <c r="T180" s="181"/>
      <c r="U180" s="181"/>
      <c r="V180" s="181"/>
      <c r="W180" s="181"/>
      <c r="X180" s="181"/>
      <c r="Y180" s="181"/>
      <c r="Z180" s="181"/>
      <c r="AA180" s="181"/>
      <c r="AB180" s="181"/>
      <c r="AC180" s="181"/>
      <c r="AD180" s="181"/>
      <c r="AE180" s="181"/>
      <c r="AF180" s="181"/>
      <c r="AG180" s="178"/>
      <c r="AH180" s="513"/>
      <c r="AI180" s="513"/>
      <c r="AJ180" s="513"/>
      <c r="AK180" s="513"/>
      <c r="AL180" s="513"/>
      <c r="AM180" s="513"/>
      <c r="AN180" s="513"/>
      <c r="AO180" s="513"/>
      <c r="AP180" s="513"/>
      <c r="AQ180" s="513"/>
      <c r="AR180" s="513"/>
      <c r="AS180" s="513"/>
      <c r="AT180" s="513"/>
      <c r="AU180" s="513"/>
      <c r="AV180" s="513"/>
      <c r="AW180" s="513"/>
      <c r="AX180" s="513"/>
      <c r="AY180" s="513"/>
      <c r="AZ180" s="757"/>
      <c r="BA180" s="762"/>
      <c r="BB180" s="641"/>
      <c r="BC180" s="524"/>
      <c r="BD180" s="510"/>
      <c r="BE180" s="510"/>
      <c r="BF180" s="510"/>
      <c r="BG180" s="528"/>
      <c r="BH180" s="524"/>
      <c r="BI180" s="510"/>
      <c r="BJ180" s="510"/>
      <c r="BK180" s="510"/>
      <c r="BL180" s="528"/>
      <c r="BM180" s="524"/>
      <c r="BN180" s="510"/>
      <c r="BO180" s="510"/>
      <c r="BP180" s="510"/>
      <c r="BQ180" s="528"/>
      <c r="BR180" s="524"/>
      <c r="BS180" s="510"/>
      <c r="BT180" s="510"/>
      <c r="BU180" s="510"/>
      <c r="BV180" s="510"/>
      <c r="BW180" s="510"/>
      <c r="BX180" s="510"/>
      <c r="BY180" s="511"/>
      <c r="BZ180" s="511"/>
      <c r="CA180" s="511"/>
      <c r="CB180" s="511"/>
      <c r="CC180" s="511"/>
      <c r="CD180" s="511"/>
      <c r="CE180" s="511"/>
      <c r="CF180" s="511"/>
      <c r="CG180" s="511"/>
      <c r="CH180" s="84"/>
      <c r="CI180" s="84"/>
      <c r="CJ180" s="84"/>
      <c r="CK180" s="84"/>
      <c r="CL180" s="84"/>
      <c r="CM180" s="84"/>
      <c r="CN180" s="84"/>
      <c r="CO180" s="84"/>
      <c r="CP180" s="84"/>
      <c r="CQ180" s="84"/>
      <c r="CR180" s="84"/>
      <c r="CS180" s="84"/>
      <c r="CT180" s="84"/>
      <c r="CU180" s="84"/>
      <c r="CV180" s="84"/>
      <c r="CW180" s="84"/>
      <c r="CX180" s="84"/>
      <c r="CY180" s="84"/>
      <c r="CZ180" s="84"/>
    </row>
    <row r="181" s="759" customFormat="true" ht="15" customHeight="true" x14ac:dyDescent="0.2">
      <c r="A181" s="219"/>
      <c r="B181" s="213"/>
      <c r="C181" s="182"/>
      <c r="D181" s="181"/>
      <c r="E181" s="181"/>
      <c r="F181" s="181"/>
      <c r="G181" s="180"/>
      <c r="H181" s="179"/>
      <c r="I181" s="181"/>
      <c r="J181" s="181"/>
      <c r="K181" s="181"/>
      <c r="L181" s="178"/>
      <c r="M181" s="182"/>
      <c r="N181" s="181"/>
      <c r="O181" s="181"/>
      <c r="P181" s="181"/>
      <c r="Q181" s="180"/>
      <c r="R181" s="179"/>
      <c r="S181" s="181"/>
      <c r="T181" s="181"/>
      <c r="U181" s="181"/>
      <c r="V181" s="181"/>
      <c r="W181" s="181"/>
      <c r="X181" s="181"/>
      <c r="Y181" s="181"/>
      <c r="Z181" s="181"/>
      <c r="AA181" s="181"/>
      <c r="AB181" s="181"/>
      <c r="AC181" s="181"/>
      <c r="AD181" s="181"/>
      <c r="AE181" s="181"/>
      <c r="AF181" s="181"/>
      <c r="AG181" s="178"/>
      <c r="AH181" s="513"/>
      <c r="AI181" s="513"/>
      <c r="AJ181" s="513"/>
      <c r="AK181" s="513"/>
      <c r="AL181" s="513"/>
      <c r="AM181" s="513"/>
      <c r="AN181" s="513"/>
      <c r="AO181" s="513"/>
      <c r="AP181" s="513"/>
      <c r="AQ181" s="513"/>
      <c r="AR181" s="513"/>
      <c r="AS181" s="513"/>
      <c r="AT181" s="513"/>
      <c r="AU181" s="513"/>
      <c r="AV181" s="513"/>
      <c r="AW181" s="513"/>
      <c r="AX181" s="513"/>
      <c r="AY181" s="513"/>
      <c r="AZ181" s="757"/>
      <c r="BA181" s="762"/>
      <c r="BB181" s="641"/>
      <c r="BC181" s="524"/>
      <c r="BD181" s="510"/>
      <c r="BE181" s="510"/>
      <c r="BF181" s="510"/>
      <c r="BG181" s="528"/>
      <c r="BH181" s="524"/>
      <c r="BI181" s="510"/>
      <c r="BJ181" s="510"/>
      <c r="BK181" s="510"/>
      <c r="BL181" s="528"/>
      <c r="BM181" s="524"/>
      <c r="BN181" s="510"/>
      <c r="BO181" s="510"/>
      <c r="BP181" s="510"/>
      <c r="BQ181" s="528"/>
      <c r="BR181" s="524"/>
      <c r="BS181" s="510"/>
      <c r="BT181" s="510"/>
      <c r="BU181" s="510"/>
      <c r="BV181" s="510"/>
      <c r="BW181" s="510"/>
      <c r="BX181" s="510"/>
      <c r="BY181" s="511"/>
      <c r="BZ181" s="511"/>
      <c r="CA181" s="511"/>
      <c r="CB181" s="511"/>
      <c r="CC181" s="511"/>
      <c r="CD181" s="511"/>
      <c r="CE181" s="511"/>
      <c r="CF181" s="511"/>
      <c r="CG181" s="511"/>
      <c r="CH181" s="84"/>
      <c r="CI181" s="84"/>
      <c r="CJ181" s="84"/>
      <c r="CK181" s="84"/>
      <c r="CL181" s="84"/>
      <c r="CM181" s="84"/>
      <c r="CN181" s="84"/>
      <c r="CO181" s="84"/>
      <c r="CP181" s="84"/>
      <c r="CQ181" s="84"/>
      <c r="CR181" s="84"/>
      <c r="CS181" s="84"/>
      <c r="CT181" s="84"/>
      <c r="CU181" s="84"/>
      <c r="CV181" s="84"/>
      <c r="CW181" s="84"/>
      <c r="CX181" s="84"/>
      <c r="CY181" s="84"/>
      <c r="CZ181" s="84"/>
    </row>
    <row r="182" s="759" customFormat="true" ht="15" customHeight="true" x14ac:dyDescent="0.2">
      <c r="A182" s="219"/>
      <c r="B182" s="213"/>
      <c r="C182" s="182"/>
      <c r="D182" s="181"/>
      <c r="E182" s="181"/>
      <c r="F182" s="181"/>
      <c r="G182" s="180"/>
      <c r="H182" s="179"/>
      <c r="I182" s="181"/>
      <c r="J182" s="181"/>
      <c r="K182" s="181"/>
      <c r="L182" s="178"/>
      <c r="M182" s="182"/>
      <c r="N182" s="181"/>
      <c r="O182" s="181"/>
      <c r="P182" s="181"/>
      <c r="Q182" s="180"/>
      <c r="R182" s="179"/>
      <c r="S182" s="181"/>
      <c r="T182" s="181"/>
      <c r="U182" s="181"/>
      <c r="V182" s="181"/>
      <c r="W182" s="181"/>
      <c r="X182" s="181"/>
      <c r="Y182" s="181"/>
      <c r="Z182" s="181"/>
      <c r="AA182" s="181"/>
      <c r="AB182" s="181"/>
      <c r="AC182" s="181"/>
      <c r="AD182" s="181"/>
      <c r="AE182" s="181"/>
      <c r="AF182" s="181"/>
      <c r="AG182" s="178"/>
      <c r="AH182" s="513"/>
      <c r="AI182" s="513"/>
      <c r="AJ182" s="513"/>
      <c r="AK182" s="513"/>
      <c r="AL182" s="513"/>
      <c r="AM182" s="513"/>
      <c r="AN182" s="513"/>
      <c r="AO182" s="513"/>
      <c r="AP182" s="513"/>
      <c r="AQ182" s="513"/>
      <c r="AR182" s="513"/>
      <c r="AS182" s="513"/>
      <c r="AT182" s="513"/>
      <c r="AU182" s="513"/>
      <c r="AV182" s="513"/>
      <c r="AW182" s="513"/>
      <c r="AX182" s="513"/>
      <c r="AY182" s="513"/>
      <c r="AZ182" s="757"/>
      <c r="BA182" s="762"/>
      <c r="BB182" s="641"/>
      <c r="BC182" s="524"/>
      <c r="BD182" s="510"/>
      <c r="BE182" s="510"/>
      <c r="BF182" s="510"/>
      <c r="BG182" s="528"/>
      <c r="BH182" s="524"/>
      <c r="BI182" s="510"/>
      <c r="BJ182" s="510"/>
      <c r="BK182" s="510"/>
      <c r="BL182" s="528"/>
      <c r="BM182" s="524"/>
      <c r="BN182" s="510"/>
      <c r="BO182" s="510"/>
      <c r="BP182" s="510"/>
      <c r="BQ182" s="528"/>
      <c r="BR182" s="524"/>
      <c r="BS182" s="510"/>
      <c r="BT182" s="510"/>
      <c r="BU182" s="510"/>
      <c r="BV182" s="510"/>
      <c r="BW182" s="510"/>
      <c r="BX182" s="510"/>
      <c r="BY182" s="511"/>
      <c r="BZ182" s="511"/>
      <c r="CA182" s="511"/>
      <c r="CB182" s="511"/>
      <c r="CC182" s="511"/>
      <c r="CD182" s="511"/>
      <c r="CE182" s="511"/>
      <c r="CF182" s="511"/>
      <c r="CG182" s="511"/>
      <c r="CH182" s="84"/>
      <c r="CI182" s="84"/>
      <c r="CJ182" s="84"/>
      <c r="CK182" s="84"/>
      <c r="CL182" s="84"/>
      <c r="CM182" s="84"/>
      <c r="CN182" s="84"/>
      <c r="CO182" s="84"/>
      <c r="CP182" s="84"/>
      <c r="CQ182" s="84"/>
      <c r="CR182" s="84"/>
      <c r="CS182" s="84"/>
      <c r="CT182" s="84"/>
      <c r="CU182" s="84"/>
      <c r="CV182" s="84"/>
      <c r="CW182" s="84"/>
      <c r="CX182" s="84"/>
      <c r="CY182" s="84"/>
      <c r="CZ182" s="84"/>
    </row>
    <row r="183" s="759" customFormat="true" ht="15" customHeight="true" x14ac:dyDescent="0.2">
      <c r="A183" s="219"/>
      <c r="B183" s="213"/>
      <c r="C183" s="182"/>
      <c r="D183" s="181"/>
      <c r="E183" s="181"/>
      <c r="F183" s="181"/>
      <c r="G183" s="180"/>
      <c r="H183" s="179"/>
      <c r="I183" s="181"/>
      <c r="J183" s="181"/>
      <c r="K183" s="181"/>
      <c r="L183" s="178"/>
      <c r="M183" s="182"/>
      <c r="N183" s="181"/>
      <c r="O183" s="181"/>
      <c r="P183" s="181"/>
      <c r="Q183" s="180"/>
      <c r="R183" s="179"/>
      <c r="S183" s="181"/>
      <c r="T183" s="181"/>
      <c r="U183" s="181"/>
      <c r="V183" s="181"/>
      <c r="W183" s="181"/>
      <c r="X183" s="181"/>
      <c r="Y183" s="181"/>
      <c r="Z183" s="181"/>
      <c r="AA183" s="181"/>
      <c r="AB183" s="181"/>
      <c r="AC183" s="181"/>
      <c r="AD183" s="181"/>
      <c r="AE183" s="181"/>
      <c r="AF183" s="181"/>
      <c r="AG183" s="178"/>
      <c r="AH183" s="513"/>
      <c r="AI183" s="513"/>
      <c r="AJ183" s="513"/>
      <c r="AK183" s="513"/>
      <c r="AL183" s="513"/>
      <c r="AM183" s="513"/>
      <c r="AN183" s="513"/>
      <c r="AO183" s="513"/>
      <c r="AP183" s="513"/>
      <c r="AQ183" s="513"/>
      <c r="AR183" s="513"/>
      <c r="AS183" s="513"/>
      <c r="AT183" s="513"/>
      <c r="AU183" s="513"/>
      <c r="AV183" s="513"/>
      <c r="AW183" s="513"/>
      <c r="AX183" s="513"/>
      <c r="AY183" s="513"/>
      <c r="AZ183" s="757"/>
      <c r="BA183" s="762"/>
      <c r="BB183" s="641"/>
      <c r="BC183" s="524"/>
      <c r="BD183" s="510"/>
      <c r="BE183" s="510"/>
      <c r="BF183" s="510"/>
      <c r="BG183" s="528"/>
      <c r="BH183" s="524"/>
      <c r="BI183" s="510"/>
      <c r="BJ183" s="510"/>
      <c r="BK183" s="510"/>
      <c r="BL183" s="528"/>
      <c r="BM183" s="524"/>
      <c r="BN183" s="510"/>
      <c r="BO183" s="510"/>
      <c r="BP183" s="510"/>
      <c r="BQ183" s="528"/>
      <c r="BR183" s="524"/>
      <c r="BS183" s="510"/>
      <c r="BT183" s="510"/>
      <c r="BU183" s="510"/>
      <c r="BV183" s="510"/>
      <c r="BW183" s="510"/>
      <c r="BX183" s="510"/>
      <c r="BY183" s="511"/>
      <c r="BZ183" s="511"/>
      <c r="CA183" s="511"/>
      <c r="CB183" s="511"/>
      <c r="CC183" s="511"/>
      <c r="CD183" s="511"/>
      <c r="CE183" s="511"/>
      <c r="CF183" s="511"/>
      <c r="CG183" s="511"/>
      <c r="CH183" s="84"/>
      <c r="CI183" s="84"/>
      <c r="CJ183" s="84"/>
      <c r="CK183" s="84"/>
      <c r="CL183" s="84"/>
      <c r="CM183" s="84"/>
      <c r="CN183" s="84"/>
      <c r="CO183" s="84"/>
      <c r="CP183" s="84"/>
      <c r="CQ183" s="84"/>
      <c r="CR183" s="84"/>
      <c r="CS183" s="84"/>
      <c r="CT183" s="84"/>
      <c r="CU183" s="84"/>
      <c r="CV183" s="84"/>
      <c r="CW183" s="84"/>
      <c r="CX183" s="84"/>
      <c r="CY183" s="84"/>
      <c r="CZ183" s="84"/>
    </row>
    <row r="184" s="759" customFormat="true" ht="15" customHeight="true" x14ac:dyDescent="0.2">
      <c r="A184" s="219"/>
      <c r="B184" s="213"/>
      <c r="C184" s="182"/>
      <c r="D184" s="181"/>
      <c r="E184" s="181"/>
      <c r="F184" s="181"/>
      <c r="G184" s="180"/>
      <c r="H184" s="179"/>
      <c r="I184" s="181"/>
      <c r="J184" s="181"/>
      <c r="K184" s="181"/>
      <c r="L184" s="178"/>
      <c r="M184" s="182"/>
      <c r="N184" s="181"/>
      <c r="O184" s="181"/>
      <c r="P184" s="181"/>
      <c r="Q184" s="180"/>
      <c r="R184" s="179"/>
      <c r="S184" s="181"/>
      <c r="T184" s="181"/>
      <c r="U184" s="181"/>
      <c r="V184" s="181"/>
      <c r="W184" s="181"/>
      <c r="X184" s="181"/>
      <c r="Y184" s="181"/>
      <c r="Z184" s="181"/>
      <c r="AA184" s="181"/>
      <c r="AB184" s="181"/>
      <c r="AC184" s="181"/>
      <c r="AD184" s="181"/>
      <c r="AE184" s="181"/>
      <c r="AF184" s="181"/>
      <c r="AG184" s="178"/>
      <c r="AH184" s="513"/>
      <c r="AI184" s="513"/>
      <c r="AJ184" s="513"/>
      <c r="AK184" s="513"/>
      <c r="AL184" s="513"/>
      <c r="AM184" s="513"/>
      <c r="AN184" s="513"/>
      <c r="AO184" s="513"/>
      <c r="AP184" s="513"/>
      <c r="AQ184" s="513"/>
      <c r="AR184" s="513"/>
      <c r="AS184" s="513"/>
      <c r="AT184" s="513"/>
      <c r="AU184" s="513"/>
      <c r="AV184" s="513"/>
      <c r="AW184" s="513"/>
      <c r="AX184" s="513"/>
      <c r="AY184" s="513"/>
      <c r="AZ184" s="757"/>
      <c r="BA184" s="762"/>
      <c r="BB184" s="641"/>
      <c r="BC184" s="524"/>
      <c r="BD184" s="510"/>
      <c r="BE184" s="510"/>
      <c r="BF184" s="510"/>
      <c r="BG184" s="528"/>
      <c r="BH184" s="524"/>
      <c r="BI184" s="510"/>
      <c r="BJ184" s="510"/>
      <c r="BK184" s="510"/>
      <c r="BL184" s="528"/>
      <c r="BM184" s="524"/>
      <c r="BN184" s="510"/>
      <c r="BO184" s="510"/>
      <c r="BP184" s="510"/>
      <c r="BQ184" s="528"/>
      <c r="BR184" s="524"/>
      <c r="BS184" s="510"/>
      <c r="BT184" s="510"/>
      <c r="BU184" s="510"/>
      <c r="BV184" s="510"/>
      <c r="BW184" s="510"/>
      <c r="BX184" s="510"/>
      <c r="BY184" s="511"/>
      <c r="BZ184" s="511"/>
      <c r="CA184" s="511"/>
      <c r="CB184" s="511"/>
      <c r="CC184" s="511"/>
      <c r="CD184" s="511"/>
      <c r="CE184" s="511"/>
      <c r="CF184" s="511"/>
      <c r="CG184" s="511"/>
      <c r="CH184" s="84"/>
      <c r="CI184" s="84"/>
      <c r="CJ184" s="84"/>
      <c r="CK184" s="84"/>
      <c r="CL184" s="84"/>
      <c r="CM184" s="84"/>
      <c r="CN184" s="84"/>
      <c r="CO184" s="84"/>
      <c r="CP184" s="84"/>
      <c r="CQ184" s="84"/>
      <c r="CR184" s="84"/>
      <c r="CS184" s="84"/>
      <c r="CT184" s="84"/>
      <c r="CU184" s="84"/>
      <c r="CV184" s="84"/>
      <c r="CW184" s="84"/>
      <c r="CX184" s="84"/>
      <c r="CY184" s="84"/>
      <c r="CZ184" s="84"/>
    </row>
    <row r="185" s="759" customFormat="true" ht="15" customHeight="true" x14ac:dyDescent="0.2">
      <c r="A185" s="219"/>
      <c r="B185" s="213"/>
      <c r="C185" s="182"/>
      <c r="D185" s="181"/>
      <c r="E185" s="181"/>
      <c r="F185" s="181"/>
      <c r="G185" s="180"/>
      <c r="H185" s="179"/>
      <c r="I185" s="181"/>
      <c r="J185" s="181"/>
      <c r="K185" s="181"/>
      <c r="L185" s="178"/>
      <c r="M185" s="182"/>
      <c r="N185" s="181"/>
      <c r="O185" s="181"/>
      <c r="P185" s="181"/>
      <c r="Q185" s="180"/>
      <c r="R185" s="179"/>
      <c r="S185" s="181"/>
      <c r="T185" s="181"/>
      <c r="U185" s="181"/>
      <c r="V185" s="181"/>
      <c r="W185" s="181"/>
      <c r="X185" s="181"/>
      <c r="Y185" s="181"/>
      <c r="Z185" s="181"/>
      <c r="AA185" s="181"/>
      <c r="AB185" s="181"/>
      <c r="AC185" s="181"/>
      <c r="AD185" s="181"/>
      <c r="AE185" s="181"/>
      <c r="AF185" s="181"/>
      <c r="AG185" s="178"/>
      <c r="AH185" s="513"/>
      <c r="AI185" s="513"/>
      <c r="AJ185" s="513"/>
      <c r="AK185" s="513"/>
      <c r="AL185" s="513"/>
      <c r="AM185" s="513"/>
      <c r="AN185" s="513"/>
      <c r="AO185" s="513"/>
      <c r="AP185" s="513"/>
      <c r="AQ185" s="513"/>
      <c r="AR185" s="513"/>
      <c r="AS185" s="513"/>
      <c r="AT185" s="513"/>
      <c r="AU185" s="513"/>
      <c r="AV185" s="513"/>
      <c r="AW185" s="513"/>
      <c r="AX185" s="513"/>
      <c r="AY185" s="513"/>
      <c r="AZ185" s="757"/>
      <c r="BA185" s="762"/>
      <c r="BB185" s="641"/>
      <c r="BC185" s="524"/>
      <c r="BD185" s="510"/>
      <c r="BE185" s="510"/>
      <c r="BF185" s="510"/>
      <c r="BG185" s="528"/>
      <c r="BH185" s="524"/>
      <c r="BI185" s="510"/>
      <c r="BJ185" s="510"/>
      <c r="BK185" s="510"/>
      <c r="BL185" s="528"/>
      <c r="BM185" s="524"/>
      <c r="BN185" s="510"/>
      <c r="BO185" s="510"/>
      <c r="BP185" s="510"/>
      <c r="BQ185" s="528"/>
      <c r="BR185" s="524"/>
      <c r="BS185" s="510"/>
      <c r="BT185" s="510"/>
      <c r="BU185" s="510"/>
      <c r="BV185" s="510"/>
      <c r="BW185" s="510"/>
      <c r="BX185" s="510"/>
      <c r="BY185" s="511"/>
      <c r="BZ185" s="511"/>
      <c r="CA185" s="511"/>
      <c r="CB185" s="511"/>
      <c r="CC185" s="511"/>
      <c r="CD185" s="511"/>
      <c r="CE185" s="511"/>
      <c r="CF185" s="511"/>
      <c r="CG185" s="511"/>
      <c r="CH185" s="84"/>
      <c r="CI185" s="84"/>
      <c r="CJ185" s="84"/>
      <c r="CK185" s="84"/>
      <c r="CL185" s="84"/>
      <c r="CM185" s="84"/>
      <c r="CN185" s="84"/>
      <c r="CO185" s="84"/>
      <c r="CP185" s="84"/>
      <c r="CQ185" s="84"/>
      <c r="CR185" s="84"/>
      <c r="CS185" s="84"/>
      <c r="CT185" s="84"/>
      <c r="CU185" s="84"/>
      <c r="CV185" s="84"/>
      <c r="CW185" s="84"/>
      <c r="CX185" s="84"/>
      <c r="CY185" s="84"/>
      <c r="CZ185" s="84"/>
    </row>
    <row r="186" s="759" customFormat="true" ht="15" customHeight="true" x14ac:dyDescent="0.2">
      <c r="A186" s="219"/>
      <c r="B186" s="213"/>
      <c r="C186" s="182"/>
      <c r="D186" s="181"/>
      <c r="E186" s="181"/>
      <c r="F186" s="181"/>
      <c r="G186" s="180"/>
      <c r="H186" s="179"/>
      <c r="I186" s="181"/>
      <c r="J186" s="181"/>
      <c r="K186" s="181"/>
      <c r="L186" s="178"/>
      <c r="M186" s="182"/>
      <c r="N186" s="181"/>
      <c r="O186" s="181"/>
      <c r="P186" s="181"/>
      <c r="Q186" s="180"/>
      <c r="R186" s="179"/>
      <c r="S186" s="181"/>
      <c r="T186" s="181"/>
      <c r="U186" s="181"/>
      <c r="V186" s="181"/>
      <c r="W186" s="181"/>
      <c r="X186" s="181"/>
      <c r="Y186" s="181"/>
      <c r="Z186" s="181"/>
      <c r="AA186" s="181"/>
      <c r="AB186" s="181"/>
      <c r="AC186" s="181"/>
      <c r="AD186" s="181"/>
      <c r="AE186" s="181"/>
      <c r="AF186" s="181"/>
      <c r="AG186" s="178"/>
      <c r="AH186" s="513"/>
      <c r="AI186" s="513"/>
      <c r="AJ186" s="513"/>
      <c r="AK186" s="513"/>
      <c r="AL186" s="513"/>
      <c r="AM186" s="513"/>
      <c r="AN186" s="513"/>
      <c r="AO186" s="513"/>
      <c r="AP186" s="513"/>
      <c r="AQ186" s="513"/>
      <c r="AR186" s="513"/>
      <c r="AS186" s="513"/>
      <c r="AT186" s="513"/>
      <c r="AU186" s="513"/>
      <c r="AV186" s="513"/>
      <c r="AW186" s="513"/>
      <c r="AX186" s="513"/>
      <c r="AY186" s="513"/>
      <c r="AZ186" s="757"/>
      <c r="BA186" s="762"/>
      <c r="BB186" s="641"/>
      <c r="BC186" s="524"/>
      <c r="BD186" s="510"/>
      <c r="BE186" s="510"/>
      <c r="BF186" s="510"/>
      <c r="BG186" s="528"/>
      <c r="BH186" s="524"/>
      <c r="BI186" s="510"/>
      <c r="BJ186" s="510"/>
      <c r="BK186" s="510"/>
      <c r="BL186" s="528"/>
      <c r="BM186" s="524"/>
      <c r="BN186" s="510"/>
      <c r="BO186" s="510"/>
      <c r="BP186" s="510"/>
      <c r="BQ186" s="528"/>
      <c r="BR186" s="524"/>
      <c r="BS186" s="510"/>
      <c r="BT186" s="510"/>
      <c r="BU186" s="510"/>
      <c r="BV186" s="510"/>
      <c r="BW186" s="510"/>
      <c r="BX186" s="510"/>
      <c r="BY186" s="511"/>
      <c r="BZ186" s="511"/>
      <c r="CA186" s="511"/>
      <c r="CB186" s="511"/>
      <c r="CC186" s="511"/>
      <c r="CD186" s="511"/>
      <c r="CE186" s="511"/>
      <c r="CF186" s="511"/>
      <c r="CG186" s="511"/>
      <c r="CH186" s="84"/>
      <c r="CI186" s="84"/>
      <c r="CJ186" s="84"/>
      <c r="CK186" s="84"/>
      <c r="CL186" s="84"/>
      <c r="CM186" s="84"/>
      <c r="CN186" s="84"/>
      <c r="CO186" s="84"/>
      <c r="CP186" s="84"/>
      <c r="CQ186" s="84"/>
      <c r="CR186" s="84"/>
      <c r="CS186" s="84"/>
      <c r="CT186" s="84"/>
      <c r="CU186" s="84"/>
      <c r="CV186" s="84"/>
      <c r="CW186" s="84"/>
      <c r="CX186" s="84"/>
      <c r="CY186" s="84"/>
      <c r="CZ186" s="84"/>
    </row>
    <row r="187" s="759" customFormat="true" ht="15" customHeight="true" x14ac:dyDescent="0.2">
      <c r="A187" s="219"/>
      <c r="B187" s="213"/>
      <c r="C187" s="182"/>
      <c r="D187" s="181"/>
      <c r="E187" s="181"/>
      <c r="F187" s="181"/>
      <c r="G187" s="180"/>
      <c r="H187" s="179"/>
      <c r="I187" s="181"/>
      <c r="J187" s="181"/>
      <c r="K187" s="181"/>
      <c r="L187" s="178"/>
      <c r="M187" s="182"/>
      <c r="N187" s="181"/>
      <c r="O187" s="181"/>
      <c r="P187" s="181"/>
      <c r="Q187" s="180"/>
      <c r="R187" s="179"/>
      <c r="S187" s="181"/>
      <c r="T187" s="181"/>
      <c r="U187" s="181"/>
      <c r="V187" s="181"/>
      <c r="W187" s="181"/>
      <c r="X187" s="181"/>
      <c r="Y187" s="181"/>
      <c r="Z187" s="181"/>
      <c r="AA187" s="181"/>
      <c r="AB187" s="181"/>
      <c r="AC187" s="181"/>
      <c r="AD187" s="181"/>
      <c r="AE187" s="181"/>
      <c r="AF187" s="181"/>
      <c r="AG187" s="178"/>
      <c r="AH187" s="513"/>
      <c r="AI187" s="513"/>
      <c r="AJ187" s="513"/>
      <c r="AK187" s="513"/>
      <c r="AL187" s="513"/>
      <c r="AM187" s="513"/>
      <c r="AN187" s="513"/>
      <c r="AO187" s="513"/>
      <c r="AP187" s="513"/>
      <c r="AQ187" s="513"/>
      <c r="AR187" s="513"/>
      <c r="AS187" s="513"/>
      <c r="AT187" s="513"/>
      <c r="AU187" s="513"/>
      <c r="AV187" s="513"/>
      <c r="AW187" s="513"/>
      <c r="AX187" s="513"/>
      <c r="AY187" s="513"/>
      <c r="AZ187" s="757"/>
      <c r="BA187" s="762"/>
      <c r="BB187" s="641"/>
      <c r="BC187" s="524"/>
      <c r="BD187" s="510"/>
      <c r="BE187" s="510"/>
      <c r="BF187" s="510"/>
      <c r="BG187" s="528"/>
      <c r="BH187" s="524"/>
      <c r="BI187" s="510"/>
      <c r="BJ187" s="510"/>
      <c r="BK187" s="510"/>
      <c r="BL187" s="528"/>
      <c r="BM187" s="524"/>
      <c r="BN187" s="510"/>
      <c r="BO187" s="510"/>
      <c r="BP187" s="510"/>
      <c r="BQ187" s="528"/>
      <c r="BR187" s="524"/>
      <c r="BS187" s="510"/>
      <c r="BT187" s="510"/>
      <c r="BU187" s="510"/>
      <c r="BV187" s="510"/>
      <c r="BW187" s="510"/>
      <c r="BX187" s="510"/>
      <c r="BY187" s="511"/>
      <c r="BZ187" s="511"/>
      <c r="CA187" s="511"/>
      <c r="CB187" s="511"/>
      <c r="CC187" s="511"/>
      <c r="CD187" s="511"/>
      <c r="CE187" s="511"/>
      <c r="CF187" s="511"/>
      <c r="CG187" s="511"/>
      <c r="CH187" s="84"/>
      <c r="CI187" s="84"/>
      <c r="CJ187" s="84"/>
      <c r="CK187" s="84"/>
      <c r="CL187" s="84"/>
      <c r="CM187" s="84"/>
      <c r="CN187" s="84"/>
      <c r="CO187" s="84"/>
      <c r="CP187" s="84"/>
      <c r="CQ187" s="84"/>
      <c r="CR187" s="84"/>
      <c r="CS187" s="84"/>
      <c r="CT187" s="84"/>
      <c r="CU187" s="84"/>
      <c r="CV187" s="84"/>
      <c r="CW187" s="84"/>
      <c r="CX187" s="84"/>
      <c r="CY187" s="84"/>
      <c r="CZ187" s="84"/>
    </row>
    <row r="188" s="759" customFormat="true" ht="15" customHeight="true" x14ac:dyDescent="0.2">
      <c r="A188" s="219"/>
      <c r="B188" s="213"/>
      <c r="C188" s="182"/>
      <c r="D188" s="181"/>
      <c r="E188" s="181"/>
      <c r="F188" s="181"/>
      <c r="G188" s="180"/>
      <c r="H188" s="179"/>
      <c r="I188" s="181"/>
      <c r="J188" s="181"/>
      <c r="K188" s="181"/>
      <c r="L188" s="178"/>
      <c r="M188" s="182"/>
      <c r="N188" s="181"/>
      <c r="O188" s="181"/>
      <c r="P188" s="181"/>
      <c r="Q188" s="180"/>
      <c r="R188" s="179"/>
      <c r="S188" s="181"/>
      <c r="T188" s="181"/>
      <c r="U188" s="181"/>
      <c r="V188" s="181"/>
      <c r="W188" s="181"/>
      <c r="X188" s="181"/>
      <c r="Y188" s="181"/>
      <c r="Z188" s="181"/>
      <c r="AA188" s="181"/>
      <c r="AB188" s="181"/>
      <c r="AC188" s="181"/>
      <c r="AD188" s="181"/>
      <c r="AE188" s="181"/>
      <c r="AF188" s="181"/>
      <c r="AG188" s="178"/>
      <c r="AH188" s="513"/>
      <c r="AI188" s="513"/>
      <c r="AJ188" s="513"/>
      <c r="AK188" s="513"/>
      <c r="AL188" s="513"/>
      <c r="AM188" s="513"/>
      <c r="AN188" s="513"/>
      <c r="AO188" s="513"/>
      <c r="AP188" s="513"/>
      <c r="AQ188" s="513"/>
      <c r="AR188" s="513"/>
      <c r="AS188" s="513"/>
      <c r="AT188" s="513"/>
      <c r="AU188" s="513"/>
      <c r="AV188" s="513"/>
      <c r="AW188" s="513"/>
      <c r="AX188" s="513"/>
      <c r="AY188" s="513"/>
      <c r="AZ188" s="757"/>
      <c r="BA188" s="762"/>
      <c r="BB188" s="641"/>
      <c r="BC188" s="524"/>
      <c r="BD188" s="510"/>
      <c r="BE188" s="510"/>
      <c r="BF188" s="510"/>
      <c r="BG188" s="528"/>
      <c r="BH188" s="524"/>
      <c r="BI188" s="510"/>
      <c r="BJ188" s="510"/>
      <c r="BK188" s="510"/>
      <c r="BL188" s="528"/>
      <c r="BM188" s="524"/>
      <c r="BN188" s="510"/>
      <c r="BO188" s="510"/>
      <c r="BP188" s="510"/>
      <c r="BQ188" s="528"/>
      <c r="BR188" s="524"/>
      <c r="BS188" s="510"/>
      <c r="BT188" s="510"/>
      <c r="BU188" s="510"/>
      <c r="BV188" s="510"/>
      <c r="BW188" s="510"/>
      <c r="BX188" s="510"/>
      <c r="BY188" s="511"/>
      <c r="BZ188" s="511"/>
      <c r="CA188" s="511"/>
      <c r="CB188" s="511"/>
      <c r="CC188" s="511"/>
      <c r="CD188" s="511"/>
      <c r="CE188" s="511"/>
      <c r="CF188" s="511"/>
      <c r="CG188" s="511"/>
      <c r="CH188" s="84"/>
      <c r="CI188" s="84"/>
      <c r="CJ188" s="84"/>
      <c r="CK188" s="84"/>
      <c r="CL188" s="84"/>
      <c r="CM188" s="84"/>
      <c r="CN188" s="84"/>
      <c r="CO188" s="84"/>
      <c r="CP188" s="84"/>
      <c r="CQ188" s="84"/>
      <c r="CR188" s="84"/>
      <c r="CS188" s="84"/>
      <c r="CT188" s="84"/>
      <c r="CU188" s="84"/>
      <c r="CV188" s="84"/>
      <c r="CW188" s="84"/>
      <c r="CX188" s="84"/>
      <c r="CY188" s="84"/>
      <c r="CZ188" s="84"/>
    </row>
    <row r="189" s="759" customFormat="true" ht="15" customHeight="true" x14ac:dyDescent="0.2">
      <c r="A189" s="219"/>
      <c r="B189" s="213"/>
      <c r="C189" s="182"/>
      <c r="D189" s="181"/>
      <c r="E189" s="181"/>
      <c r="F189" s="181"/>
      <c r="G189" s="180"/>
      <c r="H189" s="179"/>
      <c r="I189" s="181"/>
      <c r="J189" s="181"/>
      <c r="K189" s="181"/>
      <c r="L189" s="178"/>
      <c r="M189" s="182"/>
      <c r="N189" s="181"/>
      <c r="O189" s="181"/>
      <c r="P189" s="181"/>
      <c r="Q189" s="180"/>
      <c r="R189" s="179"/>
      <c r="S189" s="181"/>
      <c r="T189" s="181"/>
      <c r="U189" s="181"/>
      <c r="V189" s="181"/>
      <c r="W189" s="181"/>
      <c r="X189" s="181"/>
      <c r="Y189" s="181"/>
      <c r="Z189" s="181"/>
      <c r="AA189" s="181"/>
      <c r="AB189" s="181"/>
      <c r="AC189" s="181"/>
      <c r="AD189" s="181"/>
      <c r="AE189" s="181"/>
      <c r="AF189" s="181"/>
      <c r="AG189" s="178"/>
      <c r="AH189" s="513"/>
      <c r="AI189" s="513"/>
      <c r="AJ189" s="513"/>
      <c r="AK189" s="513"/>
      <c r="AL189" s="513"/>
      <c r="AM189" s="513"/>
      <c r="AN189" s="513"/>
      <c r="AO189" s="513"/>
      <c r="AP189" s="513"/>
      <c r="AQ189" s="513"/>
      <c r="AR189" s="513"/>
      <c r="AS189" s="513"/>
      <c r="AT189" s="513"/>
      <c r="AU189" s="513"/>
      <c r="AV189" s="513"/>
      <c r="AW189" s="513"/>
      <c r="AX189" s="513"/>
      <c r="AY189" s="513"/>
      <c r="AZ189" s="757"/>
      <c r="BA189" s="762"/>
      <c r="BB189" s="641"/>
      <c r="BC189" s="524"/>
      <c r="BD189" s="510"/>
      <c r="BE189" s="510"/>
      <c r="BF189" s="510"/>
      <c r="BG189" s="528"/>
      <c r="BH189" s="524"/>
      <c r="BI189" s="510"/>
      <c r="BJ189" s="510"/>
      <c r="BK189" s="510"/>
      <c r="BL189" s="528"/>
      <c r="BM189" s="524"/>
      <c r="BN189" s="510"/>
      <c r="BO189" s="510"/>
      <c r="BP189" s="510"/>
      <c r="BQ189" s="528"/>
      <c r="BR189" s="524"/>
      <c r="BS189" s="510"/>
      <c r="BT189" s="510"/>
      <c r="BU189" s="510"/>
      <c r="BV189" s="510"/>
      <c r="BW189" s="510"/>
      <c r="BX189" s="510"/>
      <c r="BY189" s="511"/>
      <c r="BZ189" s="511"/>
      <c r="CA189" s="511"/>
      <c r="CB189" s="511"/>
      <c r="CC189" s="511"/>
      <c r="CD189" s="511"/>
      <c r="CE189" s="511"/>
      <c r="CF189" s="511"/>
      <c r="CG189" s="511"/>
      <c r="CH189" s="84"/>
      <c r="CI189" s="84"/>
      <c r="CJ189" s="84"/>
      <c r="CK189" s="84"/>
      <c r="CL189" s="84"/>
      <c r="CM189" s="84"/>
      <c r="CN189" s="84"/>
      <c r="CO189" s="84"/>
      <c r="CP189" s="84"/>
      <c r="CQ189" s="84"/>
      <c r="CR189" s="84"/>
      <c r="CS189" s="84"/>
      <c r="CT189" s="84"/>
      <c r="CU189" s="84"/>
      <c r="CV189" s="84"/>
      <c r="CW189" s="84"/>
      <c r="CX189" s="84"/>
      <c r="CY189" s="84"/>
      <c r="CZ189" s="84"/>
    </row>
    <row r="190" s="759" customFormat="true" ht="15" customHeight="true" x14ac:dyDescent="0.2">
      <c r="A190" s="219"/>
      <c r="B190" s="213"/>
      <c r="C190" s="182"/>
      <c r="D190" s="181"/>
      <c r="E190" s="181"/>
      <c r="F190" s="181"/>
      <c r="G190" s="180"/>
      <c r="H190" s="179"/>
      <c r="I190" s="181"/>
      <c r="J190" s="181"/>
      <c r="K190" s="181"/>
      <c r="L190" s="178"/>
      <c r="M190" s="182"/>
      <c r="N190" s="181"/>
      <c r="O190" s="181"/>
      <c r="P190" s="181"/>
      <c r="Q190" s="180"/>
      <c r="R190" s="179"/>
      <c r="S190" s="181"/>
      <c r="T190" s="181"/>
      <c r="U190" s="181"/>
      <c r="V190" s="181"/>
      <c r="W190" s="181"/>
      <c r="X190" s="181"/>
      <c r="Y190" s="181"/>
      <c r="Z190" s="181"/>
      <c r="AA190" s="181"/>
      <c r="AB190" s="181"/>
      <c r="AC190" s="181"/>
      <c r="AD190" s="181"/>
      <c r="AE190" s="181"/>
      <c r="AF190" s="181"/>
      <c r="AG190" s="178"/>
      <c r="AH190" s="513"/>
      <c r="AI190" s="513"/>
      <c r="AJ190" s="513"/>
      <c r="AK190" s="513"/>
      <c r="AL190" s="513"/>
      <c r="AM190" s="513"/>
      <c r="AN190" s="513"/>
      <c r="AO190" s="513"/>
      <c r="AP190" s="513"/>
      <c r="AQ190" s="513"/>
      <c r="AR190" s="513"/>
      <c r="AS190" s="513"/>
      <c r="AT190" s="513"/>
      <c r="AU190" s="513"/>
      <c r="AV190" s="513"/>
      <c r="AW190" s="513"/>
      <c r="AX190" s="513"/>
      <c r="AY190" s="513"/>
      <c r="AZ190" s="757"/>
      <c r="BA190" s="762"/>
      <c r="BB190" s="641"/>
      <c r="BC190" s="524"/>
      <c r="BD190" s="510"/>
      <c r="BE190" s="510"/>
      <c r="BF190" s="510"/>
      <c r="BG190" s="528"/>
      <c r="BH190" s="524"/>
      <c r="BI190" s="510"/>
      <c r="BJ190" s="510"/>
      <c r="BK190" s="510"/>
      <c r="BL190" s="528"/>
      <c r="BM190" s="524"/>
      <c r="BN190" s="510"/>
      <c r="BO190" s="510"/>
      <c r="BP190" s="510"/>
      <c r="BQ190" s="528"/>
      <c r="BR190" s="524"/>
      <c r="BS190" s="510"/>
      <c r="BT190" s="510"/>
      <c r="BU190" s="510"/>
      <c r="BV190" s="510"/>
      <c r="BW190" s="510"/>
      <c r="BX190" s="510"/>
      <c r="BY190" s="511"/>
      <c r="BZ190" s="511"/>
      <c r="CA190" s="511"/>
      <c r="CB190" s="511"/>
      <c r="CC190" s="511"/>
      <c r="CD190" s="511"/>
      <c r="CE190" s="511"/>
      <c r="CF190" s="511"/>
      <c r="CG190" s="511"/>
      <c r="CH190" s="84"/>
      <c r="CI190" s="84"/>
      <c r="CJ190" s="84"/>
      <c r="CK190" s="84"/>
      <c r="CL190" s="84"/>
      <c r="CM190" s="84"/>
      <c r="CN190" s="84"/>
      <c r="CO190" s="84"/>
      <c r="CP190" s="84"/>
      <c r="CQ190" s="84"/>
      <c r="CR190" s="84"/>
      <c r="CS190" s="84"/>
      <c r="CT190" s="84"/>
      <c r="CU190" s="84"/>
      <c r="CV190" s="84"/>
      <c r="CW190" s="84"/>
      <c r="CX190" s="84"/>
      <c r="CY190" s="84"/>
      <c r="CZ190" s="84"/>
    </row>
    <row r="191" s="759" customFormat="true" ht="15" customHeight="true" x14ac:dyDescent="0.2">
      <c r="A191" s="219"/>
      <c r="B191" s="213"/>
      <c r="C191" s="182"/>
      <c r="D191" s="181"/>
      <c r="E191" s="181"/>
      <c r="F191" s="181"/>
      <c r="G191" s="180"/>
      <c r="H191" s="179"/>
      <c r="I191" s="181"/>
      <c r="J191" s="181"/>
      <c r="K191" s="181"/>
      <c r="L191" s="178"/>
      <c r="M191" s="182"/>
      <c r="N191" s="181"/>
      <c r="O191" s="181"/>
      <c r="P191" s="181"/>
      <c r="Q191" s="180"/>
      <c r="R191" s="179"/>
      <c r="S191" s="181"/>
      <c r="T191" s="181"/>
      <c r="U191" s="181"/>
      <c r="V191" s="181"/>
      <c r="W191" s="181"/>
      <c r="X191" s="181"/>
      <c r="Y191" s="181"/>
      <c r="Z191" s="181"/>
      <c r="AA191" s="181"/>
      <c r="AB191" s="181"/>
      <c r="AC191" s="181"/>
      <c r="AD191" s="181"/>
      <c r="AE191" s="181"/>
      <c r="AF191" s="181"/>
      <c r="AG191" s="178"/>
      <c r="AH191" s="513"/>
      <c r="AI191" s="513"/>
      <c r="AJ191" s="513"/>
      <c r="AK191" s="513"/>
      <c r="AL191" s="513"/>
      <c r="AM191" s="513"/>
      <c r="AN191" s="513"/>
      <c r="AO191" s="513"/>
      <c r="AP191" s="513"/>
      <c r="AQ191" s="513"/>
      <c r="AR191" s="513"/>
      <c r="AS191" s="513"/>
      <c r="AT191" s="513"/>
      <c r="AU191" s="513"/>
      <c r="AV191" s="513"/>
      <c r="AW191" s="513"/>
      <c r="AX191" s="513"/>
      <c r="AY191" s="513"/>
      <c r="AZ191" s="757"/>
      <c r="BA191" s="762"/>
      <c r="BB191" s="641"/>
      <c r="BC191" s="524"/>
      <c r="BD191" s="510"/>
      <c r="BE191" s="510"/>
      <c r="BF191" s="510"/>
      <c r="BG191" s="528"/>
      <c r="BH191" s="524"/>
      <c r="BI191" s="510"/>
      <c r="BJ191" s="510"/>
      <c r="BK191" s="510"/>
      <c r="BL191" s="528"/>
      <c r="BM191" s="524"/>
      <c r="BN191" s="510"/>
      <c r="BO191" s="510"/>
      <c r="BP191" s="510"/>
      <c r="BQ191" s="528"/>
      <c r="BR191" s="524"/>
      <c r="BS191" s="510"/>
      <c r="BT191" s="510"/>
      <c r="BU191" s="510"/>
      <c r="BV191" s="510"/>
      <c r="BW191" s="510"/>
      <c r="BX191" s="510"/>
      <c r="BY191" s="511"/>
      <c r="BZ191" s="511"/>
      <c r="CA191" s="511"/>
      <c r="CB191" s="511"/>
      <c r="CC191" s="511"/>
      <c r="CD191" s="511"/>
      <c r="CE191" s="511"/>
      <c r="CF191" s="511"/>
      <c r="CG191" s="511"/>
      <c r="CH191" s="84"/>
      <c r="CI191" s="84"/>
      <c r="CJ191" s="84"/>
      <c r="CK191" s="84"/>
      <c r="CL191" s="84"/>
      <c r="CM191" s="84"/>
      <c r="CN191" s="84"/>
      <c r="CO191" s="84"/>
      <c r="CP191" s="84"/>
      <c r="CQ191" s="84"/>
      <c r="CR191" s="84"/>
      <c r="CS191" s="84"/>
      <c r="CT191" s="84"/>
      <c r="CU191" s="84"/>
      <c r="CV191" s="84"/>
      <c r="CW191" s="84"/>
      <c r="CX191" s="84"/>
      <c r="CY191" s="84"/>
      <c r="CZ191" s="84"/>
    </row>
    <row r="192" s="759" customFormat="true" ht="15" customHeight="true" x14ac:dyDescent="0.2">
      <c r="A192" s="219"/>
      <c r="B192" s="213"/>
      <c r="C192" s="182"/>
      <c r="D192" s="181"/>
      <c r="E192" s="181"/>
      <c r="F192" s="181"/>
      <c r="G192" s="180"/>
      <c r="H192" s="179"/>
      <c r="I192" s="181"/>
      <c r="J192" s="181"/>
      <c r="K192" s="181"/>
      <c r="L192" s="178"/>
      <c r="M192" s="182"/>
      <c r="N192" s="181"/>
      <c r="O192" s="181"/>
      <c r="P192" s="181"/>
      <c r="Q192" s="180"/>
      <c r="R192" s="179"/>
      <c r="S192" s="181"/>
      <c r="T192" s="181"/>
      <c r="U192" s="181"/>
      <c r="V192" s="181"/>
      <c r="W192" s="181"/>
      <c r="X192" s="181"/>
      <c r="Y192" s="181"/>
      <c r="Z192" s="181"/>
      <c r="AA192" s="181"/>
      <c r="AB192" s="181"/>
      <c r="AC192" s="181"/>
      <c r="AD192" s="181"/>
      <c r="AE192" s="181"/>
      <c r="AF192" s="181"/>
      <c r="AG192" s="178"/>
      <c r="AH192" s="513"/>
      <c r="AI192" s="513"/>
      <c r="AJ192" s="513"/>
      <c r="AK192" s="513"/>
      <c r="AL192" s="513"/>
      <c r="AM192" s="513"/>
      <c r="AN192" s="513"/>
      <c r="AO192" s="513"/>
      <c r="AP192" s="513"/>
      <c r="AQ192" s="513"/>
      <c r="AR192" s="513"/>
      <c r="AS192" s="513"/>
      <c r="AT192" s="513"/>
      <c r="AU192" s="513"/>
      <c r="AV192" s="513"/>
      <c r="AW192" s="513"/>
      <c r="AX192" s="513"/>
      <c r="AY192" s="513"/>
      <c r="AZ192" s="757"/>
      <c r="BA192" s="762"/>
      <c r="BB192" s="641"/>
      <c r="BC192" s="524"/>
      <c r="BD192" s="510"/>
      <c r="BE192" s="510"/>
      <c r="BF192" s="510"/>
      <c r="BG192" s="528"/>
      <c r="BH192" s="524"/>
      <c r="BI192" s="510"/>
      <c r="BJ192" s="510"/>
      <c r="BK192" s="510"/>
      <c r="BL192" s="528"/>
      <c r="BM192" s="524"/>
      <c r="BN192" s="510"/>
      <c r="BO192" s="510"/>
      <c r="BP192" s="510"/>
      <c r="BQ192" s="528"/>
      <c r="BR192" s="524"/>
      <c r="BS192" s="510"/>
      <c r="BT192" s="510"/>
      <c r="BU192" s="510"/>
      <c r="BV192" s="510"/>
      <c r="BW192" s="510"/>
      <c r="BX192" s="510"/>
      <c r="BY192" s="511"/>
      <c r="BZ192" s="511"/>
      <c r="CA192" s="511"/>
      <c r="CB192" s="511"/>
      <c r="CC192" s="511"/>
      <c r="CD192" s="511"/>
      <c r="CE192" s="511"/>
      <c r="CF192" s="511"/>
      <c r="CG192" s="511"/>
      <c r="CH192" s="84"/>
      <c r="CI192" s="84"/>
      <c r="CJ192" s="84"/>
      <c r="CK192" s="84"/>
      <c r="CL192" s="84"/>
      <c r="CM192" s="84"/>
      <c r="CN192" s="84"/>
      <c r="CO192" s="84"/>
      <c r="CP192" s="84"/>
      <c r="CQ192" s="84"/>
      <c r="CR192" s="84"/>
      <c r="CS192" s="84"/>
      <c r="CT192" s="84"/>
      <c r="CU192" s="84"/>
      <c r="CV192" s="84"/>
      <c r="CW192" s="84"/>
      <c r="CX192" s="84"/>
      <c r="CY192" s="84"/>
      <c r="CZ192" s="84"/>
    </row>
    <row r="193" s="759" customFormat="true" ht="15" customHeight="true" x14ac:dyDescent="0.2">
      <c r="A193" s="219"/>
      <c r="B193" s="213"/>
      <c r="C193" s="182"/>
      <c r="D193" s="181"/>
      <c r="E193" s="181"/>
      <c r="F193" s="181"/>
      <c r="G193" s="180"/>
      <c r="H193" s="179"/>
      <c r="I193" s="181"/>
      <c r="J193" s="181"/>
      <c r="K193" s="181"/>
      <c r="L193" s="178"/>
      <c r="M193" s="182"/>
      <c r="N193" s="181"/>
      <c r="O193" s="181"/>
      <c r="P193" s="181"/>
      <c r="Q193" s="180"/>
      <c r="R193" s="179"/>
      <c r="S193" s="181"/>
      <c r="T193" s="181"/>
      <c r="U193" s="181"/>
      <c r="V193" s="181"/>
      <c r="W193" s="181"/>
      <c r="X193" s="181"/>
      <c r="Y193" s="181"/>
      <c r="Z193" s="181"/>
      <c r="AA193" s="181"/>
      <c r="AB193" s="181"/>
      <c r="AC193" s="181"/>
      <c r="AD193" s="181"/>
      <c r="AE193" s="181"/>
      <c r="AF193" s="181"/>
      <c r="AG193" s="178"/>
      <c r="AH193" s="513"/>
      <c r="AI193" s="513"/>
      <c r="AJ193" s="513"/>
      <c r="AK193" s="513"/>
      <c r="AL193" s="513"/>
      <c r="AM193" s="513"/>
      <c r="AN193" s="513"/>
      <c r="AO193" s="513"/>
      <c r="AP193" s="513"/>
      <c r="AQ193" s="513"/>
      <c r="AR193" s="513"/>
      <c r="AS193" s="513"/>
      <c r="AT193" s="513"/>
      <c r="AU193" s="513"/>
      <c r="AV193" s="513"/>
      <c r="AW193" s="513"/>
      <c r="AX193" s="513"/>
      <c r="AY193" s="513"/>
      <c r="AZ193" s="757"/>
      <c r="BA193" s="762"/>
      <c r="BB193" s="641"/>
      <c r="BC193" s="524"/>
      <c r="BD193" s="510"/>
      <c r="BE193" s="510"/>
      <c r="BF193" s="510"/>
      <c r="BG193" s="528"/>
      <c r="BH193" s="524"/>
      <c r="BI193" s="510"/>
      <c r="BJ193" s="510"/>
      <c r="BK193" s="510"/>
      <c r="BL193" s="528"/>
      <c r="BM193" s="524"/>
      <c r="BN193" s="510"/>
      <c r="BO193" s="510"/>
      <c r="BP193" s="510"/>
      <c r="BQ193" s="528"/>
      <c r="BR193" s="524"/>
      <c r="BS193" s="510"/>
      <c r="BT193" s="510"/>
      <c r="BU193" s="510"/>
      <c r="BV193" s="510"/>
      <c r="BW193" s="510"/>
      <c r="BX193" s="510"/>
      <c r="BY193" s="511"/>
      <c r="BZ193" s="511"/>
      <c r="CA193" s="511"/>
      <c r="CB193" s="511"/>
      <c r="CC193" s="511"/>
      <c r="CD193" s="511"/>
      <c r="CE193" s="511"/>
      <c r="CF193" s="511"/>
      <c r="CG193" s="511"/>
      <c r="CH193" s="84"/>
      <c r="CI193" s="84"/>
      <c r="CJ193" s="84"/>
      <c r="CK193" s="84"/>
      <c r="CL193" s="84"/>
      <c r="CM193" s="84"/>
      <c r="CN193" s="84"/>
      <c r="CO193" s="84"/>
      <c r="CP193" s="84"/>
      <c r="CQ193" s="84"/>
      <c r="CR193" s="84"/>
      <c r="CS193" s="84"/>
      <c r="CT193" s="84"/>
      <c r="CU193" s="84"/>
      <c r="CV193" s="84"/>
      <c r="CW193" s="84"/>
      <c r="CX193" s="84"/>
      <c r="CY193" s="84"/>
      <c r="CZ193" s="84"/>
    </row>
    <row r="194" s="759" customFormat="true" ht="15" customHeight="true" x14ac:dyDescent="0.2">
      <c r="A194" s="219"/>
      <c r="B194" s="213"/>
      <c r="C194" s="182"/>
      <c r="D194" s="181"/>
      <c r="E194" s="181"/>
      <c r="F194" s="181"/>
      <c r="G194" s="180"/>
      <c r="H194" s="179"/>
      <c r="I194" s="181"/>
      <c r="J194" s="181"/>
      <c r="K194" s="181"/>
      <c r="L194" s="178"/>
      <c r="M194" s="182"/>
      <c r="N194" s="181"/>
      <c r="O194" s="181"/>
      <c r="P194" s="181"/>
      <c r="Q194" s="180"/>
      <c r="R194" s="179"/>
      <c r="S194" s="181"/>
      <c r="T194" s="181"/>
      <c r="U194" s="181"/>
      <c r="V194" s="181"/>
      <c r="W194" s="181"/>
      <c r="X194" s="181"/>
      <c r="Y194" s="181"/>
      <c r="Z194" s="181"/>
      <c r="AA194" s="181"/>
      <c r="AB194" s="181"/>
      <c r="AC194" s="181"/>
      <c r="AD194" s="181"/>
      <c r="AE194" s="181"/>
      <c r="AF194" s="181"/>
      <c r="AG194" s="178"/>
      <c r="AH194" s="513"/>
      <c r="AI194" s="513"/>
      <c r="AJ194" s="513"/>
      <c r="AK194" s="513"/>
      <c r="AL194" s="513"/>
      <c r="AM194" s="513"/>
      <c r="AN194" s="513"/>
      <c r="AO194" s="513"/>
      <c r="AP194" s="513"/>
      <c r="AQ194" s="513"/>
      <c r="AR194" s="513"/>
      <c r="AS194" s="513"/>
      <c r="AT194" s="513"/>
      <c r="AU194" s="513"/>
      <c r="AV194" s="513"/>
      <c r="AW194" s="513"/>
      <c r="AX194" s="513"/>
      <c r="AY194" s="513"/>
      <c r="AZ194" s="757"/>
      <c r="BA194" s="762"/>
      <c r="BB194" s="641"/>
      <c r="BC194" s="524"/>
      <c r="BD194" s="510"/>
      <c r="BE194" s="510"/>
      <c r="BF194" s="510"/>
      <c r="BG194" s="528"/>
      <c r="BH194" s="524"/>
      <c r="BI194" s="510"/>
      <c r="BJ194" s="510"/>
      <c r="BK194" s="510"/>
      <c r="BL194" s="528"/>
      <c r="BM194" s="524"/>
      <c r="BN194" s="510"/>
      <c r="BO194" s="510"/>
      <c r="BP194" s="510"/>
      <c r="BQ194" s="528"/>
      <c r="BR194" s="524"/>
      <c r="BS194" s="510"/>
      <c r="BT194" s="510"/>
      <c r="BU194" s="510"/>
      <c r="BV194" s="510"/>
      <c r="BW194" s="510"/>
      <c r="BX194" s="510"/>
      <c r="BY194" s="511"/>
      <c r="BZ194" s="511"/>
      <c r="CA194" s="511"/>
      <c r="CB194" s="511"/>
      <c r="CC194" s="511"/>
      <c r="CD194" s="511"/>
      <c r="CE194" s="511"/>
      <c r="CF194" s="511"/>
      <c r="CG194" s="511"/>
      <c r="CH194" s="84"/>
      <c r="CI194" s="84"/>
      <c r="CJ194" s="84"/>
      <c r="CK194" s="84"/>
      <c r="CL194" s="84"/>
      <c r="CM194" s="84"/>
      <c r="CN194" s="84"/>
      <c r="CO194" s="84"/>
      <c r="CP194" s="84"/>
      <c r="CQ194" s="84"/>
      <c r="CR194" s="84"/>
      <c r="CS194" s="84"/>
      <c r="CT194" s="84"/>
      <c r="CU194" s="84"/>
      <c r="CV194" s="84"/>
      <c r="CW194" s="84"/>
      <c r="CX194" s="84"/>
      <c r="CY194" s="84"/>
      <c r="CZ194" s="84"/>
    </row>
    <row r="195" s="759" customFormat="true" ht="15" customHeight="true" x14ac:dyDescent="0.2">
      <c r="A195" s="219"/>
      <c r="B195" s="213"/>
      <c r="C195" s="182"/>
      <c r="D195" s="181"/>
      <c r="E195" s="181"/>
      <c r="F195" s="181"/>
      <c r="G195" s="180"/>
      <c r="H195" s="179"/>
      <c r="I195" s="181"/>
      <c r="J195" s="181"/>
      <c r="K195" s="181"/>
      <c r="L195" s="178"/>
      <c r="M195" s="182"/>
      <c r="N195" s="181"/>
      <c r="O195" s="181"/>
      <c r="P195" s="181"/>
      <c r="Q195" s="180"/>
      <c r="R195" s="179"/>
      <c r="S195" s="181"/>
      <c r="T195" s="181"/>
      <c r="U195" s="181"/>
      <c r="V195" s="181"/>
      <c r="W195" s="181"/>
      <c r="X195" s="181"/>
      <c r="Y195" s="181"/>
      <c r="Z195" s="181"/>
      <c r="AA195" s="181"/>
      <c r="AB195" s="181"/>
      <c r="AC195" s="181"/>
      <c r="AD195" s="181"/>
      <c r="AE195" s="181"/>
      <c r="AF195" s="181"/>
      <c r="AG195" s="178"/>
      <c r="AH195" s="513"/>
      <c r="AI195" s="513"/>
      <c r="AJ195" s="513"/>
      <c r="AK195" s="513"/>
      <c r="AL195" s="513"/>
      <c r="AM195" s="513"/>
      <c r="AN195" s="513"/>
      <c r="AO195" s="513"/>
      <c r="AP195" s="513"/>
      <c r="AQ195" s="513"/>
      <c r="AR195" s="513"/>
      <c r="AS195" s="513"/>
      <c r="AT195" s="513"/>
      <c r="AU195" s="513"/>
      <c r="AV195" s="513"/>
      <c r="AW195" s="513"/>
      <c r="AX195" s="513"/>
      <c r="AY195" s="513"/>
      <c r="AZ195" s="757"/>
      <c r="BA195" s="762"/>
      <c r="BB195" s="641"/>
      <c r="BC195" s="524"/>
      <c r="BD195" s="510"/>
      <c r="BE195" s="510"/>
      <c r="BF195" s="510"/>
      <c r="BG195" s="528"/>
      <c r="BH195" s="524"/>
      <c r="BI195" s="510"/>
      <c r="BJ195" s="510"/>
      <c r="BK195" s="510"/>
      <c r="BL195" s="528"/>
      <c r="BM195" s="524"/>
      <c r="BN195" s="510"/>
      <c r="BO195" s="510"/>
      <c r="BP195" s="510"/>
      <c r="BQ195" s="528"/>
      <c r="BR195" s="524"/>
      <c r="BS195" s="510"/>
      <c r="BT195" s="510"/>
      <c r="BU195" s="510"/>
      <c r="BV195" s="510"/>
      <c r="BW195" s="510"/>
      <c r="BX195" s="510"/>
      <c r="BY195" s="511"/>
      <c r="BZ195" s="511"/>
      <c r="CA195" s="511"/>
      <c r="CB195" s="511"/>
      <c r="CC195" s="511"/>
      <c r="CD195" s="511"/>
      <c r="CE195" s="511"/>
      <c r="CF195" s="511"/>
      <c r="CG195" s="511"/>
      <c r="CH195" s="84"/>
      <c r="CI195" s="84"/>
      <c r="CJ195" s="84"/>
      <c r="CK195" s="84"/>
      <c r="CL195" s="84"/>
      <c r="CM195" s="84"/>
      <c r="CN195" s="84"/>
      <c r="CO195" s="84"/>
      <c r="CP195" s="84"/>
      <c r="CQ195" s="84"/>
      <c r="CR195" s="84"/>
      <c r="CS195" s="84"/>
      <c r="CT195" s="84"/>
      <c r="CU195" s="84"/>
      <c r="CV195" s="84"/>
      <c r="CW195" s="84"/>
      <c r="CX195" s="84"/>
      <c r="CY195" s="84"/>
      <c r="CZ195" s="84"/>
    </row>
    <row r="196" s="759" customFormat="true" ht="15" customHeight="true" x14ac:dyDescent="0.2">
      <c r="A196" s="219"/>
      <c r="B196" s="213"/>
      <c r="C196" s="182"/>
      <c r="D196" s="181"/>
      <c r="E196" s="181"/>
      <c r="F196" s="181"/>
      <c r="G196" s="180"/>
      <c r="H196" s="179"/>
      <c r="I196" s="181"/>
      <c r="J196" s="181"/>
      <c r="K196" s="181"/>
      <c r="L196" s="178"/>
      <c r="M196" s="182"/>
      <c r="N196" s="181"/>
      <c r="O196" s="181"/>
      <c r="P196" s="181"/>
      <c r="Q196" s="180"/>
      <c r="R196" s="179"/>
      <c r="S196" s="181"/>
      <c r="T196" s="181"/>
      <c r="U196" s="181"/>
      <c r="V196" s="181"/>
      <c r="W196" s="181"/>
      <c r="X196" s="181"/>
      <c r="Y196" s="181"/>
      <c r="Z196" s="181"/>
      <c r="AA196" s="181"/>
      <c r="AB196" s="181"/>
      <c r="AC196" s="181"/>
      <c r="AD196" s="181"/>
      <c r="AE196" s="181"/>
      <c r="AF196" s="181"/>
      <c r="AG196" s="178"/>
      <c r="AH196" s="513"/>
      <c r="AI196" s="513"/>
      <c r="AJ196" s="513"/>
      <c r="AK196" s="513"/>
      <c r="AL196" s="513"/>
      <c r="AM196" s="513"/>
      <c r="AN196" s="513"/>
      <c r="AO196" s="513"/>
      <c r="AP196" s="513"/>
      <c r="AQ196" s="513"/>
      <c r="AR196" s="513"/>
      <c r="AS196" s="513"/>
      <c r="AT196" s="513"/>
      <c r="AU196" s="513"/>
      <c r="AV196" s="513"/>
      <c r="AW196" s="513"/>
      <c r="AX196" s="513"/>
      <c r="AY196" s="513"/>
      <c r="AZ196" s="757"/>
      <c r="BA196" s="762"/>
      <c r="BB196" s="641"/>
      <c r="BC196" s="524"/>
      <c r="BD196" s="510"/>
      <c r="BE196" s="510"/>
      <c r="BF196" s="510"/>
      <c r="BG196" s="528"/>
      <c r="BH196" s="524"/>
      <c r="BI196" s="510"/>
      <c r="BJ196" s="510"/>
      <c r="BK196" s="510"/>
      <c r="BL196" s="528"/>
      <c r="BM196" s="524"/>
      <c r="BN196" s="510"/>
      <c r="BO196" s="510"/>
      <c r="BP196" s="510"/>
      <c r="BQ196" s="528"/>
      <c r="BR196" s="524"/>
      <c r="BS196" s="510"/>
      <c r="BT196" s="510"/>
      <c r="BU196" s="510"/>
      <c r="BV196" s="510"/>
      <c r="BW196" s="510"/>
      <c r="BX196" s="510"/>
      <c r="BY196" s="511"/>
      <c r="BZ196" s="511"/>
      <c r="CA196" s="511"/>
      <c r="CB196" s="511"/>
      <c r="CC196" s="511"/>
      <c r="CD196" s="511"/>
      <c r="CE196" s="511"/>
      <c r="CF196" s="511"/>
      <c r="CG196" s="511"/>
      <c r="CH196" s="84"/>
      <c r="CI196" s="84"/>
      <c r="CJ196" s="84"/>
      <c r="CK196" s="84"/>
      <c r="CL196" s="84"/>
      <c r="CM196" s="84"/>
      <c r="CN196" s="84"/>
      <c r="CO196" s="84"/>
      <c r="CP196" s="84"/>
      <c r="CQ196" s="84"/>
      <c r="CR196" s="84"/>
      <c r="CS196" s="84"/>
      <c r="CT196" s="84"/>
      <c r="CU196" s="84"/>
      <c r="CV196" s="84"/>
      <c r="CW196" s="84"/>
      <c r="CX196" s="84"/>
      <c r="CY196" s="84"/>
      <c r="CZ196" s="84"/>
    </row>
    <row r="197" s="385" customFormat="true" ht="15" customHeight="true" x14ac:dyDescent="0.2">
      <c r="A197" s="241"/>
      <c r="B197" s="212"/>
      <c r="C197" s="175"/>
      <c r="D197" s="177"/>
      <c r="E197" s="177"/>
      <c r="F197" s="177"/>
      <c r="G197" s="176"/>
      <c r="H197" s="174"/>
      <c r="I197" s="177"/>
      <c r="J197" s="177"/>
      <c r="K197" s="177"/>
      <c r="L197" s="173"/>
      <c r="M197" s="175"/>
      <c r="N197" s="177"/>
      <c r="O197" s="177"/>
      <c r="P197" s="177"/>
      <c r="Q197" s="176"/>
      <c r="R197" s="174"/>
      <c r="S197" s="177"/>
      <c r="T197" s="177"/>
      <c r="U197" s="177"/>
      <c r="V197" s="177"/>
      <c r="W197" s="177"/>
      <c r="X197" s="177"/>
      <c r="Y197" s="177"/>
      <c r="Z197" s="177"/>
      <c r="AA197" s="177"/>
      <c r="AB197" s="177"/>
      <c r="AC197" s="177"/>
      <c r="AD197" s="177"/>
      <c r="AE197" s="177"/>
      <c r="AF197" s="177"/>
      <c r="AG197" s="173"/>
      <c r="AH197" s="743"/>
      <c r="AI197" s="743"/>
      <c r="AJ197" s="743"/>
      <c r="AK197" s="743"/>
      <c r="AL197" s="743"/>
      <c r="AM197" s="743"/>
      <c r="AN197" s="743"/>
      <c r="AO197" s="743"/>
      <c r="AP197" s="743"/>
      <c r="AQ197" s="743"/>
      <c r="AR197" s="743"/>
      <c r="AS197" s="743"/>
      <c r="AT197" s="743"/>
      <c r="AU197" s="743"/>
      <c r="AV197" s="743"/>
      <c r="AW197" s="743"/>
      <c r="AX197" s="743"/>
      <c r="AY197" s="743"/>
      <c r="AZ197" s="422"/>
      <c r="BA197" s="762"/>
      <c r="BB197" s="641"/>
      <c r="BC197" s="524"/>
      <c r="BD197" s="510"/>
      <c r="BE197" s="510"/>
      <c r="BF197" s="510"/>
      <c r="BG197" s="528"/>
      <c r="BH197" s="524"/>
      <c r="BI197" s="510"/>
      <c r="BJ197" s="510"/>
      <c r="BK197" s="510"/>
      <c r="BL197" s="528"/>
      <c r="BM197" s="524"/>
      <c r="BN197" s="510"/>
      <c r="BO197" s="510"/>
      <c r="BP197" s="510"/>
      <c r="BQ197" s="528"/>
      <c r="BR197" s="524"/>
      <c r="BS197" s="510"/>
      <c r="BT197" s="510"/>
      <c r="BU197" s="510"/>
      <c r="BV197" s="510"/>
      <c r="BW197" s="510"/>
      <c r="BX197" s="510"/>
      <c r="BY197" s="511"/>
      <c r="BZ197" s="511"/>
      <c r="CA197" s="511"/>
      <c r="CB197" s="511"/>
      <c r="CC197" s="511"/>
      <c r="CD197" s="511"/>
      <c r="CE197" s="511"/>
      <c r="CF197" s="511"/>
      <c r="CG197" s="511"/>
      <c r="CH197" s="84"/>
      <c r="CI197" s="84"/>
      <c r="CJ197" s="84"/>
      <c r="CK197" s="84"/>
      <c r="CL197" s="84"/>
      <c r="CM197" s="84"/>
      <c r="CN197" s="84"/>
      <c r="CO197" s="84"/>
      <c r="CP197" s="84"/>
      <c r="CQ197" s="84"/>
      <c r="CR197" s="84"/>
      <c r="CS197" s="84"/>
      <c r="CT197" s="84"/>
      <c r="CU197" s="84"/>
      <c r="CV197" s="84"/>
      <c r="CW197" s="84"/>
      <c r="CX197" s="84"/>
      <c r="CY197" s="84"/>
      <c r="CZ197" s="84"/>
    </row>
    <row r="198" s="385" customFormat="true" ht="15" customHeight="true" x14ac:dyDescent="0.2">
      <c r="A198" s="241"/>
      <c r="B198" s="212"/>
      <c r="C198" s="175"/>
      <c r="D198" s="177"/>
      <c r="E198" s="177"/>
      <c r="F198" s="177"/>
      <c r="G198" s="176"/>
      <c r="H198" s="174"/>
      <c r="I198" s="177"/>
      <c r="J198" s="177"/>
      <c r="K198" s="177"/>
      <c r="L198" s="173"/>
      <c r="M198" s="175"/>
      <c r="N198" s="177"/>
      <c r="O198" s="177"/>
      <c r="P198" s="177"/>
      <c r="Q198" s="176"/>
      <c r="R198" s="174"/>
      <c r="S198" s="177"/>
      <c r="T198" s="177"/>
      <c r="U198" s="177"/>
      <c r="V198" s="177"/>
      <c r="W198" s="177"/>
      <c r="X198" s="177"/>
      <c r="Y198" s="177"/>
      <c r="Z198" s="177"/>
      <c r="AA198" s="177"/>
      <c r="AB198" s="177"/>
      <c r="AC198" s="177"/>
      <c r="AD198" s="177"/>
      <c r="AE198" s="177"/>
      <c r="AF198" s="177"/>
      <c r="AG198" s="173"/>
      <c r="AH198" s="743"/>
      <c r="AI198" s="743"/>
      <c r="AJ198" s="743"/>
      <c r="AK198" s="743"/>
      <c r="AL198" s="743"/>
      <c r="AM198" s="743"/>
      <c r="AN198" s="743"/>
      <c r="AO198" s="743"/>
      <c r="AP198" s="743"/>
      <c r="AQ198" s="743"/>
      <c r="AR198" s="743"/>
      <c r="AS198" s="743"/>
      <c r="AT198" s="743"/>
      <c r="AU198" s="743"/>
      <c r="AV198" s="743"/>
      <c r="AW198" s="743"/>
      <c r="AX198" s="743"/>
      <c r="AY198" s="743"/>
      <c r="AZ198" s="422"/>
      <c r="BA198" s="762"/>
      <c r="BB198" s="641"/>
      <c r="BC198" s="524"/>
      <c r="BD198" s="510"/>
      <c r="BE198" s="510"/>
      <c r="BF198" s="510"/>
      <c r="BG198" s="528"/>
      <c r="BH198" s="524"/>
      <c r="BI198" s="510"/>
      <c r="BJ198" s="510"/>
      <c r="BK198" s="510"/>
      <c r="BL198" s="528"/>
      <c r="BM198" s="524"/>
      <c r="BN198" s="510"/>
      <c r="BO198" s="510"/>
      <c r="BP198" s="510"/>
      <c r="BQ198" s="528"/>
      <c r="BR198" s="524"/>
      <c r="BS198" s="510"/>
      <c r="BT198" s="510"/>
      <c r="BU198" s="510"/>
      <c r="BV198" s="510"/>
      <c r="BW198" s="510"/>
      <c r="BX198" s="510"/>
      <c r="BY198" s="511"/>
      <c r="BZ198" s="511"/>
      <c r="CA198" s="511"/>
      <c r="CB198" s="511"/>
      <c r="CC198" s="511"/>
      <c r="CD198" s="511"/>
      <c r="CE198" s="511"/>
      <c r="CF198" s="511"/>
      <c r="CG198" s="511"/>
      <c r="CH198" s="84"/>
      <c r="CI198" s="84"/>
      <c r="CJ198" s="84"/>
      <c r="CK198" s="84"/>
      <c r="CL198" s="84"/>
      <c r="CM198" s="84"/>
      <c r="CN198" s="84"/>
      <c r="CO198" s="84"/>
      <c r="CP198" s="84"/>
      <c r="CQ198" s="84"/>
      <c r="CR198" s="84"/>
      <c r="CS198" s="84"/>
      <c r="CT198" s="84"/>
      <c r="CU198" s="84"/>
      <c r="CV198" s="84"/>
      <c r="CW198" s="84"/>
      <c r="CX198" s="84"/>
      <c r="CY198" s="84"/>
      <c r="CZ198" s="84"/>
    </row>
    <row r="199" s="385" customFormat="true" ht="15" customHeight="true" x14ac:dyDescent="0.2">
      <c r="A199" s="241"/>
      <c r="B199" s="212"/>
      <c r="C199" s="175"/>
      <c r="D199" s="177"/>
      <c r="E199" s="177"/>
      <c r="F199" s="177"/>
      <c r="G199" s="176"/>
      <c r="H199" s="174"/>
      <c r="I199" s="177"/>
      <c r="J199" s="177"/>
      <c r="K199" s="177"/>
      <c r="L199" s="173"/>
      <c r="M199" s="175"/>
      <c r="N199" s="177"/>
      <c r="O199" s="177"/>
      <c r="P199" s="177"/>
      <c r="Q199" s="176"/>
      <c r="R199" s="174"/>
      <c r="S199" s="177"/>
      <c r="T199" s="177"/>
      <c r="U199" s="177"/>
      <c r="V199" s="177"/>
      <c r="W199" s="177"/>
      <c r="X199" s="177"/>
      <c r="Y199" s="177"/>
      <c r="Z199" s="177"/>
      <c r="AA199" s="177"/>
      <c r="AB199" s="177"/>
      <c r="AC199" s="177"/>
      <c r="AD199" s="177"/>
      <c r="AE199" s="177"/>
      <c r="AF199" s="177"/>
      <c r="AG199" s="173"/>
      <c r="AH199" s="743"/>
      <c r="AI199" s="743"/>
      <c r="AJ199" s="743"/>
      <c r="AK199" s="743"/>
      <c r="AL199" s="743"/>
      <c r="AM199" s="743"/>
      <c r="AN199" s="743"/>
      <c r="AO199" s="743"/>
      <c r="AP199" s="743"/>
      <c r="AQ199" s="743"/>
      <c r="AR199" s="743"/>
      <c r="AS199" s="743"/>
      <c r="AT199" s="743"/>
      <c r="AU199" s="743"/>
      <c r="AV199" s="743"/>
      <c r="AW199" s="743"/>
      <c r="AX199" s="743"/>
      <c r="AY199" s="743"/>
      <c r="AZ199" s="422"/>
      <c r="BA199" s="762"/>
      <c r="BB199" s="641"/>
      <c r="BC199" s="524"/>
      <c r="BD199" s="510"/>
      <c r="BE199" s="510"/>
      <c r="BF199" s="510"/>
      <c r="BG199" s="528"/>
      <c r="BH199" s="524"/>
      <c r="BI199" s="510"/>
      <c r="BJ199" s="510"/>
      <c r="BK199" s="510"/>
      <c r="BL199" s="528"/>
      <c r="BM199" s="524"/>
      <c r="BN199" s="510"/>
      <c r="BO199" s="510"/>
      <c r="BP199" s="510"/>
      <c r="BQ199" s="528"/>
      <c r="BR199" s="524"/>
      <c r="BS199" s="510"/>
      <c r="BT199" s="510"/>
      <c r="BU199" s="510"/>
      <c r="BV199" s="510"/>
      <c r="BW199" s="510"/>
      <c r="BX199" s="510"/>
      <c r="BY199" s="511"/>
      <c r="BZ199" s="511"/>
      <c r="CA199" s="511"/>
      <c r="CB199" s="511"/>
      <c r="CC199" s="511"/>
      <c r="CD199" s="511"/>
      <c r="CE199" s="511"/>
      <c r="CF199" s="511"/>
      <c r="CG199" s="511"/>
      <c r="CH199" s="84"/>
      <c r="CI199" s="84"/>
      <c r="CJ199" s="84"/>
      <c r="CK199" s="84"/>
      <c r="CL199" s="84"/>
      <c r="CM199" s="84"/>
      <c r="CN199" s="84"/>
      <c r="CO199" s="84"/>
      <c r="CP199" s="84"/>
      <c r="CQ199" s="84"/>
      <c r="CR199" s="84"/>
      <c r="CS199" s="84"/>
      <c r="CT199" s="84"/>
      <c r="CU199" s="84"/>
      <c r="CV199" s="84"/>
      <c r="CW199" s="84"/>
      <c r="CX199" s="84"/>
      <c r="CY199" s="84"/>
      <c r="CZ199" s="84"/>
    </row>
    <row r="200" s="385" customFormat="true" ht="15" customHeight="true" x14ac:dyDescent="0.2">
      <c r="A200" s="241"/>
      <c r="B200" s="212"/>
      <c r="C200" s="175"/>
      <c r="D200" s="177"/>
      <c r="E200" s="177"/>
      <c r="F200" s="177"/>
      <c r="G200" s="176"/>
      <c r="H200" s="174"/>
      <c r="I200" s="177"/>
      <c r="J200" s="177"/>
      <c r="K200" s="177"/>
      <c r="L200" s="173"/>
      <c r="M200" s="175"/>
      <c r="N200" s="177"/>
      <c r="O200" s="177"/>
      <c r="P200" s="177"/>
      <c r="Q200" s="176"/>
      <c r="R200" s="174"/>
      <c r="S200" s="177"/>
      <c r="T200" s="177"/>
      <c r="U200" s="177"/>
      <c r="V200" s="177"/>
      <c r="W200" s="177"/>
      <c r="X200" s="177"/>
      <c r="Y200" s="177"/>
      <c r="Z200" s="177"/>
      <c r="AA200" s="177"/>
      <c r="AB200" s="177"/>
      <c r="AC200" s="177"/>
      <c r="AD200" s="177"/>
      <c r="AE200" s="177"/>
      <c r="AF200" s="177"/>
      <c r="AG200" s="173"/>
      <c r="AH200" s="743"/>
      <c r="AI200" s="743"/>
      <c r="AJ200" s="743"/>
      <c r="AK200" s="743"/>
      <c r="AL200" s="743"/>
      <c r="AM200" s="743"/>
      <c r="AN200" s="743"/>
      <c r="AO200" s="743"/>
      <c r="AP200" s="743"/>
      <c r="AQ200" s="743"/>
      <c r="AR200" s="743"/>
      <c r="AS200" s="743"/>
      <c r="AT200" s="743"/>
      <c r="AU200" s="743"/>
      <c r="AV200" s="743"/>
      <c r="AW200" s="743"/>
      <c r="AX200" s="743"/>
      <c r="AY200" s="743"/>
      <c r="AZ200" s="422"/>
      <c r="BA200" s="762"/>
      <c r="BB200" s="641"/>
      <c r="BC200" s="524"/>
      <c r="BD200" s="510"/>
      <c r="BE200" s="510"/>
      <c r="BF200" s="510"/>
      <c r="BG200" s="528"/>
      <c r="BH200" s="524"/>
      <c r="BI200" s="510"/>
      <c r="BJ200" s="510"/>
      <c r="BK200" s="510"/>
      <c r="BL200" s="528"/>
      <c r="BM200" s="524"/>
      <c r="BN200" s="510"/>
      <c r="BO200" s="510"/>
      <c r="BP200" s="510"/>
      <c r="BQ200" s="528"/>
      <c r="BR200" s="524"/>
      <c r="BS200" s="510"/>
      <c r="BT200" s="510"/>
      <c r="BU200" s="510"/>
      <c r="BV200" s="510"/>
      <c r="BW200" s="510"/>
      <c r="BX200" s="510"/>
      <c r="BY200" s="511"/>
      <c r="BZ200" s="511"/>
      <c r="CA200" s="511"/>
      <c r="CB200" s="511"/>
      <c r="CC200" s="511"/>
      <c r="CD200" s="511"/>
      <c r="CE200" s="511"/>
      <c r="CF200" s="511"/>
      <c r="CG200" s="511"/>
      <c r="CH200" s="84"/>
      <c r="CI200" s="84"/>
      <c r="CJ200" s="84"/>
      <c r="CK200" s="84"/>
      <c r="CL200" s="84"/>
      <c r="CM200" s="84"/>
      <c r="CN200" s="84"/>
      <c r="CO200" s="84"/>
      <c r="CP200" s="84"/>
      <c r="CQ200" s="84"/>
      <c r="CR200" s="84"/>
      <c r="CS200" s="84"/>
      <c r="CT200" s="84"/>
      <c r="CU200" s="84"/>
      <c r="CV200" s="84"/>
      <c r="CW200" s="84"/>
      <c r="CX200" s="84"/>
      <c r="CY200" s="84"/>
      <c r="CZ200" s="84"/>
    </row>
    <row r="201" s="385" customFormat="true" ht="15" customHeight="true" x14ac:dyDescent="0.2">
      <c r="A201" s="241"/>
      <c r="B201" s="212"/>
      <c r="C201" s="175"/>
      <c r="D201" s="177"/>
      <c r="E201" s="177"/>
      <c r="F201" s="177"/>
      <c r="G201" s="176"/>
      <c r="H201" s="174"/>
      <c r="I201" s="177"/>
      <c r="J201" s="177"/>
      <c r="K201" s="177"/>
      <c r="L201" s="173"/>
      <c r="M201" s="175"/>
      <c r="N201" s="177"/>
      <c r="O201" s="177"/>
      <c r="P201" s="177"/>
      <c r="Q201" s="176"/>
      <c r="R201" s="174"/>
      <c r="S201" s="177"/>
      <c r="T201" s="177"/>
      <c r="U201" s="177"/>
      <c r="V201" s="177"/>
      <c r="W201" s="177"/>
      <c r="X201" s="177"/>
      <c r="Y201" s="177"/>
      <c r="Z201" s="177"/>
      <c r="AA201" s="177"/>
      <c r="AB201" s="177"/>
      <c r="AC201" s="177"/>
      <c r="AD201" s="177"/>
      <c r="AE201" s="177"/>
      <c r="AF201" s="177"/>
      <c r="AG201" s="173"/>
      <c r="AH201" s="743"/>
      <c r="AI201" s="743"/>
      <c r="AJ201" s="743"/>
      <c r="AK201" s="743"/>
      <c r="AL201" s="743"/>
      <c r="AM201" s="743"/>
      <c r="AN201" s="743"/>
      <c r="AO201" s="743"/>
      <c r="AP201" s="743"/>
      <c r="AQ201" s="743"/>
      <c r="AR201" s="743"/>
      <c r="AS201" s="743"/>
      <c r="AT201" s="743"/>
      <c r="AU201" s="743"/>
      <c r="AV201" s="743"/>
      <c r="AW201" s="743"/>
      <c r="AX201" s="743"/>
      <c r="AY201" s="743"/>
      <c r="AZ201" s="422"/>
      <c r="BA201" s="762"/>
      <c r="BB201" s="641"/>
      <c r="BC201" s="524"/>
      <c r="BD201" s="510"/>
      <c r="BE201" s="510"/>
      <c r="BF201" s="510"/>
      <c r="BG201" s="528"/>
      <c r="BH201" s="524"/>
      <c r="BI201" s="510"/>
      <c r="BJ201" s="510"/>
      <c r="BK201" s="510"/>
      <c r="BL201" s="528"/>
      <c r="BM201" s="524"/>
      <c r="BN201" s="510"/>
      <c r="BO201" s="510"/>
      <c r="BP201" s="510"/>
      <c r="BQ201" s="528"/>
      <c r="BR201" s="524"/>
      <c r="BS201" s="510"/>
      <c r="BT201" s="510"/>
      <c r="BU201" s="510"/>
      <c r="BV201" s="510"/>
      <c r="BW201" s="510"/>
      <c r="BX201" s="510"/>
      <c r="BY201" s="511"/>
      <c r="BZ201" s="511"/>
      <c r="CA201" s="511"/>
      <c r="CB201" s="511"/>
      <c r="CC201" s="511"/>
      <c r="CD201" s="511"/>
      <c r="CE201" s="511"/>
      <c r="CF201" s="511"/>
      <c r="CG201" s="511"/>
      <c r="CH201" s="84"/>
      <c r="CI201" s="84"/>
      <c r="CJ201" s="84"/>
      <c r="CK201" s="84"/>
      <c r="CL201" s="84"/>
      <c r="CM201" s="84"/>
      <c r="CN201" s="84"/>
      <c r="CO201" s="84"/>
      <c r="CP201" s="84"/>
      <c r="CQ201" s="84"/>
      <c r="CR201" s="84"/>
      <c r="CS201" s="84"/>
      <c r="CT201" s="84"/>
      <c r="CU201" s="84"/>
      <c r="CV201" s="84"/>
      <c r="CW201" s="84"/>
      <c r="CX201" s="84"/>
      <c r="CY201" s="84"/>
      <c r="CZ201" s="84"/>
    </row>
    <row r="202" s="385" customFormat="true" ht="15" customHeight="true" x14ac:dyDescent="0.2">
      <c r="A202" s="241"/>
      <c r="B202" s="212"/>
      <c r="C202" s="175"/>
      <c r="D202" s="177"/>
      <c r="E202" s="177"/>
      <c r="F202" s="177"/>
      <c r="G202" s="176"/>
      <c r="H202" s="174"/>
      <c r="I202" s="177"/>
      <c r="J202" s="177"/>
      <c r="K202" s="177"/>
      <c r="L202" s="173"/>
      <c r="M202" s="175"/>
      <c r="N202" s="177"/>
      <c r="O202" s="177"/>
      <c r="P202" s="177"/>
      <c r="Q202" s="176"/>
      <c r="R202" s="174"/>
      <c r="S202" s="177"/>
      <c r="T202" s="177"/>
      <c r="U202" s="177"/>
      <c r="V202" s="177"/>
      <c r="W202" s="177"/>
      <c r="X202" s="177"/>
      <c r="Y202" s="177"/>
      <c r="Z202" s="177"/>
      <c r="AA202" s="177"/>
      <c r="AB202" s="177"/>
      <c r="AC202" s="177"/>
      <c r="AD202" s="177"/>
      <c r="AE202" s="177"/>
      <c r="AF202" s="177"/>
      <c r="AG202" s="173"/>
      <c r="AH202" s="743"/>
      <c r="AI202" s="743"/>
      <c r="AJ202" s="743"/>
      <c r="AK202" s="743"/>
      <c r="AL202" s="743"/>
      <c r="AM202" s="743"/>
      <c r="AN202" s="743"/>
      <c r="AO202" s="743"/>
      <c r="AP202" s="743"/>
      <c r="AQ202" s="743"/>
      <c r="AR202" s="743"/>
      <c r="AS202" s="743"/>
      <c r="AT202" s="743"/>
      <c r="AU202" s="743"/>
      <c r="AV202" s="743"/>
      <c r="AW202" s="743"/>
      <c r="AX202" s="743"/>
      <c r="AY202" s="743"/>
      <c r="AZ202" s="422"/>
      <c r="BA202" s="762"/>
      <c r="BB202" s="641"/>
      <c r="BC202" s="524"/>
      <c r="BD202" s="510"/>
      <c r="BE202" s="510"/>
      <c r="BF202" s="510"/>
      <c r="BG202" s="528"/>
      <c r="BH202" s="524"/>
      <c r="BI202" s="510"/>
      <c r="BJ202" s="510"/>
      <c r="BK202" s="510"/>
      <c r="BL202" s="528"/>
      <c r="BM202" s="524"/>
      <c r="BN202" s="510"/>
      <c r="BO202" s="510"/>
      <c r="BP202" s="510"/>
      <c r="BQ202" s="528"/>
      <c r="BR202" s="524"/>
      <c r="BS202" s="510"/>
      <c r="BT202" s="510"/>
      <c r="BU202" s="510"/>
      <c r="BV202" s="510"/>
      <c r="BW202" s="510"/>
      <c r="BX202" s="510"/>
      <c r="BY202" s="511"/>
      <c r="BZ202" s="511"/>
      <c r="CA202" s="511"/>
      <c r="CB202" s="511"/>
      <c r="CC202" s="511"/>
      <c r="CD202" s="511"/>
      <c r="CE202" s="511"/>
      <c r="CF202" s="511"/>
      <c r="CG202" s="511"/>
      <c r="CH202" s="84"/>
      <c r="CI202" s="84"/>
      <c r="CJ202" s="84"/>
      <c r="CK202" s="84"/>
      <c r="CL202" s="84"/>
      <c r="CM202" s="84"/>
      <c r="CN202" s="84"/>
      <c r="CO202" s="84"/>
      <c r="CP202" s="84"/>
      <c r="CQ202" s="84"/>
      <c r="CR202" s="84"/>
      <c r="CS202" s="84"/>
      <c r="CT202" s="84"/>
      <c r="CU202" s="84"/>
      <c r="CV202" s="84"/>
      <c r="CW202" s="84"/>
      <c r="CX202" s="84"/>
      <c r="CY202" s="84"/>
      <c r="CZ202" s="84"/>
    </row>
    <row r="203" s="243" customFormat="true" ht="15" customHeight="true" x14ac:dyDescent="0.2">
      <c r="A203" s="219"/>
      <c r="B203" s="213"/>
      <c r="C203" s="194"/>
      <c r="D203" s="193"/>
      <c r="E203" s="193"/>
      <c r="F203" s="193"/>
      <c r="G203" s="192"/>
      <c r="H203" s="191"/>
      <c r="I203" s="193"/>
      <c r="J203" s="193"/>
      <c r="K203" s="193"/>
      <c r="L203" s="190"/>
      <c r="M203" s="194"/>
      <c r="N203" s="193"/>
      <c r="O203" s="193"/>
      <c r="P203" s="193"/>
      <c r="Q203" s="192"/>
      <c r="R203" s="191"/>
      <c r="S203" s="193"/>
      <c r="T203" s="193"/>
      <c r="U203" s="193"/>
      <c r="V203" s="193"/>
      <c r="W203" s="193"/>
      <c r="X203" s="193"/>
      <c r="Y203" s="193"/>
      <c r="Z203" s="193"/>
      <c r="AA203" s="193"/>
      <c r="AB203" s="193"/>
      <c r="AC203" s="193"/>
      <c r="AD203" s="193"/>
      <c r="AE203" s="193"/>
      <c r="AF203" s="193"/>
      <c r="AG203" s="190"/>
      <c r="AH203" s="513"/>
      <c r="AI203" s="513"/>
      <c r="AJ203" s="513"/>
      <c r="AK203" s="513"/>
      <c r="AL203" s="513"/>
      <c r="AM203" s="513"/>
      <c r="AN203" s="513"/>
      <c r="AO203" s="513"/>
      <c r="AP203" s="513"/>
      <c r="AQ203" s="513"/>
      <c r="AR203" s="513"/>
      <c r="AS203" s="513"/>
      <c r="AT203" s="513"/>
      <c r="AU203" s="513"/>
      <c r="AV203" s="513"/>
      <c r="AW203" s="513"/>
      <c r="AX203" s="513"/>
      <c r="AY203" s="513"/>
      <c r="AZ203" s="757"/>
      <c r="BA203" s="762"/>
      <c r="BB203" s="641"/>
      <c r="BC203" s="524"/>
      <c r="BD203" s="510"/>
      <c r="BE203" s="510"/>
      <c r="BF203" s="510"/>
      <c r="BG203" s="528"/>
      <c r="BH203" s="524"/>
      <c r="BI203" s="510"/>
      <c r="BJ203" s="510"/>
      <c r="BK203" s="510"/>
      <c r="BL203" s="528"/>
      <c r="BM203" s="524"/>
      <c r="BN203" s="510"/>
      <c r="BO203" s="510"/>
      <c r="BP203" s="510"/>
      <c r="BQ203" s="528"/>
      <c r="BR203" s="524"/>
      <c r="BS203" s="510"/>
      <c r="BT203" s="510"/>
      <c r="BU203" s="510"/>
      <c r="BV203" s="510"/>
      <c r="BW203" s="510"/>
      <c r="BX203" s="510"/>
      <c r="BY203" s="511"/>
      <c r="BZ203" s="511"/>
      <c r="CA203" s="511"/>
      <c r="CB203" s="511"/>
      <c r="CC203" s="511"/>
      <c r="CD203" s="511"/>
      <c r="CE203" s="511"/>
      <c r="CF203" s="511"/>
      <c r="CG203" s="511"/>
      <c r="CH203" s="84"/>
      <c r="CI203" s="84"/>
      <c r="CJ203" s="84"/>
      <c r="CK203" s="84"/>
      <c r="CL203" s="84"/>
      <c r="CM203" s="84"/>
      <c r="CN203" s="84"/>
      <c r="CO203" s="84"/>
      <c r="CP203" s="84"/>
      <c r="CQ203" s="84"/>
      <c r="CR203" s="84"/>
      <c r="CS203" s="84"/>
      <c r="CT203" s="84"/>
      <c r="CU203" s="84"/>
      <c r="CV203" s="84"/>
      <c r="CW203" s="84"/>
      <c r="CX203" s="84"/>
      <c r="CY203" s="84"/>
      <c r="CZ203" s="84"/>
    </row>
    <row r="204" s="243" customFormat="true" ht="15" customHeight="true" x14ac:dyDescent="0.2">
      <c r="A204" s="219"/>
      <c r="B204" s="213"/>
      <c r="C204" s="194"/>
      <c r="D204" s="193"/>
      <c r="E204" s="193"/>
      <c r="F204" s="193"/>
      <c r="G204" s="192"/>
      <c r="H204" s="191"/>
      <c r="I204" s="193"/>
      <c r="J204" s="193"/>
      <c r="K204" s="193"/>
      <c r="L204" s="190"/>
      <c r="M204" s="194"/>
      <c r="N204" s="193"/>
      <c r="O204" s="193"/>
      <c r="P204" s="193"/>
      <c r="Q204" s="192"/>
      <c r="R204" s="191"/>
      <c r="S204" s="193"/>
      <c r="T204" s="193"/>
      <c r="U204" s="193"/>
      <c r="V204" s="193"/>
      <c r="W204" s="193"/>
      <c r="X204" s="193"/>
      <c r="Y204" s="193"/>
      <c r="Z204" s="193"/>
      <c r="AA204" s="193"/>
      <c r="AB204" s="193"/>
      <c r="AC204" s="193"/>
      <c r="AD204" s="193"/>
      <c r="AE204" s="193"/>
      <c r="AF204" s="193"/>
      <c r="AG204" s="190"/>
      <c r="AH204" s="513"/>
      <c r="AI204" s="513"/>
      <c r="AJ204" s="513"/>
      <c r="AK204" s="513"/>
      <c r="AL204" s="513"/>
      <c r="AM204" s="513"/>
      <c r="AN204" s="513"/>
      <c r="AO204" s="513"/>
      <c r="AP204" s="513"/>
      <c r="AQ204" s="513"/>
      <c r="AR204" s="513"/>
      <c r="AS204" s="513"/>
      <c r="AT204" s="513"/>
      <c r="AU204" s="513"/>
      <c r="AV204" s="513"/>
      <c r="AW204" s="513"/>
      <c r="AX204" s="513"/>
      <c r="AY204" s="513"/>
      <c r="AZ204" s="757"/>
      <c r="BA204" s="762"/>
      <c r="BB204" s="641"/>
      <c r="BC204" s="524"/>
      <c r="BD204" s="510"/>
      <c r="BE204" s="510"/>
      <c r="BF204" s="510"/>
      <c r="BG204" s="528"/>
      <c r="BH204" s="524"/>
      <c r="BI204" s="510"/>
      <c r="BJ204" s="510"/>
      <c r="BK204" s="510"/>
      <c r="BL204" s="528"/>
      <c r="BM204" s="524"/>
      <c r="BN204" s="510"/>
      <c r="BO204" s="510"/>
      <c r="BP204" s="510"/>
      <c r="BQ204" s="528"/>
      <c r="BR204" s="524"/>
      <c r="BS204" s="510"/>
      <c r="BT204" s="510"/>
      <c r="BU204" s="510"/>
      <c r="BV204" s="510"/>
      <c r="BW204" s="510"/>
      <c r="BX204" s="510"/>
      <c r="BY204" s="511"/>
      <c r="BZ204" s="511"/>
      <c r="CA204" s="511"/>
      <c r="CB204" s="511"/>
      <c r="CC204" s="511"/>
      <c r="CD204" s="511"/>
      <c r="CE204" s="511"/>
      <c r="CF204" s="511"/>
      <c r="CG204" s="511"/>
      <c r="CH204" s="84"/>
      <c r="CI204" s="84"/>
      <c r="CJ204" s="84"/>
      <c r="CK204" s="84"/>
      <c r="CL204" s="84"/>
      <c r="CM204" s="84"/>
      <c r="CN204" s="84"/>
      <c r="CO204" s="84"/>
      <c r="CP204" s="84"/>
      <c r="CQ204" s="84"/>
      <c r="CR204" s="84"/>
      <c r="CS204" s="84"/>
      <c r="CT204" s="84"/>
      <c r="CU204" s="84"/>
      <c r="CV204" s="84"/>
      <c r="CW204" s="84"/>
      <c r="CX204" s="84"/>
      <c r="CY204" s="84"/>
      <c r="CZ204" s="84"/>
    </row>
    <row r="205" s="243" customFormat="true" ht="15" customHeight="true" x14ac:dyDescent="0.2">
      <c r="A205" s="101"/>
      <c r="B205" s="98"/>
      <c r="C205" s="189"/>
      <c r="D205" s="188"/>
      <c r="E205" s="188"/>
      <c r="F205" s="188"/>
      <c r="G205" s="187"/>
      <c r="H205" s="186"/>
      <c r="I205" s="188"/>
      <c r="J205" s="188"/>
      <c r="K205" s="188"/>
      <c r="L205" s="185"/>
      <c r="M205" s="189"/>
      <c r="N205" s="188"/>
      <c r="O205" s="188"/>
      <c r="P205" s="188"/>
      <c r="Q205" s="187"/>
      <c r="R205" s="186"/>
      <c r="S205" s="188"/>
      <c r="T205" s="188"/>
      <c r="U205" s="188"/>
      <c r="V205" s="188"/>
      <c r="W205" s="188"/>
      <c r="X205" s="188"/>
      <c r="Y205" s="188"/>
      <c r="Z205" s="188"/>
      <c r="AA205" s="188"/>
      <c r="AB205" s="188"/>
      <c r="AC205" s="188"/>
      <c r="AD205" s="188"/>
      <c r="AE205" s="188"/>
      <c r="AF205" s="188"/>
      <c r="AG205" s="185"/>
      <c r="AH205" s="513"/>
      <c r="AI205" s="513"/>
      <c r="AJ205" s="513"/>
      <c r="AK205" s="513"/>
      <c r="AL205" s="513"/>
      <c r="AM205" s="513"/>
      <c r="AN205" s="513"/>
      <c r="AO205" s="513"/>
      <c r="AP205" s="513"/>
      <c r="AQ205" s="513"/>
      <c r="AR205" s="513"/>
      <c r="AS205" s="513"/>
      <c r="AT205" s="513"/>
      <c r="AU205" s="513"/>
      <c r="AV205" s="513"/>
      <c r="AW205" s="513"/>
      <c r="AX205" s="513"/>
      <c r="AY205" s="513"/>
      <c r="AZ205" s="757"/>
      <c r="BA205" s="762"/>
      <c r="BB205" s="641"/>
      <c r="BC205" s="527"/>
      <c r="BD205" s="526"/>
      <c r="BE205" s="526"/>
      <c r="BF205" s="526"/>
      <c r="BG205" s="530"/>
      <c r="BH205" s="527"/>
      <c r="BI205" s="526"/>
      <c r="BJ205" s="526"/>
      <c r="BK205" s="526"/>
      <c r="BL205" s="530"/>
      <c r="BM205" s="527"/>
      <c r="BN205" s="526"/>
      <c r="BO205" s="526"/>
      <c r="BP205" s="526"/>
      <c r="BQ205" s="530"/>
      <c r="BR205" s="527"/>
      <c r="BS205" s="526"/>
      <c r="BT205" s="526"/>
      <c r="BU205" s="526"/>
      <c r="BV205" s="526"/>
      <c r="BW205" s="526"/>
      <c r="BX205" s="526"/>
      <c r="BY205" s="529"/>
      <c r="BZ205" s="529"/>
      <c r="CA205" s="529"/>
      <c r="CB205" s="529"/>
      <c r="CC205" s="529"/>
      <c r="CD205" s="529"/>
      <c r="CE205" s="529"/>
      <c r="CF205" s="529"/>
      <c r="CG205" s="529"/>
      <c r="CH205" s="84"/>
      <c r="CI205" s="84"/>
      <c r="CJ205" s="84"/>
      <c r="CK205" s="84"/>
      <c r="CL205" s="84"/>
      <c r="CM205" s="84"/>
      <c r="CN205" s="84"/>
      <c r="CO205" s="84"/>
      <c r="CP205" s="84"/>
      <c r="CQ205" s="84"/>
      <c r="CR205" s="84"/>
      <c r="CS205" s="84"/>
      <c r="CT205" s="84"/>
      <c r="CU205" s="84"/>
      <c r="CV205" s="84"/>
      <c r="CW205" s="84"/>
      <c r="CX205" s="84"/>
      <c r="CY205" s="84"/>
      <c r="CZ205" s="84"/>
    </row>
    <row r="206" s="603" customFormat="true" ht="250.15" customHeight="true" x14ac:dyDescent="0.2">
      <c r="B206" s="243"/>
      <c r="AH206" s="422"/>
      <c r="AI206" s="422"/>
      <c r="AJ206" s="422"/>
      <c r="AK206" s="422"/>
      <c r="AL206" s="422"/>
      <c r="AM206" s="422"/>
      <c r="AN206" s="422"/>
      <c r="AO206" s="422"/>
      <c r="AP206" s="422"/>
      <c r="AQ206" s="422"/>
      <c r="AR206" s="422"/>
      <c r="AS206" s="422"/>
      <c r="AT206" s="422"/>
      <c r="AU206" s="422"/>
      <c r="AV206" s="422"/>
      <c r="AW206" s="422"/>
      <c r="AX206" s="422"/>
      <c r="AY206" s="422"/>
      <c r="AZ206" s="422"/>
      <c r="BA206" s="386"/>
      <c r="BB206" s="384"/>
      <c r="BC206" s="384"/>
      <c r="BD206" s="384"/>
      <c r="BE206" s="384"/>
      <c r="BF206" s="384"/>
      <c r="BG206" s="384"/>
      <c r="BH206" s="384"/>
      <c r="BI206" s="384"/>
      <c r="BJ206" s="384"/>
      <c r="BK206" s="384"/>
      <c r="BL206" s="384"/>
      <c r="BM206" s="384"/>
      <c r="BN206" s="384"/>
      <c r="BO206" s="384"/>
      <c r="BP206" s="384"/>
      <c r="BQ206" s="384"/>
      <c r="BR206" s="384"/>
      <c r="BS206" s="384"/>
      <c r="BT206" s="384"/>
      <c r="BU206" s="384"/>
      <c r="BV206" s="384"/>
      <c r="BW206" s="384"/>
      <c r="BX206" s="384"/>
      <c r="BY206" s="386"/>
      <c r="BZ206" s="421"/>
      <c r="CA206" s="421"/>
      <c r="CB206" s="421"/>
      <c r="CC206" s="421"/>
      <c r="CD206" s="421"/>
      <c r="CE206" s="421"/>
      <c r="CF206" s="421"/>
      <c r="CG206" s="421"/>
      <c r="CH206" s="421"/>
      <c r="CI206" s="421"/>
      <c r="CJ206" s="421"/>
      <c r="CK206" s="421"/>
      <c r="CL206" s="421"/>
      <c r="CM206" s="421"/>
      <c r="CN206" s="421"/>
      <c r="CO206" s="421"/>
      <c r="CP206" s="421"/>
      <c r="CQ206" s="421"/>
      <c r="CR206" s="421"/>
      <c r="CS206" s="421"/>
      <c r="CT206" s="421"/>
      <c r="CU206" s="421"/>
      <c r="CV206" s="421"/>
      <c r="CW206" s="421"/>
      <c r="CX206" s="421"/>
      <c r="CY206" s="421"/>
      <c r="CZ206" s="421"/>
    </row>
    <row r="207" s="377" customFormat="true" ht="18" customHeight="true" x14ac:dyDescent="0.2">
      <c r="AH207" s="417"/>
      <c r="AI207" s="417"/>
      <c r="AJ207" s="417"/>
      <c r="AK207" s="417"/>
      <c r="AL207" s="417"/>
      <c r="AM207" s="417"/>
      <c r="AN207" s="417"/>
      <c r="AO207" s="417"/>
      <c r="AP207" s="417"/>
      <c r="AQ207" s="417"/>
      <c r="AR207" s="417"/>
      <c r="AS207" s="417"/>
      <c r="AT207" s="417"/>
      <c r="AU207" s="417"/>
      <c r="AV207" s="417"/>
      <c r="AW207" s="417"/>
      <c r="AX207" s="417"/>
      <c r="AY207" s="417"/>
      <c r="AZ207" s="417"/>
      <c r="BB207" s="388"/>
      <c r="BZ207" s="417"/>
      <c r="CA207" s="417"/>
      <c r="CB207" s="417"/>
      <c r="CC207" s="417"/>
      <c r="CD207" s="417"/>
      <c r="CE207" s="417"/>
      <c r="CF207" s="417"/>
      <c r="CG207" s="417"/>
      <c r="CH207" s="417"/>
      <c r="CI207" s="417"/>
      <c r="CJ207" s="417"/>
      <c r="CK207" s="417"/>
      <c r="CL207" s="417"/>
      <c r="CM207" s="417"/>
      <c r="CN207" s="417"/>
      <c r="CO207" s="417"/>
      <c r="CP207" s="417"/>
      <c r="CQ207" s="417"/>
      <c r="CR207" s="417"/>
      <c r="CS207" s="417"/>
      <c r="CT207" s="417"/>
      <c r="CU207" s="417"/>
      <c r="CV207" s="417"/>
      <c r="CW207" s="417"/>
      <c r="CX207" s="417"/>
      <c r="CY207" s="417"/>
      <c r="CZ207" s="417"/>
    </row>
    <row r="208" s="377" customFormat="true" ht="22.5" customHeight="true" x14ac:dyDescent="0.35">
      <c r="A208" s="865" t="str">
        <f>A1026</f>
        <v>Central African Republic</v>
      </c>
      <c r="B208" s="866"/>
      <c r="AH208" s="417"/>
      <c r="AI208" s="417"/>
      <c r="AJ208" s="417"/>
      <c r="AK208" s="417"/>
      <c r="AL208" s="417"/>
      <c r="AM208" s="417"/>
      <c r="AN208" s="417"/>
      <c r="AO208" s="417"/>
      <c r="AP208" s="417"/>
      <c r="AQ208" s="417"/>
      <c r="AR208" s="417"/>
      <c r="AS208" s="417"/>
      <c r="AT208" s="417"/>
      <c r="AU208" s="417"/>
      <c r="AV208" s="417"/>
      <c r="AW208" s="417"/>
      <c r="AX208" s="417"/>
      <c r="AY208" s="417"/>
      <c r="AZ208" s="417"/>
      <c r="BB208" s="388"/>
      <c r="BZ208" s="417"/>
      <c r="CA208" s="417"/>
      <c r="CB208" s="417"/>
      <c r="CC208" s="417"/>
      <c r="CD208" s="417"/>
      <c r="CE208" s="417"/>
      <c r="CF208" s="417"/>
      <c r="CG208" s="417"/>
      <c r="CH208" s="417"/>
      <c r="CI208" s="417"/>
      <c r="CJ208" s="417"/>
      <c r="CK208" s="417"/>
      <c r="CL208" s="417"/>
      <c r="CM208" s="417"/>
      <c r="CN208" s="417"/>
      <c r="CO208" s="417"/>
      <c r="CP208" s="417"/>
      <c r="CQ208" s="417"/>
      <c r="CR208" s="417"/>
      <c r="CS208" s="417"/>
      <c r="CT208" s="417"/>
      <c r="CU208" s="417"/>
      <c r="CV208" s="417"/>
      <c r="CW208" s="417"/>
      <c r="CX208" s="417"/>
      <c r="CY208" s="417"/>
      <c r="CZ208" s="417"/>
    </row>
    <row r="209" s="377" customFormat="true" ht="22.5" customHeight="true" x14ac:dyDescent="0.35">
      <c r="A209" s="392" t="str">
        <f>A1034</f>
        <v>2006</v>
      </c>
      <c r="B209" s="393"/>
      <c r="AH209" s="417"/>
      <c r="AI209" s="417"/>
      <c r="AJ209" s="417"/>
      <c r="AK209" s="417"/>
      <c r="AL209" s="417"/>
      <c r="AM209" s="417"/>
      <c r="AN209" s="417"/>
      <c r="AO209" s="417"/>
      <c r="AP209" s="417"/>
      <c r="AQ209" s="417"/>
      <c r="AR209" s="417"/>
      <c r="AS209" s="417"/>
      <c r="AT209" s="417"/>
      <c r="AU209" s="417"/>
      <c r="AV209" s="417"/>
      <c r="AW209" s="417"/>
      <c r="AX209" s="417"/>
      <c r="AY209" s="417"/>
      <c r="AZ209" s="417"/>
      <c r="BB209" s="388"/>
      <c r="BZ209" s="417"/>
      <c r="CA209" s="417"/>
      <c r="CB209" s="417"/>
      <c r="CC209" s="417"/>
      <c r="CD209" s="417"/>
      <c r="CE209" s="417"/>
      <c r="CF209" s="417"/>
      <c r="CG209" s="417"/>
      <c r="CH209" s="417"/>
      <c r="CI209" s="417"/>
      <c r="CJ209" s="417"/>
      <c r="CK209" s="417"/>
      <c r="CL209" s="417"/>
      <c r="CM209" s="417"/>
      <c r="CN209" s="417"/>
      <c r="CO209" s="417"/>
      <c r="CP209" s="417"/>
      <c r="CQ209" s="417"/>
      <c r="CR209" s="417"/>
      <c r="CS209" s="417"/>
      <c r="CT209" s="417"/>
      <c r="CU209" s="417"/>
      <c r="CV209" s="417"/>
      <c r="CW209" s="417"/>
      <c r="CX209" s="417"/>
      <c r="CY209" s="417"/>
      <c r="CZ209" s="417"/>
    </row>
    <row r="210" s="377" customFormat="true" ht="22.5" customHeight="true" x14ac:dyDescent="0.35">
      <c r="A210" s="634" t="s">
        <v>112</v>
      </c>
      <c r="B210" s="395"/>
      <c r="AH210" s="417"/>
      <c r="AI210" s="417"/>
      <c r="AJ210" s="417"/>
      <c r="AK210" s="417"/>
      <c r="AL210" s="417"/>
      <c r="AM210" s="417"/>
      <c r="AN210" s="417"/>
      <c r="AO210" s="417"/>
      <c r="AP210" s="417"/>
      <c r="AQ210" s="417"/>
      <c r="AR210" s="417"/>
      <c r="AS210" s="417"/>
      <c r="AT210" s="417"/>
      <c r="AU210" s="417"/>
      <c r="AV210" s="417"/>
      <c r="AW210" s="417"/>
      <c r="AX210" s="417"/>
      <c r="AY210" s="417"/>
      <c r="AZ210" s="417"/>
      <c r="BB210" s="388"/>
      <c r="BZ210" s="417"/>
      <c r="CA210" s="417"/>
      <c r="CB210" s="417"/>
      <c r="CC210" s="417"/>
      <c r="CD210" s="417"/>
      <c r="CE210" s="417"/>
      <c r="CF210" s="417"/>
      <c r="CG210" s="417"/>
      <c r="CH210" s="417"/>
      <c r="CI210" s="417"/>
      <c r="CJ210" s="417"/>
      <c r="CK210" s="417"/>
      <c r="CL210" s="417"/>
      <c r="CM210" s="417"/>
      <c r="CN210" s="417"/>
      <c r="CO210" s="417"/>
      <c r="CP210" s="417"/>
      <c r="CQ210" s="417"/>
      <c r="CR210" s="417"/>
      <c r="CS210" s="417"/>
      <c r="CT210" s="417"/>
      <c r="CU210" s="417"/>
      <c r="CV210" s="417"/>
      <c r="CW210" s="417"/>
      <c r="CX210" s="417"/>
      <c r="CY210" s="417"/>
      <c r="CZ210" s="417"/>
    </row>
    <row r="211" s="377" customFormat="true" ht="20.1" customHeight="true" x14ac:dyDescent="0.35">
      <c r="A211" s="397" t="s">
        <v>97</v>
      </c>
      <c r="B211" s="393"/>
      <c r="AH211" s="417"/>
      <c r="AI211" s="417"/>
      <c r="AJ211" s="417"/>
      <c r="AK211" s="417"/>
      <c r="AL211" s="417"/>
      <c r="AM211" s="417"/>
      <c r="AN211" s="417"/>
      <c r="AO211" s="417"/>
      <c r="AP211" s="417"/>
      <c r="AQ211" s="417"/>
      <c r="AR211" s="417"/>
      <c r="AS211" s="417"/>
      <c r="AT211" s="417"/>
      <c r="AU211" s="417"/>
      <c r="AV211" s="417"/>
      <c r="AW211" s="417"/>
      <c r="AX211" s="417"/>
      <c r="AY211" s="417"/>
      <c r="AZ211" s="417"/>
      <c r="BB211" s="388"/>
      <c r="BZ211" s="417"/>
      <c r="CA211" s="417"/>
      <c r="CB211" s="417"/>
      <c r="CC211" s="417"/>
      <c r="CD211" s="417"/>
      <c r="CE211" s="417"/>
      <c r="CF211" s="417"/>
      <c r="CG211" s="417"/>
      <c r="CH211" s="417"/>
      <c r="CI211" s="417"/>
      <c r="CJ211" s="417"/>
      <c r="CK211" s="417"/>
      <c r="CL211" s="417"/>
      <c r="CM211" s="417"/>
      <c r="CN211" s="417"/>
      <c r="CO211" s="417"/>
      <c r="CP211" s="417"/>
      <c r="CQ211" s="417"/>
      <c r="CR211" s="417"/>
      <c r="CS211" s="417"/>
      <c r="CT211" s="417"/>
      <c r="CU211" s="417"/>
      <c r="CV211" s="417"/>
      <c r="CW211" s="417"/>
      <c r="CX211" s="417"/>
      <c r="CY211" s="417"/>
      <c r="CZ211" s="417"/>
    </row>
    <row r="212" s="377" customFormat="true" ht="15" customHeight="true" x14ac:dyDescent="0.2">
      <c r="A212" s="638" t="s">
        <v>98</v>
      </c>
      <c r="B212" s="430"/>
      <c r="AH212" s="417"/>
      <c r="AI212" s="417"/>
      <c r="AJ212" s="417"/>
      <c r="AK212" s="417"/>
      <c r="AL212" s="417"/>
      <c r="AM212" s="417"/>
      <c r="AN212" s="417"/>
      <c r="AO212" s="417"/>
      <c r="AP212" s="417"/>
      <c r="AQ212" s="417"/>
      <c r="AR212" s="417"/>
      <c r="AS212" s="417"/>
      <c r="AT212" s="417"/>
      <c r="AU212" s="417"/>
      <c r="AV212" s="417"/>
      <c r="AW212" s="417"/>
      <c r="AX212" s="417"/>
      <c r="AY212" s="417"/>
      <c r="AZ212" s="417"/>
      <c r="BB212" s="388"/>
      <c r="BZ212" s="417"/>
      <c r="CA212" s="417"/>
      <c r="CB212" s="417"/>
      <c r="CC212" s="417"/>
      <c r="CD212" s="417"/>
      <c r="CE212" s="417"/>
      <c r="CF212" s="417"/>
      <c r="CG212" s="417"/>
      <c r="CH212" s="417"/>
      <c r="CI212" s="417"/>
      <c r="CJ212" s="417"/>
      <c r="CK212" s="417"/>
      <c r="CL212" s="417"/>
      <c r="CM212" s="417"/>
      <c r="CN212" s="417"/>
      <c r="CO212" s="417"/>
      <c r="CP212" s="417"/>
      <c r="CQ212" s="417"/>
      <c r="CR212" s="417"/>
      <c r="CS212" s="417"/>
      <c r="CT212" s="417"/>
      <c r="CU212" s="417"/>
      <c r="CV212" s="417"/>
      <c r="CW212" s="417"/>
      <c r="CX212" s="417"/>
      <c r="CY212" s="417"/>
      <c r="CZ212" s="417"/>
    </row>
    <row r="213" s="377" customFormat="true" ht="15" customHeight="true" x14ac:dyDescent="0.2">
      <c r="A213" s="406" t="s">
        <v>41</v>
      </c>
      <c r="B213" s="405"/>
      <c r="AH213" s="417"/>
      <c r="AI213" s="417"/>
      <c r="AJ213" s="417"/>
      <c r="AK213" s="417"/>
      <c r="AL213" s="417"/>
      <c r="AM213" s="417"/>
      <c r="AN213" s="417"/>
      <c r="AO213" s="417"/>
      <c r="AP213" s="417"/>
      <c r="AQ213" s="417"/>
      <c r="AR213" s="417"/>
      <c r="AS213" s="417"/>
      <c r="AT213" s="417"/>
      <c r="AU213" s="417"/>
      <c r="AV213" s="417"/>
      <c r="AW213" s="417"/>
      <c r="AX213" s="417"/>
      <c r="AY213" s="417"/>
      <c r="AZ213" s="417"/>
      <c r="BB213" s="388"/>
      <c r="BZ213" s="417"/>
      <c r="CA213" s="417"/>
      <c r="CB213" s="417"/>
      <c r="CC213" s="417"/>
      <c r="CD213" s="417"/>
      <c r="CE213" s="417"/>
      <c r="CF213" s="417"/>
      <c r="CG213" s="417"/>
      <c r="CH213" s="417"/>
      <c r="CI213" s="417"/>
      <c r="CJ213" s="417"/>
      <c r="CK213" s="417"/>
      <c r="CL213" s="417"/>
      <c r="CM213" s="417"/>
      <c r="CN213" s="417"/>
      <c r="CO213" s="417"/>
      <c r="CP213" s="417"/>
      <c r="CQ213" s="417"/>
      <c r="CR213" s="417"/>
      <c r="CS213" s="417"/>
      <c r="CT213" s="417"/>
      <c r="CU213" s="417"/>
      <c r="CV213" s="417"/>
      <c r="CW213" s="417"/>
      <c r="CX213" s="417"/>
      <c r="CY213" s="417"/>
      <c r="CZ213" s="417"/>
    </row>
    <row r="214" s="377" customFormat="true" ht="15" customHeight="true" x14ac:dyDescent="0.2">
      <c r="A214" s="404" t="s">
        <v>40</v>
      </c>
      <c r="B214" s="405"/>
      <c r="AH214" s="417"/>
      <c r="AI214" s="417"/>
      <c r="AJ214" s="417"/>
      <c r="AK214" s="417"/>
      <c r="AL214" s="417"/>
      <c r="AM214" s="417"/>
      <c r="AN214" s="417"/>
      <c r="AO214" s="417"/>
      <c r="AP214" s="417"/>
      <c r="AQ214" s="417"/>
      <c r="AR214" s="417"/>
      <c r="AS214" s="417"/>
      <c r="AT214" s="417"/>
      <c r="AU214" s="417"/>
      <c r="AV214" s="417"/>
      <c r="AW214" s="417"/>
      <c r="AX214" s="417"/>
      <c r="AY214" s="417"/>
      <c r="AZ214" s="417"/>
      <c r="BB214" s="388"/>
      <c r="BZ214" s="417"/>
      <c r="CA214" s="417"/>
      <c r="CB214" s="417"/>
      <c r="CC214" s="417"/>
      <c r="CD214" s="417"/>
      <c r="CE214" s="417"/>
      <c r="CF214" s="417"/>
      <c r="CG214" s="417"/>
      <c r="CH214" s="417"/>
      <c r="CI214" s="417"/>
      <c r="CJ214" s="417"/>
      <c r="CK214" s="417"/>
      <c r="CL214" s="417"/>
      <c r="CM214" s="417"/>
      <c r="CN214" s="417"/>
      <c r="CO214" s="417"/>
      <c r="CP214" s="417"/>
      <c r="CQ214" s="417"/>
      <c r="CR214" s="417"/>
      <c r="CS214" s="417"/>
      <c r="CT214" s="417"/>
      <c r="CU214" s="417"/>
      <c r="CV214" s="417"/>
      <c r="CW214" s="417"/>
      <c r="CX214" s="417"/>
      <c r="CY214" s="417"/>
      <c r="CZ214" s="417"/>
    </row>
    <row r="215" s="377" customFormat="true" ht="15" customHeight="true" x14ac:dyDescent="0.2">
      <c r="A215" s="404" t="s">
        <v>136</v>
      </c>
      <c r="B215" s="429" t="str">
        <f>A1025</f>
        <v>MICS06</v>
      </c>
      <c r="AH215" s="417"/>
      <c r="AI215" s="417"/>
      <c r="AJ215" s="417"/>
      <c r="AK215" s="417"/>
      <c r="AL215" s="417"/>
      <c r="AM215" s="417"/>
      <c r="AN215" s="417"/>
      <c r="AO215" s="417"/>
      <c r="AP215" s="417"/>
      <c r="AQ215" s="417"/>
      <c r="AR215" s="417"/>
      <c r="AS215" s="417"/>
      <c r="AT215" s="417"/>
      <c r="AU215" s="417"/>
      <c r="AV215" s="417"/>
      <c r="AW215" s="417"/>
      <c r="AX215" s="417"/>
      <c r="AY215" s="417"/>
      <c r="AZ215" s="417"/>
      <c r="BB215" s="388"/>
      <c r="BZ215" s="417"/>
      <c r="CA215" s="417"/>
      <c r="CB215" s="417"/>
      <c r="CC215" s="417"/>
      <c r="CD215" s="417"/>
      <c r="CE215" s="417"/>
      <c r="CF215" s="417"/>
      <c r="CG215" s="417"/>
      <c r="CH215" s="417"/>
      <c r="CI215" s="417"/>
      <c r="CJ215" s="417"/>
      <c r="CK215" s="417"/>
      <c r="CL215" s="417"/>
      <c r="CM215" s="417"/>
      <c r="CN215" s="417"/>
      <c r="CO215" s="417"/>
      <c r="CP215" s="417"/>
      <c r="CQ215" s="417"/>
      <c r="CR215" s="417"/>
      <c r="CS215" s="417"/>
      <c r="CT215" s="417"/>
      <c r="CU215" s="417"/>
      <c r="CV215" s="417"/>
      <c r="CW215" s="417"/>
      <c r="CX215" s="417"/>
      <c r="CY215" s="417"/>
      <c r="CZ215" s="417"/>
    </row>
    <row r="216" s="377" customFormat="true" ht="15" customHeight="true" x14ac:dyDescent="0.2">
      <c r="A216" s="251"/>
      <c r="B216" s="253"/>
      <c r="AH216" s="417"/>
      <c r="AI216" s="417"/>
      <c r="AJ216" s="417"/>
      <c r="AK216" s="417"/>
      <c r="AL216" s="417"/>
      <c r="AM216" s="417"/>
      <c r="AN216" s="417"/>
      <c r="AO216" s="417"/>
      <c r="AP216" s="417"/>
      <c r="AQ216" s="417"/>
      <c r="AR216" s="417"/>
      <c r="AS216" s="417"/>
      <c r="AT216" s="417"/>
      <c r="AU216" s="417"/>
      <c r="AV216" s="417"/>
      <c r="AW216" s="417"/>
      <c r="AX216" s="417"/>
      <c r="AY216" s="417"/>
      <c r="AZ216" s="417"/>
      <c r="BB216" s="388"/>
      <c r="BZ216" s="417"/>
      <c r="CA216" s="417"/>
      <c r="CB216" s="417"/>
      <c r="CC216" s="417"/>
      <c r="CD216" s="417"/>
      <c r="CE216" s="417"/>
      <c r="CF216" s="417"/>
      <c r="CG216" s="417"/>
      <c r="CH216" s="417"/>
      <c r="CI216" s="417"/>
      <c r="CJ216" s="417"/>
      <c r="CK216" s="417"/>
      <c r="CL216" s="417"/>
      <c r="CM216" s="417"/>
      <c r="CN216" s="417"/>
      <c r="CO216" s="417"/>
      <c r="CP216" s="417"/>
      <c r="CQ216" s="417"/>
      <c r="CR216" s="417"/>
      <c r="CS216" s="417"/>
      <c r="CT216" s="417"/>
      <c r="CU216" s="417"/>
      <c r="CV216" s="417"/>
      <c r="CW216" s="417"/>
      <c r="CX216" s="417"/>
      <c r="CY216" s="417"/>
      <c r="CZ216" s="417"/>
    </row>
    <row r="217" s="377" customFormat="true" ht="15" customHeight="true" x14ac:dyDescent="0.2">
      <c r="A217" s="251"/>
      <c r="B217" s="252"/>
      <c r="AH217" s="417"/>
      <c r="AI217" s="417"/>
      <c r="AJ217" s="417"/>
      <c r="AK217" s="417"/>
      <c r="AL217" s="417"/>
      <c r="AM217" s="417"/>
      <c r="AN217" s="417"/>
      <c r="AO217" s="417"/>
      <c r="AP217" s="417"/>
      <c r="AQ217" s="417"/>
      <c r="AR217" s="417"/>
      <c r="AS217" s="417"/>
      <c r="AT217" s="417"/>
      <c r="AU217" s="417"/>
      <c r="AV217" s="417"/>
      <c r="AW217" s="417"/>
      <c r="AX217" s="417"/>
      <c r="AY217" s="417"/>
      <c r="AZ217" s="417"/>
      <c r="BB217" s="388"/>
      <c r="BZ217" s="417"/>
      <c r="CA217" s="417"/>
      <c r="CB217" s="417"/>
      <c r="CC217" s="417"/>
      <c r="CD217" s="417"/>
      <c r="CE217" s="417"/>
      <c r="CF217" s="417"/>
      <c r="CG217" s="417"/>
      <c r="CH217" s="417"/>
      <c r="CI217" s="417"/>
      <c r="CJ217" s="417"/>
      <c r="CK217" s="417"/>
      <c r="CL217" s="417"/>
      <c r="CM217" s="417"/>
      <c r="CN217" s="417"/>
      <c r="CO217" s="417"/>
      <c r="CP217" s="417"/>
      <c r="CQ217" s="417"/>
      <c r="CR217" s="417"/>
      <c r="CS217" s="417"/>
      <c r="CT217" s="417"/>
      <c r="CU217" s="417"/>
      <c r="CV217" s="417"/>
      <c r="CW217" s="417"/>
      <c r="CX217" s="417"/>
      <c r="CY217" s="417"/>
      <c r="CZ217" s="417"/>
    </row>
    <row r="218" s="377" customFormat="true" ht="18" customHeight="true" x14ac:dyDescent="0.2">
      <c r="A218" s="251"/>
      <c r="B218" s="253"/>
      <c r="AH218" s="417"/>
      <c r="AI218" s="417"/>
      <c r="AJ218" s="417"/>
      <c r="AK218" s="417"/>
      <c r="AL218" s="417"/>
      <c r="AM218" s="417"/>
      <c r="AN218" s="417"/>
      <c r="AO218" s="417"/>
      <c r="AP218" s="417"/>
      <c r="AQ218" s="417"/>
      <c r="AR218" s="417"/>
      <c r="AS218" s="417"/>
      <c r="AT218" s="417"/>
      <c r="AU218" s="417"/>
      <c r="AV218" s="417"/>
      <c r="AW218" s="417"/>
      <c r="AX218" s="417"/>
      <c r="AY218" s="417"/>
      <c r="AZ218" s="417"/>
      <c r="BB218" s="388"/>
      <c r="BZ218" s="417"/>
      <c r="CA218" s="417"/>
      <c r="CB218" s="417"/>
      <c r="CC218" s="417"/>
      <c r="CD218" s="417"/>
      <c r="CE218" s="417"/>
      <c r="CF218" s="417"/>
      <c r="CG218" s="417"/>
      <c r="CH218" s="417"/>
      <c r="CI218" s="417"/>
      <c r="CJ218" s="417"/>
      <c r="CK218" s="417"/>
      <c r="CL218" s="417"/>
      <c r="CM218" s="417"/>
      <c r="CN218" s="417"/>
      <c r="CO218" s="417"/>
      <c r="CP218" s="417"/>
      <c r="CQ218" s="417"/>
      <c r="CR218" s="417"/>
      <c r="CS218" s="417"/>
      <c r="CT218" s="417"/>
      <c r="CU218" s="417"/>
      <c r="CV218" s="417"/>
      <c r="CW218" s="417"/>
      <c r="CX218" s="417"/>
      <c r="CY218" s="417"/>
      <c r="CZ218" s="417"/>
    </row>
    <row r="219" s="377" customFormat="true" ht="18" customHeight="true" x14ac:dyDescent="0.2">
      <c r="A219" s="250"/>
      <c r="B219" s="249"/>
      <c r="AH219" s="417"/>
      <c r="AI219" s="417"/>
      <c r="AJ219" s="417"/>
      <c r="AK219" s="417"/>
      <c r="AL219" s="417"/>
      <c r="AM219" s="417"/>
      <c r="AN219" s="417"/>
      <c r="AO219" s="417"/>
      <c r="AP219" s="417"/>
      <c r="AQ219" s="417"/>
      <c r="AR219" s="417"/>
      <c r="AS219" s="417"/>
      <c r="AT219" s="417"/>
      <c r="AU219" s="417"/>
      <c r="AV219" s="417"/>
      <c r="AW219" s="417"/>
      <c r="AX219" s="417"/>
      <c r="AY219" s="417"/>
      <c r="AZ219" s="417"/>
      <c r="BB219" s="388"/>
      <c r="BZ219" s="417"/>
      <c r="CA219" s="417"/>
      <c r="CB219" s="417"/>
      <c r="CC219" s="417"/>
      <c r="CD219" s="417"/>
      <c r="CE219" s="417"/>
      <c r="CF219" s="417"/>
      <c r="CG219" s="417"/>
      <c r="CH219" s="417"/>
      <c r="CI219" s="417"/>
      <c r="CJ219" s="417"/>
      <c r="CK219" s="417"/>
      <c r="CL219" s="417"/>
      <c r="CM219" s="417"/>
      <c r="CN219" s="417"/>
      <c r="CO219" s="417"/>
      <c r="CP219" s="417"/>
      <c r="CQ219" s="417"/>
      <c r="CR219" s="417"/>
      <c r="CS219" s="417"/>
      <c r="CT219" s="417"/>
      <c r="CU219" s="417"/>
      <c r="CV219" s="417"/>
      <c r="CW219" s="417"/>
      <c r="CX219" s="417"/>
      <c r="CY219" s="417"/>
      <c r="CZ219" s="417"/>
    </row>
    <row r="220" s="759" customFormat="true" ht="15" customHeight="true" x14ac:dyDescent="0.2">
      <c r="A220" s="368" t="s">
        <v>86</v>
      </c>
      <c r="B220" s="412"/>
      <c r="C220" s="867" t="s">
        <v>115</v>
      </c>
      <c r="D220" s="868"/>
      <c r="E220" s="868"/>
      <c r="F220" s="868"/>
      <c r="G220" s="869"/>
      <c r="H220" s="856" t="s">
        <v>39</v>
      </c>
      <c r="I220" s="857"/>
      <c r="J220" s="857"/>
      <c r="K220" s="857"/>
      <c r="L220" s="858"/>
      <c r="M220" s="859" t="s">
        <v>38</v>
      </c>
      <c r="N220" s="860"/>
      <c r="O220" s="860"/>
      <c r="P220" s="860"/>
      <c r="Q220" s="861"/>
      <c r="R220" s="97" t="s">
        <v>143</v>
      </c>
      <c r="S220" s="502"/>
      <c r="T220" s="502"/>
      <c r="U220" s="502"/>
      <c r="V220" s="502"/>
      <c r="W220" s="502"/>
      <c r="X220" s="502"/>
      <c r="Y220" s="502"/>
      <c r="Z220" s="502"/>
      <c r="AA220" s="502"/>
      <c r="AB220" s="502"/>
      <c r="AC220" s="502"/>
      <c r="AD220" s="502"/>
      <c r="AE220" s="502"/>
      <c r="AF220" s="502"/>
      <c r="AG220" s="502"/>
      <c r="AH220" s="513"/>
      <c r="AI220" s="513"/>
      <c r="AJ220" s="513"/>
      <c r="AK220" s="513"/>
      <c r="AL220" s="513"/>
      <c r="AM220" s="513"/>
      <c r="AN220" s="513"/>
      <c r="AO220" s="513"/>
      <c r="AP220" s="513"/>
      <c r="AQ220" s="513"/>
      <c r="AR220" s="513"/>
      <c r="AS220" s="513"/>
      <c r="AT220" s="513"/>
      <c r="AU220" s="513"/>
      <c r="AV220" s="513"/>
      <c r="AW220" s="513"/>
      <c r="AX220" s="513"/>
      <c r="AY220" s="513"/>
      <c r="AZ220" s="757"/>
      <c r="BA220" s="423" t="s">
        <v>131</v>
      </c>
      <c r="BB220" s="368" t="s">
        <v>86</v>
      </c>
      <c r="BC220" s="859" t="s">
        <v>115</v>
      </c>
      <c r="BD220" s="860"/>
      <c r="BE220" s="860"/>
      <c r="BF220" s="860"/>
      <c r="BG220" s="889"/>
      <c r="BH220" s="859" t="s">
        <v>39</v>
      </c>
      <c r="BI220" s="860"/>
      <c r="BJ220" s="860"/>
      <c r="BK220" s="860"/>
      <c r="BL220" s="889"/>
      <c r="BM220" s="859" t="s">
        <v>38</v>
      </c>
      <c r="BN220" s="860"/>
      <c r="BO220" s="860"/>
      <c r="BP220" s="860"/>
      <c r="BQ220" s="861"/>
      <c r="BR220" s="96" t="s">
        <v>143</v>
      </c>
      <c r="BS220" s="502"/>
      <c r="BT220" s="502"/>
      <c r="BU220" s="502"/>
      <c r="BV220" s="502"/>
      <c r="BW220" s="502"/>
      <c r="BX220" s="502"/>
      <c r="BY220" s="502"/>
      <c r="BZ220" s="516"/>
      <c r="CA220" s="516"/>
      <c r="CB220" s="516"/>
      <c r="CC220" s="516"/>
      <c r="CD220" s="516"/>
      <c r="CE220" s="516"/>
      <c r="CF220" s="516"/>
      <c r="CG220" s="516"/>
      <c r="CH220" s="421"/>
      <c r="CI220" s="421"/>
      <c r="CJ220" s="421"/>
      <c r="CK220" s="421"/>
      <c r="CL220" s="421"/>
      <c r="CM220" s="421"/>
      <c r="CN220" s="421"/>
      <c r="CO220" s="421"/>
      <c r="CP220" s="421"/>
      <c r="CQ220" s="421"/>
      <c r="CR220" s="421"/>
      <c r="CS220" s="421"/>
      <c r="CT220" s="421"/>
      <c r="CU220" s="421"/>
      <c r="CV220" s="421"/>
      <c r="CW220" s="421"/>
      <c r="CX220" s="421"/>
      <c r="CY220" s="421"/>
      <c r="CZ220" s="421"/>
    </row>
    <row r="221" s="759" customFormat="true" ht="24" x14ac:dyDescent="0.2">
      <c r="A221" s="409" t="s">
        <v>87</v>
      </c>
      <c r="B221" s="451"/>
      <c r="C221" s="493" t="s">
        <v>0</v>
      </c>
      <c r="D221" s="632" t="s">
        <v>1</v>
      </c>
      <c r="E221" s="632" t="s">
        <v>2</v>
      </c>
      <c r="F221" s="632" t="s">
        <v>3</v>
      </c>
      <c r="G221" s="633" t="s">
        <v>4</v>
      </c>
      <c r="H221" s="456" t="s">
        <v>0</v>
      </c>
      <c r="I221" s="636" t="s">
        <v>1</v>
      </c>
      <c r="J221" s="636" t="s">
        <v>2</v>
      </c>
      <c r="K221" s="636" t="s">
        <v>3</v>
      </c>
      <c r="L221" s="637" t="s">
        <v>4</v>
      </c>
      <c r="M221" s="457" t="s">
        <v>0</v>
      </c>
      <c r="N221" s="636" t="s">
        <v>1</v>
      </c>
      <c r="O221" s="636" t="s">
        <v>2</v>
      </c>
      <c r="P221" s="636" t="s">
        <v>3</v>
      </c>
      <c r="Q221" s="630" t="s">
        <v>4</v>
      </c>
      <c r="R221" s="456" t="s">
        <v>677</v>
      </c>
      <c r="S221" s="636" t="s">
        <v>265</v>
      </c>
      <c r="T221" s="636" t="s">
        <v>266</v>
      </c>
      <c r="U221" s="636" t="s">
        <v>267</v>
      </c>
      <c r="V221" s="636" t="s">
        <v>678</v>
      </c>
      <c r="W221" s="636" t="s">
        <v>679</v>
      </c>
      <c r="X221" s="636" t="s">
        <v>268</v>
      </c>
      <c r="Y221" s="636" t="s">
        <v>269</v>
      </c>
      <c r="Z221" s="636" t="s">
        <v>270</v>
      </c>
      <c r="AA221" s="636" t="s">
        <v>680</v>
      </c>
      <c r="AB221" s="636" t="s">
        <v>271</v>
      </c>
      <c r="AC221" s="636" t="s">
        <v>272</v>
      </c>
      <c r="AD221" s="636" t="s">
        <v>273</v>
      </c>
      <c r="AE221" s="636" t="s">
        <v>274</v>
      </c>
      <c r="AF221" s="636" t="s">
        <v>275</v>
      </c>
      <c r="AG221" s="637" t="s">
        <v>276</v>
      </c>
      <c r="AH221" s="513" t="s">
        <v>681</v>
      </c>
      <c r="AI221" s="513"/>
      <c r="AJ221" s="513"/>
      <c r="AK221" s="513"/>
      <c r="AL221" s="513"/>
      <c r="AM221" s="513"/>
      <c r="AN221" s="513"/>
      <c r="AO221" s="513"/>
      <c r="AP221" s="513"/>
      <c r="AQ221" s="513"/>
      <c r="AR221" s="513"/>
      <c r="AS221" s="513"/>
      <c r="AT221" s="513"/>
      <c r="AU221" s="513"/>
      <c r="AV221" s="513"/>
      <c r="AW221" s="513"/>
      <c r="AX221" s="513"/>
      <c r="AY221" s="513"/>
      <c r="AZ221" s="757"/>
      <c r="BA221" s="409" t="s">
        <v>118</v>
      </c>
      <c r="BB221" s="408"/>
      <c r="BC221" s="532" t="s">
        <v>0</v>
      </c>
      <c r="BD221" s="604" t="s">
        <v>1</v>
      </c>
      <c r="BE221" s="604" t="s">
        <v>2</v>
      </c>
      <c r="BF221" s="604" t="s">
        <v>3</v>
      </c>
      <c r="BG221" s="533" t="s">
        <v>4</v>
      </c>
      <c r="BH221" s="532" t="s">
        <v>0</v>
      </c>
      <c r="BI221" s="604" t="s">
        <v>1</v>
      </c>
      <c r="BJ221" s="604" t="s">
        <v>2</v>
      </c>
      <c r="BK221" s="604" t="s">
        <v>3</v>
      </c>
      <c r="BL221" s="533" t="s">
        <v>4</v>
      </c>
      <c r="BM221" s="532" t="s">
        <v>0</v>
      </c>
      <c r="BN221" s="604" t="s">
        <v>1</v>
      </c>
      <c r="BO221" s="604" t="s">
        <v>2</v>
      </c>
      <c r="BP221" s="604" t="s">
        <v>3</v>
      </c>
      <c r="BQ221" s="533" t="s">
        <v>4</v>
      </c>
      <c r="BR221" s="532" t="s">
        <v>677</v>
      </c>
      <c r="BS221" s="604" t="s">
        <v>265</v>
      </c>
      <c r="BT221" s="604" t="s">
        <v>266</v>
      </c>
      <c r="BU221" s="604" t="s">
        <v>267</v>
      </c>
      <c r="BV221" s="604" t="s">
        <v>678</v>
      </c>
      <c r="BW221" s="604" t="s">
        <v>679</v>
      </c>
      <c r="BX221" s="604" t="s">
        <v>268</v>
      </c>
      <c r="BY221" s="605" t="s">
        <v>269</v>
      </c>
      <c r="BZ221" s="605" t="s">
        <v>270</v>
      </c>
      <c r="CA221" s="605" t="s">
        <v>680</v>
      </c>
      <c r="CB221" s="605" t="s">
        <v>271</v>
      </c>
      <c r="CC221" s="605" t="s">
        <v>272</v>
      </c>
      <c r="CD221" s="605" t="s">
        <v>273</v>
      </c>
      <c r="CE221" s="605" t="s">
        <v>274</v>
      </c>
      <c r="CF221" s="605" t="s">
        <v>275</v>
      </c>
      <c r="CG221" s="605" t="s">
        <v>276</v>
      </c>
      <c r="CH221" s="763" t="s">
        <v>681</v>
      </c>
      <c r="CI221" s="763"/>
      <c r="CJ221" s="763"/>
      <c r="CK221" s="763"/>
      <c r="CL221" s="763"/>
      <c r="CM221" s="763"/>
      <c r="CN221" s="763"/>
      <c r="CO221" s="763"/>
      <c r="CP221" s="763"/>
      <c r="CQ221" s="763"/>
      <c r="CR221" s="763"/>
      <c r="CS221" s="763"/>
      <c r="CT221" s="763"/>
      <c r="CU221" s="763"/>
      <c r="CV221" s="763"/>
      <c r="CW221" s="763"/>
      <c r="CX221" s="763"/>
      <c r="CY221" s="763"/>
      <c r="CZ221" s="763"/>
    </row>
    <row r="222" s="759" customFormat="true" ht="15" customHeight="true" x14ac:dyDescent="0.2">
      <c r="A222" s="862" t="s">
        <v>37</v>
      </c>
      <c r="B222" s="453" t="s">
        <v>15</v>
      </c>
      <c r="C222" s="134" t="s">
        <v>36</v>
      </c>
      <c r="D222" s="131" t="s">
        <v>36</v>
      </c>
      <c r="E222" s="131" t="s">
        <v>36</v>
      </c>
      <c r="F222" s="131" t="s">
        <v>36</v>
      </c>
      <c r="G222" s="128" t="s">
        <v>36</v>
      </c>
      <c r="H222" s="125" t="s">
        <v>36</v>
      </c>
      <c r="I222" s="131" t="s">
        <v>36</v>
      </c>
      <c r="J222" s="131" t="s">
        <v>36</v>
      </c>
      <c r="K222" s="131" t="s">
        <v>36</v>
      </c>
      <c r="L222" s="122" t="s">
        <v>36</v>
      </c>
      <c r="M222" s="134" t="s">
        <v>36</v>
      </c>
      <c r="N222" s="131" t="s">
        <v>36</v>
      </c>
      <c r="O222" s="131" t="s">
        <v>36</v>
      </c>
      <c r="P222" s="131" t="s">
        <v>36</v>
      </c>
      <c r="Q222" s="128" t="s">
        <v>36</v>
      </c>
      <c r="R222" s="125" t="s">
        <v>36</v>
      </c>
      <c r="S222" s="131" t="s">
        <v>36</v>
      </c>
      <c r="T222" s="131" t="s">
        <v>36</v>
      </c>
      <c r="U222" s="131" t="s">
        <v>36</v>
      </c>
      <c r="V222" s="131" t="s">
        <v>36</v>
      </c>
      <c r="W222" s="131" t="s">
        <v>36</v>
      </c>
      <c r="X222" s="131" t="s">
        <v>36</v>
      </c>
      <c r="Y222" s="131" t="s">
        <v>36</v>
      </c>
      <c r="Z222" s="131" t="s">
        <v>36</v>
      </c>
      <c r="AA222" s="131" t="s">
        <v>36</v>
      </c>
      <c r="AB222" s="131" t="s">
        <v>36</v>
      </c>
      <c r="AC222" s="131" t="s">
        <v>36</v>
      </c>
      <c r="AD222" s="131" t="s">
        <v>36</v>
      </c>
      <c r="AE222" s="131" t="s">
        <v>36</v>
      </c>
      <c r="AF222" s="131" t="s">
        <v>36</v>
      </c>
      <c r="AG222" s="122" t="s">
        <v>36</v>
      </c>
      <c r="AH222" s="133" t="s">
        <v>36</v>
      </c>
      <c r="AI222" s="513"/>
      <c r="AJ222" s="513"/>
      <c r="AK222" s="513"/>
      <c r="AL222" s="513"/>
      <c r="AM222" s="513"/>
      <c r="AN222" s="513"/>
      <c r="AO222" s="513"/>
      <c r="AP222" s="513"/>
      <c r="AQ222" s="513"/>
      <c r="AR222" s="513"/>
      <c r="AS222" s="513"/>
      <c r="AT222" s="513"/>
      <c r="AU222" s="513"/>
      <c r="AV222" s="513"/>
      <c r="AW222" s="513"/>
      <c r="AX222" s="513"/>
      <c r="AY222" s="513"/>
      <c r="AZ222" s="757"/>
      <c r="BA222" s="888" t="s">
        <v>37</v>
      </c>
      <c r="BB222" s="642" t="s">
        <v>15</v>
      </c>
      <c r="BC222" s="121" t="s">
        <v>36</v>
      </c>
      <c r="BD222" s="117" t="s">
        <v>36</v>
      </c>
      <c r="BE222" s="117" t="s">
        <v>36</v>
      </c>
      <c r="BF222" s="117" t="s">
        <v>36</v>
      </c>
      <c r="BG222" s="112" t="s">
        <v>36</v>
      </c>
      <c r="BH222" s="121" t="s">
        <v>36</v>
      </c>
      <c r="BI222" s="117" t="s">
        <v>36</v>
      </c>
      <c r="BJ222" s="117" t="s">
        <v>36</v>
      </c>
      <c r="BK222" s="117" t="s">
        <v>36</v>
      </c>
      <c r="BL222" s="112" t="s">
        <v>36</v>
      </c>
      <c r="BM222" s="121" t="s">
        <v>36</v>
      </c>
      <c r="BN222" s="117" t="s">
        <v>36</v>
      </c>
      <c r="BO222" s="117" t="s">
        <v>36</v>
      </c>
      <c r="BP222" s="117" t="s">
        <v>36</v>
      </c>
      <c r="BQ222" s="112" t="s">
        <v>36</v>
      </c>
      <c r="BR222" s="121" t="s">
        <v>36</v>
      </c>
      <c r="BS222" s="117" t="s">
        <v>36</v>
      </c>
      <c r="BT222" s="117" t="s">
        <v>36</v>
      </c>
      <c r="BU222" s="117" t="s">
        <v>36</v>
      </c>
      <c r="BV222" s="117" t="s">
        <v>36</v>
      </c>
      <c r="BW222" s="117" t="s">
        <v>36</v>
      </c>
      <c r="BX222" s="117" t="s">
        <v>36</v>
      </c>
      <c r="BY222" s="106" t="s">
        <v>36</v>
      </c>
      <c r="BZ222" s="106" t="s">
        <v>36</v>
      </c>
      <c r="CA222" s="106" t="s">
        <v>36</v>
      </c>
      <c r="CB222" s="106" t="s">
        <v>36</v>
      </c>
      <c r="CC222" s="106" t="s">
        <v>36</v>
      </c>
      <c r="CD222" s="106" t="s">
        <v>36</v>
      </c>
      <c r="CE222" s="106" t="s">
        <v>36</v>
      </c>
      <c r="CF222" s="106" t="s">
        <v>36</v>
      </c>
      <c r="CG222" s="106" t="s">
        <v>36</v>
      </c>
      <c r="CH222" s="105" t="s">
        <v>36</v>
      </c>
      <c r="CI222" s="83"/>
      <c r="CJ222" s="83"/>
      <c r="CK222" s="83"/>
      <c r="CL222" s="83"/>
      <c r="CM222" s="83"/>
      <c r="CN222" s="83"/>
      <c r="CO222" s="83"/>
      <c r="CP222" s="83"/>
      <c r="CQ222" s="83"/>
      <c r="CR222" s="83"/>
      <c r="CS222" s="83"/>
      <c r="CT222" s="83"/>
      <c r="CU222" s="83"/>
      <c r="CV222" s="83"/>
      <c r="CW222" s="83"/>
      <c r="CX222" s="83"/>
      <c r="CY222" s="83"/>
      <c r="CZ222" s="85"/>
    </row>
    <row r="223" s="759" customFormat="true" ht="15" customHeight="true" x14ac:dyDescent="0.2">
      <c r="A223" s="863"/>
      <c r="B223" s="454" t="s">
        <v>16</v>
      </c>
      <c r="C223" s="136" t="s">
        <v>36</v>
      </c>
      <c r="D223" s="133" t="s">
        <v>36</v>
      </c>
      <c r="E223" s="133" t="s">
        <v>36</v>
      </c>
      <c r="F223" s="133" t="s">
        <v>36</v>
      </c>
      <c r="G223" s="130" t="s">
        <v>36</v>
      </c>
      <c r="H223" s="127" t="s">
        <v>36</v>
      </c>
      <c r="I223" s="133" t="s">
        <v>36</v>
      </c>
      <c r="J223" s="133" t="s">
        <v>36</v>
      </c>
      <c r="K223" s="133" t="s">
        <v>36</v>
      </c>
      <c r="L223" s="124" t="s">
        <v>36</v>
      </c>
      <c r="M223" s="136" t="s">
        <v>36</v>
      </c>
      <c r="N223" s="133" t="s">
        <v>36</v>
      </c>
      <c r="O223" s="133" t="s">
        <v>36</v>
      </c>
      <c r="P223" s="133" t="s">
        <v>36</v>
      </c>
      <c r="Q223" s="130" t="s">
        <v>36</v>
      </c>
      <c r="R223" s="127" t="s">
        <v>36</v>
      </c>
      <c r="S223" s="133" t="s">
        <v>36</v>
      </c>
      <c r="T223" s="133" t="s">
        <v>36</v>
      </c>
      <c r="U223" s="133" t="s">
        <v>36</v>
      </c>
      <c r="V223" s="133" t="s">
        <v>36</v>
      </c>
      <c r="W223" s="133" t="s">
        <v>36</v>
      </c>
      <c r="X223" s="133" t="s">
        <v>36</v>
      </c>
      <c r="Y223" s="133" t="s">
        <v>36</v>
      </c>
      <c r="Z223" s="133" t="s">
        <v>36</v>
      </c>
      <c r="AA223" s="133" t="s">
        <v>36</v>
      </c>
      <c r="AB223" s="133" t="s">
        <v>36</v>
      </c>
      <c r="AC223" s="133" t="s">
        <v>36</v>
      </c>
      <c r="AD223" s="133" t="s">
        <v>36</v>
      </c>
      <c r="AE223" s="133" t="s">
        <v>36</v>
      </c>
      <c r="AF223" s="133" t="s">
        <v>36</v>
      </c>
      <c r="AG223" s="124" t="s">
        <v>36</v>
      </c>
      <c r="AH223" s="133" t="s">
        <v>36</v>
      </c>
      <c r="AI223" s="513"/>
      <c r="AJ223" s="513"/>
      <c r="AK223" s="513"/>
      <c r="AL223" s="513"/>
      <c r="AM223" s="513"/>
      <c r="AN223" s="513"/>
      <c r="AO223" s="513"/>
      <c r="AP223" s="513"/>
      <c r="AQ223" s="513"/>
      <c r="AR223" s="513"/>
      <c r="AS223" s="513"/>
      <c r="AT223" s="513"/>
      <c r="AU223" s="513"/>
      <c r="AV223" s="513"/>
      <c r="AW223" s="513"/>
      <c r="AX223" s="513"/>
      <c r="AY223" s="513"/>
      <c r="AZ223" s="757"/>
      <c r="BA223" s="886"/>
      <c r="BB223" s="641" t="s">
        <v>16</v>
      </c>
      <c r="BC223" s="120" t="s">
        <v>36</v>
      </c>
      <c r="BD223" s="116" t="s">
        <v>36</v>
      </c>
      <c r="BE223" s="116" t="s">
        <v>36</v>
      </c>
      <c r="BF223" s="116" t="s">
        <v>36</v>
      </c>
      <c r="BG223" s="111" t="s">
        <v>36</v>
      </c>
      <c r="BH223" s="120" t="s">
        <v>36</v>
      </c>
      <c r="BI223" s="116" t="s">
        <v>36</v>
      </c>
      <c r="BJ223" s="116" t="s">
        <v>36</v>
      </c>
      <c r="BK223" s="116" t="s">
        <v>36</v>
      </c>
      <c r="BL223" s="111" t="s">
        <v>36</v>
      </c>
      <c r="BM223" s="120" t="s">
        <v>36</v>
      </c>
      <c r="BN223" s="116" t="s">
        <v>36</v>
      </c>
      <c r="BO223" s="116" t="s">
        <v>36</v>
      </c>
      <c r="BP223" s="116" t="s">
        <v>36</v>
      </c>
      <c r="BQ223" s="111" t="s">
        <v>36</v>
      </c>
      <c r="BR223" s="120" t="s">
        <v>36</v>
      </c>
      <c r="BS223" s="116" t="s">
        <v>36</v>
      </c>
      <c r="BT223" s="116" t="s">
        <v>36</v>
      </c>
      <c r="BU223" s="116" t="s">
        <v>36</v>
      </c>
      <c r="BV223" s="116" t="s">
        <v>36</v>
      </c>
      <c r="BW223" s="116" t="s">
        <v>36</v>
      </c>
      <c r="BX223" s="116" t="s">
        <v>36</v>
      </c>
      <c r="BY223" s="105" t="s">
        <v>36</v>
      </c>
      <c r="BZ223" s="105" t="s">
        <v>36</v>
      </c>
      <c r="CA223" s="105" t="s">
        <v>36</v>
      </c>
      <c r="CB223" s="105" t="s">
        <v>36</v>
      </c>
      <c r="CC223" s="105" t="s">
        <v>36</v>
      </c>
      <c r="CD223" s="105" t="s">
        <v>36</v>
      </c>
      <c r="CE223" s="105" t="s">
        <v>36</v>
      </c>
      <c r="CF223" s="105" t="s">
        <v>36</v>
      </c>
      <c r="CG223" s="105" t="s">
        <v>36</v>
      </c>
      <c r="CH223" s="105" t="s">
        <v>36</v>
      </c>
      <c r="CI223" s="83"/>
      <c r="CJ223" s="83"/>
      <c r="CK223" s="83"/>
      <c r="CL223" s="83"/>
      <c r="CM223" s="83"/>
      <c r="CN223" s="83"/>
      <c r="CO223" s="83"/>
      <c r="CP223" s="83"/>
      <c r="CQ223" s="83"/>
      <c r="CR223" s="83"/>
      <c r="CS223" s="83"/>
      <c r="CT223" s="83"/>
      <c r="CU223" s="83"/>
      <c r="CV223" s="83"/>
      <c r="CW223" s="83"/>
      <c r="CX223" s="83"/>
      <c r="CY223" s="83"/>
      <c r="CZ223" s="85"/>
    </row>
    <row r="224" s="759" customFormat="true" ht="15" customHeight="true" x14ac:dyDescent="0.2">
      <c r="A224" s="864"/>
      <c r="B224" s="455" t="s">
        <v>20</v>
      </c>
      <c r="C224" s="136" t="s">
        <v>36</v>
      </c>
      <c r="D224" s="133" t="s">
        <v>36</v>
      </c>
      <c r="E224" s="133" t="s">
        <v>36</v>
      </c>
      <c r="F224" s="133" t="s">
        <v>36</v>
      </c>
      <c r="G224" s="130" t="s">
        <v>36</v>
      </c>
      <c r="H224" s="127" t="s">
        <v>36</v>
      </c>
      <c r="I224" s="133" t="s">
        <v>36</v>
      </c>
      <c r="J224" s="133" t="s">
        <v>36</v>
      </c>
      <c r="K224" s="133" t="s">
        <v>36</v>
      </c>
      <c r="L224" s="124" t="s">
        <v>36</v>
      </c>
      <c r="M224" s="136" t="s">
        <v>36</v>
      </c>
      <c r="N224" s="133" t="s">
        <v>36</v>
      </c>
      <c r="O224" s="133" t="s">
        <v>36</v>
      </c>
      <c r="P224" s="133" t="s">
        <v>36</v>
      </c>
      <c r="Q224" s="130" t="s">
        <v>36</v>
      </c>
      <c r="R224" s="127" t="s">
        <v>36</v>
      </c>
      <c r="S224" s="133" t="s">
        <v>36</v>
      </c>
      <c r="T224" s="133" t="s">
        <v>36</v>
      </c>
      <c r="U224" s="133" t="s">
        <v>36</v>
      </c>
      <c r="V224" s="133" t="s">
        <v>36</v>
      </c>
      <c r="W224" s="133" t="s">
        <v>36</v>
      </c>
      <c r="X224" s="133" t="s">
        <v>36</v>
      </c>
      <c r="Y224" s="133" t="s">
        <v>36</v>
      </c>
      <c r="Z224" s="133" t="s">
        <v>36</v>
      </c>
      <c r="AA224" s="133" t="s">
        <v>36</v>
      </c>
      <c r="AB224" s="133" t="s">
        <v>36</v>
      </c>
      <c r="AC224" s="133" t="s">
        <v>36</v>
      </c>
      <c r="AD224" s="133" t="s">
        <v>36</v>
      </c>
      <c r="AE224" s="133" t="s">
        <v>36</v>
      </c>
      <c r="AF224" s="133" t="s">
        <v>36</v>
      </c>
      <c r="AG224" s="124" t="s">
        <v>36</v>
      </c>
      <c r="AH224" s="133" t="s">
        <v>36</v>
      </c>
      <c r="AI224" s="513"/>
      <c r="AJ224" s="513"/>
      <c r="AK224" s="513"/>
      <c r="AL224" s="513"/>
      <c r="AM224" s="513"/>
      <c r="AN224" s="513"/>
      <c r="AO224" s="513"/>
      <c r="AP224" s="513"/>
      <c r="AQ224" s="513"/>
      <c r="AR224" s="513"/>
      <c r="AS224" s="513"/>
      <c r="AT224" s="513"/>
      <c r="AU224" s="513"/>
      <c r="AV224" s="513"/>
      <c r="AW224" s="513"/>
      <c r="AX224" s="513"/>
      <c r="AY224" s="513"/>
      <c r="AZ224" s="757"/>
      <c r="BA224" s="886"/>
      <c r="BB224" s="641" t="s">
        <v>20</v>
      </c>
      <c r="BC224" s="120" t="s">
        <v>36</v>
      </c>
      <c r="BD224" s="116" t="s">
        <v>36</v>
      </c>
      <c r="BE224" s="116" t="s">
        <v>36</v>
      </c>
      <c r="BF224" s="116" t="s">
        <v>36</v>
      </c>
      <c r="BG224" s="111" t="s">
        <v>36</v>
      </c>
      <c r="BH224" s="120" t="s">
        <v>36</v>
      </c>
      <c r="BI224" s="116" t="s">
        <v>36</v>
      </c>
      <c r="BJ224" s="116" t="s">
        <v>36</v>
      </c>
      <c r="BK224" s="116" t="s">
        <v>36</v>
      </c>
      <c r="BL224" s="111" t="s">
        <v>36</v>
      </c>
      <c r="BM224" s="120" t="s">
        <v>36</v>
      </c>
      <c r="BN224" s="116" t="s">
        <v>36</v>
      </c>
      <c r="BO224" s="116" t="s">
        <v>36</v>
      </c>
      <c r="BP224" s="116" t="s">
        <v>36</v>
      </c>
      <c r="BQ224" s="111" t="s">
        <v>36</v>
      </c>
      <c r="BR224" s="120" t="s">
        <v>36</v>
      </c>
      <c r="BS224" s="116" t="s">
        <v>36</v>
      </c>
      <c r="BT224" s="116" t="s">
        <v>36</v>
      </c>
      <c r="BU224" s="116" t="s">
        <v>36</v>
      </c>
      <c r="BV224" s="116" t="s">
        <v>36</v>
      </c>
      <c r="BW224" s="116" t="s">
        <v>36</v>
      </c>
      <c r="BX224" s="116" t="s">
        <v>36</v>
      </c>
      <c r="BY224" s="105" t="s">
        <v>36</v>
      </c>
      <c r="BZ224" s="105" t="s">
        <v>36</v>
      </c>
      <c r="CA224" s="105" t="s">
        <v>36</v>
      </c>
      <c r="CB224" s="105" t="s">
        <v>36</v>
      </c>
      <c r="CC224" s="105" t="s">
        <v>36</v>
      </c>
      <c r="CD224" s="105" t="s">
        <v>36</v>
      </c>
      <c r="CE224" s="105" t="s">
        <v>36</v>
      </c>
      <c r="CF224" s="105" t="s">
        <v>36</v>
      </c>
      <c r="CG224" s="105" t="s">
        <v>36</v>
      </c>
      <c r="CH224" s="105" t="s">
        <v>36</v>
      </c>
      <c r="CI224" s="83"/>
      <c r="CJ224" s="83"/>
      <c r="CK224" s="83"/>
      <c r="CL224" s="83"/>
      <c r="CM224" s="83"/>
      <c r="CN224" s="83"/>
      <c r="CO224" s="83"/>
      <c r="CP224" s="83"/>
      <c r="CQ224" s="83"/>
      <c r="CR224" s="83"/>
      <c r="CS224" s="83"/>
      <c r="CT224" s="83"/>
      <c r="CU224" s="83"/>
      <c r="CV224" s="83"/>
      <c r="CW224" s="83"/>
      <c r="CX224" s="83"/>
      <c r="CY224" s="83"/>
      <c r="CZ224" s="85"/>
    </row>
    <row r="225" s="759" customFormat="true" ht="15" customHeight="true" x14ac:dyDescent="0.2">
      <c r="A225" s="142"/>
      <c r="B225" s="201"/>
      <c r="C225" s="160"/>
      <c r="D225" s="233"/>
      <c r="E225" s="233"/>
      <c r="F225" s="233"/>
      <c r="G225" s="222"/>
      <c r="H225" s="159"/>
      <c r="I225" s="233"/>
      <c r="J225" s="233"/>
      <c r="K225" s="233"/>
      <c r="L225" s="228"/>
      <c r="M225" s="160"/>
      <c r="N225" s="233"/>
      <c r="O225" s="233"/>
      <c r="P225" s="233"/>
      <c r="Q225" s="222"/>
      <c r="R225" s="159"/>
      <c r="S225" s="233"/>
      <c r="T225" s="233"/>
      <c r="U225" s="233"/>
      <c r="V225" s="233"/>
      <c r="W225" s="233"/>
      <c r="X225" s="233"/>
      <c r="Y225" s="233"/>
      <c r="Z225" s="233"/>
      <c r="AA225" s="233"/>
      <c r="AB225" s="233"/>
      <c r="AC225" s="233"/>
      <c r="AD225" s="233"/>
      <c r="AE225" s="233"/>
      <c r="AF225" s="233"/>
      <c r="AG225" s="228"/>
      <c r="AH225" s="513"/>
      <c r="AI225" s="513"/>
      <c r="AJ225" s="513"/>
      <c r="AK225" s="513"/>
      <c r="AL225" s="513"/>
      <c r="AM225" s="513"/>
      <c r="AN225" s="513"/>
      <c r="AO225" s="513"/>
      <c r="AP225" s="513"/>
      <c r="AQ225" s="513"/>
      <c r="AR225" s="513"/>
      <c r="AS225" s="513"/>
      <c r="AT225" s="513"/>
      <c r="AU225" s="513"/>
      <c r="AV225" s="513"/>
      <c r="AW225" s="513"/>
      <c r="AX225" s="513"/>
      <c r="AY225" s="513"/>
      <c r="AZ225" s="757"/>
      <c r="BA225" s="886" t="s">
        <v>70</v>
      </c>
      <c r="BB225" s="641" t="s">
        <v>71</v>
      </c>
      <c r="BC225" s="120" t="s">
        <v>36</v>
      </c>
      <c r="BD225" s="116" t="s">
        <v>36</v>
      </c>
      <c r="BE225" s="116" t="s">
        <v>36</v>
      </c>
      <c r="BF225" s="116" t="s">
        <v>36</v>
      </c>
      <c r="BG225" s="111" t="s">
        <v>36</v>
      </c>
      <c r="BH225" s="120" t="s">
        <v>36</v>
      </c>
      <c r="BI225" s="116" t="s">
        <v>36</v>
      </c>
      <c r="BJ225" s="116" t="s">
        <v>36</v>
      </c>
      <c r="BK225" s="116" t="s">
        <v>36</v>
      </c>
      <c r="BL225" s="111" t="s">
        <v>36</v>
      </c>
      <c r="BM225" s="120" t="s">
        <v>36</v>
      </c>
      <c r="BN225" s="116" t="s">
        <v>36</v>
      </c>
      <c r="BO225" s="116" t="s">
        <v>36</v>
      </c>
      <c r="BP225" s="116" t="s">
        <v>36</v>
      </c>
      <c r="BQ225" s="111" t="s">
        <v>36</v>
      </c>
      <c r="BR225" s="120" t="s">
        <v>36</v>
      </c>
      <c r="BS225" s="116" t="s">
        <v>36</v>
      </c>
      <c r="BT225" s="116" t="s">
        <v>36</v>
      </c>
      <c r="BU225" s="116" t="s">
        <v>36</v>
      </c>
      <c r="BV225" s="116" t="s">
        <v>36</v>
      </c>
      <c r="BW225" s="116" t="s">
        <v>36</v>
      </c>
      <c r="BX225" s="116" t="s">
        <v>36</v>
      </c>
      <c r="BY225" s="105" t="s">
        <v>36</v>
      </c>
      <c r="BZ225" s="105" t="s">
        <v>36</v>
      </c>
      <c r="CA225" s="105" t="s">
        <v>36</v>
      </c>
      <c r="CB225" s="105" t="s">
        <v>36</v>
      </c>
      <c r="CC225" s="105" t="s">
        <v>36</v>
      </c>
      <c r="CD225" s="105" t="s">
        <v>36</v>
      </c>
      <c r="CE225" s="105" t="s">
        <v>36</v>
      </c>
      <c r="CF225" s="105" t="s">
        <v>36</v>
      </c>
      <c r="CG225" s="105" t="s">
        <v>36</v>
      </c>
      <c r="CH225" s="105" t="s">
        <v>36</v>
      </c>
      <c r="CI225" s="85"/>
      <c r="CJ225" s="85"/>
      <c r="CK225" s="85"/>
      <c r="CL225" s="85"/>
      <c r="CM225" s="85"/>
      <c r="CN225" s="85"/>
      <c r="CO225" s="85"/>
      <c r="CP225" s="85"/>
      <c r="CQ225" s="85"/>
      <c r="CR225" s="85"/>
      <c r="CS225" s="85"/>
      <c r="CT225" s="85"/>
      <c r="CU225" s="85"/>
      <c r="CV225" s="85"/>
      <c r="CW225" s="85"/>
      <c r="CX225" s="85"/>
      <c r="CY225" s="85"/>
      <c r="CZ225" s="85"/>
    </row>
    <row r="226" s="759" customFormat="true" ht="15" customHeight="true" x14ac:dyDescent="0.2">
      <c r="A226" s="219"/>
      <c r="B226" s="213"/>
      <c r="C226" s="231"/>
      <c r="D226" s="230"/>
      <c r="E226" s="230"/>
      <c r="F226" s="230"/>
      <c r="G226" s="220"/>
      <c r="H226" s="223"/>
      <c r="I226" s="230"/>
      <c r="J226" s="230"/>
      <c r="K226" s="230"/>
      <c r="L226" s="226"/>
      <c r="M226" s="231"/>
      <c r="N226" s="230"/>
      <c r="O226" s="230"/>
      <c r="P226" s="230"/>
      <c r="Q226" s="220"/>
      <c r="R226" s="223"/>
      <c r="S226" s="230"/>
      <c r="T226" s="230"/>
      <c r="U226" s="230"/>
      <c r="V226" s="230"/>
      <c r="W226" s="230"/>
      <c r="X226" s="230"/>
      <c r="Y226" s="230"/>
      <c r="Z226" s="230"/>
      <c r="AA226" s="230"/>
      <c r="AB226" s="230"/>
      <c r="AC226" s="230"/>
      <c r="AD226" s="230"/>
      <c r="AE226" s="230"/>
      <c r="AF226" s="230"/>
      <c r="AG226" s="226"/>
      <c r="AH226" s="513"/>
      <c r="AI226" s="513"/>
      <c r="AJ226" s="513"/>
      <c r="AK226" s="513"/>
      <c r="AL226" s="513"/>
      <c r="AM226" s="513"/>
      <c r="AN226" s="513"/>
      <c r="AO226" s="513"/>
      <c r="AP226" s="513"/>
      <c r="AQ226" s="513"/>
      <c r="AR226" s="513"/>
      <c r="AS226" s="513"/>
      <c r="AT226" s="513"/>
      <c r="AU226" s="513"/>
      <c r="AV226" s="513"/>
      <c r="AW226" s="513"/>
      <c r="AX226" s="513"/>
      <c r="AY226" s="513"/>
      <c r="AZ226" s="757"/>
      <c r="BA226" s="886"/>
      <c r="BB226" s="641" t="s">
        <v>72</v>
      </c>
      <c r="BC226" s="120" t="s">
        <v>36</v>
      </c>
      <c r="BD226" s="116" t="s">
        <v>36</v>
      </c>
      <c r="BE226" s="116" t="s">
        <v>36</v>
      </c>
      <c r="BF226" s="116" t="s">
        <v>36</v>
      </c>
      <c r="BG226" s="111" t="s">
        <v>36</v>
      </c>
      <c r="BH226" s="120" t="s">
        <v>36</v>
      </c>
      <c r="BI226" s="116" t="s">
        <v>36</v>
      </c>
      <c r="BJ226" s="116" t="s">
        <v>36</v>
      </c>
      <c r="BK226" s="116" t="s">
        <v>36</v>
      </c>
      <c r="BL226" s="111" t="s">
        <v>36</v>
      </c>
      <c r="BM226" s="120" t="s">
        <v>36</v>
      </c>
      <c r="BN226" s="116" t="s">
        <v>36</v>
      </c>
      <c r="BO226" s="116" t="s">
        <v>36</v>
      </c>
      <c r="BP226" s="116" t="s">
        <v>36</v>
      </c>
      <c r="BQ226" s="111" t="s">
        <v>36</v>
      </c>
      <c r="BR226" s="120" t="s">
        <v>36</v>
      </c>
      <c r="BS226" s="116" t="s">
        <v>36</v>
      </c>
      <c r="BT226" s="116" t="s">
        <v>36</v>
      </c>
      <c r="BU226" s="116" t="s">
        <v>36</v>
      </c>
      <c r="BV226" s="116" t="s">
        <v>36</v>
      </c>
      <c r="BW226" s="116" t="s">
        <v>36</v>
      </c>
      <c r="BX226" s="116" t="s">
        <v>36</v>
      </c>
      <c r="BY226" s="105" t="s">
        <v>36</v>
      </c>
      <c r="BZ226" s="105" t="s">
        <v>36</v>
      </c>
      <c r="CA226" s="105" t="s">
        <v>36</v>
      </c>
      <c r="CB226" s="105" t="s">
        <v>36</v>
      </c>
      <c r="CC226" s="105" t="s">
        <v>36</v>
      </c>
      <c r="CD226" s="105" t="s">
        <v>36</v>
      </c>
      <c r="CE226" s="105" t="s">
        <v>36</v>
      </c>
      <c r="CF226" s="105" t="s">
        <v>36</v>
      </c>
      <c r="CG226" s="105" t="s">
        <v>36</v>
      </c>
      <c r="CH226" s="105" t="s">
        <v>36</v>
      </c>
      <c r="CI226" s="85"/>
      <c r="CJ226" s="85"/>
      <c r="CK226" s="85"/>
      <c r="CL226" s="85"/>
      <c r="CM226" s="85"/>
      <c r="CN226" s="85"/>
      <c r="CO226" s="85"/>
      <c r="CP226" s="85"/>
      <c r="CQ226" s="85"/>
      <c r="CR226" s="85"/>
      <c r="CS226" s="85"/>
      <c r="CT226" s="85"/>
      <c r="CU226" s="85"/>
      <c r="CV226" s="85"/>
      <c r="CW226" s="85"/>
      <c r="CX226" s="85"/>
      <c r="CY226" s="85"/>
      <c r="CZ226" s="85"/>
    </row>
    <row r="227" s="759" customFormat="true" ht="15" customHeight="true" x14ac:dyDescent="0.2">
      <c r="A227" s="219"/>
      <c r="B227" s="213"/>
      <c r="C227" s="231"/>
      <c r="D227" s="230"/>
      <c r="E227" s="230"/>
      <c r="F227" s="230"/>
      <c r="G227" s="220"/>
      <c r="H227" s="223"/>
      <c r="I227" s="230"/>
      <c r="J227" s="230"/>
      <c r="K227" s="230"/>
      <c r="L227" s="226"/>
      <c r="M227" s="231"/>
      <c r="N227" s="230"/>
      <c r="O227" s="230"/>
      <c r="P227" s="230"/>
      <c r="Q227" s="220"/>
      <c r="R227" s="223"/>
      <c r="S227" s="230"/>
      <c r="T227" s="230"/>
      <c r="U227" s="230"/>
      <c r="V227" s="230"/>
      <c r="W227" s="230"/>
      <c r="X227" s="230"/>
      <c r="Y227" s="230"/>
      <c r="Z227" s="230"/>
      <c r="AA227" s="230"/>
      <c r="AB227" s="230"/>
      <c r="AC227" s="230"/>
      <c r="AD227" s="230"/>
      <c r="AE227" s="230"/>
      <c r="AF227" s="230"/>
      <c r="AG227" s="226"/>
      <c r="AH227" s="513"/>
      <c r="AI227" s="513"/>
      <c r="AJ227" s="513"/>
      <c r="AK227" s="513"/>
      <c r="AL227" s="513"/>
      <c r="AM227" s="513"/>
      <c r="AN227" s="513"/>
      <c r="AO227" s="513"/>
      <c r="AP227" s="513"/>
      <c r="AQ227" s="513"/>
      <c r="AR227" s="513"/>
      <c r="AS227" s="513"/>
      <c r="AT227" s="513"/>
      <c r="AU227" s="513"/>
      <c r="AV227" s="513"/>
      <c r="AW227" s="513"/>
      <c r="AX227" s="513"/>
      <c r="AY227" s="513"/>
      <c r="AZ227" s="757"/>
      <c r="BA227" s="886" t="s">
        <v>95</v>
      </c>
      <c r="BB227" s="641" t="s">
        <v>62</v>
      </c>
      <c r="BC227" s="120" t="s">
        <v>36</v>
      </c>
      <c r="BD227" s="116" t="s">
        <v>36</v>
      </c>
      <c r="BE227" s="116" t="s">
        <v>36</v>
      </c>
      <c r="BF227" s="116" t="s">
        <v>36</v>
      </c>
      <c r="BG227" s="111" t="s">
        <v>36</v>
      </c>
      <c r="BH227" s="120" t="s">
        <v>36</v>
      </c>
      <c r="BI227" s="116" t="s">
        <v>36</v>
      </c>
      <c r="BJ227" s="116" t="s">
        <v>36</v>
      </c>
      <c r="BK227" s="116" t="s">
        <v>36</v>
      </c>
      <c r="BL227" s="111" t="s">
        <v>36</v>
      </c>
      <c r="BM227" s="120" t="s">
        <v>36</v>
      </c>
      <c r="BN227" s="116" t="s">
        <v>36</v>
      </c>
      <c r="BO227" s="116" t="s">
        <v>36</v>
      </c>
      <c r="BP227" s="116" t="s">
        <v>36</v>
      </c>
      <c r="BQ227" s="111" t="s">
        <v>36</v>
      </c>
      <c r="BR227" s="120" t="s">
        <v>36</v>
      </c>
      <c r="BS227" s="116" t="s">
        <v>36</v>
      </c>
      <c r="BT227" s="116" t="s">
        <v>36</v>
      </c>
      <c r="BU227" s="116" t="s">
        <v>36</v>
      </c>
      <c r="BV227" s="116" t="s">
        <v>36</v>
      </c>
      <c r="BW227" s="116" t="s">
        <v>36</v>
      </c>
      <c r="BX227" s="116" t="s">
        <v>36</v>
      </c>
      <c r="BY227" s="105" t="s">
        <v>36</v>
      </c>
      <c r="BZ227" s="105" t="s">
        <v>36</v>
      </c>
      <c r="CA227" s="105" t="s">
        <v>36</v>
      </c>
      <c r="CB227" s="105" t="s">
        <v>36</v>
      </c>
      <c r="CC227" s="105" t="s">
        <v>36</v>
      </c>
      <c r="CD227" s="105" t="s">
        <v>36</v>
      </c>
      <c r="CE227" s="105" t="s">
        <v>36</v>
      </c>
      <c r="CF227" s="105" t="s">
        <v>36</v>
      </c>
      <c r="CG227" s="105" t="s">
        <v>36</v>
      </c>
      <c r="CH227" s="105" t="s">
        <v>36</v>
      </c>
      <c r="CI227" s="85"/>
      <c r="CJ227" s="85"/>
      <c r="CK227" s="85"/>
      <c r="CL227" s="85"/>
      <c r="CM227" s="85"/>
      <c r="CN227" s="85"/>
      <c r="CO227" s="85"/>
      <c r="CP227" s="85"/>
      <c r="CQ227" s="85"/>
      <c r="CR227" s="85"/>
      <c r="CS227" s="85"/>
      <c r="CT227" s="85"/>
      <c r="CU227" s="85"/>
      <c r="CV227" s="85"/>
      <c r="CW227" s="85"/>
      <c r="CX227" s="85"/>
      <c r="CY227" s="85"/>
      <c r="CZ227" s="85"/>
    </row>
    <row r="228" s="759" customFormat="true" ht="15" customHeight="true" x14ac:dyDescent="0.2">
      <c r="A228" s="219"/>
      <c r="B228" s="213"/>
      <c r="C228" s="182"/>
      <c r="D228" s="181"/>
      <c r="E228" s="181"/>
      <c r="F228" s="181"/>
      <c r="G228" s="180"/>
      <c r="H228" s="179"/>
      <c r="I228" s="181"/>
      <c r="J228" s="181"/>
      <c r="K228" s="181"/>
      <c r="L228" s="178"/>
      <c r="M228" s="182"/>
      <c r="N228" s="181"/>
      <c r="O228" s="181"/>
      <c r="P228" s="181"/>
      <c r="Q228" s="180"/>
      <c r="R228" s="179"/>
      <c r="S228" s="181"/>
      <c r="T228" s="181"/>
      <c r="U228" s="181"/>
      <c r="V228" s="181"/>
      <c r="W228" s="181"/>
      <c r="X228" s="181"/>
      <c r="Y228" s="181"/>
      <c r="Z228" s="181"/>
      <c r="AA228" s="181"/>
      <c r="AB228" s="181"/>
      <c r="AC228" s="181"/>
      <c r="AD228" s="181"/>
      <c r="AE228" s="181"/>
      <c r="AF228" s="181"/>
      <c r="AG228" s="178"/>
      <c r="AH228" s="513"/>
      <c r="AI228" s="513"/>
      <c r="AJ228" s="513"/>
      <c r="AK228" s="513"/>
      <c r="AL228" s="513"/>
      <c r="AM228" s="513"/>
      <c r="AN228" s="513"/>
      <c r="AO228" s="513"/>
      <c r="AP228" s="513"/>
      <c r="AQ228" s="513"/>
      <c r="AR228" s="513"/>
      <c r="AS228" s="513"/>
      <c r="AT228" s="513"/>
      <c r="AU228" s="513"/>
      <c r="AV228" s="513"/>
      <c r="AW228" s="513"/>
      <c r="AX228" s="513"/>
      <c r="AY228" s="513"/>
      <c r="AZ228" s="757"/>
      <c r="BA228" s="886"/>
      <c r="BB228" s="641" t="s">
        <v>92</v>
      </c>
      <c r="BC228" s="120" t="s">
        <v>36</v>
      </c>
      <c r="BD228" s="116" t="s">
        <v>36</v>
      </c>
      <c r="BE228" s="116" t="s">
        <v>36</v>
      </c>
      <c r="BF228" s="116" t="s">
        <v>36</v>
      </c>
      <c r="BG228" s="111" t="s">
        <v>36</v>
      </c>
      <c r="BH228" s="120" t="s">
        <v>36</v>
      </c>
      <c r="BI228" s="116" t="s">
        <v>36</v>
      </c>
      <c r="BJ228" s="116" t="s">
        <v>36</v>
      </c>
      <c r="BK228" s="116" t="s">
        <v>36</v>
      </c>
      <c r="BL228" s="111" t="s">
        <v>36</v>
      </c>
      <c r="BM228" s="120" t="s">
        <v>36</v>
      </c>
      <c r="BN228" s="116" t="s">
        <v>36</v>
      </c>
      <c r="BO228" s="116" t="s">
        <v>36</v>
      </c>
      <c r="BP228" s="116" t="s">
        <v>36</v>
      </c>
      <c r="BQ228" s="111" t="s">
        <v>36</v>
      </c>
      <c r="BR228" s="120" t="s">
        <v>36</v>
      </c>
      <c r="BS228" s="116" t="s">
        <v>36</v>
      </c>
      <c r="BT228" s="116" t="s">
        <v>36</v>
      </c>
      <c r="BU228" s="116" t="s">
        <v>36</v>
      </c>
      <c r="BV228" s="116" t="s">
        <v>36</v>
      </c>
      <c r="BW228" s="116" t="s">
        <v>36</v>
      </c>
      <c r="BX228" s="116" t="s">
        <v>36</v>
      </c>
      <c r="BY228" s="105" t="s">
        <v>36</v>
      </c>
      <c r="BZ228" s="105" t="s">
        <v>36</v>
      </c>
      <c r="CA228" s="105" t="s">
        <v>36</v>
      </c>
      <c r="CB228" s="105" t="s">
        <v>36</v>
      </c>
      <c r="CC228" s="105" t="s">
        <v>36</v>
      </c>
      <c r="CD228" s="105" t="s">
        <v>36</v>
      </c>
      <c r="CE228" s="105" t="s">
        <v>36</v>
      </c>
      <c r="CF228" s="105" t="s">
        <v>36</v>
      </c>
      <c r="CG228" s="105" t="s">
        <v>36</v>
      </c>
      <c r="CH228" s="105" t="s">
        <v>36</v>
      </c>
      <c r="CI228" s="85"/>
      <c r="CJ228" s="85"/>
      <c r="CK228" s="85"/>
      <c r="CL228" s="85"/>
      <c r="CM228" s="85"/>
      <c r="CN228" s="85"/>
      <c r="CO228" s="85"/>
      <c r="CP228" s="85"/>
      <c r="CQ228" s="85"/>
      <c r="CR228" s="85"/>
      <c r="CS228" s="85"/>
      <c r="CT228" s="85"/>
      <c r="CU228" s="85"/>
      <c r="CV228" s="85"/>
      <c r="CW228" s="85"/>
      <c r="CX228" s="85"/>
      <c r="CY228" s="85"/>
      <c r="CZ228" s="85"/>
    </row>
    <row r="229" s="759" customFormat="true" ht="15" customHeight="true" x14ac:dyDescent="0.2">
      <c r="A229" s="219"/>
      <c r="B229" s="213"/>
      <c r="C229" s="182"/>
      <c r="D229" s="181"/>
      <c r="E229" s="181"/>
      <c r="F229" s="181"/>
      <c r="G229" s="180"/>
      <c r="H229" s="179"/>
      <c r="I229" s="181"/>
      <c r="J229" s="181"/>
      <c r="K229" s="181"/>
      <c r="L229" s="178"/>
      <c r="M229" s="182"/>
      <c r="N229" s="181"/>
      <c r="O229" s="181"/>
      <c r="P229" s="181"/>
      <c r="Q229" s="180"/>
      <c r="R229" s="179"/>
      <c r="S229" s="181"/>
      <c r="T229" s="181"/>
      <c r="U229" s="181"/>
      <c r="V229" s="181"/>
      <c r="W229" s="181"/>
      <c r="X229" s="181"/>
      <c r="Y229" s="181"/>
      <c r="Z229" s="181"/>
      <c r="AA229" s="181"/>
      <c r="AB229" s="181"/>
      <c r="AC229" s="181"/>
      <c r="AD229" s="181"/>
      <c r="AE229" s="181"/>
      <c r="AF229" s="181"/>
      <c r="AG229" s="178"/>
      <c r="AH229" s="513"/>
      <c r="AI229" s="513"/>
      <c r="AJ229" s="513"/>
      <c r="AK229" s="513"/>
      <c r="AL229" s="513"/>
      <c r="AM229" s="513"/>
      <c r="AN229" s="513"/>
      <c r="AO229" s="513"/>
      <c r="AP229" s="513"/>
      <c r="AQ229" s="513"/>
      <c r="AR229" s="513"/>
      <c r="AS229" s="513"/>
      <c r="AT229" s="513"/>
      <c r="AU229" s="513"/>
      <c r="AV229" s="513"/>
      <c r="AW229" s="513"/>
      <c r="AX229" s="513"/>
      <c r="AY229" s="513"/>
      <c r="AZ229" s="757"/>
      <c r="BA229" s="886"/>
      <c r="BB229" s="641" t="s">
        <v>93</v>
      </c>
      <c r="BC229" s="120" t="s">
        <v>36</v>
      </c>
      <c r="BD229" s="116" t="s">
        <v>36</v>
      </c>
      <c r="BE229" s="116" t="s">
        <v>36</v>
      </c>
      <c r="BF229" s="116" t="s">
        <v>36</v>
      </c>
      <c r="BG229" s="111" t="s">
        <v>36</v>
      </c>
      <c r="BH229" s="120" t="s">
        <v>36</v>
      </c>
      <c r="BI229" s="116" t="s">
        <v>36</v>
      </c>
      <c r="BJ229" s="116" t="s">
        <v>36</v>
      </c>
      <c r="BK229" s="116" t="s">
        <v>36</v>
      </c>
      <c r="BL229" s="111" t="s">
        <v>36</v>
      </c>
      <c r="BM229" s="120" t="s">
        <v>36</v>
      </c>
      <c r="BN229" s="116" t="s">
        <v>36</v>
      </c>
      <c r="BO229" s="116" t="s">
        <v>36</v>
      </c>
      <c r="BP229" s="116" t="s">
        <v>36</v>
      </c>
      <c r="BQ229" s="111" t="s">
        <v>36</v>
      </c>
      <c r="BR229" s="120" t="s">
        <v>36</v>
      </c>
      <c r="BS229" s="116" t="s">
        <v>36</v>
      </c>
      <c r="BT229" s="116" t="s">
        <v>36</v>
      </c>
      <c r="BU229" s="116" t="s">
        <v>36</v>
      </c>
      <c r="BV229" s="116" t="s">
        <v>36</v>
      </c>
      <c r="BW229" s="116" t="s">
        <v>36</v>
      </c>
      <c r="BX229" s="116" t="s">
        <v>36</v>
      </c>
      <c r="BY229" s="105" t="s">
        <v>36</v>
      </c>
      <c r="BZ229" s="105" t="s">
        <v>36</v>
      </c>
      <c r="CA229" s="105" t="s">
        <v>36</v>
      </c>
      <c r="CB229" s="105" t="s">
        <v>36</v>
      </c>
      <c r="CC229" s="105" t="s">
        <v>36</v>
      </c>
      <c r="CD229" s="105" t="s">
        <v>36</v>
      </c>
      <c r="CE229" s="105" t="s">
        <v>36</v>
      </c>
      <c r="CF229" s="105" t="s">
        <v>36</v>
      </c>
      <c r="CG229" s="105" t="s">
        <v>36</v>
      </c>
      <c r="CH229" s="105" t="s">
        <v>36</v>
      </c>
      <c r="CI229" s="85"/>
      <c r="CJ229" s="85"/>
      <c r="CK229" s="85"/>
      <c r="CL229" s="85"/>
      <c r="CM229" s="85"/>
      <c r="CN229" s="85"/>
      <c r="CO229" s="85"/>
      <c r="CP229" s="85"/>
      <c r="CQ229" s="85"/>
      <c r="CR229" s="85"/>
      <c r="CS229" s="85"/>
      <c r="CT229" s="85"/>
      <c r="CU229" s="85"/>
      <c r="CV229" s="85"/>
      <c r="CW229" s="85"/>
      <c r="CX229" s="85"/>
      <c r="CY229" s="85"/>
      <c r="CZ229" s="85"/>
    </row>
    <row r="230" s="759" customFormat="true" ht="15" customHeight="true" x14ac:dyDescent="0.2">
      <c r="A230" s="219"/>
      <c r="B230" s="213"/>
      <c r="C230" s="182"/>
      <c r="D230" s="181"/>
      <c r="E230" s="181"/>
      <c r="F230" s="181"/>
      <c r="G230" s="180"/>
      <c r="H230" s="179"/>
      <c r="I230" s="181"/>
      <c r="J230" s="181"/>
      <c r="K230" s="181"/>
      <c r="L230" s="178"/>
      <c r="M230" s="182"/>
      <c r="N230" s="181"/>
      <c r="O230" s="181"/>
      <c r="P230" s="181"/>
      <c r="Q230" s="180"/>
      <c r="R230" s="179"/>
      <c r="S230" s="181"/>
      <c r="T230" s="181"/>
      <c r="U230" s="181"/>
      <c r="V230" s="181"/>
      <c r="W230" s="181"/>
      <c r="X230" s="181"/>
      <c r="Y230" s="181"/>
      <c r="Z230" s="181"/>
      <c r="AA230" s="181"/>
      <c r="AB230" s="181"/>
      <c r="AC230" s="181"/>
      <c r="AD230" s="181"/>
      <c r="AE230" s="181"/>
      <c r="AF230" s="181"/>
      <c r="AG230" s="178"/>
      <c r="AH230" s="513"/>
      <c r="AI230" s="513"/>
      <c r="AJ230" s="513"/>
      <c r="AK230" s="513"/>
      <c r="AL230" s="513"/>
      <c r="AM230" s="513"/>
      <c r="AN230" s="513"/>
      <c r="AO230" s="513"/>
      <c r="AP230" s="513"/>
      <c r="AQ230" s="513"/>
      <c r="AR230" s="513"/>
      <c r="AS230" s="513"/>
      <c r="AT230" s="513"/>
      <c r="AU230" s="513"/>
      <c r="AV230" s="513"/>
      <c r="AW230" s="513"/>
      <c r="AX230" s="513"/>
      <c r="AY230" s="513"/>
      <c r="AZ230" s="757"/>
      <c r="BA230" s="886"/>
      <c r="BB230" s="641" t="s">
        <v>94</v>
      </c>
      <c r="BC230" s="120" t="s">
        <v>36</v>
      </c>
      <c r="BD230" s="116" t="s">
        <v>36</v>
      </c>
      <c r="BE230" s="116" t="s">
        <v>36</v>
      </c>
      <c r="BF230" s="116" t="s">
        <v>36</v>
      </c>
      <c r="BG230" s="111" t="s">
        <v>36</v>
      </c>
      <c r="BH230" s="120" t="s">
        <v>36</v>
      </c>
      <c r="BI230" s="116" t="s">
        <v>36</v>
      </c>
      <c r="BJ230" s="116" t="s">
        <v>36</v>
      </c>
      <c r="BK230" s="116" t="s">
        <v>36</v>
      </c>
      <c r="BL230" s="111" t="s">
        <v>36</v>
      </c>
      <c r="BM230" s="120" t="s">
        <v>36</v>
      </c>
      <c r="BN230" s="116" t="s">
        <v>36</v>
      </c>
      <c r="BO230" s="116" t="s">
        <v>36</v>
      </c>
      <c r="BP230" s="116" t="s">
        <v>36</v>
      </c>
      <c r="BQ230" s="111" t="s">
        <v>36</v>
      </c>
      <c r="BR230" s="120" t="s">
        <v>36</v>
      </c>
      <c r="BS230" s="116" t="s">
        <v>36</v>
      </c>
      <c r="BT230" s="116" t="s">
        <v>36</v>
      </c>
      <c r="BU230" s="116" t="s">
        <v>36</v>
      </c>
      <c r="BV230" s="116" t="s">
        <v>36</v>
      </c>
      <c r="BW230" s="116" t="s">
        <v>36</v>
      </c>
      <c r="BX230" s="116" t="s">
        <v>36</v>
      </c>
      <c r="BY230" s="105" t="s">
        <v>36</v>
      </c>
      <c r="BZ230" s="105" t="s">
        <v>36</v>
      </c>
      <c r="CA230" s="105" t="s">
        <v>36</v>
      </c>
      <c r="CB230" s="105" t="s">
        <v>36</v>
      </c>
      <c r="CC230" s="105" t="s">
        <v>36</v>
      </c>
      <c r="CD230" s="105" t="s">
        <v>36</v>
      </c>
      <c r="CE230" s="105" t="s">
        <v>36</v>
      </c>
      <c r="CF230" s="105" t="s">
        <v>36</v>
      </c>
      <c r="CG230" s="105" t="s">
        <v>36</v>
      </c>
      <c r="CH230" s="105" t="s">
        <v>36</v>
      </c>
      <c r="CI230" s="85"/>
      <c r="CJ230" s="85"/>
      <c r="CK230" s="85"/>
      <c r="CL230" s="85"/>
      <c r="CM230" s="85"/>
      <c r="CN230" s="85"/>
      <c r="CO230" s="85"/>
      <c r="CP230" s="85"/>
      <c r="CQ230" s="85"/>
      <c r="CR230" s="85"/>
      <c r="CS230" s="85"/>
      <c r="CT230" s="85"/>
      <c r="CU230" s="85"/>
      <c r="CV230" s="85"/>
      <c r="CW230" s="85"/>
      <c r="CX230" s="85"/>
      <c r="CY230" s="85"/>
      <c r="CZ230" s="85"/>
    </row>
    <row r="231" s="759" customFormat="true" ht="15" customHeight="true" x14ac:dyDescent="0.2">
      <c r="A231" s="241"/>
      <c r="B231" s="212"/>
      <c r="C231" s="160"/>
      <c r="D231" s="233"/>
      <c r="E231" s="233"/>
      <c r="F231" s="233"/>
      <c r="G231" s="222"/>
      <c r="H231" s="159"/>
      <c r="I231" s="233"/>
      <c r="J231" s="233"/>
      <c r="K231" s="233"/>
      <c r="L231" s="228"/>
      <c r="M231" s="160"/>
      <c r="N231" s="233"/>
      <c r="O231" s="233"/>
      <c r="P231" s="233"/>
      <c r="Q231" s="222"/>
      <c r="R231" s="159"/>
      <c r="S231" s="233"/>
      <c r="T231" s="233"/>
      <c r="U231" s="233"/>
      <c r="V231" s="233"/>
      <c r="W231" s="233"/>
      <c r="X231" s="233"/>
      <c r="Y231" s="233"/>
      <c r="Z231" s="233"/>
      <c r="AA231" s="233"/>
      <c r="AB231" s="233"/>
      <c r="AC231" s="233"/>
      <c r="AD231" s="233"/>
      <c r="AE231" s="233"/>
      <c r="AF231" s="233"/>
      <c r="AG231" s="228"/>
      <c r="AH231" s="513"/>
      <c r="AI231" s="513"/>
      <c r="AJ231" s="513"/>
      <c r="AK231" s="513"/>
      <c r="AL231" s="513"/>
      <c r="AM231" s="513"/>
      <c r="AN231" s="513"/>
      <c r="AO231" s="513"/>
      <c r="AP231" s="513"/>
      <c r="AQ231" s="513"/>
      <c r="AR231" s="513"/>
      <c r="AS231" s="513"/>
      <c r="AT231" s="513"/>
      <c r="AU231" s="513"/>
      <c r="AV231" s="513"/>
      <c r="AW231" s="513"/>
      <c r="AX231" s="513"/>
      <c r="AY231" s="513"/>
      <c r="AZ231" s="757"/>
      <c r="BA231" s="761"/>
      <c r="BB231" s="641"/>
      <c r="BC231" s="524"/>
      <c r="BD231" s="510"/>
      <c r="BE231" s="510"/>
      <c r="BF231" s="510"/>
      <c r="BG231" s="528"/>
      <c r="BH231" s="524"/>
      <c r="BI231" s="510"/>
      <c r="BJ231" s="510"/>
      <c r="BK231" s="510"/>
      <c r="BL231" s="528"/>
      <c r="BM231" s="524"/>
      <c r="BN231" s="510"/>
      <c r="BO231" s="510"/>
      <c r="BP231" s="510"/>
      <c r="BQ231" s="528"/>
      <c r="BR231" s="524"/>
      <c r="BS231" s="510"/>
      <c r="BT231" s="510"/>
      <c r="BU231" s="510"/>
      <c r="BV231" s="510"/>
      <c r="BW231" s="510"/>
      <c r="BX231" s="510"/>
      <c r="BY231" s="511"/>
      <c r="BZ231" s="511"/>
      <c r="CA231" s="511"/>
      <c r="CB231" s="511"/>
      <c r="CC231" s="511"/>
      <c r="CD231" s="511"/>
      <c r="CE231" s="511"/>
      <c r="CF231" s="511"/>
      <c r="CG231" s="511"/>
      <c r="CH231" s="84"/>
      <c r="CI231" s="84"/>
      <c r="CJ231" s="84"/>
      <c r="CK231" s="84"/>
      <c r="CL231" s="84"/>
      <c r="CM231" s="84"/>
      <c r="CN231" s="84"/>
      <c r="CO231" s="84"/>
      <c r="CP231" s="84"/>
      <c r="CQ231" s="84"/>
      <c r="CR231" s="84"/>
      <c r="CS231" s="84"/>
      <c r="CT231" s="84"/>
      <c r="CU231" s="84"/>
      <c r="CV231" s="84"/>
      <c r="CW231" s="84"/>
      <c r="CX231" s="84"/>
      <c r="CY231" s="84"/>
      <c r="CZ231" s="84"/>
    </row>
    <row r="232" s="759" customFormat="true" ht="15" customHeight="true" x14ac:dyDescent="0.2">
      <c r="A232" s="241"/>
      <c r="B232" s="212"/>
      <c r="C232" s="160"/>
      <c r="D232" s="233"/>
      <c r="E232" s="233"/>
      <c r="F232" s="233"/>
      <c r="G232" s="222"/>
      <c r="H232" s="159"/>
      <c r="I232" s="233"/>
      <c r="J232" s="233"/>
      <c r="K232" s="233"/>
      <c r="L232" s="228"/>
      <c r="M232" s="160"/>
      <c r="N232" s="233"/>
      <c r="O232" s="233"/>
      <c r="P232" s="233"/>
      <c r="Q232" s="222"/>
      <c r="R232" s="159"/>
      <c r="S232" s="233"/>
      <c r="T232" s="233"/>
      <c r="U232" s="233"/>
      <c r="V232" s="233"/>
      <c r="W232" s="233"/>
      <c r="X232" s="233"/>
      <c r="Y232" s="233"/>
      <c r="Z232" s="233"/>
      <c r="AA232" s="233"/>
      <c r="AB232" s="233"/>
      <c r="AC232" s="233"/>
      <c r="AD232" s="233"/>
      <c r="AE232" s="233"/>
      <c r="AF232" s="233"/>
      <c r="AG232" s="228"/>
      <c r="AH232" s="513"/>
      <c r="AI232" s="513"/>
      <c r="AJ232" s="513"/>
      <c r="AK232" s="513"/>
      <c r="AL232" s="513"/>
      <c r="AM232" s="513"/>
      <c r="AN232" s="513"/>
      <c r="AO232" s="513"/>
      <c r="AP232" s="513"/>
      <c r="AQ232" s="513"/>
      <c r="AR232" s="513"/>
      <c r="AS232" s="513"/>
      <c r="AT232" s="513"/>
      <c r="AU232" s="513"/>
      <c r="AV232" s="513"/>
      <c r="AW232" s="513"/>
      <c r="AX232" s="513"/>
      <c r="AY232" s="513"/>
      <c r="AZ232" s="757"/>
      <c r="BA232" s="762"/>
      <c r="BB232" s="641"/>
      <c r="BC232" s="524"/>
      <c r="BD232" s="510"/>
      <c r="BE232" s="510"/>
      <c r="BF232" s="510"/>
      <c r="BG232" s="528"/>
      <c r="BH232" s="524"/>
      <c r="BI232" s="510"/>
      <c r="BJ232" s="510"/>
      <c r="BK232" s="510"/>
      <c r="BL232" s="528"/>
      <c r="BM232" s="524"/>
      <c r="BN232" s="510"/>
      <c r="BO232" s="510"/>
      <c r="BP232" s="510"/>
      <c r="BQ232" s="528"/>
      <c r="BR232" s="524"/>
      <c r="BS232" s="510"/>
      <c r="BT232" s="510"/>
      <c r="BU232" s="510"/>
      <c r="BV232" s="510"/>
      <c r="BW232" s="510"/>
      <c r="BX232" s="510"/>
      <c r="BY232" s="511"/>
      <c r="BZ232" s="511"/>
      <c r="CA232" s="511"/>
      <c r="CB232" s="511"/>
      <c r="CC232" s="511"/>
      <c r="CD232" s="511"/>
      <c r="CE232" s="511"/>
      <c r="CF232" s="511"/>
      <c r="CG232" s="511"/>
      <c r="CH232" s="84"/>
      <c r="CI232" s="84"/>
      <c r="CJ232" s="84"/>
      <c r="CK232" s="84"/>
      <c r="CL232" s="84"/>
      <c r="CM232" s="84"/>
      <c r="CN232" s="84"/>
      <c r="CO232" s="84"/>
      <c r="CP232" s="84"/>
      <c r="CQ232" s="84"/>
      <c r="CR232" s="84"/>
      <c r="CS232" s="84"/>
      <c r="CT232" s="84"/>
      <c r="CU232" s="84"/>
      <c r="CV232" s="84"/>
      <c r="CW232" s="84"/>
      <c r="CX232" s="84"/>
      <c r="CY232" s="84"/>
      <c r="CZ232" s="84"/>
    </row>
    <row r="233" s="759" customFormat="true" ht="15" customHeight="true" x14ac:dyDescent="0.2">
      <c r="A233" s="241"/>
      <c r="B233" s="212"/>
      <c r="C233" s="160"/>
      <c r="D233" s="233"/>
      <c r="E233" s="233"/>
      <c r="F233" s="233"/>
      <c r="G233" s="222"/>
      <c r="H233" s="159"/>
      <c r="I233" s="233"/>
      <c r="J233" s="233"/>
      <c r="K233" s="233"/>
      <c r="L233" s="228"/>
      <c r="M233" s="160"/>
      <c r="N233" s="233"/>
      <c r="O233" s="233"/>
      <c r="P233" s="233"/>
      <c r="Q233" s="222"/>
      <c r="R233" s="159"/>
      <c r="S233" s="233"/>
      <c r="T233" s="233"/>
      <c r="U233" s="233"/>
      <c r="V233" s="233"/>
      <c r="W233" s="233"/>
      <c r="X233" s="233"/>
      <c r="Y233" s="233"/>
      <c r="Z233" s="233"/>
      <c r="AA233" s="233"/>
      <c r="AB233" s="233"/>
      <c r="AC233" s="233"/>
      <c r="AD233" s="233"/>
      <c r="AE233" s="233"/>
      <c r="AF233" s="233"/>
      <c r="AG233" s="228"/>
      <c r="AH233" s="513"/>
      <c r="AI233" s="513"/>
      <c r="AJ233" s="513"/>
      <c r="AK233" s="513"/>
      <c r="AL233" s="513"/>
      <c r="AM233" s="513"/>
      <c r="AN233" s="513"/>
      <c r="AO233" s="513"/>
      <c r="AP233" s="513"/>
      <c r="AQ233" s="513"/>
      <c r="AR233" s="513"/>
      <c r="AS233" s="513"/>
      <c r="AT233" s="513"/>
      <c r="AU233" s="513"/>
      <c r="AV233" s="513"/>
      <c r="AW233" s="513"/>
      <c r="AX233" s="513"/>
      <c r="AY233" s="513"/>
      <c r="AZ233" s="757"/>
      <c r="BA233" s="762"/>
      <c r="BB233" s="641"/>
      <c r="BC233" s="524"/>
      <c r="BD233" s="510"/>
      <c r="BE233" s="510"/>
      <c r="BF233" s="510"/>
      <c r="BG233" s="528"/>
      <c r="BH233" s="524"/>
      <c r="BI233" s="510"/>
      <c r="BJ233" s="510"/>
      <c r="BK233" s="510"/>
      <c r="BL233" s="528"/>
      <c r="BM233" s="524"/>
      <c r="BN233" s="510"/>
      <c r="BO233" s="510"/>
      <c r="BP233" s="510"/>
      <c r="BQ233" s="528"/>
      <c r="BR233" s="524"/>
      <c r="BS233" s="510"/>
      <c r="BT233" s="510"/>
      <c r="BU233" s="510"/>
      <c r="BV233" s="510"/>
      <c r="BW233" s="510"/>
      <c r="BX233" s="510"/>
      <c r="BY233" s="511"/>
      <c r="BZ233" s="511"/>
      <c r="CA233" s="511"/>
      <c r="CB233" s="511"/>
      <c r="CC233" s="511"/>
      <c r="CD233" s="511"/>
      <c r="CE233" s="511"/>
      <c r="CF233" s="511"/>
      <c r="CG233" s="511"/>
      <c r="CH233" s="84"/>
      <c r="CI233" s="84"/>
      <c r="CJ233" s="84"/>
      <c r="CK233" s="84"/>
      <c r="CL233" s="84"/>
      <c r="CM233" s="84"/>
      <c r="CN233" s="84"/>
      <c r="CO233" s="84"/>
      <c r="CP233" s="84"/>
      <c r="CQ233" s="84"/>
      <c r="CR233" s="84"/>
      <c r="CS233" s="84"/>
      <c r="CT233" s="84"/>
      <c r="CU233" s="84"/>
      <c r="CV233" s="84"/>
      <c r="CW233" s="84"/>
      <c r="CX233" s="84"/>
      <c r="CY233" s="84"/>
      <c r="CZ233" s="84"/>
    </row>
    <row r="234" s="759" customFormat="true" ht="15" customHeight="true" x14ac:dyDescent="0.2">
      <c r="A234" s="241"/>
      <c r="B234" s="212"/>
      <c r="C234" s="160"/>
      <c r="D234" s="233"/>
      <c r="E234" s="233"/>
      <c r="F234" s="233"/>
      <c r="G234" s="222"/>
      <c r="H234" s="159"/>
      <c r="I234" s="233"/>
      <c r="J234" s="233"/>
      <c r="K234" s="233"/>
      <c r="L234" s="228"/>
      <c r="M234" s="160"/>
      <c r="N234" s="233"/>
      <c r="O234" s="233"/>
      <c r="P234" s="233"/>
      <c r="Q234" s="222"/>
      <c r="R234" s="159"/>
      <c r="S234" s="233"/>
      <c r="T234" s="233"/>
      <c r="U234" s="233"/>
      <c r="V234" s="233"/>
      <c r="W234" s="233"/>
      <c r="X234" s="233"/>
      <c r="Y234" s="233"/>
      <c r="Z234" s="233"/>
      <c r="AA234" s="233"/>
      <c r="AB234" s="233"/>
      <c r="AC234" s="233"/>
      <c r="AD234" s="233"/>
      <c r="AE234" s="233"/>
      <c r="AF234" s="233"/>
      <c r="AG234" s="228"/>
      <c r="AH234" s="513"/>
      <c r="AI234" s="513"/>
      <c r="AJ234" s="513"/>
      <c r="AK234" s="513"/>
      <c r="AL234" s="513"/>
      <c r="AM234" s="513"/>
      <c r="AN234" s="513"/>
      <c r="AO234" s="513"/>
      <c r="AP234" s="513"/>
      <c r="AQ234" s="513"/>
      <c r="AR234" s="513"/>
      <c r="AS234" s="513"/>
      <c r="AT234" s="513"/>
      <c r="AU234" s="513"/>
      <c r="AV234" s="513"/>
      <c r="AW234" s="513"/>
      <c r="AX234" s="513"/>
      <c r="AY234" s="513"/>
      <c r="AZ234" s="757"/>
      <c r="BA234" s="762"/>
      <c r="BB234" s="641"/>
      <c r="BC234" s="524"/>
      <c r="BD234" s="510"/>
      <c r="BE234" s="510"/>
      <c r="BF234" s="510"/>
      <c r="BG234" s="528"/>
      <c r="BH234" s="524"/>
      <c r="BI234" s="510"/>
      <c r="BJ234" s="510"/>
      <c r="BK234" s="510"/>
      <c r="BL234" s="528"/>
      <c r="BM234" s="524"/>
      <c r="BN234" s="510"/>
      <c r="BO234" s="510"/>
      <c r="BP234" s="510"/>
      <c r="BQ234" s="528"/>
      <c r="BR234" s="524"/>
      <c r="BS234" s="510"/>
      <c r="BT234" s="510"/>
      <c r="BU234" s="510"/>
      <c r="BV234" s="510"/>
      <c r="BW234" s="510"/>
      <c r="BX234" s="510"/>
      <c r="BY234" s="511"/>
      <c r="BZ234" s="511"/>
      <c r="CA234" s="511"/>
      <c r="CB234" s="511"/>
      <c r="CC234" s="511"/>
      <c r="CD234" s="511"/>
      <c r="CE234" s="511"/>
      <c r="CF234" s="511"/>
      <c r="CG234" s="511"/>
      <c r="CH234" s="84"/>
      <c r="CI234" s="84"/>
      <c r="CJ234" s="84"/>
      <c r="CK234" s="84"/>
      <c r="CL234" s="84"/>
      <c r="CM234" s="84"/>
      <c r="CN234" s="84"/>
      <c r="CO234" s="84"/>
      <c r="CP234" s="84"/>
      <c r="CQ234" s="84"/>
      <c r="CR234" s="84"/>
      <c r="CS234" s="84"/>
      <c r="CT234" s="84"/>
      <c r="CU234" s="84"/>
      <c r="CV234" s="84"/>
      <c r="CW234" s="84"/>
      <c r="CX234" s="84"/>
      <c r="CY234" s="84"/>
      <c r="CZ234" s="84"/>
    </row>
    <row r="235" s="759" customFormat="true" ht="15" customHeight="true" x14ac:dyDescent="0.2">
      <c r="A235" s="241"/>
      <c r="B235" s="212"/>
      <c r="C235" s="160"/>
      <c r="D235" s="233"/>
      <c r="E235" s="233"/>
      <c r="F235" s="233"/>
      <c r="G235" s="222"/>
      <c r="H235" s="159"/>
      <c r="I235" s="233"/>
      <c r="J235" s="233"/>
      <c r="K235" s="233"/>
      <c r="L235" s="228"/>
      <c r="M235" s="160"/>
      <c r="N235" s="233"/>
      <c r="O235" s="233"/>
      <c r="P235" s="233"/>
      <c r="Q235" s="222"/>
      <c r="R235" s="159"/>
      <c r="S235" s="233"/>
      <c r="T235" s="233"/>
      <c r="U235" s="233"/>
      <c r="V235" s="233"/>
      <c r="W235" s="233"/>
      <c r="X235" s="233"/>
      <c r="Y235" s="233"/>
      <c r="Z235" s="233"/>
      <c r="AA235" s="233"/>
      <c r="AB235" s="233"/>
      <c r="AC235" s="233"/>
      <c r="AD235" s="233"/>
      <c r="AE235" s="233"/>
      <c r="AF235" s="233"/>
      <c r="AG235" s="228"/>
      <c r="AH235" s="513"/>
      <c r="AI235" s="513"/>
      <c r="AJ235" s="513"/>
      <c r="AK235" s="513"/>
      <c r="AL235" s="513"/>
      <c r="AM235" s="513"/>
      <c r="AN235" s="513"/>
      <c r="AO235" s="513"/>
      <c r="AP235" s="513"/>
      <c r="AQ235" s="513"/>
      <c r="AR235" s="513"/>
      <c r="AS235" s="513"/>
      <c r="AT235" s="513"/>
      <c r="AU235" s="513"/>
      <c r="AV235" s="513"/>
      <c r="AW235" s="513"/>
      <c r="AX235" s="513"/>
      <c r="AY235" s="513"/>
      <c r="AZ235" s="757"/>
      <c r="BA235" s="762"/>
      <c r="BB235" s="641"/>
      <c r="BC235" s="524"/>
      <c r="BD235" s="510"/>
      <c r="BE235" s="510"/>
      <c r="BF235" s="510"/>
      <c r="BG235" s="528"/>
      <c r="BH235" s="524"/>
      <c r="BI235" s="510"/>
      <c r="BJ235" s="510"/>
      <c r="BK235" s="510"/>
      <c r="BL235" s="528"/>
      <c r="BM235" s="524"/>
      <c r="BN235" s="510"/>
      <c r="BO235" s="510"/>
      <c r="BP235" s="510"/>
      <c r="BQ235" s="528"/>
      <c r="BR235" s="524"/>
      <c r="BS235" s="510"/>
      <c r="BT235" s="510"/>
      <c r="BU235" s="510"/>
      <c r="BV235" s="510"/>
      <c r="BW235" s="510"/>
      <c r="BX235" s="510"/>
      <c r="BY235" s="511"/>
      <c r="BZ235" s="511"/>
      <c r="CA235" s="511"/>
      <c r="CB235" s="511"/>
      <c r="CC235" s="511"/>
      <c r="CD235" s="511"/>
      <c r="CE235" s="511"/>
      <c r="CF235" s="511"/>
      <c r="CG235" s="511"/>
      <c r="CH235" s="84"/>
      <c r="CI235" s="84"/>
      <c r="CJ235" s="84"/>
      <c r="CK235" s="84"/>
      <c r="CL235" s="84"/>
      <c r="CM235" s="84"/>
      <c r="CN235" s="84"/>
      <c r="CO235" s="84"/>
      <c r="CP235" s="84"/>
      <c r="CQ235" s="84"/>
      <c r="CR235" s="84"/>
      <c r="CS235" s="84"/>
      <c r="CT235" s="84"/>
      <c r="CU235" s="84"/>
      <c r="CV235" s="84"/>
      <c r="CW235" s="84"/>
      <c r="CX235" s="84"/>
      <c r="CY235" s="84"/>
      <c r="CZ235" s="84"/>
    </row>
    <row r="236" s="759" customFormat="true" ht="15" customHeight="true" x14ac:dyDescent="0.2">
      <c r="A236" s="241"/>
      <c r="B236" s="212"/>
      <c r="C236" s="160"/>
      <c r="D236" s="233"/>
      <c r="E236" s="233"/>
      <c r="F236" s="233"/>
      <c r="G236" s="222"/>
      <c r="H236" s="159"/>
      <c r="I236" s="233"/>
      <c r="J236" s="233"/>
      <c r="K236" s="233"/>
      <c r="L236" s="228"/>
      <c r="M236" s="160"/>
      <c r="N236" s="233"/>
      <c r="O236" s="233"/>
      <c r="P236" s="233"/>
      <c r="Q236" s="222"/>
      <c r="R236" s="159"/>
      <c r="S236" s="233"/>
      <c r="T236" s="233"/>
      <c r="U236" s="233"/>
      <c r="V236" s="233"/>
      <c r="W236" s="233"/>
      <c r="X236" s="233"/>
      <c r="Y236" s="233"/>
      <c r="Z236" s="233"/>
      <c r="AA236" s="233"/>
      <c r="AB236" s="233"/>
      <c r="AC236" s="233"/>
      <c r="AD236" s="233"/>
      <c r="AE236" s="233"/>
      <c r="AF236" s="233"/>
      <c r="AG236" s="228"/>
      <c r="AH236" s="513"/>
      <c r="AI236" s="513"/>
      <c r="AJ236" s="513"/>
      <c r="AK236" s="513"/>
      <c r="AL236" s="513"/>
      <c r="AM236" s="513"/>
      <c r="AN236" s="513"/>
      <c r="AO236" s="513"/>
      <c r="AP236" s="513"/>
      <c r="AQ236" s="513"/>
      <c r="AR236" s="513"/>
      <c r="AS236" s="513"/>
      <c r="AT236" s="513"/>
      <c r="AU236" s="513"/>
      <c r="AV236" s="513"/>
      <c r="AW236" s="513"/>
      <c r="AX236" s="513"/>
      <c r="AY236" s="513"/>
      <c r="AZ236" s="757"/>
      <c r="BA236" s="762"/>
      <c r="BB236" s="641"/>
      <c r="BC236" s="524"/>
      <c r="BD236" s="510"/>
      <c r="BE236" s="510"/>
      <c r="BF236" s="510"/>
      <c r="BG236" s="528"/>
      <c r="BH236" s="524"/>
      <c r="BI236" s="510"/>
      <c r="BJ236" s="510"/>
      <c r="BK236" s="510"/>
      <c r="BL236" s="528"/>
      <c r="BM236" s="524"/>
      <c r="BN236" s="510"/>
      <c r="BO236" s="510"/>
      <c r="BP236" s="510"/>
      <c r="BQ236" s="528"/>
      <c r="BR236" s="524"/>
      <c r="BS236" s="510"/>
      <c r="BT236" s="510"/>
      <c r="BU236" s="510"/>
      <c r="BV236" s="510"/>
      <c r="BW236" s="510"/>
      <c r="BX236" s="510"/>
      <c r="BY236" s="511"/>
      <c r="BZ236" s="511"/>
      <c r="CA236" s="511"/>
      <c r="CB236" s="511"/>
      <c r="CC236" s="511"/>
      <c r="CD236" s="511"/>
      <c r="CE236" s="511"/>
      <c r="CF236" s="511"/>
      <c r="CG236" s="511"/>
      <c r="CH236" s="84"/>
      <c r="CI236" s="84"/>
      <c r="CJ236" s="84"/>
      <c r="CK236" s="84"/>
      <c r="CL236" s="84"/>
      <c r="CM236" s="84"/>
      <c r="CN236" s="84"/>
      <c r="CO236" s="84"/>
      <c r="CP236" s="84"/>
      <c r="CQ236" s="84"/>
      <c r="CR236" s="84"/>
      <c r="CS236" s="84"/>
      <c r="CT236" s="84"/>
      <c r="CU236" s="84"/>
      <c r="CV236" s="84"/>
      <c r="CW236" s="84"/>
      <c r="CX236" s="84"/>
      <c r="CY236" s="84"/>
      <c r="CZ236" s="84"/>
    </row>
    <row r="237" s="759" customFormat="true" ht="15" customHeight="true" x14ac:dyDescent="0.2">
      <c r="A237" s="241"/>
      <c r="B237" s="212"/>
      <c r="C237" s="160"/>
      <c r="D237" s="233"/>
      <c r="E237" s="233"/>
      <c r="F237" s="233"/>
      <c r="G237" s="222"/>
      <c r="H237" s="159"/>
      <c r="I237" s="233"/>
      <c r="J237" s="233"/>
      <c r="K237" s="233"/>
      <c r="L237" s="228"/>
      <c r="M237" s="160"/>
      <c r="N237" s="233"/>
      <c r="O237" s="233"/>
      <c r="P237" s="233"/>
      <c r="Q237" s="222"/>
      <c r="R237" s="159"/>
      <c r="S237" s="233"/>
      <c r="T237" s="233"/>
      <c r="U237" s="233"/>
      <c r="V237" s="233"/>
      <c r="W237" s="233"/>
      <c r="X237" s="233"/>
      <c r="Y237" s="233"/>
      <c r="Z237" s="233"/>
      <c r="AA237" s="233"/>
      <c r="AB237" s="233"/>
      <c r="AC237" s="233"/>
      <c r="AD237" s="233"/>
      <c r="AE237" s="233"/>
      <c r="AF237" s="233"/>
      <c r="AG237" s="228"/>
      <c r="AH237" s="513"/>
      <c r="AI237" s="513"/>
      <c r="AJ237" s="513"/>
      <c r="AK237" s="513"/>
      <c r="AL237" s="513"/>
      <c r="AM237" s="513"/>
      <c r="AN237" s="513"/>
      <c r="AO237" s="513"/>
      <c r="AP237" s="513"/>
      <c r="AQ237" s="513"/>
      <c r="AR237" s="513"/>
      <c r="AS237" s="513"/>
      <c r="AT237" s="513"/>
      <c r="AU237" s="513"/>
      <c r="AV237" s="513"/>
      <c r="AW237" s="513"/>
      <c r="AX237" s="513"/>
      <c r="AY237" s="513"/>
      <c r="AZ237" s="757"/>
      <c r="BA237" s="762"/>
      <c r="BB237" s="641"/>
      <c r="BC237" s="524"/>
      <c r="BD237" s="510"/>
      <c r="BE237" s="510"/>
      <c r="BF237" s="510"/>
      <c r="BG237" s="528"/>
      <c r="BH237" s="524"/>
      <c r="BI237" s="510"/>
      <c r="BJ237" s="510"/>
      <c r="BK237" s="510"/>
      <c r="BL237" s="528"/>
      <c r="BM237" s="524"/>
      <c r="BN237" s="510"/>
      <c r="BO237" s="510"/>
      <c r="BP237" s="510"/>
      <c r="BQ237" s="528"/>
      <c r="BR237" s="524"/>
      <c r="BS237" s="510"/>
      <c r="BT237" s="510"/>
      <c r="BU237" s="510"/>
      <c r="BV237" s="510"/>
      <c r="BW237" s="510"/>
      <c r="BX237" s="510"/>
      <c r="BY237" s="511"/>
      <c r="BZ237" s="511"/>
      <c r="CA237" s="511"/>
      <c r="CB237" s="511"/>
      <c r="CC237" s="511"/>
      <c r="CD237" s="511"/>
      <c r="CE237" s="511"/>
      <c r="CF237" s="511"/>
      <c r="CG237" s="511"/>
      <c r="CH237" s="84"/>
      <c r="CI237" s="84"/>
      <c r="CJ237" s="84"/>
      <c r="CK237" s="84"/>
      <c r="CL237" s="84"/>
      <c r="CM237" s="84"/>
      <c r="CN237" s="84"/>
      <c r="CO237" s="84"/>
      <c r="CP237" s="84"/>
      <c r="CQ237" s="84"/>
      <c r="CR237" s="84"/>
      <c r="CS237" s="84"/>
      <c r="CT237" s="84"/>
      <c r="CU237" s="84"/>
      <c r="CV237" s="84"/>
      <c r="CW237" s="84"/>
      <c r="CX237" s="84"/>
      <c r="CY237" s="84"/>
      <c r="CZ237" s="84"/>
    </row>
    <row r="238" s="759" customFormat="true" ht="15" customHeight="true" x14ac:dyDescent="0.2">
      <c r="A238" s="241"/>
      <c r="B238" s="212"/>
      <c r="C238" s="160"/>
      <c r="D238" s="233"/>
      <c r="E238" s="233"/>
      <c r="F238" s="233"/>
      <c r="G238" s="222"/>
      <c r="H238" s="159"/>
      <c r="I238" s="233"/>
      <c r="J238" s="233"/>
      <c r="K238" s="233"/>
      <c r="L238" s="228"/>
      <c r="M238" s="160"/>
      <c r="N238" s="233"/>
      <c r="O238" s="233"/>
      <c r="P238" s="233"/>
      <c r="Q238" s="222"/>
      <c r="R238" s="159"/>
      <c r="S238" s="233"/>
      <c r="T238" s="233"/>
      <c r="U238" s="233"/>
      <c r="V238" s="233"/>
      <c r="W238" s="233"/>
      <c r="X238" s="233"/>
      <c r="Y238" s="233"/>
      <c r="Z238" s="233"/>
      <c r="AA238" s="233"/>
      <c r="AB238" s="233"/>
      <c r="AC238" s="233"/>
      <c r="AD238" s="233"/>
      <c r="AE238" s="233"/>
      <c r="AF238" s="233"/>
      <c r="AG238" s="228"/>
      <c r="AH238" s="513"/>
      <c r="AI238" s="513"/>
      <c r="AJ238" s="513"/>
      <c r="AK238" s="513"/>
      <c r="AL238" s="513"/>
      <c r="AM238" s="513"/>
      <c r="AN238" s="513"/>
      <c r="AO238" s="513"/>
      <c r="AP238" s="513"/>
      <c r="AQ238" s="513"/>
      <c r="AR238" s="513"/>
      <c r="AS238" s="513"/>
      <c r="AT238" s="513"/>
      <c r="AU238" s="513"/>
      <c r="AV238" s="513"/>
      <c r="AW238" s="513"/>
      <c r="AX238" s="513"/>
      <c r="AY238" s="513"/>
      <c r="AZ238" s="757"/>
      <c r="BA238" s="762"/>
      <c r="BB238" s="641"/>
      <c r="BC238" s="524"/>
      <c r="BD238" s="510"/>
      <c r="BE238" s="510"/>
      <c r="BF238" s="510"/>
      <c r="BG238" s="528"/>
      <c r="BH238" s="524"/>
      <c r="BI238" s="510"/>
      <c r="BJ238" s="510"/>
      <c r="BK238" s="510"/>
      <c r="BL238" s="528"/>
      <c r="BM238" s="524"/>
      <c r="BN238" s="510"/>
      <c r="BO238" s="510"/>
      <c r="BP238" s="510"/>
      <c r="BQ238" s="528"/>
      <c r="BR238" s="524"/>
      <c r="BS238" s="510"/>
      <c r="BT238" s="510"/>
      <c r="BU238" s="510"/>
      <c r="BV238" s="510"/>
      <c r="BW238" s="510"/>
      <c r="BX238" s="510"/>
      <c r="BY238" s="511"/>
      <c r="BZ238" s="511"/>
      <c r="CA238" s="511"/>
      <c r="CB238" s="511"/>
      <c r="CC238" s="511"/>
      <c r="CD238" s="511"/>
      <c r="CE238" s="511"/>
      <c r="CF238" s="511"/>
      <c r="CG238" s="511"/>
      <c r="CH238" s="84"/>
      <c r="CI238" s="84"/>
      <c r="CJ238" s="84"/>
      <c r="CK238" s="84"/>
      <c r="CL238" s="84"/>
      <c r="CM238" s="84"/>
      <c r="CN238" s="84"/>
      <c r="CO238" s="84"/>
      <c r="CP238" s="84"/>
      <c r="CQ238" s="84"/>
      <c r="CR238" s="84"/>
      <c r="CS238" s="84"/>
      <c r="CT238" s="84"/>
      <c r="CU238" s="84"/>
      <c r="CV238" s="84"/>
      <c r="CW238" s="84"/>
      <c r="CX238" s="84"/>
      <c r="CY238" s="84"/>
      <c r="CZ238" s="84"/>
    </row>
    <row r="239" s="759" customFormat="true" ht="15" customHeight="true" x14ac:dyDescent="0.2">
      <c r="A239" s="241"/>
      <c r="B239" s="212"/>
      <c r="C239" s="160"/>
      <c r="D239" s="233"/>
      <c r="E239" s="233"/>
      <c r="F239" s="233"/>
      <c r="G239" s="222"/>
      <c r="H239" s="159"/>
      <c r="I239" s="233"/>
      <c r="J239" s="233"/>
      <c r="K239" s="233"/>
      <c r="L239" s="228"/>
      <c r="M239" s="160"/>
      <c r="N239" s="233"/>
      <c r="O239" s="233"/>
      <c r="P239" s="233"/>
      <c r="Q239" s="222"/>
      <c r="R239" s="159"/>
      <c r="S239" s="233"/>
      <c r="T239" s="233"/>
      <c r="U239" s="233"/>
      <c r="V239" s="233"/>
      <c r="W239" s="233"/>
      <c r="X239" s="233"/>
      <c r="Y239" s="233"/>
      <c r="Z239" s="233"/>
      <c r="AA239" s="233"/>
      <c r="AB239" s="233"/>
      <c r="AC239" s="233"/>
      <c r="AD239" s="233"/>
      <c r="AE239" s="233"/>
      <c r="AF239" s="233"/>
      <c r="AG239" s="228"/>
      <c r="AH239" s="513"/>
      <c r="AI239" s="513"/>
      <c r="AJ239" s="513"/>
      <c r="AK239" s="513"/>
      <c r="AL239" s="513"/>
      <c r="AM239" s="513"/>
      <c r="AN239" s="513"/>
      <c r="AO239" s="513"/>
      <c r="AP239" s="513"/>
      <c r="AQ239" s="513"/>
      <c r="AR239" s="513"/>
      <c r="AS239" s="513"/>
      <c r="AT239" s="513"/>
      <c r="AU239" s="513"/>
      <c r="AV239" s="513"/>
      <c r="AW239" s="513"/>
      <c r="AX239" s="513"/>
      <c r="AY239" s="513"/>
      <c r="AZ239" s="757"/>
      <c r="BA239" s="762"/>
      <c r="BB239" s="641"/>
      <c r="BC239" s="524"/>
      <c r="BD239" s="510"/>
      <c r="BE239" s="510"/>
      <c r="BF239" s="510"/>
      <c r="BG239" s="528"/>
      <c r="BH239" s="524"/>
      <c r="BI239" s="510"/>
      <c r="BJ239" s="510"/>
      <c r="BK239" s="510"/>
      <c r="BL239" s="528"/>
      <c r="BM239" s="524"/>
      <c r="BN239" s="510"/>
      <c r="BO239" s="510"/>
      <c r="BP239" s="510"/>
      <c r="BQ239" s="528"/>
      <c r="BR239" s="524"/>
      <c r="BS239" s="510"/>
      <c r="BT239" s="510"/>
      <c r="BU239" s="510"/>
      <c r="BV239" s="510"/>
      <c r="BW239" s="510"/>
      <c r="BX239" s="510"/>
      <c r="BY239" s="511"/>
      <c r="BZ239" s="511"/>
      <c r="CA239" s="511"/>
      <c r="CB239" s="511"/>
      <c r="CC239" s="511"/>
      <c r="CD239" s="511"/>
      <c r="CE239" s="511"/>
      <c r="CF239" s="511"/>
      <c r="CG239" s="511"/>
      <c r="CH239" s="84"/>
      <c r="CI239" s="84"/>
      <c r="CJ239" s="84"/>
      <c r="CK239" s="84"/>
      <c r="CL239" s="84"/>
      <c r="CM239" s="84"/>
      <c r="CN239" s="84"/>
      <c r="CO239" s="84"/>
      <c r="CP239" s="84"/>
      <c r="CQ239" s="84"/>
      <c r="CR239" s="84"/>
      <c r="CS239" s="84"/>
      <c r="CT239" s="84"/>
      <c r="CU239" s="84"/>
      <c r="CV239" s="84"/>
      <c r="CW239" s="84"/>
      <c r="CX239" s="84"/>
      <c r="CY239" s="84"/>
      <c r="CZ239" s="84"/>
    </row>
    <row r="240" s="759" customFormat="true" ht="15" customHeight="true" x14ac:dyDescent="0.2">
      <c r="A240" s="241"/>
      <c r="B240" s="212"/>
      <c r="C240" s="160"/>
      <c r="D240" s="233"/>
      <c r="E240" s="233"/>
      <c r="F240" s="233"/>
      <c r="G240" s="222"/>
      <c r="H240" s="159"/>
      <c r="I240" s="233"/>
      <c r="J240" s="233"/>
      <c r="K240" s="233"/>
      <c r="L240" s="228"/>
      <c r="M240" s="160"/>
      <c r="N240" s="233"/>
      <c r="O240" s="233"/>
      <c r="P240" s="233"/>
      <c r="Q240" s="222"/>
      <c r="R240" s="159"/>
      <c r="S240" s="233"/>
      <c r="T240" s="233"/>
      <c r="U240" s="233"/>
      <c r="V240" s="233"/>
      <c r="W240" s="233"/>
      <c r="X240" s="233"/>
      <c r="Y240" s="233"/>
      <c r="Z240" s="233"/>
      <c r="AA240" s="233"/>
      <c r="AB240" s="233"/>
      <c r="AC240" s="233"/>
      <c r="AD240" s="233"/>
      <c r="AE240" s="233"/>
      <c r="AF240" s="233"/>
      <c r="AG240" s="228"/>
      <c r="AH240" s="513"/>
      <c r="AI240" s="513"/>
      <c r="AJ240" s="513"/>
      <c r="AK240" s="513"/>
      <c r="AL240" s="513"/>
      <c r="AM240" s="513"/>
      <c r="AN240" s="513"/>
      <c r="AO240" s="513"/>
      <c r="AP240" s="513"/>
      <c r="AQ240" s="513"/>
      <c r="AR240" s="513"/>
      <c r="AS240" s="513"/>
      <c r="AT240" s="513"/>
      <c r="AU240" s="513"/>
      <c r="AV240" s="513"/>
      <c r="AW240" s="513"/>
      <c r="AX240" s="513"/>
      <c r="AY240" s="513"/>
      <c r="AZ240" s="757"/>
      <c r="BA240" s="762"/>
      <c r="BB240" s="641"/>
      <c r="BC240" s="524"/>
      <c r="BD240" s="510"/>
      <c r="BE240" s="510"/>
      <c r="BF240" s="510"/>
      <c r="BG240" s="528"/>
      <c r="BH240" s="524"/>
      <c r="BI240" s="510"/>
      <c r="BJ240" s="510"/>
      <c r="BK240" s="510"/>
      <c r="BL240" s="528"/>
      <c r="BM240" s="524"/>
      <c r="BN240" s="510"/>
      <c r="BO240" s="510"/>
      <c r="BP240" s="510"/>
      <c r="BQ240" s="528"/>
      <c r="BR240" s="524"/>
      <c r="BS240" s="510"/>
      <c r="BT240" s="510"/>
      <c r="BU240" s="510"/>
      <c r="BV240" s="510"/>
      <c r="BW240" s="510"/>
      <c r="BX240" s="510"/>
      <c r="BY240" s="511"/>
      <c r="BZ240" s="511"/>
      <c r="CA240" s="511"/>
      <c r="CB240" s="511"/>
      <c r="CC240" s="511"/>
      <c r="CD240" s="511"/>
      <c r="CE240" s="511"/>
      <c r="CF240" s="511"/>
      <c r="CG240" s="511"/>
      <c r="CH240" s="84"/>
      <c r="CI240" s="84"/>
      <c r="CJ240" s="84"/>
      <c r="CK240" s="84"/>
      <c r="CL240" s="84"/>
      <c r="CM240" s="84"/>
      <c r="CN240" s="84"/>
      <c r="CO240" s="84"/>
      <c r="CP240" s="84"/>
      <c r="CQ240" s="84"/>
      <c r="CR240" s="84"/>
      <c r="CS240" s="84"/>
      <c r="CT240" s="84"/>
      <c r="CU240" s="84"/>
      <c r="CV240" s="84"/>
      <c r="CW240" s="84"/>
      <c r="CX240" s="84"/>
      <c r="CY240" s="84"/>
      <c r="CZ240" s="84"/>
    </row>
    <row r="241" s="759" customFormat="true" ht="15" customHeight="true" x14ac:dyDescent="0.2">
      <c r="A241" s="241"/>
      <c r="B241" s="212"/>
      <c r="C241" s="160"/>
      <c r="D241" s="233"/>
      <c r="E241" s="233"/>
      <c r="F241" s="233"/>
      <c r="G241" s="222"/>
      <c r="H241" s="159"/>
      <c r="I241" s="233"/>
      <c r="J241" s="233"/>
      <c r="K241" s="233"/>
      <c r="L241" s="228"/>
      <c r="M241" s="160"/>
      <c r="N241" s="233"/>
      <c r="O241" s="233"/>
      <c r="P241" s="233"/>
      <c r="Q241" s="222"/>
      <c r="R241" s="159"/>
      <c r="S241" s="233"/>
      <c r="T241" s="233"/>
      <c r="U241" s="233"/>
      <c r="V241" s="233"/>
      <c r="W241" s="233"/>
      <c r="X241" s="233"/>
      <c r="Y241" s="233"/>
      <c r="Z241" s="233"/>
      <c r="AA241" s="233"/>
      <c r="AB241" s="233"/>
      <c r="AC241" s="233"/>
      <c r="AD241" s="233"/>
      <c r="AE241" s="233"/>
      <c r="AF241" s="233"/>
      <c r="AG241" s="228"/>
      <c r="AH241" s="513"/>
      <c r="AI241" s="513"/>
      <c r="AJ241" s="513"/>
      <c r="AK241" s="513"/>
      <c r="AL241" s="513"/>
      <c r="AM241" s="513"/>
      <c r="AN241" s="513"/>
      <c r="AO241" s="513"/>
      <c r="AP241" s="513"/>
      <c r="AQ241" s="513"/>
      <c r="AR241" s="513"/>
      <c r="AS241" s="513"/>
      <c r="AT241" s="513"/>
      <c r="AU241" s="513"/>
      <c r="AV241" s="513"/>
      <c r="AW241" s="513"/>
      <c r="AX241" s="513"/>
      <c r="AY241" s="513"/>
      <c r="AZ241" s="757"/>
      <c r="BA241" s="762"/>
      <c r="BB241" s="641"/>
      <c r="BC241" s="524"/>
      <c r="BD241" s="510"/>
      <c r="BE241" s="510"/>
      <c r="BF241" s="510"/>
      <c r="BG241" s="528"/>
      <c r="BH241" s="524"/>
      <c r="BI241" s="510"/>
      <c r="BJ241" s="510"/>
      <c r="BK241" s="510"/>
      <c r="BL241" s="528"/>
      <c r="BM241" s="524"/>
      <c r="BN241" s="510"/>
      <c r="BO241" s="510"/>
      <c r="BP241" s="510"/>
      <c r="BQ241" s="528"/>
      <c r="BR241" s="524"/>
      <c r="BS241" s="510"/>
      <c r="BT241" s="510"/>
      <c r="BU241" s="510"/>
      <c r="BV241" s="510"/>
      <c r="BW241" s="510"/>
      <c r="BX241" s="510"/>
      <c r="BY241" s="511"/>
      <c r="BZ241" s="511"/>
      <c r="CA241" s="511"/>
      <c r="CB241" s="511"/>
      <c r="CC241" s="511"/>
      <c r="CD241" s="511"/>
      <c r="CE241" s="511"/>
      <c r="CF241" s="511"/>
      <c r="CG241" s="511"/>
      <c r="CH241" s="84"/>
      <c r="CI241" s="84"/>
      <c r="CJ241" s="84"/>
      <c r="CK241" s="84"/>
      <c r="CL241" s="84"/>
      <c r="CM241" s="84"/>
      <c r="CN241" s="84"/>
      <c r="CO241" s="84"/>
      <c r="CP241" s="84"/>
      <c r="CQ241" s="84"/>
      <c r="CR241" s="84"/>
      <c r="CS241" s="84"/>
      <c r="CT241" s="84"/>
      <c r="CU241" s="84"/>
      <c r="CV241" s="84"/>
      <c r="CW241" s="84"/>
      <c r="CX241" s="84"/>
      <c r="CY241" s="84"/>
      <c r="CZ241" s="84"/>
    </row>
    <row r="242" s="759" customFormat="true" ht="15" customHeight="true" x14ac:dyDescent="0.2">
      <c r="A242" s="241"/>
      <c r="B242" s="212"/>
      <c r="C242" s="160"/>
      <c r="D242" s="233"/>
      <c r="E242" s="233"/>
      <c r="F242" s="233"/>
      <c r="G242" s="222"/>
      <c r="H242" s="159"/>
      <c r="I242" s="233"/>
      <c r="J242" s="233"/>
      <c r="K242" s="233"/>
      <c r="L242" s="228"/>
      <c r="M242" s="160"/>
      <c r="N242" s="233"/>
      <c r="O242" s="233"/>
      <c r="P242" s="233"/>
      <c r="Q242" s="222"/>
      <c r="R242" s="159"/>
      <c r="S242" s="233"/>
      <c r="T242" s="233"/>
      <c r="U242" s="233"/>
      <c r="V242" s="233"/>
      <c r="W242" s="233"/>
      <c r="X242" s="233"/>
      <c r="Y242" s="233"/>
      <c r="Z242" s="233"/>
      <c r="AA242" s="233"/>
      <c r="AB242" s="233"/>
      <c r="AC242" s="233"/>
      <c r="AD242" s="233"/>
      <c r="AE242" s="233"/>
      <c r="AF242" s="233"/>
      <c r="AG242" s="228"/>
      <c r="AH242" s="513"/>
      <c r="AI242" s="513"/>
      <c r="AJ242" s="513"/>
      <c r="AK242" s="513"/>
      <c r="AL242" s="513"/>
      <c r="AM242" s="513"/>
      <c r="AN242" s="513"/>
      <c r="AO242" s="513"/>
      <c r="AP242" s="513"/>
      <c r="AQ242" s="513"/>
      <c r="AR242" s="513"/>
      <c r="AS242" s="513"/>
      <c r="AT242" s="513"/>
      <c r="AU242" s="513"/>
      <c r="AV242" s="513"/>
      <c r="AW242" s="513"/>
      <c r="AX242" s="513"/>
      <c r="AY242" s="513"/>
      <c r="AZ242" s="757"/>
      <c r="BA242" s="762"/>
      <c r="BB242" s="641"/>
      <c r="BC242" s="524"/>
      <c r="BD242" s="510"/>
      <c r="BE242" s="510"/>
      <c r="BF242" s="510"/>
      <c r="BG242" s="528"/>
      <c r="BH242" s="524"/>
      <c r="BI242" s="510"/>
      <c r="BJ242" s="510"/>
      <c r="BK242" s="510"/>
      <c r="BL242" s="528"/>
      <c r="BM242" s="524"/>
      <c r="BN242" s="510"/>
      <c r="BO242" s="510"/>
      <c r="BP242" s="510"/>
      <c r="BQ242" s="528"/>
      <c r="BR242" s="524"/>
      <c r="BS242" s="510"/>
      <c r="BT242" s="510"/>
      <c r="BU242" s="510"/>
      <c r="BV242" s="510"/>
      <c r="BW242" s="510"/>
      <c r="BX242" s="510"/>
      <c r="BY242" s="511"/>
      <c r="BZ242" s="511"/>
      <c r="CA242" s="511"/>
      <c r="CB242" s="511"/>
      <c r="CC242" s="511"/>
      <c r="CD242" s="511"/>
      <c r="CE242" s="511"/>
      <c r="CF242" s="511"/>
      <c r="CG242" s="511"/>
      <c r="CH242" s="84"/>
      <c r="CI242" s="84"/>
      <c r="CJ242" s="84"/>
      <c r="CK242" s="84"/>
      <c r="CL242" s="84"/>
      <c r="CM242" s="84"/>
      <c r="CN242" s="84"/>
      <c r="CO242" s="84"/>
      <c r="CP242" s="84"/>
      <c r="CQ242" s="84"/>
      <c r="CR242" s="84"/>
      <c r="CS242" s="84"/>
      <c r="CT242" s="84"/>
      <c r="CU242" s="84"/>
      <c r="CV242" s="84"/>
      <c r="CW242" s="84"/>
      <c r="CX242" s="84"/>
      <c r="CY242" s="84"/>
      <c r="CZ242" s="84"/>
    </row>
    <row r="243" s="759" customFormat="true" ht="15" customHeight="true" x14ac:dyDescent="0.2">
      <c r="A243" s="241"/>
      <c r="B243" s="212"/>
      <c r="C243" s="160"/>
      <c r="D243" s="233"/>
      <c r="E243" s="233"/>
      <c r="F243" s="233"/>
      <c r="G243" s="222"/>
      <c r="H243" s="159"/>
      <c r="I243" s="233"/>
      <c r="J243" s="233"/>
      <c r="K243" s="233"/>
      <c r="L243" s="228"/>
      <c r="M243" s="160"/>
      <c r="N243" s="233"/>
      <c r="O243" s="233"/>
      <c r="P243" s="233"/>
      <c r="Q243" s="222"/>
      <c r="R243" s="159"/>
      <c r="S243" s="233"/>
      <c r="T243" s="233"/>
      <c r="U243" s="233"/>
      <c r="V243" s="233"/>
      <c r="W243" s="233"/>
      <c r="X243" s="233"/>
      <c r="Y243" s="233"/>
      <c r="Z243" s="233"/>
      <c r="AA243" s="233"/>
      <c r="AB243" s="233"/>
      <c r="AC243" s="233"/>
      <c r="AD243" s="233"/>
      <c r="AE243" s="233"/>
      <c r="AF243" s="233"/>
      <c r="AG243" s="228"/>
      <c r="AH243" s="513"/>
      <c r="AI243" s="513"/>
      <c r="AJ243" s="513"/>
      <c r="AK243" s="513"/>
      <c r="AL243" s="513"/>
      <c r="AM243" s="513"/>
      <c r="AN243" s="513"/>
      <c r="AO243" s="513"/>
      <c r="AP243" s="513"/>
      <c r="AQ243" s="513"/>
      <c r="AR243" s="513"/>
      <c r="AS243" s="513"/>
      <c r="AT243" s="513"/>
      <c r="AU243" s="513"/>
      <c r="AV243" s="513"/>
      <c r="AW243" s="513"/>
      <c r="AX243" s="513"/>
      <c r="AY243" s="513"/>
      <c r="AZ243" s="757"/>
      <c r="BA243" s="762"/>
      <c r="BB243" s="641"/>
      <c r="BC243" s="524"/>
      <c r="BD243" s="510"/>
      <c r="BE243" s="510"/>
      <c r="BF243" s="510"/>
      <c r="BG243" s="528"/>
      <c r="BH243" s="524"/>
      <c r="BI243" s="510"/>
      <c r="BJ243" s="510"/>
      <c r="BK243" s="510"/>
      <c r="BL243" s="528"/>
      <c r="BM243" s="524"/>
      <c r="BN243" s="510"/>
      <c r="BO243" s="510"/>
      <c r="BP243" s="510"/>
      <c r="BQ243" s="528"/>
      <c r="BR243" s="524"/>
      <c r="BS243" s="510"/>
      <c r="BT243" s="510"/>
      <c r="BU243" s="510"/>
      <c r="BV243" s="510"/>
      <c r="BW243" s="510"/>
      <c r="BX243" s="510"/>
      <c r="BY243" s="511"/>
      <c r="BZ243" s="511"/>
      <c r="CA243" s="511"/>
      <c r="CB243" s="511"/>
      <c r="CC243" s="511"/>
      <c r="CD243" s="511"/>
      <c r="CE243" s="511"/>
      <c r="CF243" s="511"/>
      <c r="CG243" s="511"/>
      <c r="CH243" s="84"/>
      <c r="CI243" s="84"/>
      <c r="CJ243" s="84"/>
      <c r="CK243" s="84"/>
      <c r="CL243" s="84"/>
      <c r="CM243" s="84"/>
      <c r="CN243" s="84"/>
      <c r="CO243" s="84"/>
      <c r="CP243" s="84"/>
      <c r="CQ243" s="84"/>
      <c r="CR243" s="84"/>
      <c r="CS243" s="84"/>
      <c r="CT243" s="84"/>
      <c r="CU243" s="84"/>
      <c r="CV243" s="84"/>
      <c r="CW243" s="84"/>
      <c r="CX243" s="84"/>
      <c r="CY243" s="84"/>
      <c r="CZ243" s="84"/>
    </row>
    <row r="244" s="759" customFormat="true" ht="15" customHeight="true" x14ac:dyDescent="0.2">
      <c r="A244" s="241"/>
      <c r="B244" s="212"/>
      <c r="C244" s="160"/>
      <c r="D244" s="233"/>
      <c r="E244" s="233"/>
      <c r="F244" s="233"/>
      <c r="G244" s="222"/>
      <c r="H244" s="159"/>
      <c r="I244" s="233"/>
      <c r="J244" s="233"/>
      <c r="K244" s="233"/>
      <c r="L244" s="228"/>
      <c r="M244" s="160"/>
      <c r="N244" s="233"/>
      <c r="O244" s="233"/>
      <c r="P244" s="233"/>
      <c r="Q244" s="222"/>
      <c r="R244" s="159"/>
      <c r="S244" s="233"/>
      <c r="T244" s="233"/>
      <c r="U244" s="233"/>
      <c r="V244" s="233"/>
      <c r="W244" s="233"/>
      <c r="X244" s="233"/>
      <c r="Y244" s="233"/>
      <c r="Z244" s="233"/>
      <c r="AA244" s="233"/>
      <c r="AB244" s="233"/>
      <c r="AC244" s="233"/>
      <c r="AD244" s="233"/>
      <c r="AE244" s="233"/>
      <c r="AF244" s="233"/>
      <c r="AG244" s="228"/>
      <c r="AH244" s="513"/>
      <c r="AI244" s="513"/>
      <c r="AJ244" s="513"/>
      <c r="AK244" s="513"/>
      <c r="AL244" s="513"/>
      <c r="AM244" s="513"/>
      <c r="AN244" s="513"/>
      <c r="AO244" s="513"/>
      <c r="AP244" s="513"/>
      <c r="AQ244" s="513"/>
      <c r="AR244" s="513"/>
      <c r="AS244" s="513"/>
      <c r="AT244" s="513"/>
      <c r="AU244" s="513"/>
      <c r="AV244" s="513"/>
      <c r="AW244" s="513"/>
      <c r="AX244" s="513"/>
      <c r="AY244" s="513"/>
      <c r="AZ244" s="757"/>
      <c r="BA244" s="762"/>
      <c r="BB244" s="641"/>
      <c r="BC244" s="524"/>
      <c r="BD244" s="510"/>
      <c r="BE244" s="510"/>
      <c r="BF244" s="510"/>
      <c r="BG244" s="528"/>
      <c r="BH244" s="524"/>
      <c r="BI244" s="510"/>
      <c r="BJ244" s="510"/>
      <c r="BK244" s="510"/>
      <c r="BL244" s="528"/>
      <c r="BM244" s="524"/>
      <c r="BN244" s="510"/>
      <c r="BO244" s="510"/>
      <c r="BP244" s="510"/>
      <c r="BQ244" s="528"/>
      <c r="BR244" s="524"/>
      <c r="BS244" s="510"/>
      <c r="BT244" s="510"/>
      <c r="BU244" s="510"/>
      <c r="BV244" s="510"/>
      <c r="BW244" s="510"/>
      <c r="BX244" s="510"/>
      <c r="BY244" s="511"/>
      <c r="BZ244" s="511"/>
      <c r="CA244" s="511"/>
      <c r="CB244" s="511"/>
      <c r="CC244" s="511"/>
      <c r="CD244" s="511"/>
      <c r="CE244" s="511"/>
      <c r="CF244" s="511"/>
      <c r="CG244" s="511"/>
      <c r="CH244" s="84"/>
      <c r="CI244" s="84"/>
      <c r="CJ244" s="84"/>
      <c r="CK244" s="84"/>
      <c r="CL244" s="84"/>
      <c r="CM244" s="84"/>
      <c r="CN244" s="84"/>
      <c r="CO244" s="84"/>
      <c r="CP244" s="84"/>
      <c r="CQ244" s="84"/>
      <c r="CR244" s="84"/>
      <c r="CS244" s="84"/>
      <c r="CT244" s="84"/>
      <c r="CU244" s="84"/>
      <c r="CV244" s="84"/>
      <c r="CW244" s="84"/>
      <c r="CX244" s="84"/>
      <c r="CY244" s="84"/>
      <c r="CZ244" s="84"/>
    </row>
    <row r="245" s="759" customFormat="true" ht="15" customHeight="true" x14ac:dyDescent="0.2">
      <c r="A245" s="241"/>
      <c r="B245" s="212"/>
      <c r="C245" s="160"/>
      <c r="D245" s="233"/>
      <c r="E245" s="233"/>
      <c r="F245" s="233"/>
      <c r="G245" s="222"/>
      <c r="H245" s="159"/>
      <c r="I245" s="233"/>
      <c r="J245" s="233"/>
      <c r="K245" s="233"/>
      <c r="L245" s="228"/>
      <c r="M245" s="160"/>
      <c r="N245" s="233"/>
      <c r="O245" s="233"/>
      <c r="P245" s="233"/>
      <c r="Q245" s="222"/>
      <c r="R245" s="159"/>
      <c r="S245" s="233"/>
      <c r="T245" s="233"/>
      <c r="U245" s="233"/>
      <c r="V245" s="233"/>
      <c r="W245" s="233"/>
      <c r="X245" s="233"/>
      <c r="Y245" s="233"/>
      <c r="Z245" s="233"/>
      <c r="AA245" s="233"/>
      <c r="AB245" s="233"/>
      <c r="AC245" s="233"/>
      <c r="AD245" s="233"/>
      <c r="AE245" s="233"/>
      <c r="AF245" s="233"/>
      <c r="AG245" s="228"/>
      <c r="AH245" s="513"/>
      <c r="AI245" s="513"/>
      <c r="AJ245" s="513"/>
      <c r="AK245" s="513"/>
      <c r="AL245" s="513"/>
      <c r="AM245" s="513"/>
      <c r="AN245" s="513"/>
      <c r="AO245" s="513"/>
      <c r="AP245" s="513"/>
      <c r="AQ245" s="513"/>
      <c r="AR245" s="513"/>
      <c r="AS245" s="513"/>
      <c r="AT245" s="513"/>
      <c r="AU245" s="513"/>
      <c r="AV245" s="513"/>
      <c r="AW245" s="513"/>
      <c r="AX245" s="513"/>
      <c r="AY245" s="513"/>
      <c r="AZ245" s="757"/>
      <c r="BA245" s="762"/>
      <c r="BB245" s="641"/>
      <c r="BC245" s="524"/>
      <c r="BD245" s="510"/>
      <c r="BE245" s="510"/>
      <c r="BF245" s="510"/>
      <c r="BG245" s="528"/>
      <c r="BH245" s="524"/>
      <c r="BI245" s="510"/>
      <c r="BJ245" s="510"/>
      <c r="BK245" s="510"/>
      <c r="BL245" s="528"/>
      <c r="BM245" s="524"/>
      <c r="BN245" s="510"/>
      <c r="BO245" s="510"/>
      <c r="BP245" s="510"/>
      <c r="BQ245" s="528"/>
      <c r="BR245" s="524"/>
      <c r="BS245" s="510"/>
      <c r="BT245" s="510"/>
      <c r="BU245" s="510"/>
      <c r="BV245" s="510"/>
      <c r="BW245" s="510"/>
      <c r="BX245" s="510"/>
      <c r="BY245" s="511"/>
      <c r="BZ245" s="511"/>
      <c r="CA245" s="511"/>
      <c r="CB245" s="511"/>
      <c r="CC245" s="511"/>
      <c r="CD245" s="511"/>
      <c r="CE245" s="511"/>
      <c r="CF245" s="511"/>
      <c r="CG245" s="511"/>
      <c r="CH245" s="84"/>
      <c r="CI245" s="84"/>
      <c r="CJ245" s="84"/>
      <c r="CK245" s="84"/>
      <c r="CL245" s="84"/>
      <c r="CM245" s="84"/>
      <c r="CN245" s="84"/>
      <c r="CO245" s="84"/>
      <c r="CP245" s="84"/>
      <c r="CQ245" s="84"/>
      <c r="CR245" s="84"/>
      <c r="CS245" s="84"/>
      <c r="CT245" s="84"/>
      <c r="CU245" s="84"/>
      <c r="CV245" s="84"/>
      <c r="CW245" s="84"/>
      <c r="CX245" s="84"/>
      <c r="CY245" s="84"/>
      <c r="CZ245" s="84"/>
    </row>
    <row r="246" s="759" customFormat="true" ht="15" customHeight="true" x14ac:dyDescent="0.2">
      <c r="A246" s="241"/>
      <c r="B246" s="212"/>
      <c r="C246" s="160"/>
      <c r="D246" s="233"/>
      <c r="E246" s="233"/>
      <c r="F246" s="233"/>
      <c r="G246" s="222"/>
      <c r="H246" s="159"/>
      <c r="I246" s="233"/>
      <c r="J246" s="233"/>
      <c r="K246" s="233"/>
      <c r="L246" s="228"/>
      <c r="M246" s="160"/>
      <c r="N246" s="233"/>
      <c r="O246" s="233"/>
      <c r="P246" s="233"/>
      <c r="Q246" s="222"/>
      <c r="R246" s="159"/>
      <c r="S246" s="233"/>
      <c r="T246" s="233"/>
      <c r="U246" s="233"/>
      <c r="V246" s="233"/>
      <c r="W246" s="233"/>
      <c r="X246" s="233"/>
      <c r="Y246" s="233"/>
      <c r="Z246" s="233"/>
      <c r="AA246" s="233"/>
      <c r="AB246" s="233"/>
      <c r="AC246" s="233"/>
      <c r="AD246" s="233"/>
      <c r="AE246" s="233"/>
      <c r="AF246" s="233"/>
      <c r="AG246" s="228"/>
      <c r="AH246" s="513"/>
      <c r="AI246" s="513"/>
      <c r="AJ246" s="513"/>
      <c r="AK246" s="513"/>
      <c r="AL246" s="513"/>
      <c r="AM246" s="513"/>
      <c r="AN246" s="513"/>
      <c r="AO246" s="513"/>
      <c r="AP246" s="513"/>
      <c r="AQ246" s="513"/>
      <c r="AR246" s="513"/>
      <c r="AS246" s="513"/>
      <c r="AT246" s="513"/>
      <c r="AU246" s="513"/>
      <c r="AV246" s="513"/>
      <c r="AW246" s="513"/>
      <c r="AX246" s="513"/>
      <c r="AY246" s="513"/>
      <c r="AZ246" s="757"/>
      <c r="BA246" s="762"/>
      <c r="BB246" s="641"/>
      <c r="BC246" s="524"/>
      <c r="BD246" s="510"/>
      <c r="BE246" s="510"/>
      <c r="BF246" s="510"/>
      <c r="BG246" s="528"/>
      <c r="BH246" s="524"/>
      <c r="BI246" s="510"/>
      <c r="BJ246" s="510"/>
      <c r="BK246" s="510"/>
      <c r="BL246" s="528"/>
      <c r="BM246" s="524"/>
      <c r="BN246" s="510"/>
      <c r="BO246" s="510"/>
      <c r="BP246" s="510"/>
      <c r="BQ246" s="528"/>
      <c r="BR246" s="524"/>
      <c r="BS246" s="510"/>
      <c r="BT246" s="510"/>
      <c r="BU246" s="510"/>
      <c r="BV246" s="510"/>
      <c r="BW246" s="510"/>
      <c r="BX246" s="510"/>
      <c r="BY246" s="511"/>
      <c r="BZ246" s="511"/>
      <c r="CA246" s="511"/>
      <c r="CB246" s="511"/>
      <c r="CC246" s="511"/>
      <c r="CD246" s="511"/>
      <c r="CE246" s="511"/>
      <c r="CF246" s="511"/>
      <c r="CG246" s="511"/>
      <c r="CH246" s="84"/>
      <c r="CI246" s="84"/>
      <c r="CJ246" s="84"/>
      <c r="CK246" s="84"/>
      <c r="CL246" s="84"/>
      <c r="CM246" s="84"/>
      <c r="CN246" s="84"/>
      <c r="CO246" s="84"/>
      <c r="CP246" s="84"/>
      <c r="CQ246" s="84"/>
      <c r="CR246" s="84"/>
      <c r="CS246" s="84"/>
      <c r="CT246" s="84"/>
      <c r="CU246" s="84"/>
      <c r="CV246" s="84"/>
      <c r="CW246" s="84"/>
      <c r="CX246" s="84"/>
      <c r="CY246" s="84"/>
      <c r="CZ246" s="84"/>
    </row>
    <row r="247" s="759" customFormat="true" ht="15" customHeight="true" x14ac:dyDescent="0.2">
      <c r="A247" s="241"/>
      <c r="B247" s="212"/>
      <c r="C247" s="160"/>
      <c r="D247" s="233"/>
      <c r="E247" s="233"/>
      <c r="F247" s="233"/>
      <c r="G247" s="222"/>
      <c r="H247" s="159"/>
      <c r="I247" s="233"/>
      <c r="J247" s="233"/>
      <c r="K247" s="233"/>
      <c r="L247" s="228"/>
      <c r="M247" s="160"/>
      <c r="N247" s="233"/>
      <c r="O247" s="233"/>
      <c r="P247" s="233"/>
      <c r="Q247" s="222"/>
      <c r="R247" s="159"/>
      <c r="S247" s="233"/>
      <c r="T247" s="233"/>
      <c r="U247" s="233"/>
      <c r="V247" s="233"/>
      <c r="W247" s="233"/>
      <c r="X247" s="233"/>
      <c r="Y247" s="233"/>
      <c r="Z247" s="233"/>
      <c r="AA247" s="233"/>
      <c r="AB247" s="233"/>
      <c r="AC247" s="233"/>
      <c r="AD247" s="233"/>
      <c r="AE247" s="233"/>
      <c r="AF247" s="233"/>
      <c r="AG247" s="228"/>
      <c r="AH247" s="513"/>
      <c r="AI247" s="513"/>
      <c r="AJ247" s="513"/>
      <c r="AK247" s="513"/>
      <c r="AL247" s="513"/>
      <c r="AM247" s="513"/>
      <c r="AN247" s="513"/>
      <c r="AO247" s="513"/>
      <c r="AP247" s="513"/>
      <c r="AQ247" s="513"/>
      <c r="AR247" s="513"/>
      <c r="AS247" s="513"/>
      <c r="AT247" s="513"/>
      <c r="AU247" s="513"/>
      <c r="AV247" s="513"/>
      <c r="AW247" s="513"/>
      <c r="AX247" s="513"/>
      <c r="AY247" s="513"/>
      <c r="AZ247" s="757"/>
      <c r="BA247" s="762"/>
      <c r="BB247" s="641"/>
      <c r="BC247" s="524"/>
      <c r="BD247" s="510"/>
      <c r="BE247" s="510"/>
      <c r="BF247" s="510"/>
      <c r="BG247" s="528"/>
      <c r="BH247" s="524"/>
      <c r="BI247" s="510"/>
      <c r="BJ247" s="510"/>
      <c r="BK247" s="510"/>
      <c r="BL247" s="528"/>
      <c r="BM247" s="524"/>
      <c r="BN247" s="510"/>
      <c r="BO247" s="510"/>
      <c r="BP247" s="510"/>
      <c r="BQ247" s="528"/>
      <c r="BR247" s="524"/>
      <c r="BS247" s="510"/>
      <c r="BT247" s="510"/>
      <c r="BU247" s="510"/>
      <c r="BV247" s="510"/>
      <c r="BW247" s="510"/>
      <c r="BX247" s="510"/>
      <c r="BY247" s="511"/>
      <c r="BZ247" s="511"/>
      <c r="CA247" s="511"/>
      <c r="CB247" s="511"/>
      <c r="CC247" s="511"/>
      <c r="CD247" s="511"/>
      <c r="CE247" s="511"/>
      <c r="CF247" s="511"/>
      <c r="CG247" s="511"/>
      <c r="CH247" s="84"/>
      <c r="CI247" s="84"/>
      <c r="CJ247" s="84"/>
      <c r="CK247" s="84"/>
      <c r="CL247" s="84"/>
      <c r="CM247" s="84"/>
      <c r="CN247" s="84"/>
      <c r="CO247" s="84"/>
      <c r="CP247" s="84"/>
      <c r="CQ247" s="84"/>
      <c r="CR247" s="84"/>
      <c r="CS247" s="84"/>
      <c r="CT247" s="84"/>
      <c r="CU247" s="84"/>
      <c r="CV247" s="84"/>
      <c r="CW247" s="84"/>
      <c r="CX247" s="84"/>
      <c r="CY247" s="84"/>
      <c r="CZ247" s="84"/>
    </row>
    <row r="248" s="759" customFormat="true" ht="15" customHeight="true" x14ac:dyDescent="0.2">
      <c r="A248" s="141"/>
      <c r="B248" s="200"/>
      <c r="C248" s="145"/>
      <c r="D248" s="184"/>
      <c r="E248" s="184"/>
      <c r="F248" s="184"/>
      <c r="G248" s="183"/>
      <c r="H248" s="144"/>
      <c r="I248" s="184"/>
      <c r="J248" s="184"/>
      <c r="K248" s="184"/>
      <c r="L248" s="143"/>
      <c r="M248" s="145"/>
      <c r="N248" s="184"/>
      <c r="O248" s="184"/>
      <c r="P248" s="184"/>
      <c r="Q248" s="183"/>
      <c r="R248" s="144"/>
      <c r="S248" s="184"/>
      <c r="T248" s="184"/>
      <c r="U248" s="184"/>
      <c r="V248" s="184"/>
      <c r="W248" s="184"/>
      <c r="X248" s="184"/>
      <c r="Y248" s="184"/>
      <c r="Z248" s="184"/>
      <c r="AA248" s="184"/>
      <c r="AB248" s="184"/>
      <c r="AC248" s="184"/>
      <c r="AD248" s="184"/>
      <c r="AE248" s="184"/>
      <c r="AF248" s="184"/>
      <c r="AG248" s="143"/>
      <c r="AH248" s="513"/>
      <c r="AI248" s="513"/>
      <c r="AJ248" s="513"/>
      <c r="AK248" s="513"/>
      <c r="AL248" s="513"/>
      <c r="AM248" s="513"/>
      <c r="AN248" s="513"/>
      <c r="AO248" s="513"/>
      <c r="AP248" s="513"/>
      <c r="AQ248" s="513"/>
      <c r="AR248" s="513"/>
      <c r="AS248" s="513"/>
      <c r="AT248" s="513"/>
      <c r="AU248" s="513"/>
      <c r="AV248" s="513"/>
      <c r="AW248" s="513"/>
      <c r="AX248" s="513"/>
      <c r="AY248" s="513"/>
      <c r="AZ248" s="757"/>
      <c r="BA248" s="762"/>
      <c r="BB248" s="641"/>
      <c r="BC248" s="527"/>
      <c r="BD248" s="526"/>
      <c r="BE248" s="526"/>
      <c r="BF248" s="526"/>
      <c r="BG248" s="530"/>
      <c r="BH248" s="527"/>
      <c r="BI248" s="526"/>
      <c r="BJ248" s="526"/>
      <c r="BK248" s="526"/>
      <c r="BL248" s="530"/>
      <c r="BM248" s="527"/>
      <c r="BN248" s="526"/>
      <c r="BO248" s="526"/>
      <c r="BP248" s="526"/>
      <c r="BQ248" s="530"/>
      <c r="BR248" s="527"/>
      <c r="BS248" s="526"/>
      <c r="BT248" s="526"/>
      <c r="BU248" s="526"/>
      <c r="BV248" s="526"/>
      <c r="BW248" s="526"/>
      <c r="BX248" s="526"/>
      <c r="BY248" s="529"/>
      <c r="BZ248" s="529"/>
      <c r="CA248" s="529"/>
      <c r="CB248" s="529"/>
      <c r="CC248" s="529"/>
      <c r="CD248" s="529"/>
      <c r="CE248" s="529"/>
      <c r="CF248" s="529"/>
      <c r="CG248" s="529"/>
      <c r="CH248" s="84"/>
      <c r="CI248" s="84"/>
      <c r="CJ248" s="84"/>
      <c r="CK248" s="84"/>
      <c r="CL248" s="84"/>
      <c r="CM248" s="84"/>
      <c r="CN248" s="84"/>
      <c r="CO248" s="84"/>
      <c r="CP248" s="84"/>
      <c r="CQ248" s="84"/>
      <c r="CR248" s="84"/>
      <c r="CS248" s="84"/>
      <c r="CT248" s="84"/>
      <c r="CU248" s="84"/>
      <c r="CV248" s="84"/>
      <c r="CW248" s="84"/>
      <c r="CX248" s="84"/>
      <c r="CY248" s="84"/>
      <c r="CZ248" s="84"/>
    </row>
    <row r="249" s="759" customFormat="true" ht="250.15" customHeight="true" x14ac:dyDescent="0.2">
      <c r="AH249" s="757"/>
      <c r="AI249" s="757"/>
      <c r="AJ249" s="757"/>
      <c r="AK249" s="757"/>
      <c r="AL249" s="757"/>
      <c r="AM249" s="757"/>
      <c r="AN249" s="757"/>
      <c r="AO249" s="757"/>
      <c r="AP249" s="757"/>
      <c r="AQ249" s="757"/>
      <c r="AR249" s="757"/>
      <c r="AS249" s="757"/>
      <c r="AT249" s="757"/>
      <c r="AU249" s="757"/>
      <c r="AV249" s="757"/>
      <c r="AW249" s="757"/>
      <c r="AX249" s="757"/>
      <c r="AY249" s="757"/>
      <c r="AZ249" s="757"/>
      <c r="BA249" s="386"/>
      <c r="BB249" s="384"/>
      <c r="BC249" s="384"/>
      <c r="BD249" s="384"/>
      <c r="BE249" s="384"/>
      <c r="BF249" s="384"/>
      <c r="BG249" s="384"/>
      <c r="BH249" s="384"/>
      <c r="BI249" s="384"/>
      <c r="BJ249" s="384"/>
      <c r="BK249" s="384"/>
      <c r="BL249" s="384"/>
      <c r="BM249" s="384"/>
      <c r="BN249" s="384"/>
      <c r="BO249" s="384"/>
      <c r="BP249" s="384"/>
      <c r="BQ249" s="384"/>
      <c r="BR249" s="384"/>
      <c r="BS249" s="384"/>
      <c r="BT249" s="384"/>
      <c r="BU249" s="384"/>
      <c r="BV249" s="384"/>
      <c r="BW249" s="384"/>
      <c r="BX249" s="384"/>
      <c r="BY249" s="386"/>
      <c r="BZ249" s="421"/>
      <c r="CA249" s="421"/>
      <c r="CB249" s="421"/>
      <c r="CC249" s="421"/>
      <c r="CD249" s="421"/>
      <c r="CE249" s="421"/>
      <c r="CF249" s="421"/>
      <c r="CG249" s="421"/>
      <c r="CH249" s="421"/>
      <c r="CI249" s="421"/>
      <c r="CJ249" s="421"/>
      <c r="CK249" s="421"/>
      <c r="CL249" s="421"/>
      <c r="CM249" s="421"/>
      <c r="CN249" s="421"/>
      <c r="CO249" s="421"/>
      <c r="CP249" s="421"/>
      <c r="CQ249" s="421"/>
      <c r="CR249" s="421"/>
      <c r="CS249" s="421"/>
      <c r="CT249" s="421"/>
      <c r="CU249" s="421"/>
      <c r="CV249" s="421"/>
      <c r="CW249" s="421"/>
      <c r="CX249" s="421"/>
      <c r="CY249" s="421"/>
      <c r="CZ249" s="421"/>
    </row>
    <row r="250" s="584" customFormat="true" ht="19.15" customHeight="true" x14ac:dyDescent="0.2">
      <c r="AH250" s="86"/>
      <c r="AI250" s="86"/>
      <c r="AJ250" s="86"/>
      <c r="AK250" s="86"/>
      <c r="AL250" s="86"/>
      <c r="AM250" s="86"/>
      <c r="AN250" s="86"/>
      <c r="AO250" s="86"/>
      <c r="AP250" s="86"/>
      <c r="AQ250" s="86"/>
      <c r="AR250" s="86"/>
      <c r="AS250" s="86"/>
      <c r="AT250" s="86"/>
      <c r="AU250" s="86"/>
      <c r="AV250" s="86"/>
      <c r="AW250" s="86"/>
      <c r="AX250" s="86"/>
      <c r="AY250" s="86"/>
      <c r="AZ250" s="86"/>
      <c r="BA250" s="629"/>
      <c r="BB250" s="760"/>
      <c r="BC250" s="629"/>
      <c r="BD250" s="629"/>
      <c r="BE250" s="629"/>
      <c r="BF250" s="629"/>
      <c r="BG250" s="629"/>
      <c r="BH250" s="629"/>
      <c r="BI250" s="629"/>
      <c r="BJ250" s="629"/>
      <c r="BK250" s="629"/>
      <c r="BL250" s="629"/>
      <c r="BM250" s="629"/>
      <c r="BN250" s="629"/>
      <c r="BO250" s="629"/>
      <c r="BP250" s="629"/>
      <c r="BQ250" s="629"/>
      <c r="BR250" s="629"/>
      <c r="BS250" s="629"/>
      <c r="BT250" s="629"/>
      <c r="BU250" s="629"/>
      <c r="BV250" s="629"/>
      <c r="BW250" s="629"/>
      <c r="BX250" s="629"/>
      <c r="BY250" s="629"/>
      <c r="BZ250" s="417"/>
      <c r="CA250" s="417"/>
      <c r="CB250" s="417"/>
      <c r="CC250" s="417"/>
      <c r="CD250" s="417"/>
      <c r="CE250" s="417"/>
      <c r="CF250" s="417"/>
      <c r="CG250" s="417"/>
      <c r="CH250" s="417"/>
      <c r="CI250" s="417"/>
      <c r="CJ250" s="417"/>
      <c r="CK250" s="417"/>
      <c r="CL250" s="417"/>
      <c r="CM250" s="417"/>
      <c r="CN250" s="417"/>
      <c r="CO250" s="417"/>
      <c r="CP250" s="417"/>
      <c r="CQ250" s="417"/>
      <c r="CR250" s="417"/>
      <c r="CS250" s="417"/>
      <c r="CT250" s="417"/>
      <c r="CU250" s="417"/>
      <c r="CV250" s="417"/>
      <c r="CW250" s="417"/>
      <c r="CX250" s="417"/>
      <c r="CY250" s="417"/>
      <c r="CZ250" s="417"/>
    </row>
    <row r="251" s="584" customFormat="true" ht="12.75" x14ac:dyDescent="0.2">
      <c r="AH251" s="86"/>
      <c r="AI251" s="86"/>
      <c r="AJ251" s="86"/>
      <c r="AK251" s="86"/>
      <c r="AL251" s="86"/>
      <c r="AM251" s="86"/>
      <c r="AN251" s="86"/>
      <c r="AO251" s="86"/>
      <c r="AP251" s="86"/>
      <c r="AQ251" s="86"/>
      <c r="AR251" s="86"/>
      <c r="AS251" s="86"/>
      <c r="AT251" s="86"/>
      <c r="AU251" s="86"/>
      <c r="AV251" s="86"/>
      <c r="AW251" s="86"/>
      <c r="AX251" s="86"/>
      <c r="AY251" s="86"/>
      <c r="AZ251" s="86"/>
      <c r="BA251" s="629"/>
      <c r="BB251" s="760"/>
      <c r="BC251" s="629"/>
      <c r="BD251" s="629"/>
      <c r="BE251" s="629"/>
      <c r="BF251" s="629"/>
      <c r="BG251" s="629"/>
      <c r="BH251" s="629"/>
      <c r="BI251" s="629"/>
      <c r="BJ251" s="629"/>
      <c r="BK251" s="629"/>
      <c r="BL251" s="629"/>
      <c r="BM251" s="629"/>
      <c r="BN251" s="629"/>
      <c r="BO251" s="629"/>
      <c r="BP251" s="629"/>
      <c r="BQ251" s="629"/>
      <c r="BR251" s="629"/>
      <c r="BS251" s="629"/>
      <c r="BT251" s="629"/>
      <c r="BU251" s="629"/>
      <c r="BV251" s="629"/>
      <c r="BW251" s="629"/>
      <c r="BX251" s="629"/>
      <c r="BY251" s="629"/>
      <c r="BZ251" s="417"/>
      <c r="CA251" s="417"/>
      <c r="CB251" s="417"/>
      <c r="CC251" s="417"/>
      <c r="CD251" s="417"/>
      <c r="CE251" s="417"/>
      <c r="CF251" s="417"/>
      <c r="CG251" s="417"/>
      <c r="CH251" s="417"/>
      <c r="CI251" s="417"/>
      <c r="CJ251" s="417"/>
      <c r="CK251" s="417"/>
      <c r="CL251" s="417"/>
      <c r="CM251" s="417"/>
      <c r="CN251" s="417"/>
      <c r="CO251" s="417"/>
      <c r="CP251" s="417"/>
      <c r="CQ251" s="417"/>
      <c r="CR251" s="417"/>
      <c r="CS251" s="417"/>
      <c r="CT251" s="417"/>
      <c r="CU251" s="417"/>
      <c r="CV251" s="417"/>
      <c r="CW251" s="417"/>
      <c r="CX251" s="417"/>
      <c r="CY251" s="417"/>
      <c r="CZ251" s="417"/>
    </row>
    <row r="252" s="584" customFormat="true" ht="12.75" x14ac:dyDescent="0.2">
      <c r="AH252" s="86"/>
      <c r="AI252" s="86"/>
      <c r="AJ252" s="86"/>
      <c r="AK252" s="86"/>
      <c r="AL252" s="86"/>
      <c r="AM252" s="86"/>
      <c r="AN252" s="86"/>
      <c r="AO252" s="86"/>
      <c r="AP252" s="86"/>
      <c r="AQ252" s="86"/>
      <c r="AR252" s="86"/>
      <c r="AS252" s="86"/>
      <c r="AT252" s="86"/>
      <c r="AU252" s="86"/>
      <c r="AV252" s="86"/>
      <c r="AW252" s="86"/>
      <c r="AX252" s="86"/>
      <c r="AY252" s="86"/>
      <c r="AZ252" s="86"/>
      <c r="BA252" s="629"/>
      <c r="BB252" s="760"/>
      <c r="BC252" s="629"/>
      <c r="BD252" s="629"/>
      <c r="BE252" s="629"/>
      <c r="BF252" s="629"/>
      <c r="BG252" s="629"/>
      <c r="BH252" s="629"/>
      <c r="BI252" s="629"/>
      <c r="BJ252" s="629"/>
      <c r="BK252" s="629"/>
      <c r="BL252" s="629"/>
      <c r="BM252" s="629"/>
      <c r="BN252" s="629"/>
      <c r="BO252" s="629"/>
      <c r="BP252" s="629"/>
      <c r="BQ252" s="629"/>
      <c r="BR252" s="629"/>
      <c r="BS252" s="629"/>
      <c r="BT252" s="629"/>
      <c r="BU252" s="629"/>
      <c r="BV252" s="629"/>
      <c r="BW252" s="629"/>
      <c r="BX252" s="629"/>
      <c r="BY252" s="629"/>
      <c r="BZ252" s="417"/>
      <c r="CA252" s="417"/>
      <c r="CB252" s="417"/>
      <c r="CC252" s="417"/>
      <c r="CD252" s="417"/>
      <c r="CE252" s="417"/>
      <c r="CF252" s="417"/>
      <c r="CG252" s="417"/>
      <c r="CH252" s="417"/>
      <c r="CI252" s="417"/>
      <c r="CJ252" s="417"/>
      <c r="CK252" s="417"/>
      <c r="CL252" s="417"/>
      <c r="CM252" s="417"/>
      <c r="CN252" s="417"/>
      <c r="CO252" s="417"/>
      <c r="CP252" s="417"/>
      <c r="CQ252" s="417"/>
      <c r="CR252" s="417"/>
      <c r="CS252" s="417"/>
      <c r="CT252" s="417"/>
      <c r="CU252" s="417"/>
      <c r="CV252" s="417"/>
      <c r="CW252" s="417"/>
      <c r="CX252" s="417"/>
      <c r="CY252" s="417"/>
      <c r="CZ252" s="417"/>
    </row>
    <row r="253" s="584" customFormat="true" ht="12.75" x14ac:dyDescent="0.2">
      <c r="AH253" s="86"/>
      <c r="AI253" s="86"/>
      <c r="AJ253" s="86"/>
      <c r="AK253" s="86"/>
      <c r="AL253" s="86"/>
      <c r="AM253" s="86"/>
      <c r="AN253" s="86"/>
      <c r="AO253" s="86"/>
      <c r="AP253" s="86"/>
      <c r="AQ253" s="86"/>
      <c r="AR253" s="86"/>
      <c r="AS253" s="86"/>
      <c r="AT253" s="86"/>
      <c r="AU253" s="86"/>
      <c r="AV253" s="86"/>
      <c r="AW253" s="86"/>
      <c r="AX253" s="86"/>
      <c r="AY253" s="86"/>
      <c r="AZ253" s="86"/>
      <c r="BA253" s="629"/>
      <c r="BB253" s="760"/>
      <c r="BC253" s="629"/>
      <c r="BD253" s="629"/>
      <c r="BE253" s="629"/>
      <c r="BF253" s="629"/>
      <c r="BG253" s="629"/>
      <c r="BH253" s="629"/>
      <c r="BI253" s="629"/>
      <c r="BJ253" s="629"/>
      <c r="BK253" s="629"/>
      <c r="BL253" s="629"/>
      <c r="BM253" s="629"/>
      <c r="BN253" s="629"/>
      <c r="BO253" s="629"/>
      <c r="BP253" s="629"/>
      <c r="BQ253" s="629"/>
      <c r="BR253" s="629"/>
      <c r="BS253" s="629"/>
      <c r="BT253" s="629"/>
      <c r="BU253" s="629"/>
      <c r="BV253" s="629"/>
      <c r="BW253" s="629"/>
      <c r="BX253" s="629"/>
      <c r="BY253" s="629"/>
      <c r="BZ253" s="417"/>
      <c r="CA253" s="417"/>
      <c r="CB253" s="417"/>
      <c r="CC253" s="417"/>
      <c r="CD253" s="417"/>
      <c r="CE253" s="417"/>
      <c r="CF253" s="417"/>
      <c r="CG253" s="417"/>
      <c r="CH253" s="417"/>
      <c r="CI253" s="417"/>
      <c r="CJ253" s="417"/>
      <c r="CK253" s="417"/>
      <c r="CL253" s="417"/>
      <c r="CM253" s="417"/>
      <c r="CN253" s="417"/>
      <c r="CO253" s="417"/>
      <c r="CP253" s="417"/>
      <c r="CQ253" s="417"/>
      <c r="CR253" s="417"/>
      <c r="CS253" s="417"/>
      <c r="CT253" s="417"/>
      <c r="CU253" s="417"/>
      <c r="CV253" s="417"/>
      <c r="CW253" s="417"/>
      <c r="CX253" s="417"/>
      <c r="CY253" s="417"/>
      <c r="CZ253" s="417"/>
    </row>
    <row r="254" s="584" customFormat="true" ht="12.75" x14ac:dyDescent="0.2">
      <c r="AH254" s="86"/>
      <c r="AI254" s="86"/>
      <c r="AJ254" s="86"/>
      <c r="AK254" s="86"/>
      <c r="AL254" s="86"/>
      <c r="AM254" s="86"/>
      <c r="AN254" s="86"/>
      <c r="AO254" s="86"/>
      <c r="AP254" s="86"/>
      <c r="AQ254" s="86"/>
      <c r="AR254" s="86"/>
      <c r="AS254" s="86"/>
      <c r="AT254" s="86"/>
      <c r="AU254" s="86"/>
      <c r="AV254" s="86"/>
      <c r="AW254" s="86"/>
      <c r="AX254" s="86"/>
      <c r="AY254" s="86"/>
      <c r="AZ254" s="86"/>
      <c r="BA254" s="629"/>
      <c r="BB254" s="760"/>
      <c r="BC254" s="629"/>
      <c r="BD254" s="629"/>
      <c r="BE254" s="629"/>
      <c r="BF254" s="629"/>
      <c r="BG254" s="629"/>
      <c r="BH254" s="629"/>
      <c r="BI254" s="629"/>
      <c r="BJ254" s="629"/>
      <c r="BK254" s="629"/>
      <c r="BL254" s="629"/>
      <c r="BM254" s="629"/>
      <c r="BN254" s="629"/>
      <c r="BO254" s="629"/>
      <c r="BP254" s="629"/>
      <c r="BQ254" s="629"/>
      <c r="BR254" s="629"/>
      <c r="BS254" s="629"/>
      <c r="BT254" s="629"/>
      <c r="BU254" s="629"/>
      <c r="BV254" s="629"/>
      <c r="BW254" s="629"/>
      <c r="BX254" s="629"/>
      <c r="BY254" s="629"/>
      <c r="BZ254" s="417"/>
      <c r="CA254" s="417"/>
      <c r="CB254" s="417"/>
      <c r="CC254" s="417"/>
      <c r="CD254" s="417"/>
      <c r="CE254" s="417"/>
      <c r="CF254" s="417"/>
      <c r="CG254" s="417"/>
      <c r="CH254" s="417"/>
      <c r="CI254" s="417"/>
      <c r="CJ254" s="417"/>
      <c r="CK254" s="417"/>
      <c r="CL254" s="417"/>
      <c r="CM254" s="417"/>
      <c r="CN254" s="417"/>
      <c r="CO254" s="417"/>
      <c r="CP254" s="417"/>
      <c r="CQ254" s="417"/>
      <c r="CR254" s="417"/>
      <c r="CS254" s="417"/>
      <c r="CT254" s="417"/>
      <c r="CU254" s="417"/>
      <c r="CV254" s="417"/>
      <c r="CW254" s="417"/>
      <c r="CX254" s="417"/>
      <c r="CY254" s="417"/>
      <c r="CZ254" s="417"/>
    </row>
    <row r="255" s="584" customFormat="true" ht="12.75" x14ac:dyDescent="0.2">
      <c r="AH255" s="86"/>
      <c r="AI255" s="86"/>
      <c r="AJ255" s="86"/>
      <c r="AK255" s="86"/>
      <c r="AL255" s="86"/>
      <c r="AM255" s="86"/>
      <c r="AN255" s="86"/>
      <c r="AO255" s="86"/>
      <c r="AP255" s="86"/>
      <c r="AQ255" s="86"/>
      <c r="AR255" s="86"/>
      <c r="AS255" s="86"/>
      <c r="AT255" s="86"/>
      <c r="AU255" s="86"/>
      <c r="AV255" s="86"/>
      <c r="AW255" s="86"/>
      <c r="AX255" s="86"/>
      <c r="AY255" s="86"/>
      <c r="AZ255" s="86"/>
      <c r="BA255" s="629"/>
      <c r="BB255" s="760"/>
      <c r="BC255" s="629"/>
      <c r="BD255" s="629"/>
      <c r="BE255" s="629"/>
      <c r="BF255" s="629"/>
      <c r="BG255" s="629"/>
      <c r="BH255" s="629"/>
      <c r="BI255" s="629"/>
      <c r="BJ255" s="629"/>
      <c r="BK255" s="629"/>
      <c r="BL255" s="629"/>
      <c r="BM255" s="629"/>
      <c r="BN255" s="629"/>
      <c r="BO255" s="629"/>
      <c r="BP255" s="629"/>
      <c r="BQ255" s="629"/>
      <c r="BR255" s="629"/>
      <c r="BS255" s="629"/>
      <c r="BT255" s="629"/>
      <c r="BU255" s="629"/>
      <c r="BV255" s="629"/>
      <c r="BW255" s="629"/>
      <c r="BX255" s="629"/>
      <c r="BY255" s="629"/>
      <c r="BZ255" s="417"/>
      <c r="CA255" s="417"/>
      <c r="CB255" s="417"/>
      <c r="CC255" s="417"/>
      <c r="CD255" s="417"/>
      <c r="CE255" s="417"/>
      <c r="CF255" s="417"/>
      <c r="CG255" s="417"/>
      <c r="CH255" s="417"/>
      <c r="CI255" s="417"/>
      <c r="CJ255" s="417"/>
      <c r="CK255" s="417"/>
      <c r="CL255" s="417"/>
      <c r="CM255" s="417"/>
      <c r="CN255" s="417"/>
      <c r="CO255" s="417"/>
      <c r="CP255" s="417"/>
      <c r="CQ255" s="417"/>
      <c r="CR255" s="417"/>
      <c r="CS255" s="417"/>
      <c r="CT255" s="417"/>
      <c r="CU255" s="417"/>
      <c r="CV255" s="417"/>
      <c r="CW255" s="417"/>
      <c r="CX255" s="417"/>
      <c r="CY255" s="417"/>
      <c r="CZ255" s="417"/>
    </row>
    <row r="256" s="584" customFormat="true" ht="12.75" x14ac:dyDescent="0.2">
      <c r="AH256" s="86"/>
      <c r="AI256" s="86"/>
      <c r="AJ256" s="86"/>
      <c r="AK256" s="86"/>
      <c r="AL256" s="86"/>
      <c r="AM256" s="86"/>
      <c r="AN256" s="86"/>
      <c r="AO256" s="86"/>
      <c r="AP256" s="86"/>
      <c r="AQ256" s="86"/>
      <c r="AR256" s="86"/>
      <c r="AS256" s="86"/>
      <c r="AT256" s="86"/>
      <c r="AU256" s="86"/>
      <c r="AV256" s="86"/>
      <c r="AW256" s="86"/>
      <c r="AX256" s="86"/>
      <c r="AY256" s="86"/>
      <c r="AZ256" s="86"/>
      <c r="BA256" s="629"/>
      <c r="BB256" s="760"/>
      <c r="BC256" s="629"/>
      <c r="BD256" s="629"/>
      <c r="BE256" s="629"/>
      <c r="BF256" s="629"/>
      <c r="BG256" s="629"/>
      <c r="BH256" s="629"/>
      <c r="BI256" s="629"/>
      <c r="BJ256" s="629"/>
      <c r="BK256" s="629"/>
      <c r="BL256" s="629"/>
      <c r="BM256" s="629"/>
      <c r="BN256" s="629"/>
      <c r="BO256" s="629"/>
      <c r="BP256" s="629"/>
      <c r="BQ256" s="629"/>
      <c r="BR256" s="629"/>
      <c r="BS256" s="629"/>
      <c r="BT256" s="629"/>
      <c r="BU256" s="629"/>
      <c r="BV256" s="629"/>
      <c r="BW256" s="629"/>
      <c r="BX256" s="629"/>
      <c r="BY256" s="629"/>
      <c r="BZ256" s="417"/>
      <c r="CA256" s="417"/>
      <c r="CB256" s="417"/>
      <c r="CC256" s="417"/>
      <c r="CD256" s="417"/>
      <c r="CE256" s="417"/>
      <c r="CF256" s="417"/>
      <c r="CG256" s="417"/>
      <c r="CH256" s="417"/>
      <c r="CI256" s="417"/>
      <c r="CJ256" s="417"/>
      <c r="CK256" s="417"/>
      <c r="CL256" s="417"/>
      <c r="CM256" s="417"/>
      <c r="CN256" s="417"/>
      <c r="CO256" s="417"/>
      <c r="CP256" s="417"/>
      <c r="CQ256" s="417"/>
      <c r="CR256" s="417"/>
      <c r="CS256" s="417"/>
      <c r="CT256" s="417"/>
      <c r="CU256" s="417"/>
      <c r="CV256" s="417"/>
      <c r="CW256" s="417"/>
      <c r="CX256" s="417"/>
      <c r="CY256" s="417"/>
      <c r="CZ256" s="417"/>
    </row>
    <row r="257" s="584" customFormat="true" ht="18" customHeight="true" x14ac:dyDescent="0.2">
      <c r="AH257" s="86"/>
      <c r="AI257" s="86"/>
      <c r="AJ257" s="86"/>
      <c r="AK257" s="86"/>
      <c r="AL257" s="86"/>
      <c r="AM257" s="86"/>
      <c r="AN257" s="86"/>
      <c r="AO257" s="86"/>
      <c r="AP257" s="86"/>
      <c r="AQ257" s="86"/>
      <c r="AR257" s="86"/>
      <c r="AS257" s="86"/>
      <c r="AT257" s="86"/>
      <c r="AU257" s="86"/>
      <c r="AV257" s="86"/>
      <c r="AW257" s="86"/>
      <c r="AX257" s="86"/>
      <c r="AY257" s="86"/>
      <c r="AZ257" s="86"/>
      <c r="BA257" s="629"/>
      <c r="BB257" s="760"/>
      <c r="BC257" s="629"/>
      <c r="BD257" s="629"/>
      <c r="BE257" s="629"/>
      <c r="BF257" s="629"/>
      <c r="BG257" s="629"/>
      <c r="BH257" s="629"/>
      <c r="BI257" s="629"/>
      <c r="BJ257" s="629"/>
      <c r="BK257" s="629"/>
      <c r="BL257" s="629"/>
      <c r="BM257" s="629"/>
      <c r="BN257" s="629"/>
      <c r="BO257" s="629"/>
      <c r="BP257" s="629"/>
      <c r="BQ257" s="629"/>
      <c r="BR257" s="629"/>
      <c r="BS257" s="629"/>
      <c r="BT257" s="629"/>
      <c r="BU257" s="629"/>
      <c r="BV257" s="629"/>
      <c r="BW257" s="629"/>
      <c r="BX257" s="629"/>
      <c r="BY257" s="629"/>
      <c r="BZ257" s="417"/>
      <c r="CA257" s="417"/>
      <c r="CB257" s="417"/>
      <c r="CC257" s="417"/>
      <c r="CD257" s="417"/>
      <c r="CE257" s="417"/>
      <c r="CF257" s="417"/>
      <c r="CG257" s="417"/>
      <c r="CH257" s="417"/>
      <c r="CI257" s="417"/>
      <c r="CJ257" s="417"/>
      <c r="CK257" s="417"/>
      <c r="CL257" s="417"/>
      <c r="CM257" s="417"/>
      <c r="CN257" s="417"/>
      <c r="CO257" s="417"/>
      <c r="CP257" s="417"/>
      <c r="CQ257" s="417"/>
      <c r="CR257" s="417"/>
      <c r="CS257" s="417"/>
      <c r="CT257" s="417"/>
      <c r="CU257" s="417"/>
      <c r="CV257" s="417"/>
      <c r="CW257" s="417"/>
      <c r="CX257" s="417"/>
      <c r="CY257" s="417"/>
      <c r="CZ257" s="417"/>
    </row>
    <row r="258" s="584" customFormat="true" ht="18" customHeight="true" x14ac:dyDescent="0.2">
      <c r="AH258" s="86"/>
      <c r="AI258" s="86"/>
      <c r="AJ258" s="86"/>
      <c r="AK258" s="86"/>
      <c r="AL258" s="86"/>
      <c r="AM258" s="86"/>
      <c r="AN258" s="86"/>
      <c r="AO258" s="86"/>
      <c r="AP258" s="86"/>
      <c r="AQ258" s="86"/>
      <c r="AR258" s="86"/>
      <c r="AS258" s="86"/>
      <c r="AT258" s="86"/>
      <c r="AU258" s="86"/>
      <c r="AV258" s="86"/>
      <c r="AW258" s="86"/>
      <c r="AX258" s="86"/>
      <c r="AY258" s="86"/>
      <c r="AZ258" s="86"/>
      <c r="BA258" s="629"/>
      <c r="BB258" s="760"/>
      <c r="BC258" s="629"/>
      <c r="BD258" s="629"/>
      <c r="BE258" s="629"/>
      <c r="BF258" s="629"/>
      <c r="BG258" s="629"/>
      <c r="BH258" s="629"/>
      <c r="BI258" s="629"/>
      <c r="BJ258" s="629"/>
      <c r="BK258" s="629"/>
      <c r="BL258" s="629"/>
      <c r="BM258" s="629"/>
      <c r="BN258" s="629"/>
      <c r="BO258" s="629"/>
      <c r="BP258" s="629"/>
      <c r="BQ258" s="629"/>
      <c r="BR258" s="629"/>
      <c r="BS258" s="629"/>
      <c r="BT258" s="629"/>
      <c r="BU258" s="629"/>
      <c r="BV258" s="629"/>
      <c r="BW258" s="629"/>
      <c r="BX258" s="629"/>
      <c r="BY258" s="629"/>
      <c r="BZ258" s="417"/>
      <c r="CA258" s="417"/>
      <c r="CB258" s="417"/>
      <c r="CC258" s="417"/>
      <c r="CD258" s="417"/>
      <c r="CE258" s="417"/>
      <c r="CF258" s="417"/>
      <c r="CG258" s="417"/>
      <c r="CH258" s="417"/>
      <c r="CI258" s="417"/>
      <c r="CJ258" s="417"/>
      <c r="CK258" s="417"/>
      <c r="CL258" s="417"/>
      <c r="CM258" s="417"/>
      <c r="CN258" s="417"/>
      <c r="CO258" s="417"/>
      <c r="CP258" s="417"/>
      <c r="CQ258" s="417"/>
      <c r="CR258" s="417"/>
      <c r="CS258" s="417"/>
      <c r="CT258" s="417"/>
      <c r="CU258" s="417"/>
      <c r="CV258" s="417"/>
      <c r="CW258" s="417"/>
      <c r="CX258" s="417"/>
      <c r="CY258" s="417"/>
      <c r="CZ258" s="417"/>
    </row>
    <row r="259" s="759" customFormat="true" ht="15" customHeight="true" x14ac:dyDescent="0.2">
      <c r="AH259" s="757"/>
      <c r="AI259" s="757"/>
      <c r="AJ259" s="757"/>
      <c r="AK259" s="757"/>
      <c r="AL259" s="757"/>
      <c r="AM259" s="757"/>
      <c r="AN259" s="757"/>
      <c r="AO259" s="757"/>
      <c r="AP259" s="757"/>
      <c r="AQ259" s="757"/>
      <c r="AR259" s="757"/>
      <c r="AS259" s="757"/>
      <c r="AT259" s="757"/>
      <c r="AU259" s="757"/>
      <c r="AV259" s="757"/>
      <c r="AW259" s="757"/>
      <c r="AX259" s="757"/>
      <c r="AY259" s="757"/>
      <c r="AZ259" s="757"/>
      <c r="BA259" s="423" t="s">
        <v>131</v>
      </c>
      <c r="BB259" s="391" t="s">
        <v>85</v>
      </c>
      <c r="BC259" s="859" t="s">
        <v>115</v>
      </c>
      <c r="BD259" s="860"/>
      <c r="BE259" s="860"/>
      <c r="BF259" s="860"/>
      <c r="BG259" s="889"/>
      <c r="BH259" s="859" t="s">
        <v>39</v>
      </c>
      <c r="BI259" s="860"/>
      <c r="BJ259" s="860"/>
      <c r="BK259" s="860"/>
      <c r="BL259" s="889"/>
      <c r="BM259" s="859" t="s">
        <v>38</v>
      </c>
      <c r="BN259" s="860"/>
      <c r="BO259" s="860"/>
      <c r="BP259" s="860"/>
      <c r="BQ259" s="861"/>
      <c r="BR259" s="96" t="s">
        <v>143</v>
      </c>
      <c r="BS259" s="502"/>
      <c r="BT259" s="502"/>
      <c r="BU259" s="502"/>
      <c r="BV259" s="502"/>
      <c r="BW259" s="502"/>
      <c r="BX259" s="502"/>
      <c r="BY259" s="502"/>
      <c r="BZ259" s="516"/>
      <c r="CA259" s="516"/>
      <c r="CB259" s="516"/>
      <c r="CC259" s="516"/>
      <c r="CD259" s="516"/>
      <c r="CE259" s="516"/>
      <c r="CF259" s="516"/>
      <c r="CG259" s="516"/>
      <c r="CH259" s="421"/>
      <c r="CI259" s="421"/>
      <c r="CJ259" s="421"/>
      <c r="CK259" s="421"/>
      <c r="CL259" s="421"/>
      <c r="CM259" s="421"/>
      <c r="CN259" s="421"/>
      <c r="CO259" s="421"/>
      <c r="CP259" s="421"/>
      <c r="CQ259" s="421"/>
      <c r="CR259" s="421"/>
      <c r="CS259" s="421"/>
      <c r="CT259" s="421"/>
      <c r="CU259" s="421"/>
      <c r="CV259" s="421"/>
      <c r="CW259" s="421"/>
      <c r="CX259" s="421"/>
      <c r="CY259" s="421"/>
      <c r="CZ259" s="421"/>
    </row>
    <row r="260" s="759" customFormat="true" ht="24" x14ac:dyDescent="0.2">
      <c r="AH260" s="757"/>
      <c r="AI260" s="757"/>
      <c r="AJ260" s="757"/>
      <c r="AK260" s="757"/>
      <c r="AL260" s="757"/>
      <c r="AM260" s="757"/>
      <c r="AN260" s="757"/>
      <c r="AO260" s="757"/>
      <c r="AP260" s="757"/>
      <c r="AQ260" s="757"/>
      <c r="AR260" s="757"/>
      <c r="AS260" s="757"/>
      <c r="AT260" s="757"/>
      <c r="AU260" s="757"/>
      <c r="AV260" s="757"/>
      <c r="AW260" s="757"/>
      <c r="AX260" s="757"/>
      <c r="AY260" s="757"/>
      <c r="AZ260" s="757"/>
      <c r="BA260" s="409" t="s">
        <v>119</v>
      </c>
      <c r="BB260" s="408"/>
      <c r="BC260" s="532" t="s">
        <v>0</v>
      </c>
      <c r="BD260" s="604" t="s">
        <v>1</v>
      </c>
      <c r="BE260" s="604" t="s">
        <v>2</v>
      </c>
      <c r="BF260" s="604" t="s">
        <v>3</v>
      </c>
      <c r="BG260" s="533" t="s">
        <v>4</v>
      </c>
      <c r="BH260" s="532" t="s">
        <v>0</v>
      </c>
      <c r="BI260" s="604" t="s">
        <v>1</v>
      </c>
      <c r="BJ260" s="604" t="s">
        <v>2</v>
      </c>
      <c r="BK260" s="604" t="s">
        <v>3</v>
      </c>
      <c r="BL260" s="533" t="s">
        <v>4</v>
      </c>
      <c r="BM260" s="532" t="s">
        <v>0</v>
      </c>
      <c r="BN260" s="604" t="s">
        <v>1</v>
      </c>
      <c r="BO260" s="604" t="s">
        <v>2</v>
      </c>
      <c r="BP260" s="604" t="s">
        <v>3</v>
      </c>
      <c r="BQ260" s="533" t="s">
        <v>4</v>
      </c>
      <c r="BR260" s="532" t="s">
        <v>677</v>
      </c>
      <c r="BS260" s="604" t="s">
        <v>265</v>
      </c>
      <c r="BT260" s="604" t="s">
        <v>266</v>
      </c>
      <c r="BU260" s="604" t="s">
        <v>267</v>
      </c>
      <c r="BV260" s="604" t="s">
        <v>678</v>
      </c>
      <c r="BW260" s="604" t="s">
        <v>679</v>
      </c>
      <c r="BX260" s="604" t="s">
        <v>268</v>
      </c>
      <c r="BY260" s="605" t="s">
        <v>269</v>
      </c>
      <c r="BZ260" s="605" t="s">
        <v>270</v>
      </c>
      <c r="CA260" s="605" t="s">
        <v>680</v>
      </c>
      <c r="CB260" s="605" t="s">
        <v>271</v>
      </c>
      <c r="CC260" s="605" t="s">
        <v>272</v>
      </c>
      <c r="CD260" s="605" t="s">
        <v>273</v>
      </c>
      <c r="CE260" s="605" t="s">
        <v>274</v>
      </c>
      <c r="CF260" s="605" t="s">
        <v>275</v>
      </c>
      <c r="CG260" s="605" t="s">
        <v>276</v>
      </c>
      <c r="CH260" s="763" t="s">
        <v>681</v>
      </c>
      <c r="CI260" s="763"/>
      <c r="CJ260" s="763"/>
      <c r="CK260" s="763"/>
      <c r="CL260" s="763"/>
      <c r="CM260" s="763"/>
      <c r="CN260" s="763"/>
      <c r="CO260" s="763"/>
      <c r="CP260" s="763"/>
      <c r="CQ260" s="763"/>
      <c r="CR260" s="763"/>
      <c r="CS260" s="763"/>
      <c r="CT260" s="763"/>
      <c r="CU260" s="763"/>
      <c r="CV260" s="763"/>
      <c r="CW260" s="763"/>
      <c r="CX260" s="763"/>
      <c r="CY260" s="763"/>
      <c r="CZ260" s="763"/>
    </row>
    <row r="261" s="759" customFormat="true" ht="15" customHeight="true" x14ac:dyDescent="0.2">
      <c r="AH261" s="757"/>
      <c r="AI261" s="757"/>
      <c r="AJ261" s="757"/>
      <c r="AK261" s="757"/>
      <c r="AL261" s="757"/>
      <c r="AM261" s="757"/>
      <c r="AN261" s="757"/>
      <c r="AO261" s="757"/>
      <c r="AP261" s="757"/>
      <c r="AQ261" s="757"/>
      <c r="AR261" s="757"/>
      <c r="AS261" s="757"/>
      <c r="AT261" s="757"/>
      <c r="AU261" s="757"/>
      <c r="AV261" s="757"/>
      <c r="AW261" s="757"/>
      <c r="AX261" s="757"/>
      <c r="AY261" s="757"/>
      <c r="AZ261" s="757"/>
      <c r="BA261" s="888" t="s">
        <v>73</v>
      </c>
      <c r="BB261" s="642" t="s">
        <v>50</v>
      </c>
      <c r="BC261" s="121" t="s">
        <v>36</v>
      </c>
      <c r="BD261" s="117" t="s">
        <v>36</v>
      </c>
      <c r="BE261" s="117" t="s">
        <v>36</v>
      </c>
      <c r="BF261" s="117" t="s">
        <v>36</v>
      </c>
      <c r="BG261" s="112" t="s">
        <v>36</v>
      </c>
      <c r="BH261" s="121" t="s">
        <v>36</v>
      </c>
      <c r="BI261" s="117" t="s">
        <v>36</v>
      </c>
      <c r="BJ261" s="117" t="s">
        <v>36</v>
      </c>
      <c r="BK261" s="117" t="s">
        <v>36</v>
      </c>
      <c r="BL261" s="112" t="s">
        <v>36</v>
      </c>
      <c r="BM261" s="121" t="s">
        <v>36</v>
      </c>
      <c r="BN261" s="117" t="s">
        <v>36</v>
      </c>
      <c r="BO261" s="117" t="s">
        <v>36</v>
      </c>
      <c r="BP261" s="117" t="s">
        <v>36</v>
      </c>
      <c r="BQ261" s="112" t="s">
        <v>36</v>
      </c>
      <c r="BR261" s="121" t="s">
        <v>36</v>
      </c>
      <c r="BS261" s="117" t="s">
        <v>36</v>
      </c>
      <c r="BT261" s="117" t="s">
        <v>36</v>
      </c>
      <c r="BU261" s="117" t="s">
        <v>36</v>
      </c>
      <c r="BV261" s="117" t="s">
        <v>36</v>
      </c>
      <c r="BW261" s="117" t="s">
        <v>36</v>
      </c>
      <c r="BX261" s="117" t="s">
        <v>36</v>
      </c>
      <c r="BY261" s="106" t="s">
        <v>36</v>
      </c>
      <c r="BZ261" s="106" t="s">
        <v>36</v>
      </c>
      <c r="CA261" s="106" t="s">
        <v>36</v>
      </c>
      <c r="CB261" s="106" t="s">
        <v>36</v>
      </c>
      <c r="CC261" s="106" t="s">
        <v>36</v>
      </c>
      <c r="CD261" s="106" t="s">
        <v>36</v>
      </c>
      <c r="CE261" s="106" t="s">
        <v>36</v>
      </c>
      <c r="CF261" s="106" t="s">
        <v>36</v>
      </c>
      <c r="CG261" s="106" t="s">
        <v>36</v>
      </c>
      <c r="CH261" s="105" t="s">
        <v>36</v>
      </c>
      <c r="CI261" s="85"/>
      <c r="CJ261" s="85"/>
      <c r="CK261" s="85"/>
      <c r="CL261" s="85"/>
      <c r="CM261" s="85"/>
      <c r="CN261" s="85"/>
      <c r="CO261" s="85"/>
      <c r="CP261" s="85"/>
      <c r="CQ261" s="85"/>
      <c r="CR261" s="85"/>
      <c r="CS261" s="85"/>
      <c r="CT261" s="85"/>
      <c r="CU261" s="85"/>
      <c r="CV261" s="85"/>
      <c r="CW261" s="85"/>
      <c r="CX261" s="85"/>
      <c r="CY261" s="85"/>
      <c r="CZ261" s="85"/>
    </row>
    <row r="262" s="759" customFormat="true" ht="15" customHeight="true" x14ac:dyDescent="0.2">
      <c r="AH262" s="757"/>
      <c r="AI262" s="757"/>
      <c r="AJ262" s="757"/>
      <c r="AK262" s="757"/>
      <c r="AL262" s="757"/>
      <c r="AM262" s="757"/>
      <c r="AN262" s="757"/>
      <c r="AO262" s="757"/>
      <c r="AP262" s="757"/>
      <c r="AQ262" s="757"/>
      <c r="AR262" s="757"/>
      <c r="AS262" s="757"/>
      <c r="AT262" s="757"/>
      <c r="AU262" s="757"/>
      <c r="AV262" s="757"/>
      <c r="AW262" s="757"/>
      <c r="AX262" s="757"/>
      <c r="AY262" s="757"/>
      <c r="AZ262" s="757"/>
      <c r="BA262" s="886"/>
      <c r="BB262" s="641" t="s">
        <v>49</v>
      </c>
      <c r="BC262" s="120" t="s">
        <v>36</v>
      </c>
      <c r="BD262" s="116" t="s">
        <v>36</v>
      </c>
      <c r="BE262" s="116" t="s">
        <v>36</v>
      </c>
      <c r="BF262" s="116" t="s">
        <v>36</v>
      </c>
      <c r="BG262" s="111" t="s">
        <v>36</v>
      </c>
      <c r="BH262" s="120" t="s">
        <v>36</v>
      </c>
      <c r="BI262" s="116" t="s">
        <v>36</v>
      </c>
      <c r="BJ262" s="116" t="s">
        <v>36</v>
      </c>
      <c r="BK262" s="116" t="s">
        <v>36</v>
      </c>
      <c r="BL262" s="111" t="s">
        <v>36</v>
      </c>
      <c r="BM262" s="120" t="s">
        <v>36</v>
      </c>
      <c r="BN262" s="116" t="s">
        <v>36</v>
      </c>
      <c r="BO262" s="116" t="s">
        <v>36</v>
      </c>
      <c r="BP262" s="116" t="s">
        <v>36</v>
      </c>
      <c r="BQ262" s="111" t="s">
        <v>36</v>
      </c>
      <c r="BR262" s="120" t="s">
        <v>36</v>
      </c>
      <c r="BS262" s="116" t="s">
        <v>36</v>
      </c>
      <c r="BT262" s="116" t="s">
        <v>36</v>
      </c>
      <c r="BU262" s="116" t="s">
        <v>36</v>
      </c>
      <c r="BV262" s="116" t="s">
        <v>36</v>
      </c>
      <c r="BW262" s="116" t="s">
        <v>36</v>
      </c>
      <c r="BX262" s="116" t="s">
        <v>36</v>
      </c>
      <c r="BY262" s="105" t="s">
        <v>36</v>
      </c>
      <c r="BZ262" s="105" t="s">
        <v>36</v>
      </c>
      <c r="CA262" s="105" t="s">
        <v>36</v>
      </c>
      <c r="CB262" s="105" t="s">
        <v>36</v>
      </c>
      <c r="CC262" s="105" t="s">
        <v>36</v>
      </c>
      <c r="CD262" s="105" t="s">
        <v>36</v>
      </c>
      <c r="CE262" s="105" t="s">
        <v>36</v>
      </c>
      <c r="CF262" s="105" t="s">
        <v>36</v>
      </c>
      <c r="CG262" s="105" t="s">
        <v>36</v>
      </c>
      <c r="CH262" s="105" t="s">
        <v>36</v>
      </c>
      <c r="CI262" s="85"/>
      <c r="CJ262" s="85"/>
      <c r="CK262" s="85"/>
      <c r="CL262" s="85"/>
      <c r="CM262" s="85"/>
      <c r="CN262" s="85"/>
      <c r="CO262" s="85"/>
      <c r="CP262" s="85"/>
      <c r="CQ262" s="85"/>
      <c r="CR262" s="85"/>
      <c r="CS262" s="85"/>
      <c r="CT262" s="85"/>
      <c r="CU262" s="85"/>
      <c r="CV262" s="85"/>
      <c r="CW262" s="85"/>
      <c r="CX262" s="85"/>
      <c r="CY262" s="85"/>
      <c r="CZ262" s="85"/>
    </row>
    <row r="263" s="759" customFormat="true" ht="15" customHeight="true" x14ac:dyDescent="0.2">
      <c r="AH263" s="757"/>
      <c r="AI263" s="757"/>
      <c r="AJ263" s="757"/>
      <c r="AK263" s="757"/>
      <c r="AL263" s="757"/>
      <c r="AM263" s="757"/>
      <c r="AN263" s="757"/>
      <c r="AO263" s="757"/>
      <c r="AP263" s="757"/>
      <c r="AQ263" s="757"/>
      <c r="AR263" s="757"/>
      <c r="AS263" s="757"/>
      <c r="AT263" s="757"/>
      <c r="AU263" s="757"/>
      <c r="AV263" s="757"/>
      <c r="AW263" s="757"/>
      <c r="AX263" s="757"/>
      <c r="AY263" s="757"/>
      <c r="AZ263" s="757"/>
      <c r="BA263" s="886"/>
      <c r="BB263" s="641" t="s">
        <v>113</v>
      </c>
      <c r="BC263" s="120" t="s">
        <v>36</v>
      </c>
      <c r="BD263" s="116" t="s">
        <v>36</v>
      </c>
      <c r="BE263" s="116" t="s">
        <v>36</v>
      </c>
      <c r="BF263" s="116" t="s">
        <v>36</v>
      </c>
      <c r="BG263" s="111" t="s">
        <v>36</v>
      </c>
      <c r="BH263" s="120" t="s">
        <v>36</v>
      </c>
      <c r="BI263" s="116" t="s">
        <v>36</v>
      </c>
      <c r="BJ263" s="116" t="s">
        <v>36</v>
      </c>
      <c r="BK263" s="116" t="s">
        <v>36</v>
      </c>
      <c r="BL263" s="111" t="s">
        <v>36</v>
      </c>
      <c r="BM263" s="120" t="s">
        <v>36</v>
      </c>
      <c r="BN263" s="116" t="s">
        <v>36</v>
      </c>
      <c r="BO263" s="116" t="s">
        <v>36</v>
      </c>
      <c r="BP263" s="116" t="s">
        <v>36</v>
      </c>
      <c r="BQ263" s="111" t="s">
        <v>36</v>
      </c>
      <c r="BR263" s="120" t="s">
        <v>36</v>
      </c>
      <c r="BS263" s="116" t="s">
        <v>36</v>
      </c>
      <c r="BT263" s="116" t="s">
        <v>36</v>
      </c>
      <c r="BU263" s="116" t="s">
        <v>36</v>
      </c>
      <c r="BV263" s="116" t="s">
        <v>36</v>
      </c>
      <c r="BW263" s="116" t="s">
        <v>36</v>
      </c>
      <c r="BX263" s="116" t="s">
        <v>36</v>
      </c>
      <c r="BY263" s="105" t="s">
        <v>36</v>
      </c>
      <c r="BZ263" s="105" t="s">
        <v>36</v>
      </c>
      <c r="CA263" s="105" t="s">
        <v>36</v>
      </c>
      <c r="CB263" s="105" t="s">
        <v>36</v>
      </c>
      <c r="CC263" s="105" t="s">
        <v>36</v>
      </c>
      <c r="CD263" s="105" t="s">
        <v>36</v>
      </c>
      <c r="CE263" s="105" t="s">
        <v>36</v>
      </c>
      <c r="CF263" s="105" t="s">
        <v>36</v>
      </c>
      <c r="CG263" s="105" t="s">
        <v>36</v>
      </c>
      <c r="CH263" s="105" t="s">
        <v>36</v>
      </c>
      <c r="CI263" s="85"/>
      <c r="CJ263" s="85"/>
      <c r="CK263" s="85"/>
      <c r="CL263" s="85"/>
      <c r="CM263" s="85"/>
      <c r="CN263" s="85"/>
      <c r="CO263" s="85"/>
      <c r="CP263" s="85"/>
      <c r="CQ263" s="85"/>
      <c r="CR263" s="85"/>
      <c r="CS263" s="85"/>
      <c r="CT263" s="85"/>
      <c r="CU263" s="85"/>
      <c r="CV263" s="85"/>
      <c r="CW263" s="85"/>
      <c r="CX263" s="85"/>
      <c r="CY263" s="85"/>
      <c r="CZ263" s="85"/>
    </row>
    <row r="264" s="759" customFormat="true" ht="15" customHeight="true" x14ac:dyDescent="0.2">
      <c r="AH264" s="757"/>
      <c r="AI264" s="757"/>
      <c r="AJ264" s="757"/>
      <c r="AK264" s="757"/>
      <c r="AL264" s="757"/>
      <c r="AM264" s="757"/>
      <c r="AN264" s="757"/>
      <c r="AO264" s="757"/>
      <c r="AP264" s="757"/>
      <c r="AQ264" s="757"/>
      <c r="AR264" s="757"/>
      <c r="AS264" s="757"/>
      <c r="AT264" s="757"/>
      <c r="AU264" s="757"/>
      <c r="AV264" s="757"/>
      <c r="AW264" s="757"/>
      <c r="AX264" s="757"/>
      <c r="AY264" s="757"/>
      <c r="AZ264" s="757"/>
      <c r="BA264" s="886" t="s">
        <v>74</v>
      </c>
      <c r="BB264" s="641" t="s">
        <v>89</v>
      </c>
      <c r="BC264" s="120" t="s">
        <v>36</v>
      </c>
      <c r="BD264" s="116" t="s">
        <v>36</v>
      </c>
      <c r="BE264" s="116" t="s">
        <v>36</v>
      </c>
      <c r="BF264" s="116" t="s">
        <v>36</v>
      </c>
      <c r="BG264" s="111" t="s">
        <v>36</v>
      </c>
      <c r="BH264" s="120" t="s">
        <v>36</v>
      </c>
      <c r="BI264" s="116" t="s">
        <v>36</v>
      </c>
      <c r="BJ264" s="116" t="s">
        <v>36</v>
      </c>
      <c r="BK264" s="116" t="s">
        <v>36</v>
      </c>
      <c r="BL264" s="111" t="s">
        <v>36</v>
      </c>
      <c r="BM264" s="120" t="s">
        <v>36</v>
      </c>
      <c r="BN264" s="116" t="s">
        <v>36</v>
      </c>
      <c r="BO264" s="116" t="s">
        <v>36</v>
      </c>
      <c r="BP264" s="116" t="s">
        <v>36</v>
      </c>
      <c r="BQ264" s="111" t="s">
        <v>36</v>
      </c>
      <c r="BR264" s="120" t="s">
        <v>36</v>
      </c>
      <c r="BS264" s="116" t="s">
        <v>36</v>
      </c>
      <c r="BT264" s="116" t="s">
        <v>36</v>
      </c>
      <c r="BU264" s="116" t="s">
        <v>36</v>
      </c>
      <c r="BV264" s="116" t="s">
        <v>36</v>
      </c>
      <c r="BW264" s="116" t="s">
        <v>36</v>
      </c>
      <c r="BX264" s="116" t="s">
        <v>36</v>
      </c>
      <c r="BY264" s="105" t="s">
        <v>36</v>
      </c>
      <c r="BZ264" s="105" t="s">
        <v>36</v>
      </c>
      <c r="CA264" s="105" t="s">
        <v>36</v>
      </c>
      <c r="CB264" s="105" t="s">
        <v>36</v>
      </c>
      <c r="CC264" s="105" t="s">
        <v>36</v>
      </c>
      <c r="CD264" s="105" t="s">
        <v>36</v>
      </c>
      <c r="CE264" s="105" t="s">
        <v>36</v>
      </c>
      <c r="CF264" s="105" t="s">
        <v>36</v>
      </c>
      <c r="CG264" s="105" t="s">
        <v>36</v>
      </c>
      <c r="CH264" s="105" t="s">
        <v>36</v>
      </c>
      <c r="CI264" s="85"/>
      <c r="CJ264" s="85"/>
      <c r="CK264" s="85"/>
      <c r="CL264" s="85"/>
      <c r="CM264" s="85"/>
      <c r="CN264" s="85"/>
      <c r="CO264" s="85"/>
      <c r="CP264" s="85"/>
      <c r="CQ264" s="85"/>
      <c r="CR264" s="85"/>
      <c r="CS264" s="85"/>
      <c r="CT264" s="85"/>
      <c r="CU264" s="85"/>
      <c r="CV264" s="85"/>
      <c r="CW264" s="85"/>
      <c r="CX264" s="85"/>
      <c r="CY264" s="85"/>
      <c r="CZ264" s="85"/>
    </row>
    <row r="265" s="759" customFormat="true" ht="15" customHeight="true" x14ac:dyDescent="0.2">
      <c r="AH265" s="757"/>
      <c r="AI265" s="757"/>
      <c r="AJ265" s="757"/>
      <c r="AK265" s="757"/>
      <c r="AL265" s="757"/>
      <c r="AM265" s="757"/>
      <c r="AN265" s="757"/>
      <c r="AO265" s="757"/>
      <c r="AP265" s="757"/>
      <c r="AQ265" s="757"/>
      <c r="AR265" s="757"/>
      <c r="AS265" s="757"/>
      <c r="AT265" s="757"/>
      <c r="AU265" s="757"/>
      <c r="AV265" s="757"/>
      <c r="AW265" s="757"/>
      <c r="AX265" s="757"/>
      <c r="AY265" s="757"/>
      <c r="AZ265" s="757"/>
      <c r="BA265" s="886"/>
      <c r="BB265" s="641" t="s">
        <v>90</v>
      </c>
      <c r="BC265" s="120" t="s">
        <v>36</v>
      </c>
      <c r="BD265" s="116" t="s">
        <v>36</v>
      </c>
      <c r="BE265" s="116" t="s">
        <v>36</v>
      </c>
      <c r="BF265" s="116" t="s">
        <v>36</v>
      </c>
      <c r="BG265" s="111" t="s">
        <v>36</v>
      </c>
      <c r="BH265" s="120" t="s">
        <v>36</v>
      </c>
      <c r="BI265" s="116" t="s">
        <v>36</v>
      </c>
      <c r="BJ265" s="116" t="s">
        <v>36</v>
      </c>
      <c r="BK265" s="116" t="s">
        <v>36</v>
      </c>
      <c r="BL265" s="111" t="s">
        <v>36</v>
      </c>
      <c r="BM265" s="120" t="s">
        <v>36</v>
      </c>
      <c r="BN265" s="116" t="s">
        <v>36</v>
      </c>
      <c r="BO265" s="116" t="s">
        <v>36</v>
      </c>
      <c r="BP265" s="116" t="s">
        <v>36</v>
      </c>
      <c r="BQ265" s="111" t="s">
        <v>36</v>
      </c>
      <c r="BR265" s="120" t="s">
        <v>36</v>
      </c>
      <c r="BS265" s="116" t="s">
        <v>36</v>
      </c>
      <c r="BT265" s="116" t="s">
        <v>36</v>
      </c>
      <c r="BU265" s="116" t="s">
        <v>36</v>
      </c>
      <c r="BV265" s="116" t="s">
        <v>36</v>
      </c>
      <c r="BW265" s="116" t="s">
        <v>36</v>
      </c>
      <c r="BX265" s="116" t="s">
        <v>36</v>
      </c>
      <c r="BY265" s="105" t="s">
        <v>36</v>
      </c>
      <c r="BZ265" s="105" t="s">
        <v>36</v>
      </c>
      <c r="CA265" s="105" t="s">
        <v>36</v>
      </c>
      <c r="CB265" s="105" t="s">
        <v>36</v>
      </c>
      <c r="CC265" s="105" t="s">
        <v>36</v>
      </c>
      <c r="CD265" s="105" t="s">
        <v>36</v>
      </c>
      <c r="CE265" s="105" t="s">
        <v>36</v>
      </c>
      <c r="CF265" s="105" t="s">
        <v>36</v>
      </c>
      <c r="CG265" s="105" t="s">
        <v>36</v>
      </c>
      <c r="CH265" s="105" t="s">
        <v>36</v>
      </c>
      <c r="CI265" s="85"/>
      <c r="CJ265" s="85"/>
      <c r="CK265" s="85"/>
      <c r="CL265" s="85"/>
      <c r="CM265" s="85"/>
      <c r="CN265" s="85"/>
      <c r="CO265" s="85"/>
      <c r="CP265" s="85"/>
      <c r="CQ265" s="85"/>
      <c r="CR265" s="85"/>
      <c r="CS265" s="85"/>
      <c r="CT265" s="85"/>
      <c r="CU265" s="85"/>
      <c r="CV265" s="85"/>
      <c r="CW265" s="85"/>
      <c r="CX265" s="85"/>
      <c r="CY265" s="85"/>
      <c r="CZ265" s="85"/>
    </row>
    <row r="266" s="759" customFormat="true" ht="15" customHeight="true" x14ac:dyDescent="0.2">
      <c r="AH266" s="757"/>
      <c r="AI266" s="757"/>
      <c r="AJ266" s="757"/>
      <c r="AK266" s="757"/>
      <c r="AL266" s="757"/>
      <c r="AM266" s="757"/>
      <c r="AN266" s="757"/>
      <c r="AO266" s="757"/>
      <c r="AP266" s="757"/>
      <c r="AQ266" s="757"/>
      <c r="AR266" s="757"/>
      <c r="AS266" s="757"/>
      <c r="AT266" s="757"/>
      <c r="AU266" s="757"/>
      <c r="AV266" s="757"/>
      <c r="AW266" s="757"/>
      <c r="AX266" s="757"/>
      <c r="AY266" s="757"/>
      <c r="AZ266" s="757"/>
      <c r="BA266" s="886"/>
      <c r="BB266" s="641" t="s">
        <v>91</v>
      </c>
      <c r="BC266" s="120" t="s">
        <v>36</v>
      </c>
      <c r="BD266" s="116" t="s">
        <v>36</v>
      </c>
      <c r="BE266" s="116" t="s">
        <v>36</v>
      </c>
      <c r="BF266" s="116" t="s">
        <v>36</v>
      </c>
      <c r="BG266" s="111" t="s">
        <v>36</v>
      </c>
      <c r="BH266" s="120" t="s">
        <v>36</v>
      </c>
      <c r="BI266" s="116" t="s">
        <v>36</v>
      </c>
      <c r="BJ266" s="116" t="s">
        <v>36</v>
      </c>
      <c r="BK266" s="116" t="s">
        <v>36</v>
      </c>
      <c r="BL266" s="111" t="s">
        <v>36</v>
      </c>
      <c r="BM266" s="120" t="s">
        <v>36</v>
      </c>
      <c r="BN266" s="116" t="s">
        <v>36</v>
      </c>
      <c r="BO266" s="116" t="s">
        <v>36</v>
      </c>
      <c r="BP266" s="116" t="s">
        <v>36</v>
      </c>
      <c r="BQ266" s="111" t="s">
        <v>36</v>
      </c>
      <c r="BR266" s="120" t="s">
        <v>36</v>
      </c>
      <c r="BS266" s="116" t="s">
        <v>36</v>
      </c>
      <c r="BT266" s="116" t="s">
        <v>36</v>
      </c>
      <c r="BU266" s="116" t="s">
        <v>36</v>
      </c>
      <c r="BV266" s="116" t="s">
        <v>36</v>
      </c>
      <c r="BW266" s="116" t="s">
        <v>36</v>
      </c>
      <c r="BX266" s="116" t="s">
        <v>36</v>
      </c>
      <c r="BY266" s="105" t="s">
        <v>36</v>
      </c>
      <c r="BZ266" s="105" t="s">
        <v>36</v>
      </c>
      <c r="CA266" s="105" t="s">
        <v>36</v>
      </c>
      <c r="CB266" s="105" t="s">
        <v>36</v>
      </c>
      <c r="CC266" s="105" t="s">
        <v>36</v>
      </c>
      <c r="CD266" s="105" t="s">
        <v>36</v>
      </c>
      <c r="CE266" s="105" t="s">
        <v>36</v>
      </c>
      <c r="CF266" s="105" t="s">
        <v>36</v>
      </c>
      <c r="CG266" s="105" t="s">
        <v>36</v>
      </c>
      <c r="CH266" s="105" t="s">
        <v>36</v>
      </c>
      <c r="CI266" s="85"/>
      <c r="CJ266" s="85"/>
      <c r="CK266" s="85"/>
      <c r="CL266" s="85"/>
      <c r="CM266" s="85"/>
      <c r="CN266" s="85"/>
      <c r="CO266" s="85"/>
      <c r="CP266" s="85"/>
      <c r="CQ266" s="85"/>
      <c r="CR266" s="85"/>
      <c r="CS266" s="85"/>
      <c r="CT266" s="85"/>
      <c r="CU266" s="85"/>
      <c r="CV266" s="85"/>
      <c r="CW266" s="85"/>
      <c r="CX266" s="85"/>
      <c r="CY266" s="85"/>
      <c r="CZ266" s="85"/>
    </row>
    <row r="267" s="759" customFormat="true" ht="15" customHeight="true" x14ac:dyDescent="0.2">
      <c r="AH267" s="757"/>
      <c r="AI267" s="757"/>
      <c r="AJ267" s="757"/>
      <c r="AK267" s="757"/>
      <c r="AL267" s="757"/>
      <c r="AM267" s="757"/>
      <c r="AN267" s="757"/>
      <c r="AO267" s="757"/>
      <c r="AP267" s="757"/>
      <c r="AQ267" s="757"/>
      <c r="AR267" s="757"/>
      <c r="AS267" s="757"/>
      <c r="AT267" s="757"/>
      <c r="AU267" s="757"/>
      <c r="AV267" s="757"/>
      <c r="AW267" s="757"/>
      <c r="AX267" s="757"/>
      <c r="AY267" s="757"/>
      <c r="AZ267" s="757"/>
      <c r="BA267" s="886"/>
      <c r="BB267" s="641" t="s">
        <v>113</v>
      </c>
      <c r="BC267" s="120" t="s">
        <v>36</v>
      </c>
      <c r="BD267" s="116" t="s">
        <v>36</v>
      </c>
      <c r="BE267" s="116" t="s">
        <v>36</v>
      </c>
      <c r="BF267" s="116" t="s">
        <v>36</v>
      </c>
      <c r="BG267" s="111" t="s">
        <v>36</v>
      </c>
      <c r="BH267" s="120" t="s">
        <v>36</v>
      </c>
      <c r="BI267" s="116" t="s">
        <v>36</v>
      </c>
      <c r="BJ267" s="116" t="s">
        <v>36</v>
      </c>
      <c r="BK267" s="116" t="s">
        <v>36</v>
      </c>
      <c r="BL267" s="111" t="s">
        <v>36</v>
      </c>
      <c r="BM267" s="120" t="s">
        <v>36</v>
      </c>
      <c r="BN267" s="116" t="s">
        <v>36</v>
      </c>
      <c r="BO267" s="116" t="s">
        <v>36</v>
      </c>
      <c r="BP267" s="116" t="s">
        <v>36</v>
      </c>
      <c r="BQ267" s="111" t="s">
        <v>36</v>
      </c>
      <c r="BR267" s="120" t="s">
        <v>36</v>
      </c>
      <c r="BS267" s="116" t="s">
        <v>36</v>
      </c>
      <c r="BT267" s="116" t="s">
        <v>36</v>
      </c>
      <c r="BU267" s="116" t="s">
        <v>36</v>
      </c>
      <c r="BV267" s="116" t="s">
        <v>36</v>
      </c>
      <c r="BW267" s="116" t="s">
        <v>36</v>
      </c>
      <c r="BX267" s="116" t="s">
        <v>36</v>
      </c>
      <c r="BY267" s="105" t="s">
        <v>36</v>
      </c>
      <c r="BZ267" s="105" t="s">
        <v>36</v>
      </c>
      <c r="CA267" s="105" t="s">
        <v>36</v>
      </c>
      <c r="CB267" s="105" t="s">
        <v>36</v>
      </c>
      <c r="CC267" s="105" t="s">
        <v>36</v>
      </c>
      <c r="CD267" s="105" t="s">
        <v>36</v>
      </c>
      <c r="CE267" s="105" t="s">
        <v>36</v>
      </c>
      <c r="CF267" s="105" t="s">
        <v>36</v>
      </c>
      <c r="CG267" s="105" t="s">
        <v>36</v>
      </c>
      <c r="CH267" s="105" t="s">
        <v>36</v>
      </c>
      <c r="CI267" s="85"/>
      <c r="CJ267" s="85"/>
      <c r="CK267" s="85"/>
      <c r="CL267" s="85"/>
      <c r="CM267" s="85"/>
      <c r="CN267" s="85"/>
      <c r="CO267" s="85"/>
      <c r="CP267" s="85"/>
      <c r="CQ267" s="85"/>
      <c r="CR267" s="85"/>
      <c r="CS267" s="85"/>
      <c r="CT267" s="85"/>
      <c r="CU267" s="85"/>
      <c r="CV267" s="85"/>
      <c r="CW267" s="85"/>
      <c r="CX267" s="85"/>
      <c r="CY267" s="85"/>
      <c r="CZ267" s="85"/>
    </row>
    <row r="268" s="759" customFormat="true" ht="15" customHeight="true" x14ac:dyDescent="0.2">
      <c r="AH268" s="757"/>
      <c r="AI268" s="757"/>
      <c r="AJ268" s="757"/>
      <c r="AK268" s="757"/>
      <c r="AL268" s="757"/>
      <c r="AM268" s="757"/>
      <c r="AN268" s="757"/>
      <c r="AO268" s="757"/>
      <c r="AP268" s="757"/>
      <c r="AQ268" s="757"/>
      <c r="AR268" s="757"/>
      <c r="AS268" s="757"/>
      <c r="AT268" s="757"/>
      <c r="AU268" s="757"/>
      <c r="AV268" s="757"/>
      <c r="AW268" s="757"/>
      <c r="AX268" s="757"/>
      <c r="AY268" s="757"/>
      <c r="AZ268" s="757"/>
      <c r="BA268" s="886" t="s">
        <v>116</v>
      </c>
      <c r="BB268" s="641" t="s">
        <v>89</v>
      </c>
      <c r="BC268" s="120" t="s">
        <v>36</v>
      </c>
      <c r="BD268" s="116" t="s">
        <v>36</v>
      </c>
      <c r="BE268" s="116" t="s">
        <v>36</v>
      </c>
      <c r="BF268" s="116" t="s">
        <v>36</v>
      </c>
      <c r="BG268" s="111" t="s">
        <v>36</v>
      </c>
      <c r="BH268" s="120" t="s">
        <v>36</v>
      </c>
      <c r="BI268" s="116" t="s">
        <v>36</v>
      </c>
      <c r="BJ268" s="116" t="s">
        <v>36</v>
      </c>
      <c r="BK268" s="116" t="s">
        <v>36</v>
      </c>
      <c r="BL268" s="111" t="s">
        <v>36</v>
      </c>
      <c r="BM268" s="120" t="s">
        <v>36</v>
      </c>
      <c r="BN268" s="116" t="s">
        <v>36</v>
      </c>
      <c r="BO268" s="116" t="s">
        <v>36</v>
      </c>
      <c r="BP268" s="116" t="s">
        <v>36</v>
      </c>
      <c r="BQ268" s="111" t="s">
        <v>36</v>
      </c>
      <c r="BR268" s="120" t="s">
        <v>36</v>
      </c>
      <c r="BS268" s="116" t="s">
        <v>36</v>
      </c>
      <c r="BT268" s="116" t="s">
        <v>36</v>
      </c>
      <c r="BU268" s="116" t="s">
        <v>36</v>
      </c>
      <c r="BV268" s="116" t="s">
        <v>36</v>
      </c>
      <c r="BW268" s="116" t="s">
        <v>36</v>
      </c>
      <c r="BX268" s="116" t="s">
        <v>36</v>
      </c>
      <c r="BY268" s="105" t="s">
        <v>36</v>
      </c>
      <c r="BZ268" s="105" t="s">
        <v>36</v>
      </c>
      <c r="CA268" s="105" t="s">
        <v>36</v>
      </c>
      <c r="CB268" s="105" t="s">
        <v>36</v>
      </c>
      <c r="CC268" s="105" t="s">
        <v>36</v>
      </c>
      <c r="CD268" s="105" t="s">
        <v>36</v>
      </c>
      <c r="CE268" s="105" t="s">
        <v>36</v>
      </c>
      <c r="CF268" s="105" t="s">
        <v>36</v>
      </c>
      <c r="CG268" s="105" t="s">
        <v>36</v>
      </c>
      <c r="CH268" s="105" t="s">
        <v>36</v>
      </c>
      <c r="CI268" s="85"/>
      <c r="CJ268" s="85"/>
      <c r="CK268" s="85"/>
      <c r="CL268" s="85"/>
      <c r="CM268" s="85"/>
      <c r="CN268" s="85"/>
      <c r="CO268" s="85"/>
      <c r="CP268" s="85"/>
      <c r="CQ268" s="85"/>
      <c r="CR268" s="85"/>
      <c r="CS268" s="85"/>
      <c r="CT268" s="85"/>
      <c r="CU268" s="85"/>
      <c r="CV268" s="85"/>
      <c r="CW268" s="85"/>
      <c r="CX268" s="85"/>
      <c r="CY268" s="85"/>
      <c r="CZ268" s="85"/>
    </row>
    <row r="269" s="759" customFormat="true" ht="15" customHeight="true" x14ac:dyDescent="0.2">
      <c r="AH269" s="757"/>
      <c r="AI269" s="757"/>
      <c r="AJ269" s="757"/>
      <c r="AK269" s="757"/>
      <c r="AL269" s="757"/>
      <c r="AM269" s="757"/>
      <c r="AN269" s="757"/>
      <c r="AO269" s="757"/>
      <c r="AP269" s="757"/>
      <c r="AQ269" s="757"/>
      <c r="AR269" s="757"/>
      <c r="AS269" s="757"/>
      <c r="AT269" s="757"/>
      <c r="AU269" s="757"/>
      <c r="AV269" s="757"/>
      <c r="AW269" s="757"/>
      <c r="AX269" s="757"/>
      <c r="AY269" s="757"/>
      <c r="AZ269" s="757"/>
      <c r="BA269" s="886"/>
      <c r="BB269" s="641" t="s">
        <v>90</v>
      </c>
      <c r="BC269" s="120" t="s">
        <v>36</v>
      </c>
      <c r="BD269" s="116" t="s">
        <v>36</v>
      </c>
      <c r="BE269" s="116" t="s">
        <v>36</v>
      </c>
      <c r="BF269" s="116" t="s">
        <v>36</v>
      </c>
      <c r="BG269" s="111" t="s">
        <v>36</v>
      </c>
      <c r="BH269" s="120" t="s">
        <v>36</v>
      </c>
      <c r="BI269" s="116" t="s">
        <v>36</v>
      </c>
      <c r="BJ269" s="116" t="s">
        <v>36</v>
      </c>
      <c r="BK269" s="116" t="s">
        <v>36</v>
      </c>
      <c r="BL269" s="111" t="s">
        <v>36</v>
      </c>
      <c r="BM269" s="120" t="s">
        <v>36</v>
      </c>
      <c r="BN269" s="116" t="s">
        <v>36</v>
      </c>
      <c r="BO269" s="116" t="s">
        <v>36</v>
      </c>
      <c r="BP269" s="116" t="s">
        <v>36</v>
      </c>
      <c r="BQ269" s="111" t="s">
        <v>36</v>
      </c>
      <c r="BR269" s="120" t="s">
        <v>36</v>
      </c>
      <c r="BS269" s="116" t="s">
        <v>36</v>
      </c>
      <c r="BT269" s="116" t="s">
        <v>36</v>
      </c>
      <c r="BU269" s="116" t="s">
        <v>36</v>
      </c>
      <c r="BV269" s="116" t="s">
        <v>36</v>
      </c>
      <c r="BW269" s="116" t="s">
        <v>36</v>
      </c>
      <c r="BX269" s="116" t="s">
        <v>36</v>
      </c>
      <c r="BY269" s="105" t="s">
        <v>36</v>
      </c>
      <c r="BZ269" s="105" t="s">
        <v>36</v>
      </c>
      <c r="CA269" s="105" t="s">
        <v>36</v>
      </c>
      <c r="CB269" s="105" t="s">
        <v>36</v>
      </c>
      <c r="CC269" s="105" t="s">
        <v>36</v>
      </c>
      <c r="CD269" s="105" t="s">
        <v>36</v>
      </c>
      <c r="CE269" s="105" t="s">
        <v>36</v>
      </c>
      <c r="CF269" s="105" t="s">
        <v>36</v>
      </c>
      <c r="CG269" s="105" t="s">
        <v>36</v>
      </c>
      <c r="CH269" s="105" t="s">
        <v>36</v>
      </c>
      <c r="CI269" s="85"/>
      <c r="CJ269" s="85"/>
      <c r="CK269" s="85"/>
      <c r="CL269" s="85"/>
      <c r="CM269" s="85"/>
      <c r="CN269" s="85"/>
      <c r="CO269" s="85"/>
      <c r="CP269" s="85"/>
      <c r="CQ269" s="85"/>
      <c r="CR269" s="85"/>
      <c r="CS269" s="85"/>
      <c r="CT269" s="85"/>
      <c r="CU269" s="85"/>
      <c r="CV269" s="85"/>
      <c r="CW269" s="85"/>
      <c r="CX269" s="85"/>
      <c r="CY269" s="85"/>
      <c r="CZ269" s="85"/>
    </row>
    <row r="270" s="759" customFormat="true" ht="15" customHeight="true" x14ac:dyDescent="0.2">
      <c r="AH270" s="757"/>
      <c r="AI270" s="757"/>
      <c r="AJ270" s="757"/>
      <c r="AK270" s="757"/>
      <c r="AL270" s="757"/>
      <c r="AM270" s="757"/>
      <c r="AN270" s="757"/>
      <c r="AO270" s="757"/>
      <c r="AP270" s="757"/>
      <c r="AQ270" s="757"/>
      <c r="AR270" s="757"/>
      <c r="AS270" s="757"/>
      <c r="AT270" s="757"/>
      <c r="AU270" s="757"/>
      <c r="AV270" s="757"/>
      <c r="AW270" s="757"/>
      <c r="AX270" s="757"/>
      <c r="AY270" s="757"/>
      <c r="AZ270" s="757"/>
      <c r="BA270" s="886"/>
      <c r="BB270" s="641" t="s">
        <v>91</v>
      </c>
      <c r="BC270" s="120" t="s">
        <v>36</v>
      </c>
      <c r="BD270" s="116" t="s">
        <v>36</v>
      </c>
      <c r="BE270" s="116" t="s">
        <v>36</v>
      </c>
      <c r="BF270" s="116" t="s">
        <v>36</v>
      </c>
      <c r="BG270" s="111" t="s">
        <v>36</v>
      </c>
      <c r="BH270" s="120" t="s">
        <v>36</v>
      </c>
      <c r="BI270" s="116" t="s">
        <v>36</v>
      </c>
      <c r="BJ270" s="116" t="s">
        <v>36</v>
      </c>
      <c r="BK270" s="116" t="s">
        <v>36</v>
      </c>
      <c r="BL270" s="111" t="s">
        <v>36</v>
      </c>
      <c r="BM270" s="120" t="s">
        <v>36</v>
      </c>
      <c r="BN270" s="116" t="s">
        <v>36</v>
      </c>
      <c r="BO270" s="116" t="s">
        <v>36</v>
      </c>
      <c r="BP270" s="116" t="s">
        <v>36</v>
      </c>
      <c r="BQ270" s="111" t="s">
        <v>36</v>
      </c>
      <c r="BR270" s="120" t="s">
        <v>36</v>
      </c>
      <c r="BS270" s="116" t="s">
        <v>36</v>
      </c>
      <c r="BT270" s="116" t="s">
        <v>36</v>
      </c>
      <c r="BU270" s="116" t="s">
        <v>36</v>
      </c>
      <c r="BV270" s="116" t="s">
        <v>36</v>
      </c>
      <c r="BW270" s="116" t="s">
        <v>36</v>
      </c>
      <c r="BX270" s="116" t="s">
        <v>36</v>
      </c>
      <c r="BY270" s="105" t="s">
        <v>36</v>
      </c>
      <c r="BZ270" s="105" t="s">
        <v>36</v>
      </c>
      <c r="CA270" s="105" t="s">
        <v>36</v>
      </c>
      <c r="CB270" s="105" t="s">
        <v>36</v>
      </c>
      <c r="CC270" s="105" t="s">
        <v>36</v>
      </c>
      <c r="CD270" s="105" t="s">
        <v>36</v>
      </c>
      <c r="CE270" s="105" t="s">
        <v>36</v>
      </c>
      <c r="CF270" s="105" t="s">
        <v>36</v>
      </c>
      <c r="CG270" s="105" t="s">
        <v>36</v>
      </c>
      <c r="CH270" s="105" t="s">
        <v>36</v>
      </c>
      <c r="CI270" s="85"/>
      <c r="CJ270" s="85"/>
      <c r="CK270" s="85"/>
      <c r="CL270" s="85"/>
      <c r="CM270" s="85"/>
      <c r="CN270" s="85"/>
      <c r="CO270" s="85"/>
      <c r="CP270" s="85"/>
      <c r="CQ270" s="85"/>
      <c r="CR270" s="85"/>
      <c r="CS270" s="85"/>
      <c r="CT270" s="85"/>
      <c r="CU270" s="85"/>
      <c r="CV270" s="85"/>
      <c r="CW270" s="85"/>
      <c r="CX270" s="85"/>
      <c r="CY270" s="85"/>
      <c r="CZ270" s="85"/>
    </row>
    <row r="271" s="759" customFormat="true" ht="15" customHeight="true" x14ac:dyDescent="0.2">
      <c r="AH271" s="757"/>
      <c r="AI271" s="757"/>
      <c r="AJ271" s="757"/>
      <c r="AK271" s="757"/>
      <c r="AL271" s="757"/>
      <c r="AM271" s="757"/>
      <c r="AN271" s="757"/>
      <c r="AO271" s="757"/>
      <c r="AP271" s="757"/>
      <c r="AQ271" s="757"/>
      <c r="AR271" s="757"/>
      <c r="AS271" s="757"/>
      <c r="AT271" s="757"/>
      <c r="AU271" s="757"/>
      <c r="AV271" s="757"/>
      <c r="AW271" s="757"/>
      <c r="AX271" s="757"/>
      <c r="AY271" s="757"/>
      <c r="AZ271" s="757"/>
      <c r="BA271" s="886" t="s">
        <v>75</v>
      </c>
      <c r="BB271" s="641" t="s">
        <v>50</v>
      </c>
      <c r="BC271" s="120" t="s">
        <v>36</v>
      </c>
      <c r="BD271" s="113" t="s">
        <v>36</v>
      </c>
      <c r="BE271" s="113" t="s">
        <v>36</v>
      </c>
      <c r="BF271" s="113" t="s">
        <v>36</v>
      </c>
      <c r="BG271" s="108" t="s">
        <v>36</v>
      </c>
      <c r="BH271" s="120" t="s">
        <v>36</v>
      </c>
      <c r="BI271" s="113" t="s">
        <v>36</v>
      </c>
      <c r="BJ271" s="113" t="s">
        <v>36</v>
      </c>
      <c r="BK271" s="113" t="s">
        <v>36</v>
      </c>
      <c r="BL271" s="108" t="s">
        <v>36</v>
      </c>
      <c r="BM271" s="120" t="s">
        <v>36</v>
      </c>
      <c r="BN271" s="113" t="s">
        <v>36</v>
      </c>
      <c r="BO271" s="113" t="s">
        <v>36</v>
      </c>
      <c r="BP271" s="113" t="s">
        <v>36</v>
      </c>
      <c r="BQ271" s="108" t="s">
        <v>36</v>
      </c>
      <c r="BR271" s="120" t="s">
        <v>36</v>
      </c>
      <c r="BS271" s="113" t="s">
        <v>36</v>
      </c>
      <c r="BT271" s="113" t="s">
        <v>36</v>
      </c>
      <c r="BU271" s="113" t="s">
        <v>36</v>
      </c>
      <c r="BV271" s="113" t="s">
        <v>36</v>
      </c>
      <c r="BW271" s="113" t="s">
        <v>36</v>
      </c>
      <c r="BX271" s="113" t="s">
        <v>36</v>
      </c>
      <c r="BY271" s="103" t="s">
        <v>36</v>
      </c>
      <c r="BZ271" s="103" t="s">
        <v>36</v>
      </c>
      <c r="CA271" s="103" t="s">
        <v>36</v>
      </c>
      <c r="CB271" s="103" t="s">
        <v>36</v>
      </c>
      <c r="CC271" s="103" t="s">
        <v>36</v>
      </c>
      <c r="CD271" s="103" t="s">
        <v>36</v>
      </c>
      <c r="CE271" s="103" t="s">
        <v>36</v>
      </c>
      <c r="CF271" s="103" t="s">
        <v>36</v>
      </c>
      <c r="CG271" s="103" t="s">
        <v>36</v>
      </c>
      <c r="CH271" s="105" t="s">
        <v>36</v>
      </c>
      <c r="CI271" s="85"/>
      <c r="CJ271" s="85"/>
      <c r="CK271" s="85"/>
      <c r="CL271" s="85"/>
      <c r="CM271" s="85"/>
      <c r="CN271" s="85"/>
      <c r="CO271" s="85"/>
      <c r="CP271" s="85"/>
      <c r="CQ271" s="85"/>
      <c r="CR271" s="85"/>
      <c r="CS271" s="85"/>
      <c r="CT271" s="85"/>
      <c r="CU271" s="85"/>
      <c r="CV271" s="85"/>
      <c r="CW271" s="85"/>
      <c r="CX271" s="85"/>
      <c r="CY271" s="85"/>
      <c r="CZ271" s="85"/>
    </row>
    <row r="272" s="759" customFormat="true" ht="15" customHeight="true" x14ac:dyDescent="0.2">
      <c r="AH272" s="757"/>
      <c r="AI272" s="757"/>
      <c r="AJ272" s="757"/>
      <c r="AK272" s="757"/>
      <c r="AL272" s="757"/>
      <c r="AM272" s="757"/>
      <c r="AN272" s="757"/>
      <c r="AO272" s="757"/>
      <c r="AP272" s="757"/>
      <c r="AQ272" s="757"/>
      <c r="AR272" s="757"/>
      <c r="AS272" s="757"/>
      <c r="AT272" s="757"/>
      <c r="AU272" s="757"/>
      <c r="AV272" s="757"/>
      <c r="AW272" s="757"/>
      <c r="AX272" s="757"/>
      <c r="AY272" s="757"/>
      <c r="AZ272" s="757"/>
      <c r="BA272" s="886"/>
      <c r="BB272" s="641" t="s">
        <v>49</v>
      </c>
      <c r="BC272" s="120" t="s">
        <v>36</v>
      </c>
      <c r="BD272" s="113" t="s">
        <v>36</v>
      </c>
      <c r="BE272" s="113" t="s">
        <v>36</v>
      </c>
      <c r="BF272" s="113" t="s">
        <v>36</v>
      </c>
      <c r="BG272" s="108" t="s">
        <v>36</v>
      </c>
      <c r="BH272" s="120" t="s">
        <v>36</v>
      </c>
      <c r="BI272" s="113" t="s">
        <v>36</v>
      </c>
      <c r="BJ272" s="113" t="s">
        <v>36</v>
      </c>
      <c r="BK272" s="113" t="s">
        <v>36</v>
      </c>
      <c r="BL272" s="108" t="s">
        <v>36</v>
      </c>
      <c r="BM272" s="120" t="s">
        <v>36</v>
      </c>
      <c r="BN272" s="113" t="s">
        <v>36</v>
      </c>
      <c r="BO272" s="113" t="s">
        <v>36</v>
      </c>
      <c r="BP272" s="113" t="s">
        <v>36</v>
      </c>
      <c r="BQ272" s="108" t="s">
        <v>36</v>
      </c>
      <c r="BR272" s="120" t="s">
        <v>36</v>
      </c>
      <c r="BS272" s="113" t="s">
        <v>36</v>
      </c>
      <c r="BT272" s="113" t="s">
        <v>36</v>
      </c>
      <c r="BU272" s="113" t="s">
        <v>36</v>
      </c>
      <c r="BV272" s="113" t="s">
        <v>36</v>
      </c>
      <c r="BW272" s="113" t="s">
        <v>36</v>
      </c>
      <c r="BX272" s="113" t="s">
        <v>36</v>
      </c>
      <c r="BY272" s="103" t="s">
        <v>36</v>
      </c>
      <c r="BZ272" s="103" t="s">
        <v>36</v>
      </c>
      <c r="CA272" s="103" t="s">
        <v>36</v>
      </c>
      <c r="CB272" s="103" t="s">
        <v>36</v>
      </c>
      <c r="CC272" s="103" t="s">
        <v>36</v>
      </c>
      <c r="CD272" s="103" t="s">
        <v>36</v>
      </c>
      <c r="CE272" s="103" t="s">
        <v>36</v>
      </c>
      <c r="CF272" s="103" t="s">
        <v>36</v>
      </c>
      <c r="CG272" s="103" t="s">
        <v>36</v>
      </c>
      <c r="CH272" s="105" t="s">
        <v>36</v>
      </c>
      <c r="CI272" s="85"/>
      <c r="CJ272" s="85"/>
      <c r="CK272" s="85"/>
      <c r="CL272" s="85"/>
      <c r="CM272" s="85"/>
      <c r="CN272" s="85"/>
      <c r="CO272" s="85"/>
      <c r="CP272" s="85"/>
      <c r="CQ272" s="85"/>
      <c r="CR272" s="85"/>
      <c r="CS272" s="85"/>
      <c r="CT272" s="85"/>
      <c r="CU272" s="85"/>
      <c r="CV272" s="85"/>
      <c r="CW272" s="85"/>
      <c r="CX272" s="85"/>
      <c r="CY272" s="85"/>
      <c r="CZ272" s="85"/>
    </row>
    <row r="273" s="759" customFormat="true" ht="15" customHeight="true" x14ac:dyDescent="0.2">
      <c r="AH273" s="757"/>
      <c r="AI273" s="757"/>
      <c r="AJ273" s="757"/>
      <c r="AK273" s="757"/>
      <c r="AL273" s="757"/>
      <c r="AM273" s="757"/>
      <c r="AN273" s="757"/>
      <c r="AO273" s="757"/>
      <c r="AP273" s="757"/>
      <c r="AQ273" s="757"/>
      <c r="AR273" s="757"/>
      <c r="AS273" s="757"/>
      <c r="AT273" s="757"/>
      <c r="AU273" s="757"/>
      <c r="AV273" s="757"/>
      <c r="AW273" s="757"/>
      <c r="AX273" s="757"/>
      <c r="AY273" s="757"/>
      <c r="AZ273" s="757"/>
      <c r="BA273" s="886"/>
      <c r="BB273" s="641" t="s">
        <v>113</v>
      </c>
      <c r="BC273" s="120" t="s">
        <v>36</v>
      </c>
      <c r="BD273" s="113" t="s">
        <v>36</v>
      </c>
      <c r="BE273" s="113" t="s">
        <v>36</v>
      </c>
      <c r="BF273" s="113" t="s">
        <v>36</v>
      </c>
      <c r="BG273" s="108" t="s">
        <v>36</v>
      </c>
      <c r="BH273" s="120" t="s">
        <v>36</v>
      </c>
      <c r="BI273" s="113" t="s">
        <v>36</v>
      </c>
      <c r="BJ273" s="113" t="s">
        <v>36</v>
      </c>
      <c r="BK273" s="113" t="s">
        <v>36</v>
      </c>
      <c r="BL273" s="108" t="s">
        <v>36</v>
      </c>
      <c r="BM273" s="120" t="s">
        <v>36</v>
      </c>
      <c r="BN273" s="113" t="s">
        <v>36</v>
      </c>
      <c r="BO273" s="113" t="s">
        <v>36</v>
      </c>
      <c r="BP273" s="113" t="s">
        <v>36</v>
      </c>
      <c r="BQ273" s="108" t="s">
        <v>36</v>
      </c>
      <c r="BR273" s="120" t="s">
        <v>36</v>
      </c>
      <c r="BS273" s="113" t="s">
        <v>36</v>
      </c>
      <c r="BT273" s="113" t="s">
        <v>36</v>
      </c>
      <c r="BU273" s="113" t="s">
        <v>36</v>
      </c>
      <c r="BV273" s="113" t="s">
        <v>36</v>
      </c>
      <c r="BW273" s="113" t="s">
        <v>36</v>
      </c>
      <c r="BX273" s="113" t="s">
        <v>36</v>
      </c>
      <c r="BY273" s="103" t="s">
        <v>36</v>
      </c>
      <c r="BZ273" s="103" t="s">
        <v>36</v>
      </c>
      <c r="CA273" s="103" t="s">
        <v>36</v>
      </c>
      <c r="CB273" s="103" t="s">
        <v>36</v>
      </c>
      <c r="CC273" s="103" t="s">
        <v>36</v>
      </c>
      <c r="CD273" s="103" t="s">
        <v>36</v>
      </c>
      <c r="CE273" s="103" t="s">
        <v>36</v>
      </c>
      <c r="CF273" s="103" t="s">
        <v>36</v>
      </c>
      <c r="CG273" s="103" t="s">
        <v>36</v>
      </c>
      <c r="CH273" s="105" t="s">
        <v>36</v>
      </c>
      <c r="CI273" s="85"/>
      <c r="CJ273" s="85"/>
      <c r="CK273" s="85"/>
      <c r="CL273" s="85"/>
      <c r="CM273" s="85"/>
      <c r="CN273" s="85"/>
      <c r="CO273" s="85"/>
      <c r="CP273" s="85"/>
      <c r="CQ273" s="85"/>
      <c r="CR273" s="85"/>
      <c r="CS273" s="85"/>
      <c r="CT273" s="85"/>
      <c r="CU273" s="85"/>
      <c r="CV273" s="85"/>
      <c r="CW273" s="85"/>
      <c r="CX273" s="85"/>
      <c r="CY273" s="85"/>
      <c r="CZ273" s="85"/>
    </row>
    <row r="274" s="759" customFormat="true" ht="15" customHeight="true" x14ac:dyDescent="0.2">
      <c r="AH274" s="757"/>
      <c r="AI274" s="757"/>
      <c r="AJ274" s="757"/>
      <c r="AK274" s="757"/>
      <c r="AL274" s="757"/>
      <c r="AM274" s="757"/>
      <c r="AN274" s="757"/>
      <c r="AO274" s="757"/>
      <c r="AP274" s="757"/>
      <c r="AQ274" s="757"/>
      <c r="AR274" s="757"/>
      <c r="AS274" s="757"/>
      <c r="AT274" s="757"/>
      <c r="AU274" s="757"/>
      <c r="AV274" s="757"/>
      <c r="AW274" s="757"/>
      <c r="AX274" s="757"/>
      <c r="AY274" s="757"/>
      <c r="AZ274" s="757"/>
      <c r="BA274" s="886" t="s">
        <v>76</v>
      </c>
      <c r="BB274" s="641" t="s">
        <v>50</v>
      </c>
      <c r="BC274" s="120" t="s">
        <v>36</v>
      </c>
      <c r="BD274" s="116" t="s">
        <v>36</v>
      </c>
      <c r="BE274" s="116" t="s">
        <v>36</v>
      </c>
      <c r="BF274" s="116" t="s">
        <v>36</v>
      </c>
      <c r="BG274" s="111" t="s">
        <v>36</v>
      </c>
      <c r="BH274" s="120" t="s">
        <v>36</v>
      </c>
      <c r="BI274" s="116" t="s">
        <v>36</v>
      </c>
      <c r="BJ274" s="116" t="s">
        <v>36</v>
      </c>
      <c r="BK274" s="116" t="s">
        <v>36</v>
      </c>
      <c r="BL274" s="111" t="s">
        <v>36</v>
      </c>
      <c r="BM274" s="120" t="s">
        <v>36</v>
      </c>
      <c r="BN274" s="116" t="s">
        <v>36</v>
      </c>
      <c r="BO274" s="116" t="s">
        <v>36</v>
      </c>
      <c r="BP274" s="116" t="s">
        <v>36</v>
      </c>
      <c r="BQ274" s="111" t="s">
        <v>36</v>
      </c>
      <c r="BR274" s="120" t="s">
        <v>36</v>
      </c>
      <c r="BS274" s="116" t="s">
        <v>36</v>
      </c>
      <c r="BT274" s="116" t="s">
        <v>36</v>
      </c>
      <c r="BU274" s="116" t="s">
        <v>36</v>
      </c>
      <c r="BV274" s="116" t="s">
        <v>36</v>
      </c>
      <c r="BW274" s="116" t="s">
        <v>36</v>
      </c>
      <c r="BX274" s="116" t="s">
        <v>36</v>
      </c>
      <c r="BY274" s="105" t="s">
        <v>36</v>
      </c>
      <c r="BZ274" s="105" t="s">
        <v>36</v>
      </c>
      <c r="CA274" s="105" t="s">
        <v>36</v>
      </c>
      <c r="CB274" s="105" t="s">
        <v>36</v>
      </c>
      <c r="CC274" s="105" t="s">
        <v>36</v>
      </c>
      <c r="CD274" s="105" t="s">
        <v>36</v>
      </c>
      <c r="CE274" s="105" t="s">
        <v>36</v>
      </c>
      <c r="CF274" s="105" t="s">
        <v>36</v>
      </c>
      <c r="CG274" s="105" t="s">
        <v>36</v>
      </c>
      <c r="CH274" s="105" t="s">
        <v>36</v>
      </c>
      <c r="CI274" s="85"/>
      <c r="CJ274" s="85"/>
      <c r="CK274" s="85"/>
      <c r="CL274" s="85"/>
      <c r="CM274" s="85"/>
      <c r="CN274" s="85"/>
      <c r="CO274" s="85"/>
      <c r="CP274" s="85"/>
      <c r="CQ274" s="85"/>
      <c r="CR274" s="85"/>
      <c r="CS274" s="85"/>
      <c r="CT274" s="85"/>
      <c r="CU274" s="85"/>
      <c r="CV274" s="85"/>
      <c r="CW274" s="85"/>
      <c r="CX274" s="85"/>
      <c r="CY274" s="85"/>
      <c r="CZ274" s="85"/>
    </row>
    <row r="275" s="759" customFormat="true" ht="15" customHeight="true" x14ac:dyDescent="0.2">
      <c r="AH275" s="757"/>
      <c r="AI275" s="757"/>
      <c r="AJ275" s="757"/>
      <c r="AK275" s="757"/>
      <c r="AL275" s="757"/>
      <c r="AM275" s="757"/>
      <c r="AN275" s="757"/>
      <c r="AO275" s="757"/>
      <c r="AP275" s="757"/>
      <c r="AQ275" s="757"/>
      <c r="AR275" s="757"/>
      <c r="AS275" s="757"/>
      <c r="AT275" s="757"/>
      <c r="AU275" s="757"/>
      <c r="AV275" s="757"/>
      <c r="AW275" s="757"/>
      <c r="AX275" s="757"/>
      <c r="AY275" s="757"/>
      <c r="AZ275" s="757"/>
      <c r="BA275" s="886"/>
      <c r="BB275" s="641" t="s">
        <v>49</v>
      </c>
      <c r="BC275" s="120" t="s">
        <v>36</v>
      </c>
      <c r="BD275" s="116" t="s">
        <v>36</v>
      </c>
      <c r="BE275" s="116" t="s">
        <v>36</v>
      </c>
      <c r="BF275" s="116" t="s">
        <v>36</v>
      </c>
      <c r="BG275" s="111" t="s">
        <v>36</v>
      </c>
      <c r="BH275" s="120" t="s">
        <v>36</v>
      </c>
      <c r="BI275" s="116" t="s">
        <v>36</v>
      </c>
      <c r="BJ275" s="116" t="s">
        <v>36</v>
      </c>
      <c r="BK275" s="116" t="s">
        <v>36</v>
      </c>
      <c r="BL275" s="111" t="s">
        <v>36</v>
      </c>
      <c r="BM275" s="120" t="s">
        <v>36</v>
      </c>
      <c r="BN275" s="116" t="s">
        <v>36</v>
      </c>
      <c r="BO275" s="116" t="s">
        <v>36</v>
      </c>
      <c r="BP275" s="116" t="s">
        <v>36</v>
      </c>
      <c r="BQ275" s="111" t="s">
        <v>36</v>
      </c>
      <c r="BR275" s="120" t="s">
        <v>36</v>
      </c>
      <c r="BS275" s="116" t="s">
        <v>36</v>
      </c>
      <c r="BT275" s="116" t="s">
        <v>36</v>
      </c>
      <c r="BU275" s="116" t="s">
        <v>36</v>
      </c>
      <c r="BV275" s="116" t="s">
        <v>36</v>
      </c>
      <c r="BW275" s="116" t="s">
        <v>36</v>
      </c>
      <c r="BX275" s="116" t="s">
        <v>36</v>
      </c>
      <c r="BY275" s="105" t="s">
        <v>36</v>
      </c>
      <c r="BZ275" s="105" t="s">
        <v>36</v>
      </c>
      <c r="CA275" s="105" t="s">
        <v>36</v>
      </c>
      <c r="CB275" s="105" t="s">
        <v>36</v>
      </c>
      <c r="CC275" s="105" t="s">
        <v>36</v>
      </c>
      <c r="CD275" s="105" t="s">
        <v>36</v>
      </c>
      <c r="CE275" s="105" t="s">
        <v>36</v>
      </c>
      <c r="CF275" s="105" t="s">
        <v>36</v>
      </c>
      <c r="CG275" s="105" t="s">
        <v>36</v>
      </c>
      <c r="CH275" s="105" t="s">
        <v>36</v>
      </c>
      <c r="CI275" s="85"/>
      <c r="CJ275" s="85"/>
      <c r="CK275" s="85"/>
      <c r="CL275" s="85"/>
      <c r="CM275" s="85"/>
      <c r="CN275" s="85"/>
      <c r="CO275" s="85"/>
      <c r="CP275" s="85"/>
      <c r="CQ275" s="85"/>
      <c r="CR275" s="85"/>
      <c r="CS275" s="85"/>
      <c r="CT275" s="85"/>
      <c r="CU275" s="85"/>
      <c r="CV275" s="85"/>
      <c r="CW275" s="85"/>
      <c r="CX275" s="85"/>
      <c r="CY275" s="85"/>
      <c r="CZ275" s="85"/>
    </row>
    <row r="276" s="759" customFormat="true" ht="15" customHeight="true" x14ac:dyDescent="0.2">
      <c r="AH276" s="757"/>
      <c r="AI276" s="757"/>
      <c r="AJ276" s="757"/>
      <c r="AK276" s="757"/>
      <c r="AL276" s="757"/>
      <c r="AM276" s="757"/>
      <c r="AN276" s="757"/>
      <c r="AO276" s="757"/>
      <c r="AP276" s="757"/>
      <c r="AQ276" s="757"/>
      <c r="AR276" s="757"/>
      <c r="AS276" s="757"/>
      <c r="AT276" s="757"/>
      <c r="AU276" s="757"/>
      <c r="AV276" s="757"/>
      <c r="AW276" s="757"/>
      <c r="AX276" s="757"/>
      <c r="AY276" s="757"/>
      <c r="AZ276" s="757"/>
      <c r="BA276" s="886"/>
      <c r="BB276" s="641" t="s">
        <v>114</v>
      </c>
      <c r="BC276" s="120" t="s">
        <v>36</v>
      </c>
      <c r="BD276" s="116" t="s">
        <v>36</v>
      </c>
      <c r="BE276" s="116" t="s">
        <v>36</v>
      </c>
      <c r="BF276" s="116" t="s">
        <v>36</v>
      </c>
      <c r="BG276" s="111" t="s">
        <v>36</v>
      </c>
      <c r="BH276" s="120" t="s">
        <v>36</v>
      </c>
      <c r="BI276" s="116" t="s">
        <v>36</v>
      </c>
      <c r="BJ276" s="116" t="s">
        <v>36</v>
      </c>
      <c r="BK276" s="116" t="s">
        <v>36</v>
      </c>
      <c r="BL276" s="111" t="s">
        <v>36</v>
      </c>
      <c r="BM276" s="120" t="s">
        <v>36</v>
      </c>
      <c r="BN276" s="116" t="s">
        <v>36</v>
      </c>
      <c r="BO276" s="116" t="s">
        <v>36</v>
      </c>
      <c r="BP276" s="116" t="s">
        <v>36</v>
      </c>
      <c r="BQ276" s="111" t="s">
        <v>36</v>
      </c>
      <c r="BR276" s="120" t="s">
        <v>36</v>
      </c>
      <c r="BS276" s="116" t="s">
        <v>36</v>
      </c>
      <c r="BT276" s="116" t="s">
        <v>36</v>
      </c>
      <c r="BU276" s="116" t="s">
        <v>36</v>
      </c>
      <c r="BV276" s="116" t="s">
        <v>36</v>
      </c>
      <c r="BW276" s="116" t="s">
        <v>36</v>
      </c>
      <c r="BX276" s="116" t="s">
        <v>36</v>
      </c>
      <c r="BY276" s="105" t="s">
        <v>36</v>
      </c>
      <c r="BZ276" s="105" t="s">
        <v>36</v>
      </c>
      <c r="CA276" s="105" t="s">
        <v>36</v>
      </c>
      <c r="CB276" s="105" t="s">
        <v>36</v>
      </c>
      <c r="CC276" s="105" t="s">
        <v>36</v>
      </c>
      <c r="CD276" s="105" t="s">
        <v>36</v>
      </c>
      <c r="CE276" s="105" t="s">
        <v>36</v>
      </c>
      <c r="CF276" s="105" t="s">
        <v>36</v>
      </c>
      <c r="CG276" s="105" t="s">
        <v>36</v>
      </c>
      <c r="CH276" s="105" t="s">
        <v>36</v>
      </c>
      <c r="CI276" s="85"/>
      <c r="CJ276" s="85"/>
      <c r="CK276" s="85"/>
      <c r="CL276" s="85"/>
      <c r="CM276" s="85"/>
      <c r="CN276" s="85"/>
      <c r="CO276" s="85"/>
      <c r="CP276" s="85"/>
      <c r="CQ276" s="85"/>
      <c r="CR276" s="85"/>
      <c r="CS276" s="85"/>
      <c r="CT276" s="85"/>
      <c r="CU276" s="85"/>
      <c r="CV276" s="85"/>
      <c r="CW276" s="85"/>
      <c r="CX276" s="85"/>
      <c r="CY276" s="85"/>
      <c r="CZ276" s="85"/>
    </row>
    <row r="277" s="759" customFormat="true" ht="15" customHeight="true" x14ac:dyDescent="0.2">
      <c r="AH277" s="757"/>
      <c r="AI277" s="757"/>
      <c r="AJ277" s="757"/>
      <c r="AK277" s="757"/>
      <c r="AL277" s="757"/>
      <c r="AM277" s="757"/>
      <c r="AN277" s="757"/>
      <c r="AO277" s="757"/>
      <c r="AP277" s="757"/>
      <c r="AQ277" s="757"/>
      <c r="AR277" s="757"/>
      <c r="AS277" s="757"/>
      <c r="AT277" s="757"/>
      <c r="AU277" s="757"/>
      <c r="AV277" s="757"/>
      <c r="AW277" s="757"/>
      <c r="AX277" s="757"/>
      <c r="AY277" s="757"/>
      <c r="AZ277" s="757"/>
      <c r="BA277" s="886" t="s">
        <v>77</v>
      </c>
      <c r="BB277" s="641" t="s">
        <v>78</v>
      </c>
      <c r="BC277" s="120" t="s">
        <v>36</v>
      </c>
      <c r="BD277" s="116" t="s">
        <v>36</v>
      </c>
      <c r="BE277" s="116" t="s">
        <v>36</v>
      </c>
      <c r="BF277" s="116" t="s">
        <v>36</v>
      </c>
      <c r="BG277" s="111" t="s">
        <v>36</v>
      </c>
      <c r="BH277" s="120" t="s">
        <v>36</v>
      </c>
      <c r="BI277" s="116" t="s">
        <v>36</v>
      </c>
      <c r="BJ277" s="116" t="s">
        <v>36</v>
      </c>
      <c r="BK277" s="116" t="s">
        <v>36</v>
      </c>
      <c r="BL277" s="111" t="s">
        <v>36</v>
      </c>
      <c r="BM277" s="120" t="s">
        <v>36</v>
      </c>
      <c r="BN277" s="116" t="s">
        <v>36</v>
      </c>
      <c r="BO277" s="116" t="s">
        <v>36</v>
      </c>
      <c r="BP277" s="116" t="s">
        <v>36</v>
      </c>
      <c r="BQ277" s="111" t="s">
        <v>36</v>
      </c>
      <c r="BR277" s="120" t="s">
        <v>36</v>
      </c>
      <c r="BS277" s="116" t="s">
        <v>36</v>
      </c>
      <c r="BT277" s="116" t="s">
        <v>36</v>
      </c>
      <c r="BU277" s="116" t="s">
        <v>36</v>
      </c>
      <c r="BV277" s="116" t="s">
        <v>36</v>
      </c>
      <c r="BW277" s="116" t="s">
        <v>36</v>
      </c>
      <c r="BX277" s="116" t="s">
        <v>36</v>
      </c>
      <c r="BY277" s="105" t="s">
        <v>36</v>
      </c>
      <c r="BZ277" s="105" t="s">
        <v>36</v>
      </c>
      <c r="CA277" s="105" t="s">
        <v>36</v>
      </c>
      <c r="CB277" s="105" t="s">
        <v>36</v>
      </c>
      <c r="CC277" s="105" t="s">
        <v>36</v>
      </c>
      <c r="CD277" s="105" t="s">
        <v>36</v>
      </c>
      <c r="CE277" s="105" t="s">
        <v>36</v>
      </c>
      <c r="CF277" s="105" t="s">
        <v>36</v>
      </c>
      <c r="CG277" s="105" t="s">
        <v>36</v>
      </c>
      <c r="CH277" s="105" t="s">
        <v>36</v>
      </c>
      <c r="CI277" s="85"/>
      <c r="CJ277" s="85"/>
      <c r="CK277" s="85"/>
      <c r="CL277" s="85"/>
      <c r="CM277" s="85"/>
      <c r="CN277" s="85"/>
      <c r="CO277" s="85"/>
      <c r="CP277" s="85"/>
      <c r="CQ277" s="85"/>
      <c r="CR277" s="85"/>
      <c r="CS277" s="85"/>
      <c r="CT277" s="85"/>
      <c r="CU277" s="85"/>
      <c r="CV277" s="85"/>
      <c r="CW277" s="85"/>
      <c r="CX277" s="85"/>
      <c r="CY277" s="85"/>
      <c r="CZ277" s="85"/>
    </row>
    <row r="278" s="759" customFormat="true" ht="15" customHeight="true" x14ac:dyDescent="0.2">
      <c r="AH278" s="757"/>
      <c r="AI278" s="757"/>
      <c r="AJ278" s="757"/>
      <c r="AK278" s="757"/>
      <c r="AL278" s="757"/>
      <c r="AM278" s="757"/>
      <c r="AN278" s="757"/>
      <c r="AO278" s="757"/>
      <c r="AP278" s="757"/>
      <c r="AQ278" s="757"/>
      <c r="AR278" s="757"/>
      <c r="AS278" s="757"/>
      <c r="AT278" s="757"/>
      <c r="AU278" s="757"/>
      <c r="AV278" s="757"/>
      <c r="AW278" s="757"/>
      <c r="AX278" s="757"/>
      <c r="AY278" s="757"/>
      <c r="AZ278" s="757"/>
      <c r="BA278" s="886"/>
      <c r="BB278" s="641" t="s">
        <v>79</v>
      </c>
      <c r="BC278" s="120" t="s">
        <v>36</v>
      </c>
      <c r="BD278" s="116" t="s">
        <v>36</v>
      </c>
      <c r="BE278" s="116" t="s">
        <v>36</v>
      </c>
      <c r="BF278" s="116" t="s">
        <v>36</v>
      </c>
      <c r="BG278" s="111" t="s">
        <v>36</v>
      </c>
      <c r="BH278" s="120" t="s">
        <v>36</v>
      </c>
      <c r="BI278" s="116" t="s">
        <v>36</v>
      </c>
      <c r="BJ278" s="116" t="s">
        <v>36</v>
      </c>
      <c r="BK278" s="116" t="s">
        <v>36</v>
      </c>
      <c r="BL278" s="111" t="s">
        <v>36</v>
      </c>
      <c r="BM278" s="120" t="s">
        <v>36</v>
      </c>
      <c r="BN278" s="116" t="s">
        <v>36</v>
      </c>
      <c r="BO278" s="116" t="s">
        <v>36</v>
      </c>
      <c r="BP278" s="116" t="s">
        <v>36</v>
      </c>
      <c r="BQ278" s="111" t="s">
        <v>36</v>
      </c>
      <c r="BR278" s="120" t="s">
        <v>36</v>
      </c>
      <c r="BS278" s="116" t="s">
        <v>36</v>
      </c>
      <c r="BT278" s="116" t="s">
        <v>36</v>
      </c>
      <c r="BU278" s="116" t="s">
        <v>36</v>
      </c>
      <c r="BV278" s="116" t="s">
        <v>36</v>
      </c>
      <c r="BW278" s="116" t="s">
        <v>36</v>
      </c>
      <c r="BX278" s="116" t="s">
        <v>36</v>
      </c>
      <c r="BY278" s="105" t="s">
        <v>36</v>
      </c>
      <c r="BZ278" s="105" t="s">
        <v>36</v>
      </c>
      <c r="CA278" s="105" t="s">
        <v>36</v>
      </c>
      <c r="CB278" s="105" t="s">
        <v>36</v>
      </c>
      <c r="CC278" s="105" t="s">
        <v>36</v>
      </c>
      <c r="CD278" s="105" t="s">
        <v>36</v>
      </c>
      <c r="CE278" s="105" t="s">
        <v>36</v>
      </c>
      <c r="CF278" s="105" t="s">
        <v>36</v>
      </c>
      <c r="CG278" s="105" t="s">
        <v>36</v>
      </c>
      <c r="CH278" s="105" t="s">
        <v>36</v>
      </c>
      <c r="CI278" s="85"/>
      <c r="CJ278" s="85"/>
      <c r="CK278" s="85"/>
      <c r="CL278" s="85"/>
      <c r="CM278" s="85"/>
      <c r="CN278" s="85"/>
      <c r="CO278" s="85"/>
      <c r="CP278" s="85"/>
      <c r="CQ278" s="85"/>
      <c r="CR278" s="85"/>
      <c r="CS278" s="85"/>
      <c r="CT278" s="85"/>
      <c r="CU278" s="85"/>
      <c r="CV278" s="85"/>
      <c r="CW278" s="85"/>
      <c r="CX278" s="85"/>
      <c r="CY278" s="85"/>
      <c r="CZ278" s="85"/>
    </row>
    <row r="279" s="759" customFormat="true" ht="15" customHeight="true" x14ac:dyDescent="0.2">
      <c r="AH279" s="757"/>
      <c r="AI279" s="757"/>
      <c r="AJ279" s="757"/>
      <c r="AK279" s="757"/>
      <c r="AL279" s="757"/>
      <c r="AM279" s="757"/>
      <c r="AN279" s="757"/>
      <c r="AO279" s="757"/>
      <c r="AP279" s="757"/>
      <c r="AQ279" s="757"/>
      <c r="AR279" s="757"/>
      <c r="AS279" s="757"/>
      <c r="AT279" s="757"/>
      <c r="AU279" s="757"/>
      <c r="AV279" s="757"/>
      <c r="AW279" s="757"/>
      <c r="AX279" s="757"/>
      <c r="AY279" s="757"/>
      <c r="AZ279" s="757"/>
      <c r="BA279" s="886"/>
      <c r="BB279" s="641" t="s">
        <v>80</v>
      </c>
      <c r="BC279" s="120" t="s">
        <v>36</v>
      </c>
      <c r="BD279" s="113" t="s">
        <v>36</v>
      </c>
      <c r="BE279" s="113" t="s">
        <v>36</v>
      </c>
      <c r="BF279" s="113" t="s">
        <v>36</v>
      </c>
      <c r="BG279" s="108" t="s">
        <v>36</v>
      </c>
      <c r="BH279" s="120" t="s">
        <v>36</v>
      </c>
      <c r="BI279" s="113" t="s">
        <v>36</v>
      </c>
      <c r="BJ279" s="113" t="s">
        <v>36</v>
      </c>
      <c r="BK279" s="113" t="s">
        <v>36</v>
      </c>
      <c r="BL279" s="108" t="s">
        <v>36</v>
      </c>
      <c r="BM279" s="120" t="s">
        <v>36</v>
      </c>
      <c r="BN279" s="113" t="s">
        <v>36</v>
      </c>
      <c r="BO279" s="113" t="s">
        <v>36</v>
      </c>
      <c r="BP279" s="113" t="s">
        <v>36</v>
      </c>
      <c r="BQ279" s="108" t="s">
        <v>36</v>
      </c>
      <c r="BR279" s="120" t="s">
        <v>36</v>
      </c>
      <c r="BS279" s="113" t="s">
        <v>36</v>
      </c>
      <c r="BT279" s="113" t="s">
        <v>36</v>
      </c>
      <c r="BU279" s="113" t="s">
        <v>36</v>
      </c>
      <c r="BV279" s="113" t="s">
        <v>36</v>
      </c>
      <c r="BW279" s="113" t="s">
        <v>36</v>
      </c>
      <c r="BX279" s="113" t="s">
        <v>36</v>
      </c>
      <c r="BY279" s="103" t="s">
        <v>36</v>
      </c>
      <c r="BZ279" s="103" t="s">
        <v>36</v>
      </c>
      <c r="CA279" s="103" t="s">
        <v>36</v>
      </c>
      <c r="CB279" s="103" t="s">
        <v>36</v>
      </c>
      <c r="CC279" s="103" t="s">
        <v>36</v>
      </c>
      <c r="CD279" s="103" t="s">
        <v>36</v>
      </c>
      <c r="CE279" s="103" t="s">
        <v>36</v>
      </c>
      <c r="CF279" s="103" t="s">
        <v>36</v>
      </c>
      <c r="CG279" s="103" t="s">
        <v>36</v>
      </c>
      <c r="CH279" s="105" t="s">
        <v>36</v>
      </c>
      <c r="CI279" s="85"/>
      <c r="CJ279" s="85"/>
      <c r="CK279" s="85"/>
      <c r="CL279" s="85"/>
      <c r="CM279" s="85"/>
      <c r="CN279" s="85"/>
      <c r="CO279" s="85"/>
      <c r="CP279" s="85"/>
      <c r="CQ279" s="85"/>
      <c r="CR279" s="85"/>
      <c r="CS279" s="85"/>
      <c r="CT279" s="85"/>
      <c r="CU279" s="85"/>
      <c r="CV279" s="85"/>
      <c r="CW279" s="85"/>
      <c r="CX279" s="85"/>
      <c r="CY279" s="85"/>
      <c r="CZ279" s="85"/>
    </row>
    <row r="280" s="759" customFormat="true" ht="15" customHeight="true" x14ac:dyDescent="0.2">
      <c r="AH280" s="757"/>
      <c r="AI280" s="757"/>
      <c r="AJ280" s="757"/>
      <c r="AK280" s="757"/>
      <c r="AL280" s="757"/>
      <c r="AM280" s="757"/>
      <c r="AN280" s="757"/>
      <c r="AO280" s="757"/>
      <c r="AP280" s="757"/>
      <c r="AQ280" s="757"/>
      <c r="AR280" s="757"/>
      <c r="AS280" s="757"/>
      <c r="AT280" s="757"/>
      <c r="AU280" s="757"/>
      <c r="AV280" s="757"/>
      <c r="AW280" s="757"/>
      <c r="AX280" s="757"/>
      <c r="AY280" s="757"/>
      <c r="AZ280" s="757"/>
      <c r="BA280" s="886"/>
      <c r="BB280" s="641" t="s">
        <v>81</v>
      </c>
      <c r="BC280" s="120" t="s">
        <v>36</v>
      </c>
      <c r="BD280" s="113" t="s">
        <v>36</v>
      </c>
      <c r="BE280" s="113" t="s">
        <v>36</v>
      </c>
      <c r="BF280" s="113" t="s">
        <v>36</v>
      </c>
      <c r="BG280" s="108" t="s">
        <v>36</v>
      </c>
      <c r="BH280" s="120" t="s">
        <v>36</v>
      </c>
      <c r="BI280" s="113" t="s">
        <v>36</v>
      </c>
      <c r="BJ280" s="113" t="s">
        <v>36</v>
      </c>
      <c r="BK280" s="113" t="s">
        <v>36</v>
      </c>
      <c r="BL280" s="108" t="s">
        <v>36</v>
      </c>
      <c r="BM280" s="120" t="s">
        <v>36</v>
      </c>
      <c r="BN280" s="113" t="s">
        <v>36</v>
      </c>
      <c r="BO280" s="113" t="s">
        <v>36</v>
      </c>
      <c r="BP280" s="113" t="s">
        <v>36</v>
      </c>
      <c r="BQ280" s="108" t="s">
        <v>36</v>
      </c>
      <c r="BR280" s="120" t="s">
        <v>36</v>
      </c>
      <c r="BS280" s="113" t="s">
        <v>36</v>
      </c>
      <c r="BT280" s="113" t="s">
        <v>36</v>
      </c>
      <c r="BU280" s="113" t="s">
        <v>36</v>
      </c>
      <c r="BV280" s="113" t="s">
        <v>36</v>
      </c>
      <c r="BW280" s="113" t="s">
        <v>36</v>
      </c>
      <c r="BX280" s="113" t="s">
        <v>36</v>
      </c>
      <c r="BY280" s="103" t="s">
        <v>36</v>
      </c>
      <c r="BZ280" s="103" t="s">
        <v>36</v>
      </c>
      <c r="CA280" s="103" t="s">
        <v>36</v>
      </c>
      <c r="CB280" s="103" t="s">
        <v>36</v>
      </c>
      <c r="CC280" s="103" t="s">
        <v>36</v>
      </c>
      <c r="CD280" s="103" t="s">
        <v>36</v>
      </c>
      <c r="CE280" s="103" t="s">
        <v>36</v>
      </c>
      <c r="CF280" s="103" t="s">
        <v>36</v>
      </c>
      <c r="CG280" s="103" t="s">
        <v>36</v>
      </c>
      <c r="CH280" s="105" t="s">
        <v>36</v>
      </c>
      <c r="CI280" s="85"/>
      <c r="CJ280" s="85"/>
      <c r="CK280" s="85"/>
      <c r="CL280" s="85"/>
      <c r="CM280" s="85"/>
      <c r="CN280" s="85"/>
      <c r="CO280" s="85"/>
      <c r="CP280" s="85"/>
      <c r="CQ280" s="85"/>
      <c r="CR280" s="85"/>
      <c r="CS280" s="85"/>
      <c r="CT280" s="85"/>
      <c r="CU280" s="85"/>
      <c r="CV280" s="85"/>
      <c r="CW280" s="85"/>
      <c r="CX280" s="85"/>
      <c r="CY280" s="85"/>
      <c r="CZ280" s="85"/>
    </row>
    <row r="281" s="759" customFormat="true" ht="15" customHeight="true" x14ac:dyDescent="0.2">
      <c r="AH281" s="757"/>
      <c r="AI281" s="757"/>
      <c r="AJ281" s="757"/>
      <c r="AK281" s="757"/>
      <c r="AL281" s="757"/>
      <c r="AM281" s="757"/>
      <c r="AN281" s="757"/>
      <c r="AO281" s="757"/>
      <c r="AP281" s="757"/>
      <c r="AQ281" s="757"/>
      <c r="AR281" s="757"/>
      <c r="AS281" s="757"/>
      <c r="AT281" s="757"/>
      <c r="AU281" s="757"/>
      <c r="AV281" s="757"/>
      <c r="AW281" s="757"/>
      <c r="AX281" s="757"/>
      <c r="AY281" s="757"/>
      <c r="AZ281" s="757"/>
      <c r="BA281" s="886"/>
      <c r="BB281" s="641" t="s">
        <v>82</v>
      </c>
      <c r="BC281" s="120" t="s">
        <v>36</v>
      </c>
      <c r="BD281" s="113" t="s">
        <v>36</v>
      </c>
      <c r="BE281" s="113" t="s">
        <v>36</v>
      </c>
      <c r="BF281" s="113" t="s">
        <v>36</v>
      </c>
      <c r="BG281" s="108" t="s">
        <v>36</v>
      </c>
      <c r="BH281" s="120" t="s">
        <v>36</v>
      </c>
      <c r="BI281" s="113" t="s">
        <v>36</v>
      </c>
      <c r="BJ281" s="113" t="s">
        <v>36</v>
      </c>
      <c r="BK281" s="113" t="s">
        <v>36</v>
      </c>
      <c r="BL281" s="108" t="s">
        <v>36</v>
      </c>
      <c r="BM281" s="120" t="s">
        <v>36</v>
      </c>
      <c r="BN281" s="113" t="s">
        <v>36</v>
      </c>
      <c r="BO281" s="113" t="s">
        <v>36</v>
      </c>
      <c r="BP281" s="113" t="s">
        <v>36</v>
      </c>
      <c r="BQ281" s="108" t="s">
        <v>36</v>
      </c>
      <c r="BR281" s="120" t="s">
        <v>36</v>
      </c>
      <c r="BS281" s="113" t="s">
        <v>36</v>
      </c>
      <c r="BT281" s="113" t="s">
        <v>36</v>
      </c>
      <c r="BU281" s="113" t="s">
        <v>36</v>
      </c>
      <c r="BV281" s="113" t="s">
        <v>36</v>
      </c>
      <c r="BW281" s="113" t="s">
        <v>36</v>
      </c>
      <c r="BX281" s="113" t="s">
        <v>36</v>
      </c>
      <c r="BY281" s="103" t="s">
        <v>36</v>
      </c>
      <c r="BZ281" s="103" t="s">
        <v>36</v>
      </c>
      <c r="CA281" s="103" t="s">
        <v>36</v>
      </c>
      <c r="CB281" s="103" t="s">
        <v>36</v>
      </c>
      <c r="CC281" s="103" t="s">
        <v>36</v>
      </c>
      <c r="CD281" s="103" t="s">
        <v>36</v>
      </c>
      <c r="CE281" s="103" t="s">
        <v>36</v>
      </c>
      <c r="CF281" s="103" t="s">
        <v>36</v>
      </c>
      <c r="CG281" s="103" t="s">
        <v>36</v>
      </c>
      <c r="CH281" s="105" t="s">
        <v>36</v>
      </c>
      <c r="CI281" s="85"/>
      <c r="CJ281" s="85"/>
      <c r="CK281" s="85"/>
      <c r="CL281" s="85"/>
      <c r="CM281" s="85"/>
      <c r="CN281" s="85"/>
      <c r="CO281" s="85"/>
      <c r="CP281" s="85"/>
      <c r="CQ281" s="85"/>
      <c r="CR281" s="85"/>
      <c r="CS281" s="85"/>
      <c r="CT281" s="85"/>
      <c r="CU281" s="85"/>
      <c r="CV281" s="85"/>
      <c r="CW281" s="85"/>
      <c r="CX281" s="85"/>
      <c r="CY281" s="85"/>
      <c r="CZ281" s="85"/>
    </row>
    <row r="282" s="759" customFormat="true" ht="15" customHeight="true" x14ac:dyDescent="0.2">
      <c r="AH282" s="757"/>
      <c r="AI282" s="757"/>
      <c r="AJ282" s="757"/>
      <c r="AK282" s="757"/>
      <c r="AL282" s="757"/>
      <c r="AM282" s="757"/>
      <c r="AN282" s="757"/>
      <c r="AO282" s="757"/>
      <c r="AP282" s="757"/>
      <c r="AQ282" s="757"/>
      <c r="AR282" s="757"/>
      <c r="AS282" s="757"/>
      <c r="AT282" s="757"/>
      <c r="AU282" s="757"/>
      <c r="AV282" s="757"/>
      <c r="AW282" s="757"/>
      <c r="AX282" s="757"/>
      <c r="AY282" s="757"/>
      <c r="AZ282" s="757"/>
      <c r="BA282" s="886"/>
      <c r="BB282" s="641" t="s">
        <v>83</v>
      </c>
      <c r="BC282" s="120" t="s">
        <v>36</v>
      </c>
      <c r="BD282" s="113" t="s">
        <v>36</v>
      </c>
      <c r="BE282" s="113" t="s">
        <v>36</v>
      </c>
      <c r="BF282" s="113" t="s">
        <v>36</v>
      </c>
      <c r="BG282" s="108" t="s">
        <v>36</v>
      </c>
      <c r="BH282" s="120" t="s">
        <v>36</v>
      </c>
      <c r="BI282" s="113" t="s">
        <v>36</v>
      </c>
      <c r="BJ282" s="113" t="s">
        <v>36</v>
      </c>
      <c r="BK282" s="113" t="s">
        <v>36</v>
      </c>
      <c r="BL282" s="108" t="s">
        <v>36</v>
      </c>
      <c r="BM282" s="120" t="s">
        <v>36</v>
      </c>
      <c r="BN282" s="113" t="s">
        <v>36</v>
      </c>
      <c r="BO282" s="113" t="s">
        <v>36</v>
      </c>
      <c r="BP282" s="113" t="s">
        <v>36</v>
      </c>
      <c r="BQ282" s="108" t="s">
        <v>36</v>
      </c>
      <c r="BR282" s="120" t="s">
        <v>36</v>
      </c>
      <c r="BS282" s="113" t="s">
        <v>36</v>
      </c>
      <c r="BT282" s="113" t="s">
        <v>36</v>
      </c>
      <c r="BU282" s="113" t="s">
        <v>36</v>
      </c>
      <c r="BV282" s="113" t="s">
        <v>36</v>
      </c>
      <c r="BW282" s="113" t="s">
        <v>36</v>
      </c>
      <c r="BX282" s="113" t="s">
        <v>36</v>
      </c>
      <c r="BY282" s="103" t="s">
        <v>36</v>
      </c>
      <c r="BZ282" s="103" t="s">
        <v>36</v>
      </c>
      <c r="CA282" s="103" t="s">
        <v>36</v>
      </c>
      <c r="CB282" s="103" t="s">
        <v>36</v>
      </c>
      <c r="CC282" s="103" t="s">
        <v>36</v>
      </c>
      <c r="CD282" s="103" t="s">
        <v>36</v>
      </c>
      <c r="CE282" s="103" t="s">
        <v>36</v>
      </c>
      <c r="CF282" s="103" t="s">
        <v>36</v>
      </c>
      <c r="CG282" s="103" t="s">
        <v>36</v>
      </c>
      <c r="CH282" s="105" t="s">
        <v>36</v>
      </c>
      <c r="CI282" s="85"/>
      <c r="CJ282" s="85"/>
      <c r="CK282" s="85"/>
      <c r="CL282" s="85"/>
      <c r="CM282" s="85"/>
      <c r="CN282" s="85"/>
      <c r="CO282" s="85"/>
      <c r="CP282" s="85"/>
      <c r="CQ282" s="85"/>
      <c r="CR282" s="85"/>
      <c r="CS282" s="85"/>
      <c r="CT282" s="85"/>
      <c r="CU282" s="85"/>
      <c r="CV282" s="85"/>
      <c r="CW282" s="85"/>
      <c r="CX282" s="85"/>
      <c r="CY282" s="85"/>
      <c r="CZ282" s="85"/>
    </row>
    <row r="283" s="759" customFormat="true" ht="15" customHeight="true" x14ac:dyDescent="0.2">
      <c r="AH283" s="757"/>
      <c r="AI283" s="757"/>
      <c r="AJ283" s="757"/>
      <c r="AK283" s="757"/>
      <c r="AL283" s="757"/>
      <c r="AM283" s="757"/>
      <c r="AN283" s="757"/>
      <c r="AO283" s="757"/>
      <c r="AP283" s="757"/>
      <c r="AQ283" s="757"/>
      <c r="AR283" s="757"/>
      <c r="AS283" s="757"/>
      <c r="AT283" s="757"/>
      <c r="AU283" s="757"/>
      <c r="AV283" s="757"/>
      <c r="AW283" s="757"/>
      <c r="AX283" s="757"/>
      <c r="AY283" s="757"/>
      <c r="AZ283" s="757"/>
      <c r="BA283" s="886"/>
      <c r="BB283" s="641" t="s">
        <v>84</v>
      </c>
      <c r="BC283" s="120" t="s">
        <v>36</v>
      </c>
      <c r="BD283" s="113" t="s">
        <v>36</v>
      </c>
      <c r="BE283" s="113" t="s">
        <v>36</v>
      </c>
      <c r="BF283" s="113" t="s">
        <v>36</v>
      </c>
      <c r="BG283" s="108" t="s">
        <v>36</v>
      </c>
      <c r="BH283" s="120" t="s">
        <v>36</v>
      </c>
      <c r="BI283" s="113" t="s">
        <v>36</v>
      </c>
      <c r="BJ283" s="113" t="s">
        <v>36</v>
      </c>
      <c r="BK283" s="113" t="s">
        <v>36</v>
      </c>
      <c r="BL283" s="108" t="s">
        <v>36</v>
      </c>
      <c r="BM283" s="120" t="s">
        <v>36</v>
      </c>
      <c r="BN283" s="113" t="s">
        <v>36</v>
      </c>
      <c r="BO283" s="113" t="s">
        <v>36</v>
      </c>
      <c r="BP283" s="113" t="s">
        <v>36</v>
      </c>
      <c r="BQ283" s="108" t="s">
        <v>36</v>
      </c>
      <c r="BR283" s="120" t="s">
        <v>36</v>
      </c>
      <c r="BS283" s="113" t="s">
        <v>36</v>
      </c>
      <c r="BT283" s="113" t="s">
        <v>36</v>
      </c>
      <c r="BU283" s="113" t="s">
        <v>36</v>
      </c>
      <c r="BV283" s="113" t="s">
        <v>36</v>
      </c>
      <c r="BW283" s="113" t="s">
        <v>36</v>
      </c>
      <c r="BX283" s="113" t="s">
        <v>36</v>
      </c>
      <c r="BY283" s="103" t="s">
        <v>36</v>
      </c>
      <c r="BZ283" s="103" t="s">
        <v>36</v>
      </c>
      <c r="CA283" s="103" t="s">
        <v>36</v>
      </c>
      <c r="CB283" s="103" t="s">
        <v>36</v>
      </c>
      <c r="CC283" s="103" t="s">
        <v>36</v>
      </c>
      <c r="CD283" s="103" t="s">
        <v>36</v>
      </c>
      <c r="CE283" s="103" t="s">
        <v>36</v>
      </c>
      <c r="CF283" s="103" t="s">
        <v>36</v>
      </c>
      <c r="CG283" s="103" t="s">
        <v>36</v>
      </c>
      <c r="CH283" s="105" t="s">
        <v>36</v>
      </c>
      <c r="CI283" s="85"/>
      <c r="CJ283" s="85"/>
      <c r="CK283" s="85"/>
      <c r="CL283" s="85"/>
      <c r="CM283" s="85"/>
      <c r="CN283" s="85"/>
      <c r="CO283" s="85"/>
      <c r="CP283" s="85"/>
      <c r="CQ283" s="85"/>
      <c r="CR283" s="85"/>
      <c r="CS283" s="85"/>
      <c r="CT283" s="85"/>
      <c r="CU283" s="85"/>
      <c r="CV283" s="85"/>
      <c r="CW283" s="85"/>
      <c r="CX283" s="85"/>
      <c r="CY283" s="85"/>
      <c r="CZ283" s="85"/>
    </row>
    <row r="284" s="759" customFormat="true" ht="15" customHeight="true" x14ac:dyDescent="0.2">
      <c r="AH284" s="757"/>
      <c r="AI284" s="757"/>
      <c r="AJ284" s="757"/>
      <c r="AK284" s="757"/>
      <c r="AL284" s="757"/>
      <c r="AM284" s="757"/>
      <c r="AN284" s="757"/>
      <c r="AO284" s="757"/>
      <c r="AP284" s="757"/>
      <c r="AQ284" s="757"/>
      <c r="AR284" s="757"/>
      <c r="AS284" s="757"/>
      <c r="AT284" s="757"/>
      <c r="AU284" s="757"/>
      <c r="AV284" s="757"/>
      <c r="AW284" s="757"/>
      <c r="AX284" s="757"/>
      <c r="AY284" s="757"/>
      <c r="AZ284" s="757"/>
      <c r="BA284" s="887"/>
      <c r="BB284" s="643" t="s">
        <v>114</v>
      </c>
      <c r="BC284" s="119" t="s">
        <v>36</v>
      </c>
      <c r="BD284" s="115" t="s">
        <v>36</v>
      </c>
      <c r="BE284" s="115" t="s">
        <v>36</v>
      </c>
      <c r="BF284" s="115" t="s">
        <v>36</v>
      </c>
      <c r="BG284" s="110" t="s">
        <v>36</v>
      </c>
      <c r="BH284" s="119" t="s">
        <v>36</v>
      </c>
      <c r="BI284" s="115" t="s">
        <v>36</v>
      </c>
      <c r="BJ284" s="115" t="s">
        <v>36</v>
      </c>
      <c r="BK284" s="115" t="s">
        <v>36</v>
      </c>
      <c r="BL284" s="110" t="s">
        <v>36</v>
      </c>
      <c r="BM284" s="119" t="s">
        <v>36</v>
      </c>
      <c r="BN284" s="115" t="s">
        <v>36</v>
      </c>
      <c r="BO284" s="115" t="s">
        <v>36</v>
      </c>
      <c r="BP284" s="115" t="s">
        <v>36</v>
      </c>
      <c r="BQ284" s="110" t="s">
        <v>36</v>
      </c>
      <c r="BR284" s="119" t="s">
        <v>36</v>
      </c>
      <c r="BS284" s="115" t="s">
        <v>36</v>
      </c>
      <c r="BT284" s="115" t="s">
        <v>36</v>
      </c>
      <c r="BU284" s="115" t="s">
        <v>36</v>
      </c>
      <c r="BV284" s="115" t="s">
        <v>36</v>
      </c>
      <c r="BW284" s="115" t="s">
        <v>36</v>
      </c>
      <c r="BX284" s="115" t="s">
        <v>36</v>
      </c>
      <c r="BY284" s="104" t="s">
        <v>36</v>
      </c>
      <c r="BZ284" s="104" t="s">
        <v>36</v>
      </c>
      <c r="CA284" s="104" t="s">
        <v>36</v>
      </c>
      <c r="CB284" s="104" t="s">
        <v>36</v>
      </c>
      <c r="CC284" s="104" t="s">
        <v>36</v>
      </c>
      <c r="CD284" s="104" t="s">
        <v>36</v>
      </c>
      <c r="CE284" s="104" t="s">
        <v>36</v>
      </c>
      <c r="CF284" s="104" t="s">
        <v>36</v>
      </c>
      <c r="CG284" s="104" t="s">
        <v>36</v>
      </c>
      <c r="CH284" s="105" t="s">
        <v>36</v>
      </c>
      <c r="CI284" s="85"/>
      <c r="CJ284" s="85"/>
      <c r="CK284" s="85"/>
      <c r="CL284" s="85"/>
      <c r="CM284" s="85"/>
      <c r="CN284" s="85"/>
      <c r="CO284" s="85"/>
      <c r="CP284" s="85"/>
      <c r="CQ284" s="85"/>
      <c r="CR284" s="85"/>
      <c r="CS284" s="85"/>
      <c r="CT284" s="85"/>
      <c r="CU284" s="85"/>
      <c r="CV284" s="85"/>
      <c r="CW284" s="85"/>
      <c r="CX284" s="85"/>
      <c r="CY284" s="85"/>
      <c r="CZ284" s="85"/>
    </row>
    <row r="285" s="759" customFormat="true" ht="15" customHeight="true" x14ac:dyDescent="0.2">
      <c r="AH285" s="757"/>
      <c r="AI285" s="757"/>
      <c r="AJ285" s="757"/>
      <c r="AK285" s="757"/>
      <c r="AL285" s="757"/>
      <c r="AM285" s="757"/>
      <c r="AN285" s="757"/>
      <c r="AO285" s="757"/>
      <c r="AP285" s="757"/>
      <c r="AQ285" s="757"/>
      <c r="AR285" s="757"/>
      <c r="AS285" s="757"/>
      <c r="AT285" s="757"/>
      <c r="AU285" s="757"/>
      <c r="AV285" s="757"/>
      <c r="AW285" s="757"/>
      <c r="AX285" s="757"/>
      <c r="AY285" s="757"/>
      <c r="AZ285" s="757"/>
      <c r="BA285" s="386"/>
      <c r="BB285" s="384"/>
      <c r="BC285" s="384"/>
      <c r="BD285" s="384"/>
      <c r="BE285" s="384"/>
      <c r="BF285" s="384"/>
      <c r="BG285" s="384"/>
      <c r="BH285" s="384"/>
      <c r="BI285" s="384"/>
      <c r="BJ285" s="384"/>
      <c r="BK285" s="384"/>
      <c r="BL285" s="384"/>
      <c r="BM285" s="384"/>
      <c r="BN285" s="384"/>
      <c r="BO285" s="384"/>
      <c r="BP285" s="384"/>
      <c r="BQ285" s="384"/>
      <c r="BR285" s="384"/>
      <c r="BS285" s="384"/>
      <c r="BT285" s="384"/>
      <c r="BU285" s="384"/>
      <c r="BV285" s="384"/>
      <c r="BW285" s="384"/>
      <c r="BX285" s="384"/>
      <c r="BY285" s="386"/>
      <c r="BZ285" s="421"/>
      <c r="CA285" s="421"/>
      <c r="CB285" s="421"/>
      <c r="CC285" s="421"/>
      <c r="CD285" s="421"/>
      <c r="CE285" s="421"/>
      <c r="CF285" s="421"/>
      <c r="CG285" s="421"/>
      <c r="CH285" s="421"/>
      <c r="CI285" s="421"/>
      <c r="CJ285" s="421"/>
      <c r="CK285" s="421"/>
      <c r="CL285" s="421"/>
      <c r="CM285" s="421"/>
      <c r="CN285" s="421"/>
      <c r="CO285" s="421"/>
      <c r="CP285" s="421"/>
      <c r="CQ285" s="421"/>
      <c r="CR285" s="421"/>
      <c r="CS285" s="421"/>
      <c r="CT285" s="421"/>
      <c r="CU285" s="421"/>
      <c r="CV285" s="421"/>
      <c r="CW285" s="421"/>
      <c r="CX285" s="421"/>
      <c r="CY285" s="421"/>
      <c r="CZ285" s="421"/>
    </row>
    <row r="286" s="759" customFormat="true" ht="15" customHeight="true" x14ac:dyDescent="0.2">
      <c r="AH286" s="757"/>
      <c r="AI286" s="757"/>
      <c r="AJ286" s="757"/>
      <c r="AK286" s="757"/>
      <c r="AL286" s="757"/>
      <c r="AM286" s="757"/>
      <c r="AN286" s="757"/>
      <c r="AO286" s="757"/>
      <c r="AP286" s="757"/>
      <c r="AQ286" s="757"/>
      <c r="AR286" s="757"/>
      <c r="AS286" s="757"/>
      <c r="AT286" s="757"/>
      <c r="AU286" s="757"/>
      <c r="AV286" s="757"/>
      <c r="AW286" s="757"/>
      <c r="AX286" s="757"/>
      <c r="AY286" s="757"/>
      <c r="AZ286" s="757"/>
      <c r="BA286" s="386"/>
      <c r="BB286" s="384"/>
      <c r="BC286" s="384"/>
      <c r="BD286" s="384"/>
      <c r="BE286" s="384"/>
      <c r="BF286" s="384"/>
      <c r="BG286" s="384"/>
      <c r="BH286" s="384"/>
      <c r="BI286" s="384"/>
      <c r="BJ286" s="384"/>
      <c r="BK286" s="384"/>
      <c r="BL286" s="384"/>
      <c r="BM286" s="384"/>
      <c r="BN286" s="384"/>
      <c r="BO286" s="384"/>
      <c r="BP286" s="384"/>
      <c r="BQ286" s="384"/>
      <c r="BR286" s="384"/>
      <c r="BS286" s="384"/>
      <c r="BT286" s="384"/>
      <c r="BU286" s="384"/>
      <c r="BV286" s="384"/>
      <c r="BW286" s="384"/>
      <c r="BX286" s="384"/>
      <c r="BY286" s="386"/>
      <c r="BZ286" s="421"/>
      <c r="CA286" s="421"/>
      <c r="CB286" s="421"/>
      <c r="CC286" s="421"/>
      <c r="CD286" s="421"/>
      <c r="CE286" s="421"/>
      <c r="CF286" s="421"/>
      <c r="CG286" s="421"/>
      <c r="CH286" s="421"/>
      <c r="CI286" s="421"/>
      <c r="CJ286" s="421"/>
      <c r="CK286" s="421"/>
      <c r="CL286" s="421"/>
      <c r="CM286" s="421"/>
      <c r="CN286" s="421"/>
      <c r="CO286" s="421"/>
      <c r="CP286" s="421"/>
      <c r="CQ286" s="421"/>
      <c r="CR286" s="421"/>
      <c r="CS286" s="421"/>
      <c r="CT286" s="421"/>
      <c r="CU286" s="421"/>
      <c r="CV286" s="421"/>
      <c r="CW286" s="421"/>
      <c r="CX286" s="421"/>
      <c r="CY286" s="421"/>
      <c r="CZ286" s="421"/>
    </row>
    <row r="287" s="759" customFormat="true" ht="15" customHeight="true" x14ac:dyDescent="0.2">
      <c r="AH287" s="757"/>
      <c r="AI287" s="757"/>
      <c r="AJ287" s="757"/>
      <c r="AK287" s="757"/>
      <c r="AL287" s="757"/>
      <c r="AM287" s="757"/>
      <c r="AN287" s="757"/>
      <c r="AO287" s="757"/>
      <c r="AP287" s="757"/>
      <c r="AQ287" s="757"/>
      <c r="AR287" s="757"/>
      <c r="AS287" s="757"/>
      <c r="AT287" s="757"/>
      <c r="AU287" s="757"/>
      <c r="AV287" s="757"/>
      <c r="AW287" s="757"/>
      <c r="AX287" s="757"/>
      <c r="AY287" s="757"/>
      <c r="AZ287" s="757"/>
      <c r="BA287" s="386"/>
      <c r="BB287" s="384"/>
      <c r="BC287" s="384"/>
      <c r="BD287" s="384"/>
      <c r="BE287" s="384"/>
      <c r="BF287" s="384"/>
      <c r="BG287" s="384"/>
      <c r="BH287" s="384"/>
      <c r="BI287" s="384"/>
      <c r="BJ287" s="384"/>
      <c r="BK287" s="384"/>
      <c r="BL287" s="384"/>
      <c r="BM287" s="384"/>
      <c r="BN287" s="384"/>
      <c r="BO287" s="384"/>
      <c r="BP287" s="384"/>
      <c r="BQ287" s="384"/>
      <c r="BR287" s="384"/>
      <c r="BS287" s="384"/>
      <c r="BT287" s="384"/>
      <c r="BU287" s="384"/>
      <c r="BV287" s="384"/>
      <c r="BW287" s="384"/>
      <c r="BX287" s="384"/>
      <c r="BY287" s="386"/>
      <c r="BZ287" s="421"/>
      <c r="CA287" s="421"/>
      <c r="CB287" s="421"/>
      <c r="CC287" s="421"/>
      <c r="CD287" s="421"/>
      <c r="CE287" s="421"/>
      <c r="CF287" s="421"/>
      <c r="CG287" s="421"/>
      <c r="CH287" s="421"/>
      <c r="CI287" s="421"/>
      <c r="CJ287" s="421"/>
      <c r="CK287" s="421"/>
      <c r="CL287" s="421"/>
      <c r="CM287" s="421"/>
      <c r="CN287" s="421"/>
      <c r="CO287" s="421"/>
      <c r="CP287" s="421"/>
      <c r="CQ287" s="421"/>
      <c r="CR287" s="421"/>
      <c r="CS287" s="421"/>
      <c r="CT287" s="421"/>
      <c r="CU287" s="421"/>
      <c r="CV287" s="421"/>
      <c r="CW287" s="421"/>
      <c r="CX287" s="421"/>
      <c r="CY287" s="421"/>
      <c r="CZ287" s="421"/>
    </row>
    <row r="288" s="759" customFormat="true" ht="15" customHeight="true" x14ac:dyDescent="0.2">
      <c r="AH288" s="757"/>
      <c r="AI288" s="757"/>
      <c r="AJ288" s="757"/>
      <c r="AK288" s="757"/>
      <c r="AL288" s="757"/>
      <c r="AM288" s="757"/>
      <c r="AN288" s="757"/>
      <c r="AO288" s="757"/>
      <c r="AP288" s="757"/>
      <c r="AQ288" s="757"/>
      <c r="AR288" s="757"/>
      <c r="AS288" s="757"/>
      <c r="AT288" s="757"/>
      <c r="AU288" s="757"/>
      <c r="AV288" s="757"/>
      <c r="AW288" s="757"/>
      <c r="AX288" s="757"/>
      <c r="AY288" s="757"/>
      <c r="AZ288" s="757"/>
      <c r="BA288" s="386"/>
      <c r="BB288" s="384"/>
      <c r="BC288" s="384"/>
      <c r="BD288" s="384"/>
      <c r="BE288" s="384"/>
      <c r="BF288" s="384"/>
      <c r="BG288" s="384"/>
      <c r="BH288" s="384"/>
      <c r="BI288" s="384"/>
      <c r="BJ288" s="384"/>
      <c r="BK288" s="384"/>
      <c r="BL288" s="384"/>
      <c r="BM288" s="384"/>
      <c r="BN288" s="384"/>
      <c r="BO288" s="384"/>
      <c r="BP288" s="384"/>
      <c r="BQ288" s="384"/>
      <c r="BR288" s="384"/>
      <c r="BS288" s="384"/>
      <c r="BT288" s="384"/>
      <c r="BU288" s="384"/>
      <c r="BV288" s="384"/>
      <c r="BW288" s="384"/>
      <c r="BX288" s="384"/>
      <c r="BY288" s="386"/>
      <c r="BZ288" s="421"/>
      <c r="CA288" s="421"/>
      <c r="CB288" s="421"/>
      <c r="CC288" s="421"/>
      <c r="CD288" s="421"/>
      <c r="CE288" s="421"/>
      <c r="CF288" s="421"/>
      <c r="CG288" s="421"/>
      <c r="CH288" s="421"/>
      <c r="CI288" s="421"/>
      <c r="CJ288" s="421"/>
      <c r="CK288" s="421"/>
      <c r="CL288" s="421"/>
      <c r="CM288" s="421"/>
      <c r="CN288" s="421"/>
      <c r="CO288" s="421"/>
      <c r="CP288" s="421"/>
      <c r="CQ288" s="421"/>
      <c r="CR288" s="421"/>
      <c r="CS288" s="421"/>
      <c r="CT288" s="421"/>
      <c r="CU288" s="421"/>
      <c r="CV288" s="421"/>
      <c r="CW288" s="421"/>
      <c r="CX288" s="421"/>
      <c r="CY288" s="421"/>
      <c r="CZ288" s="421"/>
    </row>
    <row r="289" s="759" customFormat="true" ht="15" customHeight="true" x14ac:dyDescent="0.2">
      <c r="AH289" s="757"/>
      <c r="AI289" s="757"/>
      <c r="AJ289" s="757"/>
      <c r="AK289" s="757"/>
      <c r="AL289" s="757"/>
      <c r="AM289" s="757"/>
      <c r="AN289" s="757"/>
      <c r="AO289" s="757"/>
      <c r="AP289" s="757"/>
      <c r="AQ289" s="757"/>
      <c r="AR289" s="757"/>
      <c r="AS289" s="757"/>
      <c r="AT289" s="757"/>
      <c r="AU289" s="757"/>
      <c r="AV289" s="757"/>
      <c r="AW289" s="757"/>
      <c r="AX289" s="757"/>
      <c r="AY289" s="757"/>
      <c r="AZ289" s="757"/>
      <c r="BA289" s="386"/>
      <c r="BB289" s="384"/>
      <c r="BC289" s="384"/>
      <c r="BD289" s="384"/>
      <c r="BE289" s="384"/>
      <c r="BF289" s="384"/>
      <c r="BG289" s="384"/>
      <c r="BH289" s="384"/>
      <c r="BI289" s="384"/>
      <c r="BJ289" s="384"/>
      <c r="BK289" s="384"/>
      <c r="BL289" s="384"/>
      <c r="BM289" s="384"/>
      <c r="BN289" s="384"/>
      <c r="BO289" s="384"/>
      <c r="BP289" s="384"/>
      <c r="BQ289" s="384"/>
      <c r="BR289" s="384"/>
      <c r="BS289" s="384"/>
      <c r="BT289" s="384"/>
      <c r="BU289" s="384"/>
      <c r="BV289" s="384"/>
      <c r="BW289" s="384"/>
      <c r="BX289" s="384"/>
      <c r="BY289" s="386"/>
      <c r="BZ289" s="421"/>
      <c r="CA289" s="421"/>
      <c r="CB289" s="421"/>
      <c r="CC289" s="421"/>
      <c r="CD289" s="421"/>
      <c r="CE289" s="421"/>
      <c r="CF289" s="421"/>
      <c r="CG289" s="421"/>
      <c r="CH289" s="421"/>
      <c r="CI289" s="421"/>
      <c r="CJ289" s="421"/>
      <c r="CK289" s="421"/>
      <c r="CL289" s="421"/>
      <c r="CM289" s="421"/>
      <c r="CN289" s="421"/>
      <c r="CO289" s="421"/>
      <c r="CP289" s="421"/>
      <c r="CQ289" s="421"/>
      <c r="CR289" s="421"/>
      <c r="CS289" s="421"/>
      <c r="CT289" s="421"/>
      <c r="CU289" s="421"/>
      <c r="CV289" s="421"/>
      <c r="CW289" s="421"/>
      <c r="CX289" s="421"/>
      <c r="CY289" s="421"/>
      <c r="CZ289" s="421"/>
    </row>
    <row r="290" s="759" customFormat="true" ht="15" customHeight="true" x14ac:dyDescent="0.2">
      <c r="AH290" s="757"/>
      <c r="AI290" s="757"/>
      <c r="AJ290" s="757"/>
      <c r="AK290" s="757"/>
      <c r="AL290" s="757"/>
      <c r="AM290" s="757"/>
      <c r="AN290" s="757"/>
      <c r="AO290" s="757"/>
      <c r="AP290" s="757"/>
      <c r="AQ290" s="757"/>
      <c r="AR290" s="757"/>
      <c r="AS290" s="757"/>
      <c r="AT290" s="757"/>
      <c r="AU290" s="757"/>
      <c r="AV290" s="757"/>
      <c r="AW290" s="757"/>
      <c r="AX290" s="757"/>
      <c r="AY290" s="757"/>
      <c r="AZ290" s="757"/>
      <c r="BA290" s="386"/>
      <c r="BB290" s="384"/>
      <c r="BC290" s="384"/>
      <c r="BD290" s="384"/>
      <c r="BE290" s="384"/>
      <c r="BF290" s="384"/>
      <c r="BG290" s="384"/>
      <c r="BH290" s="384"/>
      <c r="BI290" s="384"/>
      <c r="BJ290" s="384"/>
      <c r="BK290" s="384"/>
      <c r="BL290" s="384"/>
      <c r="BM290" s="384"/>
      <c r="BN290" s="384"/>
      <c r="BO290" s="384"/>
      <c r="BP290" s="384"/>
      <c r="BQ290" s="384"/>
      <c r="BR290" s="384"/>
      <c r="BS290" s="384"/>
      <c r="BT290" s="384"/>
      <c r="BU290" s="384"/>
      <c r="BV290" s="384"/>
      <c r="BW290" s="384"/>
      <c r="BX290" s="384"/>
      <c r="BY290" s="386"/>
      <c r="BZ290" s="421"/>
      <c r="CA290" s="421"/>
      <c r="CB290" s="421"/>
      <c r="CC290" s="421"/>
      <c r="CD290" s="421"/>
      <c r="CE290" s="421"/>
      <c r="CF290" s="421"/>
      <c r="CG290" s="421"/>
      <c r="CH290" s="421"/>
      <c r="CI290" s="421"/>
      <c r="CJ290" s="421"/>
      <c r="CK290" s="421"/>
      <c r="CL290" s="421"/>
      <c r="CM290" s="421"/>
      <c r="CN290" s="421"/>
      <c r="CO290" s="421"/>
      <c r="CP290" s="421"/>
      <c r="CQ290" s="421"/>
      <c r="CR290" s="421"/>
      <c r="CS290" s="421"/>
      <c r="CT290" s="421"/>
      <c r="CU290" s="421"/>
      <c r="CV290" s="421"/>
      <c r="CW290" s="421"/>
      <c r="CX290" s="421"/>
      <c r="CY290" s="421"/>
      <c r="CZ290" s="421"/>
    </row>
    <row r="291" s="759" customFormat="true" ht="15" customHeight="true" x14ac:dyDescent="0.2">
      <c r="AH291" s="757"/>
      <c r="AI291" s="757"/>
      <c r="AJ291" s="757"/>
      <c r="AK291" s="757"/>
      <c r="AL291" s="757"/>
      <c r="AM291" s="757"/>
      <c r="AN291" s="757"/>
      <c r="AO291" s="757"/>
      <c r="AP291" s="757"/>
      <c r="AQ291" s="757"/>
      <c r="AR291" s="757"/>
      <c r="AS291" s="757"/>
      <c r="AT291" s="757"/>
      <c r="AU291" s="757"/>
      <c r="AV291" s="757"/>
      <c r="AW291" s="757"/>
      <c r="AX291" s="757"/>
      <c r="AY291" s="757"/>
      <c r="AZ291" s="757"/>
      <c r="BA291" s="386"/>
      <c r="BB291" s="384"/>
      <c r="BC291" s="384"/>
      <c r="BD291" s="384"/>
      <c r="BE291" s="384"/>
      <c r="BF291" s="384"/>
      <c r="BG291" s="384"/>
      <c r="BH291" s="384"/>
      <c r="BI291" s="384"/>
      <c r="BJ291" s="384"/>
      <c r="BK291" s="384"/>
      <c r="BL291" s="384"/>
      <c r="BM291" s="384"/>
      <c r="BN291" s="384"/>
      <c r="BO291" s="384"/>
      <c r="BP291" s="384"/>
      <c r="BQ291" s="384"/>
      <c r="BR291" s="384"/>
      <c r="BS291" s="384"/>
      <c r="BT291" s="384"/>
      <c r="BU291" s="384"/>
      <c r="BV291" s="384"/>
      <c r="BW291" s="384"/>
      <c r="BX291" s="384"/>
      <c r="BY291" s="386"/>
      <c r="BZ291" s="421"/>
      <c r="CA291" s="421"/>
      <c r="CB291" s="421"/>
      <c r="CC291" s="421"/>
      <c r="CD291" s="421"/>
      <c r="CE291" s="421"/>
      <c r="CF291" s="421"/>
      <c r="CG291" s="421"/>
      <c r="CH291" s="421"/>
      <c r="CI291" s="421"/>
      <c r="CJ291" s="421"/>
      <c r="CK291" s="421"/>
      <c r="CL291" s="421"/>
      <c r="CM291" s="421"/>
      <c r="CN291" s="421"/>
      <c r="CO291" s="421"/>
      <c r="CP291" s="421"/>
      <c r="CQ291" s="421"/>
      <c r="CR291" s="421"/>
      <c r="CS291" s="421"/>
      <c r="CT291" s="421"/>
      <c r="CU291" s="421"/>
      <c r="CV291" s="421"/>
      <c r="CW291" s="421"/>
      <c r="CX291" s="421"/>
      <c r="CY291" s="421"/>
      <c r="CZ291" s="421"/>
    </row>
    <row r="292" s="759" customFormat="true" ht="15" customHeight="true" x14ac:dyDescent="0.2">
      <c r="AH292" s="757"/>
      <c r="AI292" s="757"/>
      <c r="AJ292" s="757"/>
      <c r="AK292" s="757"/>
      <c r="AL292" s="757"/>
      <c r="AM292" s="757"/>
      <c r="AN292" s="757"/>
      <c r="AO292" s="757"/>
      <c r="AP292" s="757"/>
      <c r="AQ292" s="757"/>
      <c r="AR292" s="757"/>
      <c r="AS292" s="757"/>
      <c r="AT292" s="757"/>
      <c r="AU292" s="757"/>
      <c r="AV292" s="757"/>
      <c r="AW292" s="757"/>
      <c r="AX292" s="757"/>
      <c r="AY292" s="757"/>
      <c r="AZ292" s="757"/>
      <c r="BA292" s="386"/>
      <c r="BB292" s="384"/>
      <c r="BC292" s="384"/>
      <c r="BD292" s="384"/>
      <c r="BE292" s="384"/>
      <c r="BF292" s="384"/>
      <c r="BG292" s="384"/>
      <c r="BH292" s="384"/>
      <c r="BI292" s="384"/>
      <c r="BJ292" s="384"/>
      <c r="BK292" s="384"/>
      <c r="BL292" s="384"/>
      <c r="BM292" s="384"/>
      <c r="BN292" s="384"/>
      <c r="BO292" s="384"/>
      <c r="BP292" s="384"/>
      <c r="BQ292" s="384"/>
      <c r="BR292" s="384"/>
      <c r="BS292" s="384"/>
      <c r="BT292" s="384"/>
      <c r="BU292" s="384"/>
      <c r="BV292" s="384"/>
      <c r="BW292" s="384"/>
      <c r="BX292" s="384"/>
      <c r="BY292" s="386"/>
      <c r="BZ292" s="421"/>
      <c r="CA292" s="421"/>
      <c r="CB292" s="421"/>
      <c r="CC292" s="421"/>
      <c r="CD292" s="421"/>
      <c r="CE292" s="421"/>
      <c r="CF292" s="421"/>
      <c r="CG292" s="421"/>
      <c r="CH292" s="421"/>
      <c r="CI292" s="421"/>
      <c r="CJ292" s="421"/>
      <c r="CK292" s="421"/>
      <c r="CL292" s="421"/>
      <c r="CM292" s="421"/>
      <c r="CN292" s="421"/>
      <c r="CO292" s="421"/>
      <c r="CP292" s="421"/>
      <c r="CQ292" s="421"/>
      <c r="CR292" s="421"/>
      <c r="CS292" s="421"/>
      <c r="CT292" s="421"/>
      <c r="CU292" s="421"/>
      <c r="CV292" s="421"/>
      <c r="CW292" s="421"/>
      <c r="CX292" s="421"/>
      <c r="CY292" s="421"/>
      <c r="CZ292" s="421"/>
    </row>
    <row r="293" s="759" customFormat="true" ht="15" customHeight="true" x14ac:dyDescent="0.2">
      <c r="AH293" s="757"/>
      <c r="AI293" s="757"/>
      <c r="AJ293" s="757"/>
      <c r="AK293" s="757"/>
      <c r="AL293" s="757"/>
      <c r="AM293" s="757"/>
      <c r="AN293" s="757"/>
      <c r="AO293" s="757"/>
      <c r="AP293" s="757"/>
      <c r="AQ293" s="757"/>
      <c r="AR293" s="757"/>
      <c r="AS293" s="757"/>
      <c r="AT293" s="757"/>
      <c r="AU293" s="757"/>
      <c r="AV293" s="757"/>
      <c r="AW293" s="757"/>
      <c r="AX293" s="757"/>
      <c r="AY293" s="757"/>
      <c r="AZ293" s="757"/>
      <c r="BA293" s="386"/>
      <c r="BB293" s="384"/>
      <c r="BC293" s="384"/>
      <c r="BD293" s="384"/>
      <c r="BE293" s="384"/>
      <c r="BF293" s="384"/>
      <c r="BG293" s="384"/>
      <c r="BH293" s="384"/>
      <c r="BI293" s="384"/>
      <c r="BJ293" s="384"/>
      <c r="BK293" s="384"/>
      <c r="BL293" s="384"/>
      <c r="BM293" s="384"/>
      <c r="BN293" s="384"/>
      <c r="BO293" s="384"/>
      <c r="BP293" s="384"/>
      <c r="BQ293" s="384"/>
      <c r="BR293" s="384"/>
      <c r="BS293" s="384"/>
      <c r="BT293" s="384"/>
      <c r="BU293" s="384"/>
      <c r="BV293" s="384"/>
      <c r="BW293" s="384"/>
      <c r="BX293" s="384"/>
      <c r="BY293" s="386"/>
      <c r="BZ293" s="421"/>
      <c r="CA293" s="421"/>
      <c r="CB293" s="421"/>
      <c r="CC293" s="421"/>
      <c r="CD293" s="421"/>
      <c r="CE293" s="421"/>
      <c r="CF293" s="421"/>
      <c r="CG293" s="421"/>
      <c r="CH293" s="421"/>
      <c r="CI293" s="421"/>
      <c r="CJ293" s="421"/>
      <c r="CK293" s="421"/>
      <c r="CL293" s="421"/>
      <c r="CM293" s="421"/>
      <c r="CN293" s="421"/>
      <c r="CO293" s="421"/>
      <c r="CP293" s="421"/>
      <c r="CQ293" s="421"/>
      <c r="CR293" s="421"/>
      <c r="CS293" s="421"/>
      <c r="CT293" s="421"/>
      <c r="CU293" s="421"/>
      <c r="CV293" s="421"/>
      <c r="CW293" s="421"/>
      <c r="CX293" s="421"/>
      <c r="CY293" s="421"/>
      <c r="CZ293" s="421"/>
    </row>
    <row r="294" s="759" customFormat="true" ht="15" customHeight="true" x14ac:dyDescent="0.2">
      <c r="AH294" s="757"/>
      <c r="AI294" s="757"/>
      <c r="AJ294" s="757"/>
      <c r="AK294" s="757"/>
      <c r="AL294" s="757"/>
      <c r="AM294" s="757"/>
      <c r="AN294" s="757"/>
      <c r="AO294" s="757"/>
      <c r="AP294" s="757"/>
      <c r="AQ294" s="757"/>
      <c r="AR294" s="757"/>
      <c r="AS294" s="757"/>
      <c r="AT294" s="757"/>
      <c r="AU294" s="757"/>
      <c r="AV294" s="757"/>
      <c r="AW294" s="757"/>
      <c r="AX294" s="757"/>
      <c r="AY294" s="757"/>
      <c r="AZ294" s="757"/>
      <c r="BA294" s="386"/>
      <c r="BB294" s="384"/>
      <c r="BC294" s="384"/>
      <c r="BD294" s="384"/>
      <c r="BE294" s="384"/>
      <c r="BF294" s="384"/>
      <c r="BG294" s="384"/>
      <c r="BH294" s="384"/>
      <c r="BI294" s="384"/>
      <c r="BJ294" s="384"/>
      <c r="BK294" s="384"/>
      <c r="BL294" s="384"/>
      <c r="BM294" s="384"/>
      <c r="BN294" s="384"/>
      <c r="BO294" s="384"/>
      <c r="BP294" s="384"/>
      <c r="BQ294" s="384"/>
      <c r="BR294" s="384"/>
      <c r="BS294" s="384"/>
      <c r="BT294" s="384"/>
      <c r="BU294" s="384"/>
      <c r="BV294" s="384"/>
      <c r="BW294" s="384"/>
      <c r="BX294" s="384"/>
      <c r="BY294" s="386"/>
      <c r="BZ294" s="421"/>
      <c r="CA294" s="421"/>
      <c r="CB294" s="421"/>
      <c r="CC294" s="421"/>
      <c r="CD294" s="421"/>
      <c r="CE294" s="421"/>
      <c r="CF294" s="421"/>
      <c r="CG294" s="421"/>
      <c r="CH294" s="421"/>
      <c r="CI294" s="421"/>
      <c r="CJ294" s="421"/>
      <c r="CK294" s="421"/>
      <c r="CL294" s="421"/>
      <c r="CM294" s="421"/>
      <c r="CN294" s="421"/>
      <c r="CO294" s="421"/>
      <c r="CP294" s="421"/>
      <c r="CQ294" s="421"/>
      <c r="CR294" s="421"/>
      <c r="CS294" s="421"/>
      <c r="CT294" s="421"/>
      <c r="CU294" s="421"/>
      <c r="CV294" s="421"/>
      <c r="CW294" s="421"/>
      <c r="CX294" s="421"/>
      <c r="CY294" s="421"/>
      <c r="CZ294" s="421"/>
    </row>
    <row r="295" s="759" customFormat="true" ht="15" customHeight="true" x14ac:dyDescent="0.2">
      <c r="AH295" s="757"/>
      <c r="AI295" s="757"/>
      <c r="AJ295" s="757"/>
      <c r="AK295" s="757"/>
      <c r="AL295" s="757"/>
      <c r="AM295" s="757"/>
      <c r="AN295" s="757"/>
      <c r="AO295" s="757"/>
      <c r="AP295" s="757"/>
      <c r="AQ295" s="757"/>
      <c r="AR295" s="757"/>
      <c r="AS295" s="757"/>
      <c r="AT295" s="757"/>
      <c r="AU295" s="757"/>
      <c r="AV295" s="757"/>
      <c r="AW295" s="757"/>
      <c r="AX295" s="757"/>
      <c r="AY295" s="757"/>
      <c r="AZ295" s="757"/>
      <c r="BA295" s="386"/>
      <c r="BB295" s="384"/>
      <c r="BC295" s="384"/>
      <c r="BD295" s="384"/>
      <c r="BE295" s="384"/>
      <c r="BF295" s="384"/>
      <c r="BG295" s="384"/>
      <c r="BH295" s="384"/>
      <c r="BI295" s="384"/>
      <c r="BJ295" s="384"/>
      <c r="BK295" s="384"/>
      <c r="BL295" s="384"/>
      <c r="BM295" s="384"/>
      <c r="BN295" s="384"/>
      <c r="BO295" s="384"/>
      <c r="BP295" s="384"/>
      <c r="BQ295" s="384"/>
      <c r="BR295" s="384"/>
      <c r="BS295" s="384"/>
      <c r="BT295" s="384"/>
      <c r="BU295" s="384"/>
      <c r="BV295" s="384"/>
      <c r="BW295" s="384"/>
      <c r="BX295" s="384"/>
      <c r="BY295" s="386"/>
      <c r="BZ295" s="421"/>
      <c r="CA295" s="421"/>
      <c r="CB295" s="421"/>
      <c r="CC295" s="421"/>
      <c r="CD295" s="421"/>
      <c r="CE295" s="421"/>
      <c r="CF295" s="421"/>
      <c r="CG295" s="421"/>
      <c r="CH295" s="421"/>
      <c r="CI295" s="421"/>
      <c r="CJ295" s="421"/>
      <c r="CK295" s="421"/>
      <c r="CL295" s="421"/>
      <c r="CM295" s="421"/>
      <c r="CN295" s="421"/>
      <c r="CO295" s="421"/>
      <c r="CP295" s="421"/>
      <c r="CQ295" s="421"/>
      <c r="CR295" s="421"/>
      <c r="CS295" s="421"/>
      <c r="CT295" s="421"/>
      <c r="CU295" s="421"/>
      <c r="CV295" s="421"/>
      <c r="CW295" s="421"/>
      <c r="CX295" s="421"/>
      <c r="CY295" s="421"/>
      <c r="CZ295" s="421"/>
    </row>
    <row r="296" s="759" customFormat="true" ht="15" customHeight="true" x14ac:dyDescent="0.2">
      <c r="AH296" s="757"/>
      <c r="AI296" s="757"/>
      <c r="AJ296" s="757"/>
      <c r="AK296" s="757"/>
      <c r="AL296" s="757"/>
      <c r="AM296" s="757"/>
      <c r="AN296" s="757"/>
      <c r="AO296" s="757"/>
      <c r="AP296" s="757"/>
      <c r="AQ296" s="757"/>
      <c r="AR296" s="757"/>
      <c r="AS296" s="757"/>
      <c r="AT296" s="757"/>
      <c r="AU296" s="757"/>
      <c r="AV296" s="757"/>
      <c r="AW296" s="757"/>
      <c r="AX296" s="757"/>
      <c r="AY296" s="757"/>
      <c r="AZ296" s="757"/>
      <c r="BA296" s="386"/>
      <c r="BB296" s="384"/>
      <c r="BC296" s="384"/>
      <c r="BD296" s="384"/>
      <c r="BE296" s="384"/>
      <c r="BF296" s="384"/>
      <c r="BG296" s="384"/>
      <c r="BH296" s="384"/>
      <c r="BI296" s="384"/>
      <c r="BJ296" s="384"/>
      <c r="BK296" s="384"/>
      <c r="BL296" s="384"/>
      <c r="BM296" s="384"/>
      <c r="BN296" s="384"/>
      <c r="BO296" s="384"/>
      <c r="BP296" s="384"/>
      <c r="BQ296" s="384"/>
      <c r="BR296" s="384"/>
      <c r="BS296" s="384"/>
      <c r="BT296" s="384"/>
      <c r="BU296" s="384"/>
      <c r="BV296" s="384"/>
      <c r="BW296" s="384"/>
      <c r="BX296" s="384"/>
      <c r="BY296" s="386"/>
      <c r="BZ296" s="421"/>
      <c r="CA296" s="421"/>
      <c r="CB296" s="421"/>
      <c r="CC296" s="421"/>
      <c r="CD296" s="421"/>
      <c r="CE296" s="421"/>
      <c r="CF296" s="421"/>
      <c r="CG296" s="421"/>
      <c r="CH296" s="421"/>
      <c r="CI296" s="421"/>
      <c r="CJ296" s="421"/>
      <c r="CK296" s="421"/>
      <c r="CL296" s="421"/>
      <c r="CM296" s="421"/>
      <c r="CN296" s="421"/>
      <c r="CO296" s="421"/>
      <c r="CP296" s="421"/>
      <c r="CQ296" s="421"/>
      <c r="CR296" s="421"/>
      <c r="CS296" s="421"/>
      <c r="CT296" s="421"/>
      <c r="CU296" s="421"/>
      <c r="CV296" s="421"/>
      <c r="CW296" s="421"/>
      <c r="CX296" s="421"/>
      <c r="CY296" s="421"/>
      <c r="CZ296" s="421"/>
    </row>
    <row r="297" s="759" customFormat="true" ht="15" customHeight="true" x14ac:dyDescent="0.2">
      <c r="AH297" s="757"/>
      <c r="AI297" s="757"/>
      <c r="AJ297" s="757"/>
      <c r="AK297" s="757"/>
      <c r="AL297" s="757"/>
      <c r="AM297" s="757"/>
      <c r="AN297" s="757"/>
      <c r="AO297" s="757"/>
      <c r="AP297" s="757"/>
      <c r="AQ297" s="757"/>
      <c r="AR297" s="757"/>
      <c r="AS297" s="757"/>
      <c r="AT297" s="757"/>
      <c r="AU297" s="757"/>
      <c r="AV297" s="757"/>
      <c r="AW297" s="757"/>
      <c r="AX297" s="757"/>
      <c r="AY297" s="757"/>
      <c r="AZ297" s="757"/>
      <c r="BA297" s="386"/>
      <c r="BB297" s="384"/>
      <c r="BC297" s="384"/>
      <c r="BD297" s="384"/>
      <c r="BE297" s="384"/>
      <c r="BF297" s="384"/>
      <c r="BG297" s="384"/>
      <c r="BH297" s="384"/>
      <c r="BI297" s="384"/>
      <c r="BJ297" s="384"/>
      <c r="BK297" s="384"/>
      <c r="BL297" s="384"/>
      <c r="BM297" s="384"/>
      <c r="BN297" s="384"/>
      <c r="BO297" s="384"/>
      <c r="BP297" s="384"/>
      <c r="BQ297" s="384"/>
      <c r="BR297" s="384"/>
      <c r="BS297" s="384"/>
      <c r="BT297" s="384"/>
      <c r="BU297" s="384"/>
      <c r="BV297" s="384"/>
      <c r="BW297" s="384"/>
      <c r="BX297" s="384"/>
      <c r="BY297" s="386"/>
      <c r="BZ297" s="421"/>
      <c r="CA297" s="421"/>
      <c r="CB297" s="421"/>
      <c r="CC297" s="421"/>
      <c r="CD297" s="421"/>
      <c r="CE297" s="421"/>
      <c r="CF297" s="421"/>
      <c r="CG297" s="421"/>
      <c r="CH297" s="421"/>
      <c r="CI297" s="421"/>
      <c r="CJ297" s="421"/>
      <c r="CK297" s="421"/>
      <c r="CL297" s="421"/>
      <c r="CM297" s="421"/>
      <c r="CN297" s="421"/>
      <c r="CO297" s="421"/>
      <c r="CP297" s="421"/>
      <c r="CQ297" s="421"/>
      <c r="CR297" s="421"/>
      <c r="CS297" s="421"/>
      <c r="CT297" s="421"/>
      <c r="CU297" s="421"/>
      <c r="CV297" s="421"/>
      <c r="CW297" s="421"/>
      <c r="CX297" s="421"/>
      <c r="CY297" s="421"/>
      <c r="CZ297" s="421"/>
    </row>
    <row r="298" s="759" customFormat="true" ht="15" customHeight="true" x14ac:dyDescent="0.2">
      <c r="AH298" s="757"/>
      <c r="AI298" s="757"/>
      <c r="AJ298" s="757"/>
      <c r="AK298" s="757"/>
      <c r="AL298" s="757"/>
      <c r="AM298" s="757"/>
      <c r="AN298" s="757"/>
      <c r="AO298" s="757"/>
      <c r="AP298" s="757"/>
      <c r="AQ298" s="757"/>
      <c r="AR298" s="757"/>
      <c r="AS298" s="757"/>
      <c r="AT298" s="757"/>
      <c r="AU298" s="757"/>
      <c r="AV298" s="757"/>
      <c r="AW298" s="757"/>
      <c r="AX298" s="757"/>
      <c r="AY298" s="757"/>
      <c r="AZ298" s="757"/>
      <c r="BA298" s="386"/>
      <c r="BB298" s="384"/>
      <c r="BC298" s="384"/>
      <c r="BD298" s="384"/>
      <c r="BE298" s="384"/>
      <c r="BF298" s="384"/>
      <c r="BG298" s="384"/>
      <c r="BH298" s="384"/>
      <c r="BI298" s="384"/>
      <c r="BJ298" s="384"/>
      <c r="BK298" s="384"/>
      <c r="BL298" s="384"/>
      <c r="BM298" s="384"/>
      <c r="BN298" s="384"/>
      <c r="BO298" s="384"/>
      <c r="BP298" s="384"/>
      <c r="BQ298" s="384"/>
      <c r="BR298" s="384"/>
      <c r="BS298" s="384"/>
      <c r="BT298" s="384"/>
      <c r="BU298" s="384"/>
      <c r="BV298" s="384"/>
      <c r="BW298" s="384"/>
      <c r="BX298" s="384"/>
      <c r="BY298" s="386"/>
      <c r="BZ298" s="421"/>
      <c r="CA298" s="421"/>
      <c r="CB298" s="421"/>
      <c r="CC298" s="421"/>
      <c r="CD298" s="421"/>
      <c r="CE298" s="421"/>
      <c r="CF298" s="421"/>
      <c r="CG298" s="421"/>
      <c r="CH298" s="421"/>
      <c r="CI298" s="421"/>
      <c r="CJ298" s="421"/>
      <c r="CK298" s="421"/>
      <c r="CL298" s="421"/>
      <c r="CM298" s="421"/>
      <c r="CN298" s="421"/>
      <c r="CO298" s="421"/>
      <c r="CP298" s="421"/>
      <c r="CQ298" s="421"/>
      <c r="CR298" s="421"/>
      <c r="CS298" s="421"/>
      <c r="CT298" s="421"/>
      <c r="CU298" s="421"/>
      <c r="CV298" s="421"/>
      <c r="CW298" s="421"/>
      <c r="CX298" s="421"/>
      <c r="CY298" s="421"/>
      <c r="CZ298" s="421"/>
    </row>
    <row r="299" s="759" customFormat="true" ht="15" customHeight="true" x14ac:dyDescent="0.2">
      <c r="AH299" s="757"/>
      <c r="AI299" s="757"/>
      <c r="AJ299" s="757"/>
      <c r="AK299" s="757"/>
      <c r="AL299" s="757"/>
      <c r="AM299" s="757"/>
      <c r="AN299" s="757"/>
      <c r="AO299" s="757"/>
      <c r="AP299" s="757"/>
      <c r="AQ299" s="757"/>
      <c r="AR299" s="757"/>
      <c r="AS299" s="757"/>
      <c r="AT299" s="757"/>
      <c r="AU299" s="757"/>
      <c r="AV299" s="757"/>
      <c r="AW299" s="757"/>
      <c r="AX299" s="757"/>
      <c r="AY299" s="757"/>
      <c r="AZ299" s="757"/>
      <c r="BA299" s="386"/>
      <c r="BB299" s="384"/>
      <c r="BC299" s="384"/>
      <c r="BD299" s="384"/>
      <c r="BE299" s="384"/>
      <c r="BF299" s="384"/>
      <c r="BG299" s="384"/>
      <c r="BH299" s="384"/>
      <c r="BI299" s="384"/>
      <c r="BJ299" s="384"/>
      <c r="BK299" s="384"/>
      <c r="BL299" s="384"/>
      <c r="BM299" s="384"/>
      <c r="BN299" s="384"/>
      <c r="BO299" s="384"/>
      <c r="BP299" s="384"/>
      <c r="BQ299" s="384"/>
      <c r="BR299" s="384"/>
      <c r="BS299" s="384"/>
      <c r="BT299" s="384"/>
      <c r="BU299" s="384"/>
      <c r="BV299" s="384"/>
      <c r="BW299" s="384"/>
      <c r="BX299" s="384"/>
      <c r="BY299" s="386"/>
      <c r="BZ299" s="421"/>
      <c r="CA299" s="421"/>
      <c r="CB299" s="421"/>
      <c r="CC299" s="421"/>
      <c r="CD299" s="421"/>
      <c r="CE299" s="421"/>
      <c r="CF299" s="421"/>
      <c r="CG299" s="421"/>
      <c r="CH299" s="421"/>
      <c r="CI299" s="421"/>
      <c r="CJ299" s="421"/>
      <c r="CK299" s="421"/>
      <c r="CL299" s="421"/>
      <c r="CM299" s="421"/>
      <c r="CN299" s="421"/>
      <c r="CO299" s="421"/>
      <c r="CP299" s="421"/>
      <c r="CQ299" s="421"/>
      <c r="CR299" s="421"/>
      <c r="CS299" s="421"/>
      <c r="CT299" s="421"/>
      <c r="CU299" s="421"/>
      <c r="CV299" s="421"/>
      <c r="CW299" s="421"/>
      <c r="CX299" s="421"/>
      <c r="CY299" s="421"/>
      <c r="CZ299" s="421"/>
    </row>
    <row r="300" s="759" customFormat="true" ht="15" customHeight="true" x14ac:dyDescent="0.2">
      <c r="AH300" s="757"/>
      <c r="AI300" s="757"/>
      <c r="AJ300" s="757"/>
      <c r="AK300" s="757"/>
      <c r="AL300" s="757"/>
      <c r="AM300" s="757"/>
      <c r="AN300" s="757"/>
      <c r="AO300" s="757"/>
      <c r="AP300" s="757"/>
      <c r="AQ300" s="757"/>
      <c r="AR300" s="757"/>
      <c r="AS300" s="757"/>
      <c r="AT300" s="757"/>
      <c r="AU300" s="757"/>
      <c r="AV300" s="757"/>
      <c r="AW300" s="757"/>
      <c r="AX300" s="757"/>
      <c r="AY300" s="757"/>
      <c r="AZ300" s="757"/>
      <c r="BA300" s="386"/>
      <c r="BB300" s="384"/>
      <c r="BC300" s="384"/>
      <c r="BD300" s="384"/>
      <c r="BE300" s="384"/>
      <c r="BF300" s="384"/>
      <c r="BG300" s="384"/>
      <c r="BH300" s="384"/>
      <c r="BI300" s="384"/>
      <c r="BJ300" s="384"/>
      <c r="BK300" s="384"/>
      <c r="BL300" s="384"/>
      <c r="BM300" s="384"/>
      <c r="BN300" s="384"/>
      <c r="BO300" s="384"/>
      <c r="BP300" s="384"/>
      <c r="BQ300" s="384"/>
      <c r="BR300" s="384"/>
      <c r="BS300" s="384"/>
      <c r="BT300" s="384"/>
      <c r="BU300" s="384"/>
      <c r="BV300" s="384"/>
      <c r="BW300" s="384"/>
      <c r="BX300" s="384"/>
      <c r="BY300" s="386"/>
      <c r="BZ300" s="421"/>
      <c r="CA300" s="421"/>
      <c r="CB300" s="421"/>
      <c r="CC300" s="421"/>
      <c r="CD300" s="421"/>
      <c r="CE300" s="421"/>
      <c r="CF300" s="421"/>
      <c r="CG300" s="421"/>
      <c r="CH300" s="421"/>
      <c r="CI300" s="421"/>
      <c r="CJ300" s="421"/>
      <c r="CK300" s="421"/>
      <c r="CL300" s="421"/>
      <c r="CM300" s="421"/>
      <c r="CN300" s="421"/>
      <c r="CO300" s="421"/>
      <c r="CP300" s="421"/>
      <c r="CQ300" s="421"/>
      <c r="CR300" s="421"/>
      <c r="CS300" s="421"/>
      <c r="CT300" s="421"/>
      <c r="CU300" s="421"/>
      <c r="CV300" s="421"/>
      <c r="CW300" s="421"/>
      <c r="CX300" s="421"/>
      <c r="CY300" s="421"/>
      <c r="CZ300" s="421"/>
    </row>
    <row r="301" s="759" customFormat="true" ht="15" customHeight="true" x14ac:dyDescent="0.2">
      <c r="AH301" s="757"/>
      <c r="AI301" s="757"/>
      <c r="AJ301" s="757"/>
      <c r="AK301" s="757"/>
      <c r="AL301" s="757"/>
      <c r="AM301" s="757"/>
      <c r="AN301" s="757"/>
      <c r="AO301" s="757"/>
      <c r="AP301" s="757"/>
      <c r="AQ301" s="757"/>
      <c r="AR301" s="757"/>
      <c r="AS301" s="757"/>
      <c r="AT301" s="757"/>
      <c r="AU301" s="757"/>
      <c r="AV301" s="757"/>
      <c r="AW301" s="757"/>
      <c r="AX301" s="757"/>
      <c r="AY301" s="757"/>
      <c r="AZ301" s="757"/>
      <c r="BA301" s="386"/>
      <c r="BB301" s="384"/>
      <c r="BC301" s="384"/>
      <c r="BD301" s="384"/>
      <c r="BE301" s="384"/>
      <c r="BF301" s="384"/>
      <c r="BG301" s="384"/>
      <c r="BH301" s="384"/>
      <c r="BI301" s="384"/>
      <c r="BJ301" s="384"/>
      <c r="BK301" s="384"/>
      <c r="BL301" s="384"/>
      <c r="BM301" s="384"/>
      <c r="BN301" s="384"/>
      <c r="BO301" s="384"/>
      <c r="BP301" s="384"/>
      <c r="BQ301" s="384"/>
      <c r="BR301" s="384"/>
      <c r="BS301" s="384"/>
      <c r="BT301" s="384"/>
      <c r="BU301" s="384"/>
      <c r="BV301" s="384"/>
      <c r="BW301" s="384"/>
      <c r="BX301" s="384"/>
      <c r="BY301" s="386"/>
      <c r="BZ301" s="421"/>
      <c r="CA301" s="421"/>
      <c r="CB301" s="421"/>
      <c r="CC301" s="421"/>
      <c r="CD301" s="421"/>
      <c r="CE301" s="421"/>
      <c r="CF301" s="421"/>
      <c r="CG301" s="421"/>
      <c r="CH301" s="421"/>
      <c r="CI301" s="421"/>
      <c r="CJ301" s="421"/>
      <c r="CK301" s="421"/>
      <c r="CL301" s="421"/>
      <c r="CM301" s="421"/>
      <c r="CN301" s="421"/>
      <c r="CO301" s="421"/>
      <c r="CP301" s="421"/>
      <c r="CQ301" s="421"/>
      <c r="CR301" s="421"/>
      <c r="CS301" s="421"/>
      <c r="CT301" s="421"/>
      <c r="CU301" s="421"/>
      <c r="CV301" s="421"/>
      <c r="CW301" s="421"/>
      <c r="CX301" s="421"/>
      <c r="CY301" s="421"/>
      <c r="CZ301" s="421"/>
    </row>
    <row r="302" s="759" customFormat="true" ht="15" customHeight="true" x14ac:dyDescent="0.2">
      <c r="AH302" s="757"/>
      <c r="AI302" s="757"/>
      <c r="AJ302" s="757"/>
      <c r="AK302" s="757"/>
      <c r="AL302" s="757"/>
      <c r="AM302" s="757"/>
      <c r="AN302" s="757"/>
      <c r="AO302" s="757"/>
      <c r="AP302" s="757"/>
      <c r="AQ302" s="757"/>
      <c r="AR302" s="757"/>
      <c r="AS302" s="757"/>
      <c r="AT302" s="757"/>
      <c r="AU302" s="757"/>
      <c r="AV302" s="757"/>
      <c r="AW302" s="757"/>
      <c r="AX302" s="757"/>
      <c r="AY302" s="757"/>
      <c r="AZ302" s="757"/>
      <c r="BA302" s="386"/>
      <c r="BB302" s="384"/>
      <c r="BC302" s="384"/>
      <c r="BD302" s="384"/>
      <c r="BE302" s="384"/>
      <c r="BF302" s="384"/>
      <c r="BG302" s="384"/>
      <c r="BH302" s="384"/>
      <c r="BI302" s="384"/>
      <c r="BJ302" s="384"/>
      <c r="BK302" s="384"/>
      <c r="BL302" s="384"/>
      <c r="BM302" s="384"/>
      <c r="BN302" s="384"/>
      <c r="BO302" s="384"/>
      <c r="BP302" s="384"/>
      <c r="BQ302" s="384"/>
      <c r="BR302" s="384"/>
      <c r="BS302" s="384"/>
      <c r="BT302" s="384"/>
      <c r="BU302" s="384"/>
      <c r="BV302" s="384"/>
      <c r="BW302" s="384"/>
      <c r="BX302" s="384"/>
      <c r="BY302" s="386"/>
      <c r="BZ302" s="421"/>
      <c r="CA302" s="421"/>
      <c r="CB302" s="421"/>
      <c r="CC302" s="421"/>
      <c r="CD302" s="421"/>
      <c r="CE302" s="421"/>
      <c r="CF302" s="421"/>
      <c r="CG302" s="421"/>
      <c r="CH302" s="421"/>
      <c r="CI302" s="421"/>
      <c r="CJ302" s="421"/>
      <c r="CK302" s="421"/>
      <c r="CL302" s="421"/>
      <c r="CM302" s="421"/>
      <c r="CN302" s="421"/>
      <c r="CO302" s="421"/>
      <c r="CP302" s="421"/>
      <c r="CQ302" s="421"/>
      <c r="CR302" s="421"/>
      <c r="CS302" s="421"/>
      <c r="CT302" s="421"/>
      <c r="CU302" s="421"/>
      <c r="CV302" s="421"/>
      <c r="CW302" s="421"/>
      <c r="CX302" s="421"/>
      <c r="CY302" s="421"/>
      <c r="CZ302" s="421"/>
    </row>
    <row r="303" s="759" customFormat="true" ht="15" customHeight="true" x14ac:dyDescent="0.2">
      <c r="AH303" s="757"/>
      <c r="AI303" s="757"/>
      <c r="AJ303" s="757"/>
      <c r="AK303" s="757"/>
      <c r="AL303" s="757"/>
      <c r="AM303" s="757"/>
      <c r="AN303" s="757"/>
      <c r="AO303" s="757"/>
      <c r="AP303" s="757"/>
      <c r="AQ303" s="757"/>
      <c r="AR303" s="757"/>
      <c r="AS303" s="757"/>
      <c r="AT303" s="757"/>
      <c r="AU303" s="757"/>
      <c r="AV303" s="757"/>
      <c r="AW303" s="757"/>
      <c r="AX303" s="757"/>
      <c r="AY303" s="757"/>
      <c r="AZ303" s="757"/>
      <c r="BA303" s="386"/>
      <c r="BB303" s="384"/>
      <c r="BC303" s="384"/>
      <c r="BD303" s="384"/>
      <c r="BE303" s="384"/>
      <c r="BF303" s="384"/>
      <c r="BG303" s="384"/>
      <c r="BH303" s="384"/>
      <c r="BI303" s="384"/>
      <c r="BJ303" s="384"/>
      <c r="BK303" s="384"/>
      <c r="BL303" s="384"/>
      <c r="BM303" s="384"/>
      <c r="BN303" s="384"/>
      <c r="BO303" s="384"/>
      <c r="BP303" s="384"/>
      <c r="BQ303" s="384"/>
      <c r="BR303" s="384"/>
      <c r="BS303" s="384"/>
      <c r="BT303" s="384"/>
      <c r="BU303" s="384"/>
      <c r="BV303" s="384"/>
      <c r="BW303" s="384"/>
      <c r="BX303" s="384"/>
      <c r="BY303" s="386"/>
      <c r="BZ303" s="421"/>
      <c r="CA303" s="421"/>
      <c r="CB303" s="421"/>
      <c r="CC303" s="421"/>
      <c r="CD303" s="421"/>
      <c r="CE303" s="421"/>
      <c r="CF303" s="421"/>
      <c r="CG303" s="421"/>
      <c r="CH303" s="421"/>
      <c r="CI303" s="421"/>
      <c r="CJ303" s="421"/>
      <c r="CK303" s="421"/>
      <c r="CL303" s="421"/>
      <c r="CM303" s="421"/>
      <c r="CN303" s="421"/>
      <c r="CO303" s="421"/>
      <c r="CP303" s="421"/>
      <c r="CQ303" s="421"/>
      <c r="CR303" s="421"/>
      <c r="CS303" s="421"/>
      <c r="CT303" s="421"/>
      <c r="CU303" s="421"/>
      <c r="CV303" s="421"/>
      <c r="CW303" s="421"/>
      <c r="CX303" s="421"/>
      <c r="CY303" s="421"/>
      <c r="CZ303" s="421"/>
    </row>
    <row r="304" s="759" customFormat="true" ht="15" customHeight="true" x14ac:dyDescent="0.2">
      <c r="AH304" s="757"/>
      <c r="AI304" s="757"/>
      <c r="AJ304" s="757"/>
      <c r="AK304" s="757"/>
      <c r="AL304" s="757"/>
      <c r="AM304" s="757"/>
      <c r="AN304" s="757"/>
      <c r="AO304" s="757"/>
      <c r="AP304" s="757"/>
      <c r="AQ304" s="757"/>
      <c r="AR304" s="757"/>
      <c r="AS304" s="757"/>
      <c r="AT304" s="757"/>
      <c r="AU304" s="757"/>
      <c r="AV304" s="757"/>
      <c r="AW304" s="757"/>
      <c r="AX304" s="757"/>
      <c r="AY304" s="757"/>
      <c r="AZ304" s="757"/>
      <c r="BA304" s="386"/>
      <c r="BB304" s="384"/>
      <c r="BC304" s="384"/>
      <c r="BD304" s="384"/>
      <c r="BE304" s="384"/>
      <c r="BF304" s="384"/>
      <c r="BG304" s="384"/>
      <c r="BH304" s="384"/>
      <c r="BI304" s="384"/>
      <c r="BJ304" s="384"/>
      <c r="BK304" s="384"/>
      <c r="BL304" s="384"/>
      <c r="BM304" s="384"/>
      <c r="BN304" s="384"/>
      <c r="BO304" s="384"/>
      <c r="BP304" s="384"/>
      <c r="BQ304" s="384"/>
      <c r="BR304" s="384"/>
      <c r="BS304" s="384"/>
      <c r="BT304" s="384"/>
      <c r="BU304" s="384"/>
      <c r="BV304" s="384"/>
      <c r="BW304" s="384"/>
      <c r="BX304" s="384"/>
      <c r="BY304" s="386"/>
      <c r="BZ304" s="421"/>
      <c r="CA304" s="421"/>
      <c r="CB304" s="421"/>
      <c r="CC304" s="421"/>
      <c r="CD304" s="421"/>
      <c r="CE304" s="421"/>
      <c r="CF304" s="421"/>
      <c r="CG304" s="421"/>
      <c r="CH304" s="421"/>
      <c r="CI304" s="421"/>
      <c r="CJ304" s="421"/>
      <c r="CK304" s="421"/>
      <c r="CL304" s="421"/>
      <c r="CM304" s="421"/>
      <c r="CN304" s="421"/>
      <c r="CO304" s="421"/>
      <c r="CP304" s="421"/>
      <c r="CQ304" s="421"/>
      <c r="CR304" s="421"/>
      <c r="CS304" s="421"/>
      <c r="CT304" s="421"/>
      <c r="CU304" s="421"/>
      <c r="CV304" s="421"/>
      <c r="CW304" s="421"/>
      <c r="CX304" s="421"/>
      <c r="CY304" s="421"/>
      <c r="CZ304" s="421"/>
    </row>
    <row r="305" s="759" customFormat="true" ht="15" customHeight="true" x14ac:dyDescent="0.2">
      <c r="AH305" s="757"/>
      <c r="AI305" s="757"/>
      <c r="AJ305" s="757"/>
      <c r="AK305" s="757"/>
      <c r="AL305" s="757"/>
      <c r="AM305" s="757"/>
      <c r="AN305" s="757"/>
      <c r="AO305" s="757"/>
      <c r="AP305" s="757"/>
      <c r="AQ305" s="757"/>
      <c r="AR305" s="757"/>
      <c r="AS305" s="757"/>
      <c r="AT305" s="757"/>
      <c r="AU305" s="757"/>
      <c r="AV305" s="757"/>
      <c r="AW305" s="757"/>
      <c r="AX305" s="757"/>
      <c r="AY305" s="757"/>
      <c r="AZ305" s="757"/>
      <c r="BA305" s="386"/>
      <c r="BB305" s="384"/>
      <c r="BC305" s="384"/>
      <c r="BD305" s="384"/>
      <c r="BE305" s="384"/>
      <c r="BF305" s="384"/>
      <c r="BG305" s="384"/>
      <c r="BH305" s="384"/>
      <c r="BI305" s="384"/>
      <c r="BJ305" s="384"/>
      <c r="BK305" s="384"/>
      <c r="BL305" s="384"/>
      <c r="BM305" s="384"/>
      <c r="BN305" s="384"/>
      <c r="BO305" s="384"/>
      <c r="BP305" s="384"/>
      <c r="BQ305" s="384"/>
      <c r="BR305" s="384"/>
      <c r="BS305" s="384"/>
      <c r="BT305" s="384"/>
      <c r="BU305" s="384"/>
      <c r="BV305" s="384"/>
      <c r="BW305" s="384"/>
      <c r="BX305" s="384"/>
      <c r="BY305" s="386"/>
      <c r="BZ305" s="421"/>
      <c r="CA305" s="421"/>
      <c r="CB305" s="421"/>
      <c r="CC305" s="421"/>
      <c r="CD305" s="421"/>
      <c r="CE305" s="421"/>
      <c r="CF305" s="421"/>
      <c r="CG305" s="421"/>
      <c r="CH305" s="421"/>
      <c r="CI305" s="421"/>
      <c r="CJ305" s="421"/>
      <c r="CK305" s="421"/>
      <c r="CL305" s="421"/>
      <c r="CM305" s="421"/>
      <c r="CN305" s="421"/>
      <c r="CO305" s="421"/>
      <c r="CP305" s="421"/>
      <c r="CQ305" s="421"/>
      <c r="CR305" s="421"/>
      <c r="CS305" s="421"/>
      <c r="CT305" s="421"/>
      <c r="CU305" s="421"/>
      <c r="CV305" s="421"/>
      <c r="CW305" s="421"/>
      <c r="CX305" s="421"/>
      <c r="CY305" s="421"/>
      <c r="CZ305" s="421"/>
    </row>
    <row r="306" s="759" customFormat="true" ht="15" customHeight="true" x14ac:dyDescent="0.2">
      <c r="AH306" s="757"/>
      <c r="AI306" s="757"/>
      <c r="AJ306" s="757"/>
      <c r="AK306" s="757"/>
      <c r="AL306" s="757"/>
      <c r="AM306" s="757"/>
      <c r="AN306" s="757"/>
      <c r="AO306" s="757"/>
      <c r="AP306" s="757"/>
      <c r="AQ306" s="757"/>
      <c r="AR306" s="757"/>
      <c r="AS306" s="757"/>
      <c r="AT306" s="757"/>
      <c r="AU306" s="757"/>
      <c r="AV306" s="757"/>
      <c r="AW306" s="757"/>
      <c r="AX306" s="757"/>
      <c r="AY306" s="757"/>
      <c r="AZ306" s="757"/>
      <c r="BA306" s="386"/>
      <c r="BB306" s="384"/>
      <c r="BC306" s="384"/>
      <c r="BD306" s="384"/>
      <c r="BE306" s="384"/>
      <c r="BF306" s="384"/>
      <c r="BG306" s="384"/>
      <c r="BH306" s="384"/>
      <c r="BI306" s="384"/>
      <c r="BJ306" s="384"/>
      <c r="BK306" s="384"/>
      <c r="BL306" s="384"/>
      <c r="BM306" s="384"/>
      <c r="BN306" s="384"/>
      <c r="BO306" s="384"/>
      <c r="BP306" s="384"/>
      <c r="BQ306" s="384"/>
      <c r="BR306" s="384"/>
      <c r="BS306" s="384"/>
      <c r="BT306" s="384"/>
      <c r="BU306" s="384"/>
      <c r="BV306" s="384"/>
      <c r="BW306" s="384"/>
      <c r="BX306" s="384"/>
      <c r="BY306" s="386"/>
      <c r="BZ306" s="421"/>
      <c r="CA306" s="421"/>
      <c r="CB306" s="421"/>
      <c r="CC306" s="421"/>
      <c r="CD306" s="421"/>
      <c r="CE306" s="421"/>
      <c r="CF306" s="421"/>
      <c r="CG306" s="421"/>
      <c r="CH306" s="421"/>
      <c r="CI306" s="421"/>
      <c r="CJ306" s="421"/>
      <c r="CK306" s="421"/>
      <c r="CL306" s="421"/>
      <c r="CM306" s="421"/>
      <c r="CN306" s="421"/>
      <c r="CO306" s="421"/>
      <c r="CP306" s="421"/>
      <c r="CQ306" s="421"/>
      <c r="CR306" s="421"/>
      <c r="CS306" s="421"/>
      <c r="CT306" s="421"/>
      <c r="CU306" s="421"/>
      <c r="CV306" s="421"/>
      <c r="CW306" s="421"/>
      <c r="CX306" s="421"/>
      <c r="CY306" s="421"/>
      <c r="CZ306" s="421"/>
    </row>
    <row r="307" s="759" customFormat="true" ht="15" customHeight="true" x14ac:dyDescent="0.2">
      <c r="AH307" s="757"/>
      <c r="AI307" s="757"/>
      <c r="AJ307" s="757"/>
      <c r="AK307" s="757"/>
      <c r="AL307" s="757"/>
      <c r="AM307" s="757"/>
      <c r="AN307" s="757"/>
      <c r="AO307" s="757"/>
      <c r="AP307" s="757"/>
      <c r="AQ307" s="757"/>
      <c r="AR307" s="757"/>
      <c r="AS307" s="757"/>
      <c r="AT307" s="757"/>
      <c r="AU307" s="757"/>
      <c r="AV307" s="757"/>
      <c r="AW307" s="757"/>
      <c r="AX307" s="757"/>
      <c r="AY307" s="757"/>
      <c r="AZ307" s="757"/>
      <c r="BA307" s="386"/>
      <c r="BB307" s="384"/>
      <c r="BC307" s="384"/>
      <c r="BD307" s="384"/>
      <c r="BE307" s="384"/>
      <c r="BF307" s="384"/>
      <c r="BG307" s="384"/>
      <c r="BH307" s="384"/>
      <c r="BI307" s="384"/>
      <c r="BJ307" s="384"/>
      <c r="BK307" s="384"/>
      <c r="BL307" s="384"/>
      <c r="BM307" s="384"/>
      <c r="BN307" s="384"/>
      <c r="BO307" s="384"/>
      <c r="BP307" s="384"/>
      <c r="BQ307" s="384"/>
      <c r="BR307" s="384"/>
      <c r="BS307" s="384"/>
      <c r="BT307" s="384"/>
      <c r="BU307" s="384"/>
      <c r="BV307" s="384"/>
      <c r="BW307" s="384"/>
      <c r="BX307" s="384"/>
      <c r="BY307" s="386"/>
      <c r="BZ307" s="421"/>
      <c r="CA307" s="421"/>
      <c r="CB307" s="421"/>
      <c r="CC307" s="421"/>
      <c r="CD307" s="421"/>
      <c r="CE307" s="421"/>
      <c r="CF307" s="421"/>
      <c r="CG307" s="421"/>
      <c r="CH307" s="421"/>
      <c r="CI307" s="421"/>
      <c r="CJ307" s="421"/>
      <c r="CK307" s="421"/>
      <c r="CL307" s="421"/>
      <c r="CM307" s="421"/>
      <c r="CN307" s="421"/>
      <c r="CO307" s="421"/>
      <c r="CP307" s="421"/>
      <c r="CQ307" s="421"/>
      <c r="CR307" s="421"/>
      <c r="CS307" s="421"/>
      <c r="CT307" s="421"/>
      <c r="CU307" s="421"/>
      <c r="CV307" s="421"/>
      <c r="CW307" s="421"/>
      <c r="CX307" s="421"/>
      <c r="CY307" s="421"/>
      <c r="CZ307" s="421"/>
    </row>
    <row r="308" s="759" customFormat="true" ht="15" customHeight="true" x14ac:dyDescent="0.2">
      <c r="AH308" s="757"/>
      <c r="AI308" s="757"/>
      <c r="AJ308" s="757"/>
      <c r="AK308" s="757"/>
      <c r="AL308" s="757"/>
      <c r="AM308" s="757"/>
      <c r="AN308" s="757"/>
      <c r="AO308" s="757"/>
      <c r="AP308" s="757"/>
      <c r="AQ308" s="757"/>
      <c r="AR308" s="757"/>
      <c r="AS308" s="757"/>
      <c r="AT308" s="757"/>
      <c r="AU308" s="757"/>
      <c r="AV308" s="757"/>
      <c r="AW308" s="757"/>
      <c r="AX308" s="757"/>
      <c r="AY308" s="757"/>
      <c r="AZ308" s="757"/>
      <c r="BA308" s="386"/>
      <c r="BB308" s="384"/>
      <c r="BC308" s="384"/>
      <c r="BD308" s="384"/>
      <c r="BE308" s="384"/>
      <c r="BF308" s="384"/>
      <c r="BG308" s="384"/>
      <c r="BH308" s="384"/>
      <c r="BI308" s="384"/>
      <c r="BJ308" s="384"/>
      <c r="BK308" s="384"/>
      <c r="BL308" s="384"/>
      <c r="BM308" s="384"/>
      <c r="BN308" s="384"/>
      <c r="BO308" s="384"/>
      <c r="BP308" s="384"/>
      <c r="BQ308" s="384"/>
      <c r="BR308" s="384"/>
      <c r="BS308" s="384"/>
      <c r="BT308" s="384"/>
      <c r="BU308" s="384"/>
      <c r="BV308" s="384"/>
      <c r="BW308" s="384"/>
      <c r="BX308" s="384"/>
      <c r="BY308" s="386"/>
      <c r="BZ308" s="421"/>
      <c r="CA308" s="421"/>
      <c r="CB308" s="421"/>
      <c r="CC308" s="421"/>
      <c r="CD308" s="421"/>
      <c r="CE308" s="421"/>
      <c r="CF308" s="421"/>
      <c r="CG308" s="421"/>
      <c r="CH308" s="421"/>
      <c r="CI308" s="421"/>
      <c r="CJ308" s="421"/>
      <c r="CK308" s="421"/>
      <c r="CL308" s="421"/>
      <c r="CM308" s="421"/>
      <c r="CN308" s="421"/>
      <c r="CO308" s="421"/>
      <c r="CP308" s="421"/>
      <c r="CQ308" s="421"/>
      <c r="CR308" s="421"/>
      <c r="CS308" s="421"/>
      <c r="CT308" s="421"/>
      <c r="CU308" s="421"/>
      <c r="CV308" s="421"/>
      <c r="CW308" s="421"/>
      <c r="CX308" s="421"/>
      <c r="CY308" s="421"/>
      <c r="CZ308" s="421"/>
    </row>
    <row r="309" s="759" customFormat="true" ht="15" customHeight="true" x14ac:dyDescent="0.2">
      <c r="AH309" s="757"/>
      <c r="AI309" s="757"/>
      <c r="AJ309" s="757"/>
      <c r="AK309" s="757"/>
      <c r="AL309" s="757"/>
      <c r="AM309" s="757"/>
      <c r="AN309" s="757"/>
      <c r="AO309" s="757"/>
      <c r="AP309" s="757"/>
      <c r="AQ309" s="757"/>
      <c r="AR309" s="757"/>
      <c r="AS309" s="757"/>
      <c r="AT309" s="757"/>
      <c r="AU309" s="757"/>
      <c r="AV309" s="757"/>
      <c r="AW309" s="757"/>
      <c r="AX309" s="757"/>
      <c r="AY309" s="757"/>
      <c r="AZ309" s="757"/>
      <c r="BA309" s="386"/>
      <c r="BB309" s="384"/>
      <c r="BC309" s="384"/>
      <c r="BD309" s="384"/>
      <c r="BE309" s="384"/>
      <c r="BF309" s="384"/>
      <c r="BG309" s="384"/>
      <c r="BH309" s="384"/>
      <c r="BI309" s="384"/>
      <c r="BJ309" s="384"/>
      <c r="BK309" s="384"/>
      <c r="BL309" s="384"/>
      <c r="BM309" s="384"/>
      <c r="BN309" s="384"/>
      <c r="BO309" s="384"/>
      <c r="BP309" s="384"/>
      <c r="BQ309" s="384"/>
      <c r="BR309" s="384"/>
      <c r="BS309" s="384"/>
      <c r="BT309" s="384"/>
      <c r="BU309" s="384"/>
      <c r="BV309" s="384"/>
      <c r="BW309" s="384"/>
      <c r="BX309" s="384"/>
      <c r="BY309" s="386"/>
      <c r="BZ309" s="421"/>
      <c r="CA309" s="421"/>
      <c r="CB309" s="421"/>
      <c r="CC309" s="421"/>
      <c r="CD309" s="421"/>
      <c r="CE309" s="421"/>
      <c r="CF309" s="421"/>
      <c r="CG309" s="421"/>
      <c r="CH309" s="421"/>
      <c r="CI309" s="421"/>
      <c r="CJ309" s="421"/>
      <c r="CK309" s="421"/>
      <c r="CL309" s="421"/>
      <c r="CM309" s="421"/>
      <c r="CN309" s="421"/>
      <c r="CO309" s="421"/>
      <c r="CP309" s="421"/>
      <c r="CQ309" s="421"/>
      <c r="CR309" s="421"/>
      <c r="CS309" s="421"/>
      <c r="CT309" s="421"/>
      <c r="CU309" s="421"/>
      <c r="CV309" s="421"/>
      <c r="CW309" s="421"/>
      <c r="CX309" s="421"/>
      <c r="CY309" s="421"/>
      <c r="CZ309" s="421"/>
    </row>
    <row r="310" s="759" customFormat="true" ht="15" customHeight="true" x14ac:dyDescent="0.2">
      <c r="AH310" s="757"/>
      <c r="AI310" s="757"/>
      <c r="AJ310" s="757"/>
      <c r="AK310" s="757"/>
      <c r="AL310" s="757"/>
      <c r="AM310" s="757"/>
      <c r="AN310" s="757"/>
      <c r="AO310" s="757"/>
      <c r="AP310" s="757"/>
      <c r="AQ310" s="757"/>
      <c r="AR310" s="757"/>
      <c r="AS310" s="757"/>
      <c r="AT310" s="757"/>
      <c r="AU310" s="757"/>
      <c r="AV310" s="757"/>
      <c r="AW310" s="757"/>
      <c r="AX310" s="757"/>
      <c r="AY310" s="757"/>
      <c r="AZ310" s="757"/>
      <c r="BA310" s="386"/>
      <c r="BB310" s="384"/>
      <c r="BC310" s="384"/>
      <c r="BD310" s="384"/>
      <c r="BE310" s="384"/>
      <c r="BF310" s="384"/>
      <c r="BG310" s="384"/>
      <c r="BH310" s="384"/>
      <c r="BI310" s="384"/>
      <c r="BJ310" s="384"/>
      <c r="BK310" s="384"/>
      <c r="BL310" s="384"/>
      <c r="BM310" s="384"/>
      <c r="BN310" s="384"/>
      <c r="BO310" s="384"/>
      <c r="BP310" s="384"/>
      <c r="BQ310" s="384"/>
      <c r="BR310" s="384"/>
      <c r="BS310" s="384"/>
      <c r="BT310" s="384"/>
      <c r="BU310" s="384"/>
      <c r="BV310" s="384"/>
      <c r="BW310" s="384"/>
      <c r="BX310" s="384"/>
      <c r="BY310" s="386"/>
      <c r="BZ310" s="421"/>
      <c r="CA310" s="421"/>
      <c r="CB310" s="421"/>
      <c r="CC310" s="421"/>
      <c r="CD310" s="421"/>
      <c r="CE310" s="421"/>
      <c r="CF310" s="421"/>
      <c r="CG310" s="421"/>
      <c r="CH310" s="421"/>
      <c r="CI310" s="421"/>
      <c r="CJ310" s="421"/>
      <c r="CK310" s="421"/>
      <c r="CL310" s="421"/>
      <c r="CM310" s="421"/>
      <c r="CN310" s="421"/>
      <c r="CO310" s="421"/>
      <c r="CP310" s="421"/>
      <c r="CQ310" s="421"/>
      <c r="CR310" s="421"/>
      <c r="CS310" s="421"/>
      <c r="CT310" s="421"/>
      <c r="CU310" s="421"/>
      <c r="CV310" s="421"/>
      <c r="CW310" s="421"/>
      <c r="CX310" s="421"/>
      <c r="CY310" s="421"/>
      <c r="CZ310" s="421"/>
    </row>
    <row r="311" s="759" customFormat="true" ht="15" customHeight="true" x14ac:dyDescent="0.2">
      <c r="AH311" s="757"/>
      <c r="AI311" s="757"/>
      <c r="AJ311" s="757"/>
      <c r="AK311" s="757"/>
      <c r="AL311" s="757"/>
      <c r="AM311" s="757"/>
      <c r="AN311" s="757"/>
      <c r="AO311" s="757"/>
      <c r="AP311" s="757"/>
      <c r="AQ311" s="757"/>
      <c r="AR311" s="757"/>
      <c r="AS311" s="757"/>
      <c r="AT311" s="757"/>
      <c r="AU311" s="757"/>
      <c r="AV311" s="757"/>
      <c r="AW311" s="757"/>
      <c r="AX311" s="757"/>
      <c r="AY311" s="757"/>
      <c r="AZ311" s="757"/>
      <c r="BA311" s="386"/>
      <c r="BB311" s="384"/>
      <c r="BC311" s="384"/>
      <c r="BD311" s="384"/>
      <c r="BE311" s="384"/>
      <c r="BF311" s="384"/>
      <c r="BG311" s="384"/>
      <c r="BH311" s="384"/>
      <c r="BI311" s="384"/>
      <c r="BJ311" s="384"/>
      <c r="BK311" s="384"/>
      <c r="BL311" s="384"/>
      <c r="BM311" s="384"/>
      <c r="BN311" s="384"/>
      <c r="BO311" s="384"/>
      <c r="BP311" s="384"/>
      <c r="BQ311" s="384"/>
      <c r="BR311" s="384"/>
      <c r="BS311" s="384"/>
      <c r="BT311" s="384"/>
      <c r="BU311" s="384"/>
      <c r="BV311" s="384"/>
      <c r="BW311" s="384"/>
      <c r="BX311" s="384"/>
      <c r="BY311" s="386"/>
      <c r="BZ311" s="421"/>
      <c r="CA311" s="421"/>
      <c r="CB311" s="421"/>
      <c r="CC311" s="421"/>
      <c r="CD311" s="421"/>
      <c r="CE311" s="421"/>
      <c r="CF311" s="421"/>
      <c r="CG311" s="421"/>
      <c r="CH311" s="421"/>
      <c r="CI311" s="421"/>
      <c r="CJ311" s="421"/>
      <c r="CK311" s="421"/>
      <c r="CL311" s="421"/>
      <c r="CM311" s="421"/>
      <c r="CN311" s="421"/>
      <c r="CO311" s="421"/>
      <c r="CP311" s="421"/>
      <c r="CQ311" s="421"/>
      <c r="CR311" s="421"/>
      <c r="CS311" s="421"/>
      <c r="CT311" s="421"/>
      <c r="CU311" s="421"/>
      <c r="CV311" s="421"/>
      <c r="CW311" s="421"/>
      <c r="CX311" s="421"/>
      <c r="CY311" s="421"/>
      <c r="CZ311" s="421"/>
    </row>
    <row r="312" s="759" customFormat="true" ht="15" customHeight="true" x14ac:dyDescent="0.2">
      <c r="AH312" s="757"/>
      <c r="AI312" s="757"/>
      <c r="AJ312" s="757"/>
      <c r="AK312" s="757"/>
      <c r="AL312" s="757"/>
      <c r="AM312" s="757"/>
      <c r="AN312" s="757"/>
      <c r="AO312" s="757"/>
      <c r="AP312" s="757"/>
      <c r="AQ312" s="757"/>
      <c r="AR312" s="757"/>
      <c r="AS312" s="757"/>
      <c r="AT312" s="757"/>
      <c r="AU312" s="757"/>
      <c r="AV312" s="757"/>
      <c r="AW312" s="757"/>
      <c r="AX312" s="757"/>
      <c r="AY312" s="757"/>
      <c r="AZ312" s="757"/>
      <c r="BA312" s="386"/>
      <c r="BB312" s="384"/>
      <c r="BC312" s="384"/>
      <c r="BD312" s="384"/>
      <c r="BE312" s="384"/>
      <c r="BF312" s="384"/>
      <c r="BG312" s="384"/>
      <c r="BH312" s="384"/>
      <c r="BI312" s="384"/>
      <c r="BJ312" s="384"/>
      <c r="BK312" s="384"/>
      <c r="BL312" s="384"/>
      <c r="BM312" s="384"/>
      <c r="BN312" s="384"/>
      <c r="BO312" s="384"/>
      <c r="BP312" s="384"/>
      <c r="BQ312" s="384"/>
      <c r="BR312" s="384"/>
      <c r="BS312" s="384"/>
      <c r="BT312" s="384"/>
      <c r="BU312" s="384"/>
      <c r="BV312" s="384"/>
      <c r="BW312" s="384"/>
      <c r="BX312" s="384"/>
      <c r="BY312" s="386"/>
      <c r="BZ312" s="421"/>
      <c r="CA312" s="421"/>
      <c r="CB312" s="421"/>
      <c r="CC312" s="421"/>
      <c r="CD312" s="421"/>
      <c r="CE312" s="421"/>
      <c r="CF312" s="421"/>
      <c r="CG312" s="421"/>
      <c r="CH312" s="421"/>
      <c r="CI312" s="421"/>
      <c r="CJ312" s="421"/>
      <c r="CK312" s="421"/>
      <c r="CL312" s="421"/>
      <c r="CM312" s="421"/>
      <c r="CN312" s="421"/>
      <c r="CO312" s="421"/>
      <c r="CP312" s="421"/>
      <c r="CQ312" s="421"/>
      <c r="CR312" s="421"/>
      <c r="CS312" s="421"/>
      <c r="CT312" s="421"/>
      <c r="CU312" s="421"/>
      <c r="CV312" s="421"/>
      <c r="CW312" s="421"/>
      <c r="CX312" s="421"/>
      <c r="CY312" s="421"/>
      <c r="CZ312" s="421"/>
    </row>
    <row r="313" s="759" customFormat="true" ht="15" customHeight="true" x14ac:dyDescent="0.2">
      <c r="AH313" s="757"/>
      <c r="AI313" s="757"/>
      <c r="AJ313" s="757"/>
      <c r="AK313" s="757"/>
      <c r="AL313" s="757"/>
      <c r="AM313" s="757"/>
      <c r="AN313" s="757"/>
      <c r="AO313" s="757"/>
      <c r="AP313" s="757"/>
      <c r="AQ313" s="757"/>
      <c r="AR313" s="757"/>
      <c r="AS313" s="757"/>
      <c r="AT313" s="757"/>
      <c r="AU313" s="757"/>
      <c r="AV313" s="757"/>
      <c r="AW313" s="757"/>
      <c r="AX313" s="757"/>
      <c r="AY313" s="757"/>
      <c r="AZ313" s="757"/>
      <c r="BA313" s="386"/>
      <c r="BB313" s="384"/>
      <c r="BC313" s="384"/>
      <c r="BD313" s="384"/>
      <c r="BE313" s="384"/>
      <c r="BF313" s="384"/>
      <c r="BG313" s="384"/>
      <c r="BH313" s="384"/>
      <c r="BI313" s="384"/>
      <c r="BJ313" s="384"/>
      <c r="BK313" s="384"/>
      <c r="BL313" s="384"/>
      <c r="BM313" s="384"/>
      <c r="BN313" s="384"/>
      <c r="BO313" s="384"/>
      <c r="BP313" s="384"/>
      <c r="BQ313" s="384"/>
      <c r="BR313" s="384"/>
      <c r="BS313" s="384"/>
      <c r="BT313" s="384"/>
      <c r="BU313" s="384"/>
      <c r="BV313" s="384"/>
      <c r="BW313" s="384"/>
      <c r="BX313" s="384"/>
      <c r="BY313" s="386"/>
      <c r="BZ313" s="421"/>
      <c r="CA313" s="421"/>
      <c r="CB313" s="421"/>
      <c r="CC313" s="421"/>
      <c r="CD313" s="421"/>
      <c r="CE313" s="421"/>
      <c r="CF313" s="421"/>
      <c r="CG313" s="421"/>
      <c r="CH313" s="421"/>
      <c r="CI313" s="421"/>
      <c r="CJ313" s="421"/>
      <c r="CK313" s="421"/>
      <c r="CL313" s="421"/>
      <c r="CM313" s="421"/>
      <c r="CN313" s="421"/>
      <c r="CO313" s="421"/>
      <c r="CP313" s="421"/>
      <c r="CQ313" s="421"/>
      <c r="CR313" s="421"/>
      <c r="CS313" s="421"/>
      <c r="CT313" s="421"/>
      <c r="CU313" s="421"/>
      <c r="CV313" s="421"/>
      <c r="CW313" s="421"/>
      <c r="CX313" s="421"/>
      <c r="CY313" s="421"/>
      <c r="CZ313" s="421"/>
    </row>
    <row r="314" s="759" customFormat="true" ht="15" customHeight="true" x14ac:dyDescent="0.2">
      <c r="AH314" s="757"/>
      <c r="AI314" s="757"/>
      <c r="AJ314" s="757"/>
      <c r="AK314" s="757"/>
      <c r="AL314" s="757"/>
      <c r="AM314" s="757"/>
      <c r="AN314" s="757"/>
      <c r="AO314" s="757"/>
      <c r="AP314" s="757"/>
      <c r="AQ314" s="757"/>
      <c r="AR314" s="757"/>
      <c r="AS314" s="757"/>
      <c r="AT314" s="757"/>
      <c r="AU314" s="757"/>
      <c r="AV314" s="757"/>
      <c r="AW314" s="757"/>
      <c r="AX314" s="757"/>
      <c r="AY314" s="757"/>
      <c r="AZ314" s="757"/>
      <c r="BA314" s="386"/>
      <c r="BB314" s="384"/>
      <c r="BC314" s="384"/>
      <c r="BD314" s="384"/>
      <c r="BE314" s="384"/>
      <c r="BF314" s="384"/>
      <c r="BG314" s="384"/>
      <c r="BH314" s="384"/>
      <c r="BI314" s="384"/>
      <c r="BJ314" s="384"/>
      <c r="BK314" s="384"/>
      <c r="BL314" s="384"/>
      <c r="BM314" s="384"/>
      <c r="BN314" s="384"/>
      <c r="BO314" s="384"/>
      <c r="BP314" s="384"/>
      <c r="BQ314" s="384"/>
      <c r="BR314" s="384"/>
      <c r="BS314" s="384"/>
      <c r="BT314" s="384"/>
      <c r="BU314" s="384"/>
      <c r="BV314" s="384"/>
      <c r="BW314" s="384"/>
      <c r="BX314" s="384"/>
      <c r="BY314" s="386"/>
      <c r="BZ314" s="421"/>
      <c r="CA314" s="421"/>
      <c r="CB314" s="421"/>
      <c r="CC314" s="421"/>
      <c r="CD314" s="421"/>
      <c r="CE314" s="421"/>
      <c r="CF314" s="421"/>
      <c r="CG314" s="421"/>
      <c r="CH314" s="421"/>
      <c r="CI314" s="421"/>
      <c r="CJ314" s="421"/>
      <c r="CK314" s="421"/>
      <c r="CL314" s="421"/>
      <c r="CM314" s="421"/>
      <c r="CN314" s="421"/>
      <c r="CO314" s="421"/>
      <c r="CP314" s="421"/>
      <c r="CQ314" s="421"/>
      <c r="CR314" s="421"/>
      <c r="CS314" s="421"/>
      <c r="CT314" s="421"/>
      <c r="CU314" s="421"/>
      <c r="CV314" s="421"/>
      <c r="CW314" s="421"/>
      <c r="CX314" s="421"/>
      <c r="CY314" s="421"/>
      <c r="CZ314" s="421"/>
    </row>
    <row r="315" s="759" customFormat="true" ht="15" customHeight="true" x14ac:dyDescent="0.2">
      <c r="AH315" s="757"/>
      <c r="AI315" s="757"/>
      <c r="AJ315" s="757"/>
      <c r="AK315" s="757"/>
      <c r="AL315" s="757"/>
      <c r="AM315" s="757"/>
      <c r="AN315" s="757"/>
      <c r="AO315" s="757"/>
      <c r="AP315" s="757"/>
      <c r="AQ315" s="757"/>
      <c r="AR315" s="757"/>
      <c r="AS315" s="757"/>
      <c r="AT315" s="757"/>
      <c r="AU315" s="757"/>
      <c r="AV315" s="757"/>
      <c r="AW315" s="757"/>
      <c r="AX315" s="757"/>
      <c r="AY315" s="757"/>
      <c r="AZ315" s="757"/>
      <c r="BA315" s="386"/>
      <c r="BB315" s="384"/>
      <c r="BC315" s="384"/>
      <c r="BD315" s="384"/>
      <c r="BE315" s="384"/>
      <c r="BF315" s="384"/>
      <c r="BG315" s="384"/>
      <c r="BH315" s="384"/>
      <c r="BI315" s="384"/>
      <c r="BJ315" s="384"/>
      <c r="BK315" s="384"/>
      <c r="BL315" s="384"/>
      <c r="BM315" s="384"/>
      <c r="BN315" s="384"/>
      <c r="BO315" s="384"/>
      <c r="BP315" s="384"/>
      <c r="BQ315" s="384"/>
      <c r="BR315" s="384"/>
      <c r="BS315" s="384"/>
      <c r="BT315" s="384"/>
      <c r="BU315" s="384"/>
      <c r="BV315" s="384"/>
      <c r="BW315" s="384"/>
      <c r="BX315" s="384"/>
      <c r="BY315" s="386"/>
      <c r="BZ315" s="421"/>
      <c r="CA315" s="421"/>
      <c r="CB315" s="421"/>
      <c r="CC315" s="421"/>
      <c r="CD315" s="421"/>
      <c r="CE315" s="421"/>
      <c r="CF315" s="421"/>
      <c r="CG315" s="421"/>
      <c r="CH315" s="421"/>
      <c r="CI315" s="421"/>
      <c r="CJ315" s="421"/>
      <c r="CK315" s="421"/>
      <c r="CL315" s="421"/>
      <c r="CM315" s="421"/>
      <c r="CN315" s="421"/>
      <c r="CO315" s="421"/>
      <c r="CP315" s="421"/>
      <c r="CQ315" s="421"/>
      <c r="CR315" s="421"/>
      <c r="CS315" s="421"/>
      <c r="CT315" s="421"/>
      <c r="CU315" s="421"/>
      <c r="CV315" s="421"/>
      <c r="CW315" s="421"/>
      <c r="CX315" s="421"/>
      <c r="CY315" s="421"/>
      <c r="CZ315" s="421"/>
    </row>
    <row r="316" s="759" customFormat="true" ht="15" customHeight="true" x14ac:dyDescent="0.2">
      <c r="AH316" s="757"/>
      <c r="AI316" s="757"/>
      <c r="AJ316" s="757"/>
      <c r="AK316" s="757"/>
      <c r="AL316" s="757"/>
      <c r="AM316" s="757"/>
      <c r="AN316" s="757"/>
      <c r="AO316" s="757"/>
      <c r="AP316" s="757"/>
      <c r="AQ316" s="757"/>
      <c r="AR316" s="757"/>
      <c r="AS316" s="757"/>
      <c r="AT316" s="757"/>
      <c r="AU316" s="757"/>
      <c r="AV316" s="757"/>
      <c r="AW316" s="757"/>
      <c r="AX316" s="757"/>
      <c r="AY316" s="757"/>
      <c r="AZ316" s="757"/>
      <c r="BA316" s="386"/>
      <c r="BB316" s="384"/>
      <c r="BC316" s="384"/>
      <c r="BD316" s="384"/>
      <c r="BE316" s="384"/>
      <c r="BF316" s="384"/>
      <c r="BG316" s="384"/>
      <c r="BH316" s="384"/>
      <c r="BI316" s="384"/>
      <c r="BJ316" s="384"/>
      <c r="BK316" s="384"/>
      <c r="BL316" s="384"/>
      <c r="BM316" s="384"/>
      <c r="BN316" s="384"/>
      <c r="BO316" s="384"/>
      <c r="BP316" s="384"/>
      <c r="BQ316" s="384"/>
      <c r="BR316" s="384"/>
      <c r="BS316" s="384"/>
      <c r="BT316" s="384"/>
      <c r="BU316" s="384"/>
      <c r="BV316" s="384"/>
      <c r="BW316" s="384"/>
      <c r="BX316" s="384"/>
      <c r="BY316" s="386"/>
      <c r="BZ316" s="421"/>
      <c r="CA316" s="421"/>
      <c r="CB316" s="421"/>
      <c r="CC316" s="421"/>
      <c r="CD316" s="421"/>
      <c r="CE316" s="421"/>
      <c r="CF316" s="421"/>
      <c r="CG316" s="421"/>
      <c r="CH316" s="421"/>
      <c r="CI316" s="421"/>
      <c r="CJ316" s="421"/>
      <c r="CK316" s="421"/>
      <c r="CL316" s="421"/>
      <c r="CM316" s="421"/>
      <c r="CN316" s="421"/>
      <c r="CO316" s="421"/>
      <c r="CP316" s="421"/>
      <c r="CQ316" s="421"/>
      <c r="CR316" s="421"/>
      <c r="CS316" s="421"/>
      <c r="CT316" s="421"/>
      <c r="CU316" s="421"/>
      <c r="CV316" s="421"/>
      <c r="CW316" s="421"/>
      <c r="CX316" s="421"/>
      <c r="CY316" s="421"/>
      <c r="CZ316" s="421"/>
    </row>
    <row r="317" s="759" customFormat="true" ht="15" customHeight="true" x14ac:dyDescent="0.2">
      <c r="AH317" s="757"/>
      <c r="AI317" s="757"/>
      <c r="AJ317" s="757"/>
      <c r="AK317" s="757"/>
      <c r="AL317" s="757"/>
      <c r="AM317" s="757"/>
      <c r="AN317" s="757"/>
      <c r="AO317" s="757"/>
      <c r="AP317" s="757"/>
      <c r="AQ317" s="757"/>
      <c r="AR317" s="757"/>
      <c r="AS317" s="757"/>
      <c r="AT317" s="757"/>
      <c r="AU317" s="757"/>
      <c r="AV317" s="757"/>
      <c r="AW317" s="757"/>
      <c r="AX317" s="757"/>
      <c r="AY317" s="757"/>
      <c r="AZ317" s="757"/>
      <c r="BA317" s="386"/>
      <c r="BB317" s="384"/>
      <c r="BC317" s="384"/>
      <c r="BD317" s="384"/>
      <c r="BE317" s="384"/>
      <c r="BF317" s="384"/>
      <c r="BG317" s="384"/>
      <c r="BH317" s="384"/>
      <c r="BI317" s="384"/>
      <c r="BJ317" s="384"/>
      <c r="BK317" s="384"/>
      <c r="BL317" s="384"/>
      <c r="BM317" s="384"/>
      <c r="BN317" s="384"/>
      <c r="BO317" s="384"/>
      <c r="BP317" s="384"/>
      <c r="BQ317" s="384"/>
      <c r="BR317" s="384"/>
      <c r="BS317" s="384"/>
      <c r="BT317" s="384"/>
      <c r="BU317" s="384"/>
      <c r="BV317" s="384"/>
      <c r="BW317" s="384"/>
      <c r="BX317" s="384"/>
      <c r="BY317" s="386"/>
      <c r="BZ317" s="421"/>
      <c r="CA317" s="421"/>
      <c r="CB317" s="421"/>
      <c r="CC317" s="421"/>
      <c r="CD317" s="421"/>
      <c r="CE317" s="421"/>
      <c r="CF317" s="421"/>
      <c r="CG317" s="421"/>
      <c r="CH317" s="421"/>
      <c r="CI317" s="421"/>
      <c r="CJ317" s="421"/>
      <c r="CK317" s="421"/>
      <c r="CL317" s="421"/>
      <c r="CM317" s="421"/>
      <c r="CN317" s="421"/>
      <c r="CO317" s="421"/>
      <c r="CP317" s="421"/>
      <c r="CQ317" s="421"/>
      <c r="CR317" s="421"/>
      <c r="CS317" s="421"/>
      <c r="CT317" s="421"/>
      <c r="CU317" s="421"/>
      <c r="CV317" s="421"/>
      <c r="CW317" s="421"/>
      <c r="CX317" s="421"/>
      <c r="CY317" s="421"/>
      <c r="CZ317" s="421"/>
    </row>
    <row r="318" s="759" customFormat="true" ht="15" customHeight="true" x14ac:dyDescent="0.2">
      <c r="AH318" s="757"/>
      <c r="AI318" s="757"/>
      <c r="AJ318" s="757"/>
      <c r="AK318" s="757"/>
      <c r="AL318" s="757"/>
      <c r="AM318" s="757"/>
      <c r="AN318" s="757"/>
      <c r="AO318" s="757"/>
      <c r="AP318" s="757"/>
      <c r="AQ318" s="757"/>
      <c r="AR318" s="757"/>
      <c r="AS318" s="757"/>
      <c r="AT318" s="757"/>
      <c r="AU318" s="757"/>
      <c r="AV318" s="757"/>
      <c r="AW318" s="757"/>
      <c r="AX318" s="757"/>
      <c r="AY318" s="757"/>
      <c r="AZ318" s="757"/>
      <c r="BA318" s="386"/>
      <c r="BB318" s="384"/>
      <c r="BC318" s="384"/>
      <c r="BD318" s="384"/>
      <c r="BE318" s="384"/>
      <c r="BF318" s="384"/>
      <c r="BG318" s="384"/>
      <c r="BH318" s="384"/>
      <c r="BI318" s="384"/>
      <c r="BJ318" s="384"/>
      <c r="BK318" s="384"/>
      <c r="BL318" s="384"/>
      <c r="BM318" s="384"/>
      <c r="BN318" s="384"/>
      <c r="BO318" s="384"/>
      <c r="BP318" s="384"/>
      <c r="BQ318" s="384"/>
      <c r="BR318" s="384"/>
      <c r="BS318" s="384"/>
      <c r="BT318" s="384"/>
      <c r="BU318" s="384"/>
      <c r="BV318" s="384"/>
      <c r="BW318" s="384"/>
      <c r="BX318" s="384"/>
      <c r="BY318" s="386"/>
      <c r="BZ318" s="421"/>
      <c r="CA318" s="421"/>
      <c r="CB318" s="421"/>
      <c r="CC318" s="421"/>
      <c r="CD318" s="421"/>
      <c r="CE318" s="421"/>
      <c r="CF318" s="421"/>
      <c r="CG318" s="421"/>
      <c r="CH318" s="421"/>
      <c r="CI318" s="421"/>
      <c r="CJ318" s="421"/>
      <c r="CK318" s="421"/>
      <c r="CL318" s="421"/>
      <c r="CM318" s="421"/>
      <c r="CN318" s="421"/>
      <c r="CO318" s="421"/>
      <c r="CP318" s="421"/>
      <c r="CQ318" s="421"/>
      <c r="CR318" s="421"/>
      <c r="CS318" s="421"/>
      <c r="CT318" s="421"/>
      <c r="CU318" s="421"/>
      <c r="CV318" s="421"/>
      <c r="CW318" s="421"/>
      <c r="CX318" s="421"/>
      <c r="CY318" s="421"/>
      <c r="CZ318" s="421"/>
    </row>
    <row r="319" s="759" customFormat="true" ht="15" customHeight="true" x14ac:dyDescent="0.2">
      <c r="AH319" s="757"/>
      <c r="AI319" s="757"/>
      <c r="AJ319" s="757"/>
      <c r="AK319" s="757"/>
      <c r="AL319" s="757"/>
      <c r="AM319" s="757"/>
      <c r="AN319" s="757"/>
      <c r="AO319" s="757"/>
      <c r="AP319" s="757"/>
      <c r="AQ319" s="757"/>
      <c r="AR319" s="757"/>
      <c r="AS319" s="757"/>
      <c r="AT319" s="757"/>
      <c r="AU319" s="757"/>
      <c r="AV319" s="757"/>
      <c r="AW319" s="757"/>
      <c r="AX319" s="757"/>
      <c r="AY319" s="757"/>
      <c r="AZ319" s="757"/>
      <c r="BA319" s="386"/>
      <c r="BB319" s="384"/>
      <c r="BC319" s="384"/>
      <c r="BD319" s="384"/>
      <c r="BE319" s="384"/>
      <c r="BF319" s="384"/>
      <c r="BG319" s="384"/>
      <c r="BH319" s="384"/>
      <c r="BI319" s="384"/>
      <c r="BJ319" s="384"/>
      <c r="BK319" s="384"/>
      <c r="BL319" s="384"/>
      <c r="BM319" s="384"/>
      <c r="BN319" s="384"/>
      <c r="BO319" s="384"/>
      <c r="BP319" s="384"/>
      <c r="BQ319" s="384"/>
      <c r="BR319" s="384"/>
      <c r="BS319" s="384"/>
      <c r="BT319" s="384"/>
      <c r="BU319" s="384"/>
      <c r="BV319" s="384"/>
      <c r="BW319" s="384"/>
      <c r="BX319" s="384"/>
      <c r="BY319" s="386"/>
      <c r="BZ319" s="421"/>
      <c r="CA319" s="421"/>
      <c r="CB319" s="421"/>
      <c r="CC319" s="421"/>
      <c r="CD319" s="421"/>
      <c r="CE319" s="421"/>
      <c r="CF319" s="421"/>
      <c r="CG319" s="421"/>
      <c r="CH319" s="421"/>
      <c r="CI319" s="421"/>
      <c r="CJ319" s="421"/>
      <c r="CK319" s="421"/>
      <c r="CL319" s="421"/>
      <c r="CM319" s="421"/>
      <c r="CN319" s="421"/>
      <c r="CO319" s="421"/>
      <c r="CP319" s="421"/>
      <c r="CQ319" s="421"/>
      <c r="CR319" s="421"/>
      <c r="CS319" s="421"/>
      <c r="CT319" s="421"/>
      <c r="CU319" s="421"/>
      <c r="CV319" s="421"/>
      <c r="CW319" s="421"/>
      <c r="CX319" s="421"/>
      <c r="CY319" s="421"/>
      <c r="CZ319" s="421"/>
    </row>
    <row r="320" s="759" customFormat="true" ht="15" customHeight="true" x14ac:dyDescent="0.2">
      <c r="AH320" s="757"/>
      <c r="AI320" s="757"/>
      <c r="AJ320" s="757"/>
      <c r="AK320" s="757"/>
      <c r="AL320" s="757"/>
      <c r="AM320" s="757"/>
      <c r="AN320" s="757"/>
      <c r="AO320" s="757"/>
      <c r="AP320" s="757"/>
      <c r="AQ320" s="757"/>
      <c r="AR320" s="757"/>
      <c r="AS320" s="757"/>
      <c r="AT320" s="757"/>
      <c r="AU320" s="757"/>
      <c r="AV320" s="757"/>
      <c r="AW320" s="757"/>
      <c r="AX320" s="757"/>
      <c r="AY320" s="757"/>
      <c r="AZ320" s="757"/>
      <c r="BA320" s="386"/>
      <c r="BB320" s="384"/>
      <c r="BC320" s="384"/>
      <c r="BD320" s="384"/>
      <c r="BE320" s="384"/>
      <c r="BF320" s="384"/>
      <c r="BG320" s="384"/>
      <c r="BH320" s="384"/>
      <c r="BI320" s="384"/>
      <c r="BJ320" s="384"/>
      <c r="BK320" s="384"/>
      <c r="BL320" s="384"/>
      <c r="BM320" s="384"/>
      <c r="BN320" s="384"/>
      <c r="BO320" s="384"/>
      <c r="BP320" s="384"/>
      <c r="BQ320" s="384"/>
      <c r="BR320" s="384"/>
      <c r="BS320" s="384"/>
      <c r="BT320" s="384"/>
      <c r="BU320" s="384"/>
      <c r="BV320" s="384"/>
      <c r="BW320" s="384"/>
      <c r="BX320" s="384"/>
      <c r="BY320" s="386"/>
      <c r="BZ320" s="421"/>
      <c r="CA320" s="421"/>
      <c r="CB320" s="421"/>
      <c r="CC320" s="421"/>
      <c r="CD320" s="421"/>
      <c r="CE320" s="421"/>
      <c r="CF320" s="421"/>
      <c r="CG320" s="421"/>
      <c r="CH320" s="421"/>
      <c r="CI320" s="421"/>
      <c r="CJ320" s="421"/>
      <c r="CK320" s="421"/>
      <c r="CL320" s="421"/>
      <c r="CM320" s="421"/>
      <c r="CN320" s="421"/>
      <c r="CO320" s="421"/>
      <c r="CP320" s="421"/>
      <c r="CQ320" s="421"/>
      <c r="CR320" s="421"/>
      <c r="CS320" s="421"/>
      <c r="CT320" s="421"/>
      <c r="CU320" s="421"/>
      <c r="CV320" s="421"/>
      <c r="CW320" s="421"/>
      <c r="CX320" s="421"/>
      <c r="CY320" s="421"/>
      <c r="CZ320" s="421"/>
    </row>
    <row r="321" s="759" customFormat="true" ht="15" customHeight="true" x14ac:dyDescent="0.2">
      <c r="AH321" s="757"/>
      <c r="AI321" s="757"/>
      <c r="AJ321" s="757"/>
      <c r="AK321" s="757"/>
      <c r="AL321" s="757"/>
      <c r="AM321" s="757"/>
      <c r="AN321" s="757"/>
      <c r="AO321" s="757"/>
      <c r="AP321" s="757"/>
      <c r="AQ321" s="757"/>
      <c r="AR321" s="757"/>
      <c r="AS321" s="757"/>
      <c r="AT321" s="757"/>
      <c r="AU321" s="757"/>
      <c r="AV321" s="757"/>
      <c r="AW321" s="757"/>
      <c r="AX321" s="757"/>
      <c r="AY321" s="757"/>
      <c r="AZ321" s="757"/>
      <c r="BA321" s="386"/>
      <c r="BB321" s="384"/>
      <c r="BC321" s="384"/>
      <c r="BD321" s="384"/>
      <c r="BE321" s="384"/>
      <c r="BF321" s="384"/>
      <c r="BG321" s="384"/>
      <c r="BH321" s="384"/>
      <c r="BI321" s="384"/>
      <c r="BJ321" s="384"/>
      <c r="BK321" s="384"/>
      <c r="BL321" s="384"/>
      <c r="BM321" s="384"/>
      <c r="BN321" s="384"/>
      <c r="BO321" s="384"/>
      <c r="BP321" s="384"/>
      <c r="BQ321" s="384"/>
      <c r="BR321" s="384"/>
      <c r="BS321" s="384"/>
      <c r="BT321" s="384"/>
      <c r="BU321" s="384"/>
      <c r="BV321" s="384"/>
      <c r="BW321" s="384"/>
      <c r="BX321" s="384"/>
      <c r="BY321" s="386"/>
      <c r="BZ321" s="421"/>
      <c r="CA321" s="421"/>
      <c r="CB321" s="421"/>
      <c r="CC321" s="421"/>
      <c r="CD321" s="421"/>
      <c r="CE321" s="421"/>
      <c r="CF321" s="421"/>
      <c r="CG321" s="421"/>
      <c r="CH321" s="421"/>
      <c r="CI321" s="421"/>
      <c r="CJ321" s="421"/>
      <c r="CK321" s="421"/>
      <c r="CL321" s="421"/>
      <c r="CM321" s="421"/>
      <c r="CN321" s="421"/>
      <c r="CO321" s="421"/>
      <c r="CP321" s="421"/>
      <c r="CQ321" s="421"/>
      <c r="CR321" s="421"/>
      <c r="CS321" s="421"/>
      <c r="CT321" s="421"/>
      <c r="CU321" s="421"/>
      <c r="CV321" s="421"/>
      <c r="CW321" s="421"/>
      <c r="CX321" s="421"/>
      <c r="CY321" s="421"/>
      <c r="CZ321" s="421"/>
    </row>
    <row r="322" s="759" customFormat="true" ht="15" customHeight="true" x14ac:dyDescent="0.2">
      <c r="AH322" s="757"/>
      <c r="AI322" s="757"/>
      <c r="AJ322" s="757"/>
      <c r="AK322" s="757"/>
      <c r="AL322" s="757"/>
      <c r="AM322" s="757"/>
      <c r="AN322" s="757"/>
      <c r="AO322" s="757"/>
      <c r="AP322" s="757"/>
      <c r="AQ322" s="757"/>
      <c r="AR322" s="757"/>
      <c r="AS322" s="757"/>
      <c r="AT322" s="757"/>
      <c r="AU322" s="757"/>
      <c r="AV322" s="757"/>
      <c r="AW322" s="757"/>
      <c r="AX322" s="757"/>
      <c r="AY322" s="757"/>
      <c r="AZ322" s="757"/>
      <c r="BA322" s="386"/>
      <c r="BB322" s="384"/>
      <c r="BC322" s="384"/>
      <c r="BD322" s="384"/>
      <c r="BE322" s="384"/>
      <c r="BF322" s="384"/>
      <c r="BG322" s="384"/>
      <c r="BH322" s="384"/>
      <c r="BI322" s="384"/>
      <c r="BJ322" s="384"/>
      <c r="BK322" s="384"/>
      <c r="BL322" s="384"/>
      <c r="BM322" s="384"/>
      <c r="BN322" s="384"/>
      <c r="BO322" s="384"/>
      <c r="BP322" s="384"/>
      <c r="BQ322" s="384"/>
      <c r="BR322" s="384"/>
      <c r="BS322" s="384"/>
      <c r="BT322" s="384"/>
      <c r="BU322" s="384"/>
      <c r="BV322" s="384"/>
      <c r="BW322" s="384"/>
      <c r="BX322" s="384"/>
      <c r="BY322" s="386"/>
      <c r="BZ322" s="421"/>
      <c r="CA322" s="421"/>
      <c r="CB322" s="421"/>
      <c r="CC322" s="421"/>
      <c r="CD322" s="421"/>
      <c r="CE322" s="421"/>
      <c r="CF322" s="421"/>
      <c r="CG322" s="421"/>
      <c r="CH322" s="421"/>
      <c r="CI322" s="421"/>
      <c r="CJ322" s="421"/>
      <c r="CK322" s="421"/>
      <c r="CL322" s="421"/>
      <c r="CM322" s="421"/>
      <c r="CN322" s="421"/>
      <c r="CO322" s="421"/>
      <c r="CP322" s="421"/>
      <c r="CQ322" s="421"/>
      <c r="CR322" s="421"/>
      <c r="CS322" s="421"/>
      <c r="CT322" s="421"/>
      <c r="CU322" s="421"/>
      <c r="CV322" s="421"/>
      <c r="CW322" s="421"/>
      <c r="CX322" s="421"/>
      <c r="CY322" s="421"/>
      <c r="CZ322" s="421"/>
    </row>
    <row r="323" s="759" customFormat="true" ht="15" customHeight="true" x14ac:dyDescent="0.2">
      <c r="AH323" s="757"/>
      <c r="AI323" s="757"/>
      <c r="AJ323" s="757"/>
      <c r="AK323" s="757"/>
      <c r="AL323" s="757"/>
      <c r="AM323" s="757"/>
      <c r="AN323" s="757"/>
      <c r="AO323" s="757"/>
      <c r="AP323" s="757"/>
      <c r="AQ323" s="757"/>
      <c r="AR323" s="757"/>
      <c r="AS323" s="757"/>
      <c r="AT323" s="757"/>
      <c r="AU323" s="757"/>
      <c r="AV323" s="757"/>
      <c r="AW323" s="757"/>
      <c r="AX323" s="757"/>
      <c r="AY323" s="757"/>
      <c r="AZ323" s="757"/>
      <c r="BA323" s="386"/>
      <c r="BB323" s="384"/>
      <c r="BC323" s="384"/>
      <c r="BD323" s="384"/>
      <c r="BE323" s="384"/>
      <c r="BF323" s="384"/>
      <c r="BG323" s="384"/>
      <c r="BH323" s="384"/>
      <c r="BI323" s="384"/>
      <c r="BJ323" s="384"/>
      <c r="BK323" s="384"/>
      <c r="BL323" s="384"/>
      <c r="BM323" s="384"/>
      <c r="BN323" s="384"/>
      <c r="BO323" s="384"/>
      <c r="BP323" s="384"/>
      <c r="BQ323" s="384"/>
      <c r="BR323" s="384"/>
      <c r="BS323" s="384"/>
      <c r="BT323" s="384"/>
      <c r="BU323" s="384"/>
      <c r="BV323" s="384"/>
      <c r="BW323" s="384"/>
      <c r="BX323" s="384"/>
      <c r="BY323" s="386"/>
      <c r="BZ323" s="421"/>
      <c r="CA323" s="421"/>
      <c r="CB323" s="421"/>
      <c r="CC323" s="421"/>
      <c r="CD323" s="421"/>
      <c r="CE323" s="421"/>
      <c r="CF323" s="421"/>
      <c r="CG323" s="421"/>
      <c r="CH323" s="421"/>
      <c r="CI323" s="421"/>
      <c r="CJ323" s="421"/>
      <c r="CK323" s="421"/>
      <c r="CL323" s="421"/>
      <c r="CM323" s="421"/>
      <c r="CN323" s="421"/>
      <c r="CO323" s="421"/>
      <c r="CP323" s="421"/>
      <c r="CQ323" s="421"/>
      <c r="CR323" s="421"/>
      <c r="CS323" s="421"/>
      <c r="CT323" s="421"/>
      <c r="CU323" s="421"/>
      <c r="CV323" s="421"/>
      <c r="CW323" s="421"/>
      <c r="CX323" s="421"/>
      <c r="CY323" s="421"/>
      <c r="CZ323" s="421"/>
    </row>
    <row r="324" s="759" customFormat="true" ht="15" customHeight="true" x14ac:dyDescent="0.2">
      <c r="AH324" s="757"/>
      <c r="AI324" s="757"/>
      <c r="AJ324" s="757"/>
      <c r="AK324" s="757"/>
      <c r="AL324" s="757"/>
      <c r="AM324" s="757"/>
      <c r="AN324" s="757"/>
      <c r="AO324" s="757"/>
      <c r="AP324" s="757"/>
      <c r="AQ324" s="757"/>
      <c r="AR324" s="757"/>
      <c r="AS324" s="757"/>
      <c r="AT324" s="757"/>
      <c r="AU324" s="757"/>
      <c r="AV324" s="757"/>
      <c r="AW324" s="757"/>
      <c r="AX324" s="757"/>
      <c r="AY324" s="757"/>
      <c r="AZ324" s="757"/>
      <c r="BA324" s="386"/>
      <c r="BB324" s="384"/>
      <c r="BC324" s="384"/>
      <c r="BD324" s="384"/>
      <c r="BE324" s="384"/>
      <c r="BF324" s="384"/>
      <c r="BG324" s="384"/>
      <c r="BH324" s="384"/>
      <c r="BI324" s="384"/>
      <c r="BJ324" s="384"/>
      <c r="BK324" s="384"/>
      <c r="BL324" s="384"/>
      <c r="BM324" s="384"/>
      <c r="BN324" s="384"/>
      <c r="BO324" s="384"/>
      <c r="BP324" s="384"/>
      <c r="BQ324" s="384"/>
      <c r="BR324" s="384"/>
      <c r="BS324" s="384"/>
      <c r="BT324" s="384"/>
      <c r="BU324" s="384"/>
      <c r="BV324" s="384"/>
      <c r="BW324" s="384"/>
      <c r="BX324" s="384"/>
      <c r="BY324" s="386"/>
      <c r="BZ324" s="421"/>
      <c r="CA324" s="421"/>
      <c r="CB324" s="421"/>
      <c r="CC324" s="421"/>
      <c r="CD324" s="421"/>
      <c r="CE324" s="421"/>
      <c r="CF324" s="421"/>
      <c r="CG324" s="421"/>
      <c r="CH324" s="421"/>
      <c r="CI324" s="421"/>
      <c r="CJ324" s="421"/>
      <c r="CK324" s="421"/>
      <c r="CL324" s="421"/>
      <c r="CM324" s="421"/>
      <c r="CN324" s="421"/>
      <c r="CO324" s="421"/>
      <c r="CP324" s="421"/>
      <c r="CQ324" s="421"/>
      <c r="CR324" s="421"/>
      <c r="CS324" s="421"/>
      <c r="CT324" s="421"/>
      <c r="CU324" s="421"/>
      <c r="CV324" s="421"/>
      <c r="CW324" s="421"/>
      <c r="CX324" s="421"/>
      <c r="CY324" s="421"/>
      <c r="CZ324" s="421"/>
    </row>
    <row r="325" s="759" customFormat="true" ht="15" customHeight="true" x14ac:dyDescent="0.2">
      <c r="AH325" s="757"/>
      <c r="AI325" s="757"/>
      <c r="AJ325" s="757"/>
      <c r="AK325" s="757"/>
      <c r="AL325" s="757"/>
      <c r="AM325" s="757"/>
      <c r="AN325" s="757"/>
      <c r="AO325" s="757"/>
      <c r="AP325" s="757"/>
      <c r="AQ325" s="757"/>
      <c r="AR325" s="757"/>
      <c r="AS325" s="757"/>
      <c r="AT325" s="757"/>
      <c r="AU325" s="757"/>
      <c r="AV325" s="757"/>
      <c r="AW325" s="757"/>
      <c r="AX325" s="757"/>
      <c r="AY325" s="757"/>
      <c r="AZ325" s="757"/>
      <c r="BA325" s="386"/>
      <c r="BB325" s="384"/>
      <c r="BC325" s="384"/>
      <c r="BD325" s="384"/>
      <c r="BE325" s="384"/>
      <c r="BF325" s="384"/>
      <c r="BG325" s="384"/>
      <c r="BH325" s="384"/>
      <c r="BI325" s="384"/>
      <c r="BJ325" s="384"/>
      <c r="BK325" s="384"/>
      <c r="BL325" s="384"/>
      <c r="BM325" s="384"/>
      <c r="BN325" s="384"/>
      <c r="BO325" s="384"/>
      <c r="BP325" s="384"/>
      <c r="BQ325" s="384"/>
      <c r="BR325" s="384"/>
      <c r="BS325" s="384"/>
      <c r="BT325" s="384"/>
      <c r="BU325" s="384"/>
      <c r="BV325" s="384"/>
      <c r="BW325" s="384"/>
      <c r="BX325" s="384"/>
      <c r="BY325" s="386"/>
      <c r="BZ325" s="421"/>
      <c r="CA325" s="421"/>
      <c r="CB325" s="421"/>
      <c r="CC325" s="421"/>
      <c r="CD325" s="421"/>
      <c r="CE325" s="421"/>
      <c r="CF325" s="421"/>
      <c r="CG325" s="421"/>
      <c r="CH325" s="421"/>
      <c r="CI325" s="421"/>
      <c r="CJ325" s="421"/>
      <c r="CK325" s="421"/>
      <c r="CL325" s="421"/>
      <c r="CM325" s="421"/>
      <c r="CN325" s="421"/>
      <c r="CO325" s="421"/>
      <c r="CP325" s="421"/>
      <c r="CQ325" s="421"/>
      <c r="CR325" s="421"/>
      <c r="CS325" s="421"/>
      <c r="CT325" s="421"/>
      <c r="CU325" s="421"/>
      <c r="CV325" s="421"/>
      <c r="CW325" s="421"/>
      <c r="CX325" s="421"/>
      <c r="CY325" s="421"/>
      <c r="CZ325" s="421"/>
    </row>
    <row r="326" s="759" customFormat="true" ht="15" customHeight="true" x14ac:dyDescent="0.2">
      <c r="AH326" s="757"/>
      <c r="AI326" s="757"/>
      <c r="AJ326" s="757"/>
      <c r="AK326" s="757"/>
      <c r="AL326" s="757"/>
      <c r="AM326" s="757"/>
      <c r="AN326" s="757"/>
      <c r="AO326" s="757"/>
      <c r="AP326" s="757"/>
      <c r="AQ326" s="757"/>
      <c r="AR326" s="757"/>
      <c r="AS326" s="757"/>
      <c r="AT326" s="757"/>
      <c r="AU326" s="757"/>
      <c r="AV326" s="757"/>
      <c r="AW326" s="757"/>
      <c r="AX326" s="757"/>
      <c r="AY326" s="757"/>
      <c r="AZ326" s="757"/>
      <c r="BA326" s="386"/>
      <c r="BB326" s="384"/>
      <c r="BC326" s="384"/>
      <c r="BD326" s="384"/>
      <c r="BE326" s="384"/>
      <c r="BF326" s="384"/>
      <c r="BG326" s="384"/>
      <c r="BH326" s="384"/>
      <c r="BI326" s="384"/>
      <c r="BJ326" s="384"/>
      <c r="BK326" s="384"/>
      <c r="BL326" s="384"/>
      <c r="BM326" s="384"/>
      <c r="BN326" s="384"/>
      <c r="BO326" s="384"/>
      <c r="BP326" s="384"/>
      <c r="BQ326" s="384"/>
      <c r="BR326" s="384"/>
      <c r="BS326" s="384"/>
      <c r="BT326" s="384"/>
      <c r="BU326" s="384"/>
      <c r="BV326" s="384"/>
      <c r="BW326" s="384"/>
      <c r="BX326" s="384"/>
      <c r="BY326" s="386"/>
      <c r="BZ326" s="421"/>
      <c r="CA326" s="421"/>
      <c r="CB326" s="421"/>
      <c r="CC326" s="421"/>
      <c r="CD326" s="421"/>
      <c r="CE326" s="421"/>
      <c r="CF326" s="421"/>
      <c r="CG326" s="421"/>
      <c r="CH326" s="421"/>
      <c r="CI326" s="421"/>
      <c r="CJ326" s="421"/>
      <c r="CK326" s="421"/>
      <c r="CL326" s="421"/>
      <c r="CM326" s="421"/>
      <c r="CN326" s="421"/>
      <c r="CO326" s="421"/>
      <c r="CP326" s="421"/>
      <c r="CQ326" s="421"/>
      <c r="CR326" s="421"/>
      <c r="CS326" s="421"/>
      <c r="CT326" s="421"/>
      <c r="CU326" s="421"/>
      <c r="CV326" s="421"/>
      <c r="CW326" s="421"/>
      <c r="CX326" s="421"/>
      <c r="CY326" s="421"/>
      <c r="CZ326" s="421"/>
    </row>
    <row r="327" s="759" customFormat="true" ht="15" customHeight="true" x14ac:dyDescent="0.2">
      <c r="AH327" s="757"/>
      <c r="AI327" s="757"/>
      <c r="AJ327" s="757"/>
      <c r="AK327" s="757"/>
      <c r="AL327" s="757"/>
      <c r="AM327" s="757"/>
      <c r="AN327" s="757"/>
      <c r="AO327" s="757"/>
      <c r="AP327" s="757"/>
      <c r="AQ327" s="757"/>
      <c r="AR327" s="757"/>
      <c r="AS327" s="757"/>
      <c r="AT327" s="757"/>
      <c r="AU327" s="757"/>
      <c r="AV327" s="757"/>
      <c r="AW327" s="757"/>
      <c r="AX327" s="757"/>
      <c r="AY327" s="757"/>
      <c r="AZ327" s="757"/>
      <c r="BA327" s="386"/>
      <c r="BB327" s="384"/>
      <c r="BC327" s="384"/>
      <c r="BD327" s="384"/>
      <c r="BE327" s="384"/>
      <c r="BF327" s="384"/>
      <c r="BG327" s="384"/>
      <c r="BH327" s="384"/>
      <c r="BI327" s="384"/>
      <c r="BJ327" s="384"/>
      <c r="BK327" s="384"/>
      <c r="BL327" s="384"/>
      <c r="BM327" s="384"/>
      <c r="BN327" s="384"/>
      <c r="BO327" s="384"/>
      <c r="BP327" s="384"/>
      <c r="BQ327" s="384"/>
      <c r="BR327" s="384"/>
      <c r="BS327" s="384"/>
      <c r="BT327" s="384"/>
      <c r="BU327" s="384"/>
      <c r="BV327" s="384"/>
      <c r="BW327" s="384"/>
      <c r="BX327" s="384"/>
      <c r="BY327" s="386"/>
      <c r="BZ327" s="421"/>
      <c r="CA327" s="421"/>
      <c r="CB327" s="421"/>
      <c r="CC327" s="421"/>
      <c r="CD327" s="421"/>
      <c r="CE327" s="421"/>
      <c r="CF327" s="421"/>
      <c r="CG327" s="421"/>
      <c r="CH327" s="421"/>
      <c r="CI327" s="421"/>
      <c r="CJ327" s="421"/>
      <c r="CK327" s="421"/>
      <c r="CL327" s="421"/>
      <c r="CM327" s="421"/>
      <c r="CN327" s="421"/>
      <c r="CO327" s="421"/>
      <c r="CP327" s="421"/>
      <c r="CQ327" s="421"/>
      <c r="CR327" s="421"/>
      <c r="CS327" s="421"/>
      <c r="CT327" s="421"/>
      <c r="CU327" s="421"/>
      <c r="CV327" s="421"/>
      <c r="CW327" s="421"/>
      <c r="CX327" s="421"/>
      <c r="CY327" s="421"/>
      <c r="CZ327" s="421"/>
    </row>
    <row r="328" s="759" customFormat="true" ht="15" customHeight="true" x14ac:dyDescent="0.2">
      <c r="AH328" s="757"/>
      <c r="AI328" s="757"/>
      <c r="AJ328" s="757"/>
      <c r="AK328" s="757"/>
      <c r="AL328" s="757"/>
      <c r="AM328" s="757"/>
      <c r="AN328" s="757"/>
      <c r="AO328" s="757"/>
      <c r="AP328" s="757"/>
      <c r="AQ328" s="757"/>
      <c r="AR328" s="757"/>
      <c r="AS328" s="757"/>
      <c r="AT328" s="757"/>
      <c r="AU328" s="757"/>
      <c r="AV328" s="757"/>
      <c r="AW328" s="757"/>
      <c r="AX328" s="757"/>
      <c r="AY328" s="757"/>
      <c r="AZ328" s="757"/>
      <c r="BA328" s="386"/>
      <c r="BB328" s="384"/>
      <c r="BC328" s="384"/>
      <c r="BD328" s="384"/>
      <c r="BE328" s="384"/>
      <c r="BF328" s="384"/>
      <c r="BG328" s="384"/>
      <c r="BH328" s="384"/>
      <c r="BI328" s="384"/>
      <c r="BJ328" s="384"/>
      <c r="BK328" s="384"/>
      <c r="BL328" s="384"/>
      <c r="BM328" s="384"/>
      <c r="BN328" s="384"/>
      <c r="BO328" s="384"/>
      <c r="BP328" s="384"/>
      <c r="BQ328" s="384"/>
      <c r="BR328" s="384"/>
      <c r="BS328" s="384"/>
      <c r="BT328" s="384"/>
      <c r="BU328" s="384"/>
      <c r="BV328" s="384"/>
      <c r="BW328" s="384"/>
      <c r="BX328" s="384"/>
      <c r="BY328" s="386"/>
      <c r="BZ328" s="421"/>
      <c r="CA328" s="421"/>
      <c r="CB328" s="421"/>
      <c r="CC328" s="421"/>
      <c r="CD328" s="421"/>
      <c r="CE328" s="421"/>
      <c r="CF328" s="421"/>
      <c r="CG328" s="421"/>
      <c r="CH328" s="421"/>
      <c r="CI328" s="421"/>
      <c r="CJ328" s="421"/>
      <c r="CK328" s="421"/>
      <c r="CL328" s="421"/>
      <c r="CM328" s="421"/>
      <c r="CN328" s="421"/>
      <c r="CO328" s="421"/>
      <c r="CP328" s="421"/>
      <c r="CQ328" s="421"/>
      <c r="CR328" s="421"/>
      <c r="CS328" s="421"/>
      <c r="CT328" s="421"/>
      <c r="CU328" s="421"/>
      <c r="CV328" s="421"/>
      <c r="CW328" s="421"/>
      <c r="CX328" s="421"/>
      <c r="CY328" s="421"/>
      <c r="CZ328" s="421"/>
    </row>
    <row r="329" s="759" customFormat="true" ht="250.15" customHeight="true" x14ac:dyDescent="0.2">
      <c r="AH329" s="757"/>
      <c r="AI329" s="757"/>
      <c r="AJ329" s="757"/>
      <c r="AK329" s="757"/>
      <c r="AL329" s="757"/>
      <c r="AM329" s="757"/>
      <c r="AN329" s="757"/>
      <c r="AO329" s="757"/>
      <c r="AP329" s="757"/>
      <c r="AQ329" s="757"/>
      <c r="AR329" s="757"/>
      <c r="AS329" s="757"/>
      <c r="AT329" s="757"/>
      <c r="AU329" s="757"/>
      <c r="AV329" s="757"/>
      <c r="AW329" s="757"/>
      <c r="AX329" s="757"/>
      <c r="AY329" s="757"/>
      <c r="AZ329" s="757"/>
      <c r="BA329" s="386"/>
      <c r="BB329" s="384"/>
      <c r="BC329" s="384"/>
      <c r="BD329" s="384"/>
      <c r="BE329" s="384"/>
      <c r="BF329" s="384"/>
      <c r="BG329" s="384"/>
      <c r="BH329" s="384"/>
      <c r="BI329" s="384"/>
      <c r="BJ329" s="384"/>
      <c r="BK329" s="384"/>
      <c r="BL329" s="384"/>
      <c r="BM329" s="384"/>
      <c r="BN329" s="384"/>
      <c r="BO329" s="384"/>
      <c r="BP329" s="384"/>
      <c r="BQ329" s="384"/>
      <c r="BR329" s="384"/>
      <c r="BS329" s="384"/>
      <c r="BT329" s="384"/>
      <c r="BU329" s="384"/>
      <c r="BV329" s="384"/>
      <c r="BW329" s="384"/>
      <c r="BX329" s="384"/>
      <c r="BY329" s="386"/>
      <c r="BZ329" s="421"/>
      <c r="CA329" s="421"/>
      <c r="CB329" s="421"/>
      <c r="CC329" s="421"/>
      <c r="CD329" s="421"/>
      <c r="CE329" s="421"/>
      <c r="CF329" s="421"/>
      <c r="CG329" s="421"/>
      <c r="CH329" s="421"/>
      <c r="CI329" s="421"/>
      <c r="CJ329" s="421"/>
      <c r="CK329" s="421"/>
      <c r="CL329" s="421"/>
      <c r="CM329" s="421"/>
      <c r="CN329" s="421"/>
      <c r="CO329" s="421"/>
      <c r="CP329" s="421"/>
      <c r="CQ329" s="421"/>
      <c r="CR329" s="421"/>
      <c r="CS329" s="421"/>
      <c r="CT329" s="421"/>
      <c r="CU329" s="421"/>
      <c r="CV329" s="421"/>
      <c r="CW329" s="421"/>
      <c r="CX329" s="421"/>
      <c r="CY329" s="421"/>
      <c r="CZ329" s="421"/>
    </row>
    <row r="330" s="584" customFormat="true" ht="19.15" customHeight="true" x14ac:dyDescent="0.2">
      <c r="AH330" s="86"/>
      <c r="AI330" s="86"/>
      <c r="AJ330" s="86"/>
      <c r="AK330" s="86"/>
      <c r="AL330" s="86"/>
      <c r="AM330" s="86"/>
      <c r="AN330" s="86"/>
      <c r="AO330" s="86"/>
      <c r="AP330" s="86"/>
      <c r="AQ330" s="86"/>
      <c r="AR330" s="86"/>
      <c r="AS330" s="86"/>
      <c r="AT330" s="86"/>
      <c r="AU330" s="86"/>
      <c r="AV330" s="86"/>
      <c r="AW330" s="86"/>
      <c r="AX330" s="86"/>
      <c r="AY330" s="86"/>
      <c r="AZ330" s="86"/>
      <c r="BA330" s="759"/>
      <c r="BB330" s="759"/>
      <c r="BC330" s="629"/>
      <c r="BD330" s="629"/>
      <c r="BE330" s="629"/>
      <c r="BF330" s="629"/>
      <c r="BG330" s="629"/>
      <c r="BH330" s="629"/>
      <c r="BI330" s="629"/>
      <c r="BJ330" s="629"/>
      <c r="BK330" s="629"/>
      <c r="BL330" s="629"/>
      <c r="BM330" s="629"/>
      <c r="BN330" s="629"/>
      <c r="BO330" s="629"/>
      <c r="BP330" s="629"/>
      <c r="BQ330" s="629"/>
      <c r="BR330" s="629"/>
      <c r="BS330" s="629"/>
      <c r="BT330" s="629"/>
      <c r="BU330" s="629"/>
      <c r="BV330" s="629"/>
      <c r="BW330" s="629"/>
      <c r="BX330" s="629"/>
      <c r="BY330" s="629"/>
      <c r="BZ330" s="417"/>
      <c r="CA330" s="417"/>
      <c r="CB330" s="417"/>
      <c r="CC330" s="417"/>
      <c r="CD330" s="417"/>
      <c r="CE330" s="417"/>
      <c r="CF330" s="417"/>
      <c r="CG330" s="417"/>
      <c r="CH330" s="417"/>
      <c r="CI330" s="417"/>
      <c r="CJ330" s="417"/>
      <c r="CK330" s="417"/>
      <c r="CL330" s="417"/>
      <c r="CM330" s="417"/>
      <c r="CN330" s="417"/>
      <c r="CO330" s="417"/>
      <c r="CP330" s="417"/>
      <c r="CQ330" s="417"/>
      <c r="CR330" s="417"/>
      <c r="CS330" s="417"/>
      <c r="CT330" s="417"/>
      <c r="CU330" s="417"/>
      <c r="CV330" s="417"/>
      <c r="CW330" s="417"/>
      <c r="CX330" s="417"/>
      <c r="CY330" s="417"/>
      <c r="CZ330" s="417"/>
    </row>
    <row r="331" s="584" customFormat="true" ht="12.75" x14ac:dyDescent="0.2">
      <c r="AH331" s="86"/>
      <c r="AI331" s="86"/>
      <c r="AJ331" s="86"/>
      <c r="AK331" s="86"/>
      <c r="AL331" s="86"/>
      <c r="AM331" s="86"/>
      <c r="AN331" s="86"/>
      <c r="AO331" s="86"/>
      <c r="AP331" s="86"/>
      <c r="AQ331" s="86"/>
      <c r="AR331" s="86"/>
      <c r="AS331" s="86"/>
      <c r="AT331" s="86"/>
      <c r="AU331" s="86"/>
      <c r="AV331" s="86"/>
      <c r="AW331" s="86"/>
      <c r="AX331" s="86"/>
      <c r="AY331" s="86"/>
      <c r="AZ331" s="86"/>
      <c r="BA331" s="759"/>
      <c r="BB331" s="759"/>
      <c r="BC331" s="629"/>
      <c r="BD331" s="629"/>
      <c r="BE331" s="629"/>
      <c r="BF331" s="629"/>
      <c r="BG331" s="629"/>
      <c r="BH331" s="629"/>
      <c r="BI331" s="629"/>
      <c r="BJ331" s="629"/>
      <c r="BK331" s="629"/>
      <c r="BL331" s="629"/>
      <c r="BM331" s="629"/>
      <c r="BN331" s="629"/>
      <c r="BO331" s="629"/>
      <c r="BP331" s="629"/>
      <c r="BQ331" s="629"/>
      <c r="BR331" s="629"/>
      <c r="BS331" s="629"/>
      <c r="BT331" s="629"/>
      <c r="BU331" s="629"/>
      <c r="BV331" s="629"/>
      <c r="BW331" s="629"/>
      <c r="BX331" s="629"/>
      <c r="BY331" s="629"/>
      <c r="BZ331" s="417"/>
      <c r="CA331" s="417"/>
      <c r="CB331" s="417"/>
      <c r="CC331" s="417"/>
      <c r="CD331" s="417"/>
      <c r="CE331" s="417"/>
      <c r="CF331" s="417"/>
      <c r="CG331" s="417"/>
      <c r="CH331" s="417"/>
      <c r="CI331" s="417"/>
      <c r="CJ331" s="417"/>
      <c r="CK331" s="417"/>
      <c r="CL331" s="417"/>
      <c r="CM331" s="417"/>
      <c r="CN331" s="417"/>
      <c r="CO331" s="417"/>
      <c r="CP331" s="417"/>
      <c r="CQ331" s="417"/>
      <c r="CR331" s="417"/>
      <c r="CS331" s="417"/>
      <c r="CT331" s="417"/>
      <c r="CU331" s="417"/>
      <c r="CV331" s="417"/>
      <c r="CW331" s="417"/>
      <c r="CX331" s="417"/>
      <c r="CY331" s="417"/>
      <c r="CZ331" s="417"/>
    </row>
    <row r="332" s="584" customFormat="true" ht="12.75" x14ac:dyDescent="0.2">
      <c r="AH332" s="86"/>
      <c r="AI332" s="86"/>
      <c r="AJ332" s="86"/>
      <c r="AK332" s="86"/>
      <c r="AL332" s="86"/>
      <c r="AM332" s="86"/>
      <c r="AN332" s="86"/>
      <c r="AO332" s="86"/>
      <c r="AP332" s="86"/>
      <c r="AQ332" s="86"/>
      <c r="AR332" s="86"/>
      <c r="AS332" s="86"/>
      <c r="AT332" s="86"/>
      <c r="AU332" s="86"/>
      <c r="AV332" s="86"/>
      <c r="AW332" s="86"/>
      <c r="AX332" s="86"/>
      <c r="AY332" s="86"/>
      <c r="AZ332" s="86"/>
      <c r="BA332" s="759"/>
      <c r="BB332" s="759"/>
      <c r="BC332" s="629"/>
      <c r="BD332" s="629"/>
      <c r="BE332" s="629"/>
      <c r="BF332" s="629"/>
      <c r="BG332" s="629"/>
      <c r="BH332" s="629"/>
      <c r="BI332" s="629"/>
      <c r="BJ332" s="629"/>
      <c r="BK332" s="629"/>
      <c r="BL332" s="629"/>
      <c r="BM332" s="629"/>
      <c r="BN332" s="629"/>
      <c r="BO332" s="629"/>
      <c r="BP332" s="629"/>
      <c r="BQ332" s="629"/>
      <c r="BR332" s="629"/>
      <c r="BS332" s="629"/>
      <c r="BT332" s="629"/>
      <c r="BU332" s="629"/>
      <c r="BV332" s="629"/>
      <c r="BW332" s="629"/>
      <c r="BX332" s="629"/>
      <c r="BY332" s="629"/>
      <c r="BZ332" s="417"/>
      <c r="CA332" s="417"/>
      <c r="CB332" s="417"/>
      <c r="CC332" s="417"/>
      <c r="CD332" s="417"/>
      <c r="CE332" s="417"/>
      <c r="CF332" s="417"/>
      <c r="CG332" s="417"/>
      <c r="CH332" s="417"/>
      <c r="CI332" s="417"/>
      <c r="CJ332" s="417"/>
      <c r="CK332" s="417"/>
      <c r="CL332" s="417"/>
      <c r="CM332" s="417"/>
      <c r="CN332" s="417"/>
      <c r="CO332" s="417"/>
      <c r="CP332" s="417"/>
      <c r="CQ332" s="417"/>
      <c r="CR332" s="417"/>
      <c r="CS332" s="417"/>
      <c r="CT332" s="417"/>
      <c r="CU332" s="417"/>
      <c r="CV332" s="417"/>
      <c r="CW332" s="417"/>
      <c r="CX332" s="417"/>
      <c r="CY332" s="417"/>
      <c r="CZ332" s="417"/>
    </row>
    <row r="333" s="584" customFormat="true" ht="12.75" x14ac:dyDescent="0.2">
      <c r="AH333" s="86"/>
      <c r="AI333" s="86"/>
      <c r="AJ333" s="86"/>
      <c r="AK333" s="86"/>
      <c r="AL333" s="86"/>
      <c r="AM333" s="86"/>
      <c r="AN333" s="86"/>
      <c r="AO333" s="86"/>
      <c r="AP333" s="86"/>
      <c r="AQ333" s="86"/>
      <c r="AR333" s="86"/>
      <c r="AS333" s="86"/>
      <c r="AT333" s="86"/>
      <c r="AU333" s="86"/>
      <c r="AV333" s="86"/>
      <c r="AW333" s="86"/>
      <c r="AX333" s="86"/>
      <c r="AY333" s="86"/>
      <c r="AZ333" s="86"/>
      <c r="BA333" s="759"/>
      <c r="BB333" s="759"/>
      <c r="BC333" s="629"/>
      <c r="BD333" s="629"/>
      <c r="BE333" s="629"/>
      <c r="BF333" s="629"/>
      <c r="BG333" s="629"/>
      <c r="BH333" s="629"/>
      <c r="BI333" s="629"/>
      <c r="BJ333" s="629"/>
      <c r="BK333" s="629"/>
      <c r="BL333" s="629"/>
      <c r="BM333" s="629"/>
      <c r="BN333" s="629"/>
      <c r="BO333" s="629"/>
      <c r="BP333" s="629"/>
      <c r="BQ333" s="629"/>
      <c r="BR333" s="629"/>
      <c r="BS333" s="629"/>
      <c r="BT333" s="629"/>
      <c r="BU333" s="629"/>
      <c r="BV333" s="629"/>
      <c r="BW333" s="629"/>
      <c r="BX333" s="629"/>
      <c r="BY333" s="629"/>
      <c r="BZ333" s="417"/>
      <c r="CA333" s="417"/>
      <c r="CB333" s="417"/>
      <c r="CC333" s="417"/>
      <c r="CD333" s="417"/>
      <c r="CE333" s="417"/>
      <c r="CF333" s="417"/>
      <c r="CG333" s="417"/>
      <c r="CH333" s="417"/>
      <c r="CI333" s="417"/>
      <c r="CJ333" s="417"/>
      <c r="CK333" s="417"/>
      <c r="CL333" s="417"/>
      <c r="CM333" s="417"/>
      <c r="CN333" s="417"/>
      <c r="CO333" s="417"/>
      <c r="CP333" s="417"/>
      <c r="CQ333" s="417"/>
      <c r="CR333" s="417"/>
      <c r="CS333" s="417"/>
      <c r="CT333" s="417"/>
      <c r="CU333" s="417"/>
      <c r="CV333" s="417"/>
      <c r="CW333" s="417"/>
      <c r="CX333" s="417"/>
      <c r="CY333" s="417"/>
      <c r="CZ333" s="417"/>
    </row>
    <row r="334" s="584" customFormat="true" ht="12.75" x14ac:dyDescent="0.2">
      <c r="AH334" s="86"/>
      <c r="AI334" s="86"/>
      <c r="AJ334" s="86"/>
      <c r="AK334" s="86"/>
      <c r="AL334" s="86"/>
      <c r="AM334" s="86"/>
      <c r="AN334" s="86"/>
      <c r="AO334" s="86"/>
      <c r="AP334" s="86"/>
      <c r="AQ334" s="86"/>
      <c r="AR334" s="86"/>
      <c r="AS334" s="86"/>
      <c r="AT334" s="86"/>
      <c r="AU334" s="86"/>
      <c r="AV334" s="86"/>
      <c r="AW334" s="86"/>
      <c r="AX334" s="86"/>
      <c r="AY334" s="86"/>
      <c r="AZ334" s="86"/>
      <c r="BA334" s="759"/>
      <c r="BB334" s="759"/>
      <c r="BC334" s="629"/>
      <c r="BD334" s="629"/>
      <c r="BE334" s="629"/>
      <c r="BF334" s="629"/>
      <c r="BG334" s="629"/>
      <c r="BH334" s="629"/>
      <c r="BI334" s="629"/>
      <c r="BJ334" s="629"/>
      <c r="BK334" s="629"/>
      <c r="BL334" s="629"/>
      <c r="BM334" s="629"/>
      <c r="BN334" s="629"/>
      <c r="BO334" s="629"/>
      <c r="BP334" s="629"/>
      <c r="BQ334" s="629"/>
      <c r="BR334" s="629"/>
      <c r="BS334" s="629"/>
      <c r="BT334" s="629"/>
      <c r="BU334" s="629"/>
      <c r="BV334" s="629"/>
      <c r="BW334" s="629"/>
      <c r="BX334" s="629"/>
      <c r="BY334" s="629"/>
      <c r="BZ334" s="417"/>
      <c r="CA334" s="417"/>
      <c r="CB334" s="417"/>
      <c r="CC334" s="417"/>
      <c r="CD334" s="417"/>
      <c r="CE334" s="417"/>
      <c r="CF334" s="417"/>
      <c r="CG334" s="417"/>
      <c r="CH334" s="417"/>
      <c r="CI334" s="417"/>
      <c r="CJ334" s="417"/>
      <c r="CK334" s="417"/>
      <c r="CL334" s="417"/>
      <c r="CM334" s="417"/>
      <c r="CN334" s="417"/>
      <c r="CO334" s="417"/>
      <c r="CP334" s="417"/>
      <c r="CQ334" s="417"/>
      <c r="CR334" s="417"/>
      <c r="CS334" s="417"/>
      <c r="CT334" s="417"/>
      <c r="CU334" s="417"/>
      <c r="CV334" s="417"/>
      <c r="CW334" s="417"/>
      <c r="CX334" s="417"/>
      <c r="CY334" s="417"/>
      <c r="CZ334" s="417"/>
    </row>
    <row r="335" s="584" customFormat="true" ht="12.75" x14ac:dyDescent="0.2">
      <c r="AH335" s="86"/>
      <c r="AI335" s="86"/>
      <c r="AJ335" s="86"/>
      <c r="AK335" s="86"/>
      <c r="AL335" s="86"/>
      <c r="AM335" s="86"/>
      <c r="AN335" s="86"/>
      <c r="AO335" s="86"/>
      <c r="AP335" s="86"/>
      <c r="AQ335" s="86"/>
      <c r="AR335" s="86"/>
      <c r="AS335" s="86"/>
      <c r="AT335" s="86"/>
      <c r="AU335" s="86"/>
      <c r="AV335" s="86"/>
      <c r="AW335" s="86"/>
      <c r="AX335" s="86"/>
      <c r="AY335" s="86"/>
      <c r="AZ335" s="86"/>
      <c r="BA335" s="759"/>
      <c r="BB335" s="759"/>
      <c r="BC335" s="629"/>
      <c r="BD335" s="629"/>
      <c r="BE335" s="629"/>
      <c r="BF335" s="629"/>
      <c r="BG335" s="629"/>
      <c r="BH335" s="629"/>
      <c r="BI335" s="629"/>
      <c r="BJ335" s="629"/>
      <c r="BK335" s="629"/>
      <c r="BL335" s="629"/>
      <c r="BM335" s="629"/>
      <c r="BN335" s="629"/>
      <c r="BO335" s="629"/>
      <c r="BP335" s="629"/>
      <c r="BQ335" s="629"/>
      <c r="BR335" s="629"/>
      <c r="BS335" s="629"/>
      <c r="BT335" s="629"/>
      <c r="BU335" s="629"/>
      <c r="BV335" s="629"/>
      <c r="BW335" s="629"/>
      <c r="BX335" s="629"/>
      <c r="BY335" s="629"/>
      <c r="BZ335" s="417"/>
      <c r="CA335" s="417"/>
      <c r="CB335" s="417"/>
      <c r="CC335" s="417"/>
      <c r="CD335" s="417"/>
      <c r="CE335" s="417"/>
      <c r="CF335" s="417"/>
      <c r="CG335" s="417"/>
      <c r="CH335" s="417"/>
      <c r="CI335" s="417"/>
      <c r="CJ335" s="417"/>
      <c r="CK335" s="417"/>
      <c r="CL335" s="417"/>
      <c r="CM335" s="417"/>
      <c r="CN335" s="417"/>
      <c r="CO335" s="417"/>
      <c r="CP335" s="417"/>
      <c r="CQ335" s="417"/>
      <c r="CR335" s="417"/>
      <c r="CS335" s="417"/>
      <c r="CT335" s="417"/>
      <c r="CU335" s="417"/>
      <c r="CV335" s="417"/>
      <c r="CW335" s="417"/>
      <c r="CX335" s="417"/>
      <c r="CY335" s="417"/>
      <c r="CZ335" s="417"/>
    </row>
    <row r="336" s="748" customFormat="true" ht="15" customHeight="true" x14ac:dyDescent="0.2">
      <c r="B336" s="585"/>
      <c r="AH336" s="417"/>
      <c r="AI336" s="417"/>
      <c r="AJ336" s="417"/>
      <c r="AK336" s="417"/>
      <c r="AL336" s="417"/>
      <c r="AM336" s="417"/>
      <c r="AN336" s="417"/>
      <c r="AO336" s="417"/>
      <c r="AP336" s="417"/>
      <c r="AQ336" s="417"/>
      <c r="AR336" s="417"/>
      <c r="AS336" s="417"/>
      <c r="AT336" s="417"/>
      <c r="AU336" s="417"/>
      <c r="AV336" s="417"/>
      <c r="AW336" s="417"/>
      <c r="AX336" s="417"/>
      <c r="AY336" s="417"/>
      <c r="AZ336" s="417"/>
      <c r="BA336" s="759"/>
      <c r="BB336" s="759"/>
      <c r="BC336" s="629"/>
      <c r="BD336" s="629"/>
      <c r="BE336" s="629"/>
      <c r="BF336" s="629"/>
      <c r="BG336" s="629"/>
      <c r="BH336" s="629"/>
      <c r="BI336" s="629"/>
      <c r="BJ336" s="629"/>
      <c r="BK336" s="629"/>
      <c r="BL336" s="629"/>
      <c r="BM336" s="629"/>
      <c r="BN336" s="629"/>
      <c r="BO336" s="629"/>
      <c r="BP336" s="629"/>
      <c r="BQ336" s="629"/>
      <c r="BR336" s="629"/>
      <c r="BS336" s="629"/>
      <c r="BT336" s="629"/>
      <c r="BU336" s="629"/>
      <c r="BV336" s="629"/>
      <c r="BW336" s="629"/>
      <c r="BX336" s="629"/>
      <c r="BY336" s="629"/>
      <c r="BZ336" s="417"/>
      <c r="CA336" s="417"/>
      <c r="CB336" s="417"/>
      <c r="CC336" s="417"/>
      <c r="CD336" s="417"/>
      <c r="CE336" s="417"/>
      <c r="CF336" s="417"/>
      <c r="CG336" s="417"/>
      <c r="CH336" s="417"/>
      <c r="CI336" s="417"/>
      <c r="CJ336" s="417"/>
      <c r="CK336" s="417"/>
      <c r="CL336" s="417"/>
      <c r="CM336" s="417"/>
      <c r="CN336" s="417"/>
      <c r="CO336" s="417"/>
      <c r="CP336" s="417"/>
      <c r="CQ336" s="417"/>
      <c r="CR336" s="417"/>
      <c r="CS336" s="417"/>
      <c r="CT336" s="417"/>
      <c r="CU336" s="417"/>
      <c r="CV336" s="417"/>
      <c r="CW336" s="417"/>
      <c r="CX336" s="417"/>
      <c r="CY336" s="417"/>
      <c r="CZ336" s="417"/>
    </row>
    <row r="337" s="748" customFormat="true" ht="18" customHeight="true" x14ac:dyDescent="0.2">
      <c r="B337" s="585"/>
      <c r="AH337" s="417"/>
      <c r="AI337" s="417"/>
      <c r="AJ337" s="417"/>
      <c r="AK337" s="417"/>
      <c r="AL337" s="417"/>
      <c r="AM337" s="417"/>
      <c r="AN337" s="417"/>
      <c r="AO337" s="417"/>
      <c r="AP337" s="417"/>
      <c r="AQ337" s="417"/>
      <c r="AR337" s="417"/>
      <c r="AS337" s="417"/>
      <c r="AT337" s="417"/>
      <c r="AU337" s="417"/>
      <c r="AV337" s="417"/>
      <c r="AW337" s="417"/>
      <c r="AX337" s="417"/>
      <c r="AY337" s="417"/>
      <c r="AZ337" s="417"/>
      <c r="BA337" s="759"/>
      <c r="BB337" s="759"/>
      <c r="BC337" s="629"/>
      <c r="BD337" s="629"/>
      <c r="BE337" s="629"/>
      <c r="BF337" s="629"/>
      <c r="BG337" s="629"/>
      <c r="BH337" s="629"/>
      <c r="BI337" s="629"/>
      <c r="BJ337" s="629"/>
      <c r="BK337" s="629"/>
      <c r="BL337" s="629"/>
      <c r="BM337" s="629"/>
      <c r="BN337" s="629"/>
      <c r="BO337" s="629"/>
      <c r="BP337" s="629"/>
      <c r="BQ337" s="629"/>
      <c r="BR337" s="629"/>
      <c r="BS337" s="629"/>
      <c r="BT337" s="629"/>
      <c r="BU337" s="629"/>
      <c r="BV337" s="629"/>
      <c r="BW337" s="629"/>
      <c r="BX337" s="629"/>
      <c r="BY337" s="629"/>
      <c r="BZ337" s="417"/>
      <c r="CA337" s="417"/>
      <c r="CB337" s="417"/>
      <c r="CC337" s="417"/>
      <c r="CD337" s="417"/>
      <c r="CE337" s="417"/>
      <c r="CF337" s="417"/>
      <c r="CG337" s="417"/>
      <c r="CH337" s="417"/>
      <c r="CI337" s="417"/>
      <c r="CJ337" s="417"/>
      <c r="CK337" s="417"/>
      <c r="CL337" s="417"/>
      <c r="CM337" s="417"/>
      <c r="CN337" s="417"/>
      <c r="CO337" s="417"/>
      <c r="CP337" s="417"/>
      <c r="CQ337" s="417"/>
      <c r="CR337" s="417"/>
      <c r="CS337" s="417"/>
      <c r="CT337" s="417"/>
      <c r="CU337" s="417"/>
      <c r="CV337" s="417"/>
      <c r="CW337" s="417"/>
      <c r="CX337" s="417"/>
      <c r="CY337" s="417"/>
      <c r="CZ337" s="417"/>
    </row>
    <row r="338" s="748" customFormat="true" ht="18" customHeight="true" x14ac:dyDescent="0.2">
      <c r="B338" s="585"/>
      <c r="AH338" s="417"/>
      <c r="AI338" s="417"/>
      <c r="AJ338" s="417"/>
      <c r="AK338" s="417"/>
      <c r="AL338" s="417"/>
      <c r="AM338" s="417"/>
      <c r="AN338" s="417"/>
      <c r="AO338" s="417"/>
      <c r="AP338" s="417"/>
      <c r="AQ338" s="417"/>
      <c r="AR338" s="417"/>
      <c r="AS338" s="417"/>
      <c r="AT338" s="417"/>
      <c r="AU338" s="417"/>
      <c r="AV338" s="417"/>
      <c r="AW338" s="417"/>
      <c r="AX338" s="417"/>
      <c r="AY338" s="417"/>
      <c r="AZ338" s="417"/>
      <c r="BA338" s="759"/>
      <c r="BB338" s="759"/>
      <c r="BC338" s="629"/>
      <c r="BD338" s="629"/>
      <c r="BE338" s="629"/>
      <c r="BF338" s="629"/>
      <c r="BG338" s="629"/>
      <c r="BH338" s="629"/>
      <c r="BI338" s="629"/>
      <c r="BJ338" s="629"/>
      <c r="BK338" s="629"/>
      <c r="BL338" s="629"/>
      <c r="BM338" s="629"/>
      <c r="BN338" s="629"/>
      <c r="BO338" s="629"/>
      <c r="BP338" s="629"/>
      <c r="BQ338" s="629"/>
      <c r="BR338" s="629"/>
      <c r="BS338" s="629"/>
      <c r="BT338" s="629"/>
      <c r="BU338" s="629"/>
      <c r="BV338" s="629"/>
      <c r="BW338" s="629"/>
      <c r="BX338" s="629"/>
      <c r="BY338" s="629"/>
      <c r="BZ338" s="417"/>
      <c r="CA338" s="417"/>
      <c r="CB338" s="417"/>
      <c r="CC338" s="417"/>
      <c r="CD338" s="417"/>
      <c r="CE338" s="417"/>
      <c r="CF338" s="417"/>
      <c r="CG338" s="417"/>
      <c r="CH338" s="417"/>
      <c r="CI338" s="417"/>
      <c r="CJ338" s="417"/>
      <c r="CK338" s="417"/>
      <c r="CL338" s="417"/>
      <c r="CM338" s="417"/>
      <c r="CN338" s="417"/>
      <c r="CO338" s="417"/>
      <c r="CP338" s="417"/>
      <c r="CQ338" s="417"/>
      <c r="CR338" s="417"/>
      <c r="CS338" s="417"/>
      <c r="CT338" s="417"/>
      <c r="CU338" s="417"/>
      <c r="CV338" s="417"/>
      <c r="CW338" s="417"/>
      <c r="CX338" s="417"/>
      <c r="CY338" s="417"/>
      <c r="CZ338" s="417"/>
    </row>
    <row r="339" s="603" customFormat="true" ht="15" customHeight="true" x14ac:dyDescent="0.2">
      <c r="B339" s="243"/>
      <c r="AH339" s="422"/>
      <c r="AI339" s="422"/>
      <c r="AJ339" s="422"/>
      <c r="AK339" s="422"/>
      <c r="AL339" s="422"/>
      <c r="AM339" s="422"/>
      <c r="AN339" s="422"/>
      <c r="AO339" s="422"/>
      <c r="AP339" s="422"/>
      <c r="AQ339" s="422"/>
      <c r="AR339" s="422"/>
      <c r="AS339" s="422"/>
      <c r="AT339" s="422"/>
      <c r="AU339" s="422"/>
      <c r="AV339" s="422"/>
      <c r="AW339" s="422"/>
      <c r="AX339" s="422"/>
      <c r="AY339" s="422"/>
      <c r="AZ339" s="422"/>
      <c r="BA339" s="423" t="s">
        <v>131</v>
      </c>
      <c r="BB339" s="371" t="s">
        <v>130</v>
      </c>
      <c r="BC339" s="859" t="s">
        <v>115</v>
      </c>
      <c r="BD339" s="860"/>
      <c r="BE339" s="860"/>
      <c r="BF339" s="860"/>
      <c r="BG339" s="889"/>
      <c r="BH339" s="859" t="s">
        <v>39</v>
      </c>
      <c r="BI339" s="860"/>
      <c r="BJ339" s="860"/>
      <c r="BK339" s="860"/>
      <c r="BL339" s="889"/>
      <c r="BM339" s="859" t="s">
        <v>38</v>
      </c>
      <c r="BN339" s="860"/>
      <c r="BO339" s="860"/>
      <c r="BP339" s="860"/>
      <c r="BQ339" s="861"/>
      <c r="BR339" s="96" t="s">
        <v>143</v>
      </c>
      <c r="BS339" s="502"/>
      <c r="BT339" s="502"/>
      <c r="BU339" s="502"/>
      <c r="BV339" s="502"/>
      <c r="BW339" s="502"/>
      <c r="BX339" s="502"/>
      <c r="BY339" s="502"/>
      <c r="BZ339" s="516"/>
      <c r="CA339" s="516"/>
      <c r="CB339" s="516"/>
      <c r="CC339" s="516"/>
      <c r="CD339" s="516"/>
      <c r="CE339" s="516"/>
      <c r="CF339" s="516"/>
      <c r="CG339" s="516"/>
      <c r="CH339" s="421"/>
      <c r="CI339" s="421"/>
      <c r="CJ339" s="421"/>
      <c r="CK339" s="421"/>
      <c r="CL339" s="421"/>
      <c r="CM339" s="421"/>
      <c r="CN339" s="421"/>
      <c r="CO339" s="421"/>
      <c r="CP339" s="421"/>
      <c r="CQ339" s="421"/>
      <c r="CR339" s="421"/>
      <c r="CS339" s="421"/>
      <c r="CT339" s="421"/>
      <c r="CU339" s="421"/>
      <c r="CV339" s="421"/>
      <c r="CW339" s="421"/>
      <c r="CX339" s="421"/>
      <c r="CY339" s="421"/>
      <c r="CZ339" s="421"/>
    </row>
    <row r="340" s="603" customFormat="true" ht="24" x14ac:dyDescent="0.2">
      <c r="B340" s="243"/>
      <c r="AH340" s="422"/>
      <c r="AI340" s="422"/>
      <c r="AJ340" s="422"/>
      <c r="AK340" s="422"/>
      <c r="AL340" s="422"/>
      <c r="AM340" s="422"/>
      <c r="AN340" s="422"/>
      <c r="AO340" s="422"/>
      <c r="AP340" s="422"/>
      <c r="AQ340" s="422"/>
      <c r="AR340" s="422"/>
      <c r="AS340" s="422"/>
      <c r="AT340" s="422"/>
      <c r="AU340" s="422"/>
      <c r="AV340" s="422"/>
      <c r="AW340" s="422"/>
      <c r="AX340" s="422"/>
      <c r="AY340" s="422"/>
      <c r="AZ340" s="422"/>
      <c r="BA340" s="409" t="s">
        <v>127</v>
      </c>
      <c r="BB340" s="408"/>
      <c r="BC340" s="532" t="s">
        <v>0</v>
      </c>
      <c r="BD340" s="604" t="s">
        <v>1</v>
      </c>
      <c r="BE340" s="604" t="s">
        <v>2</v>
      </c>
      <c r="BF340" s="604" t="s">
        <v>3</v>
      </c>
      <c r="BG340" s="533" t="s">
        <v>4</v>
      </c>
      <c r="BH340" s="532" t="s">
        <v>0</v>
      </c>
      <c r="BI340" s="604" t="s">
        <v>1</v>
      </c>
      <c r="BJ340" s="604" t="s">
        <v>2</v>
      </c>
      <c r="BK340" s="604" t="s">
        <v>3</v>
      </c>
      <c r="BL340" s="533" t="s">
        <v>4</v>
      </c>
      <c r="BM340" s="532" t="s">
        <v>0</v>
      </c>
      <c r="BN340" s="604" t="s">
        <v>1</v>
      </c>
      <c r="BO340" s="604" t="s">
        <v>2</v>
      </c>
      <c r="BP340" s="604" t="s">
        <v>3</v>
      </c>
      <c r="BQ340" s="533" t="s">
        <v>4</v>
      </c>
      <c r="BR340" s="532" t="s">
        <v>677</v>
      </c>
      <c r="BS340" s="604" t="s">
        <v>265</v>
      </c>
      <c r="BT340" s="604" t="s">
        <v>266</v>
      </c>
      <c r="BU340" s="604" t="s">
        <v>267</v>
      </c>
      <c r="BV340" s="604" t="s">
        <v>678</v>
      </c>
      <c r="BW340" s="604" t="s">
        <v>679</v>
      </c>
      <c r="BX340" s="604" t="s">
        <v>268</v>
      </c>
      <c r="BY340" s="605" t="s">
        <v>269</v>
      </c>
      <c r="BZ340" s="605" t="s">
        <v>270</v>
      </c>
      <c r="CA340" s="605" t="s">
        <v>680</v>
      </c>
      <c r="CB340" s="605" t="s">
        <v>271</v>
      </c>
      <c r="CC340" s="605" t="s">
        <v>272</v>
      </c>
      <c r="CD340" s="605" t="s">
        <v>273</v>
      </c>
      <c r="CE340" s="605" t="s">
        <v>274</v>
      </c>
      <c r="CF340" s="605" t="s">
        <v>275</v>
      </c>
      <c r="CG340" s="605" t="s">
        <v>276</v>
      </c>
      <c r="CH340" s="763" t="s">
        <v>681</v>
      </c>
      <c r="CI340" s="763"/>
      <c r="CJ340" s="763"/>
      <c r="CK340" s="763"/>
      <c r="CL340" s="763"/>
      <c r="CM340" s="763"/>
      <c r="CN340" s="763"/>
      <c r="CO340" s="763"/>
      <c r="CP340" s="763"/>
      <c r="CQ340" s="763"/>
      <c r="CR340" s="763"/>
      <c r="CS340" s="763"/>
      <c r="CT340" s="763"/>
      <c r="CU340" s="763"/>
      <c r="CV340" s="763"/>
      <c r="CW340" s="763"/>
      <c r="CX340" s="763"/>
      <c r="CY340" s="763"/>
      <c r="CZ340" s="763"/>
    </row>
    <row r="341" s="603" customFormat="true" ht="15" customHeight="true" x14ac:dyDescent="0.2">
      <c r="B341" s="243"/>
      <c r="AH341" s="422"/>
      <c r="AI341" s="422"/>
      <c r="AJ341" s="422"/>
      <c r="AK341" s="422"/>
      <c r="AL341" s="422"/>
      <c r="AM341" s="422"/>
      <c r="AN341" s="422"/>
      <c r="AO341" s="422"/>
      <c r="AP341" s="422"/>
      <c r="AQ341" s="422"/>
      <c r="AR341" s="422"/>
      <c r="AS341" s="422"/>
      <c r="AT341" s="422"/>
      <c r="AU341" s="422"/>
      <c r="AV341" s="422"/>
      <c r="AW341" s="422"/>
      <c r="AX341" s="422"/>
      <c r="AY341" s="422"/>
      <c r="AZ341" s="422"/>
      <c r="BA341" s="891" t="s">
        <v>156</v>
      </c>
      <c r="BB341" s="642" t="s">
        <v>50</v>
      </c>
      <c r="BC341" s="121" t="s">
        <v>36</v>
      </c>
      <c r="BD341" s="117" t="s">
        <v>36</v>
      </c>
      <c r="BE341" s="117" t="s">
        <v>36</v>
      </c>
      <c r="BF341" s="117" t="s">
        <v>36</v>
      </c>
      <c r="BG341" s="112" t="s">
        <v>36</v>
      </c>
      <c r="BH341" s="121" t="s">
        <v>36</v>
      </c>
      <c r="BI341" s="117" t="s">
        <v>36</v>
      </c>
      <c r="BJ341" s="117" t="s">
        <v>36</v>
      </c>
      <c r="BK341" s="117" t="s">
        <v>36</v>
      </c>
      <c r="BL341" s="112" t="s">
        <v>36</v>
      </c>
      <c r="BM341" s="121" t="s">
        <v>36</v>
      </c>
      <c r="BN341" s="117" t="s">
        <v>36</v>
      </c>
      <c r="BO341" s="117" t="s">
        <v>36</v>
      </c>
      <c r="BP341" s="117" t="s">
        <v>36</v>
      </c>
      <c r="BQ341" s="112" t="s">
        <v>36</v>
      </c>
      <c r="BR341" s="121" t="s">
        <v>36</v>
      </c>
      <c r="BS341" s="117" t="s">
        <v>36</v>
      </c>
      <c r="BT341" s="117" t="s">
        <v>36</v>
      </c>
      <c r="BU341" s="117" t="s">
        <v>36</v>
      </c>
      <c r="BV341" s="117" t="s">
        <v>36</v>
      </c>
      <c r="BW341" s="117" t="s">
        <v>36</v>
      </c>
      <c r="BX341" s="117" t="s">
        <v>36</v>
      </c>
      <c r="BY341" s="106" t="s">
        <v>36</v>
      </c>
      <c r="BZ341" s="106" t="s">
        <v>36</v>
      </c>
      <c r="CA341" s="106" t="s">
        <v>36</v>
      </c>
      <c r="CB341" s="106" t="s">
        <v>36</v>
      </c>
      <c r="CC341" s="106" t="s">
        <v>36</v>
      </c>
      <c r="CD341" s="106" t="s">
        <v>36</v>
      </c>
      <c r="CE341" s="106" t="s">
        <v>36</v>
      </c>
      <c r="CF341" s="106" t="s">
        <v>36</v>
      </c>
      <c r="CG341" s="106" t="s">
        <v>36</v>
      </c>
      <c r="CH341" s="85"/>
      <c r="CI341" s="85"/>
      <c r="CJ341" s="85"/>
      <c r="CK341" s="85"/>
      <c r="CL341" s="85"/>
      <c r="CM341" s="85"/>
      <c r="CN341" s="85"/>
      <c r="CO341" s="85"/>
      <c r="CP341" s="85"/>
      <c r="CQ341" s="85"/>
      <c r="CR341" s="85"/>
      <c r="CS341" s="85"/>
      <c r="CT341" s="85"/>
      <c r="CU341" s="85"/>
      <c r="CV341" s="85"/>
      <c r="CW341" s="85"/>
      <c r="CX341" s="85"/>
      <c r="CY341" s="85"/>
      <c r="CZ341" s="85"/>
    </row>
    <row r="342" s="603" customFormat="true" ht="15" customHeight="true" x14ac:dyDescent="0.2">
      <c r="B342" s="243"/>
      <c r="AH342" s="422"/>
      <c r="AI342" s="422"/>
      <c r="AJ342" s="422"/>
      <c r="AK342" s="422"/>
      <c r="AL342" s="422"/>
      <c r="AM342" s="422"/>
      <c r="AN342" s="422"/>
      <c r="AO342" s="422"/>
      <c r="AP342" s="422"/>
      <c r="AQ342" s="422"/>
      <c r="AR342" s="422"/>
      <c r="AS342" s="422"/>
      <c r="AT342" s="422"/>
      <c r="AU342" s="422"/>
      <c r="AV342" s="422"/>
      <c r="AW342" s="422"/>
      <c r="AX342" s="422"/>
      <c r="AY342" s="422"/>
      <c r="AZ342" s="422"/>
      <c r="BA342" s="886"/>
      <c r="BB342" s="641" t="s">
        <v>49</v>
      </c>
      <c r="BC342" s="120" t="s">
        <v>36</v>
      </c>
      <c r="BD342" s="116" t="s">
        <v>36</v>
      </c>
      <c r="BE342" s="116" t="s">
        <v>36</v>
      </c>
      <c r="BF342" s="116" t="s">
        <v>36</v>
      </c>
      <c r="BG342" s="111" t="s">
        <v>36</v>
      </c>
      <c r="BH342" s="120" t="s">
        <v>36</v>
      </c>
      <c r="BI342" s="116" t="s">
        <v>36</v>
      </c>
      <c r="BJ342" s="116" t="s">
        <v>36</v>
      </c>
      <c r="BK342" s="116" t="s">
        <v>36</v>
      </c>
      <c r="BL342" s="111" t="s">
        <v>36</v>
      </c>
      <c r="BM342" s="120" t="s">
        <v>36</v>
      </c>
      <c r="BN342" s="116" t="s">
        <v>36</v>
      </c>
      <c r="BO342" s="116" t="s">
        <v>36</v>
      </c>
      <c r="BP342" s="116" t="s">
        <v>36</v>
      </c>
      <c r="BQ342" s="111" t="s">
        <v>36</v>
      </c>
      <c r="BR342" s="120" t="s">
        <v>36</v>
      </c>
      <c r="BS342" s="116" t="s">
        <v>36</v>
      </c>
      <c r="BT342" s="116" t="s">
        <v>36</v>
      </c>
      <c r="BU342" s="116" t="s">
        <v>36</v>
      </c>
      <c r="BV342" s="116" t="s">
        <v>36</v>
      </c>
      <c r="BW342" s="116" t="s">
        <v>36</v>
      </c>
      <c r="BX342" s="116" t="s">
        <v>36</v>
      </c>
      <c r="BY342" s="105" t="s">
        <v>36</v>
      </c>
      <c r="BZ342" s="105" t="s">
        <v>36</v>
      </c>
      <c r="CA342" s="105" t="s">
        <v>36</v>
      </c>
      <c r="CB342" s="105" t="s">
        <v>36</v>
      </c>
      <c r="CC342" s="105" t="s">
        <v>36</v>
      </c>
      <c r="CD342" s="105" t="s">
        <v>36</v>
      </c>
      <c r="CE342" s="105" t="s">
        <v>36</v>
      </c>
      <c r="CF342" s="105" t="s">
        <v>36</v>
      </c>
      <c r="CG342" s="105" t="s">
        <v>36</v>
      </c>
      <c r="CH342" s="85"/>
      <c r="CI342" s="85"/>
      <c r="CJ342" s="85"/>
      <c r="CK342" s="85"/>
      <c r="CL342" s="85"/>
      <c r="CM342" s="85"/>
      <c r="CN342" s="85"/>
      <c r="CO342" s="85"/>
      <c r="CP342" s="85"/>
      <c r="CQ342" s="85"/>
      <c r="CR342" s="85"/>
      <c r="CS342" s="85"/>
      <c r="CT342" s="85"/>
      <c r="CU342" s="85"/>
      <c r="CV342" s="85"/>
      <c r="CW342" s="85"/>
      <c r="CX342" s="85"/>
      <c r="CY342" s="85"/>
      <c r="CZ342" s="85"/>
    </row>
    <row r="343" s="603" customFormat="true" ht="15" customHeight="true" x14ac:dyDescent="0.2">
      <c r="B343" s="243"/>
      <c r="AH343" s="422"/>
      <c r="AI343" s="422"/>
      <c r="AJ343" s="422"/>
      <c r="AK343" s="422"/>
      <c r="AL343" s="422"/>
      <c r="AM343" s="422"/>
      <c r="AN343" s="422"/>
      <c r="AO343" s="422"/>
      <c r="AP343" s="422"/>
      <c r="AQ343" s="422"/>
      <c r="AR343" s="422"/>
      <c r="AS343" s="422"/>
      <c r="AT343" s="422"/>
      <c r="AU343" s="422"/>
      <c r="AV343" s="422"/>
      <c r="AW343" s="422"/>
      <c r="AX343" s="422"/>
      <c r="AY343" s="422"/>
      <c r="AZ343" s="422"/>
      <c r="BA343" s="892" t="s">
        <v>151</v>
      </c>
      <c r="BB343" s="641" t="s">
        <v>50</v>
      </c>
      <c r="BC343" s="120" t="s">
        <v>36</v>
      </c>
      <c r="BD343" s="116" t="s">
        <v>36</v>
      </c>
      <c r="BE343" s="116" t="s">
        <v>36</v>
      </c>
      <c r="BF343" s="116" t="s">
        <v>36</v>
      </c>
      <c r="BG343" s="111" t="s">
        <v>36</v>
      </c>
      <c r="BH343" s="120" t="s">
        <v>36</v>
      </c>
      <c r="BI343" s="116" t="s">
        <v>36</v>
      </c>
      <c r="BJ343" s="116" t="s">
        <v>36</v>
      </c>
      <c r="BK343" s="116" t="s">
        <v>36</v>
      </c>
      <c r="BL343" s="111" t="s">
        <v>36</v>
      </c>
      <c r="BM343" s="120" t="s">
        <v>36</v>
      </c>
      <c r="BN343" s="116" t="s">
        <v>36</v>
      </c>
      <c r="BO343" s="116" t="s">
        <v>36</v>
      </c>
      <c r="BP343" s="116" t="s">
        <v>36</v>
      </c>
      <c r="BQ343" s="111" t="s">
        <v>36</v>
      </c>
      <c r="BR343" s="120" t="s">
        <v>36</v>
      </c>
      <c r="BS343" s="116" t="s">
        <v>36</v>
      </c>
      <c r="BT343" s="116" t="s">
        <v>36</v>
      </c>
      <c r="BU343" s="116" t="s">
        <v>36</v>
      </c>
      <c r="BV343" s="116" t="s">
        <v>36</v>
      </c>
      <c r="BW343" s="116" t="s">
        <v>36</v>
      </c>
      <c r="BX343" s="116" t="s">
        <v>36</v>
      </c>
      <c r="BY343" s="105" t="s">
        <v>36</v>
      </c>
      <c r="BZ343" s="105" t="s">
        <v>36</v>
      </c>
      <c r="CA343" s="105" t="s">
        <v>36</v>
      </c>
      <c r="CB343" s="105" t="s">
        <v>36</v>
      </c>
      <c r="CC343" s="105" t="s">
        <v>36</v>
      </c>
      <c r="CD343" s="105" t="s">
        <v>36</v>
      </c>
      <c r="CE343" s="105" t="s">
        <v>36</v>
      </c>
      <c r="CF343" s="105" t="s">
        <v>36</v>
      </c>
      <c r="CG343" s="105" t="s">
        <v>36</v>
      </c>
      <c r="CH343" s="85"/>
      <c r="CI343" s="85"/>
      <c r="CJ343" s="85"/>
      <c r="CK343" s="85"/>
      <c r="CL343" s="85"/>
      <c r="CM343" s="85"/>
      <c r="CN343" s="85"/>
      <c r="CO343" s="85"/>
      <c r="CP343" s="85"/>
      <c r="CQ343" s="85"/>
      <c r="CR343" s="85"/>
      <c r="CS343" s="85"/>
      <c r="CT343" s="85"/>
      <c r="CU343" s="85"/>
      <c r="CV343" s="85"/>
      <c r="CW343" s="85"/>
      <c r="CX343" s="85"/>
      <c r="CY343" s="85"/>
      <c r="CZ343" s="85"/>
    </row>
    <row r="344" s="603" customFormat="true" ht="15" customHeight="true" x14ac:dyDescent="0.2">
      <c r="B344" s="243"/>
      <c r="AH344" s="422"/>
      <c r="AI344" s="422"/>
      <c r="AJ344" s="422"/>
      <c r="AK344" s="422"/>
      <c r="AL344" s="422"/>
      <c r="AM344" s="422"/>
      <c r="AN344" s="422"/>
      <c r="AO344" s="422"/>
      <c r="AP344" s="422"/>
      <c r="AQ344" s="422"/>
      <c r="AR344" s="422"/>
      <c r="AS344" s="422"/>
      <c r="AT344" s="422"/>
      <c r="AU344" s="422"/>
      <c r="AV344" s="422"/>
      <c r="AW344" s="422"/>
      <c r="AX344" s="422"/>
      <c r="AY344" s="422"/>
      <c r="AZ344" s="422"/>
      <c r="BA344" s="886"/>
      <c r="BB344" s="641" t="s">
        <v>49</v>
      </c>
      <c r="BC344" s="120" t="s">
        <v>36</v>
      </c>
      <c r="BD344" s="116" t="s">
        <v>36</v>
      </c>
      <c r="BE344" s="116" t="s">
        <v>36</v>
      </c>
      <c r="BF344" s="116" t="s">
        <v>36</v>
      </c>
      <c r="BG344" s="111" t="s">
        <v>36</v>
      </c>
      <c r="BH344" s="120" t="s">
        <v>36</v>
      </c>
      <c r="BI344" s="116" t="s">
        <v>36</v>
      </c>
      <c r="BJ344" s="116" t="s">
        <v>36</v>
      </c>
      <c r="BK344" s="116" t="s">
        <v>36</v>
      </c>
      <c r="BL344" s="111" t="s">
        <v>36</v>
      </c>
      <c r="BM344" s="120" t="s">
        <v>36</v>
      </c>
      <c r="BN344" s="116" t="s">
        <v>36</v>
      </c>
      <c r="BO344" s="116" t="s">
        <v>36</v>
      </c>
      <c r="BP344" s="116" t="s">
        <v>36</v>
      </c>
      <c r="BQ344" s="111" t="s">
        <v>36</v>
      </c>
      <c r="BR344" s="120" t="s">
        <v>36</v>
      </c>
      <c r="BS344" s="116" t="s">
        <v>36</v>
      </c>
      <c r="BT344" s="116" t="s">
        <v>36</v>
      </c>
      <c r="BU344" s="116" t="s">
        <v>36</v>
      </c>
      <c r="BV344" s="116" t="s">
        <v>36</v>
      </c>
      <c r="BW344" s="116" t="s">
        <v>36</v>
      </c>
      <c r="BX344" s="116" t="s">
        <v>36</v>
      </c>
      <c r="BY344" s="105" t="s">
        <v>36</v>
      </c>
      <c r="BZ344" s="105" t="s">
        <v>36</v>
      </c>
      <c r="CA344" s="105" t="s">
        <v>36</v>
      </c>
      <c r="CB344" s="105" t="s">
        <v>36</v>
      </c>
      <c r="CC344" s="105" t="s">
        <v>36</v>
      </c>
      <c r="CD344" s="105" t="s">
        <v>36</v>
      </c>
      <c r="CE344" s="105" t="s">
        <v>36</v>
      </c>
      <c r="CF344" s="105" t="s">
        <v>36</v>
      </c>
      <c r="CG344" s="105" t="s">
        <v>36</v>
      </c>
      <c r="CH344" s="85"/>
      <c r="CI344" s="85"/>
      <c r="CJ344" s="85"/>
      <c r="CK344" s="85"/>
      <c r="CL344" s="85"/>
      <c r="CM344" s="85"/>
      <c r="CN344" s="85"/>
      <c r="CO344" s="85"/>
      <c r="CP344" s="85"/>
      <c r="CQ344" s="85"/>
      <c r="CR344" s="85"/>
      <c r="CS344" s="85"/>
      <c r="CT344" s="85"/>
      <c r="CU344" s="85"/>
      <c r="CV344" s="85"/>
      <c r="CW344" s="85"/>
      <c r="CX344" s="85"/>
      <c r="CY344" s="85"/>
      <c r="CZ344" s="85"/>
    </row>
    <row r="345" s="603" customFormat="true" ht="15" customHeight="true" x14ac:dyDescent="0.2">
      <c r="B345" s="243"/>
      <c r="AH345" s="422"/>
      <c r="AI345" s="422"/>
      <c r="AJ345" s="422"/>
      <c r="AK345" s="422"/>
      <c r="AL345" s="422"/>
      <c r="AM345" s="422"/>
      <c r="AN345" s="422"/>
      <c r="AO345" s="422"/>
      <c r="AP345" s="422"/>
      <c r="AQ345" s="422"/>
      <c r="AR345" s="422"/>
      <c r="AS345" s="422"/>
      <c r="AT345" s="422"/>
      <c r="AU345" s="422"/>
      <c r="AV345" s="422"/>
      <c r="AW345" s="422"/>
      <c r="AX345" s="422"/>
      <c r="AY345" s="422"/>
      <c r="AZ345" s="422"/>
      <c r="BA345" s="892" t="s">
        <v>152</v>
      </c>
      <c r="BB345" s="641" t="s">
        <v>50</v>
      </c>
      <c r="BC345" s="120" t="s">
        <v>36</v>
      </c>
      <c r="BD345" s="116" t="s">
        <v>36</v>
      </c>
      <c r="BE345" s="116" t="s">
        <v>36</v>
      </c>
      <c r="BF345" s="116" t="s">
        <v>36</v>
      </c>
      <c r="BG345" s="111" t="s">
        <v>36</v>
      </c>
      <c r="BH345" s="120" t="s">
        <v>36</v>
      </c>
      <c r="BI345" s="116" t="s">
        <v>36</v>
      </c>
      <c r="BJ345" s="116" t="s">
        <v>36</v>
      </c>
      <c r="BK345" s="116" t="s">
        <v>36</v>
      </c>
      <c r="BL345" s="111" t="s">
        <v>36</v>
      </c>
      <c r="BM345" s="120" t="s">
        <v>36</v>
      </c>
      <c r="BN345" s="116" t="s">
        <v>36</v>
      </c>
      <c r="BO345" s="116" t="s">
        <v>36</v>
      </c>
      <c r="BP345" s="116" t="s">
        <v>36</v>
      </c>
      <c r="BQ345" s="111" t="s">
        <v>36</v>
      </c>
      <c r="BR345" s="120" t="s">
        <v>36</v>
      </c>
      <c r="BS345" s="116" t="s">
        <v>36</v>
      </c>
      <c r="BT345" s="116" t="s">
        <v>36</v>
      </c>
      <c r="BU345" s="116" t="s">
        <v>36</v>
      </c>
      <c r="BV345" s="116" t="s">
        <v>36</v>
      </c>
      <c r="BW345" s="116" t="s">
        <v>36</v>
      </c>
      <c r="BX345" s="116" t="s">
        <v>36</v>
      </c>
      <c r="BY345" s="105" t="s">
        <v>36</v>
      </c>
      <c r="BZ345" s="105" t="s">
        <v>36</v>
      </c>
      <c r="CA345" s="105" t="s">
        <v>36</v>
      </c>
      <c r="CB345" s="105" t="s">
        <v>36</v>
      </c>
      <c r="CC345" s="105" t="s">
        <v>36</v>
      </c>
      <c r="CD345" s="105" t="s">
        <v>36</v>
      </c>
      <c r="CE345" s="105" t="s">
        <v>36</v>
      </c>
      <c r="CF345" s="105" t="s">
        <v>36</v>
      </c>
      <c r="CG345" s="105" t="s">
        <v>36</v>
      </c>
      <c r="CH345" s="85"/>
      <c r="CI345" s="85"/>
      <c r="CJ345" s="85"/>
      <c r="CK345" s="85"/>
      <c r="CL345" s="85"/>
      <c r="CM345" s="85"/>
      <c r="CN345" s="85"/>
      <c r="CO345" s="85"/>
      <c r="CP345" s="85"/>
      <c r="CQ345" s="85"/>
      <c r="CR345" s="85"/>
      <c r="CS345" s="85"/>
      <c r="CT345" s="85"/>
      <c r="CU345" s="85"/>
      <c r="CV345" s="85"/>
      <c r="CW345" s="85"/>
      <c r="CX345" s="85"/>
      <c r="CY345" s="85"/>
      <c r="CZ345" s="85"/>
    </row>
    <row r="346" s="603" customFormat="true" ht="15" customHeight="true" x14ac:dyDescent="0.2">
      <c r="B346" s="243"/>
      <c r="AH346" s="422"/>
      <c r="AI346" s="422"/>
      <c r="AJ346" s="422"/>
      <c r="AK346" s="422"/>
      <c r="AL346" s="422"/>
      <c r="AM346" s="422"/>
      <c r="AN346" s="422"/>
      <c r="AO346" s="422"/>
      <c r="AP346" s="422"/>
      <c r="AQ346" s="422"/>
      <c r="AR346" s="422"/>
      <c r="AS346" s="422"/>
      <c r="AT346" s="422"/>
      <c r="AU346" s="422"/>
      <c r="AV346" s="422"/>
      <c r="AW346" s="422"/>
      <c r="AX346" s="422"/>
      <c r="AY346" s="422"/>
      <c r="AZ346" s="422"/>
      <c r="BA346" s="886"/>
      <c r="BB346" s="641" t="s">
        <v>49</v>
      </c>
      <c r="BC346" s="120" t="s">
        <v>36</v>
      </c>
      <c r="BD346" s="116" t="s">
        <v>36</v>
      </c>
      <c r="BE346" s="116" t="s">
        <v>36</v>
      </c>
      <c r="BF346" s="116" t="s">
        <v>36</v>
      </c>
      <c r="BG346" s="111" t="s">
        <v>36</v>
      </c>
      <c r="BH346" s="120" t="s">
        <v>36</v>
      </c>
      <c r="BI346" s="116" t="s">
        <v>36</v>
      </c>
      <c r="BJ346" s="116" t="s">
        <v>36</v>
      </c>
      <c r="BK346" s="116" t="s">
        <v>36</v>
      </c>
      <c r="BL346" s="111" t="s">
        <v>36</v>
      </c>
      <c r="BM346" s="120" t="s">
        <v>36</v>
      </c>
      <c r="BN346" s="116" t="s">
        <v>36</v>
      </c>
      <c r="BO346" s="116" t="s">
        <v>36</v>
      </c>
      <c r="BP346" s="116" t="s">
        <v>36</v>
      </c>
      <c r="BQ346" s="111" t="s">
        <v>36</v>
      </c>
      <c r="BR346" s="120" t="s">
        <v>36</v>
      </c>
      <c r="BS346" s="116" t="s">
        <v>36</v>
      </c>
      <c r="BT346" s="116" t="s">
        <v>36</v>
      </c>
      <c r="BU346" s="116" t="s">
        <v>36</v>
      </c>
      <c r="BV346" s="116" t="s">
        <v>36</v>
      </c>
      <c r="BW346" s="116" t="s">
        <v>36</v>
      </c>
      <c r="BX346" s="116" t="s">
        <v>36</v>
      </c>
      <c r="BY346" s="105" t="s">
        <v>36</v>
      </c>
      <c r="BZ346" s="105" t="s">
        <v>36</v>
      </c>
      <c r="CA346" s="105" t="s">
        <v>36</v>
      </c>
      <c r="CB346" s="105" t="s">
        <v>36</v>
      </c>
      <c r="CC346" s="105" t="s">
        <v>36</v>
      </c>
      <c r="CD346" s="105" t="s">
        <v>36</v>
      </c>
      <c r="CE346" s="105" t="s">
        <v>36</v>
      </c>
      <c r="CF346" s="105" t="s">
        <v>36</v>
      </c>
      <c r="CG346" s="105" t="s">
        <v>36</v>
      </c>
      <c r="CH346" s="85"/>
      <c r="CI346" s="85"/>
      <c r="CJ346" s="85"/>
      <c r="CK346" s="85"/>
      <c r="CL346" s="85"/>
      <c r="CM346" s="85"/>
      <c r="CN346" s="85"/>
      <c r="CO346" s="85"/>
      <c r="CP346" s="85"/>
      <c r="CQ346" s="85"/>
      <c r="CR346" s="85"/>
      <c r="CS346" s="85"/>
      <c r="CT346" s="85"/>
      <c r="CU346" s="85"/>
      <c r="CV346" s="85"/>
      <c r="CW346" s="85"/>
      <c r="CX346" s="85"/>
      <c r="CY346" s="85"/>
      <c r="CZ346" s="85"/>
    </row>
    <row r="347" s="603" customFormat="true" ht="15" customHeight="true" x14ac:dyDescent="0.2">
      <c r="B347" s="243"/>
      <c r="AH347" s="422"/>
      <c r="AI347" s="422"/>
      <c r="AJ347" s="422"/>
      <c r="AK347" s="422"/>
      <c r="AL347" s="422"/>
      <c r="AM347" s="422"/>
      <c r="AN347" s="422"/>
      <c r="AO347" s="422"/>
      <c r="AP347" s="422"/>
      <c r="AQ347" s="422"/>
      <c r="AR347" s="422"/>
      <c r="AS347" s="422"/>
      <c r="AT347" s="422"/>
      <c r="AU347" s="422"/>
      <c r="AV347" s="422"/>
      <c r="AW347" s="422"/>
      <c r="AX347" s="422"/>
      <c r="AY347" s="422"/>
      <c r="AZ347" s="422"/>
      <c r="BA347" s="892" t="s">
        <v>153</v>
      </c>
      <c r="BB347" s="641" t="s">
        <v>50</v>
      </c>
      <c r="BC347" s="120" t="s">
        <v>36</v>
      </c>
      <c r="BD347" s="116" t="s">
        <v>36</v>
      </c>
      <c r="BE347" s="116" t="s">
        <v>36</v>
      </c>
      <c r="BF347" s="116" t="s">
        <v>36</v>
      </c>
      <c r="BG347" s="111" t="s">
        <v>36</v>
      </c>
      <c r="BH347" s="120" t="s">
        <v>36</v>
      </c>
      <c r="BI347" s="116" t="s">
        <v>36</v>
      </c>
      <c r="BJ347" s="116" t="s">
        <v>36</v>
      </c>
      <c r="BK347" s="116" t="s">
        <v>36</v>
      </c>
      <c r="BL347" s="111" t="s">
        <v>36</v>
      </c>
      <c r="BM347" s="120" t="s">
        <v>36</v>
      </c>
      <c r="BN347" s="116" t="s">
        <v>36</v>
      </c>
      <c r="BO347" s="116" t="s">
        <v>36</v>
      </c>
      <c r="BP347" s="116" t="s">
        <v>36</v>
      </c>
      <c r="BQ347" s="111" t="s">
        <v>36</v>
      </c>
      <c r="BR347" s="120" t="s">
        <v>36</v>
      </c>
      <c r="BS347" s="116" t="s">
        <v>36</v>
      </c>
      <c r="BT347" s="116" t="s">
        <v>36</v>
      </c>
      <c r="BU347" s="116" t="s">
        <v>36</v>
      </c>
      <c r="BV347" s="116" t="s">
        <v>36</v>
      </c>
      <c r="BW347" s="116" t="s">
        <v>36</v>
      </c>
      <c r="BX347" s="116" t="s">
        <v>36</v>
      </c>
      <c r="BY347" s="105" t="s">
        <v>36</v>
      </c>
      <c r="BZ347" s="105" t="s">
        <v>36</v>
      </c>
      <c r="CA347" s="105" t="s">
        <v>36</v>
      </c>
      <c r="CB347" s="105" t="s">
        <v>36</v>
      </c>
      <c r="CC347" s="105" t="s">
        <v>36</v>
      </c>
      <c r="CD347" s="105" t="s">
        <v>36</v>
      </c>
      <c r="CE347" s="105" t="s">
        <v>36</v>
      </c>
      <c r="CF347" s="105" t="s">
        <v>36</v>
      </c>
      <c r="CG347" s="105" t="s">
        <v>36</v>
      </c>
      <c r="CH347" s="85"/>
      <c r="CI347" s="85"/>
      <c r="CJ347" s="85"/>
      <c r="CK347" s="85"/>
      <c r="CL347" s="85"/>
      <c r="CM347" s="85"/>
      <c r="CN347" s="85"/>
      <c r="CO347" s="85"/>
      <c r="CP347" s="85"/>
      <c r="CQ347" s="85"/>
      <c r="CR347" s="85"/>
      <c r="CS347" s="85"/>
      <c r="CT347" s="85"/>
      <c r="CU347" s="85"/>
      <c r="CV347" s="85"/>
      <c r="CW347" s="85"/>
      <c r="CX347" s="85"/>
      <c r="CY347" s="85"/>
      <c r="CZ347" s="85"/>
    </row>
    <row r="348" s="603" customFormat="true" ht="15" customHeight="true" x14ac:dyDescent="0.2">
      <c r="B348" s="243"/>
      <c r="AH348" s="422"/>
      <c r="AI348" s="422"/>
      <c r="AJ348" s="422"/>
      <c r="AK348" s="422"/>
      <c r="AL348" s="422"/>
      <c r="AM348" s="422"/>
      <c r="AN348" s="422"/>
      <c r="AO348" s="422"/>
      <c r="AP348" s="422"/>
      <c r="AQ348" s="422"/>
      <c r="AR348" s="422"/>
      <c r="AS348" s="422"/>
      <c r="AT348" s="422"/>
      <c r="AU348" s="422"/>
      <c r="AV348" s="422"/>
      <c r="AW348" s="422"/>
      <c r="AX348" s="422"/>
      <c r="AY348" s="422"/>
      <c r="AZ348" s="422"/>
      <c r="BA348" s="886"/>
      <c r="BB348" s="641" t="s">
        <v>49</v>
      </c>
      <c r="BC348" s="120" t="s">
        <v>36</v>
      </c>
      <c r="BD348" s="116" t="s">
        <v>36</v>
      </c>
      <c r="BE348" s="116" t="s">
        <v>36</v>
      </c>
      <c r="BF348" s="116" t="s">
        <v>36</v>
      </c>
      <c r="BG348" s="111" t="s">
        <v>36</v>
      </c>
      <c r="BH348" s="120" t="s">
        <v>36</v>
      </c>
      <c r="BI348" s="116" t="s">
        <v>36</v>
      </c>
      <c r="BJ348" s="116" t="s">
        <v>36</v>
      </c>
      <c r="BK348" s="116" t="s">
        <v>36</v>
      </c>
      <c r="BL348" s="111" t="s">
        <v>36</v>
      </c>
      <c r="BM348" s="120" t="s">
        <v>36</v>
      </c>
      <c r="BN348" s="116" t="s">
        <v>36</v>
      </c>
      <c r="BO348" s="116" t="s">
        <v>36</v>
      </c>
      <c r="BP348" s="116" t="s">
        <v>36</v>
      </c>
      <c r="BQ348" s="111" t="s">
        <v>36</v>
      </c>
      <c r="BR348" s="120" t="s">
        <v>36</v>
      </c>
      <c r="BS348" s="116" t="s">
        <v>36</v>
      </c>
      <c r="BT348" s="116" t="s">
        <v>36</v>
      </c>
      <c r="BU348" s="116" t="s">
        <v>36</v>
      </c>
      <c r="BV348" s="116" t="s">
        <v>36</v>
      </c>
      <c r="BW348" s="116" t="s">
        <v>36</v>
      </c>
      <c r="BX348" s="116" t="s">
        <v>36</v>
      </c>
      <c r="BY348" s="105" t="s">
        <v>36</v>
      </c>
      <c r="BZ348" s="105" t="s">
        <v>36</v>
      </c>
      <c r="CA348" s="105" t="s">
        <v>36</v>
      </c>
      <c r="CB348" s="105" t="s">
        <v>36</v>
      </c>
      <c r="CC348" s="105" t="s">
        <v>36</v>
      </c>
      <c r="CD348" s="105" t="s">
        <v>36</v>
      </c>
      <c r="CE348" s="105" t="s">
        <v>36</v>
      </c>
      <c r="CF348" s="105" t="s">
        <v>36</v>
      </c>
      <c r="CG348" s="105" t="s">
        <v>36</v>
      </c>
      <c r="CH348" s="85"/>
      <c r="CI348" s="85"/>
      <c r="CJ348" s="85"/>
      <c r="CK348" s="85"/>
      <c r="CL348" s="85"/>
      <c r="CM348" s="85"/>
      <c r="CN348" s="85"/>
      <c r="CO348" s="85"/>
      <c r="CP348" s="85"/>
      <c r="CQ348" s="85"/>
      <c r="CR348" s="85"/>
      <c r="CS348" s="85"/>
      <c r="CT348" s="85"/>
      <c r="CU348" s="85"/>
      <c r="CV348" s="85"/>
      <c r="CW348" s="85"/>
      <c r="CX348" s="85"/>
      <c r="CY348" s="85"/>
      <c r="CZ348" s="85"/>
    </row>
    <row r="349" s="603" customFormat="true" ht="15" customHeight="true" x14ac:dyDescent="0.2">
      <c r="B349" s="243"/>
      <c r="AH349" s="422"/>
      <c r="AI349" s="422"/>
      <c r="AJ349" s="422"/>
      <c r="AK349" s="422"/>
      <c r="AL349" s="422"/>
      <c r="AM349" s="422"/>
      <c r="AN349" s="422"/>
      <c r="AO349" s="422"/>
      <c r="AP349" s="422"/>
      <c r="AQ349" s="422"/>
      <c r="AR349" s="422"/>
      <c r="AS349" s="422"/>
      <c r="AT349" s="422"/>
      <c r="AU349" s="422"/>
      <c r="AV349" s="422"/>
      <c r="AW349" s="422"/>
      <c r="AX349" s="422"/>
      <c r="AY349" s="422"/>
      <c r="AZ349" s="422"/>
      <c r="BA349" s="892" t="s">
        <v>154</v>
      </c>
      <c r="BB349" s="641" t="s">
        <v>50</v>
      </c>
      <c r="BC349" s="120" t="s">
        <v>36</v>
      </c>
      <c r="BD349" s="116" t="s">
        <v>36</v>
      </c>
      <c r="BE349" s="116" t="s">
        <v>36</v>
      </c>
      <c r="BF349" s="116" t="s">
        <v>36</v>
      </c>
      <c r="BG349" s="111" t="s">
        <v>36</v>
      </c>
      <c r="BH349" s="120" t="s">
        <v>36</v>
      </c>
      <c r="BI349" s="116" t="s">
        <v>36</v>
      </c>
      <c r="BJ349" s="116" t="s">
        <v>36</v>
      </c>
      <c r="BK349" s="116" t="s">
        <v>36</v>
      </c>
      <c r="BL349" s="111" t="s">
        <v>36</v>
      </c>
      <c r="BM349" s="120" t="s">
        <v>36</v>
      </c>
      <c r="BN349" s="116" t="s">
        <v>36</v>
      </c>
      <c r="BO349" s="116" t="s">
        <v>36</v>
      </c>
      <c r="BP349" s="116" t="s">
        <v>36</v>
      </c>
      <c r="BQ349" s="111" t="s">
        <v>36</v>
      </c>
      <c r="BR349" s="120" t="s">
        <v>36</v>
      </c>
      <c r="BS349" s="116" t="s">
        <v>36</v>
      </c>
      <c r="BT349" s="116" t="s">
        <v>36</v>
      </c>
      <c r="BU349" s="116" t="s">
        <v>36</v>
      </c>
      <c r="BV349" s="116" t="s">
        <v>36</v>
      </c>
      <c r="BW349" s="116" t="s">
        <v>36</v>
      </c>
      <c r="BX349" s="116" t="s">
        <v>36</v>
      </c>
      <c r="BY349" s="105" t="s">
        <v>36</v>
      </c>
      <c r="BZ349" s="105" t="s">
        <v>36</v>
      </c>
      <c r="CA349" s="105" t="s">
        <v>36</v>
      </c>
      <c r="CB349" s="105" t="s">
        <v>36</v>
      </c>
      <c r="CC349" s="105" t="s">
        <v>36</v>
      </c>
      <c r="CD349" s="105" t="s">
        <v>36</v>
      </c>
      <c r="CE349" s="105" t="s">
        <v>36</v>
      </c>
      <c r="CF349" s="105" t="s">
        <v>36</v>
      </c>
      <c r="CG349" s="105" t="s">
        <v>36</v>
      </c>
      <c r="CH349" s="85"/>
      <c r="CI349" s="85"/>
      <c r="CJ349" s="85"/>
      <c r="CK349" s="85"/>
      <c r="CL349" s="85"/>
      <c r="CM349" s="85"/>
      <c r="CN349" s="85"/>
      <c r="CO349" s="85"/>
      <c r="CP349" s="85"/>
      <c r="CQ349" s="85"/>
      <c r="CR349" s="85"/>
      <c r="CS349" s="85"/>
      <c r="CT349" s="85"/>
      <c r="CU349" s="85"/>
      <c r="CV349" s="85"/>
      <c r="CW349" s="85"/>
      <c r="CX349" s="85"/>
      <c r="CY349" s="85"/>
      <c r="CZ349" s="85"/>
    </row>
    <row r="350" s="603" customFormat="true" ht="15" customHeight="true" x14ac:dyDescent="0.2">
      <c r="B350" s="243"/>
      <c r="AH350" s="422"/>
      <c r="AI350" s="422"/>
      <c r="AJ350" s="422"/>
      <c r="AK350" s="422"/>
      <c r="AL350" s="422"/>
      <c r="AM350" s="422"/>
      <c r="AN350" s="422"/>
      <c r="AO350" s="422"/>
      <c r="AP350" s="422"/>
      <c r="AQ350" s="422"/>
      <c r="AR350" s="422"/>
      <c r="AS350" s="422"/>
      <c r="AT350" s="422"/>
      <c r="AU350" s="422"/>
      <c r="AV350" s="422"/>
      <c r="AW350" s="422"/>
      <c r="AX350" s="422"/>
      <c r="AY350" s="422"/>
      <c r="AZ350" s="422"/>
      <c r="BA350" s="886"/>
      <c r="BB350" s="641" t="s">
        <v>49</v>
      </c>
      <c r="BC350" s="120" t="s">
        <v>36</v>
      </c>
      <c r="BD350" s="116" t="s">
        <v>36</v>
      </c>
      <c r="BE350" s="116" t="s">
        <v>36</v>
      </c>
      <c r="BF350" s="116" t="s">
        <v>36</v>
      </c>
      <c r="BG350" s="111" t="s">
        <v>36</v>
      </c>
      <c r="BH350" s="120" t="s">
        <v>36</v>
      </c>
      <c r="BI350" s="116" t="s">
        <v>36</v>
      </c>
      <c r="BJ350" s="116" t="s">
        <v>36</v>
      </c>
      <c r="BK350" s="116" t="s">
        <v>36</v>
      </c>
      <c r="BL350" s="111" t="s">
        <v>36</v>
      </c>
      <c r="BM350" s="120" t="s">
        <v>36</v>
      </c>
      <c r="BN350" s="116" t="s">
        <v>36</v>
      </c>
      <c r="BO350" s="116" t="s">
        <v>36</v>
      </c>
      <c r="BP350" s="116" t="s">
        <v>36</v>
      </c>
      <c r="BQ350" s="111" t="s">
        <v>36</v>
      </c>
      <c r="BR350" s="120" t="s">
        <v>36</v>
      </c>
      <c r="BS350" s="116" t="s">
        <v>36</v>
      </c>
      <c r="BT350" s="116" t="s">
        <v>36</v>
      </c>
      <c r="BU350" s="116" t="s">
        <v>36</v>
      </c>
      <c r="BV350" s="116" t="s">
        <v>36</v>
      </c>
      <c r="BW350" s="116" t="s">
        <v>36</v>
      </c>
      <c r="BX350" s="116" t="s">
        <v>36</v>
      </c>
      <c r="BY350" s="105" t="s">
        <v>36</v>
      </c>
      <c r="BZ350" s="105" t="s">
        <v>36</v>
      </c>
      <c r="CA350" s="105" t="s">
        <v>36</v>
      </c>
      <c r="CB350" s="105" t="s">
        <v>36</v>
      </c>
      <c r="CC350" s="105" t="s">
        <v>36</v>
      </c>
      <c r="CD350" s="105" t="s">
        <v>36</v>
      </c>
      <c r="CE350" s="105" t="s">
        <v>36</v>
      </c>
      <c r="CF350" s="105" t="s">
        <v>36</v>
      </c>
      <c r="CG350" s="105" t="s">
        <v>36</v>
      </c>
      <c r="CH350" s="85"/>
      <c r="CI350" s="85"/>
      <c r="CJ350" s="85"/>
      <c r="CK350" s="85"/>
      <c r="CL350" s="85"/>
      <c r="CM350" s="85"/>
      <c r="CN350" s="85"/>
      <c r="CO350" s="85"/>
      <c r="CP350" s="85"/>
      <c r="CQ350" s="85"/>
      <c r="CR350" s="85"/>
      <c r="CS350" s="85"/>
      <c r="CT350" s="85"/>
      <c r="CU350" s="85"/>
      <c r="CV350" s="85"/>
      <c r="CW350" s="85"/>
      <c r="CX350" s="85"/>
      <c r="CY350" s="85"/>
      <c r="CZ350" s="85"/>
    </row>
    <row r="351" s="603" customFormat="true" ht="15" customHeight="true" x14ac:dyDescent="0.2">
      <c r="B351" s="243"/>
      <c r="AH351" s="422"/>
      <c r="AI351" s="422"/>
      <c r="AJ351" s="422"/>
      <c r="AK351" s="422"/>
      <c r="AL351" s="422"/>
      <c r="AM351" s="422"/>
      <c r="AN351" s="422"/>
      <c r="AO351" s="422"/>
      <c r="AP351" s="422"/>
      <c r="AQ351" s="422"/>
      <c r="AR351" s="422"/>
      <c r="AS351" s="422"/>
      <c r="AT351" s="422"/>
      <c r="AU351" s="422"/>
      <c r="AV351" s="422"/>
      <c r="AW351" s="422"/>
      <c r="AX351" s="422"/>
      <c r="AY351" s="422"/>
      <c r="AZ351" s="422"/>
      <c r="BA351" s="892" t="s">
        <v>155</v>
      </c>
      <c r="BB351" s="641" t="s">
        <v>50</v>
      </c>
      <c r="BC351" s="120" t="s">
        <v>36</v>
      </c>
      <c r="BD351" s="116" t="s">
        <v>36</v>
      </c>
      <c r="BE351" s="116" t="s">
        <v>36</v>
      </c>
      <c r="BF351" s="116" t="s">
        <v>36</v>
      </c>
      <c r="BG351" s="111" t="s">
        <v>36</v>
      </c>
      <c r="BH351" s="120" t="s">
        <v>36</v>
      </c>
      <c r="BI351" s="116" t="s">
        <v>36</v>
      </c>
      <c r="BJ351" s="116" t="s">
        <v>36</v>
      </c>
      <c r="BK351" s="116" t="s">
        <v>36</v>
      </c>
      <c r="BL351" s="111" t="s">
        <v>36</v>
      </c>
      <c r="BM351" s="120" t="s">
        <v>36</v>
      </c>
      <c r="BN351" s="116" t="s">
        <v>36</v>
      </c>
      <c r="BO351" s="116" t="s">
        <v>36</v>
      </c>
      <c r="BP351" s="116" t="s">
        <v>36</v>
      </c>
      <c r="BQ351" s="111" t="s">
        <v>36</v>
      </c>
      <c r="BR351" s="120" t="s">
        <v>36</v>
      </c>
      <c r="BS351" s="116" t="s">
        <v>36</v>
      </c>
      <c r="BT351" s="116" t="s">
        <v>36</v>
      </c>
      <c r="BU351" s="116" t="s">
        <v>36</v>
      </c>
      <c r="BV351" s="116" t="s">
        <v>36</v>
      </c>
      <c r="BW351" s="116" t="s">
        <v>36</v>
      </c>
      <c r="BX351" s="116" t="s">
        <v>36</v>
      </c>
      <c r="BY351" s="105" t="s">
        <v>36</v>
      </c>
      <c r="BZ351" s="105" t="s">
        <v>36</v>
      </c>
      <c r="CA351" s="105" t="s">
        <v>36</v>
      </c>
      <c r="CB351" s="105" t="s">
        <v>36</v>
      </c>
      <c r="CC351" s="105" t="s">
        <v>36</v>
      </c>
      <c r="CD351" s="105" t="s">
        <v>36</v>
      </c>
      <c r="CE351" s="105" t="s">
        <v>36</v>
      </c>
      <c r="CF351" s="105" t="s">
        <v>36</v>
      </c>
      <c r="CG351" s="105" t="s">
        <v>36</v>
      </c>
      <c r="CH351" s="85"/>
      <c r="CI351" s="85"/>
      <c r="CJ351" s="85"/>
      <c r="CK351" s="85"/>
      <c r="CL351" s="85"/>
      <c r="CM351" s="85"/>
      <c r="CN351" s="85"/>
      <c r="CO351" s="85"/>
      <c r="CP351" s="85"/>
      <c r="CQ351" s="85"/>
      <c r="CR351" s="85"/>
      <c r="CS351" s="85"/>
      <c r="CT351" s="85"/>
      <c r="CU351" s="85"/>
      <c r="CV351" s="85"/>
      <c r="CW351" s="85"/>
      <c r="CX351" s="85"/>
      <c r="CY351" s="85"/>
      <c r="CZ351" s="85"/>
    </row>
    <row r="352" s="603" customFormat="true" ht="15" customHeight="true" x14ac:dyDescent="0.2">
      <c r="B352" s="243"/>
      <c r="AH352" s="422"/>
      <c r="AI352" s="422"/>
      <c r="AJ352" s="422"/>
      <c r="AK352" s="422"/>
      <c r="AL352" s="422"/>
      <c r="AM352" s="422"/>
      <c r="AN352" s="422"/>
      <c r="AO352" s="422"/>
      <c r="AP352" s="422"/>
      <c r="AQ352" s="422"/>
      <c r="AR352" s="422"/>
      <c r="AS352" s="422"/>
      <c r="AT352" s="422"/>
      <c r="AU352" s="422"/>
      <c r="AV352" s="422"/>
      <c r="AW352" s="422"/>
      <c r="AX352" s="422"/>
      <c r="AY352" s="422"/>
      <c r="AZ352" s="422"/>
      <c r="BA352" s="886"/>
      <c r="BB352" s="641" t="s">
        <v>49</v>
      </c>
      <c r="BC352" s="120" t="s">
        <v>36</v>
      </c>
      <c r="BD352" s="116" t="s">
        <v>36</v>
      </c>
      <c r="BE352" s="116" t="s">
        <v>36</v>
      </c>
      <c r="BF352" s="116" t="s">
        <v>36</v>
      </c>
      <c r="BG352" s="111" t="s">
        <v>36</v>
      </c>
      <c r="BH352" s="120" t="s">
        <v>36</v>
      </c>
      <c r="BI352" s="116" t="s">
        <v>36</v>
      </c>
      <c r="BJ352" s="116" t="s">
        <v>36</v>
      </c>
      <c r="BK352" s="116" t="s">
        <v>36</v>
      </c>
      <c r="BL352" s="111" t="s">
        <v>36</v>
      </c>
      <c r="BM352" s="120" t="s">
        <v>36</v>
      </c>
      <c r="BN352" s="116" t="s">
        <v>36</v>
      </c>
      <c r="BO352" s="116" t="s">
        <v>36</v>
      </c>
      <c r="BP352" s="116" t="s">
        <v>36</v>
      </c>
      <c r="BQ352" s="111" t="s">
        <v>36</v>
      </c>
      <c r="BR352" s="120" t="s">
        <v>36</v>
      </c>
      <c r="BS352" s="116" t="s">
        <v>36</v>
      </c>
      <c r="BT352" s="116" t="s">
        <v>36</v>
      </c>
      <c r="BU352" s="116" t="s">
        <v>36</v>
      </c>
      <c r="BV352" s="116" t="s">
        <v>36</v>
      </c>
      <c r="BW352" s="116" t="s">
        <v>36</v>
      </c>
      <c r="BX352" s="116" t="s">
        <v>36</v>
      </c>
      <c r="BY352" s="105" t="s">
        <v>36</v>
      </c>
      <c r="BZ352" s="105" t="s">
        <v>36</v>
      </c>
      <c r="CA352" s="105" t="s">
        <v>36</v>
      </c>
      <c r="CB352" s="105" t="s">
        <v>36</v>
      </c>
      <c r="CC352" s="105" t="s">
        <v>36</v>
      </c>
      <c r="CD352" s="105" t="s">
        <v>36</v>
      </c>
      <c r="CE352" s="105" t="s">
        <v>36</v>
      </c>
      <c r="CF352" s="105" t="s">
        <v>36</v>
      </c>
      <c r="CG352" s="105" t="s">
        <v>36</v>
      </c>
      <c r="CH352" s="85"/>
      <c r="CI352" s="85"/>
      <c r="CJ352" s="85"/>
      <c r="CK352" s="85"/>
      <c r="CL352" s="85"/>
      <c r="CM352" s="85"/>
      <c r="CN352" s="85"/>
      <c r="CO352" s="85"/>
      <c r="CP352" s="85"/>
      <c r="CQ352" s="85"/>
      <c r="CR352" s="85"/>
      <c r="CS352" s="85"/>
      <c r="CT352" s="85"/>
      <c r="CU352" s="85"/>
      <c r="CV352" s="85"/>
      <c r="CW352" s="85"/>
      <c r="CX352" s="85"/>
      <c r="CY352" s="85"/>
      <c r="CZ352" s="85"/>
    </row>
    <row r="353" s="603" customFormat="true" ht="15" customHeight="true" x14ac:dyDescent="0.2">
      <c r="B353" s="243"/>
      <c r="AH353" s="422"/>
      <c r="AI353" s="422"/>
      <c r="AJ353" s="422"/>
      <c r="AK353" s="422"/>
      <c r="AL353" s="422"/>
      <c r="AM353" s="422"/>
      <c r="AN353" s="422"/>
      <c r="AO353" s="422"/>
      <c r="AP353" s="422"/>
      <c r="AQ353" s="422"/>
      <c r="AR353" s="422"/>
      <c r="AS353" s="422"/>
      <c r="AT353" s="422"/>
      <c r="AU353" s="422"/>
      <c r="AV353" s="422"/>
      <c r="AW353" s="422"/>
      <c r="AX353" s="422"/>
      <c r="AY353" s="422"/>
      <c r="AZ353" s="422"/>
      <c r="BA353" s="892" t="s">
        <v>144</v>
      </c>
      <c r="BB353" s="641" t="s">
        <v>50</v>
      </c>
      <c r="BC353" s="120" t="s">
        <v>36</v>
      </c>
      <c r="BD353" s="116" t="s">
        <v>36</v>
      </c>
      <c r="BE353" s="116" t="s">
        <v>36</v>
      </c>
      <c r="BF353" s="116" t="s">
        <v>36</v>
      </c>
      <c r="BG353" s="111" t="s">
        <v>36</v>
      </c>
      <c r="BH353" s="120" t="s">
        <v>36</v>
      </c>
      <c r="BI353" s="116" t="s">
        <v>36</v>
      </c>
      <c r="BJ353" s="116" t="s">
        <v>36</v>
      </c>
      <c r="BK353" s="116" t="s">
        <v>36</v>
      </c>
      <c r="BL353" s="111" t="s">
        <v>36</v>
      </c>
      <c r="BM353" s="120" t="s">
        <v>36</v>
      </c>
      <c r="BN353" s="116" t="s">
        <v>36</v>
      </c>
      <c r="BO353" s="116" t="s">
        <v>36</v>
      </c>
      <c r="BP353" s="116" t="s">
        <v>36</v>
      </c>
      <c r="BQ353" s="111" t="s">
        <v>36</v>
      </c>
      <c r="BR353" s="120" t="s">
        <v>36</v>
      </c>
      <c r="BS353" s="116" t="s">
        <v>36</v>
      </c>
      <c r="BT353" s="116" t="s">
        <v>36</v>
      </c>
      <c r="BU353" s="116" t="s">
        <v>36</v>
      </c>
      <c r="BV353" s="116" t="s">
        <v>36</v>
      </c>
      <c r="BW353" s="116" t="s">
        <v>36</v>
      </c>
      <c r="BX353" s="116" t="s">
        <v>36</v>
      </c>
      <c r="BY353" s="105" t="s">
        <v>36</v>
      </c>
      <c r="BZ353" s="105" t="s">
        <v>36</v>
      </c>
      <c r="CA353" s="105" t="s">
        <v>36</v>
      </c>
      <c r="CB353" s="105" t="s">
        <v>36</v>
      </c>
      <c r="CC353" s="105" t="s">
        <v>36</v>
      </c>
      <c r="CD353" s="105" t="s">
        <v>36</v>
      </c>
      <c r="CE353" s="105" t="s">
        <v>36</v>
      </c>
      <c r="CF353" s="105" t="s">
        <v>36</v>
      </c>
      <c r="CG353" s="105" t="s">
        <v>36</v>
      </c>
      <c r="CH353" s="85"/>
      <c r="CI353" s="85"/>
      <c r="CJ353" s="85"/>
      <c r="CK353" s="85"/>
      <c r="CL353" s="85"/>
      <c r="CM353" s="85"/>
      <c r="CN353" s="85"/>
      <c r="CO353" s="85"/>
      <c r="CP353" s="85"/>
      <c r="CQ353" s="85"/>
      <c r="CR353" s="85"/>
      <c r="CS353" s="85"/>
      <c r="CT353" s="85"/>
      <c r="CU353" s="85"/>
      <c r="CV353" s="85"/>
      <c r="CW353" s="85"/>
      <c r="CX353" s="85"/>
      <c r="CY353" s="85"/>
      <c r="CZ353" s="85"/>
    </row>
    <row r="354" s="603" customFormat="true" ht="15" customHeight="true" x14ac:dyDescent="0.2">
      <c r="B354" s="243"/>
      <c r="AH354" s="422"/>
      <c r="AI354" s="422"/>
      <c r="AJ354" s="422"/>
      <c r="AK354" s="422"/>
      <c r="AL354" s="422"/>
      <c r="AM354" s="422"/>
      <c r="AN354" s="422"/>
      <c r="AO354" s="422"/>
      <c r="AP354" s="422"/>
      <c r="AQ354" s="422"/>
      <c r="AR354" s="422"/>
      <c r="AS354" s="422"/>
      <c r="AT354" s="422"/>
      <c r="AU354" s="422"/>
      <c r="AV354" s="422"/>
      <c r="AW354" s="422"/>
      <c r="AX354" s="422"/>
      <c r="AY354" s="422"/>
      <c r="AZ354" s="422"/>
      <c r="BA354" s="887"/>
      <c r="BB354" s="643" t="s">
        <v>49</v>
      </c>
      <c r="BC354" s="119" t="s">
        <v>36</v>
      </c>
      <c r="BD354" s="115" t="s">
        <v>36</v>
      </c>
      <c r="BE354" s="115" t="s">
        <v>36</v>
      </c>
      <c r="BF354" s="115" t="s">
        <v>36</v>
      </c>
      <c r="BG354" s="110" t="s">
        <v>36</v>
      </c>
      <c r="BH354" s="119" t="s">
        <v>36</v>
      </c>
      <c r="BI354" s="115" t="s">
        <v>36</v>
      </c>
      <c r="BJ354" s="115" t="s">
        <v>36</v>
      </c>
      <c r="BK354" s="115" t="s">
        <v>36</v>
      </c>
      <c r="BL354" s="110" t="s">
        <v>36</v>
      </c>
      <c r="BM354" s="119" t="s">
        <v>36</v>
      </c>
      <c r="BN354" s="115" t="s">
        <v>36</v>
      </c>
      <c r="BO354" s="115" t="s">
        <v>36</v>
      </c>
      <c r="BP354" s="115" t="s">
        <v>36</v>
      </c>
      <c r="BQ354" s="110" t="s">
        <v>36</v>
      </c>
      <c r="BR354" s="119" t="s">
        <v>36</v>
      </c>
      <c r="BS354" s="115" t="s">
        <v>36</v>
      </c>
      <c r="BT354" s="115" t="s">
        <v>36</v>
      </c>
      <c r="BU354" s="115" t="s">
        <v>36</v>
      </c>
      <c r="BV354" s="115" t="s">
        <v>36</v>
      </c>
      <c r="BW354" s="115" t="s">
        <v>36</v>
      </c>
      <c r="BX354" s="115" t="s">
        <v>36</v>
      </c>
      <c r="BY354" s="104" t="s">
        <v>36</v>
      </c>
      <c r="BZ354" s="104" t="s">
        <v>36</v>
      </c>
      <c r="CA354" s="104" t="s">
        <v>36</v>
      </c>
      <c r="CB354" s="104" t="s">
        <v>36</v>
      </c>
      <c r="CC354" s="104" t="s">
        <v>36</v>
      </c>
      <c r="CD354" s="104" t="s">
        <v>36</v>
      </c>
      <c r="CE354" s="104" t="s">
        <v>36</v>
      </c>
      <c r="CF354" s="104" t="s">
        <v>36</v>
      </c>
      <c r="CG354" s="104" t="s">
        <v>36</v>
      </c>
      <c r="CH354" s="85"/>
      <c r="CI354" s="85"/>
      <c r="CJ354" s="85"/>
      <c r="CK354" s="85"/>
      <c r="CL354" s="85"/>
      <c r="CM354" s="85"/>
      <c r="CN354" s="85"/>
      <c r="CO354" s="85"/>
      <c r="CP354" s="85"/>
      <c r="CQ354" s="85"/>
      <c r="CR354" s="85"/>
      <c r="CS354" s="85"/>
      <c r="CT354" s="85"/>
      <c r="CU354" s="85"/>
      <c r="CV354" s="85"/>
      <c r="CW354" s="85"/>
      <c r="CX354" s="85"/>
      <c r="CY354" s="85"/>
      <c r="CZ354" s="85"/>
    </row>
    <row r="355" s="603" customFormat="true" ht="15" customHeight="true" x14ac:dyDescent="0.2">
      <c r="B355" s="243"/>
      <c r="AH355" s="422"/>
      <c r="AI355" s="422"/>
      <c r="AJ355" s="422"/>
      <c r="AK355" s="422"/>
      <c r="AL355" s="422"/>
      <c r="AM355" s="422"/>
      <c r="AN355" s="422"/>
      <c r="AO355" s="422"/>
      <c r="AP355" s="422"/>
      <c r="AQ355" s="422"/>
      <c r="AR355" s="422"/>
      <c r="AS355" s="422"/>
      <c r="AT355" s="422"/>
      <c r="AU355" s="422"/>
      <c r="AV355" s="422"/>
      <c r="AW355" s="422"/>
      <c r="AX355" s="422"/>
      <c r="AY355" s="422"/>
      <c r="AZ355" s="422"/>
      <c r="BA355" s="448"/>
      <c r="BB355" s="759"/>
      <c r="BC355" s="512"/>
      <c r="BD355" s="512"/>
      <c r="BE355" s="512"/>
      <c r="BF355" s="512"/>
      <c r="BG355" s="512"/>
      <c r="BH355" s="512"/>
      <c r="BI355" s="512"/>
      <c r="BJ355" s="512"/>
      <c r="BK355" s="512"/>
      <c r="BL355" s="512"/>
      <c r="BM355" s="512"/>
      <c r="BN355" s="512"/>
      <c r="BO355" s="512"/>
      <c r="BP355" s="512"/>
      <c r="BQ355" s="512"/>
      <c r="BR355" s="512"/>
      <c r="BS355" s="512"/>
      <c r="BT355" s="512"/>
      <c r="BU355" s="512"/>
      <c r="BV355" s="512"/>
      <c r="BW355" s="512"/>
      <c r="BX355" s="512"/>
      <c r="BY355" s="512"/>
      <c r="BZ355" s="513"/>
      <c r="CA355" s="513"/>
      <c r="CB355" s="513"/>
      <c r="CC355" s="513"/>
      <c r="CD355" s="513"/>
      <c r="CE355" s="513"/>
      <c r="CF355" s="513"/>
      <c r="CG355" s="513"/>
      <c r="CH355" s="513"/>
      <c r="CI355" s="513"/>
      <c r="CJ355" s="513"/>
      <c r="CK355" s="513"/>
      <c r="CL355" s="513"/>
      <c r="CM355" s="513"/>
      <c r="CN355" s="513"/>
      <c r="CO355" s="513"/>
      <c r="CP355" s="513"/>
      <c r="CQ355" s="513"/>
      <c r="CR355" s="513"/>
      <c r="CS355" s="513"/>
      <c r="CT355" s="513"/>
      <c r="CU355" s="513"/>
      <c r="CV355" s="513"/>
      <c r="CW355" s="513"/>
      <c r="CX355" s="513"/>
      <c r="CY355" s="513"/>
      <c r="CZ355" s="513"/>
    </row>
    <row r="356" s="603" customFormat="true" ht="15" customHeight="true" x14ac:dyDescent="0.2">
      <c r="B356" s="243"/>
      <c r="AH356" s="422"/>
      <c r="AI356" s="422"/>
      <c r="AJ356" s="422"/>
      <c r="AK356" s="422"/>
      <c r="AL356" s="422"/>
      <c r="AM356" s="422"/>
      <c r="AN356" s="422"/>
      <c r="AO356" s="422"/>
      <c r="AP356" s="422"/>
      <c r="AQ356" s="422"/>
      <c r="AR356" s="422"/>
      <c r="AS356" s="422"/>
      <c r="AT356" s="422"/>
      <c r="AU356" s="422"/>
      <c r="AV356" s="422"/>
      <c r="AW356" s="422"/>
      <c r="AX356" s="422"/>
      <c r="AY356" s="422"/>
      <c r="AZ356" s="422"/>
      <c r="BA356" s="448"/>
      <c r="BB356" s="759"/>
      <c r="BC356" s="448"/>
      <c r="BD356" s="448"/>
      <c r="BE356" s="448"/>
      <c r="BF356" s="448"/>
      <c r="BG356" s="448"/>
      <c r="BH356" s="448"/>
      <c r="BI356" s="448"/>
      <c r="BJ356" s="448"/>
      <c r="BK356" s="448"/>
      <c r="BL356" s="448"/>
      <c r="BM356" s="448"/>
      <c r="BN356" s="448"/>
      <c r="BO356" s="448"/>
      <c r="BP356" s="448"/>
      <c r="BQ356" s="448"/>
      <c r="BR356" s="448"/>
      <c r="BS356" s="448"/>
      <c r="BT356" s="448"/>
      <c r="BU356" s="448"/>
      <c r="BV356" s="448"/>
      <c r="BW356" s="448"/>
      <c r="BX356" s="448"/>
      <c r="BY356" s="448"/>
      <c r="BZ356" s="422"/>
      <c r="CA356" s="422"/>
      <c r="CB356" s="422"/>
      <c r="CC356" s="422"/>
      <c r="CD356" s="422"/>
      <c r="CE356" s="422"/>
      <c r="CF356" s="422"/>
      <c r="CG356" s="422"/>
      <c r="CH356" s="422"/>
      <c r="CI356" s="422"/>
      <c r="CJ356" s="422"/>
      <c r="CK356" s="422"/>
      <c r="CL356" s="422"/>
      <c r="CM356" s="422"/>
      <c r="CN356" s="422"/>
      <c r="CO356" s="422"/>
      <c r="CP356" s="422"/>
      <c r="CQ356" s="422"/>
      <c r="CR356" s="422"/>
      <c r="CS356" s="422"/>
      <c r="CT356" s="422"/>
      <c r="CU356" s="422"/>
      <c r="CV356" s="422"/>
      <c r="CW356" s="422"/>
      <c r="CX356" s="422"/>
      <c r="CY356" s="422"/>
      <c r="CZ356" s="422"/>
    </row>
    <row r="357" s="385" customFormat="true" ht="15" customHeight="true" x14ac:dyDescent="0.2">
      <c r="B357" s="387"/>
      <c r="AH357" s="422"/>
      <c r="AI357" s="422"/>
      <c r="AJ357" s="422"/>
      <c r="AK357" s="422"/>
      <c r="AL357" s="422"/>
      <c r="AM357" s="422"/>
      <c r="AN357" s="422"/>
      <c r="AO357" s="422"/>
      <c r="AP357" s="422"/>
      <c r="AQ357" s="422"/>
      <c r="AR357" s="422"/>
      <c r="AS357" s="422"/>
      <c r="AT357" s="422"/>
      <c r="AU357" s="422"/>
      <c r="AV357" s="422"/>
      <c r="AW357" s="422"/>
      <c r="AX357" s="422"/>
      <c r="AY357" s="422"/>
      <c r="AZ357" s="422"/>
      <c r="BA357" s="448"/>
      <c r="BB357" s="759"/>
      <c r="BC357" s="448"/>
      <c r="BD357" s="448"/>
      <c r="BE357" s="448"/>
      <c r="BF357" s="448"/>
      <c r="BG357" s="448"/>
      <c r="BH357" s="448"/>
      <c r="BI357" s="448"/>
      <c r="BJ357" s="448"/>
      <c r="BK357" s="448"/>
      <c r="BL357" s="448"/>
      <c r="BM357" s="448"/>
      <c r="BN357" s="448"/>
      <c r="BO357" s="448"/>
      <c r="BP357" s="448"/>
      <c r="BQ357" s="448"/>
      <c r="BR357" s="448"/>
      <c r="BS357" s="448"/>
      <c r="BT357" s="448"/>
      <c r="BU357" s="448"/>
      <c r="BV357" s="448"/>
      <c r="BW357" s="448"/>
      <c r="BX357" s="448"/>
      <c r="BY357" s="448"/>
      <c r="BZ357" s="422"/>
      <c r="CA357" s="422"/>
      <c r="CB357" s="422"/>
      <c r="CC357" s="422"/>
      <c r="CD357" s="422"/>
      <c r="CE357" s="422"/>
      <c r="CF357" s="422"/>
      <c r="CG357" s="422"/>
      <c r="CH357" s="422"/>
      <c r="CI357" s="422"/>
      <c r="CJ357" s="422"/>
      <c r="CK357" s="422"/>
      <c r="CL357" s="422"/>
      <c r="CM357" s="422"/>
      <c r="CN357" s="422"/>
      <c r="CO357" s="422"/>
      <c r="CP357" s="422"/>
      <c r="CQ357" s="422"/>
      <c r="CR357" s="422"/>
      <c r="CS357" s="422"/>
      <c r="CT357" s="422"/>
      <c r="CU357" s="422"/>
      <c r="CV357" s="422"/>
      <c r="CW357" s="422"/>
      <c r="CX357" s="422"/>
      <c r="CY357" s="422"/>
      <c r="CZ357" s="422"/>
    </row>
    <row r="358" s="385" customFormat="true" ht="15" customHeight="true" x14ac:dyDescent="0.2">
      <c r="B358" s="387"/>
      <c r="AH358" s="422"/>
      <c r="AI358" s="422"/>
      <c r="AJ358" s="422"/>
      <c r="AK358" s="422"/>
      <c r="AL358" s="422"/>
      <c r="AM358" s="422"/>
      <c r="AN358" s="422"/>
      <c r="AO358" s="422"/>
      <c r="AP358" s="422"/>
      <c r="AQ358" s="422"/>
      <c r="AR358" s="422"/>
      <c r="AS358" s="422"/>
      <c r="AT358" s="422"/>
      <c r="AU358" s="422"/>
      <c r="AV358" s="422"/>
      <c r="AW358" s="422"/>
      <c r="AX358" s="422"/>
      <c r="AY358" s="422"/>
      <c r="AZ358" s="422"/>
      <c r="BA358" s="448"/>
      <c r="BB358" s="759"/>
      <c r="BC358" s="448"/>
      <c r="BD358" s="448"/>
      <c r="BE358" s="448"/>
      <c r="BF358" s="448"/>
      <c r="BG358" s="448"/>
      <c r="BH358" s="448"/>
      <c r="BI358" s="448"/>
      <c r="BJ358" s="448"/>
      <c r="BK358" s="448"/>
      <c r="BL358" s="448"/>
      <c r="BM358" s="448"/>
      <c r="BN358" s="448"/>
      <c r="BO358" s="448"/>
      <c r="BP358" s="448"/>
      <c r="BQ358" s="448"/>
      <c r="BR358" s="448"/>
      <c r="BS358" s="448"/>
      <c r="BT358" s="448"/>
      <c r="BU358" s="448"/>
      <c r="BV358" s="448"/>
      <c r="BW358" s="448"/>
      <c r="BX358" s="448"/>
      <c r="BY358" s="448"/>
      <c r="BZ358" s="422"/>
      <c r="CA358" s="422"/>
      <c r="CB358" s="422"/>
      <c r="CC358" s="422"/>
      <c r="CD358" s="422"/>
      <c r="CE358" s="422"/>
      <c r="CF358" s="422"/>
      <c r="CG358" s="422"/>
      <c r="CH358" s="422"/>
      <c r="CI358" s="422"/>
      <c r="CJ358" s="422"/>
      <c r="CK358" s="422"/>
      <c r="CL358" s="422"/>
      <c r="CM358" s="422"/>
      <c r="CN358" s="422"/>
      <c r="CO358" s="422"/>
      <c r="CP358" s="422"/>
      <c r="CQ358" s="422"/>
      <c r="CR358" s="422"/>
      <c r="CS358" s="422"/>
      <c r="CT358" s="422"/>
      <c r="CU358" s="422"/>
      <c r="CV358" s="422"/>
      <c r="CW358" s="422"/>
      <c r="CX358" s="422"/>
      <c r="CY358" s="422"/>
      <c r="CZ358" s="422"/>
    </row>
    <row r="359" s="385" customFormat="true" ht="15" customHeight="true" x14ac:dyDescent="0.2">
      <c r="B359" s="387"/>
      <c r="AH359" s="422"/>
      <c r="AI359" s="422"/>
      <c r="AJ359" s="422"/>
      <c r="AK359" s="422"/>
      <c r="AL359" s="422"/>
      <c r="AM359" s="422"/>
      <c r="AN359" s="422"/>
      <c r="AO359" s="422"/>
      <c r="AP359" s="422"/>
      <c r="AQ359" s="422"/>
      <c r="AR359" s="422"/>
      <c r="AS359" s="422"/>
      <c r="AT359" s="422"/>
      <c r="AU359" s="422"/>
      <c r="AV359" s="422"/>
      <c r="AW359" s="422"/>
      <c r="AX359" s="422"/>
      <c r="AY359" s="422"/>
      <c r="AZ359" s="422"/>
      <c r="BA359" s="448"/>
      <c r="BB359" s="759"/>
      <c r="BC359" s="448"/>
      <c r="BD359" s="448"/>
      <c r="BE359" s="448"/>
      <c r="BF359" s="448"/>
      <c r="BG359" s="448"/>
      <c r="BH359" s="448"/>
      <c r="BI359" s="448"/>
      <c r="BJ359" s="448"/>
      <c r="BK359" s="448"/>
      <c r="BL359" s="448"/>
      <c r="BM359" s="448"/>
      <c r="BN359" s="448"/>
      <c r="BO359" s="448"/>
      <c r="BP359" s="448"/>
      <c r="BQ359" s="448"/>
      <c r="BR359" s="448"/>
      <c r="BS359" s="448"/>
      <c r="BT359" s="448"/>
      <c r="BU359" s="448"/>
      <c r="BV359" s="448"/>
      <c r="BW359" s="448"/>
      <c r="BX359" s="448"/>
      <c r="BY359" s="448"/>
      <c r="BZ359" s="422"/>
      <c r="CA359" s="422"/>
      <c r="CB359" s="422"/>
      <c r="CC359" s="422"/>
      <c r="CD359" s="422"/>
      <c r="CE359" s="422"/>
      <c r="CF359" s="422"/>
      <c r="CG359" s="422"/>
      <c r="CH359" s="422"/>
      <c r="CI359" s="422"/>
      <c r="CJ359" s="422"/>
      <c r="CK359" s="422"/>
      <c r="CL359" s="422"/>
      <c r="CM359" s="422"/>
      <c r="CN359" s="422"/>
      <c r="CO359" s="422"/>
      <c r="CP359" s="422"/>
      <c r="CQ359" s="422"/>
      <c r="CR359" s="422"/>
      <c r="CS359" s="422"/>
      <c r="CT359" s="422"/>
      <c r="CU359" s="422"/>
      <c r="CV359" s="422"/>
      <c r="CW359" s="422"/>
      <c r="CX359" s="422"/>
      <c r="CY359" s="422"/>
      <c r="CZ359" s="422"/>
    </row>
    <row r="360" s="385" customFormat="true" ht="15" customHeight="true" x14ac:dyDescent="0.2">
      <c r="B360" s="387"/>
      <c r="AH360" s="422"/>
      <c r="AI360" s="422"/>
      <c r="AJ360" s="422"/>
      <c r="AK360" s="422"/>
      <c r="AL360" s="422"/>
      <c r="AM360" s="422"/>
      <c r="AN360" s="422"/>
      <c r="AO360" s="422"/>
      <c r="AP360" s="422"/>
      <c r="AQ360" s="422"/>
      <c r="AR360" s="422"/>
      <c r="AS360" s="422"/>
      <c r="AT360" s="422"/>
      <c r="AU360" s="422"/>
      <c r="AV360" s="422"/>
      <c r="AW360" s="422"/>
      <c r="AX360" s="422"/>
      <c r="AY360" s="422"/>
      <c r="AZ360" s="422"/>
      <c r="BA360" s="448"/>
      <c r="BB360" s="759"/>
      <c r="BC360" s="448"/>
      <c r="BD360" s="448"/>
      <c r="BE360" s="448"/>
      <c r="BF360" s="448"/>
      <c r="BG360" s="448"/>
      <c r="BH360" s="448"/>
      <c r="BI360" s="448"/>
      <c r="BJ360" s="448"/>
      <c r="BK360" s="448"/>
      <c r="BL360" s="448"/>
      <c r="BM360" s="448"/>
      <c r="BN360" s="448"/>
      <c r="BO360" s="448"/>
      <c r="BP360" s="448"/>
      <c r="BQ360" s="448"/>
      <c r="BR360" s="448"/>
      <c r="BS360" s="448"/>
      <c r="BT360" s="448"/>
      <c r="BU360" s="448"/>
      <c r="BV360" s="448"/>
      <c r="BW360" s="448"/>
      <c r="BX360" s="448"/>
      <c r="BY360" s="448"/>
      <c r="BZ360" s="422"/>
      <c r="CA360" s="422"/>
      <c r="CB360" s="422"/>
      <c r="CC360" s="422"/>
      <c r="CD360" s="422"/>
      <c r="CE360" s="422"/>
      <c r="CF360" s="422"/>
      <c r="CG360" s="422"/>
      <c r="CH360" s="422"/>
      <c r="CI360" s="422"/>
      <c r="CJ360" s="422"/>
      <c r="CK360" s="422"/>
      <c r="CL360" s="422"/>
      <c r="CM360" s="422"/>
      <c r="CN360" s="422"/>
      <c r="CO360" s="422"/>
      <c r="CP360" s="422"/>
      <c r="CQ360" s="422"/>
      <c r="CR360" s="422"/>
      <c r="CS360" s="422"/>
      <c r="CT360" s="422"/>
      <c r="CU360" s="422"/>
      <c r="CV360" s="422"/>
      <c r="CW360" s="422"/>
      <c r="CX360" s="422"/>
      <c r="CY360" s="422"/>
      <c r="CZ360" s="422"/>
    </row>
    <row r="361" s="385" customFormat="true" ht="15" customHeight="true" x14ac:dyDescent="0.2">
      <c r="B361" s="387"/>
      <c r="AH361" s="422"/>
      <c r="AI361" s="422"/>
      <c r="AJ361" s="422"/>
      <c r="AK361" s="422"/>
      <c r="AL361" s="422"/>
      <c r="AM361" s="422"/>
      <c r="AN361" s="422"/>
      <c r="AO361" s="422"/>
      <c r="AP361" s="422"/>
      <c r="AQ361" s="422"/>
      <c r="AR361" s="422"/>
      <c r="AS361" s="422"/>
      <c r="AT361" s="422"/>
      <c r="AU361" s="422"/>
      <c r="AV361" s="422"/>
      <c r="AW361" s="422"/>
      <c r="AX361" s="422"/>
      <c r="AY361" s="422"/>
      <c r="AZ361" s="422"/>
      <c r="BA361" s="448"/>
      <c r="BB361" s="759"/>
      <c r="BC361" s="448"/>
      <c r="BD361" s="448"/>
      <c r="BE361" s="448"/>
      <c r="BF361" s="448"/>
      <c r="BG361" s="448"/>
      <c r="BH361" s="448"/>
      <c r="BI361" s="448"/>
      <c r="BJ361" s="448"/>
      <c r="BK361" s="448"/>
      <c r="BL361" s="448"/>
      <c r="BM361" s="448"/>
      <c r="BN361" s="448"/>
      <c r="BO361" s="448"/>
      <c r="BP361" s="448"/>
      <c r="BQ361" s="448"/>
      <c r="BR361" s="448"/>
      <c r="BS361" s="448"/>
      <c r="BT361" s="448"/>
      <c r="BU361" s="448"/>
      <c r="BV361" s="448"/>
      <c r="BW361" s="448"/>
      <c r="BX361" s="448"/>
      <c r="BY361" s="448"/>
      <c r="BZ361" s="422"/>
      <c r="CA361" s="422"/>
      <c r="CB361" s="422"/>
      <c r="CC361" s="422"/>
      <c r="CD361" s="422"/>
      <c r="CE361" s="422"/>
      <c r="CF361" s="422"/>
      <c r="CG361" s="422"/>
      <c r="CH361" s="422"/>
      <c r="CI361" s="422"/>
      <c r="CJ361" s="422"/>
      <c r="CK361" s="422"/>
      <c r="CL361" s="422"/>
      <c r="CM361" s="422"/>
      <c r="CN361" s="422"/>
      <c r="CO361" s="422"/>
      <c r="CP361" s="422"/>
      <c r="CQ361" s="422"/>
      <c r="CR361" s="422"/>
      <c r="CS361" s="422"/>
      <c r="CT361" s="422"/>
      <c r="CU361" s="422"/>
      <c r="CV361" s="422"/>
      <c r="CW361" s="422"/>
      <c r="CX361" s="422"/>
      <c r="CY361" s="422"/>
      <c r="CZ361" s="422"/>
    </row>
    <row r="362" s="385" customFormat="true" ht="15" customHeight="true" x14ac:dyDescent="0.2">
      <c r="B362" s="387"/>
      <c r="AH362" s="422"/>
      <c r="AI362" s="422"/>
      <c r="AJ362" s="422"/>
      <c r="AK362" s="422"/>
      <c r="AL362" s="422"/>
      <c r="AM362" s="422"/>
      <c r="AN362" s="422"/>
      <c r="AO362" s="422"/>
      <c r="AP362" s="422"/>
      <c r="AQ362" s="422"/>
      <c r="AR362" s="422"/>
      <c r="AS362" s="422"/>
      <c r="AT362" s="422"/>
      <c r="AU362" s="422"/>
      <c r="AV362" s="422"/>
      <c r="AW362" s="422"/>
      <c r="AX362" s="422"/>
      <c r="AY362" s="422"/>
      <c r="AZ362" s="422"/>
      <c r="BA362" s="448"/>
      <c r="BB362" s="759"/>
      <c r="BC362" s="448"/>
      <c r="BD362" s="448"/>
      <c r="BE362" s="448"/>
      <c r="BF362" s="448"/>
      <c r="BG362" s="448"/>
      <c r="BH362" s="448"/>
      <c r="BI362" s="448"/>
      <c r="BJ362" s="448"/>
      <c r="BK362" s="448"/>
      <c r="BL362" s="448"/>
      <c r="BM362" s="448"/>
      <c r="BN362" s="448"/>
      <c r="BO362" s="448"/>
      <c r="BP362" s="448"/>
      <c r="BQ362" s="448"/>
      <c r="BR362" s="448"/>
      <c r="BS362" s="448"/>
      <c r="BT362" s="448"/>
      <c r="BU362" s="448"/>
      <c r="BV362" s="448"/>
      <c r="BW362" s="448"/>
      <c r="BX362" s="448"/>
      <c r="BY362" s="448"/>
      <c r="BZ362" s="422"/>
      <c r="CA362" s="422"/>
      <c r="CB362" s="422"/>
      <c r="CC362" s="422"/>
      <c r="CD362" s="422"/>
      <c r="CE362" s="422"/>
      <c r="CF362" s="422"/>
      <c r="CG362" s="422"/>
      <c r="CH362" s="422"/>
      <c r="CI362" s="422"/>
      <c r="CJ362" s="422"/>
      <c r="CK362" s="422"/>
      <c r="CL362" s="422"/>
      <c r="CM362" s="422"/>
      <c r="CN362" s="422"/>
      <c r="CO362" s="422"/>
      <c r="CP362" s="422"/>
      <c r="CQ362" s="422"/>
      <c r="CR362" s="422"/>
      <c r="CS362" s="422"/>
      <c r="CT362" s="422"/>
      <c r="CU362" s="422"/>
      <c r="CV362" s="422"/>
      <c r="CW362" s="422"/>
      <c r="CX362" s="422"/>
      <c r="CY362" s="422"/>
      <c r="CZ362" s="422"/>
    </row>
    <row r="363" s="385" customFormat="true" ht="15" customHeight="true" x14ac:dyDescent="0.2">
      <c r="B363" s="387"/>
      <c r="AH363" s="422"/>
      <c r="AI363" s="422"/>
      <c r="AJ363" s="422"/>
      <c r="AK363" s="422"/>
      <c r="AL363" s="422"/>
      <c r="AM363" s="422"/>
      <c r="AN363" s="422"/>
      <c r="AO363" s="422"/>
      <c r="AP363" s="422"/>
      <c r="AQ363" s="422"/>
      <c r="AR363" s="422"/>
      <c r="AS363" s="422"/>
      <c r="AT363" s="422"/>
      <c r="AU363" s="422"/>
      <c r="AV363" s="422"/>
      <c r="AW363" s="422"/>
      <c r="AX363" s="422"/>
      <c r="AY363" s="422"/>
      <c r="AZ363" s="422"/>
      <c r="BA363" s="448"/>
      <c r="BB363" s="759"/>
      <c r="BC363" s="448"/>
      <c r="BD363" s="448"/>
      <c r="BE363" s="448"/>
      <c r="BF363" s="448"/>
      <c r="BG363" s="448"/>
      <c r="BH363" s="448"/>
      <c r="BI363" s="448"/>
      <c r="BJ363" s="448"/>
      <c r="BK363" s="448"/>
      <c r="BL363" s="448"/>
      <c r="BM363" s="448"/>
      <c r="BN363" s="448"/>
      <c r="BO363" s="448"/>
      <c r="BP363" s="448"/>
      <c r="BQ363" s="448"/>
      <c r="BR363" s="448"/>
      <c r="BS363" s="448"/>
      <c r="BT363" s="448"/>
      <c r="BU363" s="448"/>
      <c r="BV363" s="448"/>
      <c r="BW363" s="448"/>
      <c r="BX363" s="448"/>
      <c r="BY363" s="448"/>
      <c r="BZ363" s="422"/>
      <c r="CA363" s="422"/>
      <c r="CB363" s="422"/>
      <c r="CC363" s="422"/>
      <c r="CD363" s="422"/>
      <c r="CE363" s="422"/>
      <c r="CF363" s="422"/>
      <c r="CG363" s="422"/>
      <c r="CH363" s="422"/>
      <c r="CI363" s="422"/>
      <c r="CJ363" s="422"/>
      <c r="CK363" s="422"/>
      <c r="CL363" s="422"/>
      <c r="CM363" s="422"/>
      <c r="CN363" s="422"/>
      <c r="CO363" s="422"/>
      <c r="CP363" s="422"/>
      <c r="CQ363" s="422"/>
      <c r="CR363" s="422"/>
      <c r="CS363" s="422"/>
      <c r="CT363" s="422"/>
      <c r="CU363" s="422"/>
      <c r="CV363" s="422"/>
      <c r="CW363" s="422"/>
      <c r="CX363" s="422"/>
      <c r="CY363" s="422"/>
      <c r="CZ363" s="422"/>
    </row>
    <row r="364" s="385" customFormat="true" ht="15" customHeight="true" x14ac:dyDescent="0.2">
      <c r="B364" s="387"/>
      <c r="AH364" s="422"/>
      <c r="AI364" s="422"/>
      <c r="AJ364" s="422"/>
      <c r="AK364" s="422"/>
      <c r="AL364" s="422"/>
      <c r="AM364" s="422"/>
      <c r="AN364" s="422"/>
      <c r="AO364" s="422"/>
      <c r="AP364" s="422"/>
      <c r="AQ364" s="422"/>
      <c r="AR364" s="422"/>
      <c r="AS364" s="422"/>
      <c r="AT364" s="422"/>
      <c r="AU364" s="422"/>
      <c r="AV364" s="422"/>
      <c r="AW364" s="422"/>
      <c r="AX364" s="422"/>
      <c r="AY364" s="422"/>
      <c r="AZ364" s="422"/>
      <c r="BA364" s="448"/>
      <c r="BB364" s="759"/>
      <c r="BC364" s="448"/>
      <c r="BD364" s="448"/>
      <c r="BE364" s="448"/>
      <c r="BF364" s="448"/>
      <c r="BG364" s="448"/>
      <c r="BH364" s="448"/>
      <c r="BI364" s="448"/>
      <c r="BJ364" s="448"/>
      <c r="BK364" s="448"/>
      <c r="BL364" s="448"/>
      <c r="BM364" s="448"/>
      <c r="BN364" s="448"/>
      <c r="BO364" s="448"/>
      <c r="BP364" s="448"/>
      <c r="BQ364" s="448"/>
      <c r="BR364" s="448"/>
      <c r="BS364" s="448"/>
      <c r="BT364" s="448"/>
      <c r="BU364" s="448"/>
      <c r="BV364" s="448"/>
      <c r="BW364" s="448"/>
      <c r="BX364" s="448"/>
      <c r="BY364" s="448"/>
      <c r="BZ364" s="422"/>
      <c r="CA364" s="422"/>
      <c r="CB364" s="422"/>
      <c r="CC364" s="422"/>
      <c r="CD364" s="422"/>
      <c r="CE364" s="422"/>
      <c r="CF364" s="422"/>
      <c r="CG364" s="422"/>
      <c r="CH364" s="422"/>
      <c r="CI364" s="422"/>
      <c r="CJ364" s="422"/>
      <c r="CK364" s="422"/>
      <c r="CL364" s="422"/>
      <c r="CM364" s="422"/>
      <c r="CN364" s="422"/>
      <c r="CO364" s="422"/>
      <c r="CP364" s="422"/>
      <c r="CQ364" s="422"/>
      <c r="CR364" s="422"/>
      <c r="CS364" s="422"/>
      <c r="CT364" s="422"/>
      <c r="CU364" s="422"/>
      <c r="CV364" s="422"/>
      <c r="CW364" s="422"/>
      <c r="CX364" s="422"/>
      <c r="CY364" s="422"/>
      <c r="CZ364" s="422"/>
    </row>
    <row r="365" s="385" customFormat="true" ht="15" customHeight="true" x14ac:dyDescent="0.2">
      <c r="B365" s="387"/>
      <c r="AH365" s="422"/>
      <c r="AI365" s="422"/>
      <c r="AJ365" s="422"/>
      <c r="AK365" s="422"/>
      <c r="AL365" s="422"/>
      <c r="AM365" s="422"/>
      <c r="AN365" s="422"/>
      <c r="AO365" s="422"/>
      <c r="AP365" s="422"/>
      <c r="AQ365" s="422"/>
      <c r="AR365" s="422"/>
      <c r="AS365" s="422"/>
      <c r="AT365" s="422"/>
      <c r="AU365" s="422"/>
      <c r="AV365" s="422"/>
      <c r="AW365" s="422"/>
      <c r="AX365" s="422"/>
      <c r="AY365" s="422"/>
      <c r="AZ365" s="422"/>
      <c r="BA365" s="448"/>
      <c r="BB365" s="759"/>
      <c r="BC365" s="448"/>
      <c r="BD365" s="448"/>
      <c r="BE365" s="448"/>
      <c r="BF365" s="448"/>
      <c r="BG365" s="448"/>
      <c r="BH365" s="448"/>
      <c r="BI365" s="448"/>
      <c r="BJ365" s="448"/>
      <c r="BK365" s="448"/>
      <c r="BL365" s="448"/>
      <c r="BM365" s="448"/>
      <c r="BN365" s="448"/>
      <c r="BO365" s="448"/>
      <c r="BP365" s="448"/>
      <c r="BQ365" s="448"/>
      <c r="BR365" s="448"/>
      <c r="BS365" s="448"/>
      <c r="BT365" s="448"/>
      <c r="BU365" s="448"/>
      <c r="BV365" s="448"/>
      <c r="BW365" s="448"/>
      <c r="BX365" s="448"/>
      <c r="BY365" s="448"/>
      <c r="BZ365" s="422"/>
      <c r="CA365" s="422"/>
      <c r="CB365" s="422"/>
      <c r="CC365" s="422"/>
      <c r="CD365" s="422"/>
      <c r="CE365" s="422"/>
      <c r="CF365" s="422"/>
      <c r="CG365" s="422"/>
      <c r="CH365" s="422"/>
      <c r="CI365" s="422"/>
      <c r="CJ365" s="422"/>
      <c r="CK365" s="422"/>
      <c r="CL365" s="422"/>
      <c r="CM365" s="422"/>
      <c r="CN365" s="422"/>
      <c r="CO365" s="422"/>
      <c r="CP365" s="422"/>
      <c r="CQ365" s="422"/>
      <c r="CR365" s="422"/>
      <c r="CS365" s="422"/>
      <c r="CT365" s="422"/>
      <c r="CU365" s="422"/>
      <c r="CV365" s="422"/>
      <c r="CW365" s="422"/>
      <c r="CX365" s="422"/>
      <c r="CY365" s="422"/>
      <c r="CZ365" s="422"/>
    </row>
    <row r="366" s="385" customFormat="true" ht="15" customHeight="true" x14ac:dyDescent="0.2">
      <c r="B366" s="387"/>
      <c r="AH366" s="422"/>
      <c r="AI366" s="422"/>
      <c r="AJ366" s="422"/>
      <c r="AK366" s="422"/>
      <c r="AL366" s="422"/>
      <c r="AM366" s="422"/>
      <c r="AN366" s="422"/>
      <c r="AO366" s="422"/>
      <c r="AP366" s="422"/>
      <c r="AQ366" s="422"/>
      <c r="AR366" s="422"/>
      <c r="AS366" s="422"/>
      <c r="AT366" s="422"/>
      <c r="AU366" s="422"/>
      <c r="AV366" s="422"/>
      <c r="AW366" s="422"/>
      <c r="AX366" s="422"/>
      <c r="AY366" s="422"/>
      <c r="AZ366" s="422"/>
      <c r="BA366" s="448"/>
      <c r="BB366" s="759"/>
      <c r="BC366" s="448"/>
      <c r="BD366" s="448"/>
      <c r="BE366" s="448"/>
      <c r="BF366" s="448"/>
      <c r="BG366" s="448"/>
      <c r="BH366" s="448"/>
      <c r="BI366" s="448"/>
      <c r="BJ366" s="448"/>
      <c r="BK366" s="448"/>
      <c r="BL366" s="448"/>
      <c r="BM366" s="448"/>
      <c r="BN366" s="448"/>
      <c r="BO366" s="448"/>
      <c r="BP366" s="448"/>
      <c r="BQ366" s="448"/>
      <c r="BR366" s="448"/>
      <c r="BS366" s="448"/>
      <c r="BT366" s="448"/>
      <c r="BU366" s="448"/>
      <c r="BV366" s="448"/>
      <c r="BW366" s="448"/>
      <c r="BX366" s="448"/>
      <c r="BY366" s="448"/>
      <c r="BZ366" s="422"/>
      <c r="CA366" s="422"/>
      <c r="CB366" s="422"/>
      <c r="CC366" s="422"/>
      <c r="CD366" s="422"/>
      <c r="CE366" s="422"/>
      <c r="CF366" s="422"/>
      <c r="CG366" s="422"/>
      <c r="CH366" s="422"/>
      <c r="CI366" s="422"/>
      <c r="CJ366" s="422"/>
      <c r="CK366" s="422"/>
      <c r="CL366" s="422"/>
      <c r="CM366" s="422"/>
      <c r="CN366" s="422"/>
      <c r="CO366" s="422"/>
      <c r="CP366" s="422"/>
      <c r="CQ366" s="422"/>
      <c r="CR366" s="422"/>
      <c r="CS366" s="422"/>
      <c r="CT366" s="422"/>
      <c r="CU366" s="422"/>
      <c r="CV366" s="422"/>
      <c r="CW366" s="422"/>
      <c r="CX366" s="422"/>
      <c r="CY366" s="422"/>
      <c r="CZ366" s="422"/>
    </row>
    <row r="367" s="385" customFormat="true" ht="15" customHeight="true" x14ac:dyDescent="0.2">
      <c r="B367" s="387"/>
      <c r="AH367" s="422"/>
      <c r="AI367" s="422"/>
      <c r="AJ367" s="422"/>
      <c r="AK367" s="422"/>
      <c r="AL367" s="422"/>
      <c r="AM367" s="422"/>
      <c r="AN367" s="422"/>
      <c r="AO367" s="422"/>
      <c r="AP367" s="422"/>
      <c r="AQ367" s="422"/>
      <c r="AR367" s="422"/>
      <c r="AS367" s="422"/>
      <c r="AT367" s="422"/>
      <c r="AU367" s="422"/>
      <c r="AV367" s="422"/>
      <c r="AW367" s="422"/>
      <c r="AX367" s="422"/>
      <c r="AY367" s="422"/>
      <c r="AZ367" s="422"/>
      <c r="BA367" s="448"/>
      <c r="BB367" s="759"/>
      <c r="BC367" s="448"/>
      <c r="BD367" s="448"/>
      <c r="BE367" s="448"/>
      <c r="BF367" s="448"/>
      <c r="BG367" s="448"/>
      <c r="BH367" s="448"/>
      <c r="BI367" s="448"/>
      <c r="BJ367" s="448"/>
      <c r="BK367" s="448"/>
      <c r="BL367" s="448"/>
      <c r="BM367" s="448"/>
      <c r="BN367" s="448"/>
      <c r="BO367" s="448"/>
      <c r="BP367" s="448"/>
      <c r="BQ367" s="448"/>
      <c r="BR367" s="448"/>
      <c r="BS367" s="448"/>
      <c r="BT367" s="448"/>
      <c r="BU367" s="448"/>
      <c r="BV367" s="448"/>
      <c r="BW367" s="448"/>
      <c r="BX367" s="448"/>
      <c r="BY367" s="448"/>
      <c r="BZ367" s="422"/>
      <c r="CA367" s="422"/>
      <c r="CB367" s="422"/>
      <c r="CC367" s="422"/>
      <c r="CD367" s="422"/>
      <c r="CE367" s="422"/>
      <c r="CF367" s="422"/>
      <c r="CG367" s="422"/>
      <c r="CH367" s="422"/>
      <c r="CI367" s="422"/>
      <c r="CJ367" s="422"/>
      <c r="CK367" s="422"/>
      <c r="CL367" s="422"/>
      <c r="CM367" s="422"/>
      <c r="CN367" s="422"/>
      <c r="CO367" s="422"/>
      <c r="CP367" s="422"/>
      <c r="CQ367" s="422"/>
      <c r="CR367" s="422"/>
      <c r="CS367" s="422"/>
      <c r="CT367" s="422"/>
      <c r="CU367" s="422"/>
      <c r="CV367" s="422"/>
      <c r="CW367" s="422"/>
      <c r="CX367" s="422"/>
      <c r="CY367" s="422"/>
      <c r="CZ367" s="422"/>
    </row>
    <row r="368" s="385" customFormat="true" ht="15" customHeight="true" x14ac:dyDescent="0.2">
      <c r="B368" s="387"/>
      <c r="AH368" s="422"/>
      <c r="AI368" s="422"/>
      <c r="AJ368" s="422"/>
      <c r="AK368" s="422"/>
      <c r="AL368" s="422"/>
      <c r="AM368" s="422"/>
      <c r="AN368" s="422"/>
      <c r="AO368" s="422"/>
      <c r="AP368" s="422"/>
      <c r="AQ368" s="422"/>
      <c r="AR368" s="422"/>
      <c r="AS368" s="422"/>
      <c r="AT368" s="422"/>
      <c r="AU368" s="422"/>
      <c r="AV368" s="422"/>
      <c r="AW368" s="422"/>
      <c r="AX368" s="422"/>
      <c r="AY368" s="422"/>
      <c r="AZ368" s="422"/>
      <c r="BA368" s="448"/>
      <c r="BB368" s="759"/>
      <c r="BC368" s="448"/>
      <c r="BD368" s="448"/>
      <c r="BE368" s="448"/>
      <c r="BF368" s="448"/>
      <c r="BG368" s="448"/>
      <c r="BH368" s="448"/>
      <c r="BI368" s="448"/>
      <c r="BJ368" s="448"/>
      <c r="BK368" s="448"/>
      <c r="BL368" s="448"/>
      <c r="BM368" s="448"/>
      <c r="BN368" s="448"/>
      <c r="BO368" s="448"/>
      <c r="BP368" s="448"/>
      <c r="BQ368" s="448"/>
      <c r="BR368" s="448"/>
      <c r="BS368" s="448"/>
      <c r="BT368" s="448"/>
      <c r="BU368" s="448"/>
      <c r="BV368" s="448"/>
      <c r="BW368" s="448"/>
      <c r="BX368" s="448"/>
      <c r="BY368" s="448"/>
      <c r="BZ368" s="422"/>
      <c r="CA368" s="422"/>
      <c r="CB368" s="422"/>
      <c r="CC368" s="422"/>
      <c r="CD368" s="422"/>
      <c r="CE368" s="422"/>
      <c r="CF368" s="422"/>
      <c r="CG368" s="422"/>
      <c r="CH368" s="422"/>
      <c r="CI368" s="422"/>
      <c r="CJ368" s="422"/>
      <c r="CK368" s="422"/>
      <c r="CL368" s="422"/>
      <c r="CM368" s="422"/>
      <c r="CN368" s="422"/>
      <c r="CO368" s="422"/>
      <c r="CP368" s="422"/>
      <c r="CQ368" s="422"/>
      <c r="CR368" s="422"/>
      <c r="CS368" s="422"/>
      <c r="CT368" s="422"/>
      <c r="CU368" s="422"/>
      <c r="CV368" s="422"/>
      <c r="CW368" s="422"/>
      <c r="CX368" s="422"/>
      <c r="CY368" s="422"/>
      <c r="CZ368" s="422"/>
    </row>
    <row r="369" s="385" customFormat="true" ht="15" customHeight="true" x14ac:dyDescent="0.2">
      <c r="B369" s="387"/>
      <c r="AH369" s="422"/>
      <c r="AI369" s="422"/>
      <c r="AJ369" s="422"/>
      <c r="AK369" s="422"/>
      <c r="AL369" s="422"/>
      <c r="AM369" s="422"/>
      <c r="AN369" s="422"/>
      <c r="AO369" s="422"/>
      <c r="AP369" s="422"/>
      <c r="AQ369" s="422"/>
      <c r="AR369" s="422"/>
      <c r="AS369" s="422"/>
      <c r="AT369" s="422"/>
      <c r="AU369" s="422"/>
      <c r="AV369" s="422"/>
      <c r="AW369" s="422"/>
      <c r="AX369" s="422"/>
      <c r="AY369" s="422"/>
      <c r="AZ369" s="422"/>
      <c r="BA369" s="448"/>
      <c r="BB369" s="759"/>
      <c r="BC369" s="448"/>
      <c r="BD369" s="448"/>
      <c r="BE369" s="448"/>
      <c r="BF369" s="448"/>
      <c r="BG369" s="448"/>
      <c r="BH369" s="448"/>
      <c r="BI369" s="448"/>
      <c r="BJ369" s="448"/>
      <c r="BK369" s="448"/>
      <c r="BL369" s="448"/>
      <c r="BM369" s="448"/>
      <c r="BN369" s="448"/>
      <c r="BO369" s="448"/>
      <c r="BP369" s="448"/>
      <c r="BQ369" s="448"/>
      <c r="BR369" s="448"/>
      <c r="BS369" s="448"/>
      <c r="BT369" s="448"/>
      <c r="BU369" s="448"/>
      <c r="BV369" s="448"/>
      <c r="BW369" s="448"/>
      <c r="BX369" s="448"/>
      <c r="BY369" s="448"/>
      <c r="BZ369" s="422"/>
      <c r="CA369" s="422"/>
      <c r="CB369" s="422"/>
      <c r="CC369" s="422"/>
      <c r="CD369" s="422"/>
      <c r="CE369" s="422"/>
      <c r="CF369" s="422"/>
      <c r="CG369" s="422"/>
      <c r="CH369" s="422"/>
      <c r="CI369" s="422"/>
      <c r="CJ369" s="422"/>
      <c r="CK369" s="422"/>
      <c r="CL369" s="422"/>
      <c r="CM369" s="422"/>
      <c r="CN369" s="422"/>
      <c r="CO369" s="422"/>
      <c r="CP369" s="422"/>
      <c r="CQ369" s="422"/>
      <c r="CR369" s="422"/>
      <c r="CS369" s="422"/>
      <c r="CT369" s="422"/>
      <c r="CU369" s="422"/>
      <c r="CV369" s="422"/>
      <c r="CW369" s="422"/>
      <c r="CX369" s="422"/>
      <c r="CY369" s="422"/>
      <c r="CZ369" s="422"/>
    </row>
    <row r="370" s="385" customFormat="true" ht="15" customHeight="true" x14ac:dyDescent="0.2">
      <c r="B370" s="387"/>
      <c r="AH370" s="422"/>
      <c r="AI370" s="422"/>
      <c r="AJ370" s="422"/>
      <c r="AK370" s="422"/>
      <c r="AL370" s="422"/>
      <c r="AM370" s="422"/>
      <c r="AN370" s="422"/>
      <c r="AO370" s="422"/>
      <c r="AP370" s="422"/>
      <c r="AQ370" s="422"/>
      <c r="AR370" s="422"/>
      <c r="AS370" s="422"/>
      <c r="AT370" s="422"/>
      <c r="AU370" s="422"/>
      <c r="AV370" s="422"/>
      <c r="AW370" s="422"/>
      <c r="AX370" s="422"/>
      <c r="AY370" s="422"/>
      <c r="AZ370" s="422"/>
      <c r="BA370" s="448"/>
      <c r="BB370" s="759"/>
      <c r="BC370" s="448"/>
      <c r="BD370" s="448"/>
      <c r="BE370" s="448"/>
      <c r="BF370" s="448"/>
      <c r="BG370" s="448"/>
      <c r="BH370" s="448"/>
      <c r="BI370" s="448"/>
      <c r="BJ370" s="448"/>
      <c r="BK370" s="448"/>
      <c r="BL370" s="448"/>
      <c r="BM370" s="448"/>
      <c r="BN370" s="448"/>
      <c r="BO370" s="448"/>
      <c r="BP370" s="448"/>
      <c r="BQ370" s="448"/>
      <c r="BR370" s="448"/>
      <c r="BS370" s="448"/>
      <c r="BT370" s="448"/>
      <c r="BU370" s="448"/>
      <c r="BV370" s="448"/>
      <c r="BW370" s="448"/>
      <c r="BX370" s="448"/>
      <c r="BY370" s="448"/>
      <c r="BZ370" s="422"/>
      <c r="CA370" s="422"/>
      <c r="CB370" s="422"/>
      <c r="CC370" s="422"/>
      <c r="CD370" s="422"/>
      <c r="CE370" s="422"/>
      <c r="CF370" s="422"/>
      <c r="CG370" s="422"/>
      <c r="CH370" s="422"/>
      <c r="CI370" s="422"/>
      <c r="CJ370" s="422"/>
      <c r="CK370" s="422"/>
      <c r="CL370" s="422"/>
      <c r="CM370" s="422"/>
      <c r="CN370" s="422"/>
      <c r="CO370" s="422"/>
      <c r="CP370" s="422"/>
      <c r="CQ370" s="422"/>
      <c r="CR370" s="422"/>
      <c r="CS370" s="422"/>
      <c r="CT370" s="422"/>
      <c r="CU370" s="422"/>
      <c r="CV370" s="422"/>
      <c r="CW370" s="422"/>
      <c r="CX370" s="422"/>
      <c r="CY370" s="422"/>
      <c r="CZ370" s="422"/>
    </row>
    <row r="371" s="385" customFormat="true" ht="15" customHeight="true" x14ac:dyDescent="0.2">
      <c r="B371" s="387"/>
      <c r="AH371" s="422"/>
      <c r="AI371" s="422"/>
      <c r="AJ371" s="422"/>
      <c r="AK371" s="422"/>
      <c r="AL371" s="422"/>
      <c r="AM371" s="422"/>
      <c r="AN371" s="422"/>
      <c r="AO371" s="422"/>
      <c r="AP371" s="422"/>
      <c r="AQ371" s="422"/>
      <c r="AR371" s="422"/>
      <c r="AS371" s="422"/>
      <c r="AT371" s="422"/>
      <c r="AU371" s="422"/>
      <c r="AV371" s="422"/>
      <c r="AW371" s="422"/>
      <c r="AX371" s="422"/>
      <c r="AY371" s="422"/>
      <c r="AZ371" s="422"/>
      <c r="BA371" s="448"/>
      <c r="BB371" s="759"/>
      <c r="BC371" s="448"/>
      <c r="BD371" s="448"/>
      <c r="BE371" s="448"/>
      <c r="BF371" s="448"/>
      <c r="BG371" s="448"/>
      <c r="BH371" s="448"/>
      <c r="BI371" s="448"/>
      <c r="BJ371" s="448"/>
      <c r="BK371" s="448"/>
      <c r="BL371" s="448"/>
      <c r="BM371" s="448"/>
      <c r="BN371" s="448"/>
      <c r="BO371" s="448"/>
      <c r="BP371" s="448"/>
      <c r="BQ371" s="448"/>
      <c r="BR371" s="448"/>
      <c r="BS371" s="448"/>
      <c r="BT371" s="448"/>
      <c r="BU371" s="448"/>
      <c r="BV371" s="448"/>
      <c r="BW371" s="448"/>
      <c r="BX371" s="448"/>
      <c r="BY371" s="448"/>
      <c r="BZ371" s="422"/>
      <c r="CA371" s="422"/>
      <c r="CB371" s="422"/>
      <c r="CC371" s="422"/>
      <c r="CD371" s="422"/>
      <c r="CE371" s="422"/>
      <c r="CF371" s="422"/>
      <c r="CG371" s="422"/>
      <c r="CH371" s="422"/>
      <c r="CI371" s="422"/>
      <c r="CJ371" s="422"/>
      <c r="CK371" s="422"/>
      <c r="CL371" s="422"/>
      <c r="CM371" s="422"/>
      <c r="CN371" s="422"/>
      <c r="CO371" s="422"/>
      <c r="CP371" s="422"/>
      <c r="CQ371" s="422"/>
      <c r="CR371" s="422"/>
      <c r="CS371" s="422"/>
      <c r="CT371" s="422"/>
      <c r="CU371" s="422"/>
      <c r="CV371" s="422"/>
      <c r="CW371" s="422"/>
      <c r="CX371" s="422"/>
      <c r="CY371" s="422"/>
      <c r="CZ371" s="422"/>
    </row>
    <row r="372" s="385" customFormat="true" ht="15" customHeight="true" x14ac:dyDescent="0.2">
      <c r="B372" s="387"/>
      <c r="AH372" s="422"/>
      <c r="AI372" s="422"/>
      <c r="AJ372" s="422"/>
      <c r="AK372" s="422"/>
      <c r="AL372" s="422"/>
      <c r="AM372" s="422"/>
      <c r="AN372" s="422"/>
      <c r="AO372" s="422"/>
      <c r="AP372" s="422"/>
      <c r="AQ372" s="422"/>
      <c r="AR372" s="422"/>
      <c r="AS372" s="422"/>
      <c r="AT372" s="422"/>
      <c r="AU372" s="422"/>
      <c r="AV372" s="422"/>
      <c r="AW372" s="422"/>
      <c r="AX372" s="422"/>
      <c r="AY372" s="422"/>
      <c r="AZ372" s="422"/>
      <c r="BA372" s="448"/>
      <c r="BB372" s="759"/>
      <c r="BC372" s="448"/>
      <c r="BD372" s="448"/>
      <c r="BE372" s="448"/>
      <c r="BF372" s="448"/>
      <c r="BG372" s="448"/>
      <c r="BH372" s="448"/>
      <c r="BI372" s="448"/>
      <c r="BJ372" s="448"/>
      <c r="BK372" s="448"/>
      <c r="BL372" s="448"/>
      <c r="BM372" s="448"/>
      <c r="BN372" s="448"/>
      <c r="BO372" s="448"/>
      <c r="BP372" s="448"/>
      <c r="BQ372" s="448"/>
      <c r="BR372" s="448"/>
      <c r="BS372" s="448"/>
      <c r="BT372" s="448"/>
      <c r="BU372" s="448"/>
      <c r="BV372" s="448"/>
      <c r="BW372" s="448"/>
      <c r="BX372" s="448"/>
      <c r="BY372" s="448"/>
      <c r="BZ372" s="422"/>
      <c r="CA372" s="422"/>
      <c r="CB372" s="422"/>
      <c r="CC372" s="422"/>
      <c r="CD372" s="422"/>
      <c r="CE372" s="422"/>
      <c r="CF372" s="422"/>
      <c r="CG372" s="422"/>
      <c r="CH372" s="422"/>
      <c r="CI372" s="422"/>
      <c r="CJ372" s="422"/>
      <c r="CK372" s="422"/>
      <c r="CL372" s="422"/>
      <c r="CM372" s="422"/>
      <c r="CN372" s="422"/>
      <c r="CO372" s="422"/>
      <c r="CP372" s="422"/>
      <c r="CQ372" s="422"/>
      <c r="CR372" s="422"/>
      <c r="CS372" s="422"/>
      <c r="CT372" s="422"/>
      <c r="CU372" s="422"/>
      <c r="CV372" s="422"/>
      <c r="CW372" s="422"/>
      <c r="CX372" s="422"/>
      <c r="CY372" s="422"/>
      <c r="CZ372" s="422"/>
    </row>
    <row r="373" s="385" customFormat="true" ht="15" customHeight="true" x14ac:dyDescent="0.2">
      <c r="B373" s="387"/>
      <c r="AH373" s="422"/>
      <c r="AI373" s="422"/>
      <c r="AJ373" s="422"/>
      <c r="AK373" s="422"/>
      <c r="AL373" s="422"/>
      <c r="AM373" s="422"/>
      <c r="AN373" s="422"/>
      <c r="AO373" s="422"/>
      <c r="AP373" s="422"/>
      <c r="AQ373" s="422"/>
      <c r="AR373" s="422"/>
      <c r="AS373" s="422"/>
      <c r="AT373" s="422"/>
      <c r="AU373" s="422"/>
      <c r="AV373" s="422"/>
      <c r="AW373" s="422"/>
      <c r="AX373" s="422"/>
      <c r="AY373" s="422"/>
      <c r="AZ373" s="422"/>
      <c r="BA373" s="448"/>
      <c r="BB373" s="759"/>
      <c r="BC373" s="448"/>
      <c r="BD373" s="448"/>
      <c r="BE373" s="448"/>
      <c r="BF373" s="448"/>
      <c r="BG373" s="448"/>
      <c r="BH373" s="448"/>
      <c r="BI373" s="448"/>
      <c r="BJ373" s="448"/>
      <c r="BK373" s="448"/>
      <c r="BL373" s="448"/>
      <c r="BM373" s="448"/>
      <c r="BN373" s="448"/>
      <c r="BO373" s="448"/>
      <c r="BP373" s="448"/>
      <c r="BQ373" s="448"/>
      <c r="BR373" s="448"/>
      <c r="BS373" s="448"/>
      <c r="BT373" s="448"/>
      <c r="BU373" s="448"/>
      <c r="BV373" s="448"/>
      <c r="BW373" s="448"/>
      <c r="BX373" s="448"/>
      <c r="BY373" s="448"/>
      <c r="BZ373" s="422"/>
      <c r="CA373" s="422"/>
      <c r="CB373" s="422"/>
      <c r="CC373" s="422"/>
      <c r="CD373" s="422"/>
      <c r="CE373" s="422"/>
      <c r="CF373" s="422"/>
      <c r="CG373" s="422"/>
      <c r="CH373" s="422"/>
      <c r="CI373" s="422"/>
      <c r="CJ373" s="422"/>
      <c r="CK373" s="422"/>
      <c r="CL373" s="422"/>
      <c r="CM373" s="422"/>
      <c r="CN373" s="422"/>
      <c r="CO373" s="422"/>
      <c r="CP373" s="422"/>
      <c r="CQ373" s="422"/>
      <c r="CR373" s="422"/>
      <c r="CS373" s="422"/>
      <c r="CT373" s="422"/>
      <c r="CU373" s="422"/>
      <c r="CV373" s="422"/>
      <c r="CW373" s="422"/>
      <c r="CX373" s="422"/>
      <c r="CY373" s="422"/>
      <c r="CZ373" s="422"/>
    </row>
    <row r="374" s="385" customFormat="true" ht="15" customHeight="true" x14ac:dyDescent="0.2">
      <c r="B374" s="387"/>
      <c r="AH374" s="422"/>
      <c r="AI374" s="422"/>
      <c r="AJ374" s="422"/>
      <c r="AK374" s="422"/>
      <c r="AL374" s="422"/>
      <c r="AM374" s="422"/>
      <c r="AN374" s="422"/>
      <c r="AO374" s="422"/>
      <c r="AP374" s="422"/>
      <c r="AQ374" s="422"/>
      <c r="AR374" s="422"/>
      <c r="AS374" s="422"/>
      <c r="AT374" s="422"/>
      <c r="AU374" s="422"/>
      <c r="AV374" s="422"/>
      <c r="AW374" s="422"/>
      <c r="AX374" s="422"/>
      <c r="AY374" s="422"/>
      <c r="AZ374" s="422"/>
      <c r="BA374" s="448"/>
      <c r="BB374" s="759"/>
      <c r="BC374" s="448"/>
      <c r="BD374" s="448"/>
      <c r="BE374" s="448"/>
      <c r="BF374" s="448"/>
      <c r="BG374" s="448"/>
      <c r="BH374" s="448"/>
      <c r="BI374" s="448"/>
      <c r="BJ374" s="448"/>
      <c r="BK374" s="448"/>
      <c r="BL374" s="448"/>
      <c r="BM374" s="448"/>
      <c r="BN374" s="448"/>
      <c r="BO374" s="448"/>
      <c r="BP374" s="448"/>
      <c r="BQ374" s="448"/>
      <c r="BR374" s="448"/>
      <c r="BS374" s="448"/>
      <c r="BT374" s="448"/>
      <c r="BU374" s="448"/>
      <c r="BV374" s="448"/>
      <c r="BW374" s="448"/>
      <c r="BX374" s="448"/>
      <c r="BY374" s="448"/>
      <c r="BZ374" s="422"/>
      <c r="CA374" s="422"/>
      <c r="CB374" s="422"/>
      <c r="CC374" s="422"/>
      <c r="CD374" s="422"/>
      <c r="CE374" s="422"/>
      <c r="CF374" s="422"/>
      <c r="CG374" s="422"/>
      <c r="CH374" s="422"/>
      <c r="CI374" s="422"/>
      <c r="CJ374" s="422"/>
      <c r="CK374" s="422"/>
      <c r="CL374" s="422"/>
      <c r="CM374" s="422"/>
      <c r="CN374" s="422"/>
      <c r="CO374" s="422"/>
      <c r="CP374" s="422"/>
      <c r="CQ374" s="422"/>
      <c r="CR374" s="422"/>
      <c r="CS374" s="422"/>
      <c r="CT374" s="422"/>
      <c r="CU374" s="422"/>
      <c r="CV374" s="422"/>
      <c r="CW374" s="422"/>
      <c r="CX374" s="422"/>
      <c r="CY374" s="422"/>
      <c r="CZ374" s="422"/>
    </row>
    <row r="375" s="385" customFormat="true" ht="15" customHeight="true" x14ac:dyDescent="0.2">
      <c r="B375" s="387"/>
      <c r="AH375" s="422"/>
      <c r="AI375" s="422"/>
      <c r="AJ375" s="422"/>
      <c r="AK375" s="422"/>
      <c r="AL375" s="422"/>
      <c r="AM375" s="422"/>
      <c r="AN375" s="422"/>
      <c r="AO375" s="422"/>
      <c r="AP375" s="422"/>
      <c r="AQ375" s="422"/>
      <c r="AR375" s="422"/>
      <c r="AS375" s="422"/>
      <c r="AT375" s="422"/>
      <c r="AU375" s="422"/>
      <c r="AV375" s="422"/>
      <c r="AW375" s="422"/>
      <c r="AX375" s="422"/>
      <c r="AY375" s="422"/>
      <c r="AZ375" s="422"/>
      <c r="BA375" s="386"/>
      <c r="BB375" s="384"/>
      <c r="BC375" s="384"/>
      <c r="BD375" s="384"/>
      <c r="BE375" s="384"/>
      <c r="BF375" s="384"/>
      <c r="BG375" s="384"/>
      <c r="BH375" s="384"/>
      <c r="BI375" s="384"/>
      <c r="BJ375" s="384"/>
      <c r="BK375" s="384"/>
      <c r="BL375" s="384"/>
      <c r="BM375" s="384"/>
      <c r="BN375" s="384"/>
      <c r="BO375" s="384"/>
      <c r="BP375" s="384"/>
      <c r="BQ375" s="384"/>
      <c r="BR375" s="384"/>
      <c r="BS375" s="384"/>
      <c r="BT375" s="384"/>
      <c r="BU375" s="384"/>
      <c r="BV375" s="384"/>
      <c r="BW375" s="384"/>
      <c r="BX375" s="384"/>
      <c r="BY375" s="386"/>
      <c r="BZ375" s="421"/>
      <c r="CA375" s="421"/>
      <c r="CB375" s="421"/>
      <c r="CC375" s="421"/>
      <c r="CD375" s="421"/>
      <c r="CE375" s="421"/>
      <c r="CF375" s="421"/>
      <c r="CG375" s="421"/>
      <c r="CH375" s="421"/>
      <c r="CI375" s="421"/>
      <c r="CJ375" s="421"/>
      <c r="CK375" s="421"/>
      <c r="CL375" s="421"/>
      <c r="CM375" s="421"/>
      <c r="CN375" s="421"/>
      <c r="CO375" s="421"/>
      <c r="CP375" s="421"/>
      <c r="CQ375" s="421"/>
      <c r="CR375" s="421"/>
      <c r="CS375" s="421"/>
      <c r="CT375" s="421"/>
      <c r="CU375" s="421"/>
      <c r="CV375" s="421"/>
      <c r="CW375" s="421"/>
      <c r="CX375" s="421"/>
      <c r="CY375" s="421"/>
      <c r="CZ375" s="421"/>
    </row>
    <row r="376" s="385" customFormat="true" ht="15" customHeight="true" x14ac:dyDescent="0.2">
      <c r="B376" s="387"/>
      <c r="AH376" s="422"/>
      <c r="AI376" s="422"/>
      <c r="AJ376" s="422"/>
      <c r="AK376" s="422"/>
      <c r="AL376" s="422"/>
      <c r="AM376" s="422"/>
      <c r="AN376" s="422"/>
      <c r="AO376" s="422"/>
      <c r="AP376" s="422"/>
      <c r="AQ376" s="422"/>
      <c r="AR376" s="422"/>
      <c r="AS376" s="422"/>
      <c r="AT376" s="422"/>
      <c r="AU376" s="422"/>
      <c r="AV376" s="422"/>
      <c r="AW376" s="422"/>
      <c r="AX376" s="422"/>
      <c r="AY376" s="422"/>
      <c r="AZ376" s="422"/>
      <c r="BA376" s="386"/>
      <c r="BB376" s="384"/>
      <c r="BC376" s="384"/>
      <c r="BD376" s="384"/>
      <c r="BE376" s="384"/>
      <c r="BF376" s="384"/>
      <c r="BG376" s="384"/>
      <c r="BH376" s="384"/>
      <c r="BI376" s="384"/>
      <c r="BJ376" s="384"/>
      <c r="BK376" s="384"/>
      <c r="BL376" s="384"/>
      <c r="BM376" s="384"/>
      <c r="BN376" s="384"/>
      <c r="BO376" s="384"/>
      <c r="BP376" s="384"/>
      <c r="BQ376" s="384"/>
      <c r="BR376" s="384"/>
      <c r="BS376" s="384"/>
      <c r="BT376" s="384"/>
      <c r="BU376" s="384"/>
      <c r="BV376" s="384"/>
      <c r="BW376" s="384"/>
      <c r="BX376" s="384"/>
      <c r="BY376" s="386"/>
      <c r="BZ376" s="421"/>
      <c r="CA376" s="421"/>
      <c r="CB376" s="421"/>
      <c r="CC376" s="421"/>
      <c r="CD376" s="421"/>
      <c r="CE376" s="421"/>
      <c r="CF376" s="421"/>
      <c r="CG376" s="421"/>
      <c r="CH376" s="421"/>
      <c r="CI376" s="421"/>
      <c r="CJ376" s="421"/>
      <c r="CK376" s="421"/>
      <c r="CL376" s="421"/>
      <c r="CM376" s="421"/>
      <c r="CN376" s="421"/>
      <c r="CO376" s="421"/>
      <c r="CP376" s="421"/>
      <c r="CQ376" s="421"/>
      <c r="CR376" s="421"/>
      <c r="CS376" s="421"/>
      <c r="CT376" s="421"/>
      <c r="CU376" s="421"/>
      <c r="CV376" s="421"/>
      <c r="CW376" s="421"/>
      <c r="CX376" s="421"/>
      <c r="CY376" s="421"/>
      <c r="CZ376" s="421"/>
    </row>
    <row r="377" s="385" customFormat="true" ht="15" customHeight="true" x14ac:dyDescent="0.2">
      <c r="B377" s="387"/>
      <c r="AH377" s="422"/>
      <c r="AI377" s="422"/>
      <c r="AJ377" s="422"/>
      <c r="AK377" s="422"/>
      <c r="AL377" s="422"/>
      <c r="AM377" s="422"/>
      <c r="AN377" s="422"/>
      <c r="AO377" s="422"/>
      <c r="AP377" s="422"/>
      <c r="AQ377" s="422"/>
      <c r="AR377" s="422"/>
      <c r="AS377" s="422"/>
      <c r="AT377" s="422"/>
      <c r="AU377" s="422"/>
      <c r="AV377" s="422"/>
      <c r="AW377" s="422"/>
      <c r="AX377" s="422"/>
      <c r="AY377" s="422"/>
      <c r="AZ377" s="422"/>
      <c r="BA377" s="386"/>
      <c r="BB377" s="384"/>
      <c r="BC377" s="384"/>
      <c r="BD377" s="384"/>
      <c r="BE377" s="384"/>
      <c r="BF377" s="384"/>
      <c r="BG377" s="384"/>
      <c r="BH377" s="384"/>
      <c r="BI377" s="384"/>
      <c r="BJ377" s="384"/>
      <c r="BK377" s="384"/>
      <c r="BL377" s="384"/>
      <c r="BM377" s="384"/>
      <c r="BN377" s="384"/>
      <c r="BO377" s="384"/>
      <c r="BP377" s="384"/>
      <c r="BQ377" s="384"/>
      <c r="BR377" s="384"/>
      <c r="BS377" s="384"/>
      <c r="BT377" s="384"/>
      <c r="BU377" s="384"/>
      <c r="BV377" s="384"/>
      <c r="BW377" s="384"/>
      <c r="BX377" s="384"/>
      <c r="BY377" s="386"/>
      <c r="BZ377" s="421"/>
      <c r="CA377" s="421"/>
      <c r="CB377" s="421"/>
      <c r="CC377" s="421"/>
      <c r="CD377" s="421"/>
      <c r="CE377" s="421"/>
      <c r="CF377" s="421"/>
      <c r="CG377" s="421"/>
      <c r="CH377" s="421"/>
      <c r="CI377" s="421"/>
      <c r="CJ377" s="421"/>
      <c r="CK377" s="421"/>
      <c r="CL377" s="421"/>
      <c r="CM377" s="421"/>
      <c r="CN377" s="421"/>
      <c r="CO377" s="421"/>
      <c r="CP377" s="421"/>
      <c r="CQ377" s="421"/>
      <c r="CR377" s="421"/>
      <c r="CS377" s="421"/>
      <c r="CT377" s="421"/>
      <c r="CU377" s="421"/>
      <c r="CV377" s="421"/>
      <c r="CW377" s="421"/>
      <c r="CX377" s="421"/>
      <c r="CY377" s="421"/>
      <c r="CZ377" s="421"/>
    </row>
    <row r="378" s="385" customFormat="true" ht="15" customHeight="true" x14ac:dyDescent="0.2">
      <c r="B378" s="387"/>
      <c r="AH378" s="422"/>
      <c r="AI378" s="422"/>
      <c r="AJ378" s="422"/>
      <c r="AK378" s="422"/>
      <c r="AL378" s="422"/>
      <c r="AM378" s="422"/>
      <c r="AN378" s="422"/>
      <c r="AO378" s="422"/>
      <c r="AP378" s="422"/>
      <c r="AQ378" s="422"/>
      <c r="AR378" s="422"/>
      <c r="AS378" s="422"/>
      <c r="AT378" s="422"/>
      <c r="AU378" s="422"/>
      <c r="AV378" s="422"/>
      <c r="AW378" s="422"/>
      <c r="AX378" s="422"/>
      <c r="AY378" s="422"/>
      <c r="AZ378" s="422"/>
      <c r="BA378" s="386"/>
      <c r="BB378" s="384"/>
      <c r="BC378" s="384"/>
      <c r="BD378" s="384"/>
      <c r="BE378" s="384"/>
      <c r="BF378" s="384"/>
      <c r="BG378" s="384"/>
      <c r="BH378" s="384"/>
      <c r="BI378" s="384"/>
      <c r="BJ378" s="384"/>
      <c r="BK378" s="384"/>
      <c r="BL378" s="384"/>
      <c r="BM378" s="384"/>
      <c r="BN378" s="384"/>
      <c r="BO378" s="384"/>
      <c r="BP378" s="384"/>
      <c r="BQ378" s="384"/>
      <c r="BR378" s="384"/>
      <c r="BS378" s="384"/>
      <c r="BT378" s="384"/>
      <c r="BU378" s="384"/>
      <c r="BV378" s="384"/>
      <c r="BW378" s="384"/>
      <c r="BX378" s="384"/>
      <c r="BY378" s="386"/>
      <c r="BZ378" s="421"/>
      <c r="CA378" s="421"/>
      <c r="CB378" s="421"/>
      <c r="CC378" s="421"/>
      <c r="CD378" s="421"/>
      <c r="CE378" s="421"/>
      <c r="CF378" s="421"/>
      <c r="CG378" s="421"/>
      <c r="CH378" s="421"/>
      <c r="CI378" s="421"/>
      <c r="CJ378" s="421"/>
      <c r="CK378" s="421"/>
      <c r="CL378" s="421"/>
      <c r="CM378" s="421"/>
      <c r="CN378" s="421"/>
      <c r="CO378" s="421"/>
      <c r="CP378" s="421"/>
      <c r="CQ378" s="421"/>
      <c r="CR378" s="421"/>
      <c r="CS378" s="421"/>
      <c r="CT378" s="421"/>
      <c r="CU378" s="421"/>
      <c r="CV378" s="421"/>
      <c r="CW378" s="421"/>
      <c r="CX378" s="421"/>
      <c r="CY378" s="421"/>
      <c r="CZ378" s="421"/>
    </row>
    <row r="379" s="385" customFormat="true" ht="15" customHeight="true" x14ac:dyDescent="0.2">
      <c r="B379" s="387"/>
      <c r="AH379" s="422"/>
      <c r="AI379" s="422"/>
      <c r="AJ379" s="422"/>
      <c r="AK379" s="422"/>
      <c r="AL379" s="422"/>
      <c r="AM379" s="422"/>
      <c r="AN379" s="422"/>
      <c r="AO379" s="422"/>
      <c r="AP379" s="422"/>
      <c r="AQ379" s="422"/>
      <c r="AR379" s="422"/>
      <c r="AS379" s="422"/>
      <c r="AT379" s="422"/>
      <c r="AU379" s="422"/>
      <c r="AV379" s="422"/>
      <c r="AW379" s="422"/>
      <c r="AX379" s="422"/>
      <c r="AY379" s="422"/>
      <c r="AZ379" s="422"/>
      <c r="BA379" s="386"/>
      <c r="BB379" s="384"/>
      <c r="BC379" s="384"/>
      <c r="BD379" s="384"/>
      <c r="BE379" s="384"/>
      <c r="BF379" s="384"/>
      <c r="BG379" s="384"/>
      <c r="BH379" s="384"/>
      <c r="BI379" s="384"/>
      <c r="BJ379" s="384"/>
      <c r="BK379" s="384"/>
      <c r="BL379" s="384"/>
      <c r="BM379" s="384"/>
      <c r="BN379" s="384"/>
      <c r="BO379" s="384"/>
      <c r="BP379" s="384"/>
      <c r="BQ379" s="384"/>
      <c r="BR379" s="384"/>
      <c r="BS379" s="384"/>
      <c r="BT379" s="384"/>
      <c r="BU379" s="384"/>
      <c r="BV379" s="384"/>
      <c r="BW379" s="384"/>
      <c r="BX379" s="384"/>
      <c r="BY379" s="386"/>
      <c r="BZ379" s="421"/>
      <c r="CA379" s="421"/>
      <c r="CB379" s="421"/>
      <c r="CC379" s="421"/>
      <c r="CD379" s="421"/>
      <c r="CE379" s="421"/>
      <c r="CF379" s="421"/>
      <c r="CG379" s="421"/>
      <c r="CH379" s="421"/>
      <c r="CI379" s="421"/>
      <c r="CJ379" s="421"/>
      <c r="CK379" s="421"/>
      <c r="CL379" s="421"/>
      <c r="CM379" s="421"/>
      <c r="CN379" s="421"/>
      <c r="CO379" s="421"/>
      <c r="CP379" s="421"/>
      <c r="CQ379" s="421"/>
      <c r="CR379" s="421"/>
      <c r="CS379" s="421"/>
      <c r="CT379" s="421"/>
      <c r="CU379" s="421"/>
      <c r="CV379" s="421"/>
      <c r="CW379" s="421"/>
      <c r="CX379" s="421"/>
      <c r="CY379" s="421"/>
      <c r="CZ379" s="421"/>
    </row>
    <row r="380" s="385" customFormat="true" ht="15" customHeight="true" x14ac:dyDescent="0.2">
      <c r="B380" s="387"/>
      <c r="AH380" s="422"/>
      <c r="AI380" s="422"/>
      <c r="AJ380" s="422"/>
      <c r="AK380" s="422"/>
      <c r="AL380" s="422"/>
      <c r="AM380" s="422"/>
      <c r="AN380" s="422"/>
      <c r="AO380" s="422"/>
      <c r="AP380" s="422"/>
      <c r="AQ380" s="422"/>
      <c r="AR380" s="422"/>
      <c r="AS380" s="422"/>
      <c r="AT380" s="422"/>
      <c r="AU380" s="422"/>
      <c r="AV380" s="422"/>
      <c r="AW380" s="422"/>
      <c r="AX380" s="422"/>
      <c r="AY380" s="422"/>
      <c r="AZ380" s="422"/>
      <c r="BA380" s="386"/>
      <c r="BB380" s="384"/>
      <c r="BC380" s="384"/>
      <c r="BD380" s="384"/>
      <c r="BE380" s="384"/>
      <c r="BF380" s="384"/>
      <c r="BG380" s="384"/>
      <c r="BH380" s="384"/>
      <c r="BI380" s="384"/>
      <c r="BJ380" s="384"/>
      <c r="BK380" s="384"/>
      <c r="BL380" s="384"/>
      <c r="BM380" s="384"/>
      <c r="BN380" s="384"/>
      <c r="BO380" s="384"/>
      <c r="BP380" s="384"/>
      <c r="BQ380" s="384"/>
      <c r="BR380" s="384"/>
      <c r="BS380" s="384"/>
      <c r="BT380" s="384"/>
      <c r="BU380" s="384"/>
      <c r="BV380" s="384"/>
      <c r="BW380" s="384"/>
      <c r="BX380" s="384"/>
      <c r="BY380" s="386"/>
      <c r="BZ380" s="421"/>
      <c r="CA380" s="421"/>
      <c r="CB380" s="421"/>
      <c r="CC380" s="421"/>
      <c r="CD380" s="421"/>
      <c r="CE380" s="421"/>
      <c r="CF380" s="421"/>
      <c r="CG380" s="421"/>
      <c r="CH380" s="421"/>
      <c r="CI380" s="421"/>
      <c r="CJ380" s="421"/>
      <c r="CK380" s="421"/>
      <c r="CL380" s="421"/>
      <c r="CM380" s="421"/>
      <c r="CN380" s="421"/>
      <c r="CO380" s="421"/>
      <c r="CP380" s="421"/>
      <c r="CQ380" s="421"/>
      <c r="CR380" s="421"/>
      <c r="CS380" s="421"/>
      <c r="CT380" s="421"/>
      <c r="CU380" s="421"/>
      <c r="CV380" s="421"/>
      <c r="CW380" s="421"/>
      <c r="CX380" s="421"/>
      <c r="CY380" s="421"/>
      <c r="CZ380" s="421"/>
    </row>
    <row r="381" s="385" customFormat="true" ht="15" customHeight="true" x14ac:dyDescent="0.2">
      <c r="B381" s="387"/>
      <c r="AH381" s="422"/>
      <c r="AI381" s="422"/>
      <c r="AJ381" s="422"/>
      <c r="AK381" s="422"/>
      <c r="AL381" s="422"/>
      <c r="AM381" s="422"/>
      <c r="AN381" s="422"/>
      <c r="AO381" s="422"/>
      <c r="AP381" s="422"/>
      <c r="AQ381" s="422"/>
      <c r="AR381" s="422"/>
      <c r="AS381" s="422"/>
      <c r="AT381" s="422"/>
      <c r="AU381" s="422"/>
      <c r="AV381" s="422"/>
      <c r="AW381" s="422"/>
      <c r="AX381" s="422"/>
      <c r="AY381" s="422"/>
      <c r="AZ381" s="422"/>
      <c r="BA381" s="386"/>
      <c r="BB381" s="384"/>
      <c r="BC381" s="384"/>
      <c r="BD381" s="384"/>
      <c r="BE381" s="384"/>
      <c r="BF381" s="384"/>
      <c r="BG381" s="384"/>
      <c r="BH381" s="384"/>
      <c r="BI381" s="384"/>
      <c r="BJ381" s="384"/>
      <c r="BK381" s="384"/>
      <c r="BL381" s="384"/>
      <c r="BM381" s="384"/>
      <c r="BN381" s="384"/>
      <c r="BO381" s="384"/>
      <c r="BP381" s="384"/>
      <c r="BQ381" s="384"/>
      <c r="BR381" s="384"/>
      <c r="BS381" s="384"/>
      <c r="BT381" s="384"/>
      <c r="BU381" s="384"/>
      <c r="BV381" s="384"/>
      <c r="BW381" s="384"/>
      <c r="BX381" s="384"/>
      <c r="BY381" s="386"/>
      <c r="BZ381" s="421"/>
      <c r="CA381" s="421"/>
      <c r="CB381" s="421"/>
      <c r="CC381" s="421"/>
      <c r="CD381" s="421"/>
      <c r="CE381" s="421"/>
      <c r="CF381" s="421"/>
      <c r="CG381" s="421"/>
      <c r="CH381" s="421"/>
      <c r="CI381" s="421"/>
      <c r="CJ381" s="421"/>
      <c r="CK381" s="421"/>
      <c r="CL381" s="421"/>
      <c r="CM381" s="421"/>
      <c r="CN381" s="421"/>
      <c r="CO381" s="421"/>
      <c r="CP381" s="421"/>
      <c r="CQ381" s="421"/>
      <c r="CR381" s="421"/>
      <c r="CS381" s="421"/>
      <c r="CT381" s="421"/>
      <c r="CU381" s="421"/>
      <c r="CV381" s="421"/>
      <c r="CW381" s="421"/>
      <c r="CX381" s="421"/>
      <c r="CY381" s="421"/>
      <c r="CZ381" s="421"/>
    </row>
    <row r="382" s="385" customFormat="true" ht="15" customHeight="true" x14ac:dyDescent="0.2">
      <c r="B382" s="387"/>
      <c r="AH382" s="422"/>
      <c r="AI382" s="422"/>
      <c r="AJ382" s="422"/>
      <c r="AK382" s="422"/>
      <c r="AL382" s="422"/>
      <c r="AM382" s="422"/>
      <c r="AN382" s="422"/>
      <c r="AO382" s="422"/>
      <c r="AP382" s="422"/>
      <c r="AQ382" s="422"/>
      <c r="AR382" s="422"/>
      <c r="AS382" s="422"/>
      <c r="AT382" s="422"/>
      <c r="AU382" s="422"/>
      <c r="AV382" s="422"/>
      <c r="AW382" s="422"/>
      <c r="AX382" s="422"/>
      <c r="AY382" s="422"/>
      <c r="AZ382" s="422"/>
      <c r="BA382" s="386"/>
      <c r="BB382" s="384"/>
      <c r="BC382" s="384"/>
      <c r="BD382" s="384"/>
      <c r="BE382" s="384"/>
      <c r="BF382" s="384"/>
      <c r="BG382" s="384"/>
      <c r="BH382" s="384"/>
      <c r="BI382" s="384"/>
      <c r="BJ382" s="384"/>
      <c r="BK382" s="384"/>
      <c r="BL382" s="384"/>
      <c r="BM382" s="384"/>
      <c r="BN382" s="384"/>
      <c r="BO382" s="384"/>
      <c r="BP382" s="384"/>
      <c r="BQ382" s="384"/>
      <c r="BR382" s="384"/>
      <c r="BS382" s="384"/>
      <c r="BT382" s="384"/>
      <c r="BU382" s="384"/>
      <c r="BV382" s="384"/>
      <c r="BW382" s="384"/>
      <c r="BX382" s="384"/>
      <c r="BY382" s="386"/>
      <c r="BZ382" s="421"/>
      <c r="CA382" s="421"/>
      <c r="CB382" s="421"/>
      <c r="CC382" s="421"/>
      <c r="CD382" s="421"/>
      <c r="CE382" s="421"/>
      <c r="CF382" s="421"/>
      <c r="CG382" s="421"/>
      <c r="CH382" s="421"/>
      <c r="CI382" s="421"/>
      <c r="CJ382" s="421"/>
      <c r="CK382" s="421"/>
      <c r="CL382" s="421"/>
      <c r="CM382" s="421"/>
      <c r="CN382" s="421"/>
      <c r="CO382" s="421"/>
      <c r="CP382" s="421"/>
      <c r="CQ382" s="421"/>
      <c r="CR382" s="421"/>
      <c r="CS382" s="421"/>
      <c r="CT382" s="421"/>
      <c r="CU382" s="421"/>
      <c r="CV382" s="421"/>
      <c r="CW382" s="421"/>
      <c r="CX382" s="421"/>
      <c r="CY382" s="421"/>
      <c r="CZ382" s="421"/>
    </row>
    <row r="383" s="385" customFormat="true" ht="15" customHeight="true" x14ac:dyDescent="0.2">
      <c r="B383" s="387"/>
      <c r="AH383" s="422"/>
      <c r="AI383" s="422"/>
      <c r="AJ383" s="422"/>
      <c r="AK383" s="422"/>
      <c r="AL383" s="422"/>
      <c r="AM383" s="422"/>
      <c r="AN383" s="422"/>
      <c r="AO383" s="422"/>
      <c r="AP383" s="422"/>
      <c r="AQ383" s="422"/>
      <c r="AR383" s="422"/>
      <c r="AS383" s="422"/>
      <c r="AT383" s="422"/>
      <c r="AU383" s="422"/>
      <c r="AV383" s="422"/>
      <c r="AW383" s="422"/>
      <c r="AX383" s="422"/>
      <c r="AY383" s="422"/>
      <c r="AZ383" s="422"/>
      <c r="BA383" s="386"/>
      <c r="BB383" s="384"/>
      <c r="BC383" s="384"/>
      <c r="BD383" s="384"/>
      <c r="BE383" s="384"/>
      <c r="BF383" s="384"/>
      <c r="BG383" s="384"/>
      <c r="BH383" s="384"/>
      <c r="BI383" s="384"/>
      <c r="BJ383" s="384"/>
      <c r="BK383" s="384"/>
      <c r="BL383" s="384"/>
      <c r="BM383" s="384"/>
      <c r="BN383" s="384"/>
      <c r="BO383" s="384"/>
      <c r="BP383" s="384"/>
      <c r="BQ383" s="384"/>
      <c r="BR383" s="384"/>
      <c r="BS383" s="384"/>
      <c r="BT383" s="384"/>
      <c r="BU383" s="384"/>
      <c r="BV383" s="384"/>
      <c r="BW383" s="384"/>
      <c r="BX383" s="384"/>
      <c r="BY383" s="386"/>
      <c r="BZ383" s="421"/>
      <c r="CA383" s="421"/>
      <c r="CB383" s="421"/>
      <c r="CC383" s="421"/>
      <c r="CD383" s="421"/>
      <c r="CE383" s="421"/>
      <c r="CF383" s="421"/>
      <c r="CG383" s="421"/>
      <c r="CH383" s="421"/>
      <c r="CI383" s="421"/>
      <c r="CJ383" s="421"/>
      <c r="CK383" s="421"/>
      <c r="CL383" s="421"/>
      <c r="CM383" s="421"/>
      <c r="CN383" s="421"/>
      <c r="CO383" s="421"/>
      <c r="CP383" s="421"/>
      <c r="CQ383" s="421"/>
      <c r="CR383" s="421"/>
      <c r="CS383" s="421"/>
      <c r="CT383" s="421"/>
      <c r="CU383" s="421"/>
      <c r="CV383" s="421"/>
      <c r="CW383" s="421"/>
      <c r="CX383" s="421"/>
      <c r="CY383" s="421"/>
      <c r="CZ383" s="421"/>
    </row>
    <row r="384" s="385" customFormat="true" ht="15" customHeight="true" x14ac:dyDescent="0.2">
      <c r="B384" s="387"/>
      <c r="AH384" s="422"/>
      <c r="AI384" s="422"/>
      <c r="AJ384" s="422"/>
      <c r="AK384" s="422"/>
      <c r="AL384" s="422"/>
      <c r="AM384" s="422"/>
      <c r="AN384" s="422"/>
      <c r="AO384" s="422"/>
      <c r="AP384" s="422"/>
      <c r="AQ384" s="422"/>
      <c r="AR384" s="422"/>
      <c r="AS384" s="422"/>
      <c r="AT384" s="422"/>
      <c r="AU384" s="422"/>
      <c r="AV384" s="422"/>
      <c r="AW384" s="422"/>
      <c r="AX384" s="422"/>
      <c r="AY384" s="422"/>
      <c r="AZ384" s="422"/>
      <c r="BA384" s="386"/>
      <c r="BB384" s="384"/>
      <c r="BC384" s="384"/>
      <c r="BD384" s="384"/>
      <c r="BE384" s="384"/>
      <c r="BF384" s="384"/>
      <c r="BG384" s="384"/>
      <c r="BH384" s="384"/>
      <c r="BI384" s="384"/>
      <c r="BJ384" s="384"/>
      <c r="BK384" s="384"/>
      <c r="BL384" s="384"/>
      <c r="BM384" s="384"/>
      <c r="BN384" s="384"/>
      <c r="BO384" s="384"/>
      <c r="BP384" s="384"/>
      <c r="BQ384" s="384"/>
      <c r="BR384" s="384"/>
      <c r="BS384" s="384"/>
      <c r="BT384" s="384"/>
      <c r="BU384" s="384"/>
      <c r="BV384" s="384"/>
      <c r="BW384" s="384"/>
      <c r="BX384" s="384"/>
      <c r="BY384" s="386"/>
      <c r="BZ384" s="421"/>
      <c r="CA384" s="421"/>
      <c r="CB384" s="421"/>
      <c r="CC384" s="421"/>
      <c r="CD384" s="421"/>
      <c r="CE384" s="421"/>
      <c r="CF384" s="421"/>
      <c r="CG384" s="421"/>
      <c r="CH384" s="421"/>
      <c r="CI384" s="421"/>
      <c r="CJ384" s="421"/>
      <c r="CK384" s="421"/>
      <c r="CL384" s="421"/>
      <c r="CM384" s="421"/>
      <c r="CN384" s="421"/>
      <c r="CO384" s="421"/>
      <c r="CP384" s="421"/>
      <c r="CQ384" s="421"/>
      <c r="CR384" s="421"/>
      <c r="CS384" s="421"/>
      <c r="CT384" s="421"/>
      <c r="CU384" s="421"/>
      <c r="CV384" s="421"/>
      <c r="CW384" s="421"/>
      <c r="CX384" s="421"/>
      <c r="CY384" s="421"/>
      <c r="CZ384" s="421"/>
    </row>
    <row r="385" s="385" customFormat="true" ht="15" customHeight="true" x14ac:dyDescent="0.2">
      <c r="B385" s="387"/>
      <c r="AH385" s="422"/>
      <c r="AI385" s="422"/>
      <c r="AJ385" s="422"/>
      <c r="AK385" s="422"/>
      <c r="AL385" s="422"/>
      <c r="AM385" s="422"/>
      <c r="AN385" s="422"/>
      <c r="AO385" s="422"/>
      <c r="AP385" s="422"/>
      <c r="AQ385" s="422"/>
      <c r="AR385" s="422"/>
      <c r="AS385" s="422"/>
      <c r="AT385" s="422"/>
      <c r="AU385" s="422"/>
      <c r="AV385" s="422"/>
      <c r="AW385" s="422"/>
      <c r="AX385" s="422"/>
      <c r="AY385" s="422"/>
      <c r="AZ385" s="422"/>
      <c r="BA385" s="386"/>
      <c r="BB385" s="384"/>
      <c r="BC385" s="384"/>
      <c r="BD385" s="384"/>
      <c r="BE385" s="384"/>
      <c r="BF385" s="384"/>
      <c r="BG385" s="384"/>
      <c r="BH385" s="384"/>
      <c r="BI385" s="384"/>
      <c r="BJ385" s="384"/>
      <c r="BK385" s="384"/>
      <c r="BL385" s="384"/>
      <c r="BM385" s="384"/>
      <c r="BN385" s="384"/>
      <c r="BO385" s="384"/>
      <c r="BP385" s="384"/>
      <c r="BQ385" s="384"/>
      <c r="BR385" s="384"/>
      <c r="BS385" s="384"/>
      <c r="BT385" s="384"/>
      <c r="BU385" s="384"/>
      <c r="BV385" s="384"/>
      <c r="BW385" s="384"/>
      <c r="BX385" s="384"/>
      <c r="BY385" s="386"/>
      <c r="BZ385" s="421"/>
      <c r="CA385" s="421"/>
      <c r="CB385" s="421"/>
      <c r="CC385" s="421"/>
      <c r="CD385" s="421"/>
      <c r="CE385" s="421"/>
      <c r="CF385" s="421"/>
      <c r="CG385" s="421"/>
      <c r="CH385" s="421"/>
      <c r="CI385" s="421"/>
      <c r="CJ385" s="421"/>
      <c r="CK385" s="421"/>
      <c r="CL385" s="421"/>
      <c r="CM385" s="421"/>
      <c r="CN385" s="421"/>
      <c r="CO385" s="421"/>
      <c r="CP385" s="421"/>
      <c r="CQ385" s="421"/>
      <c r="CR385" s="421"/>
      <c r="CS385" s="421"/>
      <c r="CT385" s="421"/>
      <c r="CU385" s="421"/>
      <c r="CV385" s="421"/>
      <c r="CW385" s="421"/>
      <c r="CX385" s="421"/>
      <c r="CY385" s="421"/>
      <c r="CZ385" s="421"/>
    </row>
    <row r="386" s="385" customFormat="true" ht="15" customHeight="true" x14ac:dyDescent="0.2">
      <c r="B386" s="387"/>
      <c r="AH386" s="422"/>
      <c r="AI386" s="422"/>
      <c r="AJ386" s="422"/>
      <c r="AK386" s="422"/>
      <c r="AL386" s="422"/>
      <c r="AM386" s="422"/>
      <c r="AN386" s="422"/>
      <c r="AO386" s="422"/>
      <c r="AP386" s="422"/>
      <c r="AQ386" s="422"/>
      <c r="AR386" s="422"/>
      <c r="AS386" s="422"/>
      <c r="AT386" s="422"/>
      <c r="AU386" s="422"/>
      <c r="AV386" s="422"/>
      <c r="AW386" s="422"/>
      <c r="AX386" s="422"/>
      <c r="AY386" s="422"/>
      <c r="AZ386" s="422"/>
      <c r="BA386" s="386"/>
      <c r="BB386" s="384"/>
      <c r="BC386" s="384"/>
      <c r="BD386" s="384"/>
      <c r="BE386" s="384"/>
      <c r="BF386" s="384"/>
      <c r="BG386" s="384"/>
      <c r="BH386" s="384"/>
      <c r="BI386" s="384"/>
      <c r="BJ386" s="384"/>
      <c r="BK386" s="384"/>
      <c r="BL386" s="384"/>
      <c r="BM386" s="384"/>
      <c r="BN386" s="384"/>
      <c r="BO386" s="384"/>
      <c r="BP386" s="384"/>
      <c r="BQ386" s="384"/>
      <c r="BR386" s="384"/>
      <c r="BS386" s="384"/>
      <c r="BT386" s="384"/>
      <c r="BU386" s="384"/>
      <c r="BV386" s="384"/>
      <c r="BW386" s="384"/>
      <c r="BX386" s="384"/>
      <c r="BY386" s="386"/>
      <c r="BZ386" s="421"/>
      <c r="CA386" s="421"/>
      <c r="CB386" s="421"/>
      <c r="CC386" s="421"/>
      <c r="CD386" s="421"/>
      <c r="CE386" s="421"/>
      <c r="CF386" s="421"/>
      <c r="CG386" s="421"/>
      <c r="CH386" s="421"/>
      <c r="CI386" s="421"/>
      <c r="CJ386" s="421"/>
      <c r="CK386" s="421"/>
      <c r="CL386" s="421"/>
      <c r="CM386" s="421"/>
      <c r="CN386" s="421"/>
      <c r="CO386" s="421"/>
      <c r="CP386" s="421"/>
      <c r="CQ386" s="421"/>
      <c r="CR386" s="421"/>
      <c r="CS386" s="421"/>
      <c r="CT386" s="421"/>
      <c r="CU386" s="421"/>
      <c r="CV386" s="421"/>
      <c r="CW386" s="421"/>
      <c r="CX386" s="421"/>
      <c r="CY386" s="421"/>
      <c r="CZ386" s="421"/>
    </row>
    <row r="387" s="385" customFormat="true" ht="15" customHeight="true" x14ac:dyDescent="0.2">
      <c r="B387" s="387"/>
      <c r="AH387" s="422"/>
      <c r="AI387" s="422"/>
      <c r="AJ387" s="422"/>
      <c r="AK387" s="422"/>
      <c r="AL387" s="422"/>
      <c r="AM387" s="422"/>
      <c r="AN387" s="422"/>
      <c r="AO387" s="422"/>
      <c r="AP387" s="422"/>
      <c r="AQ387" s="422"/>
      <c r="AR387" s="422"/>
      <c r="AS387" s="422"/>
      <c r="AT387" s="422"/>
      <c r="AU387" s="422"/>
      <c r="AV387" s="422"/>
      <c r="AW387" s="422"/>
      <c r="AX387" s="422"/>
      <c r="AY387" s="422"/>
      <c r="AZ387" s="422"/>
      <c r="BA387" s="386"/>
      <c r="BB387" s="384"/>
      <c r="BC387" s="384"/>
      <c r="BD387" s="384"/>
      <c r="BE387" s="384"/>
      <c r="BF387" s="384"/>
      <c r="BG387" s="384"/>
      <c r="BH387" s="384"/>
      <c r="BI387" s="384"/>
      <c r="BJ387" s="384"/>
      <c r="BK387" s="384"/>
      <c r="BL387" s="384"/>
      <c r="BM387" s="384"/>
      <c r="BN387" s="384"/>
      <c r="BO387" s="384"/>
      <c r="BP387" s="384"/>
      <c r="BQ387" s="384"/>
      <c r="BR387" s="384"/>
      <c r="BS387" s="384"/>
      <c r="BT387" s="384"/>
      <c r="BU387" s="384"/>
      <c r="BV387" s="384"/>
      <c r="BW387" s="384"/>
      <c r="BX387" s="384"/>
      <c r="BY387" s="386"/>
      <c r="BZ387" s="421"/>
      <c r="CA387" s="421"/>
      <c r="CB387" s="421"/>
      <c r="CC387" s="421"/>
      <c r="CD387" s="421"/>
      <c r="CE387" s="421"/>
      <c r="CF387" s="421"/>
      <c r="CG387" s="421"/>
      <c r="CH387" s="421"/>
      <c r="CI387" s="421"/>
      <c r="CJ387" s="421"/>
      <c r="CK387" s="421"/>
      <c r="CL387" s="421"/>
      <c r="CM387" s="421"/>
      <c r="CN387" s="421"/>
      <c r="CO387" s="421"/>
      <c r="CP387" s="421"/>
      <c r="CQ387" s="421"/>
      <c r="CR387" s="421"/>
      <c r="CS387" s="421"/>
      <c r="CT387" s="421"/>
      <c r="CU387" s="421"/>
      <c r="CV387" s="421"/>
      <c r="CW387" s="421"/>
      <c r="CX387" s="421"/>
      <c r="CY387" s="421"/>
      <c r="CZ387" s="421"/>
    </row>
    <row r="388" s="385" customFormat="true" ht="15" customHeight="true" x14ac:dyDescent="0.2">
      <c r="B388" s="387"/>
      <c r="AH388" s="422"/>
      <c r="AI388" s="422"/>
      <c r="AJ388" s="422"/>
      <c r="AK388" s="422"/>
      <c r="AL388" s="422"/>
      <c r="AM388" s="422"/>
      <c r="AN388" s="422"/>
      <c r="AO388" s="422"/>
      <c r="AP388" s="422"/>
      <c r="AQ388" s="422"/>
      <c r="AR388" s="422"/>
      <c r="AS388" s="422"/>
      <c r="AT388" s="422"/>
      <c r="AU388" s="422"/>
      <c r="AV388" s="422"/>
      <c r="AW388" s="422"/>
      <c r="AX388" s="422"/>
      <c r="AY388" s="422"/>
      <c r="AZ388" s="422"/>
      <c r="BA388" s="386"/>
      <c r="BB388" s="384"/>
      <c r="BC388" s="384"/>
      <c r="BD388" s="384"/>
      <c r="BE388" s="384"/>
      <c r="BF388" s="384"/>
      <c r="BG388" s="384"/>
      <c r="BH388" s="384"/>
      <c r="BI388" s="384"/>
      <c r="BJ388" s="384"/>
      <c r="BK388" s="384"/>
      <c r="BL388" s="384"/>
      <c r="BM388" s="384"/>
      <c r="BN388" s="384"/>
      <c r="BO388" s="384"/>
      <c r="BP388" s="384"/>
      <c r="BQ388" s="384"/>
      <c r="BR388" s="384"/>
      <c r="BS388" s="384"/>
      <c r="BT388" s="384"/>
      <c r="BU388" s="384"/>
      <c r="BV388" s="384"/>
      <c r="BW388" s="384"/>
      <c r="BX388" s="384"/>
      <c r="BY388" s="386"/>
      <c r="BZ388" s="421"/>
      <c r="CA388" s="421"/>
      <c r="CB388" s="421"/>
      <c r="CC388" s="421"/>
      <c r="CD388" s="421"/>
      <c r="CE388" s="421"/>
      <c r="CF388" s="421"/>
      <c r="CG388" s="421"/>
      <c r="CH388" s="421"/>
      <c r="CI388" s="421"/>
      <c r="CJ388" s="421"/>
      <c r="CK388" s="421"/>
      <c r="CL388" s="421"/>
      <c r="CM388" s="421"/>
      <c r="CN388" s="421"/>
      <c r="CO388" s="421"/>
      <c r="CP388" s="421"/>
      <c r="CQ388" s="421"/>
      <c r="CR388" s="421"/>
      <c r="CS388" s="421"/>
      <c r="CT388" s="421"/>
      <c r="CU388" s="421"/>
      <c r="CV388" s="421"/>
      <c r="CW388" s="421"/>
      <c r="CX388" s="421"/>
      <c r="CY388" s="421"/>
      <c r="CZ388" s="421"/>
    </row>
    <row r="389" s="385" customFormat="true" ht="15" customHeight="true" x14ac:dyDescent="0.2">
      <c r="B389" s="387"/>
      <c r="AH389" s="422"/>
      <c r="AI389" s="422"/>
      <c r="AJ389" s="422"/>
      <c r="AK389" s="422"/>
      <c r="AL389" s="422"/>
      <c r="AM389" s="422"/>
      <c r="AN389" s="422"/>
      <c r="AO389" s="422"/>
      <c r="AP389" s="422"/>
      <c r="AQ389" s="422"/>
      <c r="AR389" s="422"/>
      <c r="AS389" s="422"/>
      <c r="AT389" s="422"/>
      <c r="AU389" s="422"/>
      <c r="AV389" s="422"/>
      <c r="AW389" s="422"/>
      <c r="AX389" s="422"/>
      <c r="AY389" s="422"/>
      <c r="AZ389" s="422"/>
      <c r="BA389" s="386"/>
      <c r="BB389" s="384"/>
      <c r="BC389" s="384"/>
      <c r="BD389" s="384"/>
      <c r="BE389" s="384"/>
      <c r="BF389" s="384"/>
      <c r="BG389" s="384"/>
      <c r="BH389" s="384"/>
      <c r="BI389" s="384"/>
      <c r="BJ389" s="384"/>
      <c r="BK389" s="384"/>
      <c r="BL389" s="384"/>
      <c r="BM389" s="384"/>
      <c r="BN389" s="384"/>
      <c r="BO389" s="384"/>
      <c r="BP389" s="384"/>
      <c r="BQ389" s="384"/>
      <c r="BR389" s="384"/>
      <c r="BS389" s="384"/>
      <c r="BT389" s="384"/>
      <c r="BU389" s="384"/>
      <c r="BV389" s="384"/>
      <c r="BW389" s="384"/>
      <c r="BX389" s="384"/>
      <c r="BY389" s="386"/>
      <c r="BZ389" s="421"/>
      <c r="CA389" s="421"/>
      <c r="CB389" s="421"/>
      <c r="CC389" s="421"/>
      <c r="CD389" s="421"/>
      <c r="CE389" s="421"/>
      <c r="CF389" s="421"/>
      <c r="CG389" s="421"/>
      <c r="CH389" s="421"/>
      <c r="CI389" s="421"/>
      <c r="CJ389" s="421"/>
      <c r="CK389" s="421"/>
      <c r="CL389" s="421"/>
      <c r="CM389" s="421"/>
      <c r="CN389" s="421"/>
      <c r="CO389" s="421"/>
      <c r="CP389" s="421"/>
      <c r="CQ389" s="421"/>
      <c r="CR389" s="421"/>
      <c r="CS389" s="421"/>
      <c r="CT389" s="421"/>
      <c r="CU389" s="421"/>
      <c r="CV389" s="421"/>
      <c r="CW389" s="421"/>
      <c r="CX389" s="421"/>
      <c r="CY389" s="421"/>
      <c r="CZ389" s="421"/>
    </row>
    <row r="390" s="603" customFormat="true" ht="15" customHeight="true" x14ac:dyDescent="0.2">
      <c r="B390" s="243"/>
      <c r="AH390" s="422"/>
      <c r="AI390" s="422"/>
      <c r="AJ390" s="422"/>
      <c r="AK390" s="422"/>
      <c r="AL390" s="422"/>
      <c r="AM390" s="422"/>
      <c r="AN390" s="422"/>
      <c r="AO390" s="422"/>
      <c r="AP390" s="422"/>
      <c r="AQ390" s="422"/>
      <c r="AR390" s="422"/>
      <c r="AS390" s="422"/>
      <c r="AT390" s="422"/>
      <c r="AU390" s="422"/>
      <c r="AV390" s="422"/>
      <c r="AW390" s="422"/>
      <c r="AX390" s="422"/>
      <c r="AY390" s="422"/>
      <c r="AZ390" s="422"/>
      <c r="BA390" s="386"/>
      <c r="BB390" s="384"/>
      <c r="BC390" s="384"/>
      <c r="BD390" s="384"/>
      <c r="BE390" s="384"/>
      <c r="BF390" s="384"/>
      <c r="BG390" s="384"/>
      <c r="BH390" s="384"/>
      <c r="BI390" s="384"/>
      <c r="BJ390" s="384"/>
      <c r="BK390" s="384"/>
      <c r="BL390" s="384"/>
      <c r="BM390" s="384"/>
      <c r="BN390" s="384"/>
      <c r="BO390" s="384"/>
      <c r="BP390" s="384"/>
      <c r="BQ390" s="384"/>
      <c r="BR390" s="384"/>
      <c r="BS390" s="384"/>
      <c r="BT390" s="384"/>
      <c r="BU390" s="384"/>
      <c r="BV390" s="384"/>
      <c r="BW390" s="384"/>
      <c r="BX390" s="384"/>
      <c r="BY390" s="386"/>
      <c r="BZ390" s="421"/>
      <c r="CA390" s="421"/>
      <c r="CB390" s="421"/>
      <c r="CC390" s="421"/>
      <c r="CD390" s="421"/>
      <c r="CE390" s="421"/>
      <c r="CF390" s="421"/>
      <c r="CG390" s="421"/>
      <c r="CH390" s="421"/>
      <c r="CI390" s="421"/>
      <c r="CJ390" s="421"/>
      <c r="CK390" s="421"/>
      <c r="CL390" s="421"/>
      <c r="CM390" s="421"/>
      <c r="CN390" s="421"/>
      <c r="CO390" s="421"/>
      <c r="CP390" s="421"/>
      <c r="CQ390" s="421"/>
      <c r="CR390" s="421"/>
      <c r="CS390" s="421"/>
      <c r="CT390" s="421"/>
      <c r="CU390" s="421"/>
      <c r="CV390" s="421"/>
      <c r="CW390" s="421"/>
      <c r="CX390" s="421"/>
      <c r="CY390" s="421"/>
      <c r="CZ390" s="421"/>
    </row>
    <row r="391" s="603" customFormat="true" ht="15" customHeight="true" x14ac:dyDescent="0.2">
      <c r="B391" s="243"/>
      <c r="AH391" s="422"/>
      <c r="AI391" s="422"/>
      <c r="AJ391" s="422"/>
      <c r="AK391" s="422"/>
      <c r="AL391" s="422"/>
      <c r="AM391" s="422"/>
      <c r="AN391" s="422"/>
      <c r="AO391" s="422"/>
      <c r="AP391" s="422"/>
      <c r="AQ391" s="422"/>
      <c r="AR391" s="422"/>
      <c r="AS391" s="422"/>
      <c r="AT391" s="422"/>
      <c r="AU391" s="422"/>
      <c r="AV391" s="422"/>
      <c r="AW391" s="422"/>
      <c r="AX391" s="422"/>
      <c r="AY391" s="422"/>
      <c r="AZ391" s="422"/>
      <c r="BA391" s="386"/>
      <c r="BB391" s="384"/>
      <c r="BC391" s="384"/>
      <c r="BD391" s="384"/>
      <c r="BE391" s="384"/>
      <c r="BF391" s="384"/>
      <c r="BG391" s="384"/>
      <c r="BH391" s="384"/>
      <c r="BI391" s="384"/>
      <c r="BJ391" s="384"/>
      <c r="BK391" s="384"/>
      <c r="BL391" s="384"/>
      <c r="BM391" s="384"/>
      <c r="BN391" s="384"/>
      <c r="BO391" s="384"/>
      <c r="BP391" s="384"/>
      <c r="BQ391" s="384"/>
      <c r="BR391" s="384"/>
      <c r="BS391" s="384"/>
      <c r="BT391" s="384"/>
      <c r="BU391" s="384"/>
      <c r="BV391" s="384"/>
      <c r="BW391" s="384"/>
      <c r="BX391" s="384"/>
      <c r="BY391" s="386"/>
      <c r="BZ391" s="421"/>
      <c r="CA391" s="421"/>
      <c r="CB391" s="421"/>
      <c r="CC391" s="421"/>
      <c r="CD391" s="421"/>
      <c r="CE391" s="421"/>
      <c r="CF391" s="421"/>
      <c r="CG391" s="421"/>
      <c r="CH391" s="421"/>
      <c r="CI391" s="421"/>
      <c r="CJ391" s="421"/>
      <c r="CK391" s="421"/>
      <c r="CL391" s="421"/>
      <c r="CM391" s="421"/>
      <c r="CN391" s="421"/>
      <c r="CO391" s="421"/>
      <c r="CP391" s="421"/>
      <c r="CQ391" s="421"/>
      <c r="CR391" s="421"/>
      <c r="CS391" s="421"/>
      <c r="CT391" s="421"/>
      <c r="CU391" s="421"/>
      <c r="CV391" s="421"/>
      <c r="CW391" s="421"/>
      <c r="CX391" s="421"/>
      <c r="CY391" s="421"/>
      <c r="CZ391" s="421"/>
    </row>
    <row r="392" s="603" customFormat="true" ht="15" customHeight="true" x14ac:dyDescent="0.2">
      <c r="AH392" s="422"/>
      <c r="AI392" s="422"/>
      <c r="AJ392" s="422"/>
      <c r="AK392" s="422"/>
      <c r="AL392" s="422"/>
      <c r="AM392" s="422"/>
      <c r="AN392" s="422"/>
      <c r="AO392" s="422"/>
      <c r="AP392" s="422"/>
      <c r="AQ392" s="422"/>
      <c r="AR392" s="422"/>
      <c r="AS392" s="422"/>
      <c r="AT392" s="422"/>
      <c r="AU392" s="422"/>
      <c r="AV392" s="422"/>
      <c r="AW392" s="422"/>
      <c r="AX392" s="422"/>
      <c r="AY392" s="422"/>
      <c r="AZ392" s="422"/>
      <c r="BA392" s="386"/>
      <c r="BB392" s="384"/>
      <c r="BC392" s="384"/>
      <c r="BD392" s="384"/>
      <c r="BE392" s="384"/>
      <c r="BF392" s="384"/>
      <c r="BG392" s="384"/>
      <c r="BH392" s="384"/>
      <c r="BI392" s="384"/>
      <c r="BJ392" s="384"/>
      <c r="BK392" s="384"/>
      <c r="BL392" s="384"/>
      <c r="BM392" s="384"/>
      <c r="BN392" s="384"/>
      <c r="BO392" s="384"/>
      <c r="BP392" s="384"/>
      <c r="BQ392" s="384"/>
      <c r="BR392" s="384"/>
      <c r="BS392" s="384"/>
      <c r="BT392" s="384"/>
      <c r="BU392" s="384"/>
      <c r="BV392" s="384"/>
      <c r="BW392" s="384"/>
      <c r="BX392" s="384"/>
      <c r="BY392" s="386"/>
      <c r="BZ392" s="421"/>
      <c r="CA392" s="421"/>
      <c r="CB392" s="421"/>
      <c r="CC392" s="421"/>
      <c r="CD392" s="421"/>
      <c r="CE392" s="421"/>
      <c r="CF392" s="421"/>
      <c r="CG392" s="421"/>
      <c r="CH392" s="421"/>
      <c r="CI392" s="421"/>
      <c r="CJ392" s="421"/>
      <c r="CK392" s="421"/>
      <c r="CL392" s="421"/>
      <c r="CM392" s="421"/>
      <c r="CN392" s="421"/>
      <c r="CO392" s="421"/>
      <c r="CP392" s="421"/>
      <c r="CQ392" s="421"/>
      <c r="CR392" s="421"/>
      <c r="CS392" s="421"/>
      <c r="CT392" s="421"/>
      <c r="CU392" s="421"/>
      <c r="CV392" s="421"/>
      <c r="CW392" s="421"/>
      <c r="CX392" s="421"/>
      <c r="CY392" s="421"/>
      <c r="CZ392" s="421"/>
    </row>
    <row r="393" s="603" customFormat="true" ht="15" customHeight="true" x14ac:dyDescent="0.2">
      <c r="AH393" s="422"/>
      <c r="AI393" s="422"/>
      <c r="AJ393" s="422"/>
      <c r="AK393" s="422"/>
      <c r="AL393" s="422"/>
      <c r="AM393" s="422"/>
      <c r="AN393" s="422"/>
      <c r="AO393" s="422"/>
      <c r="AP393" s="422"/>
      <c r="AQ393" s="422"/>
      <c r="AR393" s="422"/>
      <c r="AS393" s="422"/>
      <c r="AT393" s="422"/>
      <c r="AU393" s="422"/>
      <c r="AV393" s="422"/>
      <c r="AW393" s="422"/>
      <c r="AX393" s="422"/>
      <c r="AY393" s="422"/>
      <c r="AZ393" s="422"/>
      <c r="BA393" s="386"/>
      <c r="BB393" s="384"/>
      <c r="BC393" s="384"/>
      <c r="BD393" s="384"/>
      <c r="BE393" s="384"/>
      <c r="BF393" s="384"/>
      <c r="BG393" s="384"/>
      <c r="BH393" s="384"/>
      <c r="BI393" s="384"/>
      <c r="BJ393" s="384"/>
      <c r="BK393" s="384"/>
      <c r="BL393" s="384"/>
      <c r="BM393" s="384"/>
      <c r="BN393" s="384"/>
      <c r="BO393" s="384"/>
      <c r="BP393" s="384"/>
      <c r="BQ393" s="384"/>
      <c r="BR393" s="384"/>
      <c r="BS393" s="384"/>
      <c r="BT393" s="384"/>
      <c r="BU393" s="384"/>
      <c r="BV393" s="384"/>
      <c r="BW393" s="384"/>
      <c r="BX393" s="384"/>
      <c r="BY393" s="386"/>
      <c r="BZ393" s="421"/>
      <c r="CA393" s="421"/>
      <c r="CB393" s="421"/>
      <c r="CC393" s="421"/>
      <c r="CD393" s="421"/>
      <c r="CE393" s="421"/>
      <c r="CF393" s="421"/>
      <c r="CG393" s="421"/>
      <c r="CH393" s="421"/>
      <c r="CI393" s="421"/>
      <c r="CJ393" s="421"/>
      <c r="CK393" s="421"/>
      <c r="CL393" s="421"/>
      <c r="CM393" s="421"/>
      <c r="CN393" s="421"/>
      <c r="CO393" s="421"/>
      <c r="CP393" s="421"/>
      <c r="CQ393" s="421"/>
      <c r="CR393" s="421"/>
      <c r="CS393" s="421"/>
      <c r="CT393" s="421"/>
      <c r="CU393" s="421"/>
      <c r="CV393" s="421"/>
      <c r="CW393" s="421"/>
      <c r="CX393" s="421"/>
      <c r="CY393" s="421"/>
      <c r="CZ393" s="421"/>
    </row>
    <row r="394" s="603" customFormat="true" ht="15" customHeight="true" x14ac:dyDescent="0.2">
      <c r="AH394" s="422"/>
      <c r="AI394" s="422"/>
      <c r="AJ394" s="422"/>
      <c r="AK394" s="422"/>
      <c r="AL394" s="422"/>
      <c r="AM394" s="422"/>
      <c r="AN394" s="422"/>
      <c r="AO394" s="422"/>
      <c r="AP394" s="422"/>
      <c r="AQ394" s="422"/>
      <c r="AR394" s="422"/>
      <c r="AS394" s="422"/>
      <c r="AT394" s="422"/>
      <c r="AU394" s="422"/>
      <c r="AV394" s="422"/>
      <c r="AW394" s="422"/>
      <c r="AX394" s="422"/>
      <c r="AY394" s="422"/>
      <c r="AZ394" s="422"/>
      <c r="BA394" s="386"/>
      <c r="BB394" s="384"/>
      <c r="BC394" s="384"/>
      <c r="BD394" s="384"/>
      <c r="BE394" s="384"/>
      <c r="BF394" s="384"/>
      <c r="BG394" s="384"/>
      <c r="BH394" s="384"/>
      <c r="BI394" s="384"/>
      <c r="BJ394" s="384"/>
      <c r="BK394" s="384"/>
      <c r="BL394" s="384"/>
      <c r="BM394" s="384"/>
      <c r="BN394" s="384"/>
      <c r="BO394" s="384"/>
      <c r="BP394" s="384"/>
      <c r="BQ394" s="384"/>
      <c r="BR394" s="384"/>
      <c r="BS394" s="384"/>
      <c r="BT394" s="384"/>
      <c r="BU394" s="384"/>
      <c r="BV394" s="384"/>
      <c r="BW394" s="384"/>
      <c r="BX394" s="384"/>
      <c r="BY394" s="386"/>
      <c r="BZ394" s="421"/>
      <c r="CA394" s="421"/>
      <c r="CB394" s="421"/>
      <c r="CC394" s="421"/>
      <c r="CD394" s="421"/>
      <c r="CE394" s="421"/>
      <c r="CF394" s="421"/>
      <c r="CG394" s="421"/>
      <c r="CH394" s="421"/>
      <c r="CI394" s="421"/>
      <c r="CJ394" s="421"/>
      <c r="CK394" s="421"/>
      <c r="CL394" s="421"/>
      <c r="CM394" s="421"/>
      <c r="CN394" s="421"/>
      <c r="CO394" s="421"/>
      <c r="CP394" s="421"/>
      <c r="CQ394" s="421"/>
      <c r="CR394" s="421"/>
      <c r="CS394" s="421"/>
      <c r="CT394" s="421"/>
      <c r="CU394" s="421"/>
      <c r="CV394" s="421"/>
      <c r="CW394" s="421"/>
      <c r="CX394" s="421"/>
      <c r="CY394" s="421"/>
      <c r="CZ394" s="421"/>
    </row>
    <row r="395" s="603" customFormat="true" ht="15" customHeight="true" x14ac:dyDescent="0.2">
      <c r="AH395" s="422"/>
      <c r="AI395" s="422"/>
      <c r="AJ395" s="422"/>
      <c r="AK395" s="422"/>
      <c r="AL395" s="422"/>
      <c r="AM395" s="422"/>
      <c r="AN395" s="422"/>
      <c r="AO395" s="422"/>
      <c r="AP395" s="422"/>
      <c r="AQ395" s="422"/>
      <c r="AR395" s="422"/>
      <c r="AS395" s="422"/>
      <c r="AT395" s="422"/>
      <c r="AU395" s="422"/>
      <c r="AV395" s="422"/>
      <c r="AW395" s="422"/>
      <c r="AX395" s="422"/>
      <c r="AY395" s="422"/>
      <c r="AZ395" s="422"/>
      <c r="BA395" s="386"/>
      <c r="BB395" s="384"/>
      <c r="BC395" s="384"/>
      <c r="BD395" s="384"/>
      <c r="BE395" s="384"/>
      <c r="BF395" s="384"/>
      <c r="BG395" s="384"/>
      <c r="BH395" s="384"/>
      <c r="BI395" s="384"/>
      <c r="BJ395" s="384"/>
      <c r="BK395" s="384"/>
      <c r="BL395" s="384"/>
      <c r="BM395" s="384"/>
      <c r="BN395" s="384"/>
      <c r="BO395" s="384"/>
      <c r="BP395" s="384"/>
      <c r="BQ395" s="384"/>
      <c r="BR395" s="384"/>
      <c r="BS395" s="384"/>
      <c r="BT395" s="384"/>
      <c r="BU395" s="384"/>
      <c r="BV395" s="384"/>
      <c r="BW395" s="384"/>
      <c r="BX395" s="384"/>
      <c r="BY395" s="386"/>
      <c r="BZ395" s="421"/>
      <c r="CA395" s="421"/>
      <c r="CB395" s="421"/>
      <c r="CC395" s="421"/>
      <c r="CD395" s="421"/>
      <c r="CE395" s="421"/>
      <c r="CF395" s="421"/>
      <c r="CG395" s="421"/>
      <c r="CH395" s="421"/>
      <c r="CI395" s="421"/>
      <c r="CJ395" s="421"/>
      <c r="CK395" s="421"/>
      <c r="CL395" s="421"/>
      <c r="CM395" s="421"/>
      <c r="CN395" s="421"/>
      <c r="CO395" s="421"/>
      <c r="CP395" s="421"/>
      <c r="CQ395" s="421"/>
      <c r="CR395" s="421"/>
      <c r="CS395" s="421"/>
      <c r="CT395" s="421"/>
      <c r="CU395" s="421"/>
      <c r="CV395" s="421"/>
      <c r="CW395" s="421"/>
      <c r="CX395" s="421"/>
      <c r="CY395" s="421"/>
      <c r="CZ395" s="421"/>
    </row>
    <row r="396" s="603" customFormat="true" ht="15" customHeight="true" x14ac:dyDescent="0.2">
      <c r="AH396" s="422"/>
      <c r="AI396" s="422"/>
      <c r="AJ396" s="422"/>
      <c r="AK396" s="422"/>
      <c r="AL396" s="422"/>
      <c r="AM396" s="422"/>
      <c r="AN396" s="422"/>
      <c r="AO396" s="422"/>
      <c r="AP396" s="422"/>
      <c r="AQ396" s="422"/>
      <c r="AR396" s="422"/>
      <c r="AS396" s="422"/>
      <c r="AT396" s="422"/>
      <c r="AU396" s="422"/>
      <c r="AV396" s="422"/>
      <c r="AW396" s="422"/>
      <c r="AX396" s="422"/>
      <c r="AY396" s="422"/>
      <c r="AZ396" s="422"/>
      <c r="BA396" s="386"/>
      <c r="BB396" s="384"/>
      <c r="BC396" s="384"/>
      <c r="BD396" s="384"/>
      <c r="BE396" s="384"/>
      <c r="BF396" s="384"/>
      <c r="BG396" s="384"/>
      <c r="BH396" s="384"/>
      <c r="BI396" s="384"/>
      <c r="BJ396" s="384"/>
      <c r="BK396" s="384"/>
      <c r="BL396" s="384"/>
      <c r="BM396" s="384"/>
      <c r="BN396" s="384"/>
      <c r="BO396" s="384"/>
      <c r="BP396" s="384"/>
      <c r="BQ396" s="384"/>
      <c r="BR396" s="384"/>
      <c r="BS396" s="384"/>
      <c r="BT396" s="384"/>
      <c r="BU396" s="384"/>
      <c r="BV396" s="384"/>
      <c r="BW396" s="384"/>
      <c r="BX396" s="384"/>
      <c r="BY396" s="386"/>
      <c r="BZ396" s="421"/>
      <c r="CA396" s="421"/>
      <c r="CB396" s="421"/>
      <c r="CC396" s="421"/>
      <c r="CD396" s="421"/>
      <c r="CE396" s="421"/>
      <c r="CF396" s="421"/>
      <c r="CG396" s="421"/>
      <c r="CH396" s="421"/>
      <c r="CI396" s="421"/>
      <c r="CJ396" s="421"/>
      <c r="CK396" s="421"/>
      <c r="CL396" s="421"/>
      <c r="CM396" s="421"/>
      <c r="CN396" s="421"/>
      <c r="CO396" s="421"/>
      <c r="CP396" s="421"/>
      <c r="CQ396" s="421"/>
      <c r="CR396" s="421"/>
      <c r="CS396" s="421"/>
      <c r="CT396" s="421"/>
      <c r="CU396" s="421"/>
      <c r="CV396" s="421"/>
      <c r="CW396" s="421"/>
      <c r="CX396" s="421"/>
      <c r="CY396" s="421"/>
      <c r="CZ396" s="421"/>
    </row>
    <row r="397" s="603" customFormat="true" ht="15" customHeight="true" x14ac:dyDescent="0.2">
      <c r="AH397" s="422"/>
      <c r="AI397" s="422"/>
      <c r="AJ397" s="422"/>
      <c r="AK397" s="422"/>
      <c r="AL397" s="422"/>
      <c r="AM397" s="422"/>
      <c r="AN397" s="422"/>
      <c r="AO397" s="422"/>
      <c r="AP397" s="422"/>
      <c r="AQ397" s="422"/>
      <c r="AR397" s="422"/>
      <c r="AS397" s="422"/>
      <c r="AT397" s="422"/>
      <c r="AU397" s="422"/>
      <c r="AV397" s="422"/>
      <c r="AW397" s="422"/>
      <c r="AX397" s="422"/>
      <c r="AY397" s="422"/>
      <c r="AZ397" s="422"/>
      <c r="BA397" s="386"/>
      <c r="BB397" s="384"/>
      <c r="BC397" s="384"/>
      <c r="BD397" s="384"/>
      <c r="BE397" s="384"/>
      <c r="BF397" s="384"/>
      <c r="BG397" s="384"/>
      <c r="BH397" s="384"/>
      <c r="BI397" s="384"/>
      <c r="BJ397" s="384"/>
      <c r="BK397" s="384"/>
      <c r="BL397" s="384"/>
      <c r="BM397" s="384"/>
      <c r="BN397" s="384"/>
      <c r="BO397" s="384"/>
      <c r="BP397" s="384"/>
      <c r="BQ397" s="384"/>
      <c r="BR397" s="384"/>
      <c r="BS397" s="384"/>
      <c r="BT397" s="384"/>
      <c r="BU397" s="384"/>
      <c r="BV397" s="384"/>
      <c r="BW397" s="384"/>
      <c r="BX397" s="384"/>
      <c r="BY397" s="386"/>
      <c r="BZ397" s="421"/>
      <c r="CA397" s="421"/>
      <c r="CB397" s="421"/>
      <c r="CC397" s="421"/>
      <c r="CD397" s="421"/>
      <c r="CE397" s="421"/>
      <c r="CF397" s="421"/>
      <c r="CG397" s="421"/>
      <c r="CH397" s="421"/>
      <c r="CI397" s="421"/>
      <c r="CJ397" s="421"/>
      <c r="CK397" s="421"/>
      <c r="CL397" s="421"/>
      <c r="CM397" s="421"/>
      <c r="CN397" s="421"/>
      <c r="CO397" s="421"/>
      <c r="CP397" s="421"/>
      <c r="CQ397" s="421"/>
      <c r="CR397" s="421"/>
      <c r="CS397" s="421"/>
      <c r="CT397" s="421"/>
      <c r="CU397" s="421"/>
      <c r="CV397" s="421"/>
      <c r="CW397" s="421"/>
      <c r="CX397" s="421"/>
      <c r="CY397" s="421"/>
      <c r="CZ397" s="421"/>
    </row>
    <row r="398" s="603" customFormat="true" ht="15" customHeight="true" x14ac:dyDescent="0.2">
      <c r="AH398" s="422"/>
      <c r="AI398" s="422"/>
      <c r="AJ398" s="422"/>
      <c r="AK398" s="422"/>
      <c r="AL398" s="422"/>
      <c r="AM398" s="422"/>
      <c r="AN398" s="422"/>
      <c r="AO398" s="422"/>
      <c r="AP398" s="422"/>
      <c r="AQ398" s="422"/>
      <c r="AR398" s="422"/>
      <c r="AS398" s="422"/>
      <c r="AT398" s="422"/>
      <c r="AU398" s="422"/>
      <c r="AV398" s="422"/>
      <c r="AW398" s="422"/>
      <c r="AX398" s="422"/>
      <c r="AY398" s="422"/>
      <c r="AZ398" s="422"/>
      <c r="BA398" s="386"/>
      <c r="BB398" s="384"/>
      <c r="BC398" s="384"/>
      <c r="BD398" s="384"/>
      <c r="BE398" s="384"/>
      <c r="BF398" s="384"/>
      <c r="BG398" s="384"/>
      <c r="BH398" s="384"/>
      <c r="BI398" s="384"/>
      <c r="BJ398" s="384"/>
      <c r="BK398" s="384"/>
      <c r="BL398" s="384"/>
      <c r="BM398" s="384"/>
      <c r="BN398" s="384"/>
      <c r="BO398" s="384"/>
      <c r="BP398" s="384"/>
      <c r="BQ398" s="384"/>
      <c r="BR398" s="384"/>
      <c r="BS398" s="384"/>
      <c r="BT398" s="384"/>
      <c r="BU398" s="384"/>
      <c r="BV398" s="384"/>
      <c r="BW398" s="384"/>
      <c r="BX398" s="384"/>
      <c r="BY398" s="386"/>
      <c r="BZ398" s="421"/>
      <c r="CA398" s="421"/>
      <c r="CB398" s="421"/>
      <c r="CC398" s="421"/>
      <c r="CD398" s="421"/>
      <c r="CE398" s="421"/>
      <c r="CF398" s="421"/>
      <c r="CG398" s="421"/>
      <c r="CH398" s="421"/>
      <c r="CI398" s="421"/>
      <c r="CJ398" s="421"/>
      <c r="CK398" s="421"/>
      <c r="CL398" s="421"/>
      <c r="CM398" s="421"/>
      <c r="CN398" s="421"/>
      <c r="CO398" s="421"/>
      <c r="CP398" s="421"/>
      <c r="CQ398" s="421"/>
      <c r="CR398" s="421"/>
      <c r="CS398" s="421"/>
      <c r="CT398" s="421"/>
      <c r="CU398" s="421"/>
      <c r="CV398" s="421"/>
      <c r="CW398" s="421"/>
      <c r="CX398" s="421"/>
      <c r="CY398" s="421"/>
      <c r="CZ398" s="421"/>
    </row>
    <row r="399" s="748" customFormat="true" ht="15" customHeight="true" x14ac:dyDescent="0.25">
      <c r="A399" s="390"/>
      <c r="B399" s="390"/>
      <c r="C399" s="854" t="s">
        <v>132</v>
      </c>
      <c r="D399" s="855"/>
      <c r="E399" s="855"/>
      <c r="F399" s="855"/>
      <c r="G399" s="390"/>
      <c r="H399" s="871" t="s">
        <v>133</v>
      </c>
      <c r="I399" s="872"/>
      <c r="J399" s="872"/>
      <c r="K399" s="872"/>
      <c r="M399" s="871" t="s">
        <v>134</v>
      </c>
      <c r="N399" s="872"/>
      <c r="O399" s="872"/>
      <c r="P399" s="872"/>
      <c r="Z399" s="417"/>
      <c r="AA399" s="417"/>
      <c r="AB399" s="417"/>
      <c r="AC399" s="417"/>
      <c r="AD399" s="417"/>
      <c r="AE399" s="417"/>
      <c r="AF399" s="417"/>
      <c r="AG399" s="417"/>
      <c r="AH399" s="417"/>
      <c r="AI399" s="417"/>
      <c r="AJ399" s="417"/>
      <c r="AK399" s="417"/>
      <c r="AL399" s="417"/>
      <c r="AM399" s="417"/>
      <c r="AN399" s="417"/>
      <c r="AO399" s="417"/>
      <c r="AP399" s="417"/>
      <c r="AQ399" s="417"/>
      <c r="AR399" s="417"/>
      <c r="AS399" s="417"/>
      <c r="AT399" s="417"/>
      <c r="AU399" s="417"/>
      <c r="AV399" s="417"/>
      <c r="AW399" s="417"/>
      <c r="AX399" s="417"/>
      <c r="AY399" s="417"/>
      <c r="AZ399" s="417"/>
      <c r="BB399" s="390"/>
      <c r="BZ399" s="417"/>
      <c r="CA399" s="417"/>
      <c r="CB399" s="417"/>
      <c r="CC399" s="417"/>
      <c r="CD399" s="417"/>
      <c r="CE399" s="417"/>
      <c r="CF399" s="417"/>
      <c r="CG399" s="417"/>
      <c r="CH399" s="417"/>
      <c r="CI399" s="417"/>
      <c r="CJ399" s="417"/>
      <c r="CK399" s="417"/>
      <c r="CL399" s="417"/>
      <c r="CM399" s="417"/>
      <c r="CN399" s="417"/>
      <c r="CO399" s="417"/>
      <c r="CP399" s="417"/>
      <c r="CQ399" s="417"/>
      <c r="CR399" s="417"/>
      <c r="CS399" s="417"/>
      <c r="CT399" s="417"/>
      <c r="CU399" s="417"/>
      <c r="CV399" s="417"/>
      <c r="CW399" s="417"/>
      <c r="CX399" s="417"/>
      <c r="CY399" s="417"/>
      <c r="CZ399" s="417"/>
    </row>
    <row r="400" s="748" customFormat="true" ht="15" customHeight="true" x14ac:dyDescent="0.2">
      <c r="C400" s="873" t="s">
        <v>217</v>
      </c>
      <c r="D400" s="770"/>
      <c r="E400" s="770"/>
      <c r="F400" s="584"/>
      <c r="G400" s="584"/>
      <c r="H400" s="874" t="s">
        <v>217</v>
      </c>
      <c r="I400" s="874"/>
      <c r="J400" s="874"/>
      <c r="K400" s="584"/>
      <c r="L400" s="584"/>
      <c r="M400" s="874" t="s">
        <v>217</v>
      </c>
      <c r="N400" s="874"/>
      <c r="O400" s="874"/>
      <c r="P400" s="584"/>
      <c r="Q400" s="584"/>
      <c r="AH400" s="417"/>
      <c r="AI400" s="417"/>
      <c r="AJ400" s="417"/>
      <c r="AK400" s="417"/>
      <c r="AL400" s="417"/>
      <c r="AM400" s="417"/>
      <c r="AN400" s="417"/>
      <c r="AO400" s="417"/>
      <c r="AP400" s="417"/>
      <c r="AQ400" s="417"/>
      <c r="AR400" s="417"/>
      <c r="AS400" s="417"/>
      <c r="AT400" s="417"/>
      <c r="AU400" s="417"/>
      <c r="AV400" s="417"/>
      <c r="AW400" s="417"/>
      <c r="AX400" s="417"/>
      <c r="AY400" s="417"/>
      <c r="AZ400" s="417"/>
      <c r="BB400" s="390"/>
      <c r="BZ400" s="417"/>
      <c r="CA400" s="417"/>
      <c r="CB400" s="417"/>
      <c r="CC400" s="417"/>
      <c r="CD400" s="417"/>
      <c r="CE400" s="417"/>
      <c r="CF400" s="417"/>
      <c r="CG400" s="417"/>
      <c r="CH400" s="417"/>
      <c r="CI400" s="417"/>
      <c r="CJ400" s="417"/>
      <c r="CK400" s="417"/>
      <c r="CL400" s="417"/>
      <c r="CM400" s="417"/>
      <c r="CN400" s="417"/>
      <c r="CO400" s="417"/>
      <c r="CP400" s="417"/>
      <c r="CQ400" s="417"/>
      <c r="CR400" s="417"/>
      <c r="CS400" s="417"/>
      <c r="CT400" s="417"/>
      <c r="CU400" s="417"/>
      <c r="CV400" s="417"/>
      <c r="CW400" s="417"/>
      <c r="CX400" s="417"/>
      <c r="CY400" s="417"/>
      <c r="CZ400" s="417"/>
    </row>
    <row r="401" s="748" customFormat="true" ht="25.15" customHeight="true" x14ac:dyDescent="0.2">
      <c r="C401" s="873"/>
      <c r="D401" s="770"/>
      <c r="E401" s="619" t="s">
        <v>218</v>
      </c>
      <c r="F401" s="584"/>
      <c r="G401" s="584"/>
      <c r="H401" s="874"/>
      <c r="I401" s="874"/>
      <c r="J401" s="619" t="s">
        <v>218</v>
      </c>
      <c r="K401" s="584"/>
      <c r="L401" s="584"/>
      <c r="M401" s="874"/>
      <c r="N401" s="874"/>
      <c r="O401" s="619" t="s">
        <v>218</v>
      </c>
      <c r="P401" s="584"/>
      <c r="Q401" s="584"/>
      <c r="AH401" s="417"/>
      <c r="AI401" s="417"/>
      <c r="AJ401" s="417"/>
      <c r="AK401" s="417"/>
      <c r="AL401" s="417"/>
      <c r="AM401" s="417"/>
      <c r="AN401" s="417"/>
      <c r="AO401" s="417"/>
      <c r="AP401" s="417"/>
      <c r="AQ401" s="417"/>
      <c r="AR401" s="417"/>
      <c r="AS401" s="417"/>
      <c r="AT401" s="417"/>
      <c r="AU401" s="417"/>
      <c r="AV401" s="417"/>
      <c r="AW401" s="417"/>
      <c r="AX401" s="417"/>
      <c r="AY401" s="417"/>
      <c r="AZ401" s="417"/>
      <c r="BB401" s="390"/>
      <c r="BZ401" s="417"/>
      <c r="CA401" s="417"/>
      <c r="CB401" s="417"/>
      <c r="CC401" s="417"/>
      <c r="CD401" s="417"/>
      <c r="CE401" s="417"/>
      <c r="CF401" s="417"/>
      <c r="CG401" s="417"/>
      <c r="CH401" s="417"/>
      <c r="CI401" s="417"/>
      <c r="CJ401" s="417"/>
      <c r="CK401" s="417"/>
      <c r="CL401" s="417"/>
      <c r="CM401" s="417"/>
      <c r="CN401" s="417"/>
      <c r="CO401" s="417"/>
      <c r="CP401" s="417"/>
      <c r="CQ401" s="417"/>
      <c r="CR401" s="417"/>
      <c r="CS401" s="417"/>
      <c r="CT401" s="417"/>
      <c r="CU401" s="417"/>
      <c r="CV401" s="417"/>
      <c r="CW401" s="417"/>
      <c r="CX401" s="417"/>
      <c r="CY401" s="417"/>
      <c r="CZ401" s="417"/>
    </row>
    <row r="402" s="748" customFormat="true" ht="25.15" customHeight="true" x14ac:dyDescent="0.2">
      <c r="B402" s="870" t="s">
        <v>141</v>
      </c>
      <c r="C402" s="770"/>
      <c r="D402" s="770"/>
      <c r="E402" s="622" t="s">
        <v>219</v>
      </c>
      <c r="F402" s="584"/>
      <c r="G402" s="584"/>
      <c r="H402" s="874"/>
      <c r="I402" s="874"/>
      <c r="J402" s="622" t="s">
        <v>219</v>
      </c>
      <c r="K402" s="584"/>
      <c r="L402" s="584"/>
      <c r="M402" s="874"/>
      <c r="N402" s="874"/>
      <c r="O402" s="622" t="s">
        <v>219</v>
      </c>
      <c r="P402" s="584"/>
      <c r="Q402" s="584"/>
      <c r="AH402" s="417"/>
      <c r="AI402" s="417"/>
      <c r="AJ402" s="417"/>
      <c r="AK402" s="417"/>
      <c r="AL402" s="417"/>
      <c r="AM402" s="417"/>
      <c r="AN402" s="417"/>
      <c r="AO402" s="417"/>
      <c r="AP402" s="417"/>
      <c r="AQ402" s="417"/>
      <c r="AR402" s="417"/>
      <c r="AS402" s="417"/>
      <c r="AT402" s="417"/>
      <c r="AU402" s="417"/>
      <c r="AV402" s="417"/>
      <c r="AW402" s="417"/>
      <c r="AX402" s="417"/>
      <c r="AY402" s="417"/>
      <c r="AZ402" s="417"/>
      <c r="BB402" s="390"/>
      <c r="BZ402" s="417"/>
      <c r="CA402" s="417"/>
      <c r="CB402" s="417"/>
      <c r="CC402" s="417"/>
      <c r="CD402" s="417"/>
      <c r="CE402" s="417"/>
      <c r="CF402" s="417"/>
      <c r="CG402" s="417"/>
      <c r="CH402" s="417"/>
      <c r="CI402" s="417"/>
      <c r="CJ402" s="417"/>
      <c r="CK402" s="417"/>
      <c r="CL402" s="417"/>
      <c r="CM402" s="417"/>
      <c r="CN402" s="417"/>
      <c r="CO402" s="417"/>
      <c r="CP402" s="417"/>
      <c r="CQ402" s="417"/>
      <c r="CR402" s="417"/>
      <c r="CS402" s="417"/>
      <c r="CT402" s="417"/>
      <c r="CU402" s="417"/>
      <c r="CV402" s="417"/>
      <c r="CW402" s="417"/>
      <c r="CX402" s="417"/>
      <c r="CY402" s="417"/>
      <c r="CZ402" s="417"/>
    </row>
    <row r="403" s="748" customFormat="true" ht="25.15" customHeight="true" x14ac:dyDescent="0.2">
      <c r="B403" s="770"/>
      <c r="C403" s="849" t="s">
        <v>308</v>
      </c>
      <c r="D403" s="848"/>
      <c r="E403" s="705">
        <v>0.90347219210846497</v>
      </c>
      <c r="F403" s="660"/>
      <c r="G403" s="660"/>
      <c r="H403" s="848" t="s">
        <v>309</v>
      </c>
      <c r="I403" s="848"/>
      <c r="J403" s="705">
        <v>0.88971373418929578</v>
      </c>
      <c r="K403" s="660"/>
      <c r="L403" s="660"/>
      <c r="M403" s="848" t="s">
        <v>310</v>
      </c>
      <c r="N403" s="848"/>
      <c r="O403" s="705">
        <v>0.95924676115154817</v>
      </c>
      <c r="P403" s="660"/>
      <c r="Q403" s="660"/>
      <c r="AH403" s="417"/>
      <c r="AI403" s="417"/>
      <c r="AJ403" s="417"/>
      <c r="AK403" s="417"/>
      <c r="AL403" s="417"/>
      <c r="AM403" s="417"/>
      <c r="AN403" s="417"/>
      <c r="AO403" s="417"/>
      <c r="AP403" s="417"/>
      <c r="AQ403" s="417"/>
      <c r="AR403" s="417"/>
      <c r="AS403" s="417"/>
      <c r="AT403" s="417"/>
      <c r="AU403" s="417"/>
      <c r="AV403" s="417"/>
      <c r="AW403" s="417"/>
      <c r="AX403" s="417"/>
      <c r="AY403" s="417"/>
      <c r="AZ403" s="417"/>
      <c r="BA403" s="419"/>
      <c r="BB403" s="495"/>
      <c r="BC403" s="419"/>
      <c r="BD403" s="419"/>
      <c r="BE403" s="419"/>
      <c r="BF403" s="419"/>
      <c r="BG403" s="419"/>
      <c r="BH403" s="419"/>
      <c r="BI403" s="419"/>
      <c r="BJ403" s="419"/>
      <c r="BK403" s="419"/>
      <c r="BL403" s="419"/>
      <c r="BM403" s="419"/>
      <c r="BN403" s="419"/>
      <c r="BO403" s="419"/>
      <c r="BP403" s="419"/>
      <c r="BQ403" s="419"/>
      <c r="BR403" s="419"/>
      <c r="BS403" s="419"/>
      <c r="BT403" s="419"/>
      <c r="BU403" s="419"/>
      <c r="BV403" s="419"/>
      <c r="BW403" s="419"/>
      <c r="BX403" s="419"/>
      <c r="BY403" s="419"/>
      <c r="BZ403" s="420"/>
      <c r="CA403" s="420"/>
      <c r="CB403" s="420"/>
      <c r="CC403" s="420"/>
      <c r="CD403" s="420"/>
      <c r="CE403" s="420"/>
      <c r="CF403" s="420"/>
      <c r="CG403" s="420"/>
      <c r="CH403" s="420"/>
      <c r="CI403" s="420"/>
      <c r="CJ403" s="420"/>
      <c r="CK403" s="420"/>
      <c r="CL403" s="420"/>
      <c r="CM403" s="420"/>
      <c r="CN403" s="420"/>
      <c r="CO403" s="420"/>
      <c r="CP403" s="420"/>
      <c r="CQ403" s="420"/>
      <c r="CR403" s="420"/>
      <c r="CS403" s="420"/>
      <c r="CT403" s="420"/>
      <c r="CU403" s="420"/>
      <c r="CV403" s="420"/>
      <c r="CW403" s="420"/>
      <c r="CX403" s="420"/>
      <c r="CY403" s="420"/>
      <c r="CZ403" s="420"/>
    </row>
    <row r="404" s="748" customFormat="true" ht="25.15" customHeight="true" x14ac:dyDescent="0.2">
      <c r="B404" s="770"/>
      <c r="C404" s="849" t="s">
        <v>309</v>
      </c>
      <c r="D404" s="848"/>
      <c r="E404" s="708">
        <v>0.9031145133687053</v>
      </c>
      <c r="F404" s="660"/>
      <c r="G404" s="660"/>
      <c r="H404" s="848" t="s">
        <v>308</v>
      </c>
      <c r="I404" s="848"/>
      <c r="J404" s="708">
        <v>0.88958208678638073</v>
      </c>
      <c r="K404" s="660"/>
      <c r="L404" s="660"/>
      <c r="M404" s="848" t="s">
        <v>309</v>
      </c>
      <c r="N404" s="848"/>
      <c r="O404" s="708">
        <v>0.95786724542516088</v>
      </c>
      <c r="P404" s="660"/>
      <c r="Q404" s="660"/>
      <c r="AH404" s="417"/>
      <c r="AI404" s="417"/>
      <c r="AJ404" s="417"/>
      <c r="AK404" s="417"/>
      <c r="AL404" s="417"/>
      <c r="AM404" s="417"/>
      <c r="AN404" s="417"/>
      <c r="AO404" s="417"/>
      <c r="AP404" s="417"/>
      <c r="AQ404" s="417"/>
      <c r="AR404" s="417"/>
      <c r="AS404" s="417"/>
      <c r="AT404" s="417"/>
      <c r="AU404" s="417"/>
      <c r="AV404" s="417"/>
      <c r="AW404" s="417"/>
      <c r="AX404" s="417"/>
      <c r="AY404" s="417"/>
      <c r="AZ404" s="417"/>
      <c r="BA404" s="419"/>
      <c r="BB404" s="495"/>
      <c r="BC404" s="419"/>
      <c r="BD404" s="419"/>
      <c r="BE404" s="419"/>
      <c r="BF404" s="419"/>
      <c r="BG404" s="419"/>
      <c r="BH404" s="419"/>
      <c r="BI404" s="419"/>
      <c r="BJ404" s="419"/>
      <c r="BK404" s="419"/>
      <c r="BL404" s="419"/>
      <c r="BM404" s="419"/>
      <c r="BN404" s="419"/>
      <c r="BO404" s="419"/>
      <c r="BP404" s="419"/>
      <c r="BQ404" s="419"/>
      <c r="BR404" s="419"/>
      <c r="BS404" s="419"/>
      <c r="BT404" s="419"/>
      <c r="BU404" s="419"/>
      <c r="BV404" s="419"/>
      <c r="BW404" s="419"/>
      <c r="BX404" s="419"/>
      <c r="BY404" s="419"/>
      <c r="BZ404" s="420"/>
      <c r="CA404" s="420"/>
      <c r="CB404" s="420"/>
      <c r="CC404" s="420"/>
      <c r="CD404" s="420"/>
      <c r="CE404" s="420"/>
      <c r="CF404" s="420"/>
      <c r="CG404" s="420"/>
      <c r="CH404" s="420"/>
      <c r="CI404" s="420"/>
      <c r="CJ404" s="420"/>
      <c r="CK404" s="420"/>
      <c r="CL404" s="420"/>
      <c r="CM404" s="420"/>
      <c r="CN404" s="420"/>
      <c r="CO404" s="420"/>
      <c r="CP404" s="420"/>
      <c r="CQ404" s="420"/>
      <c r="CR404" s="420"/>
      <c r="CS404" s="420"/>
      <c r="CT404" s="420"/>
      <c r="CU404" s="420"/>
      <c r="CV404" s="420"/>
      <c r="CW404" s="420"/>
      <c r="CX404" s="420"/>
      <c r="CY404" s="420"/>
      <c r="CZ404" s="420"/>
    </row>
    <row r="405" s="748" customFormat="true" ht="25.15" customHeight="true" x14ac:dyDescent="0.2">
      <c r="B405" s="770"/>
      <c r="C405" s="849" t="s">
        <v>310</v>
      </c>
      <c r="D405" s="848"/>
      <c r="E405" s="708">
        <v>0.90256722257907429</v>
      </c>
      <c r="F405" s="660"/>
      <c r="G405" s="660"/>
      <c r="H405" s="848" t="s">
        <v>310</v>
      </c>
      <c r="I405" s="848"/>
      <c r="J405" s="708">
        <v>0.88321256475155718</v>
      </c>
      <c r="K405" s="660"/>
      <c r="L405" s="660"/>
      <c r="M405" s="848" t="s">
        <v>311</v>
      </c>
      <c r="N405" s="848"/>
      <c r="O405" s="708">
        <v>0.95786724542516022</v>
      </c>
      <c r="P405" s="660"/>
      <c r="Q405" s="660"/>
      <c r="AH405" s="417"/>
      <c r="AI405" s="417"/>
      <c r="AJ405" s="417"/>
      <c r="AK405" s="417"/>
      <c r="AL405" s="417"/>
      <c r="AM405" s="417"/>
      <c r="AN405" s="417"/>
      <c r="AO405" s="417"/>
      <c r="AP405" s="417"/>
      <c r="AQ405" s="417"/>
      <c r="AR405" s="417"/>
      <c r="AS405" s="417"/>
      <c r="AT405" s="417"/>
      <c r="AU405" s="417"/>
      <c r="AV405" s="417"/>
      <c r="AW405" s="417"/>
      <c r="AX405" s="417"/>
      <c r="AY405" s="417"/>
      <c r="AZ405" s="417"/>
      <c r="BA405" s="419"/>
      <c r="BB405" s="495"/>
      <c r="BC405" s="419"/>
      <c r="BD405" s="419"/>
      <c r="BE405" s="419"/>
      <c r="BF405" s="419"/>
      <c r="BG405" s="419"/>
      <c r="BH405" s="419"/>
      <c r="BI405" s="419"/>
      <c r="BJ405" s="419"/>
      <c r="BK405" s="419"/>
      <c r="BL405" s="419"/>
      <c r="BM405" s="419"/>
      <c r="BN405" s="419"/>
      <c r="BO405" s="419"/>
      <c r="BP405" s="419"/>
      <c r="BQ405" s="419"/>
      <c r="BR405" s="419"/>
      <c r="BS405" s="419"/>
      <c r="BT405" s="419"/>
      <c r="BU405" s="419"/>
      <c r="BV405" s="419"/>
      <c r="BW405" s="419"/>
      <c r="BX405" s="419"/>
      <c r="BY405" s="419"/>
      <c r="BZ405" s="420"/>
      <c r="CA405" s="420"/>
      <c r="CB405" s="420"/>
      <c r="CC405" s="420"/>
      <c r="CD405" s="420"/>
      <c r="CE405" s="420"/>
      <c r="CF405" s="420"/>
      <c r="CG405" s="420"/>
      <c r="CH405" s="420"/>
      <c r="CI405" s="420"/>
      <c r="CJ405" s="420"/>
      <c r="CK405" s="420"/>
      <c r="CL405" s="420"/>
      <c r="CM405" s="420"/>
      <c r="CN405" s="420"/>
      <c r="CO405" s="420"/>
      <c r="CP405" s="420"/>
      <c r="CQ405" s="420"/>
      <c r="CR405" s="420"/>
      <c r="CS405" s="420"/>
      <c r="CT405" s="420"/>
      <c r="CU405" s="420"/>
      <c r="CV405" s="420"/>
      <c r="CW405" s="420"/>
      <c r="CX405" s="420"/>
      <c r="CY405" s="420"/>
      <c r="CZ405" s="420"/>
    </row>
    <row r="406" s="748" customFormat="true" ht="25.15" customHeight="true" x14ac:dyDescent="0.2">
      <c r="B406" s="770"/>
      <c r="C406" s="849" t="s">
        <v>312</v>
      </c>
      <c r="D406" s="848"/>
      <c r="E406" s="708">
        <v>0.89701508528581586</v>
      </c>
      <c r="F406" s="660"/>
      <c r="G406" s="660"/>
      <c r="H406" s="848" t="s">
        <v>313</v>
      </c>
      <c r="I406" s="848"/>
      <c r="J406" s="708">
        <v>0.8685720486906614</v>
      </c>
      <c r="K406" s="660"/>
      <c r="L406" s="660"/>
      <c r="M406" s="848" t="s">
        <v>308</v>
      </c>
      <c r="N406" s="848"/>
      <c r="O406" s="708">
        <v>0.95702299358717757</v>
      </c>
      <c r="P406" s="660"/>
      <c r="Q406" s="660"/>
      <c r="AH406" s="417"/>
      <c r="AI406" s="417"/>
      <c r="AJ406" s="417"/>
      <c r="AK406" s="417"/>
      <c r="AL406" s="417"/>
      <c r="AM406" s="417"/>
      <c r="AN406" s="417"/>
      <c r="AO406" s="417"/>
      <c r="AP406" s="417"/>
      <c r="AQ406" s="417"/>
      <c r="AR406" s="417"/>
      <c r="AS406" s="417"/>
      <c r="AT406" s="417"/>
      <c r="AU406" s="417"/>
      <c r="AV406" s="417"/>
      <c r="AW406" s="417"/>
      <c r="AX406" s="417"/>
      <c r="AY406" s="417"/>
      <c r="AZ406" s="417"/>
      <c r="BA406" s="419"/>
      <c r="BB406" s="495"/>
      <c r="BC406" s="419"/>
      <c r="BD406" s="419"/>
      <c r="BE406" s="419"/>
      <c r="BF406" s="419"/>
      <c r="BG406" s="419"/>
      <c r="BH406" s="419"/>
      <c r="BI406" s="419"/>
      <c r="BJ406" s="419"/>
      <c r="BK406" s="419"/>
      <c r="BL406" s="419"/>
      <c r="BM406" s="419"/>
      <c r="BN406" s="419"/>
      <c r="BO406" s="419"/>
      <c r="BP406" s="419"/>
      <c r="BQ406" s="419"/>
      <c r="BR406" s="419"/>
      <c r="BS406" s="419"/>
      <c r="BT406" s="419"/>
      <c r="BU406" s="419"/>
      <c r="BV406" s="419"/>
      <c r="BW406" s="419"/>
      <c r="BX406" s="419"/>
      <c r="BY406" s="419"/>
      <c r="BZ406" s="420"/>
      <c r="CA406" s="420"/>
      <c r="CB406" s="420"/>
      <c r="CC406" s="420"/>
      <c r="CD406" s="420"/>
      <c r="CE406" s="420"/>
      <c r="CF406" s="420"/>
      <c r="CG406" s="420"/>
      <c r="CH406" s="420"/>
      <c r="CI406" s="420"/>
      <c r="CJ406" s="420"/>
      <c r="CK406" s="420"/>
      <c r="CL406" s="420"/>
      <c r="CM406" s="420"/>
      <c r="CN406" s="420"/>
      <c r="CO406" s="420"/>
      <c r="CP406" s="420"/>
      <c r="CQ406" s="420"/>
      <c r="CR406" s="420"/>
      <c r="CS406" s="420"/>
      <c r="CT406" s="420"/>
      <c r="CU406" s="420"/>
      <c r="CV406" s="420"/>
      <c r="CW406" s="420"/>
      <c r="CX406" s="420"/>
      <c r="CY406" s="420"/>
      <c r="CZ406" s="420"/>
    </row>
    <row r="407" s="748" customFormat="true" ht="25.15" customHeight="true" x14ac:dyDescent="0.2">
      <c r="B407" s="770"/>
      <c r="C407" s="849" t="s">
        <v>311</v>
      </c>
      <c r="D407" s="848"/>
      <c r="E407" s="708">
        <v>0.89000752950026751</v>
      </c>
      <c r="F407" s="660"/>
      <c r="G407" s="660"/>
      <c r="H407" s="848" t="s">
        <v>312</v>
      </c>
      <c r="I407" s="848"/>
      <c r="J407" s="708">
        <v>0.86838205999266538</v>
      </c>
      <c r="K407" s="660"/>
      <c r="L407" s="660"/>
      <c r="M407" s="848" t="s">
        <v>312</v>
      </c>
      <c r="N407" s="848"/>
      <c r="O407" s="708">
        <v>0.9520633553507013</v>
      </c>
      <c r="P407" s="660"/>
      <c r="Q407" s="660"/>
      <c r="AH407" s="417"/>
      <c r="AI407" s="417"/>
      <c r="AJ407" s="417"/>
      <c r="AK407" s="417"/>
      <c r="AL407" s="417"/>
      <c r="AM407" s="417"/>
      <c r="AN407" s="417"/>
      <c r="AO407" s="417"/>
      <c r="AP407" s="417"/>
      <c r="AQ407" s="417"/>
      <c r="AR407" s="417"/>
      <c r="AS407" s="417"/>
      <c r="AT407" s="417"/>
      <c r="AU407" s="417"/>
      <c r="AV407" s="417"/>
      <c r="AW407" s="417"/>
      <c r="AX407" s="417"/>
      <c r="AY407" s="417"/>
      <c r="AZ407" s="417"/>
      <c r="BA407" s="419"/>
      <c r="BB407" s="495"/>
      <c r="BC407" s="419"/>
      <c r="BD407" s="419"/>
      <c r="BE407" s="419"/>
      <c r="BF407" s="419"/>
      <c r="BG407" s="419"/>
      <c r="BH407" s="419"/>
      <c r="BI407" s="419"/>
      <c r="BJ407" s="419"/>
      <c r="BK407" s="419"/>
      <c r="BL407" s="419"/>
      <c r="BM407" s="419"/>
      <c r="BN407" s="419"/>
      <c r="BO407" s="419"/>
      <c r="BP407" s="419"/>
      <c r="BQ407" s="419"/>
      <c r="BR407" s="419"/>
      <c r="BS407" s="419"/>
      <c r="BT407" s="419"/>
      <c r="BU407" s="419"/>
      <c r="BV407" s="419"/>
      <c r="BW407" s="419"/>
      <c r="BX407" s="419"/>
      <c r="BY407" s="419"/>
      <c r="BZ407" s="420"/>
      <c r="CA407" s="420"/>
      <c r="CB407" s="420"/>
      <c r="CC407" s="420"/>
      <c r="CD407" s="420"/>
      <c r="CE407" s="420"/>
      <c r="CF407" s="420"/>
      <c r="CG407" s="420"/>
      <c r="CH407" s="420"/>
      <c r="CI407" s="420"/>
      <c r="CJ407" s="420"/>
      <c r="CK407" s="420"/>
      <c r="CL407" s="420"/>
      <c r="CM407" s="420"/>
      <c r="CN407" s="420"/>
      <c r="CO407" s="420"/>
      <c r="CP407" s="420"/>
      <c r="CQ407" s="420"/>
      <c r="CR407" s="420"/>
      <c r="CS407" s="420"/>
      <c r="CT407" s="420"/>
      <c r="CU407" s="420"/>
      <c r="CV407" s="420"/>
      <c r="CW407" s="420"/>
      <c r="CX407" s="420"/>
      <c r="CY407" s="420"/>
      <c r="CZ407" s="420"/>
    </row>
    <row r="408" s="748" customFormat="true" ht="25.15" customHeight="true" x14ac:dyDescent="0.2">
      <c r="B408" s="770"/>
      <c r="C408" s="849" t="s">
        <v>314</v>
      </c>
      <c r="D408" s="848"/>
      <c r="E408" s="708">
        <v>0.85639270271697865</v>
      </c>
      <c r="F408" s="660"/>
      <c r="G408" s="660"/>
      <c r="H408" s="848" t="s">
        <v>315</v>
      </c>
      <c r="I408" s="848"/>
      <c r="J408" s="708">
        <v>0.86565911640558624</v>
      </c>
      <c r="K408" s="660"/>
      <c r="L408" s="660"/>
      <c r="M408" s="848" t="s">
        <v>316</v>
      </c>
      <c r="N408" s="848"/>
      <c r="O408" s="708">
        <v>0.94951998801483384</v>
      </c>
      <c r="P408" s="660"/>
      <c r="Q408" s="660"/>
      <c r="AH408" s="417"/>
      <c r="AI408" s="417"/>
      <c r="AJ408" s="417"/>
      <c r="AK408" s="417"/>
      <c r="AL408" s="417"/>
      <c r="AM408" s="417"/>
      <c r="AN408" s="417"/>
      <c r="AO408" s="417"/>
      <c r="AP408" s="417"/>
      <c r="AQ408" s="417"/>
      <c r="AR408" s="417"/>
      <c r="AS408" s="417"/>
      <c r="AT408" s="417"/>
      <c r="AU408" s="417"/>
      <c r="AV408" s="417"/>
      <c r="AW408" s="417"/>
      <c r="AX408" s="417"/>
      <c r="AY408" s="417"/>
      <c r="AZ408" s="417"/>
      <c r="BA408" s="419"/>
      <c r="BB408" s="495"/>
      <c r="BC408" s="419"/>
      <c r="BD408" s="419"/>
      <c r="BE408" s="419"/>
      <c r="BF408" s="419"/>
      <c r="BG408" s="419"/>
      <c r="BH408" s="419"/>
      <c r="BI408" s="419"/>
      <c r="BJ408" s="419"/>
      <c r="BK408" s="419"/>
      <c r="BL408" s="419"/>
      <c r="BM408" s="419"/>
      <c r="BN408" s="419"/>
      <c r="BO408" s="419"/>
      <c r="BP408" s="419"/>
      <c r="BQ408" s="419"/>
      <c r="BR408" s="419"/>
      <c r="BS408" s="419"/>
      <c r="BT408" s="419"/>
      <c r="BU408" s="419"/>
      <c r="BV408" s="419"/>
      <c r="BW408" s="419"/>
      <c r="BX408" s="419"/>
      <c r="BY408" s="419"/>
      <c r="BZ408" s="420"/>
      <c r="CA408" s="420"/>
      <c r="CB408" s="420"/>
      <c r="CC408" s="420"/>
      <c r="CD408" s="420"/>
      <c r="CE408" s="420"/>
      <c r="CF408" s="420"/>
      <c r="CG408" s="420"/>
      <c r="CH408" s="420"/>
      <c r="CI408" s="420"/>
      <c r="CJ408" s="420"/>
      <c r="CK408" s="420"/>
      <c r="CL408" s="420"/>
      <c r="CM408" s="420"/>
      <c r="CN408" s="420"/>
      <c r="CO408" s="420"/>
      <c r="CP408" s="420"/>
      <c r="CQ408" s="420"/>
      <c r="CR408" s="420"/>
      <c r="CS408" s="420"/>
      <c r="CT408" s="420"/>
      <c r="CU408" s="420"/>
      <c r="CV408" s="420"/>
      <c r="CW408" s="420"/>
      <c r="CX408" s="420"/>
      <c r="CY408" s="420"/>
      <c r="CZ408" s="420"/>
    </row>
    <row r="409" s="748" customFormat="true" ht="25.15" customHeight="true" x14ac:dyDescent="0.2">
      <c r="B409" s="770"/>
      <c r="C409" s="849" t="s">
        <v>317</v>
      </c>
      <c r="D409" s="848"/>
      <c r="E409" s="708">
        <v>0.83404989515550754</v>
      </c>
      <c r="F409" s="660"/>
      <c r="G409" s="660"/>
      <c r="H409" s="848" t="s">
        <v>318</v>
      </c>
      <c r="I409" s="848"/>
      <c r="J409" s="708">
        <v>0.86337178615147558</v>
      </c>
      <c r="K409" s="660"/>
      <c r="L409" s="660"/>
      <c r="M409" s="848" t="s">
        <v>314</v>
      </c>
      <c r="N409" s="848"/>
      <c r="O409" s="708">
        <v>0.94876924555280617</v>
      </c>
      <c r="P409" s="660"/>
      <c r="Q409" s="660"/>
      <c r="AH409" s="417"/>
      <c r="AI409" s="417"/>
      <c r="AJ409" s="417"/>
      <c r="AK409" s="417"/>
      <c r="AL409" s="417"/>
      <c r="AM409" s="417"/>
      <c r="AN409" s="417"/>
      <c r="AO409" s="417"/>
      <c r="AP409" s="417"/>
      <c r="AQ409" s="417"/>
      <c r="AR409" s="417"/>
      <c r="AS409" s="417"/>
      <c r="AT409" s="417"/>
      <c r="AU409" s="417"/>
      <c r="AV409" s="417"/>
      <c r="AW409" s="417"/>
      <c r="AX409" s="417"/>
      <c r="AY409" s="417"/>
      <c r="AZ409" s="417"/>
      <c r="BA409" s="419"/>
      <c r="BB409" s="495"/>
      <c r="BC409" s="419"/>
      <c r="BD409" s="419"/>
      <c r="BE409" s="419"/>
      <c r="BF409" s="419"/>
      <c r="BG409" s="419"/>
      <c r="BH409" s="419"/>
      <c r="BI409" s="419"/>
      <c r="BJ409" s="419"/>
      <c r="BK409" s="419"/>
      <c r="BL409" s="419"/>
      <c r="BM409" s="419"/>
      <c r="BN409" s="419"/>
      <c r="BO409" s="419"/>
      <c r="BP409" s="419"/>
      <c r="BQ409" s="419"/>
      <c r="BR409" s="419"/>
      <c r="BS409" s="419"/>
      <c r="BT409" s="419"/>
      <c r="BU409" s="419"/>
      <c r="BV409" s="419"/>
      <c r="BW409" s="419"/>
      <c r="BX409" s="419"/>
      <c r="BY409" s="419"/>
      <c r="BZ409" s="420"/>
      <c r="CA409" s="420"/>
      <c r="CB409" s="420"/>
      <c r="CC409" s="420"/>
      <c r="CD409" s="420"/>
      <c r="CE409" s="420"/>
      <c r="CF409" s="420"/>
      <c r="CG409" s="420"/>
      <c r="CH409" s="420"/>
      <c r="CI409" s="420"/>
      <c r="CJ409" s="420"/>
      <c r="CK409" s="420"/>
      <c r="CL409" s="420"/>
      <c r="CM409" s="420"/>
      <c r="CN409" s="420"/>
      <c r="CO409" s="420"/>
      <c r="CP409" s="420"/>
      <c r="CQ409" s="420"/>
      <c r="CR409" s="420"/>
      <c r="CS409" s="420"/>
      <c r="CT409" s="420"/>
      <c r="CU409" s="420"/>
      <c r="CV409" s="420"/>
      <c r="CW409" s="420"/>
      <c r="CX409" s="420"/>
      <c r="CY409" s="420"/>
      <c r="CZ409" s="420"/>
    </row>
    <row r="410" s="748" customFormat="true" ht="25.15" customHeight="true" x14ac:dyDescent="0.2">
      <c r="B410" s="770"/>
      <c r="C410" s="849" t="s">
        <v>319</v>
      </c>
      <c r="D410" s="848"/>
      <c r="E410" s="708">
        <v>0.83185255889541587</v>
      </c>
      <c r="F410" s="660"/>
      <c r="G410" s="660"/>
      <c r="H410" s="848" t="s">
        <v>311</v>
      </c>
      <c r="I410" s="848"/>
      <c r="J410" s="708">
        <v>0.81614650764465069</v>
      </c>
      <c r="K410" s="660"/>
      <c r="L410" s="660"/>
      <c r="M410" s="848" t="s">
        <v>319</v>
      </c>
      <c r="N410" s="848"/>
      <c r="O410" s="708">
        <v>0.94091272926346337</v>
      </c>
      <c r="P410" s="660"/>
      <c r="Q410" s="660"/>
      <c r="AH410" s="417"/>
      <c r="AI410" s="417"/>
      <c r="AJ410" s="417"/>
      <c r="AK410" s="417"/>
      <c r="AL410" s="417"/>
      <c r="AM410" s="417"/>
      <c r="AN410" s="417"/>
      <c r="AO410" s="417"/>
      <c r="AP410" s="417"/>
      <c r="AQ410" s="417"/>
      <c r="AR410" s="417"/>
      <c r="AS410" s="417"/>
      <c r="AT410" s="417"/>
      <c r="AU410" s="417"/>
      <c r="AV410" s="417"/>
      <c r="AW410" s="417"/>
      <c r="AX410" s="417"/>
      <c r="AY410" s="417"/>
      <c r="AZ410" s="417"/>
      <c r="BA410" s="419"/>
      <c r="BB410" s="495"/>
      <c r="BC410" s="419"/>
      <c r="BD410" s="419"/>
      <c r="BE410" s="419"/>
      <c r="BF410" s="419"/>
      <c r="BG410" s="419"/>
      <c r="BH410" s="419"/>
      <c r="BI410" s="419"/>
      <c r="BJ410" s="419"/>
      <c r="BK410" s="419"/>
      <c r="BL410" s="419"/>
      <c r="BM410" s="419"/>
      <c r="BN410" s="419"/>
      <c r="BO410" s="419"/>
      <c r="BP410" s="419"/>
      <c r="BQ410" s="419"/>
      <c r="BR410" s="419"/>
      <c r="BS410" s="419"/>
      <c r="BT410" s="419"/>
      <c r="BU410" s="419"/>
      <c r="BV410" s="419"/>
      <c r="BW410" s="419"/>
      <c r="BX410" s="419"/>
      <c r="BY410" s="419"/>
      <c r="BZ410" s="420"/>
      <c r="CA410" s="420"/>
      <c r="CB410" s="420"/>
      <c r="CC410" s="420"/>
      <c r="CD410" s="420"/>
      <c r="CE410" s="420"/>
      <c r="CF410" s="420"/>
      <c r="CG410" s="420"/>
      <c r="CH410" s="420"/>
      <c r="CI410" s="420"/>
      <c r="CJ410" s="420"/>
      <c r="CK410" s="420"/>
      <c r="CL410" s="420"/>
      <c r="CM410" s="420"/>
      <c r="CN410" s="420"/>
      <c r="CO410" s="420"/>
      <c r="CP410" s="420"/>
      <c r="CQ410" s="420"/>
      <c r="CR410" s="420"/>
      <c r="CS410" s="420"/>
      <c r="CT410" s="420"/>
      <c r="CU410" s="420"/>
      <c r="CV410" s="420"/>
      <c r="CW410" s="420"/>
      <c r="CX410" s="420"/>
      <c r="CY410" s="420"/>
      <c r="CZ410" s="420"/>
    </row>
    <row r="411" s="748" customFormat="true" ht="25.15" customHeight="true" x14ac:dyDescent="0.2">
      <c r="B411" s="770"/>
      <c r="C411" s="849" t="s">
        <v>316</v>
      </c>
      <c r="D411" s="848"/>
      <c r="E411" s="708">
        <v>0.81867460745464549</v>
      </c>
      <c r="F411" s="660"/>
      <c r="G411" s="660"/>
      <c r="H411" s="848" t="s">
        <v>320</v>
      </c>
      <c r="I411" s="848"/>
      <c r="J411" s="708">
        <v>0.80831845926045409</v>
      </c>
      <c r="K411" s="660"/>
      <c r="L411" s="660"/>
      <c r="M411" s="848" t="s">
        <v>321</v>
      </c>
      <c r="N411" s="848"/>
      <c r="O411" s="708">
        <v>0.91892308545461132</v>
      </c>
      <c r="P411" s="660"/>
      <c r="Q411" s="660"/>
      <c r="AH411" s="417"/>
      <c r="AI411" s="417"/>
      <c r="AJ411" s="417"/>
      <c r="AK411" s="417"/>
      <c r="AL411" s="417"/>
      <c r="AM411" s="417"/>
      <c r="AN411" s="417"/>
      <c r="AO411" s="417"/>
      <c r="AP411" s="417"/>
      <c r="AQ411" s="417"/>
      <c r="AR411" s="417"/>
      <c r="AS411" s="417"/>
      <c r="AT411" s="417"/>
      <c r="AU411" s="417"/>
      <c r="AV411" s="417"/>
      <c r="AW411" s="417"/>
      <c r="AX411" s="417"/>
      <c r="AY411" s="417"/>
      <c r="AZ411" s="417"/>
      <c r="BA411" s="419"/>
      <c r="BB411" s="495"/>
      <c r="BC411" s="419"/>
      <c r="BD411" s="419"/>
      <c r="BE411" s="419"/>
      <c r="BF411" s="419"/>
      <c r="BG411" s="419"/>
      <c r="BH411" s="419"/>
      <c r="BI411" s="419"/>
      <c r="BJ411" s="419"/>
      <c r="BK411" s="419"/>
      <c r="BL411" s="419"/>
      <c r="BM411" s="419"/>
      <c r="BN411" s="419"/>
      <c r="BO411" s="419"/>
      <c r="BP411" s="419"/>
      <c r="BQ411" s="419"/>
      <c r="BR411" s="419"/>
      <c r="BS411" s="419"/>
      <c r="BT411" s="419"/>
      <c r="BU411" s="419"/>
      <c r="BV411" s="419"/>
      <c r="BW411" s="419"/>
      <c r="BX411" s="419"/>
      <c r="BY411" s="419"/>
      <c r="BZ411" s="420"/>
      <c r="CA411" s="420"/>
      <c r="CB411" s="420"/>
      <c r="CC411" s="420"/>
      <c r="CD411" s="420"/>
      <c r="CE411" s="420"/>
      <c r="CF411" s="420"/>
      <c r="CG411" s="420"/>
      <c r="CH411" s="420"/>
      <c r="CI411" s="420"/>
      <c r="CJ411" s="420"/>
      <c r="CK411" s="420"/>
      <c r="CL411" s="420"/>
      <c r="CM411" s="420"/>
      <c r="CN411" s="420"/>
      <c r="CO411" s="420"/>
      <c r="CP411" s="420"/>
      <c r="CQ411" s="420"/>
      <c r="CR411" s="420"/>
      <c r="CS411" s="420"/>
      <c r="CT411" s="420"/>
      <c r="CU411" s="420"/>
      <c r="CV411" s="420"/>
      <c r="CW411" s="420"/>
      <c r="CX411" s="420"/>
      <c r="CY411" s="420"/>
      <c r="CZ411" s="420"/>
    </row>
    <row r="412" s="748" customFormat="true" ht="25.15" customHeight="true" x14ac:dyDescent="0.2">
      <c r="B412" s="770"/>
      <c r="C412" s="849" t="s">
        <v>320</v>
      </c>
      <c r="D412" s="848"/>
      <c r="E412" s="708">
        <v>0.81712928283386344</v>
      </c>
      <c r="F412" s="660"/>
      <c r="G412" s="660"/>
      <c r="H412" s="848" t="s">
        <v>317</v>
      </c>
      <c r="I412" s="848"/>
      <c r="J412" s="708">
        <v>0.80512606671892084</v>
      </c>
      <c r="K412" s="660"/>
      <c r="L412" s="660"/>
      <c r="M412" s="848" t="s">
        <v>322</v>
      </c>
      <c r="N412" s="848"/>
      <c r="O412" s="708">
        <v>0.91737539047976702</v>
      </c>
      <c r="P412" s="660"/>
      <c r="Q412" s="660"/>
      <c r="AH412" s="417"/>
      <c r="AI412" s="417"/>
      <c r="AJ412" s="417"/>
      <c r="AK412" s="417"/>
      <c r="AL412" s="417"/>
      <c r="AM412" s="417"/>
      <c r="AN412" s="417"/>
      <c r="AO412" s="417"/>
      <c r="AP412" s="417"/>
      <c r="AQ412" s="417"/>
      <c r="AR412" s="417"/>
      <c r="AS412" s="417"/>
      <c r="AT412" s="417"/>
      <c r="AU412" s="417"/>
      <c r="AV412" s="417"/>
      <c r="AW412" s="417"/>
      <c r="AX412" s="417"/>
      <c r="AY412" s="417"/>
      <c r="AZ412" s="417"/>
      <c r="BA412" s="419"/>
      <c r="BB412" s="495"/>
      <c r="BC412" s="419"/>
      <c r="BD412" s="419"/>
      <c r="BE412" s="419"/>
      <c r="BF412" s="419"/>
      <c r="BG412" s="419"/>
      <c r="BH412" s="419"/>
      <c r="BI412" s="419"/>
      <c r="BJ412" s="419"/>
      <c r="BK412" s="419"/>
      <c r="BL412" s="419"/>
      <c r="BM412" s="419"/>
      <c r="BN412" s="419"/>
      <c r="BO412" s="419"/>
      <c r="BP412" s="419"/>
      <c r="BQ412" s="419"/>
      <c r="BR412" s="419"/>
      <c r="BS412" s="419"/>
      <c r="BT412" s="419"/>
      <c r="BU412" s="419"/>
      <c r="BV412" s="419"/>
      <c r="BW412" s="419"/>
      <c r="BX412" s="419"/>
      <c r="BY412" s="419"/>
      <c r="BZ412" s="420"/>
      <c r="CA412" s="420"/>
      <c r="CB412" s="420"/>
      <c r="CC412" s="420"/>
      <c r="CD412" s="420"/>
      <c r="CE412" s="420"/>
      <c r="CF412" s="420"/>
      <c r="CG412" s="420"/>
      <c r="CH412" s="420"/>
      <c r="CI412" s="420"/>
      <c r="CJ412" s="420"/>
      <c r="CK412" s="420"/>
      <c r="CL412" s="420"/>
      <c r="CM412" s="420"/>
      <c r="CN412" s="420"/>
      <c r="CO412" s="420"/>
      <c r="CP412" s="420"/>
      <c r="CQ412" s="420"/>
      <c r="CR412" s="420"/>
      <c r="CS412" s="420"/>
      <c r="CT412" s="420"/>
      <c r="CU412" s="420"/>
      <c r="CV412" s="420"/>
      <c r="CW412" s="420"/>
      <c r="CX412" s="420"/>
      <c r="CY412" s="420"/>
      <c r="CZ412" s="420"/>
    </row>
    <row r="413" s="748" customFormat="true" ht="25.15" customHeight="true" x14ac:dyDescent="0.2">
      <c r="B413" s="770"/>
      <c r="C413" s="849" t="s">
        <v>318</v>
      </c>
      <c r="D413" s="848"/>
      <c r="E413" s="708">
        <v>0.80515786906925646</v>
      </c>
      <c r="F413" s="660"/>
      <c r="G413" s="660"/>
      <c r="H413" s="848" t="s">
        <v>323</v>
      </c>
      <c r="I413" s="848"/>
      <c r="J413" s="708">
        <v>0.7491568899354194</v>
      </c>
      <c r="K413" s="660"/>
      <c r="L413" s="660"/>
      <c r="M413" s="848" t="s">
        <v>317</v>
      </c>
      <c r="N413" s="848"/>
      <c r="O413" s="708">
        <v>0.89133453093771475</v>
      </c>
      <c r="P413" s="660"/>
      <c r="Q413" s="660"/>
      <c r="AH413" s="417"/>
      <c r="AI413" s="417"/>
      <c r="AJ413" s="417"/>
      <c r="AK413" s="417"/>
      <c r="AL413" s="417"/>
      <c r="AM413" s="417"/>
      <c r="AN413" s="417"/>
      <c r="AO413" s="417"/>
      <c r="AP413" s="417"/>
      <c r="AQ413" s="417"/>
      <c r="AR413" s="417"/>
      <c r="AS413" s="417"/>
      <c r="AT413" s="417"/>
      <c r="AU413" s="417"/>
      <c r="AV413" s="417"/>
      <c r="AW413" s="417"/>
      <c r="AX413" s="417"/>
      <c r="AY413" s="417"/>
      <c r="AZ413" s="417"/>
      <c r="BA413" s="419"/>
      <c r="BB413" s="495"/>
      <c r="BC413" s="419"/>
      <c r="BD413" s="419"/>
      <c r="BE413" s="419"/>
      <c r="BF413" s="419"/>
      <c r="BG413" s="419"/>
      <c r="BH413" s="419"/>
      <c r="BI413" s="419"/>
      <c r="BJ413" s="419"/>
      <c r="BK413" s="419"/>
      <c r="BL413" s="419"/>
      <c r="BM413" s="419"/>
      <c r="BN413" s="419"/>
      <c r="BO413" s="419"/>
      <c r="BP413" s="419"/>
      <c r="BQ413" s="419"/>
      <c r="BR413" s="419"/>
      <c r="BS413" s="419"/>
      <c r="BT413" s="419"/>
      <c r="BU413" s="419"/>
      <c r="BV413" s="419"/>
      <c r="BW413" s="419"/>
      <c r="BX413" s="419"/>
      <c r="BY413" s="419"/>
      <c r="BZ413" s="420"/>
      <c r="CA413" s="420"/>
      <c r="CB413" s="420"/>
      <c r="CC413" s="420"/>
      <c r="CD413" s="420"/>
      <c r="CE413" s="420"/>
      <c r="CF413" s="420"/>
      <c r="CG413" s="420"/>
      <c r="CH413" s="420"/>
      <c r="CI413" s="420"/>
      <c r="CJ413" s="420"/>
      <c r="CK413" s="420"/>
      <c r="CL413" s="420"/>
      <c r="CM413" s="420"/>
      <c r="CN413" s="420"/>
      <c r="CO413" s="420"/>
      <c r="CP413" s="420"/>
      <c r="CQ413" s="420"/>
      <c r="CR413" s="420"/>
      <c r="CS413" s="420"/>
      <c r="CT413" s="420"/>
      <c r="CU413" s="420"/>
      <c r="CV413" s="420"/>
      <c r="CW413" s="420"/>
      <c r="CX413" s="420"/>
      <c r="CY413" s="420"/>
      <c r="CZ413" s="420"/>
    </row>
    <row r="414" s="748" customFormat="true" ht="25.15" customHeight="true" x14ac:dyDescent="0.2">
      <c r="B414" s="770"/>
      <c r="C414" s="849" t="s">
        <v>321</v>
      </c>
      <c r="D414" s="848"/>
      <c r="E414" s="708">
        <v>0.72137342398339821</v>
      </c>
      <c r="F414" s="660"/>
      <c r="G414" s="660"/>
      <c r="H414" s="848" t="s">
        <v>314</v>
      </c>
      <c r="I414" s="848"/>
      <c r="J414" s="708">
        <v>0.73865692582688169</v>
      </c>
      <c r="K414" s="660"/>
      <c r="L414" s="660"/>
      <c r="M414" s="848" t="s">
        <v>320</v>
      </c>
      <c r="N414" s="848"/>
      <c r="O414" s="708">
        <v>0.84305940833125792</v>
      </c>
      <c r="P414" s="660"/>
      <c r="Q414" s="660"/>
      <c r="AH414" s="417"/>
      <c r="AI414" s="417"/>
      <c r="AJ414" s="417"/>
      <c r="AK414" s="417"/>
      <c r="AL414" s="417"/>
      <c r="AM414" s="417"/>
      <c r="AN414" s="417"/>
      <c r="AO414" s="417"/>
      <c r="AP414" s="417"/>
      <c r="AQ414" s="417"/>
      <c r="AR414" s="417"/>
      <c r="AS414" s="417"/>
      <c r="AT414" s="417"/>
      <c r="AU414" s="417"/>
      <c r="AV414" s="417"/>
      <c r="AW414" s="417"/>
      <c r="AX414" s="417"/>
      <c r="AY414" s="417"/>
      <c r="AZ414" s="417"/>
      <c r="BA414" s="419"/>
      <c r="BB414" s="495"/>
      <c r="BC414" s="419"/>
      <c r="BD414" s="419"/>
      <c r="BE414" s="419"/>
      <c r="BF414" s="419"/>
      <c r="BG414" s="419"/>
      <c r="BH414" s="419"/>
      <c r="BI414" s="419"/>
      <c r="BJ414" s="419"/>
      <c r="BK414" s="419"/>
      <c r="BL414" s="419"/>
      <c r="BM414" s="419"/>
      <c r="BN414" s="419"/>
      <c r="BO414" s="419"/>
      <c r="BP414" s="419"/>
      <c r="BQ414" s="419"/>
      <c r="BR414" s="419"/>
      <c r="BS414" s="419"/>
      <c r="BT414" s="419"/>
      <c r="BU414" s="419"/>
      <c r="BV414" s="419"/>
      <c r="BW414" s="419"/>
      <c r="BX414" s="419"/>
      <c r="BY414" s="419"/>
      <c r="BZ414" s="420"/>
      <c r="CA414" s="420"/>
      <c r="CB414" s="420"/>
      <c r="CC414" s="420"/>
      <c r="CD414" s="420"/>
      <c r="CE414" s="420"/>
      <c r="CF414" s="420"/>
      <c r="CG414" s="420"/>
      <c r="CH414" s="420"/>
      <c r="CI414" s="420"/>
      <c r="CJ414" s="420"/>
      <c r="CK414" s="420"/>
      <c r="CL414" s="420"/>
      <c r="CM414" s="420"/>
      <c r="CN414" s="420"/>
      <c r="CO414" s="420"/>
      <c r="CP414" s="420"/>
      <c r="CQ414" s="420"/>
      <c r="CR414" s="420"/>
      <c r="CS414" s="420"/>
      <c r="CT414" s="420"/>
      <c r="CU414" s="420"/>
      <c r="CV414" s="420"/>
      <c r="CW414" s="420"/>
      <c r="CX414" s="420"/>
      <c r="CY414" s="420"/>
      <c r="CZ414" s="420"/>
    </row>
    <row r="415" s="748" customFormat="true" ht="25.15" customHeight="true" x14ac:dyDescent="0.2">
      <c r="B415" s="770"/>
      <c r="C415" s="849" t="s">
        <v>322</v>
      </c>
      <c r="D415" s="848"/>
      <c r="E415" s="708">
        <v>0.69730304955172839</v>
      </c>
      <c r="F415" s="660"/>
      <c r="G415" s="660"/>
      <c r="H415" s="848" t="s">
        <v>324</v>
      </c>
      <c r="I415" s="848"/>
      <c r="J415" s="708">
        <v>0.71981452423260273</v>
      </c>
      <c r="K415" s="660"/>
      <c r="L415" s="660"/>
      <c r="M415" s="848" t="s">
        <v>318</v>
      </c>
      <c r="N415" s="848"/>
      <c r="O415" s="708">
        <v>0.78465989439548933</v>
      </c>
      <c r="P415" s="660"/>
      <c r="Q415" s="660"/>
      <c r="AH415" s="417"/>
      <c r="AI415" s="417"/>
      <c r="AJ415" s="417"/>
      <c r="AK415" s="417"/>
      <c r="AL415" s="417"/>
      <c r="AM415" s="417"/>
      <c r="AN415" s="417"/>
      <c r="AO415" s="417"/>
      <c r="AP415" s="417"/>
      <c r="AQ415" s="417"/>
      <c r="AR415" s="417"/>
      <c r="AS415" s="417"/>
      <c r="AT415" s="417"/>
      <c r="AU415" s="417"/>
      <c r="AV415" s="417"/>
      <c r="AW415" s="417"/>
      <c r="AX415" s="417"/>
      <c r="AY415" s="417"/>
      <c r="AZ415" s="417"/>
      <c r="BA415" s="419"/>
      <c r="BB415" s="495"/>
      <c r="BC415" s="419"/>
      <c r="BD415" s="419"/>
      <c r="BE415" s="419"/>
      <c r="BF415" s="419"/>
      <c r="BG415" s="419"/>
      <c r="BH415" s="419"/>
      <c r="BI415" s="419"/>
      <c r="BJ415" s="419"/>
      <c r="BK415" s="419"/>
      <c r="BL415" s="419"/>
      <c r="BM415" s="419"/>
      <c r="BN415" s="419"/>
      <c r="BO415" s="419"/>
      <c r="BP415" s="419"/>
      <c r="BQ415" s="419"/>
      <c r="BR415" s="419"/>
      <c r="BS415" s="419"/>
      <c r="BT415" s="419"/>
      <c r="BU415" s="419"/>
      <c r="BV415" s="419"/>
      <c r="BW415" s="419"/>
      <c r="BX415" s="419"/>
      <c r="BY415" s="419"/>
      <c r="BZ415" s="420"/>
      <c r="CA415" s="420"/>
      <c r="CB415" s="420"/>
      <c r="CC415" s="420"/>
      <c r="CD415" s="420"/>
      <c r="CE415" s="420"/>
      <c r="CF415" s="420"/>
      <c r="CG415" s="420"/>
      <c r="CH415" s="420"/>
      <c r="CI415" s="420"/>
      <c r="CJ415" s="420"/>
      <c r="CK415" s="420"/>
      <c r="CL415" s="420"/>
      <c r="CM415" s="420"/>
      <c r="CN415" s="420"/>
      <c r="CO415" s="420"/>
      <c r="CP415" s="420"/>
      <c r="CQ415" s="420"/>
      <c r="CR415" s="420"/>
      <c r="CS415" s="420"/>
      <c r="CT415" s="420"/>
      <c r="CU415" s="420"/>
      <c r="CV415" s="420"/>
      <c r="CW415" s="420"/>
      <c r="CX415" s="420"/>
      <c r="CY415" s="420"/>
      <c r="CZ415" s="420"/>
    </row>
    <row r="416" s="748" customFormat="true" ht="25.15" customHeight="true" x14ac:dyDescent="0.2">
      <c r="B416" s="770"/>
      <c r="C416" s="849" t="s">
        <v>324</v>
      </c>
      <c r="D416" s="848"/>
      <c r="E416" s="708">
        <v>0.63343318440628038</v>
      </c>
      <c r="F416" s="660"/>
      <c r="G416" s="660"/>
      <c r="H416" s="848" t="s">
        <v>325</v>
      </c>
      <c r="I416" s="848"/>
      <c r="J416" s="708">
        <v>0.69737842297023656</v>
      </c>
      <c r="K416" s="660"/>
      <c r="L416" s="660"/>
      <c r="M416" s="848" t="s">
        <v>326</v>
      </c>
      <c r="N416" s="848"/>
      <c r="O416" s="708">
        <v>0.78131497688899176</v>
      </c>
      <c r="P416" s="660"/>
      <c r="Q416" s="660"/>
      <c r="AH416" s="417"/>
      <c r="AI416" s="417"/>
      <c r="AJ416" s="417"/>
      <c r="AK416" s="417"/>
      <c r="AL416" s="417"/>
      <c r="AM416" s="417"/>
      <c r="AN416" s="417"/>
      <c r="AO416" s="417"/>
      <c r="AP416" s="417"/>
      <c r="AQ416" s="417"/>
      <c r="AR416" s="417"/>
      <c r="AS416" s="417"/>
      <c r="AT416" s="417"/>
      <c r="AU416" s="417"/>
      <c r="AV416" s="417"/>
      <c r="AW416" s="417"/>
      <c r="AX416" s="417"/>
      <c r="AY416" s="417"/>
      <c r="AZ416" s="417"/>
      <c r="BA416" s="419"/>
      <c r="BB416" s="495"/>
      <c r="BC416" s="419"/>
      <c r="BD416" s="419"/>
      <c r="BE416" s="419"/>
      <c r="BF416" s="419"/>
      <c r="BG416" s="419"/>
      <c r="BH416" s="419"/>
      <c r="BI416" s="419"/>
      <c r="BJ416" s="419"/>
      <c r="BK416" s="419"/>
      <c r="BL416" s="419"/>
      <c r="BM416" s="419"/>
      <c r="BN416" s="419"/>
      <c r="BO416" s="419"/>
      <c r="BP416" s="419"/>
      <c r="BQ416" s="419"/>
      <c r="BR416" s="419"/>
      <c r="BS416" s="419"/>
      <c r="BT416" s="419"/>
      <c r="BU416" s="419"/>
      <c r="BV416" s="419"/>
      <c r="BW416" s="419"/>
      <c r="BX416" s="419"/>
      <c r="BY416" s="419"/>
      <c r="BZ416" s="420"/>
      <c r="CA416" s="420"/>
      <c r="CB416" s="420"/>
      <c r="CC416" s="420"/>
      <c r="CD416" s="420"/>
      <c r="CE416" s="420"/>
      <c r="CF416" s="420"/>
      <c r="CG416" s="420"/>
      <c r="CH416" s="420"/>
      <c r="CI416" s="420"/>
      <c r="CJ416" s="420"/>
      <c r="CK416" s="420"/>
      <c r="CL416" s="420"/>
      <c r="CM416" s="420"/>
      <c r="CN416" s="420"/>
      <c r="CO416" s="420"/>
      <c r="CP416" s="420"/>
      <c r="CQ416" s="420"/>
      <c r="CR416" s="420"/>
      <c r="CS416" s="420"/>
      <c r="CT416" s="420"/>
      <c r="CU416" s="420"/>
      <c r="CV416" s="420"/>
      <c r="CW416" s="420"/>
      <c r="CX416" s="420"/>
      <c r="CY416" s="420"/>
      <c r="CZ416" s="420"/>
    </row>
    <row r="417" s="748" customFormat="true" ht="25.15" customHeight="true" x14ac:dyDescent="0.2">
      <c r="B417" s="770"/>
      <c r="C417" s="849" t="s">
        <v>327</v>
      </c>
      <c r="D417" s="848"/>
      <c r="E417" s="708">
        <v>0.62213512657825176</v>
      </c>
      <c r="F417" s="660"/>
      <c r="G417" s="660"/>
      <c r="H417" s="848" t="s">
        <v>316</v>
      </c>
      <c r="I417" s="848"/>
      <c r="J417" s="708">
        <v>0.66930435526827836</v>
      </c>
      <c r="K417" s="660"/>
      <c r="L417" s="660"/>
      <c r="M417" s="848" t="s">
        <v>328</v>
      </c>
      <c r="N417" s="848"/>
      <c r="O417" s="708">
        <v>0.75476550769826789</v>
      </c>
      <c r="P417" s="660"/>
      <c r="Q417" s="660"/>
      <c r="AH417" s="417"/>
      <c r="AI417" s="417"/>
      <c r="AJ417" s="417"/>
      <c r="AK417" s="417"/>
      <c r="AL417" s="417"/>
      <c r="AM417" s="417"/>
      <c r="AN417" s="417"/>
      <c r="AO417" s="417"/>
      <c r="AP417" s="417"/>
      <c r="AQ417" s="417"/>
      <c r="AR417" s="417"/>
      <c r="AS417" s="417"/>
      <c r="AT417" s="417"/>
      <c r="AU417" s="417"/>
      <c r="AV417" s="417"/>
      <c r="AW417" s="417"/>
      <c r="AX417" s="417"/>
      <c r="AY417" s="417"/>
      <c r="AZ417" s="417"/>
      <c r="BA417" s="419"/>
      <c r="BB417" s="495"/>
      <c r="BC417" s="419"/>
      <c r="BD417" s="419"/>
      <c r="BE417" s="419"/>
      <c r="BF417" s="419"/>
      <c r="BG417" s="419"/>
      <c r="BH417" s="419"/>
      <c r="BI417" s="419"/>
      <c r="BJ417" s="419"/>
      <c r="BK417" s="419"/>
      <c r="BL417" s="419"/>
      <c r="BM417" s="419"/>
      <c r="BN417" s="419"/>
      <c r="BO417" s="419"/>
      <c r="BP417" s="419"/>
      <c r="BQ417" s="419"/>
      <c r="BR417" s="419"/>
      <c r="BS417" s="419"/>
      <c r="BT417" s="419"/>
      <c r="BU417" s="419"/>
      <c r="BV417" s="419"/>
      <c r="BW417" s="419"/>
      <c r="BX417" s="419"/>
      <c r="BY417" s="419"/>
      <c r="BZ417" s="420"/>
      <c r="CA417" s="420"/>
      <c r="CB417" s="420"/>
      <c r="CC417" s="420"/>
      <c r="CD417" s="420"/>
      <c r="CE417" s="420"/>
      <c r="CF417" s="420"/>
      <c r="CG417" s="420"/>
      <c r="CH417" s="420"/>
      <c r="CI417" s="420"/>
      <c r="CJ417" s="420"/>
      <c r="CK417" s="420"/>
      <c r="CL417" s="420"/>
      <c r="CM417" s="420"/>
      <c r="CN417" s="420"/>
      <c r="CO417" s="420"/>
      <c r="CP417" s="420"/>
      <c r="CQ417" s="420"/>
      <c r="CR417" s="420"/>
      <c r="CS417" s="420"/>
      <c r="CT417" s="420"/>
      <c r="CU417" s="420"/>
      <c r="CV417" s="420"/>
      <c r="CW417" s="420"/>
      <c r="CX417" s="420"/>
      <c r="CY417" s="420"/>
      <c r="CZ417" s="420"/>
    </row>
    <row r="418" s="748" customFormat="true" ht="25.15" customHeight="true" x14ac:dyDescent="0.2">
      <c r="B418" s="770"/>
      <c r="C418" s="849" t="s">
        <v>326</v>
      </c>
      <c r="D418" s="848"/>
      <c r="E418" s="708">
        <v>0.61891553057854798</v>
      </c>
      <c r="F418" s="660"/>
      <c r="G418" s="660"/>
      <c r="H418" s="848" t="s">
        <v>319</v>
      </c>
      <c r="I418" s="848"/>
      <c r="J418" s="708">
        <v>0.64453480541086194</v>
      </c>
      <c r="K418" s="660"/>
      <c r="L418" s="660"/>
      <c r="M418" s="848" t="s">
        <v>327</v>
      </c>
      <c r="N418" s="848"/>
      <c r="O418" s="708">
        <v>0.74979875008497987</v>
      </c>
      <c r="P418" s="660"/>
      <c r="Q418" s="660"/>
      <c r="AH418" s="417"/>
      <c r="AI418" s="417"/>
      <c r="AJ418" s="417"/>
      <c r="AK418" s="417"/>
      <c r="AL418" s="417"/>
      <c r="AM418" s="417"/>
      <c r="AN418" s="417"/>
      <c r="AO418" s="417"/>
      <c r="AP418" s="417"/>
      <c r="AQ418" s="417"/>
      <c r="AR418" s="417"/>
      <c r="AS418" s="417"/>
      <c r="AT418" s="417"/>
      <c r="AU418" s="417"/>
      <c r="AV418" s="417"/>
      <c r="AW418" s="417"/>
      <c r="AX418" s="417"/>
      <c r="AY418" s="417"/>
      <c r="AZ418" s="417"/>
      <c r="BA418" s="419"/>
      <c r="BB418" s="495"/>
      <c r="BC418" s="419"/>
      <c r="BD418" s="419"/>
      <c r="BE418" s="419"/>
      <c r="BF418" s="419"/>
      <c r="BG418" s="419"/>
      <c r="BH418" s="419"/>
      <c r="BI418" s="419"/>
      <c r="BJ418" s="419"/>
      <c r="BK418" s="419"/>
      <c r="BL418" s="419"/>
      <c r="BM418" s="419"/>
      <c r="BN418" s="419"/>
      <c r="BO418" s="419"/>
      <c r="BP418" s="419"/>
      <c r="BQ418" s="419"/>
      <c r="BR418" s="419"/>
      <c r="BS418" s="419"/>
      <c r="BT418" s="419"/>
      <c r="BU418" s="419"/>
      <c r="BV418" s="419"/>
      <c r="BW418" s="419"/>
      <c r="BX418" s="419"/>
      <c r="BY418" s="419"/>
      <c r="BZ418" s="420"/>
      <c r="CA418" s="420"/>
      <c r="CB418" s="420"/>
      <c r="CC418" s="420"/>
      <c r="CD418" s="420"/>
      <c r="CE418" s="420"/>
      <c r="CF418" s="420"/>
      <c r="CG418" s="420"/>
      <c r="CH418" s="420"/>
      <c r="CI418" s="420"/>
      <c r="CJ418" s="420"/>
      <c r="CK418" s="420"/>
      <c r="CL418" s="420"/>
      <c r="CM418" s="420"/>
      <c r="CN418" s="420"/>
      <c r="CO418" s="420"/>
      <c r="CP418" s="420"/>
      <c r="CQ418" s="420"/>
      <c r="CR418" s="420"/>
      <c r="CS418" s="420"/>
      <c r="CT418" s="420"/>
      <c r="CU418" s="420"/>
      <c r="CV418" s="420"/>
      <c r="CW418" s="420"/>
      <c r="CX418" s="420"/>
      <c r="CY418" s="420"/>
      <c r="CZ418" s="420"/>
    </row>
    <row r="419" s="748" customFormat="true" ht="25.15" customHeight="true" x14ac:dyDescent="0.2">
      <c r="B419" s="770"/>
      <c r="C419" s="849" t="s">
        <v>329</v>
      </c>
      <c r="D419" s="848"/>
      <c r="E419" s="708">
        <v>0.6124369369792797</v>
      </c>
      <c r="F419" s="660"/>
      <c r="G419" s="660"/>
      <c r="H419" s="848" t="s">
        <v>330</v>
      </c>
      <c r="I419" s="848"/>
      <c r="J419" s="708">
        <v>0.56491913325845156</v>
      </c>
      <c r="K419" s="660"/>
      <c r="L419" s="660"/>
      <c r="M419" s="848" t="s">
        <v>329</v>
      </c>
      <c r="N419" s="848"/>
      <c r="O419" s="708">
        <v>0.71449939668759677</v>
      </c>
      <c r="P419" s="660"/>
      <c r="Q419" s="660"/>
      <c r="AH419" s="417"/>
      <c r="AI419" s="417"/>
      <c r="AJ419" s="417"/>
      <c r="AK419" s="417"/>
      <c r="AL419" s="417"/>
      <c r="AM419" s="417"/>
      <c r="AN419" s="417"/>
      <c r="AO419" s="417"/>
      <c r="AP419" s="417"/>
      <c r="AQ419" s="417"/>
      <c r="AR419" s="417"/>
      <c r="AS419" s="417"/>
      <c r="AT419" s="417"/>
      <c r="AU419" s="417"/>
      <c r="AV419" s="417"/>
      <c r="AW419" s="417"/>
      <c r="AX419" s="417"/>
      <c r="AY419" s="417"/>
      <c r="AZ419" s="417"/>
      <c r="BA419" s="419"/>
      <c r="BB419" s="495"/>
      <c r="BC419" s="419"/>
      <c r="BD419" s="419"/>
      <c r="BE419" s="419"/>
      <c r="BF419" s="419"/>
      <c r="BG419" s="419"/>
      <c r="BH419" s="419"/>
      <c r="BI419" s="419"/>
      <c r="BJ419" s="419"/>
      <c r="BK419" s="419"/>
      <c r="BL419" s="419"/>
      <c r="BM419" s="419"/>
      <c r="BN419" s="419"/>
      <c r="BO419" s="419"/>
      <c r="BP419" s="419"/>
      <c r="BQ419" s="419"/>
      <c r="BR419" s="419"/>
      <c r="BS419" s="419"/>
      <c r="BT419" s="419"/>
      <c r="BU419" s="419"/>
      <c r="BV419" s="419"/>
      <c r="BW419" s="419"/>
      <c r="BX419" s="419"/>
      <c r="BY419" s="419"/>
      <c r="BZ419" s="420"/>
      <c r="CA419" s="420"/>
      <c r="CB419" s="420"/>
      <c r="CC419" s="420"/>
      <c r="CD419" s="420"/>
      <c r="CE419" s="420"/>
      <c r="CF419" s="420"/>
      <c r="CG419" s="420"/>
      <c r="CH419" s="420"/>
      <c r="CI419" s="420"/>
      <c r="CJ419" s="420"/>
      <c r="CK419" s="420"/>
      <c r="CL419" s="420"/>
      <c r="CM419" s="420"/>
      <c r="CN419" s="420"/>
      <c r="CO419" s="420"/>
      <c r="CP419" s="420"/>
      <c r="CQ419" s="420"/>
      <c r="CR419" s="420"/>
      <c r="CS419" s="420"/>
      <c r="CT419" s="420"/>
      <c r="CU419" s="420"/>
      <c r="CV419" s="420"/>
      <c r="CW419" s="420"/>
      <c r="CX419" s="420"/>
      <c r="CY419" s="420"/>
      <c r="CZ419" s="420"/>
    </row>
    <row r="420" s="748" customFormat="true" ht="25.15" customHeight="true" x14ac:dyDescent="0.2">
      <c r="B420" s="770"/>
      <c r="C420" s="849" t="s">
        <v>315</v>
      </c>
      <c r="D420" s="848"/>
      <c r="E420" s="708">
        <v>0.61167458080303694</v>
      </c>
      <c r="F420" s="660"/>
      <c r="G420" s="660"/>
      <c r="H420" s="848" t="s">
        <v>331</v>
      </c>
      <c r="I420" s="848"/>
      <c r="J420" s="708">
        <v>0.56178097316039866</v>
      </c>
      <c r="K420" s="660"/>
      <c r="L420" s="660"/>
      <c r="M420" s="848" t="s">
        <v>332</v>
      </c>
      <c r="N420" s="848"/>
      <c r="O420" s="708">
        <v>0.7074884222215656</v>
      </c>
      <c r="P420" s="660"/>
      <c r="Q420" s="660"/>
      <c r="AH420" s="417"/>
      <c r="AI420" s="417"/>
      <c r="AJ420" s="417"/>
      <c r="AK420" s="417"/>
      <c r="AL420" s="417"/>
      <c r="AM420" s="417"/>
      <c r="AN420" s="417"/>
      <c r="AO420" s="417"/>
      <c r="AP420" s="417"/>
      <c r="AQ420" s="417"/>
      <c r="AR420" s="417"/>
      <c r="AS420" s="417"/>
      <c r="AT420" s="417"/>
      <c r="AU420" s="417"/>
      <c r="AV420" s="417"/>
      <c r="AW420" s="417"/>
      <c r="AX420" s="417"/>
      <c r="AY420" s="417"/>
      <c r="AZ420" s="417"/>
      <c r="BA420" s="419"/>
      <c r="BB420" s="495"/>
      <c r="BC420" s="419"/>
      <c r="BD420" s="419"/>
      <c r="BE420" s="419"/>
      <c r="BF420" s="419"/>
      <c r="BG420" s="419"/>
      <c r="BH420" s="419"/>
      <c r="BI420" s="419"/>
      <c r="BJ420" s="419"/>
      <c r="BK420" s="419"/>
      <c r="BL420" s="419"/>
      <c r="BM420" s="419"/>
      <c r="BN420" s="419"/>
      <c r="BO420" s="419"/>
      <c r="BP420" s="419"/>
      <c r="BQ420" s="419"/>
      <c r="BR420" s="419"/>
      <c r="BS420" s="419"/>
      <c r="BT420" s="419"/>
      <c r="BU420" s="419"/>
      <c r="BV420" s="419"/>
      <c r="BW420" s="419"/>
      <c r="BX420" s="419"/>
      <c r="BY420" s="419"/>
      <c r="BZ420" s="420"/>
      <c r="CA420" s="420"/>
      <c r="CB420" s="420"/>
      <c r="CC420" s="420"/>
      <c r="CD420" s="420"/>
      <c r="CE420" s="420"/>
      <c r="CF420" s="420"/>
      <c r="CG420" s="420"/>
      <c r="CH420" s="420"/>
      <c r="CI420" s="420"/>
      <c r="CJ420" s="420"/>
      <c r="CK420" s="420"/>
      <c r="CL420" s="420"/>
      <c r="CM420" s="420"/>
      <c r="CN420" s="420"/>
      <c r="CO420" s="420"/>
      <c r="CP420" s="420"/>
      <c r="CQ420" s="420"/>
      <c r="CR420" s="420"/>
      <c r="CS420" s="420"/>
      <c r="CT420" s="420"/>
      <c r="CU420" s="420"/>
      <c r="CV420" s="420"/>
      <c r="CW420" s="420"/>
      <c r="CX420" s="420"/>
      <c r="CY420" s="420"/>
      <c r="CZ420" s="420"/>
    </row>
    <row r="421" s="748" customFormat="true" ht="25.15" customHeight="true" x14ac:dyDescent="0.2">
      <c r="B421" s="770"/>
      <c r="C421" s="849" t="s">
        <v>332</v>
      </c>
      <c r="D421" s="848"/>
      <c r="E421" s="708">
        <v>0.60957643537106698</v>
      </c>
      <c r="F421" s="660"/>
      <c r="G421" s="660"/>
      <c r="H421" s="848" t="s">
        <v>327</v>
      </c>
      <c r="I421" s="848"/>
      <c r="J421" s="708">
        <v>0.51867074585482453</v>
      </c>
      <c r="K421" s="660"/>
      <c r="L421" s="660"/>
      <c r="M421" s="848" t="s">
        <v>333</v>
      </c>
      <c r="N421" s="848"/>
      <c r="O421" s="708">
        <v>0.65124876843964652</v>
      </c>
      <c r="P421" s="660"/>
      <c r="Q421" s="660"/>
      <c r="AH421" s="417"/>
      <c r="AI421" s="417"/>
      <c r="AJ421" s="417"/>
      <c r="AK421" s="417"/>
      <c r="AL421" s="417"/>
      <c r="AM421" s="417"/>
      <c r="AN421" s="417"/>
      <c r="AO421" s="417"/>
      <c r="AP421" s="417"/>
      <c r="AQ421" s="417"/>
      <c r="AR421" s="417"/>
      <c r="AS421" s="417"/>
      <c r="AT421" s="417"/>
      <c r="AU421" s="417"/>
      <c r="AV421" s="417"/>
      <c r="AW421" s="417"/>
      <c r="AX421" s="417"/>
      <c r="AY421" s="417"/>
      <c r="AZ421" s="417"/>
      <c r="BA421" s="419"/>
      <c r="BB421" s="495"/>
      <c r="BC421" s="419"/>
      <c r="BD421" s="419"/>
      <c r="BE421" s="419"/>
      <c r="BF421" s="419"/>
      <c r="BG421" s="419"/>
      <c r="BH421" s="419"/>
      <c r="BI421" s="419"/>
      <c r="BJ421" s="419"/>
      <c r="BK421" s="419"/>
      <c r="BL421" s="419"/>
      <c r="BM421" s="419"/>
      <c r="BN421" s="419"/>
      <c r="BO421" s="419"/>
      <c r="BP421" s="419"/>
      <c r="BQ421" s="419"/>
      <c r="BR421" s="419"/>
      <c r="BS421" s="419"/>
      <c r="BT421" s="419"/>
      <c r="BU421" s="419"/>
      <c r="BV421" s="419"/>
      <c r="BW421" s="419"/>
      <c r="BX421" s="419"/>
      <c r="BY421" s="419"/>
      <c r="BZ421" s="420"/>
      <c r="CA421" s="420"/>
      <c r="CB421" s="420"/>
      <c r="CC421" s="420"/>
      <c r="CD421" s="420"/>
      <c r="CE421" s="420"/>
      <c r="CF421" s="420"/>
      <c r="CG421" s="420"/>
      <c r="CH421" s="420"/>
      <c r="CI421" s="420"/>
      <c r="CJ421" s="420"/>
      <c r="CK421" s="420"/>
      <c r="CL421" s="420"/>
      <c r="CM421" s="420"/>
      <c r="CN421" s="420"/>
      <c r="CO421" s="420"/>
      <c r="CP421" s="420"/>
      <c r="CQ421" s="420"/>
      <c r="CR421" s="420"/>
      <c r="CS421" s="420"/>
      <c r="CT421" s="420"/>
      <c r="CU421" s="420"/>
      <c r="CV421" s="420"/>
      <c r="CW421" s="420"/>
      <c r="CX421" s="420"/>
      <c r="CY421" s="420"/>
      <c r="CZ421" s="420"/>
    </row>
    <row r="422" s="748" customFormat="true" ht="25.15" customHeight="true" x14ac:dyDescent="0.2">
      <c r="B422" s="770"/>
      <c r="C422" s="849" t="s">
        <v>313</v>
      </c>
      <c r="D422" s="848"/>
      <c r="E422" s="708">
        <v>0.58453609001541895</v>
      </c>
      <c r="F422" s="660"/>
      <c r="G422" s="660"/>
      <c r="H422" s="848" t="s">
        <v>321</v>
      </c>
      <c r="I422" s="848"/>
      <c r="J422" s="708">
        <v>0.50503059061929567</v>
      </c>
      <c r="K422" s="660"/>
      <c r="L422" s="660"/>
      <c r="M422" s="848" t="s">
        <v>334</v>
      </c>
      <c r="N422" s="848"/>
      <c r="O422" s="708">
        <v>0.63053066584258677</v>
      </c>
      <c r="P422" s="660"/>
      <c r="Q422" s="660"/>
      <c r="AH422" s="417"/>
      <c r="AI422" s="417"/>
      <c r="AJ422" s="417"/>
      <c r="AK422" s="417"/>
      <c r="AL422" s="417"/>
      <c r="AM422" s="417"/>
      <c r="AN422" s="417"/>
      <c r="AO422" s="417"/>
      <c r="AP422" s="417"/>
      <c r="AQ422" s="417"/>
      <c r="AR422" s="417"/>
      <c r="AS422" s="417"/>
      <c r="AT422" s="417"/>
      <c r="AU422" s="417"/>
      <c r="AV422" s="417"/>
      <c r="AW422" s="417"/>
      <c r="AX422" s="417"/>
      <c r="AY422" s="417"/>
      <c r="AZ422" s="417"/>
      <c r="BA422" s="419"/>
      <c r="BB422" s="495"/>
      <c r="BC422" s="419"/>
      <c r="BD422" s="419"/>
      <c r="BE422" s="419"/>
      <c r="BF422" s="419"/>
      <c r="BG422" s="419"/>
      <c r="BH422" s="419"/>
      <c r="BI422" s="419"/>
      <c r="BJ422" s="419"/>
      <c r="BK422" s="419"/>
      <c r="BL422" s="419"/>
      <c r="BM422" s="419"/>
      <c r="BN422" s="419"/>
      <c r="BO422" s="419"/>
      <c r="BP422" s="419"/>
      <c r="BQ422" s="419"/>
      <c r="BR422" s="419"/>
      <c r="BS422" s="419"/>
      <c r="BT422" s="419"/>
      <c r="BU422" s="419"/>
      <c r="BV422" s="419"/>
      <c r="BW422" s="419"/>
      <c r="BX422" s="419"/>
      <c r="BY422" s="419"/>
      <c r="BZ422" s="420"/>
      <c r="CA422" s="420"/>
      <c r="CB422" s="420"/>
      <c r="CC422" s="420"/>
      <c r="CD422" s="420"/>
      <c r="CE422" s="420"/>
      <c r="CF422" s="420"/>
      <c r="CG422" s="420"/>
      <c r="CH422" s="420"/>
      <c r="CI422" s="420"/>
      <c r="CJ422" s="420"/>
      <c r="CK422" s="420"/>
      <c r="CL422" s="420"/>
      <c r="CM422" s="420"/>
      <c r="CN422" s="420"/>
      <c r="CO422" s="420"/>
      <c r="CP422" s="420"/>
      <c r="CQ422" s="420"/>
      <c r="CR422" s="420"/>
      <c r="CS422" s="420"/>
      <c r="CT422" s="420"/>
      <c r="CU422" s="420"/>
      <c r="CV422" s="420"/>
      <c r="CW422" s="420"/>
      <c r="CX422" s="420"/>
      <c r="CY422" s="420"/>
      <c r="CZ422" s="420"/>
    </row>
    <row r="423" s="748" customFormat="true" ht="25.15" customHeight="true" x14ac:dyDescent="0.2">
      <c r="B423" s="770"/>
      <c r="C423" s="849" t="s">
        <v>333</v>
      </c>
      <c r="D423" s="848"/>
      <c r="E423" s="708">
        <v>0.57692589703143793</v>
      </c>
      <c r="F423" s="660"/>
      <c r="G423" s="660"/>
      <c r="H423" s="848" t="s">
        <v>333</v>
      </c>
      <c r="I423" s="848"/>
      <c r="J423" s="708">
        <v>0.49257947656072382</v>
      </c>
      <c r="K423" s="660"/>
      <c r="L423" s="660"/>
      <c r="M423" s="848" t="s">
        <v>335</v>
      </c>
      <c r="N423" s="848"/>
      <c r="O423" s="708">
        <v>0.6121927995340708</v>
      </c>
      <c r="P423" s="660"/>
      <c r="Q423" s="660"/>
      <c r="AH423" s="417"/>
      <c r="AI423" s="417"/>
      <c r="AJ423" s="417"/>
      <c r="AK423" s="417"/>
      <c r="AL423" s="417"/>
      <c r="AM423" s="417"/>
      <c r="AN423" s="417"/>
      <c r="AO423" s="417"/>
      <c r="AP423" s="417"/>
      <c r="AQ423" s="417"/>
      <c r="AR423" s="417"/>
      <c r="AS423" s="417"/>
      <c r="AT423" s="417"/>
      <c r="AU423" s="417"/>
      <c r="AV423" s="417"/>
      <c r="AW423" s="417"/>
      <c r="AX423" s="417"/>
      <c r="AY423" s="417"/>
      <c r="AZ423" s="417"/>
      <c r="BA423" s="419"/>
      <c r="BB423" s="495"/>
      <c r="BC423" s="419"/>
      <c r="BD423" s="419"/>
      <c r="BE423" s="419"/>
      <c r="BF423" s="419"/>
      <c r="BG423" s="419"/>
      <c r="BH423" s="419"/>
      <c r="BI423" s="419"/>
      <c r="BJ423" s="419"/>
      <c r="BK423" s="419"/>
      <c r="BL423" s="419"/>
      <c r="BM423" s="419"/>
      <c r="BN423" s="419"/>
      <c r="BO423" s="419"/>
      <c r="BP423" s="419"/>
      <c r="BQ423" s="419"/>
      <c r="BR423" s="419"/>
      <c r="BS423" s="419"/>
      <c r="BT423" s="419"/>
      <c r="BU423" s="419"/>
      <c r="BV423" s="419"/>
      <c r="BW423" s="419"/>
      <c r="BX423" s="419"/>
      <c r="BY423" s="419"/>
      <c r="BZ423" s="420"/>
      <c r="CA423" s="420"/>
      <c r="CB423" s="420"/>
      <c r="CC423" s="420"/>
      <c r="CD423" s="420"/>
      <c r="CE423" s="420"/>
      <c r="CF423" s="420"/>
      <c r="CG423" s="420"/>
      <c r="CH423" s="420"/>
      <c r="CI423" s="420"/>
      <c r="CJ423" s="420"/>
      <c r="CK423" s="420"/>
      <c r="CL423" s="420"/>
      <c r="CM423" s="420"/>
      <c r="CN423" s="420"/>
      <c r="CO423" s="420"/>
      <c r="CP423" s="420"/>
      <c r="CQ423" s="420"/>
      <c r="CR423" s="420"/>
      <c r="CS423" s="420"/>
      <c r="CT423" s="420"/>
      <c r="CU423" s="420"/>
      <c r="CV423" s="420"/>
      <c r="CW423" s="420"/>
      <c r="CX423" s="420"/>
      <c r="CY423" s="420"/>
      <c r="CZ423" s="420"/>
    </row>
    <row r="424" s="748" customFormat="true" ht="25.15" customHeight="true" x14ac:dyDescent="0.2">
      <c r="B424" s="770"/>
      <c r="C424" s="849" t="s">
        <v>328</v>
      </c>
      <c r="D424" s="848"/>
      <c r="E424" s="708">
        <v>0.56422461709587179</v>
      </c>
      <c r="F424" s="660"/>
      <c r="G424" s="660"/>
      <c r="H424" s="848" t="s">
        <v>332</v>
      </c>
      <c r="I424" s="848"/>
      <c r="J424" s="708">
        <v>0.46274471126122096</v>
      </c>
      <c r="K424" s="660"/>
      <c r="L424" s="660"/>
      <c r="M424" s="848" t="s">
        <v>324</v>
      </c>
      <c r="N424" s="848"/>
      <c r="O424" s="708">
        <v>0.57677741293237317</v>
      </c>
      <c r="P424" s="660"/>
      <c r="Q424" s="660"/>
      <c r="AH424" s="417"/>
      <c r="AI424" s="417"/>
      <c r="AJ424" s="417"/>
      <c r="AK424" s="417"/>
      <c r="AL424" s="417"/>
      <c r="AM424" s="417"/>
      <c r="AN424" s="417"/>
      <c r="AO424" s="417"/>
      <c r="AP424" s="417"/>
      <c r="AQ424" s="417"/>
      <c r="AR424" s="417"/>
      <c r="AS424" s="417"/>
      <c r="AT424" s="417"/>
      <c r="AU424" s="417"/>
      <c r="AV424" s="417"/>
      <c r="AW424" s="417"/>
      <c r="AX424" s="417"/>
      <c r="AY424" s="417"/>
      <c r="AZ424" s="417"/>
      <c r="BA424" s="419"/>
      <c r="BB424" s="495"/>
      <c r="BC424" s="419"/>
      <c r="BD424" s="419"/>
      <c r="BE424" s="419"/>
      <c r="BF424" s="419"/>
      <c r="BG424" s="419"/>
      <c r="BH424" s="419"/>
      <c r="BI424" s="419"/>
      <c r="BJ424" s="419"/>
      <c r="BK424" s="419"/>
      <c r="BL424" s="419"/>
      <c r="BM424" s="419"/>
      <c r="BN424" s="419"/>
      <c r="BO424" s="419"/>
      <c r="BP424" s="419"/>
      <c r="BQ424" s="419"/>
      <c r="BR424" s="419"/>
      <c r="BS424" s="419"/>
      <c r="BT424" s="419"/>
      <c r="BU424" s="419"/>
      <c r="BV424" s="419"/>
      <c r="BW424" s="419"/>
      <c r="BX424" s="419"/>
      <c r="BY424" s="419"/>
      <c r="BZ424" s="420"/>
      <c r="CA424" s="420"/>
      <c r="CB424" s="420"/>
      <c r="CC424" s="420"/>
      <c r="CD424" s="420"/>
      <c r="CE424" s="420"/>
      <c r="CF424" s="420"/>
      <c r="CG424" s="420"/>
      <c r="CH424" s="420"/>
      <c r="CI424" s="420"/>
      <c r="CJ424" s="420"/>
      <c r="CK424" s="420"/>
      <c r="CL424" s="420"/>
      <c r="CM424" s="420"/>
      <c r="CN424" s="420"/>
      <c r="CO424" s="420"/>
      <c r="CP424" s="420"/>
      <c r="CQ424" s="420"/>
      <c r="CR424" s="420"/>
      <c r="CS424" s="420"/>
      <c r="CT424" s="420"/>
      <c r="CU424" s="420"/>
      <c r="CV424" s="420"/>
      <c r="CW424" s="420"/>
      <c r="CX424" s="420"/>
      <c r="CY424" s="420"/>
      <c r="CZ424" s="420"/>
    </row>
    <row r="425" s="748" customFormat="true" ht="25.15" customHeight="true" x14ac:dyDescent="0.2">
      <c r="B425" s="770"/>
      <c r="C425" s="849" t="s">
        <v>334</v>
      </c>
      <c r="D425" s="848"/>
      <c r="E425" s="708">
        <v>0.56243771865581305</v>
      </c>
      <c r="F425" s="660"/>
      <c r="G425" s="660"/>
      <c r="H425" s="848" t="s">
        <v>336</v>
      </c>
      <c r="I425" s="848"/>
      <c r="J425" s="708">
        <v>0.45985553721873879</v>
      </c>
      <c r="K425" s="660"/>
      <c r="L425" s="660"/>
      <c r="M425" s="848" t="s">
        <v>315</v>
      </c>
      <c r="N425" s="848"/>
      <c r="O425" s="708">
        <v>0.43352913754949429</v>
      </c>
      <c r="P425" s="660"/>
      <c r="Q425" s="660"/>
      <c r="AH425" s="417"/>
      <c r="AI425" s="417"/>
      <c r="AJ425" s="417"/>
      <c r="AK425" s="417"/>
      <c r="AL425" s="417"/>
      <c r="AM425" s="417"/>
      <c r="AN425" s="417"/>
      <c r="AO425" s="417"/>
      <c r="AP425" s="417"/>
      <c r="AQ425" s="417"/>
      <c r="AR425" s="417"/>
      <c r="AS425" s="417"/>
      <c r="AT425" s="417"/>
      <c r="AU425" s="417"/>
      <c r="AV425" s="417"/>
      <c r="AW425" s="417"/>
      <c r="AX425" s="417"/>
      <c r="AY425" s="417"/>
      <c r="AZ425" s="417"/>
      <c r="BA425" s="419"/>
      <c r="BB425" s="495"/>
      <c r="BC425" s="419"/>
      <c r="BD425" s="419"/>
      <c r="BE425" s="419"/>
      <c r="BF425" s="419"/>
      <c r="BG425" s="419"/>
      <c r="BH425" s="419"/>
      <c r="BI425" s="419"/>
      <c r="BJ425" s="419"/>
      <c r="BK425" s="419"/>
      <c r="BL425" s="419"/>
      <c r="BM425" s="419"/>
      <c r="BN425" s="419"/>
      <c r="BO425" s="419"/>
      <c r="BP425" s="419"/>
      <c r="BQ425" s="419"/>
      <c r="BR425" s="419"/>
      <c r="BS425" s="419"/>
      <c r="BT425" s="419"/>
      <c r="BU425" s="419"/>
      <c r="BV425" s="419"/>
      <c r="BW425" s="419"/>
      <c r="BX425" s="419"/>
      <c r="BY425" s="419"/>
      <c r="BZ425" s="420"/>
      <c r="CA425" s="420"/>
      <c r="CB425" s="420"/>
      <c r="CC425" s="420"/>
      <c r="CD425" s="420"/>
      <c r="CE425" s="420"/>
      <c r="CF425" s="420"/>
      <c r="CG425" s="420"/>
      <c r="CH425" s="420"/>
      <c r="CI425" s="420"/>
      <c r="CJ425" s="420"/>
      <c r="CK425" s="420"/>
      <c r="CL425" s="420"/>
      <c r="CM425" s="420"/>
      <c r="CN425" s="420"/>
      <c r="CO425" s="420"/>
      <c r="CP425" s="420"/>
      <c r="CQ425" s="420"/>
      <c r="CR425" s="420"/>
      <c r="CS425" s="420"/>
      <c r="CT425" s="420"/>
      <c r="CU425" s="420"/>
      <c r="CV425" s="420"/>
      <c r="CW425" s="420"/>
      <c r="CX425" s="420"/>
      <c r="CY425" s="420"/>
      <c r="CZ425" s="420"/>
    </row>
    <row r="426" s="748" customFormat="true" ht="25.15" customHeight="true" x14ac:dyDescent="0.2">
      <c r="B426" s="770"/>
      <c r="C426" s="849" t="s">
        <v>325</v>
      </c>
      <c r="D426" s="848"/>
      <c r="E426" s="708">
        <v>0.55408677996943567</v>
      </c>
      <c r="F426" s="660"/>
      <c r="G426" s="660"/>
      <c r="H426" s="848" t="s">
        <v>329</v>
      </c>
      <c r="I426" s="848"/>
      <c r="J426" s="708">
        <v>0.44917406086559108</v>
      </c>
      <c r="K426" s="660"/>
      <c r="L426" s="660"/>
      <c r="M426" s="848" t="s">
        <v>325</v>
      </c>
      <c r="N426" s="848"/>
      <c r="O426" s="708">
        <v>0.42877150024938526</v>
      </c>
      <c r="P426" s="660"/>
      <c r="Q426" s="660"/>
      <c r="AH426" s="417"/>
      <c r="AI426" s="417"/>
      <c r="AJ426" s="417"/>
      <c r="AK426" s="417"/>
      <c r="AL426" s="417"/>
      <c r="AM426" s="417"/>
      <c r="AN426" s="417"/>
      <c r="AO426" s="417"/>
      <c r="AP426" s="417"/>
      <c r="AQ426" s="417"/>
      <c r="AR426" s="417"/>
      <c r="AS426" s="417"/>
      <c r="AT426" s="417"/>
      <c r="AU426" s="417"/>
      <c r="AV426" s="417"/>
      <c r="AW426" s="417"/>
      <c r="AX426" s="417"/>
      <c r="AY426" s="417"/>
      <c r="AZ426" s="417"/>
      <c r="BA426" s="419"/>
      <c r="BB426" s="495"/>
      <c r="BC426" s="419"/>
      <c r="BD426" s="419"/>
      <c r="BE426" s="419"/>
      <c r="BF426" s="419"/>
      <c r="BG426" s="419"/>
      <c r="BH426" s="419"/>
      <c r="BI426" s="419"/>
      <c r="BJ426" s="419"/>
      <c r="BK426" s="419"/>
      <c r="BL426" s="419"/>
      <c r="BM426" s="419"/>
      <c r="BN426" s="419"/>
      <c r="BO426" s="419"/>
      <c r="BP426" s="419"/>
      <c r="BQ426" s="419"/>
      <c r="BR426" s="419"/>
      <c r="BS426" s="419"/>
      <c r="BT426" s="419"/>
      <c r="BU426" s="419"/>
      <c r="BV426" s="419"/>
      <c r="BW426" s="419"/>
      <c r="BX426" s="419"/>
      <c r="BY426" s="419"/>
      <c r="BZ426" s="420"/>
      <c r="CA426" s="420"/>
      <c r="CB426" s="420"/>
      <c r="CC426" s="420"/>
      <c r="CD426" s="420"/>
      <c r="CE426" s="420"/>
      <c r="CF426" s="420"/>
      <c r="CG426" s="420"/>
      <c r="CH426" s="420"/>
      <c r="CI426" s="420"/>
      <c r="CJ426" s="420"/>
      <c r="CK426" s="420"/>
      <c r="CL426" s="420"/>
      <c r="CM426" s="420"/>
      <c r="CN426" s="420"/>
      <c r="CO426" s="420"/>
      <c r="CP426" s="420"/>
      <c r="CQ426" s="420"/>
      <c r="CR426" s="420"/>
      <c r="CS426" s="420"/>
      <c r="CT426" s="420"/>
      <c r="CU426" s="420"/>
      <c r="CV426" s="420"/>
      <c r="CW426" s="420"/>
      <c r="CX426" s="420"/>
      <c r="CY426" s="420"/>
      <c r="CZ426" s="420"/>
    </row>
    <row r="427" s="748" customFormat="true" ht="25.15" customHeight="true" x14ac:dyDescent="0.2">
      <c r="B427" s="770"/>
      <c r="C427" s="849" t="s">
        <v>323</v>
      </c>
      <c r="D427" s="848"/>
      <c r="E427" s="708">
        <v>0.54976303254808145</v>
      </c>
      <c r="F427" s="660"/>
      <c r="G427" s="660"/>
      <c r="H427" s="848" t="s">
        <v>328</v>
      </c>
      <c r="I427" s="848"/>
      <c r="J427" s="708">
        <v>0.44909455848637536</v>
      </c>
      <c r="K427" s="660"/>
      <c r="L427" s="660"/>
      <c r="M427" s="848" t="s">
        <v>313</v>
      </c>
      <c r="N427" s="848"/>
      <c r="O427" s="708">
        <v>0.42201516244668774</v>
      </c>
      <c r="P427" s="660"/>
      <c r="Q427" s="660"/>
      <c r="AH427" s="417"/>
      <c r="AI427" s="417"/>
      <c r="AJ427" s="417"/>
      <c r="AK427" s="417"/>
      <c r="AL427" s="417"/>
      <c r="AM427" s="417"/>
      <c r="AN427" s="417"/>
      <c r="AO427" s="417"/>
      <c r="AP427" s="417"/>
      <c r="AQ427" s="417"/>
      <c r="AR427" s="417"/>
      <c r="AS427" s="417"/>
      <c r="AT427" s="417"/>
      <c r="AU427" s="417"/>
      <c r="AV427" s="417"/>
      <c r="AW427" s="417"/>
      <c r="AX427" s="417"/>
      <c r="AY427" s="417"/>
      <c r="AZ427" s="417"/>
      <c r="BA427" s="419"/>
      <c r="BB427" s="495"/>
      <c r="BC427" s="419"/>
      <c r="BD427" s="419"/>
      <c r="BE427" s="419"/>
      <c r="BF427" s="419"/>
      <c r="BG427" s="419"/>
      <c r="BH427" s="419"/>
      <c r="BI427" s="419"/>
      <c r="BJ427" s="419"/>
      <c r="BK427" s="419"/>
      <c r="BL427" s="419"/>
      <c r="BM427" s="419"/>
      <c r="BN427" s="419"/>
      <c r="BO427" s="419"/>
      <c r="BP427" s="419"/>
      <c r="BQ427" s="419"/>
      <c r="BR427" s="419"/>
      <c r="BS427" s="419"/>
      <c r="BT427" s="419"/>
      <c r="BU427" s="419"/>
      <c r="BV427" s="419"/>
      <c r="BW427" s="419"/>
      <c r="BX427" s="419"/>
      <c r="BY427" s="419"/>
      <c r="BZ427" s="420"/>
      <c r="CA427" s="420"/>
      <c r="CB427" s="420"/>
      <c r="CC427" s="420"/>
      <c r="CD427" s="420"/>
      <c r="CE427" s="420"/>
      <c r="CF427" s="420"/>
      <c r="CG427" s="420"/>
      <c r="CH427" s="420"/>
      <c r="CI427" s="420"/>
      <c r="CJ427" s="420"/>
      <c r="CK427" s="420"/>
      <c r="CL427" s="420"/>
      <c r="CM427" s="420"/>
      <c r="CN427" s="420"/>
      <c r="CO427" s="420"/>
      <c r="CP427" s="420"/>
      <c r="CQ427" s="420"/>
      <c r="CR427" s="420"/>
      <c r="CS427" s="420"/>
      <c r="CT427" s="420"/>
      <c r="CU427" s="420"/>
      <c r="CV427" s="420"/>
      <c r="CW427" s="420"/>
      <c r="CX427" s="420"/>
      <c r="CY427" s="420"/>
      <c r="CZ427" s="420"/>
    </row>
    <row r="428" s="748" customFormat="true" ht="25.15" customHeight="true" x14ac:dyDescent="0.2">
      <c r="B428" s="770"/>
      <c r="C428" s="849" t="s">
        <v>335</v>
      </c>
      <c r="D428" s="848"/>
      <c r="E428" s="708">
        <v>0.53166671556707412</v>
      </c>
      <c r="F428" s="660"/>
      <c r="G428" s="660"/>
      <c r="H428" s="848" t="s">
        <v>326</v>
      </c>
      <c r="I428" s="848"/>
      <c r="J428" s="708">
        <v>0.44599992314267972</v>
      </c>
      <c r="K428" s="660"/>
      <c r="L428" s="660"/>
      <c r="M428" s="848" t="s">
        <v>323</v>
      </c>
      <c r="N428" s="848"/>
      <c r="O428" s="708">
        <v>0.40074578457701243</v>
      </c>
      <c r="P428" s="660"/>
      <c r="Q428" s="660"/>
      <c r="AH428" s="417"/>
      <c r="AI428" s="417"/>
      <c r="AJ428" s="417"/>
      <c r="AK428" s="417"/>
      <c r="AL428" s="417"/>
      <c r="AM428" s="417"/>
      <c r="AN428" s="417"/>
      <c r="AO428" s="417"/>
      <c r="AP428" s="417"/>
      <c r="AQ428" s="417"/>
      <c r="AR428" s="417"/>
      <c r="AS428" s="417"/>
      <c r="AT428" s="417"/>
      <c r="AU428" s="417"/>
      <c r="AV428" s="417"/>
      <c r="AW428" s="417"/>
      <c r="AX428" s="417"/>
      <c r="AY428" s="417"/>
      <c r="AZ428" s="417"/>
      <c r="BA428" s="419"/>
      <c r="BB428" s="495"/>
      <c r="BC428" s="419"/>
      <c r="BD428" s="419"/>
      <c r="BE428" s="419"/>
      <c r="BF428" s="419"/>
      <c r="BG428" s="419"/>
      <c r="BH428" s="419"/>
      <c r="BI428" s="419"/>
      <c r="BJ428" s="419"/>
      <c r="BK428" s="419"/>
      <c r="BL428" s="419"/>
      <c r="BM428" s="419"/>
      <c r="BN428" s="419"/>
      <c r="BO428" s="419"/>
      <c r="BP428" s="419"/>
      <c r="BQ428" s="419"/>
      <c r="BR428" s="419"/>
      <c r="BS428" s="419"/>
      <c r="BT428" s="419"/>
      <c r="BU428" s="419"/>
      <c r="BV428" s="419"/>
      <c r="BW428" s="419"/>
      <c r="BX428" s="419"/>
      <c r="BY428" s="419"/>
      <c r="BZ428" s="420"/>
      <c r="CA428" s="420"/>
      <c r="CB428" s="420"/>
      <c r="CC428" s="420"/>
      <c r="CD428" s="420"/>
      <c r="CE428" s="420"/>
      <c r="CF428" s="420"/>
      <c r="CG428" s="420"/>
      <c r="CH428" s="420"/>
      <c r="CI428" s="420"/>
      <c r="CJ428" s="420"/>
      <c r="CK428" s="420"/>
      <c r="CL428" s="420"/>
      <c r="CM428" s="420"/>
      <c r="CN428" s="420"/>
      <c r="CO428" s="420"/>
      <c r="CP428" s="420"/>
      <c r="CQ428" s="420"/>
      <c r="CR428" s="420"/>
      <c r="CS428" s="420"/>
      <c r="CT428" s="420"/>
      <c r="CU428" s="420"/>
      <c r="CV428" s="420"/>
      <c r="CW428" s="420"/>
      <c r="CX428" s="420"/>
      <c r="CY428" s="420"/>
      <c r="CZ428" s="420"/>
    </row>
    <row r="429" s="748" customFormat="true" ht="25.15" customHeight="true" x14ac:dyDescent="0.2">
      <c r="B429" s="770"/>
      <c r="C429" s="849" t="s">
        <v>331</v>
      </c>
      <c r="D429" s="848"/>
      <c r="E429" s="708">
        <v>0.36959930965342258</v>
      </c>
      <c r="F429" s="660"/>
      <c r="G429" s="660"/>
      <c r="H429" s="848" t="s">
        <v>322</v>
      </c>
      <c r="I429" s="848"/>
      <c r="J429" s="708">
        <v>0.44214211726977554</v>
      </c>
      <c r="K429" s="660"/>
      <c r="L429" s="660"/>
      <c r="M429" s="848" t="s">
        <v>337</v>
      </c>
      <c r="N429" s="848"/>
      <c r="O429" s="708">
        <v>0.36707390932999445</v>
      </c>
      <c r="P429" s="660"/>
      <c r="Q429" s="660"/>
      <c r="AH429" s="417"/>
      <c r="AI429" s="417"/>
      <c r="AJ429" s="417"/>
      <c r="AK429" s="417"/>
      <c r="AL429" s="417"/>
      <c r="AM429" s="417"/>
      <c r="AN429" s="417"/>
      <c r="AO429" s="417"/>
      <c r="AP429" s="417"/>
      <c r="AQ429" s="417"/>
      <c r="AR429" s="417"/>
      <c r="AS429" s="417"/>
      <c r="AT429" s="417"/>
      <c r="AU429" s="417"/>
      <c r="AV429" s="417"/>
      <c r="AW429" s="417"/>
      <c r="AX429" s="417"/>
      <c r="AY429" s="417"/>
      <c r="AZ429" s="417"/>
      <c r="BA429" s="419"/>
      <c r="BB429" s="495"/>
      <c r="BC429" s="419"/>
      <c r="BD429" s="419"/>
      <c r="BE429" s="419"/>
      <c r="BF429" s="419"/>
      <c r="BG429" s="419"/>
      <c r="BH429" s="419"/>
      <c r="BI429" s="419"/>
      <c r="BJ429" s="419"/>
      <c r="BK429" s="419"/>
      <c r="BL429" s="419"/>
      <c r="BM429" s="419"/>
      <c r="BN429" s="419"/>
      <c r="BO429" s="419"/>
      <c r="BP429" s="419"/>
      <c r="BQ429" s="419"/>
      <c r="BR429" s="419"/>
      <c r="BS429" s="419"/>
      <c r="BT429" s="419"/>
      <c r="BU429" s="419"/>
      <c r="BV429" s="419"/>
      <c r="BW429" s="419"/>
      <c r="BX429" s="419"/>
      <c r="BY429" s="419"/>
      <c r="BZ429" s="420"/>
      <c r="CA429" s="420"/>
      <c r="CB429" s="420"/>
      <c r="CC429" s="420"/>
      <c r="CD429" s="420"/>
      <c r="CE429" s="420"/>
      <c r="CF429" s="420"/>
      <c r="CG429" s="420"/>
      <c r="CH429" s="420"/>
      <c r="CI429" s="420"/>
      <c r="CJ429" s="420"/>
      <c r="CK429" s="420"/>
      <c r="CL429" s="420"/>
      <c r="CM429" s="420"/>
      <c r="CN429" s="420"/>
      <c r="CO429" s="420"/>
      <c r="CP429" s="420"/>
      <c r="CQ429" s="420"/>
      <c r="CR429" s="420"/>
      <c r="CS429" s="420"/>
      <c r="CT429" s="420"/>
      <c r="CU429" s="420"/>
      <c r="CV429" s="420"/>
      <c r="CW429" s="420"/>
      <c r="CX429" s="420"/>
      <c r="CY429" s="420"/>
      <c r="CZ429" s="420"/>
    </row>
    <row r="430" s="748" customFormat="true" ht="25.15" customHeight="true" x14ac:dyDescent="0.2">
      <c r="B430" s="770"/>
      <c r="C430" s="849" t="s">
        <v>338</v>
      </c>
      <c r="D430" s="848"/>
      <c r="E430" s="708">
        <v>0.3670591234742292</v>
      </c>
      <c r="F430" s="660"/>
      <c r="G430" s="660"/>
      <c r="H430" s="848" t="s">
        <v>334</v>
      </c>
      <c r="I430" s="848"/>
      <c r="J430" s="708">
        <v>0.43154491511491938</v>
      </c>
      <c r="K430" s="660"/>
      <c r="L430" s="660"/>
      <c r="M430" s="848" t="s">
        <v>338</v>
      </c>
      <c r="N430" s="848"/>
      <c r="O430" s="708">
        <v>0.35747371614969886</v>
      </c>
      <c r="P430" s="660"/>
      <c r="Q430" s="660"/>
      <c r="AH430" s="417"/>
      <c r="AI430" s="417"/>
      <c r="AJ430" s="417"/>
      <c r="AK430" s="417"/>
      <c r="AL430" s="417"/>
      <c r="AM430" s="417"/>
      <c r="AN430" s="417"/>
      <c r="AO430" s="417"/>
      <c r="AP430" s="417"/>
      <c r="AQ430" s="417"/>
      <c r="AR430" s="417"/>
      <c r="AS430" s="417"/>
      <c r="AT430" s="417"/>
      <c r="AU430" s="417"/>
      <c r="AV430" s="417"/>
      <c r="AW430" s="417"/>
      <c r="AX430" s="417"/>
      <c r="AY430" s="417"/>
      <c r="AZ430" s="417"/>
      <c r="BA430" s="419"/>
      <c r="BB430" s="495"/>
      <c r="BC430" s="419"/>
      <c r="BD430" s="419"/>
      <c r="BE430" s="419"/>
      <c r="BF430" s="419"/>
      <c r="BG430" s="419"/>
      <c r="BH430" s="419"/>
      <c r="BI430" s="419"/>
      <c r="BJ430" s="419"/>
      <c r="BK430" s="419"/>
      <c r="BL430" s="419"/>
      <c r="BM430" s="419"/>
      <c r="BN430" s="419"/>
      <c r="BO430" s="419"/>
      <c r="BP430" s="419"/>
      <c r="BQ430" s="419"/>
      <c r="BR430" s="419"/>
      <c r="BS430" s="419"/>
      <c r="BT430" s="419"/>
      <c r="BU430" s="419"/>
      <c r="BV430" s="419"/>
      <c r="BW430" s="419"/>
      <c r="BX430" s="419"/>
      <c r="BY430" s="419"/>
      <c r="BZ430" s="420"/>
      <c r="CA430" s="420"/>
      <c r="CB430" s="420"/>
      <c r="CC430" s="420"/>
      <c r="CD430" s="420"/>
      <c r="CE430" s="420"/>
      <c r="CF430" s="420"/>
      <c r="CG430" s="420"/>
      <c r="CH430" s="420"/>
      <c r="CI430" s="420"/>
      <c r="CJ430" s="420"/>
      <c r="CK430" s="420"/>
      <c r="CL430" s="420"/>
      <c r="CM430" s="420"/>
      <c r="CN430" s="420"/>
      <c r="CO430" s="420"/>
      <c r="CP430" s="420"/>
      <c r="CQ430" s="420"/>
      <c r="CR430" s="420"/>
      <c r="CS430" s="420"/>
      <c r="CT430" s="420"/>
      <c r="CU430" s="420"/>
      <c r="CV430" s="420"/>
      <c r="CW430" s="420"/>
      <c r="CX430" s="420"/>
      <c r="CY430" s="420"/>
      <c r="CZ430" s="420"/>
    </row>
    <row r="431" s="748" customFormat="true" ht="25.15" customHeight="true" x14ac:dyDescent="0.2">
      <c r="B431" s="770"/>
      <c r="C431" s="849" t="s">
        <v>339</v>
      </c>
      <c r="D431" s="848"/>
      <c r="E431" s="708">
        <v>0.34038105384652312</v>
      </c>
      <c r="F431" s="660"/>
      <c r="G431" s="660"/>
      <c r="H431" s="848" t="s">
        <v>335</v>
      </c>
      <c r="I431" s="848"/>
      <c r="J431" s="708">
        <v>0.41771243784768708</v>
      </c>
      <c r="K431" s="660"/>
      <c r="L431" s="660"/>
      <c r="M431" s="848" t="s">
        <v>340</v>
      </c>
      <c r="N431" s="848"/>
      <c r="O431" s="708">
        <v>0.34879301434089083</v>
      </c>
      <c r="P431" s="660"/>
      <c r="Q431" s="660"/>
      <c r="AH431" s="417"/>
      <c r="AI431" s="417"/>
      <c r="AJ431" s="417"/>
      <c r="AK431" s="417"/>
      <c r="AL431" s="417"/>
      <c r="AM431" s="417"/>
      <c r="AN431" s="417"/>
      <c r="AO431" s="417"/>
      <c r="AP431" s="417"/>
      <c r="AQ431" s="417"/>
      <c r="AR431" s="417"/>
      <c r="AS431" s="417"/>
      <c r="AT431" s="417"/>
      <c r="AU431" s="417"/>
      <c r="AV431" s="417"/>
      <c r="AW431" s="417"/>
      <c r="AX431" s="417"/>
      <c r="AY431" s="417"/>
      <c r="AZ431" s="417"/>
      <c r="BA431" s="419"/>
      <c r="BB431" s="495"/>
      <c r="BC431" s="419"/>
      <c r="BD431" s="419"/>
      <c r="BE431" s="419"/>
      <c r="BF431" s="419"/>
      <c r="BG431" s="419"/>
      <c r="BH431" s="419"/>
      <c r="BI431" s="419"/>
      <c r="BJ431" s="419"/>
      <c r="BK431" s="419"/>
      <c r="BL431" s="419"/>
      <c r="BM431" s="419"/>
      <c r="BN431" s="419"/>
      <c r="BO431" s="419"/>
      <c r="BP431" s="419"/>
      <c r="BQ431" s="419"/>
      <c r="BR431" s="419"/>
      <c r="BS431" s="419"/>
      <c r="BT431" s="419"/>
      <c r="BU431" s="419"/>
      <c r="BV431" s="419"/>
      <c r="BW431" s="419"/>
      <c r="BX431" s="419"/>
      <c r="BY431" s="419"/>
      <c r="BZ431" s="420"/>
      <c r="CA431" s="420"/>
      <c r="CB431" s="420"/>
      <c r="CC431" s="420"/>
      <c r="CD431" s="420"/>
      <c r="CE431" s="420"/>
      <c r="CF431" s="420"/>
      <c r="CG431" s="420"/>
      <c r="CH431" s="420"/>
      <c r="CI431" s="420"/>
      <c r="CJ431" s="420"/>
      <c r="CK431" s="420"/>
      <c r="CL431" s="420"/>
      <c r="CM431" s="420"/>
      <c r="CN431" s="420"/>
      <c r="CO431" s="420"/>
      <c r="CP431" s="420"/>
      <c r="CQ431" s="420"/>
      <c r="CR431" s="420"/>
      <c r="CS431" s="420"/>
      <c r="CT431" s="420"/>
      <c r="CU431" s="420"/>
      <c r="CV431" s="420"/>
      <c r="CW431" s="420"/>
      <c r="CX431" s="420"/>
      <c r="CY431" s="420"/>
      <c r="CZ431" s="420"/>
    </row>
    <row r="432" s="748" customFormat="true" ht="25.15" customHeight="true" x14ac:dyDescent="0.2">
      <c r="B432" s="770"/>
      <c r="C432" s="849" t="s">
        <v>337</v>
      </c>
      <c r="D432" s="848"/>
      <c r="E432" s="708">
        <v>0.30671232368494133</v>
      </c>
      <c r="F432" s="660"/>
      <c r="G432" s="660"/>
      <c r="H432" s="848" t="s">
        <v>341</v>
      </c>
      <c r="I432" s="848"/>
      <c r="J432" s="708">
        <v>0.3830371444428759</v>
      </c>
      <c r="K432" s="660"/>
      <c r="L432" s="660"/>
      <c r="M432" s="848" t="s">
        <v>339</v>
      </c>
      <c r="N432" s="848"/>
      <c r="O432" s="708">
        <v>0.32874838597185196</v>
      </c>
      <c r="P432" s="660"/>
      <c r="Q432" s="660"/>
      <c r="AH432" s="417"/>
      <c r="AI432" s="417"/>
      <c r="AJ432" s="417"/>
      <c r="AK432" s="417"/>
      <c r="AL432" s="417"/>
      <c r="AM432" s="417"/>
      <c r="AN432" s="417"/>
      <c r="AO432" s="417"/>
      <c r="AP432" s="417"/>
      <c r="AQ432" s="417"/>
      <c r="AR432" s="417"/>
      <c r="AS432" s="417"/>
      <c r="AT432" s="417"/>
      <c r="AU432" s="417"/>
      <c r="AV432" s="417"/>
      <c r="AW432" s="417"/>
      <c r="AX432" s="417"/>
      <c r="AY432" s="417"/>
      <c r="AZ432" s="417"/>
      <c r="BA432" s="419"/>
      <c r="BB432" s="495"/>
      <c r="BC432" s="419"/>
      <c r="BD432" s="419"/>
      <c r="BE432" s="419"/>
      <c r="BF432" s="419"/>
      <c r="BG432" s="419"/>
      <c r="BH432" s="419"/>
      <c r="BI432" s="419"/>
      <c r="BJ432" s="419"/>
      <c r="BK432" s="419"/>
      <c r="BL432" s="419"/>
      <c r="BM432" s="419"/>
      <c r="BN432" s="419"/>
      <c r="BO432" s="419"/>
      <c r="BP432" s="419"/>
      <c r="BQ432" s="419"/>
      <c r="BR432" s="419"/>
      <c r="BS432" s="419"/>
      <c r="BT432" s="419"/>
      <c r="BU432" s="419"/>
      <c r="BV432" s="419"/>
      <c r="BW432" s="419"/>
      <c r="BX432" s="419"/>
      <c r="BY432" s="419"/>
      <c r="BZ432" s="420"/>
      <c r="CA432" s="420"/>
      <c r="CB432" s="420"/>
      <c r="CC432" s="420"/>
      <c r="CD432" s="420"/>
      <c r="CE432" s="420"/>
      <c r="CF432" s="420"/>
      <c r="CG432" s="420"/>
      <c r="CH432" s="420"/>
      <c r="CI432" s="420"/>
      <c r="CJ432" s="420"/>
      <c r="CK432" s="420"/>
      <c r="CL432" s="420"/>
      <c r="CM432" s="420"/>
      <c r="CN432" s="420"/>
      <c r="CO432" s="420"/>
      <c r="CP432" s="420"/>
      <c r="CQ432" s="420"/>
      <c r="CR432" s="420"/>
      <c r="CS432" s="420"/>
      <c r="CT432" s="420"/>
      <c r="CU432" s="420"/>
      <c r="CV432" s="420"/>
      <c r="CW432" s="420"/>
      <c r="CX432" s="420"/>
      <c r="CY432" s="420"/>
      <c r="CZ432" s="420"/>
    </row>
    <row r="433" s="748" customFormat="true" ht="25.15" customHeight="true" x14ac:dyDescent="0.2">
      <c r="B433" s="770"/>
      <c r="C433" s="849" t="s">
        <v>340</v>
      </c>
      <c r="D433" s="848"/>
      <c r="E433" s="708">
        <v>0.30071377580085218</v>
      </c>
      <c r="F433" s="660"/>
      <c r="G433" s="660"/>
      <c r="H433" s="848" t="s">
        <v>338</v>
      </c>
      <c r="I433" s="848"/>
      <c r="J433" s="708">
        <v>0.36922182894997307</v>
      </c>
      <c r="K433" s="660"/>
      <c r="L433" s="660"/>
      <c r="M433" s="848" t="s">
        <v>331</v>
      </c>
      <c r="N433" s="848"/>
      <c r="O433" s="708">
        <v>0.26586326730102794</v>
      </c>
      <c r="P433" s="660"/>
      <c r="Q433" s="660"/>
      <c r="AH433" s="417"/>
      <c r="AI433" s="417"/>
      <c r="AJ433" s="417"/>
      <c r="AK433" s="417"/>
      <c r="AL433" s="417"/>
      <c r="AM433" s="417"/>
      <c r="AN433" s="417"/>
      <c r="AO433" s="417"/>
      <c r="AP433" s="417"/>
      <c r="AQ433" s="417"/>
      <c r="AR433" s="417"/>
      <c r="AS433" s="417"/>
      <c r="AT433" s="417"/>
      <c r="AU433" s="417"/>
      <c r="AV433" s="417"/>
      <c r="AW433" s="417"/>
      <c r="AX433" s="417"/>
      <c r="AY433" s="417"/>
      <c r="AZ433" s="417"/>
      <c r="BA433" s="419"/>
      <c r="BB433" s="495"/>
      <c r="BC433" s="419"/>
      <c r="BD433" s="419"/>
      <c r="BE433" s="419"/>
      <c r="BF433" s="419"/>
      <c r="BG433" s="419"/>
      <c r="BH433" s="419"/>
      <c r="BI433" s="419"/>
      <c r="BJ433" s="419"/>
      <c r="BK433" s="419"/>
      <c r="BL433" s="419"/>
      <c r="BM433" s="419"/>
      <c r="BN433" s="419"/>
      <c r="BO433" s="419"/>
      <c r="BP433" s="419"/>
      <c r="BQ433" s="419"/>
      <c r="BR433" s="419"/>
      <c r="BS433" s="419"/>
      <c r="BT433" s="419"/>
      <c r="BU433" s="419"/>
      <c r="BV433" s="419"/>
      <c r="BW433" s="419"/>
      <c r="BX433" s="419"/>
      <c r="BY433" s="419"/>
      <c r="BZ433" s="420"/>
      <c r="CA433" s="420"/>
      <c r="CB433" s="420"/>
      <c r="CC433" s="420"/>
      <c r="CD433" s="420"/>
      <c r="CE433" s="420"/>
      <c r="CF433" s="420"/>
      <c r="CG433" s="420"/>
      <c r="CH433" s="420"/>
      <c r="CI433" s="420"/>
      <c r="CJ433" s="420"/>
      <c r="CK433" s="420"/>
      <c r="CL433" s="420"/>
      <c r="CM433" s="420"/>
      <c r="CN433" s="420"/>
      <c r="CO433" s="420"/>
      <c r="CP433" s="420"/>
      <c r="CQ433" s="420"/>
      <c r="CR433" s="420"/>
      <c r="CS433" s="420"/>
      <c r="CT433" s="420"/>
      <c r="CU433" s="420"/>
      <c r="CV433" s="420"/>
      <c r="CW433" s="420"/>
      <c r="CX433" s="420"/>
      <c r="CY433" s="420"/>
      <c r="CZ433" s="420"/>
    </row>
    <row r="434" s="748" customFormat="true" ht="25.15" customHeight="true" x14ac:dyDescent="0.2">
      <c r="B434" s="770"/>
      <c r="C434" s="849" t="s">
        <v>330</v>
      </c>
      <c r="D434" s="848"/>
      <c r="E434" s="708">
        <v>0.28299318381481497</v>
      </c>
      <c r="F434" s="660"/>
      <c r="G434" s="660"/>
      <c r="H434" s="848" t="s">
        <v>339</v>
      </c>
      <c r="I434" s="848"/>
      <c r="J434" s="708">
        <v>0.3169957402561272</v>
      </c>
      <c r="K434" s="660"/>
      <c r="L434" s="660"/>
      <c r="M434" s="848" t="s">
        <v>341</v>
      </c>
      <c r="N434" s="848"/>
      <c r="O434" s="708">
        <v>0.16554385430308441</v>
      </c>
      <c r="P434" s="660"/>
      <c r="Q434" s="660"/>
      <c r="AH434" s="417"/>
      <c r="AI434" s="417"/>
      <c r="AJ434" s="417"/>
      <c r="AK434" s="417"/>
      <c r="AL434" s="417"/>
      <c r="AM434" s="417"/>
      <c r="AN434" s="417"/>
      <c r="AO434" s="417"/>
      <c r="AP434" s="417"/>
      <c r="AQ434" s="417"/>
      <c r="AR434" s="417"/>
      <c r="AS434" s="417"/>
      <c r="AT434" s="417"/>
      <c r="AU434" s="417"/>
      <c r="AV434" s="417"/>
      <c r="AW434" s="417"/>
      <c r="AX434" s="417"/>
      <c r="AY434" s="417"/>
      <c r="AZ434" s="417"/>
      <c r="BA434" s="419"/>
      <c r="BB434" s="495"/>
      <c r="BC434" s="419"/>
      <c r="BD434" s="419"/>
      <c r="BE434" s="419"/>
      <c r="BF434" s="419"/>
      <c r="BG434" s="419"/>
      <c r="BH434" s="419"/>
      <c r="BI434" s="419"/>
      <c r="BJ434" s="419"/>
      <c r="BK434" s="419"/>
      <c r="BL434" s="419"/>
      <c r="BM434" s="419"/>
      <c r="BN434" s="419"/>
      <c r="BO434" s="419"/>
      <c r="BP434" s="419"/>
      <c r="BQ434" s="419"/>
      <c r="BR434" s="419"/>
      <c r="BS434" s="419"/>
      <c r="BT434" s="419"/>
      <c r="BU434" s="419"/>
      <c r="BV434" s="419"/>
      <c r="BW434" s="419"/>
      <c r="BX434" s="419"/>
      <c r="BY434" s="419"/>
      <c r="BZ434" s="420"/>
      <c r="CA434" s="420"/>
      <c r="CB434" s="420"/>
      <c r="CC434" s="420"/>
      <c r="CD434" s="420"/>
      <c r="CE434" s="420"/>
      <c r="CF434" s="420"/>
      <c r="CG434" s="420"/>
      <c r="CH434" s="420"/>
      <c r="CI434" s="420"/>
      <c r="CJ434" s="420"/>
      <c r="CK434" s="420"/>
      <c r="CL434" s="420"/>
      <c r="CM434" s="420"/>
      <c r="CN434" s="420"/>
      <c r="CO434" s="420"/>
      <c r="CP434" s="420"/>
      <c r="CQ434" s="420"/>
      <c r="CR434" s="420"/>
      <c r="CS434" s="420"/>
      <c r="CT434" s="420"/>
      <c r="CU434" s="420"/>
      <c r="CV434" s="420"/>
      <c r="CW434" s="420"/>
      <c r="CX434" s="420"/>
      <c r="CY434" s="420"/>
      <c r="CZ434" s="420"/>
    </row>
    <row r="435" s="748" customFormat="true" ht="25.15" customHeight="true" x14ac:dyDescent="0.2">
      <c r="B435" s="770"/>
      <c r="C435" s="849" t="s">
        <v>341</v>
      </c>
      <c r="D435" s="848"/>
      <c r="E435" s="708">
        <v>0.25841853775191415</v>
      </c>
      <c r="F435" s="660"/>
      <c r="G435" s="660"/>
      <c r="H435" s="848" t="s">
        <v>337</v>
      </c>
      <c r="I435" s="848"/>
      <c r="J435" s="708">
        <v>0.30127240436288705</v>
      </c>
      <c r="K435" s="660"/>
      <c r="L435" s="660"/>
      <c r="M435" s="848" t="s">
        <v>330</v>
      </c>
      <c r="N435" s="848"/>
      <c r="O435" s="708">
        <v>9.1495308755373164E-2</v>
      </c>
      <c r="P435" s="660"/>
      <c r="Q435" s="660"/>
      <c r="AH435" s="417"/>
      <c r="AI435" s="417"/>
      <c r="AJ435" s="417"/>
      <c r="AK435" s="417"/>
      <c r="AL435" s="417"/>
      <c r="AM435" s="417"/>
      <c r="AN435" s="417"/>
      <c r="AO435" s="417"/>
      <c r="AP435" s="417"/>
      <c r="AQ435" s="417"/>
      <c r="AR435" s="417"/>
      <c r="AS435" s="417"/>
      <c r="AT435" s="417"/>
      <c r="AU435" s="417"/>
      <c r="AV435" s="417"/>
      <c r="AW435" s="417"/>
      <c r="AX435" s="417"/>
      <c r="AY435" s="417"/>
      <c r="AZ435" s="417"/>
      <c r="BA435" s="419"/>
      <c r="BB435" s="495"/>
      <c r="BC435" s="419"/>
      <c r="BD435" s="419"/>
      <c r="BE435" s="419"/>
      <c r="BF435" s="419"/>
      <c r="BG435" s="419"/>
      <c r="BH435" s="419"/>
      <c r="BI435" s="419"/>
      <c r="BJ435" s="419"/>
      <c r="BK435" s="419"/>
      <c r="BL435" s="419"/>
      <c r="BM435" s="419"/>
      <c r="BN435" s="419"/>
      <c r="BO435" s="419"/>
      <c r="BP435" s="419"/>
      <c r="BQ435" s="419"/>
      <c r="BR435" s="419"/>
      <c r="BS435" s="419"/>
      <c r="BT435" s="419"/>
      <c r="BU435" s="419"/>
      <c r="BV435" s="419"/>
      <c r="BW435" s="419"/>
      <c r="BX435" s="419"/>
      <c r="BY435" s="419"/>
      <c r="BZ435" s="420"/>
      <c r="CA435" s="420"/>
      <c r="CB435" s="420"/>
      <c r="CC435" s="420"/>
      <c r="CD435" s="420"/>
      <c r="CE435" s="420"/>
      <c r="CF435" s="420"/>
      <c r="CG435" s="420"/>
      <c r="CH435" s="420"/>
      <c r="CI435" s="420"/>
      <c r="CJ435" s="420"/>
      <c r="CK435" s="420"/>
      <c r="CL435" s="420"/>
      <c r="CM435" s="420"/>
      <c r="CN435" s="420"/>
      <c r="CO435" s="420"/>
      <c r="CP435" s="420"/>
      <c r="CQ435" s="420"/>
      <c r="CR435" s="420"/>
      <c r="CS435" s="420"/>
      <c r="CT435" s="420"/>
      <c r="CU435" s="420"/>
      <c r="CV435" s="420"/>
      <c r="CW435" s="420"/>
      <c r="CX435" s="420"/>
      <c r="CY435" s="420"/>
      <c r="CZ435" s="420"/>
    </row>
    <row r="436" s="748" customFormat="true" ht="25.15" customHeight="true" x14ac:dyDescent="0.2">
      <c r="B436" s="770"/>
      <c r="C436" s="849" t="s">
        <v>220</v>
      </c>
      <c r="D436" s="848"/>
      <c r="E436" s="708">
        <v>-0.16296766611951694</v>
      </c>
      <c r="F436" s="660"/>
      <c r="G436" s="660"/>
      <c r="H436" s="848" t="s">
        <v>340</v>
      </c>
      <c r="I436" s="848"/>
      <c r="J436" s="708">
        <v>0.22040651435886899</v>
      </c>
      <c r="K436" s="660"/>
      <c r="L436" s="660"/>
      <c r="M436" s="848" t="s">
        <v>220</v>
      </c>
      <c r="N436" s="848"/>
      <c r="O436" s="708">
        <v>-6.0091640130720124E-2</v>
      </c>
      <c r="P436" s="660"/>
      <c r="Q436" s="660"/>
      <c r="AH436" s="417"/>
      <c r="AI436" s="417"/>
      <c r="AJ436" s="417"/>
      <c r="AK436" s="417"/>
      <c r="AL436" s="417"/>
      <c r="AM436" s="417"/>
      <c r="AN436" s="417"/>
      <c r="AO436" s="417"/>
      <c r="AP436" s="417"/>
      <c r="AQ436" s="417"/>
      <c r="AR436" s="417"/>
      <c r="AS436" s="417"/>
      <c r="AT436" s="417"/>
      <c r="AU436" s="417"/>
      <c r="AV436" s="417"/>
      <c r="AW436" s="417"/>
      <c r="AX436" s="417"/>
      <c r="AY436" s="417"/>
      <c r="AZ436" s="417"/>
      <c r="BA436" s="419"/>
      <c r="BB436" s="495"/>
      <c r="BC436" s="419"/>
      <c r="BD436" s="419"/>
      <c r="BE436" s="419"/>
      <c r="BF436" s="419"/>
      <c r="BG436" s="419"/>
      <c r="BH436" s="419"/>
      <c r="BI436" s="419"/>
      <c r="BJ436" s="419"/>
      <c r="BK436" s="419"/>
      <c r="BL436" s="419"/>
      <c r="BM436" s="419"/>
      <c r="BN436" s="419"/>
      <c r="BO436" s="419"/>
      <c r="BP436" s="419"/>
      <c r="BQ436" s="419"/>
      <c r="BR436" s="419"/>
      <c r="BS436" s="419"/>
      <c r="BT436" s="419"/>
      <c r="BU436" s="419"/>
      <c r="BV436" s="419"/>
      <c r="BW436" s="419"/>
      <c r="BX436" s="419"/>
      <c r="BY436" s="419"/>
      <c r="BZ436" s="420"/>
      <c r="CA436" s="420"/>
      <c r="CB436" s="420"/>
      <c r="CC436" s="420"/>
      <c r="CD436" s="420"/>
      <c r="CE436" s="420"/>
      <c r="CF436" s="420"/>
      <c r="CG436" s="420"/>
      <c r="CH436" s="420"/>
      <c r="CI436" s="420"/>
      <c r="CJ436" s="420"/>
      <c r="CK436" s="420"/>
      <c r="CL436" s="420"/>
      <c r="CM436" s="420"/>
      <c r="CN436" s="420"/>
      <c r="CO436" s="420"/>
      <c r="CP436" s="420"/>
      <c r="CQ436" s="420"/>
      <c r="CR436" s="420"/>
      <c r="CS436" s="420"/>
      <c r="CT436" s="420"/>
      <c r="CU436" s="420"/>
      <c r="CV436" s="420"/>
      <c r="CW436" s="420"/>
      <c r="CX436" s="420"/>
      <c r="CY436" s="420"/>
      <c r="CZ436" s="420"/>
    </row>
    <row r="437" s="748" customFormat="true" ht="25.15" customHeight="true" x14ac:dyDescent="0.2">
      <c r="B437" s="770"/>
      <c r="C437" s="849" t="s">
        <v>336</v>
      </c>
      <c r="D437" s="848"/>
      <c r="E437" s="708">
        <v>0.14132986754277829</v>
      </c>
      <c r="F437" s="660"/>
      <c r="G437" s="660"/>
      <c r="H437" s="848" t="s">
        <v>221</v>
      </c>
      <c r="I437" s="848"/>
      <c r="J437" s="708">
        <v>0.18839002000284613</v>
      </c>
      <c r="K437" s="660"/>
      <c r="L437" s="660"/>
      <c r="M437" s="848" t="s">
        <v>342</v>
      </c>
      <c r="N437" s="848"/>
      <c r="O437" s="708">
        <v>-5.6254253794516484E-2</v>
      </c>
      <c r="P437" s="660"/>
      <c r="Q437" s="660"/>
      <c r="AH437" s="417"/>
      <c r="AI437" s="417"/>
      <c r="AJ437" s="417"/>
      <c r="AK437" s="417"/>
      <c r="AL437" s="417"/>
      <c r="AM437" s="417"/>
      <c r="AN437" s="417"/>
      <c r="AO437" s="417"/>
      <c r="AP437" s="417"/>
      <c r="AQ437" s="417"/>
      <c r="AR437" s="417"/>
      <c r="AS437" s="417"/>
      <c r="AT437" s="417"/>
      <c r="AU437" s="417"/>
      <c r="AV437" s="417"/>
      <c r="AW437" s="417"/>
      <c r="AX437" s="417"/>
      <c r="AY437" s="417"/>
      <c r="AZ437" s="417"/>
      <c r="BA437" s="419"/>
      <c r="BB437" s="495"/>
      <c r="BC437" s="419"/>
      <c r="BD437" s="419"/>
      <c r="BE437" s="419"/>
      <c r="BF437" s="419"/>
      <c r="BG437" s="419"/>
      <c r="BH437" s="419"/>
      <c r="BI437" s="419"/>
      <c r="BJ437" s="419"/>
      <c r="BK437" s="419"/>
      <c r="BL437" s="419"/>
      <c r="BM437" s="419"/>
      <c r="BN437" s="419"/>
      <c r="BO437" s="419"/>
      <c r="BP437" s="419"/>
      <c r="BQ437" s="419"/>
      <c r="BR437" s="419"/>
      <c r="BS437" s="419"/>
      <c r="BT437" s="419"/>
      <c r="BU437" s="419"/>
      <c r="BV437" s="419"/>
      <c r="BW437" s="419"/>
      <c r="BX437" s="419"/>
      <c r="BY437" s="419"/>
      <c r="BZ437" s="420"/>
      <c r="CA437" s="420"/>
      <c r="CB437" s="420"/>
      <c r="CC437" s="420"/>
      <c r="CD437" s="420"/>
      <c r="CE437" s="420"/>
      <c r="CF437" s="420"/>
      <c r="CG437" s="420"/>
      <c r="CH437" s="420"/>
      <c r="CI437" s="420"/>
      <c r="CJ437" s="420"/>
      <c r="CK437" s="420"/>
      <c r="CL437" s="420"/>
      <c r="CM437" s="420"/>
      <c r="CN437" s="420"/>
      <c r="CO437" s="420"/>
      <c r="CP437" s="420"/>
      <c r="CQ437" s="420"/>
      <c r="CR437" s="420"/>
      <c r="CS437" s="420"/>
      <c r="CT437" s="420"/>
      <c r="CU437" s="420"/>
      <c r="CV437" s="420"/>
      <c r="CW437" s="420"/>
      <c r="CX437" s="420"/>
      <c r="CY437" s="420"/>
      <c r="CZ437" s="420"/>
    </row>
    <row r="438" s="748" customFormat="true" ht="25.15" customHeight="true" x14ac:dyDescent="0.2">
      <c r="B438" s="770"/>
      <c r="C438" s="849" t="s">
        <v>221</v>
      </c>
      <c r="D438" s="848"/>
      <c r="E438" s="708">
        <v>0.13952681990922691</v>
      </c>
      <c r="F438" s="660"/>
      <c r="G438" s="660"/>
      <c r="H438" s="848" t="s">
        <v>220</v>
      </c>
      <c r="I438" s="848"/>
      <c r="J438" s="708">
        <v>-0.18619802012609865</v>
      </c>
      <c r="K438" s="660"/>
      <c r="L438" s="660"/>
      <c r="M438" s="848" t="s">
        <v>222</v>
      </c>
      <c r="N438" s="848"/>
      <c r="O438" s="708">
        <v>-5.3969824837223082E-2</v>
      </c>
      <c r="P438" s="660"/>
      <c r="Q438" s="660"/>
      <c r="AH438" s="417"/>
      <c r="AI438" s="417"/>
      <c r="AJ438" s="417"/>
      <c r="AK438" s="417"/>
      <c r="AL438" s="417"/>
      <c r="AM438" s="417"/>
      <c r="AN438" s="417"/>
      <c r="AO438" s="417"/>
      <c r="AP438" s="417"/>
      <c r="AQ438" s="417"/>
      <c r="AR438" s="417"/>
      <c r="AS438" s="417"/>
      <c r="AT438" s="417"/>
      <c r="AU438" s="417"/>
      <c r="AV438" s="417"/>
      <c r="AW438" s="417"/>
      <c r="AX438" s="417"/>
      <c r="AY438" s="417"/>
      <c r="AZ438" s="417"/>
      <c r="BA438" s="419"/>
      <c r="BB438" s="495"/>
      <c r="BC438" s="419"/>
      <c r="BD438" s="419"/>
      <c r="BE438" s="419"/>
      <c r="BF438" s="419"/>
      <c r="BG438" s="419"/>
      <c r="BH438" s="419"/>
      <c r="BI438" s="419"/>
      <c r="BJ438" s="419"/>
      <c r="BK438" s="419"/>
      <c r="BL438" s="419"/>
      <c r="BM438" s="419"/>
      <c r="BN438" s="419"/>
      <c r="BO438" s="419"/>
      <c r="BP438" s="419"/>
      <c r="BQ438" s="419"/>
      <c r="BR438" s="419"/>
      <c r="BS438" s="419"/>
      <c r="BT438" s="419"/>
      <c r="BU438" s="419"/>
      <c r="BV438" s="419"/>
      <c r="BW438" s="419"/>
      <c r="BX438" s="419"/>
      <c r="BY438" s="419"/>
      <c r="BZ438" s="420"/>
      <c r="CA438" s="420"/>
      <c r="CB438" s="420"/>
      <c r="CC438" s="420"/>
      <c r="CD438" s="420"/>
      <c r="CE438" s="420"/>
      <c r="CF438" s="420"/>
      <c r="CG438" s="420"/>
      <c r="CH438" s="420"/>
      <c r="CI438" s="420"/>
      <c r="CJ438" s="420"/>
      <c r="CK438" s="420"/>
      <c r="CL438" s="420"/>
      <c r="CM438" s="420"/>
      <c r="CN438" s="420"/>
      <c r="CO438" s="420"/>
      <c r="CP438" s="420"/>
      <c r="CQ438" s="420"/>
      <c r="CR438" s="420"/>
      <c r="CS438" s="420"/>
      <c r="CT438" s="420"/>
      <c r="CU438" s="420"/>
      <c r="CV438" s="420"/>
      <c r="CW438" s="420"/>
      <c r="CX438" s="420"/>
      <c r="CY438" s="420"/>
      <c r="CZ438" s="420"/>
    </row>
    <row r="439" s="748" customFormat="true" ht="25.15" customHeight="true" x14ac:dyDescent="0.2">
      <c r="B439" s="770"/>
      <c r="C439" s="849" t="s">
        <v>222</v>
      </c>
      <c r="D439" s="848"/>
      <c r="E439" s="708">
        <v>-0.13678824403927037</v>
      </c>
      <c r="F439" s="660"/>
      <c r="G439" s="660"/>
      <c r="H439" s="848" t="s">
        <v>222</v>
      </c>
      <c r="I439" s="848"/>
      <c r="J439" s="708">
        <v>-0.12936944659965238</v>
      </c>
      <c r="K439" s="660"/>
      <c r="L439" s="660"/>
      <c r="M439" s="848" t="s">
        <v>343</v>
      </c>
      <c r="N439" s="848"/>
      <c r="O439" s="708">
        <v>4.1205736130059505E-2</v>
      </c>
      <c r="P439" s="660"/>
      <c r="Q439" s="660"/>
      <c r="AH439" s="417"/>
      <c r="AI439" s="417"/>
      <c r="AJ439" s="417"/>
      <c r="AK439" s="417"/>
      <c r="AL439" s="417"/>
      <c r="AM439" s="417"/>
      <c r="AN439" s="417"/>
      <c r="AO439" s="417"/>
      <c r="AP439" s="417"/>
      <c r="AQ439" s="417"/>
      <c r="AR439" s="417"/>
      <c r="AS439" s="417"/>
      <c r="AT439" s="417"/>
      <c r="AU439" s="417"/>
      <c r="AV439" s="417"/>
      <c r="AW439" s="417"/>
      <c r="AX439" s="417"/>
      <c r="AY439" s="417"/>
      <c r="AZ439" s="417"/>
      <c r="BA439" s="419"/>
      <c r="BB439" s="495"/>
      <c r="BC439" s="419"/>
      <c r="BD439" s="419"/>
      <c r="BE439" s="419"/>
      <c r="BF439" s="419"/>
      <c r="BG439" s="419"/>
      <c r="BH439" s="419"/>
      <c r="BI439" s="419"/>
      <c r="BJ439" s="419"/>
      <c r="BK439" s="419"/>
      <c r="BL439" s="419"/>
      <c r="BM439" s="419"/>
      <c r="BN439" s="419"/>
      <c r="BO439" s="419"/>
      <c r="BP439" s="419"/>
      <c r="BQ439" s="419"/>
      <c r="BR439" s="419"/>
      <c r="BS439" s="419"/>
      <c r="BT439" s="419"/>
      <c r="BU439" s="419"/>
      <c r="BV439" s="419"/>
      <c r="BW439" s="419"/>
      <c r="BX439" s="419"/>
      <c r="BY439" s="419"/>
      <c r="BZ439" s="420"/>
      <c r="CA439" s="420"/>
      <c r="CB439" s="420"/>
      <c r="CC439" s="420"/>
      <c r="CD439" s="420"/>
      <c r="CE439" s="420"/>
      <c r="CF439" s="420"/>
      <c r="CG439" s="420"/>
      <c r="CH439" s="420"/>
      <c r="CI439" s="420"/>
      <c r="CJ439" s="420"/>
      <c r="CK439" s="420"/>
      <c r="CL439" s="420"/>
      <c r="CM439" s="420"/>
      <c r="CN439" s="420"/>
      <c r="CO439" s="420"/>
      <c r="CP439" s="420"/>
      <c r="CQ439" s="420"/>
      <c r="CR439" s="420"/>
      <c r="CS439" s="420"/>
      <c r="CT439" s="420"/>
      <c r="CU439" s="420"/>
      <c r="CV439" s="420"/>
      <c r="CW439" s="420"/>
      <c r="CX439" s="420"/>
      <c r="CY439" s="420"/>
      <c r="CZ439" s="420"/>
    </row>
    <row r="440" s="748" customFormat="true" ht="25.15" customHeight="true" x14ac:dyDescent="0.2">
      <c r="B440" s="770"/>
      <c r="C440" s="849" t="s">
        <v>256</v>
      </c>
      <c r="D440" s="848"/>
      <c r="E440" s="708">
        <v>0.10142628389259011</v>
      </c>
      <c r="F440" s="660"/>
      <c r="G440" s="660"/>
      <c r="H440" s="848" t="s">
        <v>256</v>
      </c>
      <c r="I440" s="848"/>
      <c r="J440" s="708">
        <v>0.12840930138360815</v>
      </c>
      <c r="K440" s="660"/>
      <c r="L440" s="660"/>
      <c r="M440" s="848" t="s">
        <v>344</v>
      </c>
      <c r="N440" s="848"/>
      <c r="O440" s="708">
        <v>-3.5441425580361903E-2</v>
      </c>
      <c r="P440" s="660"/>
      <c r="Q440" s="660"/>
      <c r="AH440" s="417"/>
      <c r="AI440" s="417"/>
      <c r="AJ440" s="417"/>
      <c r="AK440" s="417"/>
      <c r="AL440" s="417"/>
      <c r="AM440" s="417"/>
      <c r="AN440" s="417"/>
      <c r="AO440" s="417"/>
      <c r="AP440" s="417"/>
      <c r="AQ440" s="417"/>
      <c r="AR440" s="417"/>
      <c r="AS440" s="417"/>
      <c r="AT440" s="417"/>
      <c r="AU440" s="417"/>
      <c r="AV440" s="417"/>
      <c r="AW440" s="417"/>
      <c r="AX440" s="417"/>
      <c r="AY440" s="417"/>
      <c r="AZ440" s="417"/>
      <c r="BA440" s="419"/>
      <c r="BB440" s="495"/>
      <c r="BC440" s="419"/>
      <c r="BD440" s="419"/>
      <c r="BE440" s="419"/>
      <c r="BF440" s="419"/>
      <c r="BG440" s="419"/>
      <c r="BH440" s="419"/>
      <c r="BI440" s="419"/>
      <c r="BJ440" s="419"/>
      <c r="BK440" s="419"/>
      <c r="BL440" s="419"/>
      <c r="BM440" s="419"/>
      <c r="BN440" s="419"/>
      <c r="BO440" s="419"/>
      <c r="BP440" s="419"/>
      <c r="BQ440" s="419"/>
      <c r="BR440" s="419"/>
      <c r="BS440" s="419"/>
      <c r="BT440" s="419"/>
      <c r="BU440" s="419"/>
      <c r="BV440" s="419"/>
      <c r="BW440" s="419"/>
      <c r="BX440" s="419"/>
      <c r="BY440" s="419"/>
      <c r="BZ440" s="420"/>
      <c r="CA440" s="420"/>
      <c r="CB440" s="420"/>
      <c r="CC440" s="420"/>
      <c r="CD440" s="420"/>
      <c r="CE440" s="420"/>
      <c r="CF440" s="420"/>
      <c r="CG440" s="420"/>
      <c r="CH440" s="420"/>
      <c r="CI440" s="420"/>
      <c r="CJ440" s="420"/>
      <c r="CK440" s="420"/>
      <c r="CL440" s="420"/>
      <c r="CM440" s="420"/>
      <c r="CN440" s="420"/>
      <c r="CO440" s="420"/>
      <c r="CP440" s="420"/>
      <c r="CQ440" s="420"/>
      <c r="CR440" s="420"/>
      <c r="CS440" s="420"/>
      <c r="CT440" s="420"/>
      <c r="CU440" s="420"/>
      <c r="CV440" s="420"/>
      <c r="CW440" s="420"/>
      <c r="CX440" s="420"/>
      <c r="CY440" s="420"/>
      <c r="CZ440" s="420"/>
    </row>
    <row r="441" s="748" customFormat="true" ht="25.15" customHeight="true" x14ac:dyDescent="0.2">
      <c r="B441" s="770"/>
      <c r="C441" s="849" t="s">
        <v>232</v>
      </c>
      <c r="D441" s="848"/>
      <c r="E441" s="708">
        <v>-9.0707765617523237E-2</v>
      </c>
      <c r="F441" s="660"/>
      <c r="G441" s="660"/>
      <c r="H441" s="848" t="s">
        <v>345</v>
      </c>
      <c r="I441" s="848"/>
      <c r="J441" s="708">
        <v>0.1185100968325236</v>
      </c>
      <c r="K441" s="660"/>
      <c r="L441" s="660"/>
      <c r="M441" s="848" t="s">
        <v>346</v>
      </c>
      <c r="N441" s="848"/>
      <c r="O441" s="708">
        <v>3.5051287457910571E-2</v>
      </c>
      <c r="P441" s="660"/>
      <c r="Q441" s="660"/>
      <c r="AH441" s="417"/>
      <c r="AI441" s="417"/>
      <c r="AJ441" s="417"/>
      <c r="AK441" s="417"/>
      <c r="AL441" s="417"/>
      <c r="AM441" s="417"/>
      <c r="AN441" s="417"/>
      <c r="AO441" s="417"/>
      <c r="AP441" s="417"/>
      <c r="AQ441" s="417"/>
      <c r="AR441" s="417"/>
      <c r="AS441" s="417"/>
      <c r="AT441" s="417"/>
      <c r="AU441" s="417"/>
      <c r="AV441" s="417"/>
      <c r="AW441" s="417"/>
      <c r="AX441" s="417"/>
      <c r="AY441" s="417"/>
      <c r="AZ441" s="417"/>
      <c r="BA441" s="419"/>
      <c r="BB441" s="495"/>
      <c r="BC441" s="419"/>
      <c r="BD441" s="419"/>
      <c r="BE441" s="419"/>
      <c r="BF441" s="419"/>
      <c r="BG441" s="419"/>
      <c r="BH441" s="419"/>
      <c r="BI441" s="419"/>
      <c r="BJ441" s="419"/>
      <c r="BK441" s="419"/>
      <c r="BL441" s="419"/>
      <c r="BM441" s="419"/>
      <c r="BN441" s="419"/>
      <c r="BO441" s="419"/>
      <c r="BP441" s="419"/>
      <c r="BQ441" s="419"/>
      <c r="BR441" s="419"/>
      <c r="BS441" s="419"/>
      <c r="BT441" s="419"/>
      <c r="BU441" s="419"/>
      <c r="BV441" s="419"/>
      <c r="BW441" s="419"/>
      <c r="BX441" s="419"/>
      <c r="BY441" s="419"/>
      <c r="BZ441" s="420"/>
      <c r="CA441" s="420"/>
      <c r="CB441" s="420"/>
      <c r="CC441" s="420"/>
      <c r="CD441" s="420"/>
      <c r="CE441" s="420"/>
      <c r="CF441" s="420"/>
      <c r="CG441" s="420"/>
      <c r="CH441" s="420"/>
      <c r="CI441" s="420"/>
      <c r="CJ441" s="420"/>
      <c r="CK441" s="420"/>
      <c r="CL441" s="420"/>
      <c r="CM441" s="420"/>
      <c r="CN441" s="420"/>
      <c r="CO441" s="420"/>
      <c r="CP441" s="420"/>
      <c r="CQ441" s="420"/>
      <c r="CR441" s="420"/>
      <c r="CS441" s="420"/>
      <c r="CT441" s="420"/>
      <c r="CU441" s="420"/>
      <c r="CV441" s="420"/>
      <c r="CW441" s="420"/>
      <c r="CX441" s="420"/>
      <c r="CY441" s="420"/>
      <c r="CZ441" s="420"/>
    </row>
    <row r="442" s="748" customFormat="true" ht="25.15" customHeight="true" x14ac:dyDescent="0.2">
      <c r="B442" s="770"/>
      <c r="C442" s="849" t="s">
        <v>342</v>
      </c>
      <c r="D442" s="848"/>
      <c r="E442" s="708">
        <v>-7.9006383484002018E-2</v>
      </c>
      <c r="F442" s="660"/>
      <c r="G442" s="660"/>
      <c r="H442" s="848" t="s">
        <v>232</v>
      </c>
      <c r="I442" s="848"/>
      <c r="J442" s="708">
        <v>-0.11035891055464309</v>
      </c>
      <c r="K442" s="660"/>
      <c r="L442" s="660"/>
      <c r="M442" s="848" t="s">
        <v>347</v>
      </c>
      <c r="N442" s="848"/>
      <c r="O442" s="708">
        <v>-3.4161104018108034E-2</v>
      </c>
      <c r="P442" s="660"/>
      <c r="Q442" s="660"/>
      <c r="AH442" s="417"/>
      <c r="AI442" s="417"/>
      <c r="AJ442" s="417"/>
      <c r="AK442" s="417"/>
      <c r="AL442" s="417"/>
      <c r="AM442" s="417"/>
      <c r="AN442" s="417"/>
      <c r="AO442" s="417"/>
      <c r="AP442" s="417"/>
      <c r="AQ442" s="417"/>
      <c r="AR442" s="417"/>
      <c r="AS442" s="417"/>
      <c r="AT442" s="417"/>
      <c r="AU442" s="417"/>
      <c r="AV442" s="417"/>
      <c r="AW442" s="417"/>
      <c r="AX442" s="417"/>
      <c r="AY442" s="417"/>
      <c r="AZ442" s="417"/>
      <c r="BA442" s="419"/>
      <c r="BB442" s="495"/>
      <c r="BC442" s="419"/>
      <c r="BD442" s="419"/>
      <c r="BE442" s="419"/>
      <c r="BF442" s="419"/>
      <c r="BG442" s="419"/>
      <c r="BH442" s="419"/>
      <c r="BI442" s="419"/>
      <c r="BJ442" s="419"/>
      <c r="BK442" s="419"/>
      <c r="BL442" s="419"/>
      <c r="BM442" s="419"/>
      <c r="BN442" s="419"/>
      <c r="BO442" s="419"/>
      <c r="BP442" s="419"/>
      <c r="BQ442" s="419"/>
      <c r="BR442" s="419"/>
      <c r="BS442" s="419"/>
      <c r="BT442" s="419"/>
      <c r="BU442" s="419"/>
      <c r="BV442" s="419"/>
      <c r="BW442" s="419"/>
      <c r="BX442" s="419"/>
      <c r="BY442" s="419"/>
      <c r="BZ442" s="420"/>
      <c r="CA442" s="420"/>
      <c r="CB442" s="420"/>
      <c r="CC442" s="420"/>
      <c r="CD442" s="420"/>
      <c r="CE442" s="420"/>
      <c r="CF442" s="420"/>
      <c r="CG442" s="420"/>
      <c r="CH442" s="420"/>
      <c r="CI442" s="420"/>
      <c r="CJ442" s="420"/>
      <c r="CK442" s="420"/>
      <c r="CL442" s="420"/>
      <c r="CM442" s="420"/>
      <c r="CN442" s="420"/>
      <c r="CO442" s="420"/>
      <c r="CP442" s="420"/>
      <c r="CQ442" s="420"/>
      <c r="CR442" s="420"/>
      <c r="CS442" s="420"/>
      <c r="CT442" s="420"/>
      <c r="CU442" s="420"/>
      <c r="CV442" s="420"/>
      <c r="CW442" s="420"/>
      <c r="CX442" s="420"/>
      <c r="CY442" s="420"/>
      <c r="CZ442" s="420"/>
    </row>
    <row r="443" s="748" customFormat="true" ht="25.15" customHeight="true" x14ac:dyDescent="0.2">
      <c r="B443" s="770"/>
      <c r="C443" s="849" t="s">
        <v>348</v>
      </c>
      <c r="D443" s="848"/>
      <c r="E443" s="708">
        <v>6.9824919353198858E-2</v>
      </c>
      <c r="F443" s="660"/>
      <c r="G443" s="660"/>
      <c r="H443" s="848" t="s">
        <v>342</v>
      </c>
      <c r="I443" s="848"/>
      <c r="J443" s="708">
        <v>-8.9335051262535922E-2</v>
      </c>
      <c r="K443" s="660"/>
      <c r="L443" s="660"/>
      <c r="M443" s="848" t="s">
        <v>256</v>
      </c>
      <c r="N443" s="848"/>
      <c r="O443" s="708">
        <v>3.1529603732022418E-2</v>
      </c>
      <c r="P443" s="660"/>
      <c r="Q443" s="660"/>
      <c r="AH443" s="417"/>
      <c r="AI443" s="417"/>
      <c r="AJ443" s="417"/>
      <c r="AK443" s="417"/>
      <c r="AL443" s="417"/>
      <c r="AM443" s="417"/>
      <c r="AN443" s="417"/>
      <c r="AO443" s="417"/>
      <c r="AP443" s="417"/>
      <c r="AQ443" s="417"/>
      <c r="AR443" s="417"/>
      <c r="AS443" s="417"/>
      <c r="AT443" s="417"/>
      <c r="AU443" s="417"/>
      <c r="AV443" s="417"/>
      <c r="AW443" s="417"/>
      <c r="AX443" s="417"/>
      <c r="AY443" s="417"/>
      <c r="AZ443" s="417"/>
      <c r="BA443" s="419"/>
      <c r="BB443" s="495"/>
      <c r="BC443" s="419"/>
      <c r="BD443" s="419"/>
      <c r="BE443" s="419"/>
      <c r="BF443" s="419"/>
      <c r="BG443" s="419"/>
      <c r="BH443" s="419"/>
      <c r="BI443" s="419"/>
      <c r="BJ443" s="419"/>
      <c r="BK443" s="419"/>
      <c r="BL443" s="419"/>
      <c r="BM443" s="419"/>
      <c r="BN443" s="419"/>
      <c r="BO443" s="419"/>
      <c r="BP443" s="419"/>
      <c r="BQ443" s="419"/>
      <c r="BR443" s="419"/>
      <c r="BS443" s="419"/>
      <c r="BT443" s="419"/>
      <c r="BU443" s="419"/>
      <c r="BV443" s="419"/>
      <c r="BW443" s="419"/>
      <c r="BX443" s="419"/>
      <c r="BY443" s="419"/>
      <c r="BZ443" s="420"/>
      <c r="CA443" s="420"/>
      <c r="CB443" s="420"/>
      <c r="CC443" s="420"/>
      <c r="CD443" s="420"/>
      <c r="CE443" s="420"/>
      <c r="CF443" s="420"/>
      <c r="CG443" s="420"/>
      <c r="CH443" s="420"/>
      <c r="CI443" s="420"/>
      <c r="CJ443" s="420"/>
      <c r="CK443" s="420"/>
      <c r="CL443" s="420"/>
      <c r="CM443" s="420"/>
      <c r="CN443" s="420"/>
      <c r="CO443" s="420"/>
      <c r="CP443" s="420"/>
      <c r="CQ443" s="420"/>
      <c r="CR443" s="420"/>
      <c r="CS443" s="420"/>
      <c r="CT443" s="420"/>
      <c r="CU443" s="420"/>
      <c r="CV443" s="420"/>
      <c r="CW443" s="420"/>
      <c r="CX443" s="420"/>
      <c r="CY443" s="420"/>
      <c r="CZ443" s="420"/>
    </row>
    <row r="444" s="748" customFormat="true" ht="25.15" customHeight="true" x14ac:dyDescent="0.2">
      <c r="B444" s="770"/>
      <c r="C444" s="849" t="s">
        <v>245</v>
      </c>
      <c r="D444" s="848"/>
      <c r="E444" s="708">
        <v>-6.2438528870405678E-2</v>
      </c>
      <c r="F444" s="660"/>
      <c r="G444" s="660"/>
      <c r="H444" s="848" t="s">
        <v>349</v>
      </c>
      <c r="I444" s="848"/>
      <c r="J444" s="708">
        <v>-8.4869633772078665E-2</v>
      </c>
      <c r="K444" s="660"/>
      <c r="L444" s="660"/>
      <c r="M444" s="848" t="s">
        <v>349</v>
      </c>
      <c r="N444" s="848"/>
      <c r="O444" s="708">
        <v>-2.7955114234089765E-2</v>
      </c>
      <c r="P444" s="660"/>
      <c r="Q444" s="660"/>
      <c r="AH444" s="417"/>
      <c r="AI444" s="417"/>
      <c r="AJ444" s="417"/>
      <c r="AK444" s="417"/>
      <c r="AL444" s="417"/>
      <c r="AM444" s="417"/>
      <c r="AN444" s="417"/>
      <c r="AO444" s="417"/>
      <c r="AP444" s="417"/>
      <c r="AQ444" s="417"/>
      <c r="AR444" s="417"/>
      <c r="AS444" s="417"/>
      <c r="AT444" s="417"/>
      <c r="AU444" s="417"/>
      <c r="AV444" s="417"/>
      <c r="AW444" s="417"/>
      <c r="AX444" s="417"/>
      <c r="AY444" s="417"/>
      <c r="AZ444" s="417"/>
      <c r="BA444" s="419"/>
      <c r="BB444" s="495"/>
      <c r="BC444" s="419"/>
      <c r="BD444" s="419"/>
      <c r="BE444" s="419"/>
      <c r="BF444" s="419"/>
      <c r="BG444" s="419"/>
      <c r="BH444" s="419"/>
      <c r="BI444" s="419"/>
      <c r="BJ444" s="419"/>
      <c r="BK444" s="419"/>
      <c r="BL444" s="419"/>
      <c r="BM444" s="419"/>
      <c r="BN444" s="419"/>
      <c r="BO444" s="419"/>
      <c r="BP444" s="419"/>
      <c r="BQ444" s="419"/>
      <c r="BR444" s="419"/>
      <c r="BS444" s="419"/>
      <c r="BT444" s="419"/>
      <c r="BU444" s="419"/>
      <c r="BV444" s="419"/>
      <c r="BW444" s="419"/>
      <c r="BX444" s="419"/>
      <c r="BY444" s="419"/>
      <c r="BZ444" s="420"/>
      <c r="CA444" s="420"/>
      <c r="CB444" s="420"/>
      <c r="CC444" s="420"/>
      <c r="CD444" s="420"/>
      <c r="CE444" s="420"/>
      <c r="CF444" s="420"/>
      <c r="CG444" s="420"/>
      <c r="CH444" s="420"/>
      <c r="CI444" s="420"/>
      <c r="CJ444" s="420"/>
      <c r="CK444" s="420"/>
      <c r="CL444" s="420"/>
      <c r="CM444" s="420"/>
      <c r="CN444" s="420"/>
      <c r="CO444" s="420"/>
      <c r="CP444" s="420"/>
      <c r="CQ444" s="420"/>
      <c r="CR444" s="420"/>
      <c r="CS444" s="420"/>
      <c r="CT444" s="420"/>
      <c r="CU444" s="420"/>
      <c r="CV444" s="420"/>
      <c r="CW444" s="420"/>
      <c r="CX444" s="420"/>
      <c r="CY444" s="420"/>
      <c r="CZ444" s="420"/>
    </row>
    <row r="445" s="748" customFormat="true" ht="25.15" customHeight="true" x14ac:dyDescent="0.2">
      <c r="B445" s="770"/>
      <c r="C445" s="849" t="s">
        <v>349</v>
      </c>
      <c r="D445" s="848"/>
      <c r="E445" s="708">
        <v>-6.1213409981388876E-2</v>
      </c>
      <c r="F445" s="660"/>
      <c r="G445" s="660"/>
      <c r="H445" s="848" t="s">
        <v>245</v>
      </c>
      <c r="I445" s="848"/>
      <c r="J445" s="708">
        <v>-8.4213378584644838E-2</v>
      </c>
      <c r="K445" s="660"/>
      <c r="L445" s="660"/>
      <c r="M445" s="848" t="s">
        <v>221</v>
      </c>
      <c r="N445" s="848"/>
      <c r="O445" s="708">
        <v>2.7735698077276209E-2</v>
      </c>
      <c r="P445" s="660"/>
      <c r="Q445" s="660"/>
      <c r="AH445" s="417"/>
      <c r="AI445" s="417"/>
      <c r="AJ445" s="417"/>
      <c r="AK445" s="417"/>
      <c r="AL445" s="417"/>
      <c r="AM445" s="417"/>
      <c r="AN445" s="417"/>
      <c r="AO445" s="417"/>
      <c r="AP445" s="417"/>
      <c r="AQ445" s="417"/>
      <c r="AR445" s="417"/>
      <c r="AS445" s="417"/>
      <c r="AT445" s="417"/>
      <c r="AU445" s="417"/>
      <c r="AV445" s="417"/>
      <c r="AW445" s="417"/>
      <c r="AX445" s="417"/>
      <c r="AY445" s="417"/>
      <c r="AZ445" s="417"/>
      <c r="BA445" s="419"/>
      <c r="BB445" s="495"/>
      <c r="BC445" s="419"/>
      <c r="BD445" s="419"/>
      <c r="BE445" s="419"/>
      <c r="BF445" s="419"/>
      <c r="BG445" s="419"/>
      <c r="BH445" s="419"/>
      <c r="BI445" s="419"/>
      <c r="BJ445" s="419"/>
      <c r="BK445" s="419"/>
      <c r="BL445" s="419"/>
      <c r="BM445" s="419"/>
      <c r="BN445" s="419"/>
      <c r="BO445" s="419"/>
      <c r="BP445" s="419"/>
      <c r="BQ445" s="419"/>
      <c r="BR445" s="419"/>
      <c r="BS445" s="419"/>
      <c r="BT445" s="419"/>
      <c r="BU445" s="419"/>
      <c r="BV445" s="419"/>
      <c r="BW445" s="419"/>
      <c r="BX445" s="419"/>
      <c r="BY445" s="419"/>
      <c r="BZ445" s="420"/>
      <c r="CA445" s="420"/>
      <c r="CB445" s="420"/>
      <c r="CC445" s="420"/>
      <c r="CD445" s="420"/>
      <c r="CE445" s="420"/>
      <c r="CF445" s="420"/>
      <c r="CG445" s="420"/>
      <c r="CH445" s="420"/>
      <c r="CI445" s="420"/>
      <c r="CJ445" s="420"/>
      <c r="CK445" s="420"/>
      <c r="CL445" s="420"/>
      <c r="CM445" s="420"/>
      <c r="CN445" s="420"/>
      <c r="CO445" s="420"/>
      <c r="CP445" s="420"/>
      <c r="CQ445" s="420"/>
      <c r="CR445" s="420"/>
      <c r="CS445" s="420"/>
      <c r="CT445" s="420"/>
      <c r="CU445" s="420"/>
      <c r="CV445" s="420"/>
      <c r="CW445" s="420"/>
      <c r="CX445" s="420"/>
      <c r="CY445" s="420"/>
      <c r="CZ445" s="420"/>
    </row>
    <row r="446" s="748" customFormat="true" ht="25.15" customHeight="true" x14ac:dyDescent="0.2">
      <c r="C446" s="849" t="s">
        <v>350</v>
      </c>
      <c r="D446" s="848"/>
      <c r="E446" s="708">
        <v>-5.4446685689947844E-2</v>
      </c>
      <c r="F446" s="660"/>
      <c r="G446" s="660"/>
      <c r="H446" s="848" t="s">
        <v>348</v>
      </c>
      <c r="I446" s="848"/>
      <c r="J446" s="708">
        <v>8.2875398060480013E-2</v>
      </c>
      <c r="K446" s="660"/>
      <c r="L446" s="660"/>
      <c r="M446" s="848" t="s">
        <v>351</v>
      </c>
      <c r="N446" s="848"/>
      <c r="O446" s="708">
        <v>-2.7000024700102546E-2</v>
      </c>
      <c r="P446" s="660"/>
      <c r="Q446" s="660"/>
      <c r="AH446" s="417"/>
      <c r="AI446" s="417"/>
      <c r="AJ446" s="417"/>
      <c r="AK446" s="417"/>
      <c r="AL446" s="417"/>
      <c r="AM446" s="417"/>
      <c r="AN446" s="417"/>
      <c r="AO446" s="417"/>
      <c r="AP446" s="417"/>
      <c r="AQ446" s="417"/>
      <c r="AR446" s="417"/>
      <c r="AS446" s="417"/>
      <c r="AT446" s="417"/>
      <c r="AU446" s="417"/>
      <c r="AV446" s="417"/>
      <c r="AW446" s="417"/>
      <c r="AX446" s="417"/>
      <c r="AY446" s="417"/>
      <c r="AZ446" s="417"/>
      <c r="BA446" s="419"/>
      <c r="BB446" s="495"/>
      <c r="BC446" s="419"/>
      <c r="BD446" s="419"/>
      <c r="BE446" s="419"/>
      <c r="BF446" s="419"/>
      <c r="BG446" s="419"/>
      <c r="BH446" s="419"/>
      <c r="BI446" s="419"/>
      <c r="BJ446" s="419"/>
      <c r="BK446" s="419"/>
      <c r="BL446" s="419"/>
      <c r="BM446" s="419"/>
      <c r="BN446" s="419"/>
      <c r="BO446" s="419"/>
      <c r="BP446" s="419"/>
      <c r="BQ446" s="419"/>
      <c r="BR446" s="419"/>
      <c r="BS446" s="419"/>
      <c r="BT446" s="419"/>
      <c r="BU446" s="419"/>
      <c r="BV446" s="419"/>
      <c r="BW446" s="419"/>
      <c r="BX446" s="419"/>
      <c r="BY446" s="419"/>
      <c r="BZ446" s="420"/>
      <c r="CA446" s="420"/>
      <c r="CB446" s="420"/>
      <c r="CC446" s="420"/>
      <c r="CD446" s="420"/>
      <c r="CE446" s="420"/>
      <c r="CF446" s="420"/>
      <c r="CG446" s="420"/>
      <c r="CH446" s="420"/>
      <c r="CI446" s="420"/>
      <c r="CJ446" s="420"/>
      <c r="CK446" s="420"/>
      <c r="CL446" s="420"/>
      <c r="CM446" s="420"/>
      <c r="CN446" s="420"/>
      <c r="CO446" s="420"/>
      <c r="CP446" s="420"/>
      <c r="CQ446" s="420"/>
      <c r="CR446" s="420"/>
      <c r="CS446" s="420"/>
      <c r="CT446" s="420"/>
      <c r="CU446" s="420"/>
      <c r="CV446" s="420"/>
      <c r="CW446" s="420"/>
      <c r="CX446" s="420"/>
      <c r="CY446" s="420"/>
      <c r="CZ446" s="420"/>
    </row>
    <row r="447" s="748" customFormat="true" ht="25.15" customHeight="true" x14ac:dyDescent="0.2">
      <c r="C447" s="849" t="s">
        <v>352</v>
      </c>
      <c r="D447" s="848"/>
      <c r="E447" s="708">
        <v>5.43532668171147E-2</v>
      </c>
      <c r="F447" s="660"/>
      <c r="G447" s="660"/>
      <c r="H447" s="848" t="s">
        <v>352</v>
      </c>
      <c r="I447" s="848"/>
      <c r="J447" s="708">
        <v>7.683816745879922E-2</v>
      </c>
      <c r="K447" s="660"/>
      <c r="L447" s="660"/>
      <c r="M447" s="848" t="s">
        <v>353</v>
      </c>
      <c r="N447" s="848"/>
      <c r="O447" s="708">
        <v>2.5887651524728661E-2</v>
      </c>
      <c r="P447" s="660"/>
      <c r="Q447" s="660"/>
      <c r="AH447" s="417"/>
      <c r="AI447" s="417"/>
      <c r="AJ447" s="417"/>
      <c r="AK447" s="417"/>
      <c r="AL447" s="417"/>
      <c r="AM447" s="417"/>
      <c r="AN447" s="417"/>
      <c r="AO447" s="417"/>
      <c r="AP447" s="417"/>
      <c r="AQ447" s="417"/>
      <c r="AR447" s="417"/>
      <c r="AS447" s="417"/>
      <c r="AT447" s="417"/>
      <c r="AU447" s="417"/>
      <c r="AV447" s="417"/>
      <c r="AW447" s="417"/>
      <c r="AX447" s="417"/>
      <c r="AY447" s="417"/>
      <c r="AZ447" s="417"/>
      <c r="BA447" s="419"/>
      <c r="BB447" s="495"/>
      <c r="BC447" s="419"/>
      <c r="BD447" s="419"/>
      <c r="BE447" s="419"/>
      <c r="BF447" s="419"/>
      <c r="BG447" s="419"/>
      <c r="BH447" s="419"/>
      <c r="BI447" s="419"/>
      <c r="BJ447" s="419"/>
      <c r="BK447" s="419"/>
      <c r="BL447" s="419"/>
      <c r="BM447" s="419"/>
      <c r="BN447" s="419"/>
      <c r="BO447" s="419"/>
      <c r="BP447" s="419"/>
      <c r="BQ447" s="419"/>
      <c r="BR447" s="419"/>
      <c r="BS447" s="419"/>
      <c r="BT447" s="419"/>
      <c r="BU447" s="419"/>
      <c r="BV447" s="419"/>
      <c r="BW447" s="419"/>
      <c r="BX447" s="419"/>
      <c r="BY447" s="419"/>
      <c r="BZ447" s="420"/>
      <c r="CA447" s="420"/>
      <c r="CB447" s="420"/>
      <c r="CC447" s="420"/>
      <c r="CD447" s="420"/>
      <c r="CE447" s="420"/>
      <c r="CF447" s="420"/>
      <c r="CG447" s="420"/>
      <c r="CH447" s="420"/>
      <c r="CI447" s="420"/>
      <c r="CJ447" s="420"/>
      <c r="CK447" s="420"/>
      <c r="CL447" s="420"/>
      <c r="CM447" s="420"/>
      <c r="CN447" s="420"/>
      <c r="CO447" s="420"/>
      <c r="CP447" s="420"/>
      <c r="CQ447" s="420"/>
      <c r="CR447" s="420"/>
      <c r="CS447" s="420"/>
      <c r="CT447" s="420"/>
      <c r="CU447" s="420"/>
      <c r="CV447" s="420"/>
      <c r="CW447" s="420"/>
      <c r="CX447" s="420"/>
      <c r="CY447" s="420"/>
      <c r="CZ447" s="420"/>
    </row>
    <row r="448" s="748" customFormat="true" ht="25.15" customHeight="true" x14ac:dyDescent="0.2">
      <c r="C448" s="849" t="s">
        <v>343</v>
      </c>
      <c r="D448" s="848"/>
      <c r="E448" s="708">
        <v>5.1164150591869489E-2</v>
      </c>
      <c r="F448" s="660"/>
      <c r="G448" s="660"/>
      <c r="H448" s="848" t="s">
        <v>343</v>
      </c>
      <c r="I448" s="848"/>
      <c r="J448" s="708">
        <v>7.3474922772424456E-2</v>
      </c>
      <c r="K448" s="660"/>
      <c r="L448" s="660"/>
      <c r="M448" s="848" t="s">
        <v>354</v>
      </c>
      <c r="N448" s="848"/>
      <c r="O448" s="708">
        <v>-2.5349608626469788E-2</v>
      </c>
      <c r="P448" s="660"/>
      <c r="Q448" s="660"/>
      <c r="AH448" s="417"/>
      <c r="AI448" s="417"/>
      <c r="AJ448" s="417"/>
      <c r="AK448" s="417"/>
      <c r="AL448" s="417"/>
      <c r="AM448" s="417"/>
      <c r="AN448" s="417"/>
      <c r="AO448" s="417"/>
      <c r="AP448" s="417"/>
      <c r="AQ448" s="417"/>
      <c r="AR448" s="417"/>
      <c r="AS448" s="417"/>
      <c r="AT448" s="417"/>
      <c r="AU448" s="417"/>
      <c r="AV448" s="417"/>
      <c r="AW448" s="417"/>
      <c r="AX448" s="417"/>
      <c r="AY448" s="417"/>
      <c r="AZ448" s="417"/>
      <c r="BA448" s="419"/>
      <c r="BB448" s="495"/>
      <c r="BC448" s="419"/>
      <c r="BD448" s="419"/>
      <c r="BE448" s="419"/>
      <c r="BF448" s="419"/>
      <c r="BG448" s="419"/>
      <c r="BH448" s="419"/>
      <c r="BI448" s="419"/>
      <c r="BJ448" s="419"/>
      <c r="BK448" s="419"/>
      <c r="BL448" s="419"/>
      <c r="BM448" s="419"/>
      <c r="BN448" s="419"/>
      <c r="BO448" s="419"/>
      <c r="BP448" s="419"/>
      <c r="BQ448" s="419"/>
      <c r="BR448" s="419"/>
      <c r="BS448" s="419"/>
      <c r="BT448" s="419"/>
      <c r="BU448" s="419"/>
      <c r="BV448" s="419"/>
      <c r="BW448" s="419"/>
      <c r="BX448" s="419"/>
      <c r="BY448" s="419"/>
      <c r="BZ448" s="420"/>
      <c r="CA448" s="420"/>
      <c r="CB448" s="420"/>
      <c r="CC448" s="420"/>
      <c r="CD448" s="420"/>
      <c r="CE448" s="420"/>
      <c r="CF448" s="420"/>
      <c r="CG448" s="420"/>
      <c r="CH448" s="420"/>
      <c r="CI448" s="420"/>
      <c r="CJ448" s="420"/>
      <c r="CK448" s="420"/>
      <c r="CL448" s="420"/>
      <c r="CM448" s="420"/>
      <c r="CN448" s="420"/>
      <c r="CO448" s="420"/>
      <c r="CP448" s="420"/>
      <c r="CQ448" s="420"/>
      <c r="CR448" s="420"/>
      <c r="CS448" s="420"/>
      <c r="CT448" s="420"/>
      <c r="CU448" s="420"/>
      <c r="CV448" s="420"/>
      <c r="CW448" s="420"/>
      <c r="CX448" s="420"/>
      <c r="CY448" s="420"/>
      <c r="CZ448" s="420"/>
    </row>
    <row r="449" s="748" customFormat="true" ht="25.15" customHeight="true" x14ac:dyDescent="0.2">
      <c r="C449" s="849" t="s">
        <v>355</v>
      </c>
      <c r="D449" s="848"/>
      <c r="E449" s="708">
        <v>-4.8777572819989179E-2</v>
      </c>
      <c r="F449" s="660"/>
      <c r="G449" s="660"/>
      <c r="H449" s="848" t="s">
        <v>353</v>
      </c>
      <c r="I449" s="848"/>
      <c r="J449" s="708">
        <v>6.9594712710321277E-2</v>
      </c>
      <c r="K449" s="660"/>
      <c r="L449" s="660"/>
      <c r="M449" s="848" t="s">
        <v>356</v>
      </c>
      <c r="N449" s="848"/>
      <c r="O449" s="708">
        <v>-2.3915436112017904E-2</v>
      </c>
      <c r="P449" s="660"/>
      <c r="Q449" s="660"/>
      <c r="AH449" s="417"/>
      <c r="AI449" s="417"/>
      <c r="AJ449" s="417"/>
      <c r="AK449" s="417"/>
      <c r="AL449" s="417"/>
      <c r="AM449" s="417"/>
      <c r="AN449" s="417"/>
      <c r="AO449" s="417"/>
      <c r="AP449" s="417"/>
      <c r="AQ449" s="417"/>
      <c r="AR449" s="417"/>
      <c r="AS449" s="417"/>
      <c r="AT449" s="417"/>
      <c r="AU449" s="417"/>
      <c r="AV449" s="417"/>
      <c r="AW449" s="417"/>
      <c r="AX449" s="417"/>
      <c r="AY449" s="417"/>
      <c r="AZ449" s="417"/>
      <c r="BA449" s="419"/>
      <c r="BB449" s="495"/>
      <c r="BC449" s="419"/>
      <c r="BD449" s="419"/>
      <c r="BE449" s="419"/>
      <c r="BF449" s="419"/>
      <c r="BG449" s="419"/>
      <c r="BH449" s="419"/>
      <c r="BI449" s="419"/>
      <c r="BJ449" s="419"/>
      <c r="BK449" s="419"/>
      <c r="BL449" s="419"/>
      <c r="BM449" s="419"/>
      <c r="BN449" s="419"/>
      <c r="BO449" s="419"/>
      <c r="BP449" s="419"/>
      <c r="BQ449" s="419"/>
      <c r="BR449" s="419"/>
      <c r="BS449" s="419"/>
      <c r="BT449" s="419"/>
      <c r="BU449" s="419"/>
      <c r="BV449" s="419"/>
      <c r="BW449" s="419"/>
      <c r="BX449" s="419"/>
      <c r="BY449" s="419"/>
      <c r="BZ449" s="420"/>
      <c r="CA449" s="420"/>
      <c r="CB449" s="420"/>
      <c r="CC449" s="420"/>
      <c r="CD449" s="420"/>
      <c r="CE449" s="420"/>
      <c r="CF449" s="420"/>
      <c r="CG449" s="420"/>
      <c r="CH449" s="420"/>
      <c r="CI449" s="420"/>
      <c r="CJ449" s="420"/>
      <c r="CK449" s="420"/>
      <c r="CL449" s="420"/>
      <c r="CM449" s="420"/>
      <c r="CN449" s="420"/>
      <c r="CO449" s="420"/>
      <c r="CP449" s="420"/>
      <c r="CQ449" s="420"/>
      <c r="CR449" s="420"/>
      <c r="CS449" s="420"/>
      <c r="CT449" s="420"/>
      <c r="CU449" s="420"/>
      <c r="CV449" s="420"/>
      <c r="CW449" s="420"/>
      <c r="CX449" s="420"/>
      <c r="CY449" s="420"/>
      <c r="CZ449" s="420"/>
    </row>
    <row r="450" s="748" customFormat="true" ht="25.15" customHeight="true" x14ac:dyDescent="0.2">
      <c r="C450" s="849" t="s">
        <v>345</v>
      </c>
      <c r="D450" s="848"/>
      <c r="E450" s="708">
        <v>4.8649933821931057E-2</v>
      </c>
      <c r="F450" s="660"/>
      <c r="G450" s="660"/>
      <c r="H450" s="848" t="s">
        <v>355</v>
      </c>
      <c r="I450" s="848"/>
      <c r="J450" s="708">
        <v>-6.946921957169612E-2</v>
      </c>
      <c r="K450" s="660"/>
      <c r="L450" s="660"/>
      <c r="M450" s="848" t="s">
        <v>348</v>
      </c>
      <c r="N450" s="848"/>
      <c r="O450" s="708">
        <v>2.3717920564195232E-2</v>
      </c>
      <c r="P450" s="660"/>
      <c r="Q450" s="660"/>
      <c r="AH450" s="417"/>
      <c r="AI450" s="417"/>
      <c r="AJ450" s="417"/>
      <c r="AK450" s="417"/>
      <c r="AL450" s="417"/>
      <c r="AM450" s="417"/>
      <c r="AN450" s="417"/>
      <c r="AO450" s="417"/>
      <c r="AP450" s="417"/>
      <c r="AQ450" s="417"/>
      <c r="AR450" s="417"/>
      <c r="AS450" s="417"/>
      <c r="AT450" s="417"/>
      <c r="AU450" s="417"/>
      <c r="AV450" s="417"/>
      <c r="AW450" s="417"/>
      <c r="AX450" s="417"/>
      <c r="AY450" s="417"/>
      <c r="AZ450" s="417"/>
      <c r="BA450" s="419"/>
      <c r="BB450" s="495"/>
      <c r="BC450" s="419"/>
      <c r="BD450" s="419"/>
      <c r="BE450" s="419"/>
      <c r="BF450" s="419"/>
      <c r="BG450" s="419"/>
      <c r="BH450" s="419"/>
      <c r="BI450" s="419"/>
      <c r="BJ450" s="419"/>
      <c r="BK450" s="419"/>
      <c r="BL450" s="419"/>
      <c r="BM450" s="419"/>
      <c r="BN450" s="419"/>
      <c r="BO450" s="419"/>
      <c r="BP450" s="419"/>
      <c r="BQ450" s="419"/>
      <c r="BR450" s="419"/>
      <c r="BS450" s="419"/>
      <c r="BT450" s="419"/>
      <c r="BU450" s="419"/>
      <c r="BV450" s="419"/>
      <c r="BW450" s="419"/>
      <c r="BX450" s="419"/>
      <c r="BY450" s="419"/>
      <c r="BZ450" s="420"/>
      <c r="CA450" s="420"/>
      <c r="CB450" s="420"/>
      <c r="CC450" s="420"/>
      <c r="CD450" s="420"/>
      <c r="CE450" s="420"/>
      <c r="CF450" s="420"/>
      <c r="CG450" s="420"/>
      <c r="CH450" s="420"/>
      <c r="CI450" s="420"/>
      <c r="CJ450" s="420"/>
      <c r="CK450" s="420"/>
      <c r="CL450" s="420"/>
      <c r="CM450" s="420"/>
      <c r="CN450" s="420"/>
      <c r="CO450" s="420"/>
      <c r="CP450" s="420"/>
      <c r="CQ450" s="420"/>
      <c r="CR450" s="420"/>
      <c r="CS450" s="420"/>
      <c r="CT450" s="420"/>
      <c r="CU450" s="420"/>
      <c r="CV450" s="420"/>
      <c r="CW450" s="420"/>
      <c r="CX450" s="420"/>
      <c r="CY450" s="420"/>
      <c r="CZ450" s="420"/>
    </row>
    <row r="451" s="748" customFormat="true" ht="25.15" customHeight="true" x14ac:dyDescent="0.2">
      <c r="C451" s="849" t="s">
        <v>357</v>
      </c>
      <c r="D451" s="848"/>
      <c r="E451" s="708">
        <v>-4.4082215854909103E-2</v>
      </c>
      <c r="F451" s="660"/>
      <c r="G451" s="660"/>
      <c r="H451" s="848" t="s">
        <v>350</v>
      </c>
      <c r="I451" s="848"/>
      <c r="J451" s="708">
        <v>-6.8741266267994247E-2</v>
      </c>
      <c r="K451" s="660"/>
      <c r="L451" s="660"/>
      <c r="M451" s="848" t="s">
        <v>350</v>
      </c>
      <c r="N451" s="848"/>
      <c r="O451" s="708">
        <v>-2.2965799022828956E-2</v>
      </c>
      <c r="P451" s="660"/>
      <c r="Q451" s="660"/>
      <c r="AH451" s="417"/>
      <c r="AI451" s="417"/>
      <c r="AJ451" s="417"/>
      <c r="AK451" s="417"/>
      <c r="AL451" s="417"/>
      <c r="AM451" s="417"/>
      <c r="AN451" s="417"/>
      <c r="AO451" s="417"/>
      <c r="AP451" s="417"/>
      <c r="AQ451" s="417"/>
      <c r="AR451" s="417"/>
      <c r="AS451" s="417"/>
      <c r="AT451" s="417"/>
      <c r="AU451" s="417"/>
      <c r="AV451" s="417"/>
      <c r="AW451" s="417"/>
      <c r="AX451" s="417"/>
      <c r="AY451" s="417"/>
      <c r="AZ451" s="417"/>
      <c r="BA451" s="419"/>
      <c r="BB451" s="495"/>
      <c r="BC451" s="419"/>
      <c r="BD451" s="419"/>
      <c r="BE451" s="419"/>
      <c r="BF451" s="419"/>
      <c r="BG451" s="419"/>
      <c r="BH451" s="419"/>
      <c r="BI451" s="419"/>
      <c r="BJ451" s="419"/>
      <c r="BK451" s="419"/>
      <c r="BL451" s="419"/>
      <c r="BM451" s="419"/>
      <c r="BN451" s="419"/>
      <c r="BO451" s="419"/>
      <c r="BP451" s="419"/>
      <c r="BQ451" s="419"/>
      <c r="BR451" s="419"/>
      <c r="BS451" s="419"/>
      <c r="BT451" s="419"/>
      <c r="BU451" s="419"/>
      <c r="BV451" s="419"/>
      <c r="BW451" s="419"/>
      <c r="BX451" s="419"/>
      <c r="BY451" s="419"/>
      <c r="BZ451" s="420"/>
      <c r="CA451" s="420"/>
      <c r="CB451" s="420"/>
      <c r="CC451" s="420"/>
      <c r="CD451" s="420"/>
      <c r="CE451" s="420"/>
      <c r="CF451" s="420"/>
      <c r="CG451" s="420"/>
      <c r="CH451" s="420"/>
      <c r="CI451" s="420"/>
      <c r="CJ451" s="420"/>
      <c r="CK451" s="420"/>
      <c r="CL451" s="420"/>
      <c r="CM451" s="420"/>
      <c r="CN451" s="420"/>
      <c r="CO451" s="420"/>
      <c r="CP451" s="420"/>
      <c r="CQ451" s="420"/>
      <c r="CR451" s="420"/>
      <c r="CS451" s="420"/>
      <c r="CT451" s="420"/>
      <c r="CU451" s="420"/>
      <c r="CV451" s="420"/>
      <c r="CW451" s="420"/>
      <c r="CX451" s="420"/>
      <c r="CY451" s="420"/>
      <c r="CZ451" s="420"/>
    </row>
    <row r="452" s="748" customFormat="true" ht="25.15" customHeight="true" x14ac:dyDescent="0.2">
      <c r="C452" s="849" t="s">
        <v>353</v>
      </c>
      <c r="D452" s="848"/>
      <c r="E452" s="708">
        <v>4.0157424108000501E-2</v>
      </c>
      <c r="F452" s="660"/>
      <c r="G452" s="660"/>
      <c r="H452" s="848" t="s">
        <v>358</v>
      </c>
      <c r="I452" s="848"/>
      <c r="J452" s="708">
        <v>-5.5149089620143948E-2</v>
      </c>
      <c r="K452" s="660"/>
      <c r="L452" s="660"/>
      <c r="M452" s="848" t="s">
        <v>359</v>
      </c>
      <c r="N452" s="848"/>
      <c r="O452" s="708">
        <v>-2.1941236173372573E-2</v>
      </c>
      <c r="P452" s="660"/>
      <c r="Q452" s="660"/>
      <c r="AH452" s="417"/>
      <c r="AI452" s="417"/>
      <c r="AJ452" s="417"/>
      <c r="AK452" s="417"/>
      <c r="AL452" s="417"/>
      <c r="AM452" s="417"/>
      <c r="AN452" s="417"/>
      <c r="AO452" s="417"/>
      <c r="AP452" s="417"/>
      <c r="AQ452" s="417"/>
      <c r="AR452" s="417"/>
      <c r="AS452" s="417"/>
      <c r="AT452" s="417"/>
      <c r="AU452" s="417"/>
      <c r="AV452" s="417"/>
      <c r="AW452" s="417"/>
      <c r="AX452" s="417"/>
      <c r="AY452" s="417"/>
      <c r="AZ452" s="417"/>
      <c r="BA452" s="419"/>
      <c r="BB452" s="495"/>
      <c r="BC452" s="419"/>
      <c r="BD452" s="419"/>
      <c r="BE452" s="419"/>
      <c r="BF452" s="419"/>
      <c r="BG452" s="419"/>
      <c r="BH452" s="419"/>
      <c r="BI452" s="419"/>
      <c r="BJ452" s="419"/>
      <c r="BK452" s="419"/>
      <c r="BL452" s="419"/>
      <c r="BM452" s="419"/>
      <c r="BN452" s="419"/>
      <c r="BO452" s="419"/>
      <c r="BP452" s="419"/>
      <c r="BQ452" s="419"/>
      <c r="BR452" s="419"/>
      <c r="BS452" s="419"/>
      <c r="BT452" s="419"/>
      <c r="BU452" s="419"/>
      <c r="BV452" s="419"/>
      <c r="BW452" s="419"/>
      <c r="BX452" s="419"/>
      <c r="BY452" s="419"/>
      <c r="BZ452" s="420"/>
      <c r="CA452" s="420"/>
      <c r="CB452" s="420"/>
      <c r="CC452" s="420"/>
      <c r="CD452" s="420"/>
      <c r="CE452" s="420"/>
      <c r="CF452" s="420"/>
      <c r="CG452" s="420"/>
      <c r="CH452" s="420"/>
      <c r="CI452" s="420"/>
      <c r="CJ452" s="420"/>
      <c r="CK452" s="420"/>
      <c r="CL452" s="420"/>
      <c r="CM452" s="420"/>
      <c r="CN452" s="420"/>
      <c r="CO452" s="420"/>
      <c r="CP452" s="420"/>
      <c r="CQ452" s="420"/>
      <c r="CR452" s="420"/>
      <c r="CS452" s="420"/>
      <c r="CT452" s="420"/>
      <c r="CU452" s="420"/>
      <c r="CV452" s="420"/>
      <c r="CW452" s="420"/>
      <c r="CX452" s="420"/>
      <c r="CY452" s="420"/>
      <c r="CZ452" s="420"/>
    </row>
    <row r="453" s="748" customFormat="true" ht="25.15" customHeight="true" x14ac:dyDescent="0.2">
      <c r="C453" s="849" t="s">
        <v>360</v>
      </c>
      <c r="D453" s="848"/>
      <c r="E453" s="708">
        <v>-3.9957965649904469E-2</v>
      </c>
      <c r="F453" s="660"/>
      <c r="G453" s="660"/>
      <c r="H453" s="848" t="s">
        <v>356</v>
      </c>
      <c r="I453" s="848"/>
      <c r="J453" s="708">
        <v>-5.0445600502167842E-2</v>
      </c>
      <c r="K453" s="660"/>
      <c r="L453" s="660"/>
      <c r="M453" s="848" t="s">
        <v>361</v>
      </c>
      <c r="N453" s="848"/>
      <c r="O453" s="708">
        <v>-2.113490423732715E-2</v>
      </c>
      <c r="P453" s="660"/>
      <c r="Q453" s="660"/>
      <c r="AH453" s="417"/>
      <c r="AI453" s="417"/>
      <c r="AJ453" s="417"/>
      <c r="AK453" s="417"/>
      <c r="AL453" s="417"/>
      <c r="AM453" s="417"/>
      <c r="AN453" s="417"/>
      <c r="AO453" s="417"/>
      <c r="AP453" s="417"/>
      <c r="AQ453" s="417"/>
      <c r="AR453" s="417"/>
      <c r="AS453" s="417"/>
      <c r="AT453" s="417"/>
      <c r="AU453" s="417"/>
      <c r="AV453" s="417"/>
      <c r="AW453" s="417"/>
      <c r="AX453" s="417"/>
      <c r="AY453" s="417"/>
      <c r="AZ453" s="417"/>
      <c r="BA453" s="419"/>
      <c r="BB453" s="495"/>
      <c r="BC453" s="419"/>
      <c r="BD453" s="419"/>
      <c r="BE453" s="419"/>
      <c r="BF453" s="419"/>
      <c r="BG453" s="419"/>
      <c r="BH453" s="419"/>
      <c r="BI453" s="419"/>
      <c r="BJ453" s="419"/>
      <c r="BK453" s="419"/>
      <c r="BL453" s="419"/>
      <c r="BM453" s="419"/>
      <c r="BN453" s="419"/>
      <c r="BO453" s="419"/>
      <c r="BP453" s="419"/>
      <c r="BQ453" s="419"/>
      <c r="BR453" s="419"/>
      <c r="BS453" s="419"/>
      <c r="BT453" s="419"/>
      <c r="BU453" s="419"/>
      <c r="BV453" s="419"/>
      <c r="BW453" s="419"/>
      <c r="BX453" s="419"/>
      <c r="BY453" s="419"/>
      <c r="BZ453" s="420"/>
      <c r="CA453" s="420"/>
      <c r="CB453" s="420"/>
      <c r="CC453" s="420"/>
      <c r="CD453" s="420"/>
      <c r="CE453" s="420"/>
      <c r="CF453" s="420"/>
      <c r="CG453" s="420"/>
      <c r="CH453" s="420"/>
      <c r="CI453" s="420"/>
      <c r="CJ453" s="420"/>
      <c r="CK453" s="420"/>
      <c r="CL453" s="420"/>
      <c r="CM453" s="420"/>
      <c r="CN453" s="420"/>
      <c r="CO453" s="420"/>
      <c r="CP453" s="420"/>
      <c r="CQ453" s="420"/>
      <c r="CR453" s="420"/>
      <c r="CS453" s="420"/>
      <c r="CT453" s="420"/>
      <c r="CU453" s="420"/>
      <c r="CV453" s="420"/>
      <c r="CW453" s="420"/>
      <c r="CX453" s="420"/>
      <c r="CY453" s="420"/>
      <c r="CZ453" s="420"/>
    </row>
    <row r="454" s="748" customFormat="true" ht="25.15" customHeight="true" x14ac:dyDescent="0.2">
      <c r="C454" s="849" t="s">
        <v>344</v>
      </c>
      <c r="D454" s="848"/>
      <c r="E454" s="708">
        <v>-3.6762689333333168E-2</v>
      </c>
      <c r="F454" s="660"/>
      <c r="G454" s="660"/>
      <c r="H454" s="848" t="s">
        <v>360</v>
      </c>
      <c r="I454" s="848"/>
      <c r="J454" s="708">
        <v>-4.8843131249364687E-2</v>
      </c>
      <c r="K454" s="660"/>
      <c r="L454" s="660"/>
      <c r="M454" s="848" t="s">
        <v>232</v>
      </c>
      <c r="N454" s="848"/>
      <c r="O454" s="708">
        <v>-2.0099741129117596E-2</v>
      </c>
      <c r="P454" s="660"/>
      <c r="Q454" s="660"/>
      <c r="AH454" s="417"/>
      <c r="AI454" s="417"/>
      <c r="AJ454" s="417"/>
      <c r="AK454" s="417"/>
      <c r="AL454" s="417"/>
      <c r="AM454" s="417"/>
      <c r="AN454" s="417"/>
      <c r="AO454" s="417"/>
      <c r="AP454" s="417"/>
      <c r="AQ454" s="417"/>
      <c r="AR454" s="417"/>
      <c r="AS454" s="417"/>
      <c r="AT454" s="417"/>
      <c r="AU454" s="417"/>
      <c r="AV454" s="417"/>
      <c r="AW454" s="417"/>
      <c r="AX454" s="417"/>
      <c r="AY454" s="417"/>
      <c r="AZ454" s="417"/>
      <c r="BA454" s="419"/>
      <c r="BB454" s="495"/>
      <c r="BC454" s="419"/>
      <c r="BD454" s="419"/>
      <c r="BE454" s="419"/>
      <c r="BF454" s="419"/>
      <c r="BG454" s="419"/>
      <c r="BH454" s="419"/>
      <c r="BI454" s="419"/>
      <c r="BJ454" s="419"/>
      <c r="BK454" s="419"/>
      <c r="BL454" s="419"/>
      <c r="BM454" s="419"/>
      <c r="BN454" s="419"/>
      <c r="BO454" s="419"/>
      <c r="BP454" s="419"/>
      <c r="BQ454" s="419"/>
      <c r="BR454" s="419"/>
      <c r="BS454" s="419"/>
      <c r="BT454" s="419"/>
      <c r="BU454" s="419"/>
      <c r="BV454" s="419"/>
      <c r="BW454" s="419"/>
      <c r="BX454" s="419"/>
      <c r="BY454" s="419"/>
      <c r="BZ454" s="420"/>
      <c r="CA454" s="420"/>
      <c r="CB454" s="420"/>
      <c r="CC454" s="420"/>
      <c r="CD454" s="420"/>
      <c r="CE454" s="420"/>
      <c r="CF454" s="420"/>
      <c r="CG454" s="420"/>
      <c r="CH454" s="420"/>
      <c r="CI454" s="420"/>
      <c r="CJ454" s="420"/>
      <c r="CK454" s="420"/>
      <c r="CL454" s="420"/>
      <c r="CM454" s="420"/>
      <c r="CN454" s="420"/>
      <c r="CO454" s="420"/>
      <c r="CP454" s="420"/>
      <c r="CQ454" s="420"/>
      <c r="CR454" s="420"/>
      <c r="CS454" s="420"/>
      <c r="CT454" s="420"/>
      <c r="CU454" s="420"/>
      <c r="CV454" s="420"/>
      <c r="CW454" s="420"/>
      <c r="CX454" s="420"/>
      <c r="CY454" s="420"/>
      <c r="CZ454" s="420"/>
    </row>
    <row r="455" s="748" customFormat="true" ht="25.15" customHeight="true" x14ac:dyDescent="0.2">
      <c r="C455" s="849" t="s">
        <v>347</v>
      </c>
      <c r="D455" s="848"/>
      <c r="E455" s="708">
        <v>-3.3943638670613216E-2</v>
      </c>
      <c r="F455" s="660"/>
      <c r="G455" s="660"/>
      <c r="H455" s="848" t="s">
        <v>351</v>
      </c>
      <c r="I455" s="848"/>
      <c r="J455" s="708">
        <v>-4.5270711318359108E-2</v>
      </c>
      <c r="K455" s="660"/>
      <c r="L455" s="660"/>
      <c r="M455" s="848" t="s">
        <v>362</v>
      </c>
      <c r="N455" s="848"/>
      <c r="O455" s="708">
        <v>1.9824781027735345E-2</v>
      </c>
      <c r="P455" s="660"/>
      <c r="Q455" s="660"/>
      <c r="AH455" s="417"/>
      <c r="AI455" s="417"/>
      <c r="AJ455" s="417"/>
      <c r="AK455" s="417"/>
      <c r="AL455" s="417"/>
      <c r="AM455" s="417"/>
      <c r="AN455" s="417"/>
      <c r="AO455" s="417"/>
      <c r="AP455" s="417"/>
      <c r="AQ455" s="417"/>
      <c r="AR455" s="417"/>
      <c r="AS455" s="417"/>
      <c r="AT455" s="417"/>
      <c r="AU455" s="417"/>
      <c r="AV455" s="417"/>
      <c r="AW455" s="417"/>
      <c r="AX455" s="417"/>
      <c r="AY455" s="417"/>
      <c r="AZ455" s="417"/>
      <c r="BA455" s="419"/>
      <c r="BB455" s="495"/>
      <c r="BC455" s="419"/>
      <c r="BD455" s="419"/>
      <c r="BE455" s="419"/>
      <c r="BF455" s="419"/>
      <c r="BG455" s="419"/>
      <c r="BH455" s="419"/>
      <c r="BI455" s="419"/>
      <c r="BJ455" s="419"/>
      <c r="BK455" s="419"/>
      <c r="BL455" s="419"/>
      <c r="BM455" s="419"/>
      <c r="BN455" s="419"/>
      <c r="BO455" s="419"/>
      <c r="BP455" s="419"/>
      <c r="BQ455" s="419"/>
      <c r="BR455" s="419"/>
      <c r="BS455" s="419"/>
      <c r="BT455" s="419"/>
      <c r="BU455" s="419"/>
      <c r="BV455" s="419"/>
      <c r="BW455" s="419"/>
      <c r="BX455" s="419"/>
      <c r="BY455" s="419"/>
      <c r="BZ455" s="420"/>
      <c r="CA455" s="420"/>
      <c r="CB455" s="420"/>
      <c r="CC455" s="420"/>
      <c r="CD455" s="420"/>
      <c r="CE455" s="420"/>
      <c r="CF455" s="420"/>
      <c r="CG455" s="420"/>
      <c r="CH455" s="420"/>
      <c r="CI455" s="420"/>
      <c r="CJ455" s="420"/>
      <c r="CK455" s="420"/>
      <c r="CL455" s="420"/>
      <c r="CM455" s="420"/>
      <c r="CN455" s="420"/>
      <c r="CO455" s="420"/>
      <c r="CP455" s="420"/>
      <c r="CQ455" s="420"/>
      <c r="CR455" s="420"/>
      <c r="CS455" s="420"/>
      <c r="CT455" s="420"/>
      <c r="CU455" s="420"/>
      <c r="CV455" s="420"/>
      <c r="CW455" s="420"/>
      <c r="CX455" s="420"/>
      <c r="CY455" s="420"/>
      <c r="CZ455" s="420"/>
    </row>
    <row r="456" s="748" customFormat="true" ht="25.15" customHeight="true" x14ac:dyDescent="0.2">
      <c r="C456" s="849" t="s">
        <v>363</v>
      </c>
      <c r="D456" s="848"/>
      <c r="E456" s="708">
        <v>-3.2176354312042035E-2</v>
      </c>
      <c r="F456" s="660"/>
      <c r="G456" s="660"/>
      <c r="H456" s="848" t="s">
        <v>364</v>
      </c>
      <c r="I456" s="848"/>
      <c r="J456" s="708">
        <v>-4.5222291304624809E-2</v>
      </c>
      <c r="K456" s="660"/>
      <c r="L456" s="660"/>
      <c r="M456" s="848" t="s">
        <v>365</v>
      </c>
      <c r="N456" s="848"/>
      <c r="O456" s="708">
        <v>-1.940042363152213E-2</v>
      </c>
      <c r="P456" s="660"/>
      <c r="Q456" s="660"/>
      <c r="AH456" s="417"/>
      <c r="AI456" s="417"/>
      <c r="AJ456" s="417"/>
      <c r="AK456" s="417"/>
      <c r="AL456" s="417"/>
      <c r="AM456" s="417"/>
      <c r="AN456" s="417"/>
      <c r="AO456" s="417"/>
      <c r="AP456" s="417"/>
      <c r="AQ456" s="417"/>
      <c r="AR456" s="417"/>
      <c r="AS456" s="417"/>
      <c r="AT456" s="417"/>
      <c r="AU456" s="417"/>
      <c r="AV456" s="417"/>
      <c r="AW456" s="417"/>
      <c r="AX456" s="417"/>
      <c r="AY456" s="417"/>
      <c r="AZ456" s="417"/>
      <c r="BA456" s="419"/>
      <c r="BB456" s="495"/>
      <c r="BC456" s="419"/>
      <c r="BD456" s="419"/>
      <c r="BE456" s="419"/>
      <c r="BF456" s="419"/>
      <c r="BG456" s="419"/>
      <c r="BH456" s="419"/>
      <c r="BI456" s="419"/>
      <c r="BJ456" s="419"/>
      <c r="BK456" s="419"/>
      <c r="BL456" s="419"/>
      <c r="BM456" s="419"/>
      <c r="BN456" s="419"/>
      <c r="BO456" s="419"/>
      <c r="BP456" s="419"/>
      <c r="BQ456" s="419"/>
      <c r="BR456" s="419"/>
      <c r="BS456" s="419"/>
      <c r="BT456" s="419"/>
      <c r="BU456" s="419"/>
      <c r="BV456" s="419"/>
      <c r="BW456" s="419"/>
      <c r="BX456" s="419"/>
      <c r="BY456" s="419"/>
      <c r="BZ456" s="420"/>
      <c r="CA456" s="420"/>
      <c r="CB456" s="420"/>
      <c r="CC456" s="420"/>
      <c r="CD456" s="420"/>
      <c r="CE456" s="420"/>
      <c r="CF456" s="420"/>
      <c r="CG456" s="420"/>
      <c r="CH456" s="420"/>
      <c r="CI456" s="420"/>
      <c r="CJ456" s="420"/>
      <c r="CK456" s="420"/>
      <c r="CL456" s="420"/>
      <c r="CM456" s="420"/>
      <c r="CN456" s="420"/>
      <c r="CO456" s="420"/>
      <c r="CP456" s="420"/>
      <c r="CQ456" s="420"/>
      <c r="CR456" s="420"/>
      <c r="CS456" s="420"/>
      <c r="CT456" s="420"/>
      <c r="CU456" s="420"/>
      <c r="CV456" s="420"/>
      <c r="CW456" s="420"/>
      <c r="CX456" s="420"/>
      <c r="CY456" s="420"/>
      <c r="CZ456" s="420"/>
    </row>
    <row r="457" s="748" customFormat="true" ht="25.15" customHeight="true" x14ac:dyDescent="0.2">
      <c r="C457" s="849" t="s">
        <v>366</v>
      </c>
      <c r="D457" s="848"/>
      <c r="E457" s="708">
        <v>-3.2034589226248605E-2</v>
      </c>
      <c r="F457" s="660"/>
      <c r="G457" s="660"/>
      <c r="H457" s="848" t="s">
        <v>366</v>
      </c>
      <c r="I457" s="848"/>
      <c r="J457" s="708">
        <v>-4.323829552456291E-2</v>
      </c>
      <c r="K457" s="660"/>
      <c r="L457" s="660"/>
      <c r="M457" s="848" t="s">
        <v>367</v>
      </c>
      <c r="N457" s="848"/>
      <c r="O457" s="708">
        <v>-1.8970233690963553E-2</v>
      </c>
      <c r="P457" s="660"/>
      <c r="Q457" s="660"/>
      <c r="AH457" s="417"/>
      <c r="AI457" s="417"/>
      <c r="AJ457" s="417"/>
      <c r="AK457" s="417"/>
      <c r="AL457" s="417"/>
      <c r="AM457" s="417"/>
      <c r="AN457" s="417"/>
      <c r="AO457" s="417"/>
      <c r="AP457" s="417"/>
      <c r="AQ457" s="417"/>
      <c r="AR457" s="417"/>
      <c r="AS457" s="417"/>
      <c r="AT457" s="417"/>
      <c r="AU457" s="417"/>
      <c r="AV457" s="417"/>
      <c r="AW457" s="417"/>
      <c r="AX457" s="417"/>
      <c r="AY457" s="417"/>
      <c r="AZ457" s="417"/>
      <c r="BA457" s="419"/>
      <c r="BB457" s="495"/>
      <c r="BC457" s="419"/>
      <c r="BD457" s="419"/>
      <c r="BE457" s="419"/>
      <c r="BF457" s="419"/>
      <c r="BG457" s="419"/>
      <c r="BH457" s="419"/>
      <c r="BI457" s="419"/>
      <c r="BJ457" s="419"/>
      <c r="BK457" s="419"/>
      <c r="BL457" s="419"/>
      <c r="BM457" s="419"/>
      <c r="BN457" s="419"/>
      <c r="BO457" s="419"/>
      <c r="BP457" s="419"/>
      <c r="BQ457" s="419"/>
      <c r="BR457" s="419"/>
      <c r="BS457" s="419"/>
      <c r="BT457" s="419"/>
      <c r="BU457" s="419"/>
      <c r="BV457" s="419"/>
      <c r="BW457" s="419"/>
      <c r="BX457" s="419"/>
      <c r="BY457" s="419"/>
      <c r="BZ457" s="420"/>
      <c r="CA457" s="420"/>
      <c r="CB457" s="420"/>
      <c r="CC457" s="420"/>
      <c r="CD457" s="420"/>
      <c r="CE457" s="420"/>
      <c r="CF457" s="420"/>
      <c r="CG457" s="420"/>
      <c r="CH457" s="420"/>
      <c r="CI457" s="420"/>
      <c r="CJ457" s="420"/>
      <c r="CK457" s="420"/>
      <c r="CL457" s="420"/>
      <c r="CM457" s="420"/>
      <c r="CN457" s="420"/>
      <c r="CO457" s="420"/>
      <c r="CP457" s="420"/>
      <c r="CQ457" s="420"/>
      <c r="CR457" s="420"/>
      <c r="CS457" s="420"/>
      <c r="CT457" s="420"/>
      <c r="CU457" s="420"/>
      <c r="CV457" s="420"/>
      <c r="CW457" s="420"/>
      <c r="CX457" s="420"/>
      <c r="CY457" s="420"/>
      <c r="CZ457" s="420"/>
    </row>
    <row r="458" s="748" customFormat="true" ht="25.15" customHeight="true" x14ac:dyDescent="0.2">
      <c r="C458" s="849" t="s">
        <v>346</v>
      </c>
      <c r="D458" s="848"/>
      <c r="E458" s="708">
        <v>2.8681869862348025E-2</v>
      </c>
      <c r="F458" s="660"/>
      <c r="G458" s="660"/>
      <c r="H458" s="848" t="s">
        <v>357</v>
      </c>
      <c r="I458" s="848"/>
      <c r="J458" s="708">
        <v>-4.2380025974941928E-2</v>
      </c>
      <c r="K458" s="660"/>
      <c r="L458" s="660"/>
      <c r="M458" s="848" t="s">
        <v>345</v>
      </c>
      <c r="N458" s="848"/>
      <c r="O458" s="708">
        <v>1.8923762482662879E-2</v>
      </c>
      <c r="P458" s="660"/>
      <c r="Q458" s="660"/>
      <c r="AH458" s="417"/>
      <c r="AI458" s="417"/>
      <c r="AJ458" s="417"/>
      <c r="AK458" s="417"/>
      <c r="AL458" s="417"/>
      <c r="AM458" s="417"/>
      <c r="AN458" s="417"/>
      <c r="AO458" s="417"/>
      <c r="AP458" s="417"/>
      <c r="AQ458" s="417"/>
      <c r="AR458" s="417"/>
      <c r="AS458" s="417"/>
      <c r="AT458" s="417"/>
      <c r="AU458" s="417"/>
      <c r="AV458" s="417"/>
      <c r="AW458" s="417"/>
      <c r="AX458" s="417"/>
      <c r="AY458" s="417"/>
      <c r="AZ458" s="417"/>
      <c r="BA458" s="419"/>
      <c r="BB458" s="495"/>
      <c r="BC458" s="419"/>
      <c r="BD458" s="419"/>
      <c r="BE458" s="419"/>
      <c r="BF458" s="419"/>
      <c r="BG458" s="419"/>
      <c r="BH458" s="419"/>
      <c r="BI458" s="419"/>
      <c r="BJ458" s="419"/>
      <c r="BK458" s="419"/>
      <c r="BL458" s="419"/>
      <c r="BM458" s="419"/>
      <c r="BN458" s="419"/>
      <c r="BO458" s="419"/>
      <c r="BP458" s="419"/>
      <c r="BQ458" s="419"/>
      <c r="BR458" s="419"/>
      <c r="BS458" s="419"/>
      <c r="BT458" s="419"/>
      <c r="BU458" s="419"/>
      <c r="BV458" s="419"/>
      <c r="BW458" s="419"/>
      <c r="BX458" s="419"/>
      <c r="BY458" s="419"/>
      <c r="BZ458" s="420"/>
      <c r="CA458" s="420"/>
      <c r="CB458" s="420"/>
      <c r="CC458" s="420"/>
      <c r="CD458" s="420"/>
      <c r="CE458" s="420"/>
      <c r="CF458" s="420"/>
      <c r="CG458" s="420"/>
      <c r="CH458" s="420"/>
      <c r="CI458" s="420"/>
      <c r="CJ458" s="420"/>
      <c r="CK458" s="420"/>
      <c r="CL458" s="420"/>
      <c r="CM458" s="420"/>
      <c r="CN458" s="420"/>
      <c r="CO458" s="420"/>
      <c r="CP458" s="420"/>
      <c r="CQ458" s="420"/>
      <c r="CR458" s="420"/>
      <c r="CS458" s="420"/>
      <c r="CT458" s="420"/>
      <c r="CU458" s="420"/>
      <c r="CV458" s="420"/>
      <c r="CW458" s="420"/>
      <c r="CX458" s="420"/>
      <c r="CY458" s="420"/>
      <c r="CZ458" s="420"/>
    </row>
    <row r="459" s="748" customFormat="true" ht="25.15" customHeight="true" x14ac:dyDescent="0.2">
      <c r="C459" s="849" t="s">
        <v>351</v>
      </c>
      <c r="D459" s="848"/>
      <c r="E459" s="708">
        <v>-2.8449230126620203E-2</v>
      </c>
      <c r="F459" s="660"/>
      <c r="G459" s="660"/>
      <c r="H459" s="848" t="s">
        <v>344</v>
      </c>
      <c r="I459" s="848"/>
      <c r="J459" s="708">
        <v>-4.2243359245476821E-2</v>
      </c>
      <c r="K459" s="660"/>
      <c r="L459" s="660"/>
      <c r="M459" s="848" t="s">
        <v>250</v>
      </c>
      <c r="N459" s="848"/>
      <c r="O459" s="708">
        <v>-1.8696659091181164E-2</v>
      </c>
      <c r="P459" s="660"/>
      <c r="Q459" s="660"/>
      <c r="AH459" s="417"/>
      <c r="AI459" s="417"/>
      <c r="AJ459" s="417"/>
      <c r="AK459" s="417"/>
      <c r="AL459" s="417"/>
      <c r="AM459" s="417"/>
      <c r="AN459" s="417"/>
      <c r="AO459" s="417"/>
      <c r="AP459" s="417"/>
      <c r="AQ459" s="417"/>
      <c r="AR459" s="417"/>
      <c r="AS459" s="417"/>
      <c r="AT459" s="417"/>
      <c r="AU459" s="417"/>
      <c r="AV459" s="417"/>
      <c r="AW459" s="417"/>
      <c r="AX459" s="417"/>
      <c r="AY459" s="417"/>
      <c r="AZ459" s="417"/>
      <c r="BA459" s="419"/>
      <c r="BB459" s="495"/>
      <c r="BC459" s="419"/>
      <c r="BD459" s="419"/>
      <c r="BE459" s="419"/>
      <c r="BF459" s="419"/>
      <c r="BG459" s="419"/>
      <c r="BH459" s="419"/>
      <c r="BI459" s="419"/>
      <c r="BJ459" s="419"/>
      <c r="BK459" s="419"/>
      <c r="BL459" s="419"/>
      <c r="BM459" s="419"/>
      <c r="BN459" s="419"/>
      <c r="BO459" s="419"/>
      <c r="BP459" s="419"/>
      <c r="BQ459" s="419"/>
      <c r="BR459" s="419"/>
      <c r="BS459" s="419"/>
      <c r="BT459" s="419"/>
      <c r="BU459" s="419"/>
      <c r="BV459" s="419"/>
      <c r="BW459" s="419"/>
      <c r="BX459" s="419"/>
      <c r="BY459" s="419"/>
      <c r="BZ459" s="420"/>
      <c r="CA459" s="420"/>
      <c r="CB459" s="420"/>
      <c r="CC459" s="420"/>
      <c r="CD459" s="420"/>
      <c r="CE459" s="420"/>
      <c r="CF459" s="420"/>
      <c r="CG459" s="420"/>
      <c r="CH459" s="420"/>
      <c r="CI459" s="420"/>
      <c r="CJ459" s="420"/>
      <c r="CK459" s="420"/>
      <c r="CL459" s="420"/>
      <c r="CM459" s="420"/>
      <c r="CN459" s="420"/>
      <c r="CO459" s="420"/>
      <c r="CP459" s="420"/>
      <c r="CQ459" s="420"/>
      <c r="CR459" s="420"/>
      <c r="CS459" s="420"/>
      <c r="CT459" s="420"/>
      <c r="CU459" s="420"/>
      <c r="CV459" s="420"/>
      <c r="CW459" s="420"/>
      <c r="CX459" s="420"/>
      <c r="CY459" s="420"/>
      <c r="CZ459" s="420"/>
    </row>
    <row r="460" s="748" customFormat="true" ht="25.15" customHeight="true" x14ac:dyDescent="0.2">
      <c r="C460" s="849" t="s">
        <v>354</v>
      </c>
      <c r="D460" s="848"/>
      <c r="E460" s="708">
        <v>-2.7373908069038961E-2</v>
      </c>
      <c r="F460" s="660"/>
      <c r="G460" s="660"/>
      <c r="H460" s="848" t="s">
        <v>363</v>
      </c>
      <c r="I460" s="848"/>
      <c r="J460" s="708">
        <v>-3.7248069832371541E-2</v>
      </c>
      <c r="K460" s="660"/>
      <c r="L460" s="660"/>
      <c r="M460" s="848" t="s">
        <v>357</v>
      </c>
      <c r="N460" s="848"/>
      <c r="O460" s="708">
        <v>-1.7665719845922606E-2</v>
      </c>
      <c r="P460" s="660"/>
      <c r="Q460" s="660"/>
      <c r="AH460" s="417"/>
      <c r="AI460" s="417"/>
      <c r="AJ460" s="417"/>
      <c r="AK460" s="417"/>
      <c r="AL460" s="417"/>
      <c r="AM460" s="417"/>
      <c r="AN460" s="417"/>
      <c r="AO460" s="417"/>
      <c r="AP460" s="417"/>
      <c r="AQ460" s="417"/>
      <c r="AR460" s="417"/>
      <c r="AS460" s="417"/>
      <c r="AT460" s="417"/>
      <c r="AU460" s="417"/>
      <c r="AV460" s="417"/>
      <c r="AW460" s="417"/>
      <c r="AX460" s="417"/>
      <c r="AY460" s="417"/>
      <c r="AZ460" s="417"/>
      <c r="BA460" s="419"/>
      <c r="BB460" s="495"/>
      <c r="BC460" s="419"/>
      <c r="BD460" s="419"/>
      <c r="BE460" s="419"/>
      <c r="BF460" s="419"/>
      <c r="BG460" s="419"/>
      <c r="BH460" s="419"/>
      <c r="BI460" s="419"/>
      <c r="BJ460" s="419"/>
      <c r="BK460" s="419"/>
      <c r="BL460" s="419"/>
      <c r="BM460" s="419"/>
      <c r="BN460" s="419"/>
      <c r="BO460" s="419"/>
      <c r="BP460" s="419"/>
      <c r="BQ460" s="419"/>
      <c r="BR460" s="419"/>
      <c r="BS460" s="419"/>
      <c r="BT460" s="419"/>
      <c r="BU460" s="419"/>
      <c r="BV460" s="419"/>
      <c r="BW460" s="419"/>
      <c r="BX460" s="419"/>
      <c r="BY460" s="419"/>
      <c r="BZ460" s="420"/>
      <c r="CA460" s="420"/>
      <c r="CB460" s="420"/>
      <c r="CC460" s="420"/>
      <c r="CD460" s="420"/>
      <c r="CE460" s="420"/>
      <c r="CF460" s="420"/>
      <c r="CG460" s="420"/>
      <c r="CH460" s="420"/>
      <c r="CI460" s="420"/>
      <c r="CJ460" s="420"/>
      <c r="CK460" s="420"/>
      <c r="CL460" s="420"/>
      <c r="CM460" s="420"/>
      <c r="CN460" s="420"/>
      <c r="CO460" s="420"/>
      <c r="CP460" s="420"/>
      <c r="CQ460" s="420"/>
      <c r="CR460" s="420"/>
      <c r="CS460" s="420"/>
      <c r="CT460" s="420"/>
      <c r="CU460" s="420"/>
      <c r="CV460" s="420"/>
      <c r="CW460" s="420"/>
      <c r="CX460" s="420"/>
      <c r="CY460" s="420"/>
      <c r="CZ460" s="420"/>
    </row>
    <row r="461" s="748" customFormat="true" ht="25.15" customHeight="true" x14ac:dyDescent="0.2">
      <c r="C461" s="849" t="s">
        <v>359</v>
      </c>
      <c r="D461" s="848"/>
      <c r="E461" s="708">
        <v>-2.5961749164547805E-2</v>
      </c>
      <c r="F461" s="660"/>
      <c r="G461" s="660"/>
      <c r="H461" s="848" t="s">
        <v>368</v>
      </c>
      <c r="I461" s="848"/>
      <c r="J461" s="708">
        <v>-3.4387492426317508E-2</v>
      </c>
      <c r="K461" s="660"/>
      <c r="L461" s="660"/>
      <c r="M461" s="848" t="s">
        <v>336</v>
      </c>
      <c r="N461" s="848"/>
      <c r="O461" s="708">
        <v>1.7486627086308354E-2</v>
      </c>
      <c r="P461" s="660"/>
      <c r="Q461" s="660"/>
      <c r="AH461" s="417"/>
      <c r="AI461" s="417"/>
      <c r="AJ461" s="417"/>
      <c r="AK461" s="417"/>
      <c r="AL461" s="417"/>
      <c r="AM461" s="417"/>
      <c r="AN461" s="417"/>
      <c r="AO461" s="417"/>
      <c r="AP461" s="417"/>
      <c r="AQ461" s="417"/>
      <c r="AR461" s="417"/>
      <c r="AS461" s="417"/>
      <c r="AT461" s="417"/>
      <c r="AU461" s="417"/>
      <c r="AV461" s="417"/>
      <c r="AW461" s="417"/>
      <c r="AX461" s="417"/>
      <c r="AY461" s="417"/>
      <c r="AZ461" s="417"/>
      <c r="BA461" s="419"/>
      <c r="BB461" s="495"/>
      <c r="BC461" s="419"/>
      <c r="BD461" s="419"/>
      <c r="BE461" s="419"/>
      <c r="BF461" s="419"/>
      <c r="BG461" s="419"/>
      <c r="BH461" s="419"/>
      <c r="BI461" s="419"/>
      <c r="BJ461" s="419"/>
      <c r="BK461" s="419"/>
      <c r="BL461" s="419"/>
      <c r="BM461" s="419"/>
      <c r="BN461" s="419"/>
      <c r="BO461" s="419"/>
      <c r="BP461" s="419"/>
      <c r="BQ461" s="419"/>
      <c r="BR461" s="419"/>
      <c r="BS461" s="419"/>
      <c r="BT461" s="419"/>
      <c r="BU461" s="419"/>
      <c r="BV461" s="419"/>
      <c r="BW461" s="419"/>
      <c r="BX461" s="419"/>
      <c r="BY461" s="419"/>
      <c r="BZ461" s="420"/>
      <c r="CA461" s="420"/>
      <c r="CB461" s="420"/>
      <c r="CC461" s="420"/>
      <c r="CD461" s="420"/>
      <c r="CE461" s="420"/>
      <c r="CF461" s="420"/>
      <c r="CG461" s="420"/>
      <c r="CH461" s="420"/>
      <c r="CI461" s="420"/>
      <c r="CJ461" s="420"/>
      <c r="CK461" s="420"/>
      <c r="CL461" s="420"/>
      <c r="CM461" s="420"/>
      <c r="CN461" s="420"/>
      <c r="CO461" s="420"/>
      <c r="CP461" s="420"/>
      <c r="CQ461" s="420"/>
      <c r="CR461" s="420"/>
      <c r="CS461" s="420"/>
      <c r="CT461" s="420"/>
      <c r="CU461" s="420"/>
      <c r="CV461" s="420"/>
      <c r="CW461" s="420"/>
      <c r="CX461" s="420"/>
      <c r="CY461" s="420"/>
      <c r="CZ461" s="420"/>
    </row>
    <row r="462" s="748" customFormat="true" ht="25.15" customHeight="true" x14ac:dyDescent="0.2">
      <c r="C462" s="849" t="s">
        <v>361</v>
      </c>
      <c r="D462" s="848"/>
      <c r="E462" s="708">
        <v>-2.5198308834994562E-2</v>
      </c>
      <c r="F462" s="660"/>
      <c r="G462" s="660"/>
      <c r="H462" s="848" t="s">
        <v>359</v>
      </c>
      <c r="I462" s="848"/>
      <c r="J462" s="708">
        <v>-3.4019509891516052E-2</v>
      </c>
      <c r="K462" s="660"/>
      <c r="L462" s="660"/>
      <c r="M462" s="848" t="s">
        <v>369</v>
      </c>
      <c r="N462" s="848"/>
      <c r="O462" s="708">
        <v>-1.5207909990365394E-2</v>
      </c>
      <c r="P462" s="660"/>
      <c r="Q462" s="660"/>
      <c r="AH462" s="417"/>
      <c r="AI462" s="417"/>
      <c r="AJ462" s="417"/>
      <c r="AK462" s="417"/>
      <c r="AL462" s="417"/>
      <c r="AM462" s="417"/>
      <c r="AN462" s="417"/>
      <c r="AO462" s="417"/>
      <c r="AP462" s="417"/>
      <c r="AQ462" s="417"/>
      <c r="AR462" s="417"/>
      <c r="AS462" s="417"/>
      <c r="AT462" s="417"/>
      <c r="AU462" s="417"/>
      <c r="AV462" s="417"/>
      <c r="AW462" s="417"/>
      <c r="AX462" s="417"/>
      <c r="AY462" s="417"/>
      <c r="AZ462" s="417"/>
      <c r="BA462" s="419"/>
      <c r="BB462" s="495"/>
      <c r="BC462" s="419"/>
      <c r="BD462" s="419"/>
      <c r="BE462" s="419"/>
      <c r="BF462" s="419"/>
      <c r="BG462" s="419"/>
      <c r="BH462" s="419"/>
      <c r="BI462" s="419"/>
      <c r="BJ462" s="419"/>
      <c r="BK462" s="419"/>
      <c r="BL462" s="419"/>
      <c r="BM462" s="419"/>
      <c r="BN462" s="419"/>
      <c r="BO462" s="419"/>
      <c r="BP462" s="419"/>
      <c r="BQ462" s="419"/>
      <c r="BR462" s="419"/>
      <c r="BS462" s="419"/>
      <c r="BT462" s="419"/>
      <c r="BU462" s="419"/>
      <c r="BV462" s="419"/>
      <c r="BW462" s="419"/>
      <c r="BX462" s="419"/>
      <c r="BY462" s="419"/>
      <c r="BZ462" s="420"/>
      <c r="CA462" s="420"/>
      <c r="CB462" s="420"/>
      <c r="CC462" s="420"/>
      <c r="CD462" s="420"/>
      <c r="CE462" s="420"/>
      <c r="CF462" s="420"/>
      <c r="CG462" s="420"/>
      <c r="CH462" s="420"/>
      <c r="CI462" s="420"/>
      <c r="CJ462" s="420"/>
      <c r="CK462" s="420"/>
      <c r="CL462" s="420"/>
      <c r="CM462" s="420"/>
      <c r="CN462" s="420"/>
      <c r="CO462" s="420"/>
      <c r="CP462" s="420"/>
      <c r="CQ462" s="420"/>
      <c r="CR462" s="420"/>
      <c r="CS462" s="420"/>
      <c r="CT462" s="420"/>
      <c r="CU462" s="420"/>
      <c r="CV462" s="420"/>
      <c r="CW462" s="420"/>
      <c r="CX462" s="420"/>
      <c r="CY462" s="420"/>
      <c r="CZ462" s="420"/>
    </row>
    <row r="463" s="748" customFormat="true" ht="25.15" customHeight="true" x14ac:dyDescent="0.2">
      <c r="C463" s="849" t="s">
        <v>370</v>
      </c>
      <c r="D463" s="848"/>
      <c r="E463" s="708">
        <v>2.5175996991861082E-2</v>
      </c>
      <c r="F463" s="660"/>
      <c r="G463" s="660"/>
      <c r="H463" s="848" t="s">
        <v>371</v>
      </c>
      <c r="I463" s="848"/>
      <c r="J463" s="708">
        <v>-3.244393696327541E-2</v>
      </c>
      <c r="K463" s="660"/>
      <c r="L463" s="660"/>
      <c r="M463" s="848" t="s">
        <v>372</v>
      </c>
      <c r="N463" s="848"/>
      <c r="O463" s="708">
        <v>-1.4341000559593151E-2</v>
      </c>
      <c r="P463" s="660"/>
      <c r="Q463" s="660"/>
      <c r="AH463" s="417"/>
      <c r="AI463" s="417"/>
      <c r="AJ463" s="417"/>
      <c r="AK463" s="417"/>
      <c r="AL463" s="417"/>
      <c r="AM463" s="417"/>
      <c r="AN463" s="417"/>
      <c r="AO463" s="417"/>
      <c r="AP463" s="417"/>
      <c r="AQ463" s="417"/>
      <c r="AR463" s="417"/>
      <c r="AS463" s="417"/>
      <c r="AT463" s="417"/>
      <c r="AU463" s="417"/>
      <c r="AV463" s="417"/>
      <c r="AW463" s="417"/>
      <c r="AX463" s="417"/>
      <c r="AY463" s="417"/>
      <c r="AZ463" s="417"/>
      <c r="BA463" s="419"/>
      <c r="BB463" s="495"/>
      <c r="BC463" s="419"/>
      <c r="BD463" s="419"/>
      <c r="BE463" s="419"/>
      <c r="BF463" s="419"/>
      <c r="BG463" s="419"/>
      <c r="BH463" s="419"/>
      <c r="BI463" s="419"/>
      <c r="BJ463" s="419"/>
      <c r="BK463" s="419"/>
      <c r="BL463" s="419"/>
      <c r="BM463" s="419"/>
      <c r="BN463" s="419"/>
      <c r="BO463" s="419"/>
      <c r="BP463" s="419"/>
      <c r="BQ463" s="419"/>
      <c r="BR463" s="419"/>
      <c r="BS463" s="419"/>
      <c r="BT463" s="419"/>
      <c r="BU463" s="419"/>
      <c r="BV463" s="419"/>
      <c r="BW463" s="419"/>
      <c r="BX463" s="419"/>
      <c r="BY463" s="419"/>
      <c r="BZ463" s="420"/>
      <c r="CA463" s="420"/>
      <c r="CB463" s="420"/>
      <c r="CC463" s="420"/>
      <c r="CD463" s="420"/>
      <c r="CE463" s="420"/>
      <c r="CF463" s="420"/>
      <c r="CG463" s="420"/>
      <c r="CH463" s="420"/>
      <c r="CI463" s="420"/>
      <c r="CJ463" s="420"/>
      <c r="CK463" s="420"/>
      <c r="CL463" s="420"/>
      <c r="CM463" s="420"/>
      <c r="CN463" s="420"/>
      <c r="CO463" s="420"/>
      <c r="CP463" s="420"/>
      <c r="CQ463" s="420"/>
      <c r="CR463" s="420"/>
      <c r="CS463" s="420"/>
      <c r="CT463" s="420"/>
      <c r="CU463" s="420"/>
      <c r="CV463" s="420"/>
      <c r="CW463" s="420"/>
      <c r="CX463" s="420"/>
      <c r="CY463" s="420"/>
      <c r="CZ463" s="420"/>
    </row>
    <row r="464" s="748" customFormat="true" ht="25.15" customHeight="true" x14ac:dyDescent="0.2">
      <c r="C464" s="849" t="s">
        <v>373</v>
      </c>
      <c r="D464" s="848"/>
      <c r="E464" s="708">
        <v>-2.2968085304110805E-2</v>
      </c>
      <c r="F464" s="660"/>
      <c r="G464" s="660"/>
      <c r="H464" s="848" t="s">
        <v>354</v>
      </c>
      <c r="I464" s="848"/>
      <c r="J464" s="708">
        <v>-3.2210597207387018E-2</v>
      </c>
      <c r="K464" s="660"/>
      <c r="L464" s="660"/>
      <c r="M464" s="848" t="s">
        <v>368</v>
      </c>
      <c r="N464" s="848"/>
      <c r="O464" s="708">
        <v>-1.1590524059056204E-2</v>
      </c>
      <c r="P464" s="660"/>
      <c r="Q464" s="660"/>
      <c r="AH464" s="417"/>
      <c r="AI464" s="417"/>
      <c r="AJ464" s="417"/>
      <c r="AK464" s="417"/>
      <c r="AL464" s="417"/>
      <c r="AM464" s="417"/>
      <c r="AN464" s="417"/>
      <c r="AO464" s="417"/>
      <c r="AP464" s="417"/>
      <c r="AQ464" s="417"/>
      <c r="AR464" s="417"/>
      <c r="AS464" s="417"/>
      <c r="AT464" s="417"/>
      <c r="AU464" s="417"/>
      <c r="AV464" s="417"/>
      <c r="AW464" s="417"/>
      <c r="AX464" s="417"/>
      <c r="AY464" s="417"/>
      <c r="AZ464" s="417"/>
      <c r="BA464" s="419"/>
      <c r="BB464" s="495"/>
      <c r="BC464" s="419"/>
      <c r="BD464" s="419"/>
      <c r="BE464" s="419"/>
      <c r="BF464" s="419"/>
      <c r="BG464" s="419"/>
      <c r="BH464" s="419"/>
      <c r="BI464" s="419"/>
      <c r="BJ464" s="419"/>
      <c r="BK464" s="419"/>
      <c r="BL464" s="419"/>
      <c r="BM464" s="419"/>
      <c r="BN464" s="419"/>
      <c r="BO464" s="419"/>
      <c r="BP464" s="419"/>
      <c r="BQ464" s="419"/>
      <c r="BR464" s="419"/>
      <c r="BS464" s="419"/>
      <c r="BT464" s="419"/>
      <c r="BU464" s="419"/>
      <c r="BV464" s="419"/>
      <c r="BW464" s="419"/>
      <c r="BX464" s="419"/>
      <c r="BY464" s="419"/>
      <c r="BZ464" s="420"/>
      <c r="CA464" s="420"/>
      <c r="CB464" s="420"/>
      <c r="CC464" s="420"/>
      <c r="CD464" s="420"/>
      <c r="CE464" s="420"/>
      <c r="CF464" s="420"/>
      <c r="CG464" s="420"/>
      <c r="CH464" s="420"/>
      <c r="CI464" s="420"/>
      <c r="CJ464" s="420"/>
      <c r="CK464" s="420"/>
      <c r="CL464" s="420"/>
      <c r="CM464" s="420"/>
      <c r="CN464" s="420"/>
      <c r="CO464" s="420"/>
      <c r="CP464" s="420"/>
      <c r="CQ464" s="420"/>
      <c r="CR464" s="420"/>
      <c r="CS464" s="420"/>
      <c r="CT464" s="420"/>
      <c r="CU464" s="420"/>
      <c r="CV464" s="420"/>
      <c r="CW464" s="420"/>
      <c r="CX464" s="420"/>
      <c r="CY464" s="420"/>
      <c r="CZ464" s="420"/>
    </row>
    <row r="465" s="748" customFormat="true" ht="25.15" customHeight="true" x14ac:dyDescent="0.2">
      <c r="C465" s="849" t="s">
        <v>356</v>
      </c>
      <c r="D465" s="848"/>
      <c r="E465" s="708">
        <v>-2.2848191158014487E-2</v>
      </c>
      <c r="F465" s="660"/>
      <c r="G465" s="660"/>
      <c r="H465" s="848" t="s">
        <v>373</v>
      </c>
      <c r="I465" s="848"/>
      <c r="J465" s="708">
        <v>-2.8244691197424721E-2</v>
      </c>
      <c r="K465" s="660"/>
      <c r="L465" s="660"/>
      <c r="M465" s="848" t="s">
        <v>374</v>
      </c>
      <c r="N465" s="848"/>
      <c r="O465" s="708">
        <v>-1.1579838222851415E-2</v>
      </c>
      <c r="P465" s="660"/>
      <c r="Q465" s="660"/>
      <c r="AH465" s="417"/>
      <c r="AI465" s="417"/>
      <c r="AJ465" s="417"/>
      <c r="AK465" s="417"/>
      <c r="AL465" s="417"/>
      <c r="AM465" s="417"/>
      <c r="AN465" s="417"/>
      <c r="AO465" s="417"/>
      <c r="AP465" s="417"/>
      <c r="AQ465" s="417"/>
      <c r="AR465" s="417"/>
      <c r="AS465" s="417"/>
      <c r="AT465" s="417"/>
      <c r="AU465" s="417"/>
      <c r="AV465" s="417"/>
      <c r="AW465" s="417"/>
      <c r="AX465" s="417"/>
      <c r="AY465" s="417"/>
      <c r="AZ465" s="417"/>
      <c r="BA465" s="419"/>
      <c r="BB465" s="495"/>
      <c r="BC465" s="419"/>
      <c r="BD465" s="419"/>
      <c r="BE465" s="419"/>
      <c r="BF465" s="419"/>
      <c r="BG465" s="419"/>
      <c r="BH465" s="419"/>
      <c r="BI465" s="419"/>
      <c r="BJ465" s="419"/>
      <c r="BK465" s="419"/>
      <c r="BL465" s="419"/>
      <c r="BM465" s="419"/>
      <c r="BN465" s="419"/>
      <c r="BO465" s="419"/>
      <c r="BP465" s="419"/>
      <c r="BQ465" s="419"/>
      <c r="BR465" s="419"/>
      <c r="BS465" s="419"/>
      <c r="BT465" s="419"/>
      <c r="BU465" s="419"/>
      <c r="BV465" s="419"/>
      <c r="BW465" s="419"/>
      <c r="BX465" s="419"/>
      <c r="BY465" s="419"/>
      <c r="BZ465" s="420"/>
      <c r="CA465" s="420"/>
      <c r="CB465" s="420"/>
      <c r="CC465" s="420"/>
      <c r="CD465" s="420"/>
      <c r="CE465" s="420"/>
      <c r="CF465" s="420"/>
      <c r="CG465" s="420"/>
      <c r="CH465" s="420"/>
      <c r="CI465" s="420"/>
      <c r="CJ465" s="420"/>
      <c r="CK465" s="420"/>
      <c r="CL465" s="420"/>
      <c r="CM465" s="420"/>
      <c r="CN465" s="420"/>
      <c r="CO465" s="420"/>
      <c r="CP465" s="420"/>
      <c r="CQ465" s="420"/>
      <c r="CR465" s="420"/>
      <c r="CS465" s="420"/>
      <c r="CT465" s="420"/>
      <c r="CU465" s="420"/>
      <c r="CV465" s="420"/>
      <c r="CW465" s="420"/>
      <c r="CX465" s="420"/>
      <c r="CY465" s="420"/>
      <c r="CZ465" s="420"/>
    </row>
    <row r="466" s="748" customFormat="true" ht="25.15" customHeight="true" x14ac:dyDescent="0.2">
      <c r="C466" s="849" t="s">
        <v>358</v>
      </c>
      <c r="D466" s="848"/>
      <c r="E466" s="708">
        <v>-2.2438026474838307E-2</v>
      </c>
      <c r="F466" s="660"/>
      <c r="G466" s="660"/>
      <c r="H466" s="848" t="s">
        <v>375</v>
      </c>
      <c r="I466" s="848"/>
      <c r="J466" s="708">
        <v>-2.7979209255335574E-2</v>
      </c>
      <c r="K466" s="660"/>
      <c r="L466" s="660"/>
      <c r="M466" s="848" t="s">
        <v>358</v>
      </c>
      <c r="N466" s="848"/>
      <c r="O466" s="708">
        <v>-1.0093351644814189E-2</v>
      </c>
      <c r="P466" s="660"/>
      <c r="Q466" s="660"/>
      <c r="AH466" s="417"/>
      <c r="AI466" s="417"/>
      <c r="AJ466" s="417"/>
      <c r="AK466" s="417"/>
      <c r="AL466" s="417"/>
      <c r="AM466" s="417"/>
      <c r="AN466" s="417"/>
      <c r="AO466" s="417"/>
      <c r="AP466" s="417"/>
      <c r="AQ466" s="417"/>
      <c r="AR466" s="417"/>
      <c r="AS466" s="417"/>
      <c r="AT466" s="417"/>
      <c r="AU466" s="417"/>
      <c r="AV466" s="417"/>
      <c r="AW466" s="417"/>
      <c r="AX466" s="417"/>
      <c r="AY466" s="417"/>
      <c r="AZ466" s="417"/>
      <c r="BA466" s="419"/>
      <c r="BB466" s="495"/>
      <c r="BC466" s="419"/>
      <c r="BD466" s="419"/>
      <c r="BE466" s="419"/>
      <c r="BF466" s="419"/>
      <c r="BG466" s="419"/>
      <c r="BH466" s="419"/>
      <c r="BI466" s="419"/>
      <c r="BJ466" s="419"/>
      <c r="BK466" s="419"/>
      <c r="BL466" s="419"/>
      <c r="BM466" s="419"/>
      <c r="BN466" s="419"/>
      <c r="BO466" s="419"/>
      <c r="BP466" s="419"/>
      <c r="BQ466" s="419"/>
      <c r="BR466" s="419"/>
      <c r="BS466" s="419"/>
      <c r="BT466" s="419"/>
      <c r="BU466" s="419"/>
      <c r="BV466" s="419"/>
      <c r="BW466" s="419"/>
      <c r="BX466" s="419"/>
      <c r="BY466" s="419"/>
      <c r="BZ466" s="420"/>
      <c r="CA466" s="420"/>
      <c r="CB466" s="420"/>
      <c r="CC466" s="420"/>
      <c r="CD466" s="420"/>
      <c r="CE466" s="420"/>
      <c r="CF466" s="420"/>
      <c r="CG466" s="420"/>
      <c r="CH466" s="420"/>
      <c r="CI466" s="420"/>
      <c r="CJ466" s="420"/>
      <c r="CK466" s="420"/>
      <c r="CL466" s="420"/>
      <c r="CM466" s="420"/>
      <c r="CN466" s="420"/>
      <c r="CO466" s="420"/>
      <c r="CP466" s="420"/>
      <c r="CQ466" s="420"/>
      <c r="CR466" s="420"/>
      <c r="CS466" s="420"/>
      <c r="CT466" s="420"/>
      <c r="CU466" s="420"/>
      <c r="CV466" s="420"/>
      <c r="CW466" s="420"/>
      <c r="CX466" s="420"/>
      <c r="CY466" s="420"/>
      <c r="CZ466" s="420"/>
    </row>
    <row r="467" s="748" customFormat="true" ht="25.15" customHeight="true" x14ac:dyDescent="0.2">
      <c r="C467" s="849" t="s">
        <v>368</v>
      </c>
      <c r="D467" s="848"/>
      <c r="E467" s="708">
        <v>-2.1369384400454002E-2</v>
      </c>
      <c r="F467" s="660"/>
      <c r="G467" s="660"/>
      <c r="H467" s="848" t="s">
        <v>251</v>
      </c>
      <c r="I467" s="848"/>
      <c r="J467" s="708">
        <v>2.6082549883571914E-2</v>
      </c>
      <c r="K467" s="660"/>
      <c r="L467" s="660"/>
      <c r="M467" s="848" t="s">
        <v>370</v>
      </c>
      <c r="N467" s="848"/>
      <c r="O467" s="708">
        <v>9.0200987055091639E-3</v>
      </c>
      <c r="P467" s="660"/>
      <c r="Q467" s="660"/>
      <c r="AH467" s="417"/>
      <c r="AI467" s="417"/>
      <c r="AJ467" s="417"/>
      <c r="AK467" s="417"/>
      <c r="AL467" s="417"/>
      <c r="AM467" s="417"/>
      <c r="AN467" s="417"/>
      <c r="AO467" s="417"/>
      <c r="AP467" s="417"/>
      <c r="AQ467" s="417"/>
      <c r="AR467" s="417"/>
      <c r="AS467" s="417"/>
      <c r="AT467" s="417"/>
      <c r="AU467" s="417"/>
      <c r="AV467" s="417"/>
      <c r="AW467" s="417"/>
      <c r="AX467" s="417"/>
      <c r="AY467" s="417"/>
      <c r="AZ467" s="417"/>
      <c r="BA467" s="419"/>
      <c r="BB467" s="495"/>
      <c r="BC467" s="419"/>
      <c r="BD467" s="419"/>
      <c r="BE467" s="419"/>
      <c r="BF467" s="419"/>
      <c r="BG467" s="419"/>
      <c r="BH467" s="419"/>
      <c r="BI467" s="419"/>
      <c r="BJ467" s="419"/>
      <c r="BK467" s="419"/>
      <c r="BL467" s="419"/>
      <c r="BM467" s="419"/>
      <c r="BN467" s="419"/>
      <c r="BO467" s="419"/>
      <c r="BP467" s="419"/>
      <c r="BQ467" s="419"/>
      <c r="BR467" s="419"/>
      <c r="BS467" s="419"/>
      <c r="BT467" s="419"/>
      <c r="BU467" s="419"/>
      <c r="BV467" s="419"/>
      <c r="BW467" s="419"/>
      <c r="BX467" s="419"/>
      <c r="BY467" s="419"/>
      <c r="BZ467" s="420"/>
      <c r="CA467" s="420"/>
      <c r="CB467" s="420"/>
      <c r="CC467" s="420"/>
      <c r="CD467" s="420"/>
      <c r="CE467" s="420"/>
      <c r="CF467" s="420"/>
      <c r="CG467" s="420"/>
      <c r="CH467" s="420"/>
      <c r="CI467" s="420"/>
      <c r="CJ467" s="420"/>
      <c r="CK467" s="420"/>
      <c r="CL467" s="420"/>
      <c r="CM467" s="420"/>
      <c r="CN467" s="420"/>
      <c r="CO467" s="420"/>
      <c r="CP467" s="420"/>
      <c r="CQ467" s="420"/>
      <c r="CR467" s="420"/>
      <c r="CS467" s="420"/>
      <c r="CT467" s="420"/>
      <c r="CU467" s="420"/>
      <c r="CV467" s="420"/>
      <c r="CW467" s="420"/>
      <c r="CX467" s="420"/>
      <c r="CY467" s="420"/>
      <c r="CZ467" s="420"/>
    </row>
    <row r="468" s="748" customFormat="true" ht="25.15" customHeight="true" x14ac:dyDescent="0.2">
      <c r="C468" s="849" t="s">
        <v>369</v>
      </c>
      <c r="D468" s="848"/>
      <c r="E468" s="708">
        <v>-1.9337620353006998E-2</v>
      </c>
      <c r="F468" s="660"/>
      <c r="G468" s="660"/>
      <c r="H468" s="848" t="s">
        <v>369</v>
      </c>
      <c r="I468" s="848"/>
      <c r="J468" s="708">
        <v>-2.5914826269981581E-2</v>
      </c>
      <c r="K468" s="660"/>
      <c r="L468" s="660"/>
      <c r="M468" s="848" t="s">
        <v>376</v>
      </c>
      <c r="N468" s="848"/>
      <c r="O468" s="708">
        <v>-9.0116824083396121E-3</v>
      </c>
      <c r="P468" s="660"/>
      <c r="Q468" s="660"/>
      <c r="AH468" s="417"/>
      <c r="AI468" s="417"/>
      <c r="AJ468" s="417"/>
      <c r="AK468" s="417"/>
      <c r="AL468" s="417"/>
      <c r="AM468" s="417"/>
      <c r="AN468" s="417"/>
      <c r="AO468" s="417"/>
      <c r="AP468" s="417"/>
      <c r="AQ468" s="417"/>
      <c r="AR468" s="417"/>
      <c r="AS468" s="417"/>
      <c r="AT468" s="417"/>
      <c r="AU468" s="417"/>
      <c r="AV468" s="417"/>
      <c r="AW468" s="417"/>
      <c r="AX468" s="417"/>
      <c r="AY468" s="417"/>
      <c r="AZ468" s="417"/>
      <c r="BA468" s="419"/>
      <c r="BB468" s="495"/>
      <c r="BC468" s="419"/>
      <c r="BD468" s="419"/>
      <c r="BE468" s="419"/>
      <c r="BF468" s="419"/>
      <c r="BG468" s="419"/>
      <c r="BH468" s="419"/>
      <c r="BI468" s="419"/>
      <c r="BJ468" s="419"/>
      <c r="BK468" s="419"/>
      <c r="BL468" s="419"/>
      <c r="BM468" s="419"/>
      <c r="BN468" s="419"/>
      <c r="BO468" s="419"/>
      <c r="BP468" s="419"/>
      <c r="BQ468" s="419"/>
      <c r="BR468" s="419"/>
      <c r="BS468" s="419"/>
      <c r="BT468" s="419"/>
      <c r="BU468" s="419"/>
      <c r="BV468" s="419"/>
      <c r="BW468" s="419"/>
      <c r="BX468" s="419"/>
      <c r="BY468" s="419"/>
      <c r="BZ468" s="420"/>
      <c r="CA468" s="420"/>
      <c r="CB468" s="420"/>
      <c r="CC468" s="420"/>
      <c r="CD468" s="420"/>
      <c r="CE468" s="420"/>
      <c r="CF468" s="420"/>
      <c r="CG468" s="420"/>
      <c r="CH468" s="420"/>
      <c r="CI468" s="420"/>
      <c r="CJ468" s="420"/>
      <c r="CK468" s="420"/>
      <c r="CL468" s="420"/>
      <c r="CM468" s="420"/>
      <c r="CN468" s="420"/>
      <c r="CO468" s="420"/>
      <c r="CP468" s="420"/>
      <c r="CQ468" s="420"/>
      <c r="CR468" s="420"/>
      <c r="CS468" s="420"/>
      <c r="CT468" s="420"/>
      <c r="CU468" s="420"/>
      <c r="CV468" s="420"/>
      <c r="CW468" s="420"/>
      <c r="CX468" s="420"/>
      <c r="CY468" s="420"/>
      <c r="CZ468" s="420"/>
    </row>
    <row r="469" s="748" customFormat="true" ht="25.15" customHeight="true" x14ac:dyDescent="0.2">
      <c r="C469" s="849" t="s">
        <v>362</v>
      </c>
      <c r="D469" s="848"/>
      <c r="E469" s="708">
        <v>1.8803220712850448E-2</v>
      </c>
      <c r="F469" s="660"/>
      <c r="G469" s="660"/>
      <c r="H469" s="848" t="s">
        <v>377</v>
      </c>
      <c r="I469" s="848"/>
      <c r="J469" s="708">
        <v>-2.545570305316058E-2</v>
      </c>
      <c r="K469" s="660"/>
      <c r="L469" s="660"/>
      <c r="M469" s="848" t="s">
        <v>352</v>
      </c>
      <c r="N469" s="848"/>
      <c r="O469" s="708">
        <v>8.3866659962872382E-3</v>
      </c>
      <c r="P469" s="660"/>
      <c r="Q469" s="660"/>
      <c r="AH469" s="417"/>
      <c r="AI469" s="417"/>
      <c r="AJ469" s="417"/>
      <c r="AK469" s="417"/>
      <c r="AL469" s="417"/>
      <c r="AM469" s="417"/>
      <c r="AN469" s="417"/>
      <c r="AO469" s="417"/>
      <c r="AP469" s="417"/>
      <c r="AQ469" s="417"/>
      <c r="AR469" s="417"/>
      <c r="AS469" s="417"/>
      <c r="AT469" s="417"/>
      <c r="AU469" s="417"/>
      <c r="AV469" s="417"/>
      <c r="AW469" s="417"/>
      <c r="AX469" s="417"/>
      <c r="AY469" s="417"/>
      <c r="AZ469" s="417"/>
      <c r="BA469" s="419"/>
      <c r="BB469" s="495"/>
      <c r="BC469" s="419"/>
      <c r="BD469" s="419"/>
      <c r="BE469" s="419"/>
      <c r="BF469" s="419"/>
      <c r="BG469" s="419"/>
      <c r="BH469" s="419"/>
      <c r="BI469" s="419"/>
      <c r="BJ469" s="419"/>
      <c r="BK469" s="419"/>
      <c r="BL469" s="419"/>
      <c r="BM469" s="419"/>
      <c r="BN469" s="419"/>
      <c r="BO469" s="419"/>
      <c r="BP469" s="419"/>
      <c r="BQ469" s="419"/>
      <c r="BR469" s="419"/>
      <c r="BS469" s="419"/>
      <c r="BT469" s="419"/>
      <c r="BU469" s="419"/>
      <c r="BV469" s="419"/>
      <c r="BW469" s="419"/>
      <c r="BX469" s="419"/>
      <c r="BY469" s="419"/>
      <c r="BZ469" s="420"/>
      <c r="CA469" s="420"/>
      <c r="CB469" s="420"/>
      <c r="CC469" s="420"/>
      <c r="CD469" s="420"/>
      <c r="CE469" s="420"/>
      <c r="CF469" s="420"/>
      <c r="CG469" s="420"/>
      <c r="CH469" s="420"/>
      <c r="CI469" s="420"/>
      <c r="CJ469" s="420"/>
      <c r="CK469" s="420"/>
      <c r="CL469" s="420"/>
      <c r="CM469" s="420"/>
      <c r="CN469" s="420"/>
      <c r="CO469" s="420"/>
      <c r="CP469" s="420"/>
      <c r="CQ469" s="420"/>
      <c r="CR469" s="420"/>
      <c r="CS469" s="420"/>
      <c r="CT469" s="420"/>
      <c r="CU469" s="420"/>
      <c r="CV469" s="420"/>
      <c r="CW469" s="420"/>
      <c r="CX469" s="420"/>
      <c r="CY469" s="420"/>
      <c r="CZ469" s="420"/>
    </row>
    <row r="470" s="748" customFormat="true" ht="25.15" customHeight="true" x14ac:dyDescent="0.2">
      <c r="C470" s="849" t="s">
        <v>365</v>
      </c>
      <c r="D470" s="848"/>
      <c r="E470" s="708">
        <v>-1.7031910885490449E-2</v>
      </c>
      <c r="F470" s="660"/>
      <c r="G470" s="660"/>
      <c r="H470" s="848" t="s">
        <v>362</v>
      </c>
      <c r="I470" s="848"/>
      <c r="J470" s="708">
        <v>-2.5131064584737642E-2</v>
      </c>
      <c r="K470" s="660"/>
      <c r="L470" s="660"/>
      <c r="M470" s="848" t="s">
        <v>245</v>
      </c>
      <c r="N470" s="848"/>
      <c r="O470" s="708">
        <v>-6.8573182667037505E-3</v>
      </c>
      <c r="P470" s="660"/>
      <c r="Q470" s="660"/>
      <c r="AH470" s="417"/>
      <c r="AI470" s="417"/>
      <c r="AJ470" s="417"/>
      <c r="AK470" s="417"/>
      <c r="AL470" s="417"/>
      <c r="AM470" s="417"/>
      <c r="AN470" s="417"/>
      <c r="AO470" s="417"/>
      <c r="AP470" s="417"/>
      <c r="AQ470" s="417"/>
      <c r="AR470" s="417"/>
      <c r="AS470" s="417"/>
      <c r="AT470" s="417"/>
      <c r="AU470" s="417"/>
      <c r="AV470" s="417"/>
      <c r="AW470" s="417"/>
      <c r="AX470" s="417"/>
      <c r="AY470" s="417"/>
      <c r="AZ470" s="417"/>
      <c r="BA470" s="419"/>
      <c r="BB470" s="495"/>
      <c r="BC470" s="419"/>
      <c r="BD470" s="419"/>
      <c r="BE470" s="419"/>
      <c r="BF470" s="419"/>
      <c r="BG470" s="419"/>
      <c r="BH470" s="419"/>
      <c r="BI470" s="419"/>
      <c r="BJ470" s="419"/>
      <c r="BK470" s="419"/>
      <c r="BL470" s="419"/>
      <c r="BM470" s="419"/>
      <c r="BN470" s="419"/>
      <c r="BO470" s="419"/>
      <c r="BP470" s="419"/>
      <c r="BQ470" s="419"/>
      <c r="BR470" s="419"/>
      <c r="BS470" s="419"/>
      <c r="BT470" s="419"/>
      <c r="BU470" s="419"/>
      <c r="BV470" s="419"/>
      <c r="BW470" s="419"/>
      <c r="BX470" s="419"/>
      <c r="BY470" s="419"/>
      <c r="BZ470" s="420"/>
      <c r="CA470" s="420"/>
      <c r="CB470" s="420"/>
      <c r="CC470" s="420"/>
      <c r="CD470" s="420"/>
      <c r="CE470" s="420"/>
      <c r="CF470" s="420"/>
      <c r="CG470" s="420"/>
      <c r="CH470" s="420"/>
      <c r="CI470" s="420"/>
      <c r="CJ470" s="420"/>
      <c r="CK470" s="420"/>
      <c r="CL470" s="420"/>
      <c r="CM470" s="420"/>
      <c r="CN470" s="420"/>
      <c r="CO470" s="420"/>
      <c r="CP470" s="420"/>
      <c r="CQ470" s="420"/>
      <c r="CR470" s="420"/>
      <c r="CS470" s="420"/>
      <c r="CT470" s="420"/>
      <c r="CU470" s="420"/>
      <c r="CV470" s="420"/>
      <c r="CW470" s="420"/>
      <c r="CX470" s="420"/>
      <c r="CY470" s="420"/>
      <c r="CZ470" s="420"/>
    </row>
    <row r="471" s="748" customFormat="true" ht="25.15" customHeight="true" x14ac:dyDescent="0.2">
      <c r="C471" s="849" t="s">
        <v>251</v>
      </c>
      <c r="D471" s="848"/>
      <c r="E471" s="708">
        <v>1.5793647421520712E-2</v>
      </c>
      <c r="F471" s="660"/>
      <c r="G471" s="660"/>
      <c r="H471" s="848" t="s">
        <v>347</v>
      </c>
      <c r="I471" s="848"/>
      <c r="J471" s="708">
        <v>-2.3884162424740275E-2</v>
      </c>
      <c r="K471" s="660"/>
      <c r="L471" s="660"/>
      <c r="M471" s="848" t="s">
        <v>377</v>
      </c>
      <c r="N471" s="848"/>
      <c r="O471" s="708">
        <v>-6.2453567535640016E-3</v>
      </c>
      <c r="P471" s="660"/>
      <c r="Q471" s="660"/>
      <c r="AH471" s="417"/>
      <c r="AI471" s="417"/>
      <c r="AJ471" s="417"/>
      <c r="AK471" s="417"/>
      <c r="AL471" s="417"/>
      <c r="AM471" s="417"/>
      <c r="AN471" s="417"/>
      <c r="AO471" s="417"/>
      <c r="AP471" s="417"/>
      <c r="AQ471" s="417"/>
      <c r="AR471" s="417"/>
      <c r="AS471" s="417"/>
      <c r="AT471" s="417"/>
      <c r="AU471" s="417"/>
      <c r="AV471" s="417"/>
      <c r="AW471" s="417"/>
      <c r="AX471" s="417"/>
      <c r="AY471" s="417"/>
      <c r="AZ471" s="417"/>
      <c r="BA471" s="419"/>
      <c r="BB471" s="495"/>
      <c r="BC471" s="419"/>
      <c r="BD471" s="419"/>
      <c r="BE471" s="419"/>
      <c r="BF471" s="419"/>
      <c r="BG471" s="419"/>
      <c r="BH471" s="419"/>
      <c r="BI471" s="419"/>
      <c r="BJ471" s="419"/>
      <c r="BK471" s="419"/>
      <c r="BL471" s="419"/>
      <c r="BM471" s="419"/>
      <c r="BN471" s="419"/>
      <c r="BO471" s="419"/>
      <c r="BP471" s="419"/>
      <c r="BQ471" s="419"/>
      <c r="BR471" s="419"/>
      <c r="BS471" s="419"/>
      <c r="BT471" s="419"/>
      <c r="BU471" s="419"/>
      <c r="BV471" s="419"/>
      <c r="BW471" s="419"/>
      <c r="BX471" s="419"/>
      <c r="BY471" s="419"/>
      <c r="BZ471" s="420"/>
      <c r="CA471" s="420"/>
      <c r="CB471" s="420"/>
      <c r="CC471" s="420"/>
      <c r="CD471" s="420"/>
      <c r="CE471" s="420"/>
      <c r="CF471" s="420"/>
      <c r="CG471" s="420"/>
      <c r="CH471" s="420"/>
      <c r="CI471" s="420"/>
      <c r="CJ471" s="420"/>
      <c r="CK471" s="420"/>
      <c r="CL471" s="420"/>
      <c r="CM471" s="420"/>
      <c r="CN471" s="420"/>
      <c r="CO471" s="420"/>
      <c r="CP471" s="420"/>
      <c r="CQ471" s="420"/>
      <c r="CR471" s="420"/>
      <c r="CS471" s="420"/>
      <c r="CT471" s="420"/>
      <c r="CU471" s="420"/>
      <c r="CV471" s="420"/>
      <c r="CW471" s="420"/>
      <c r="CX471" s="420"/>
      <c r="CY471" s="420"/>
      <c r="CZ471" s="420"/>
    </row>
    <row r="472" s="748" customFormat="true" ht="25.15" customHeight="true" x14ac:dyDescent="0.2">
      <c r="C472" s="849" t="s">
        <v>364</v>
      </c>
      <c r="D472" s="848"/>
      <c r="E472" s="708">
        <v>-1.4878574485631256E-2</v>
      </c>
      <c r="F472" s="660"/>
      <c r="G472" s="660"/>
      <c r="H472" s="848" t="s">
        <v>378</v>
      </c>
      <c r="I472" s="848"/>
      <c r="J472" s="708">
        <v>-2.3816972177463511E-2</v>
      </c>
      <c r="K472" s="660"/>
      <c r="L472" s="660"/>
      <c r="M472" s="848" t="s">
        <v>379</v>
      </c>
      <c r="N472" s="848"/>
      <c r="O472" s="708">
        <v>5.9062475572815897E-3</v>
      </c>
      <c r="P472" s="660"/>
      <c r="Q472" s="660"/>
      <c r="AH472" s="417"/>
      <c r="AI472" s="417"/>
      <c r="AJ472" s="417"/>
      <c r="AK472" s="417"/>
      <c r="AL472" s="417"/>
      <c r="AM472" s="417"/>
      <c r="AN472" s="417"/>
      <c r="AO472" s="417"/>
      <c r="AP472" s="417"/>
      <c r="AQ472" s="417"/>
      <c r="AR472" s="417"/>
      <c r="AS472" s="417"/>
      <c r="AT472" s="417"/>
      <c r="AU472" s="417"/>
      <c r="AV472" s="417"/>
      <c r="AW472" s="417"/>
      <c r="AX472" s="417"/>
      <c r="AY472" s="417"/>
      <c r="AZ472" s="417"/>
      <c r="BA472" s="419"/>
      <c r="BB472" s="495"/>
      <c r="BC472" s="419"/>
      <c r="BD472" s="419"/>
      <c r="BE472" s="419"/>
      <c r="BF472" s="419"/>
      <c r="BG472" s="419"/>
      <c r="BH472" s="419"/>
      <c r="BI472" s="419"/>
      <c r="BJ472" s="419"/>
      <c r="BK472" s="419"/>
      <c r="BL472" s="419"/>
      <c r="BM472" s="419"/>
      <c r="BN472" s="419"/>
      <c r="BO472" s="419"/>
      <c r="BP472" s="419"/>
      <c r="BQ472" s="419"/>
      <c r="BR472" s="419"/>
      <c r="BS472" s="419"/>
      <c r="BT472" s="419"/>
      <c r="BU472" s="419"/>
      <c r="BV472" s="419"/>
      <c r="BW472" s="419"/>
      <c r="BX472" s="419"/>
      <c r="BY472" s="419"/>
      <c r="BZ472" s="420"/>
      <c r="CA472" s="420"/>
      <c r="CB472" s="420"/>
      <c r="CC472" s="420"/>
      <c r="CD472" s="420"/>
      <c r="CE472" s="420"/>
      <c r="CF472" s="420"/>
      <c r="CG472" s="420"/>
      <c r="CH472" s="420"/>
      <c r="CI472" s="420"/>
      <c r="CJ472" s="420"/>
      <c r="CK472" s="420"/>
      <c r="CL472" s="420"/>
      <c r="CM472" s="420"/>
      <c r="CN472" s="420"/>
      <c r="CO472" s="420"/>
      <c r="CP472" s="420"/>
      <c r="CQ472" s="420"/>
      <c r="CR472" s="420"/>
      <c r="CS472" s="420"/>
      <c r="CT472" s="420"/>
      <c r="CU472" s="420"/>
      <c r="CV472" s="420"/>
      <c r="CW472" s="420"/>
      <c r="CX472" s="420"/>
      <c r="CY472" s="420"/>
      <c r="CZ472" s="420"/>
    </row>
    <row r="473" s="748" customFormat="true" ht="25.15" customHeight="true" x14ac:dyDescent="0.2">
      <c r="C473" s="849" t="s">
        <v>371</v>
      </c>
      <c r="D473" s="848"/>
      <c r="E473" s="708">
        <v>-1.3917399371682453E-2</v>
      </c>
      <c r="F473" s="660"/>
      <c r="G473" s="660"/>
      <c r="H473" s="848" t="s">
        <v>361</v>
      </c>
      <c r="I473" s="848"/>
      <c r="J473" s="708">
        <v>-2.101987428528659E-2</v>
      </c>
      <c r="K473" s="660"/>
      <c r="L473" s="660"/>
      <c r="M473" s="848" t="s">
        <v>380</v>
      </c>
      <c r="N473" s="848"/>
      <c r="O473" s="708">
        <v>5.6670043262101837E-3</v>
      </c>
      <c r="P473" s="660"/>
      <c r="Q473" s="660"/>
      <c r="AH473" s="417"/>
      <c r="AI473" s="417"/>
      <c r="AJ473" s="417"/>
      <c r="AK473" s="417"/>
      <c r="AL473" s="417"/>
      <c r="AM473" s="417"/>
      <c r="AN473" s="417"/>
      <c r="AO473" s="417"/>
      <c r="AP473" s="417"/>
      <c r="AQ473" s="417"/>
      <c r="AR473" s="417"/>
      <c r="AS473" s="417"/>
      <c r="AT473" s="417"/>
      <c r="AU473" s="417"/>
      <c r="AV473" s="417"/>
      <c r="AW473" s="417"/>
      <c r="AX473" s="417"/>
      <c r="AY473" s="417"/>
      <c r="AZ473" s="417"/>
      <c r="BA473" s="419"/>
      <c r="BB473" s="495"/>
      <c r="BC473" s="419"/>
      <c r="BD473" s="419"/>
      <c r="BE473" s="419"/>
      <c r="BF473" s="419"/>
      <c r="BG473" s="419"/>
      <c r="BH473" s="419"/>
      <c r="BI473" s="419"/>
      <c r="BJ473" s="419"/>
      <c r="BK473" s="419"/>
      <c r="BL473" s="419"/>
      <c r="BM473" s="419"/>
      <c r="BN473" s="419"/>
      <c r="BO473" s="419"/>
      <c r="BP473" s="419"/>
      <c r="BQ473" s="419"/>
      <c r="BR473" s="419"/>
      <c r="BS473" s="419"/>
      <c r="BT473" s="419"/>
      <c r="BU473" s="419"/>
      <c r="BV473" s="419"/>
      <c r="BW473" s="419"/>
      <c r="BX473" s="419"/>
      <c r="BY473" s="419"/>
      <c r="BZ473" s="420"/>
      <c r="CA473" s="420"/>
      <c r="CB473" s="420"/>
      <c r="CC473" s="420"/>
      <c r="CD473" s="420"/>
      <c r="CE473" s="420"/>
      <c r="CF473" s="420"/>
      <c r="CG473" s="420"/>
      <c r="CH473" s="420"/>
      <c r="CI473" s="420"/>
      <c r="CJ473" s="420"/>
      <c r="CK473" s="420"/>
      <c r="CL473" s="420"/>
      <c r="CM473" s="420"/>
      <c r="CN473" s="420"/>
      <c r="CO473" s="420"/>
      <c r="CP473" s="420"/>
      <c r="CQ473" s="420"/>
      <c r="CR473" s="420"/>
      <c r="CS473" s="420"/>
      <c r="CT473" s="420"/>
      <c r="CU473" s="420"/>
      <c r="CV473" s="420"/>
      <c r="CW473" s="420"/>
      <c r="CX473" s="420"/>
      <c r="CY473" s="420"/>
      <c r="CZ473" s="420"/>
    </row>
    <row r="474" s="748" customFormat="true" ht="25.15" customHeight="true" x14ac:dyDescent="0.2">
      <c r="C474" s="849" t="s">
        <v>367</v>
      </c>
      <c r="D474" s="848"/>
      <c r="E474" s="708">
        <v>-1.3541657023725947E-2</v>
      </c>
      <c r="F474" s="660"/>
      <c r="G474" s="660"/>
      <c r="H474" s="848" t="s">
        <v>365</v>
      </c>
      <c r="I474" s="848"/>
      <c r="J474" s="708">
        <v>-1.9668444331380978E-2</v>
      </c>
      <c r="K474" s="660"/>
      <c r="L474" s="660"/>
      <c r="M474" s="848" t="s">
        <v>381</v>
      </c>
      <c r="N474" s="848"/>
      <c r="O474" s="708">
        <v>5.2279566207008524E-3</v>
      </c>
      <c r="P474" s="660"/>
      <c r="Q474" s="660"/>
      <c r="AH474" s="417"/>
      <c r="AI474" s="417"/>
      <c r="AJ474" s="417"/>
      <c r="AK474" s="417"/>
      <c r="AL474" s="417"/>
      <c r="AM474" s="417"/>
      <c r="AN474" s="417"/>
      <c r="AO474" s="417"/>
      <c r="AP474" s="417"/>
      <c r="AQ474" s="417"/>
      <c r="AR474" s="417"/>
      <c r="AS474" s="417"/>
      <c r="AT474" s="417"/>
      <c r="AU474" s="417"/>
      <c r="AV474" s="417"/>
      <c r="AW474" s="417"/>
      <c r="AX474" s="417"/>
      <c r="AY474" s="417"/>
      <c r="AZ474" s="417"/>
      <c r="BA474" s="419"/>
      <c r="BB474" s="495"/>
      <c r="BC474" s="419"/>
      <c r="BD474" s="419"/>
      <c r="BE474" s="419"/>
      <c r="BF474" s="419"/>
      <c r="BG474" s="419"/>
      <c r="BH474" s="419"/>
      <c r="BI474" s="419"/>
      <c r="BJ474" s="419"/>
      <c r="BK474" s="419"/>
      <c r="BL474" s="419"/>
      <c r="BM474" s="419"/>
      <c r="BN474" s="419"/>
      <c r="BO474" s="419"/>
      <c r="BP474" s="419"/>
      <c r="BQ474" s="419"/>
      <c r="BR474" s="419"/>
      <c r="BS474" s="419"/>
      <c r="BT474" s="419"/>
      <c r="BU474" s="419"/>
      <c r="BV474" s="419"/>
      <c r="BW474" s="419"/>
      <c r="BX474" s="419"/>
      <c r="BY474" s="419"/>
      <c r="BZ474" s="420"/>
      <c r="CA474" s="420"/>
      <c r="CB474" s="420"/>
      <c r="CC474" s="420"/>
      <c r="CD474" s="420"/>
      <c r="CE474" s="420"/>
      <c r="CF474" s="420"/>
      <c r="CG474" s="420"/>
      <c r="CH474" s="420"/>
      <c r="CI474" s="420"/>
      <c r="CJ474" s="420"/>
      <c r="CK474" s="420"/>
      <c r="CL474" s="420"/>
      <c r="CM474" s="420"/>
      <c r="CN474" s="420"/>
      <c r="CO474" s="420"/>
      <c r="CP474" s="420"/>
      <c r="CQ474" s="420"/>
      <c r="CR474" s="420"/>
      <c r="CS474" s="420"/>
      <c r="CT474" s="420"/>
      <c r="CU474" s="420"/>
      <c r="CV474" s="420"/>
      <c r="CW474" s="420"/>
      <c r="CX474" s="420"/>
      <c r="CY474" s="420"/>
      <c r="CZ474" s="420"/>
    </row>
    <row r="475" s="748" customFormat="true" ht="25.15" customHeight="true" x14ac:dyDescent="0.2">
      <c r="C475" s="849" t="s">
        <v>372</v>
      </c>
      <c r="D475" s="848"/>
      <c r="E475" s="708">
        <v>-1.3027815069058226E-2</v>
      </c>
      <c r="F475" s="660"/>
      <c r="G475" s="660"/>
      <c r="H475" s="848" t="s">
        <v>370</v>
      </c>
      <c r="I475" s="848"/>
      <c r="J475" s="708">
        <v>1.7261511719497868E-2</v>
      </c>
      <c r="K475" s="660"/>
      <c r="L475" s="660"/>
      <c r="M475" s="848" t="s">
        <v>382</v>
      </c>
      <c r="N475" s="848"/>
      <c r="O475" s="708">
        <v>-5.0554446771105318E-3</v>
      </c>
      <c r="P475" s="660"/>
      <c r="Q475" s="660"/>
      <c r="AH475" s="417"/>
      <c r="AI475" s="417"/>
      <c r="AJ475" s="417"/>
      <c r="AK475" s="417"/>
      <c r="AL475" s="417"/>
      <c r="AM475" s="417"/>
      <c r="AN475" s="417"/>
      <c r="AO475" s="417"/>
      <c r="AP475" s="417"/>
      <c r="AQ475" s="417"/>
      <c r="AR475" s="417"/>
      <c r="AS475" s="417"/>
      <c r="AT475" s="417"/>
      <c r="AU475" s="417"/>
      <c r="AV475" s="417"/>
      <c r="AW475" s="417"/>
      <c r="AX475" s="417"/>
      <c r="AY475" s="417"/>
      <c r="AZ475" s="417"/>
      <c r="BA475" s="419"/>
      <c r="BB475" s="495"/>
      <c r="BC475" s="419"/>
      <c r="BD475" s="419"/>
      <c r="BE475" s="419"/>
      <c r="BF475" s="419"/>
      <c r="BG475" s="419"/>
      <c r="BH475" s="419"/>
      <c r="BI475" s="419"/>
      <c r="BJ475" s="419"/>
      <c r="BK475" s="419"/>
      <c r="BL475" s="419"/>
      <c r="BM475" s="419"/>
      <c r="BN475" s="419"/>
      <c r="BO475" s="419"/>
      <c r="BP475" s="419"/>
      <c r="BQ475" s="419"/>
      <c r="BR475" s="419"/>
      <c r="BS475" s="419"/>
      <c r="BT475" s="419"/>
      <c r="BU475" s="419"/>
      <c r="BV475" s="419"/>
      <c r="BW475" s="419"/>
      <c r="BX475" s="419"/>
      <c r="BY475" s="419"/>
      <c r="BZ475" s="420"/>
      <c r="CA475" s="420"/>
      <c r="CB475" s="420"/>
      <c r="CC475" s="420"/>
      <c r="CD475" s="420"/>
      <c r="CE475" s="420"/>
      <c r="CF475" s="420"/>
      <c r="CG475" s="420"/>
      <c r="CH475" s="420"/>
      <c r="CI475" s="420"/>
      <c r="CJ475" s="420"/>
      <c r="CK475" s="420"/>
      <c r="CL475" s="420"/>
      <c r="CM475" s="420"/>
      <c r="CN475" s="420"/>
      <c r="CO475" s="420"/>
      <c r="CP475" s="420"/>
      <c r="CQ475" s="420"/>
      <c r="CR475" s="420"/>
      <c r="CS475" s="420"/>
      <c r="CT475" s="420"/>
      <c r="CU475" s="420"/>
      <c r="CV475" s="420"/>
      <c r="CW475" s="420"/>
      <c r="CX475" s="420"/>
      <c r="CY475" s="420"/>
      <c r="CZ475" s="420"/>
    </row>
    <row r="476" s="748" customFormat="true" ht="25.15" customHeight="true" x14ac:dyDescent="0.2">
      <c r="C476" s="849" t="s">
        <v>247</v>
      </c>
      <c r="D476" s="848"/>
      <c r="E476" s="708">
        <v>1.2843094377967311E-2</v>
      </c>
      <c r="F476" s="660"/>
      <c r="G476" s="660"/>
      <c r="H476" s="848" t="s">
        <v>224</v>
      </c>
      <c r="I476" s="848"/>
      <c r="J476" s="708">
        <v>1.4122394520069682E-2</v>
      </c>
      <c r="K476" s="660"/>
      <c r="L476" s="660"/>
      <c r="M476" s="848" t="s">
        <v>383</v>
      </c>
      <c r="N476" s="848"/>
      <c r="O476" s="708">
        <v>-4.5811626729687482E-3</v>
      </c>
      <c r="P476" s="660"/>
      <c r="Q476" s="660"/>
      <c r="AH476" s="417"/>
      <c r="AI476" s="417"/>
      <c r="AJ476" s="417"/>
      <c r="AK476" s="417"/>
      <c r="AL476" s="417"/>
      <c r="AM476" s="417"/>
      <c r="AN476" s="417"/>
      <c r="AO476" s="417"/>
      <c r="AP476" s="417"/>
      <c r="AQ476" s="417"/>
      <c r="AR476" s="417"/>
      <c r="AS476" s="417"/>
      <c r="AT476" s="417"/>
      <c r="AU476" s="417"/>
      <c r="AV476" s="417"/>
      <c r="AW476" s="417"/>
      <c r="AX476" s="417"/>
      <c r="AY476" s="417"/>
      <c r="AZ476" s="417"/>
      <c r="BA476" s="419"/>
      <c r="BB476" s="495"/>
      <c r="BC476" s="419"/>
      <c r="BD476" s="419"/>
      <c r="BE476" s="419"/>
      <c r="BF476" s="419"/>
      <c r="BG476" s="419"/>
      <c r="BH476" s="419"/>
      <c r="BI476" s="419"/>
      <c r="BJ476" s="419"/>
      <c r="BK476" s="419"/>
      <c r="BL476" s="419"/>
      <c r="BM476" s="419"/>
      <c r="BN476" s="419"/>
      <c r="BO476" s="419"/>
      <c r="BP476" s="419"/>
      <c r="BQ476" s="419"/>
      <c r="BR476" s="419"/>
      <c r="BS476" s="419"/>
      <c r="BT476" s="419"/>
      <c r="BU476" s="419"/>
      <c r="BV476" s="419"/>
      <c r="BW476" s="419"/>
      <c r="BX476" s="419"/>
      <c r="BY476" s="419"/>
      <c r="BZ476" s="420"/>
      <c r="CA476" s="420"/>
      <c r="CB476" s="420"/>
      <c r="CC476" s="420"/>
      <c r="CD476" s="420"/>
      <c r="CE476" s="420"/>
      <c r="CF476" s="420"/>
      <c r="CG476" s="420"/>
      <c r="CH476" s="420"/>
      <c r="CI476" s="420"/>
      <c r="CJ476" s="420"/>
      <c r="CK476" s="420"/>
      <c r="CL476" s="420"/>
      <c r="CM476" s="420"/>
      <c r="CN476" s="420"/>
      <c r="CO476" s="420"/>
      <c r="CP476" s="420"/>
      <c r="CQ476" s="420"/>
      <c r="CR476" s="420"/>
      <c r="CS476" s="420"/>
      <c r="CT476" s="420"/>
      <c r="CU476" s="420"/>
      <c r="CV476" s="420"/>
      <c r="CW476" s="420"/>
      <c r="CX476" s="420"/>
      <c r="CY476" s="420"/>
      <c r="CZ476" s="420"/>
    </row>
    <row r="477" s="748" customFormat="true" ht="25.15" customHeight="true" x14ac:dyDescent="0.2">
      <c r="C477" s="849" t="s">
        <v>250</v>
      </c>
      <c r="D477" s="848"/>
      <c r="E477" s="708">
        <v>-1.2700905361371761E-2</v>
      </c>
      <c r="F477" s="660"/>
      <c r="G477" s="660"/>
      <c r="H477" s="848" t="s">
        <v>381</v>
      </c>
      <c r="I477" s="848"/>
      <c r="J477" s="708">
        <v>-1.1459135873820754E-2</v>
      </c>
      <c r="K477" s="660"/>
      <c r="L477" s="660"/>
      <c r="M477" s="848" t="s">
        <v>248</v>
      </c>
      <c r="N477" s="848"/>
      <c r="O477" s="708">
        <v>4.2029427372817221E-3</v>
      </c>
      <c r="P477" s="660"/>
      <c r="Q477" s="660"/>
      <c r="AH477" s="417"/>
      <c r="AI477" s="417"/>
      <c r="AJ477" s="417"/>
      <c r="AK477" s="417"/>
      <c r="AL477" s="417"/>
      <c r="AM477" s="417"/>
      <c r="AN477" s="417"/>
      <c r="AO477" s="417"/>
      <c r="AP477" s="417"/>
      <c r="AQ477" s="417"/>
      <c r="AR477" s="417"/>
      <c r="AS477" s="417"/>
      <c r="AT477" s="417"/>
      <c r="AU477" s="417"/>
      <c r="AV477" s="417"/>
      <c r="AW477" s="417"/>
      <c r="AX477" s="417"/>
      <c r="AY477" s="417"/>
      <c r="AZ477" s="417"/>
      <c r="BA477" s="419"/>
      <c r="BB477" s="495"/>
      <c r="BC477" s="419"/>
      <c r="BD477" s="419"/>
      <c r="BE477" s="419"/>
      <c r="BF477" s="419"/>
      <c r="BG477" s="419"/>
      <c r="BH477" s="419"/>
      <c r="BI477" s="419"/>
      <c r="BJ477" s="419"/>
      <c r="BK477" s="419"/>
      <c r="BL477" s="419"/>
      <c r="BM477" s="419"/>
      <c r="BN477" s="419"/>
      <c r="BO477" s="419"/>
      <c r="BP477" s="419"/>
      <c r="BQ477" s="419"/>
      <c r="BR477" s="419"/>
      <c r="BS477" s="419"/>
      <c r="BT477" s="419"/>
      <c r="BU477" s="419"/>
      <c r="BV477" s="419"/>
      <c r="BW477" s="419"/>
      <c r="BX477" s="419"/>
      <c r="BY477" s="419"/>
      <c r="BZ477" s="420"/>
      <c r="CA477" s="420"/>
      <c r="CB477" s="420"/>
      <c r="CC477" s="420"/>
      <c r="CD477" s="420"/>
      <c r="CE477" s="420"/>
      <c r="CF477" s="420"/>
      <c r="CG477" s="420"/>
      <c r="CH477" s="420"/>
      <c r="CI477" s="420"/>
      <c r="CJ477" s="420"/>
      <c r="CK477" s="420"/>
      <c r="CL477" s="420"/>
      <c r="CM477" s="420"/>
      <c r="CN477" s="420"/>
      <c r="CO477" s="420"/>
      <c r="CP477" s="420"/>
      <c r="CQ477" s="420"/>
      <c r="CR477" s="420"/>
      <c r="CS477" s="420"/>
      <c r="CT477" s="420"/>
      <c r="CU477" s="420"/>
      <c r="CV477" s="420"/>
      <c r="CW477" s="420"/>
      <c r="CX477" s="420"/>
      <c r="CY477" s="420"/>
      <c r="CZ477" s="420"/>
    </row>
    <row r="478" s="748" customFormat="true" ht="25.15" customHeight="true" x14ac:dyDescent="0.2">
      <c r="C478" s="849" t="s">
        <v>252</v>
      </c>
      <c r="D478" s="848"/>
      <c r="E478" s="708">
        <v>1.1890971914922282E-2</v>
      </c>
      <c r="F478" s="660"/>
      <c r="G478" s="660"/>
      <c r="H478" s="848" t="s">
        <v>372</v>
      </c>
      <c r="I478" s="848"/>
      <c r="J478" s="708">
        <v>-1.1374056813580004E-2</v>
      </c>
      <c r="K478" s="660"/>
      <c r="L478" s="660"/>
      <c r="M478" s="848" t="s">
        <v>384</v>
      </c>
      <c r="N478" s="848"/>
      <c r="O478" s="708">
        <v>-4.0200740155569639E-3</v>
      </c>
      <c r="P478" s="660"/>
      <c r="Q478" s="660"/>
      <c r="AH478" s="417"/>
      <c r="AI478" s="417"/>
      <c r="AJ478" s="417"/>
      <c r="AK478" s="417"/>
      <c r="AL478" s="417"/>
      <c r="AM478" s="417"/>
      <c r="AN478" s="417"/>
      <c r="AO478" s="417"/>
      <c r="AP478" s="417"/>
      <c r="AQ478" s="417"/>
      <c r="AR478" s="417"/>
      <c r="AS478" s="417"/>
      <c r="AT478" s="417"/>
      <c r="AU478" s="417"/>
      <c r="AV478" s="417"/>
      <c r="AW478" s="417"/>
      <c r="AX478" s="417"/>
      <c r="AY478" s="417"/>
      <c r="AZ478" s="417"/>
      <c r="BA478" s="419"/>
      <c r="BB478" s="495"/>
      <c r="BC478" s="419"/>
      <c r="BD478" s="419"/>
      <c r="BE478" s="419"/>
      <c r="BF478" s="419"/>
      <c r="BG478" s="419"/>
      <c r="BH478" s="419"/>
      <c r="BI478" s="419"/>
      <c r="BJ478" s="419"/>
      <c r="BK478" s="419"/>
      <c r="BL478" s="419"/>
      <c r="BM478" s="419"/>
      <c r="BN478" s="419"/>
      <c r="BO478" s="419"/>
      <c r="BP478" s="419"/>
      <c r="BQ478" s="419"/>
      <c r="BR478" s="419"/>
      <c r="BS478" s="419"/>
      <c r="BT478" s="419"/>
      <c r="BU478" s="419"/>
      <c r="BV478" s="419"/>
      <c r="BW478" s="419"/>
      <c r="BX478" s="419"/>
      <c r="BY478" s="419"/>
      <c r="BZ478" s="420"/>
      <c r="CA478" s="420"/>
      <c r="CB478" s="420"/>
      <c r="CC478" s="420"/>
      <c r="CD478" s="420"/>
      <c r="CE478" s="420"/>
      <c r="CF478" s="420"/>
      <c r="CG478" s="420"/>
      <c r="CH478" s="420"/>
      <c r="CI478" s="420"/>
      <c r="CJ478" s="420"/>
      <c r="CK478" s="420"/>
      <c r="CL478" s="420"/>
      <c r="CM478" s="420"/>
      <c r="CN478" s="420"/>
      <c r="CO478" s="420"/>
      <c r="CP478" s="420"/>
      <c r="CQ478" s="420"/>
      <c r="CR478" s="420"/>
      <c r="CS478" s="420"/>
      <c r="CT478" s="420"/>
      <c r="CU478" s="420"/>
      <c r="CV478" s="420"/>
      <c r="CW478" s="420"/>
      <c r="CX478" s="420"/>
      <c r="CY478" s="420"/>
      <c r="CZ478" s="420"/>
    </row>
    <row r="479" s="748" customFormat="true" ht="25.15" customHeight="true" x14ac:dyDescent="0.2">
      <c r="C479" s="849" t="s">
        <v>375</v>
      </c>
      <c r="D479" s="848"/>
      <c r="E479" s="708">
        <v>-1.1800947928012675E-2</v>
      </c>
      <c r="F479" s="660"/>
      <c r="G479" s="660"/>
      <c r="H479" s="848" t="s">
        <v>374</v>
      </c>
      <c r="I479" s="848"/>
      <c r="J479" s="708">
        <v>-1.1319545403372754E-2</v>
      </c>
      <c r="K479" s="660"/>
      <c r="L479" s="660"/>
      <c r="M479" s="848" t="s">
        <v>360</v>
      </c>
      <c r="N479" s="848"/>
      <c r="O479" s="708">
        <v>-3.8543839494284693E-3</v>
      </c>
      <c r="P479" s="660"/>
      <c r="Q479" s="660"/>
      <c r="AH479" s="417"/>
      <c r="AI479" s="417"/>
      <c r="AJ479" s="417"/>
      <c r="AK479" s="417"/>
      <c r="AL479" s="417"/>
      <c r="AM479" s="417"/>
      <c r="AN479" s="417"/>
      <c r="AO479" s="417"/>
      <c r="AP479" s="417"/>
      <c r="AQ479" s="417"/>
      <c r="AR479" s="417"/>
      <c r="AS479" s="417"/>
      <c r="AT479" s="417"/>
      <c r="AU479" s="417"/>
      <c r="AV479" s="417"/>
      <c r="AW479" s="417"/>
      <c r="AX479" s="417"/>
      <c r="AY479" s="417"/>
      <c r="AZ479" s="417"/>
      <c r="BA479" s="419"/>
      <c r="BB479" s="495"/>
      <c r="BC479" s="419"/>
      <c r="BD479" s="419"/>
      <c r="BE479" s="419"/>
      <c r="BF479" s="419"/>
      <c r="BG479" s="419"/>
      <c r="BH479" s="419"/>
      <c r="BI479" s="419"/>
      <c r="BJ479" s="419"/>
      <c r="BK479" s="419"/>
      <c r="BL479" s="419"/>
      <c r="BM479" s="419"/>
      <c r="BN479" s="419"/>
      <c r="BO479" s="419"/>
      <c r="BP479" s="419"/>
      <c r="BQ479" s="419"/>
      <c r="BR479" s="419"/>
      <c r="BS479" s="419"/>
      <c r="BT479" s="419"/>
      <c r="BU479" s="419"/>
      <c r="BV479" s="419"/>
      <c r="BW479" s="419"/>
      <c r="BX479" s="419"/>
      <c r="BY479" s="419"/>
      <c r="BZ479" s="420"/>
      <c r="CA479" s="420"/>
      <c r="CB479" s="420"/>
      <c r="CC479" s="420"/>
      <c r="CD479" s="420"/>
      <c r="CE479" s="420"/>
      <c r="CF479" s="420"/>
      <c r="CG479" s="420"/>
      <c r="CH479" s="420"/>
      <c r="CI479" s="420"/>
      <c r="CJ479" s="420"/>
      <c r="CK479" s="420"/>
      <c r="CL479" s="420"/>
      <c r="CM479" s="420"/>
      <c r="CN479" s="420"/>
      <c r="CO479" s="420"/>
      <c r="CP479" s="420"/>
      <c r="CQ479" s="420"/>
      <c r="CR479" s="420"/>
      <c r="CS479" s="420"/>
      <c r="CT479" s="420"/>
      <c r="CU479" s="420"/>
      <c r="CV479" s="420"/>
      <c r="CW479" s="420"/>
      <c r="CX479" s="420"/>
      <c r="CY479" s="420"/>
      <c r="CZ479" s="420"/>
    </row>
    <row r="480" s="748" customFormat="true" ht="25.15" customHeight="true" x14ac:dyDescent="0.2">
      <c r="C480" s="849" t="s">
        <v>377</v>
      </c>
      <c r="D480" s="848"/>
      <c r="E480" s="708">
        <v>-1.0975866323568248E-2</v>
      </c>
      <c r="F480" s="660"/>
      <c r="G480" s="660"/>
      <c r="H480" s="848" t="s">
        <v>346</v>
      </c>
      <c r="I480" s="848"/>
      <c r="J480" s="708">
        <v>1.1166606395187186E-2</v>
      </c>
      <c r="K480" s="660"/>
      <c r="L480" s="660"/>
      <c r="M480" s="848" t="s">
        <v>252</v>
      </c>
      <c r="N480" s="848"/>
      <c r="O480" s="708">
        <v>3.5874819973870905E-3</v>
      </c>
      <c r="P480" s="660"/>
      <c r="Q480" s="660"/>
      <c r="AH480" s="417"/>
      <c r="AI480" s="417"/>
      <c r="AJ480" s="417"/>
      <c r="AK480" s="417"/>
      <c r="AL480" s="417"/>
      <c r="AM480" s="417"/>
      <c r="AN480" s="417"/>
      <c r="AO480" s="417"/>
      <c r="AP480" s="417"/>
      <c r="AQ480" s="417"/>
      <c r="AR480" s="417"/>
      <c r="AS480" s="417"/>
      <c r="AT480" s="417"/>
      <c r="AU480" s="417"/>
      <c r="AV480" s="417"/>
      <c r="AW480" s="417"/>
      <c r="AX480" s="417"/>
      <c r="AY480" s="417"/>
      <c r="AZ480" s="417"/>
      <c r="BA480" s="419"/>
      <c r="BB480" s="495"/>
      <c r="BC480" s="419"/>
      <c r="BD480" s="419"/>
      <c r="BE480" s="419"/>
      <c r="BF480" s="419"/>
      <c r="BG480" s="419"/>
      <c r="BH480" s="419"/>
      <c r="BI480" s="419"/>
      <c r="BJ480" s="419"/>
      <c r="BK480" s="419"/>
      <c r="BL480" s="419"/>
      <c r="BM480" s="419"/>
      <c r="BN480" s="419"/>
      <c r="BO480" s="419"/>
      <c r="BP480" s="419"/>
      <c r="BQ480" s="419"/>
      <c r="BR480" s="419"/>
      <c r="BS480" s="419"/>
      <c r="BT480" s="419"/>
      <c r="BU480" s="419"/>
      <c r="BV480" s="419"/>
      <c r="BW480" s="419"/>
      <c r="BX480" s="419"/>
      <c r="BY480" s="419"/>
      <c r="BZ480" s="420"/>
      <c r="CA480" s="420"/>
      <c r="CB480" s="420"/>
      <c r="CC480" s="420"/>
      <c r="CD480" s="420"/>
      <c r="CE480" s="420"/>
      <c r="CF480" s="420"/>
      <c r="CG480" s="420"/>
      <c r="CH480" s="420"/>
      <c r="CI480" s="420"/>
      <c r="CJ480" s="420"/>
      <c r="CK480" s="420"/>
      <c r="CL480" s="420"/>
      <c r="CM480" s="420"/>
      <c r="CN480" s="420"/>
      <c r="CO480" s="420"/>
      <c r="CP480" s="420"/>
      <c r="CQ480" s="420"/>
      <c r="CR480" s="420"/>
      <c r="CS480" s="420"/>
      <c r="CT480" s="420"/>
      <c r="CU480" s="420"/>
      <c r="CV480" s="420"/>
      <c r="CW480" s="420"/>
      <c r="CX480" s="420"/>
      <c r="CY480" s="420"/>
      <c r="CZ480" s="420"/>
    </row>
    <row r="481" s="748" customFormat="true" ht="25.15" customHeight="true" x14ac:dyDescent="0.2">
      <c r="C481" s="849" t="s">
        <v>385</v>
      </c>
      <c r="D481" s="848"/>
      <c r="E481" s="708">
        <v>-9.9400543697126271E-3</v>
      </c>
      <c r="F481" s="660"/>
      <c r="G481" s="660"/>
      <c r="H481" s="848" t="s">
        <v>385</v>
      </c>
      <c r="I481" s="848"/>
      <c r="J481" s="708">
        <v>-1.0285238844205704E-2</v>
      </c>
      <c r="K481" s="660"/>
      <c r="L481" s="660"/>
      <c r="M481" s="848" t="s">
        <v>247</v>
      </c>
      <c r="N481" s="848"/>
      <c r="O481" s="708">
        <v>3.1631212154931876E-3</v>
      </c>
      <c r="P481" s="660"/>
      <c r="Q481" s="660"/>
      <c r="AH481" s="417"/>
      <c r="AI481" s="417"/>
      <c r="AJ481" s="417"/>
      <c r="AK481" s="417"/>
      <c r="AL481" s="417"/>
      <c r="AM481" s="417"/>
      <c r="AN481" s="417"/>
      <c r="AO481" s="417"/>
      <c r="AP481" s="417"/>
      <c r="AQ481" s="417"/>
      <c r="AR481" s="417"/>
      <c r="AS481" s="417"/>
      <c r="AT481" s="417"/>
      <c r="AU481" s="417"/>
      <c r="AV481" s="417"/>
      <c r="AW481" s="417"/>
      <c r="AX481" s="417"/>
      <c r="AY481" s="417"/>
      <c r="AZ481" s="417"/>
      <c r="BA481" s="419"/>
      <c r="BB481" s="495"/>
      <c r="BC481" s="419"/>
      <c r="BD481" s="419"/>
      <c r="BE481" s="419"/>
      <c r="BF481" s="419"/>
      <c r="BG481" s="419"/>
      <c r="BH481" s="419"/>
      <c r="BI481" s="419"/>
      <c r="BJ481" s="419"/>
      <c r="BK481" s="419"/>
      <c r="BL481" s="419"/>
      <c r="BM481" s="419"/>
      <c r="BN481" s="419"/>
      <c r="BO481" s="419"/>
      <c r="BP481" s="419"/>
      <c r="BQ481" s="419"/>
      <c r="BR481" s="419"/>
      <c r="BS481" s="419"/>
      <c r="BT481" s="419"/>
      <c r="BU481" s="419"/>
      <c r="BV481" s="419"/>
      <c r="BW481" s="419"/>
      <c r="BX481" s="419"/>
      <c r="BY481" s="419"/>
      <c r="BZ481" s="420"/>
      <c r="CA481" s="420"/>
      <c r="CB481" s="420"/>
      <c r="CC481" s="420"/>
      <c r="CD481" s="420"/>
      <c r="CE481" s="420"/>
      <c r="CF481" s="420"/>
      <c r="CG481" s="420"/>
      <c r="CH481" s="420"/>
      <c r="CI481" s="420"/>
      <c r="CJ481" s="420"/>
      <c r="CK481" s="420"/>
      <c r="CL481" s="420"/>
      <c r="CM481" s="420"/>
      <c r="CN481" s="420"/>
      <c r="CO481" s="420"/>
      <c r="CP481" s="420"/>
      <c r="CQ481" s="420"/>
      <c r="CR481" s="420"/>
      <c r="CS481" s="420"/>
      <c r="CT481" s="420"/>
      <c r="CU481" s="420"/>
      <c r="CV481" s="420"/>
      <c r="CW481" s="420"/>
      <c r="CX481" s="420"/>
      <c r="CY481" s="420"/>
      <c r="CZ481" s="420"/>
    </row>
    <row r="482" s="748" customFormat="true" ht="25.15" customHeight="true" x14ac:dyDescent="0.2">
      <c r="C482" s="849" t="s">
        <v>224</v>
      </c>
      <c r="D482" s="848"/>
      <c r="E482" s="708">
        <v>9.6027523240540796E-3</v>
      </c>
      <c r="F482" s="660"/>
      <c r="G482" s="660"/>
      <c r="H482" s="848" t="s">
        <v>379</v>
      </c>
      <c r="I482" s="848"/>
      <c r="J482" s="708">
        <v>-1.0006368097409237E-2</v>
      </c>
      <c r="K482" s="660"/>
      <c r="L482" s="660"/>
      <c r="M482" s="848" t="s">
        <v>363</v>
      </c>
      <c r="N482" s="848"/>
      <c r="O482" s="708">
        <v>-2.9033812159226301E-3</v>
      </c>
      <c r="P482" s="660"/>
      <c r="Q482" s="660"/>
      <c r="AH482" s="417"/>
      <c r="AI482" s="417"/>
      <c r="AJ482" s="417"/>
      <c r="AK482" s="417"/>
      <c r="AL482" s="417"/>
      <c r="AM482" s="417"/>
      <c r="AN482" s="417"/>
      <c r="AO482" s="417"/>
      <c r="AP482" s="417"/>
      <c r="AQ482" s="417"/>
      <c r="AR482" s="417"/>
      <c r="AS482" s="417"/>
      <c r="AT482" s="417"/>
      <c r="AU482" s="417"/>
      <c r="AV482" s="417"/>
      <c r="AW482" s="417"/>
      <c r="AX482" s="417"/>
      <c r="AY482" s="417"/>
      <c r="AZ482" s="417"/>
      <c r="BA482" s="419"/>
      <c r="BB482" s="495"/>
      <c r="BC482" s="419"/>
      <c r="BD482" s="419"/>
      <c r="BE482" s="419"/>
      <c r="BF482" s="419"/>
      <c r="BG482" s="419"/>
      <c r="BH482" s="419"/>
      <c r="BI482" s="419"/>
      <c r="BJ482" s="419"/>
      <c r="BK482" s="419"/>
      <c r="BL482" s="419"/>
      <c r="BM482" s="419"/>
      <c r="BN482" s="419"/>
      <c r="BO482" s="419"/>
      <c r="BP482" s="419"/>
      <c r="BQ482" s="419"/>
      <c r="BR482" s="419"/>
      <c r="BS482" s="419"/>
      <c r="BT482" s="419"/>
      <c r="BU482" s="419"/>
      <c r="BV482" s="419"/>
      <c r="BW482" s="419"/>
      <c r="BX482" s="419"/>
      <c r="BY482" s="419"/>
      <c r="BZ482" s="420"/>
      <c r="CA482" s="420"/>
      <c r="CB482" s="420"/>
      <c r="CC482" s="420"/>
      <c r="CD482" s="420"/>
      <c r="CE482" s="420"/>
      <c r="CF482" s="420"/>
      <c r="CG482" s="420"/>
      <c r="CH482" s="420"/>
      <c r="CI482" s="420"/>
      <c r="CJ482" s="420"/>
      <c r="CK482" s="420"/>
      <c r="CL482" s="420"/>
      <c r="CM482" s="420"/>
      <c r="CN482" s="420"/>
      <c r="CO482" s="420"/>
      <c r="CP482" s="420"/>
      <c r="CQ482" s="420"/>
      <c r="CR482" s="420"/>
      <c r="CS482" s="420"/>
      <c r="CT482" s="420"/>
      <c r="CU482" s="420"/>
      <c r="CV482" s="420"/>
      <c r="CW482" s="420"/>
      <c r="CX482" s="420"/>
      <c r="CY482" s="420"/>
      <c r="CZ482" s="420"/>
    </row>
    <row r="483" s="748" customFormat="true" ht="25.15" customHeight="true" x14ac:dyDescent="0.2">
      <c r="C483" s="849" t="s">
        <v>248</v>
      </c>
      <c r="D483" s="848"/>
      <c r="E483" s="708">
        <v>9.5581596065205908E-3</v>
      </c>
      <c r="F483" s="660"/>
      <c r="G483" s="660"/>
      <c r="H483" s="848" t="s">
        <v>247</v>
      </c>
      <c r="I483" s="848"/>
      <c r="J483" s="708">
        <v>6.4332256801320365E-3</v>
      </c>
      <c r="K483" s="660"/>
      <c r="L483" s="660"/>
      <c r="M483" s="848" t="s">
        <v>378</v>
      </c>
      <c r="N483" s="848"/>
      <c r="O483" s="708">
        <v>-2.3408148406669476E-3</v>
      </c>
      <c r="P483" s="660"/>
      <c r="Q483" s="660"/>
      <c r="AH483" s="417"/>
      <c r="AI483" s="417"/>
      <c r="AJ483" s="417"/>
      <c r="AK483" s="417"/>
      <c r="AL483" s="417"/>
      <c r="AM483" s="417"/>
      <c r="AN483" s="417"/>
      <c r="AO483" s="417"/>
      <c r="AP483" s="417"/>
      <c r="AQ483" s="417"/>
      <c r="AR483" s="417"/>
      <c r="AS483" s="417"/>
      <c r="AT483" s="417"/>
      <c r="AU483" s="417"/>
      <c r="AV483" s="417"/>
      <c r="AW483" s="417"/>
      <c r="AX483" s="417"/>
      <c r="AY483" s="417"/>
      <c r="AZ483" s="417"/>
      <c r="BA483" s="419"/>
      <c r="BB483" s="495"/>
      <c r="BC483" s="419"/>
      <c r="BD483" s="419"/>
      <c r="BE483" s="419"/>
      <c r="BF483" s="419"/>
      <c r="BG483" s="419"/>
      <c r="BH483" s="419"/>
      <c r="BI483" s="419"/>
      <c r="BJ483" s="419"/>
      <c r="BK483" s="419"/>
      <c r="BL483" s="419"/>
      <c r="BM483" s="419"/>
      <c r="BN483" s="419"/>
      <c r="BO483" s="419"/>
      <c r="BP483" s="419"/>
      <c r="BQ483" s="419"/>
      <c r="BR483" s="419"/>
      <c r="BS483" s="419"/>
      <c r="BT483" s="419"/>
      <c r="BU483" s="419"/>
      <c r="BV483" s="419"/>
      <c r="BW483" s="419"/>
      <c r="BX483" s="419"/>
      <c r="BY483" s="419"/>
      <c r="BZ483" s="420"/>
      <c r="CA483" s="420"/>
      <c r="CB483" s="420"/>
      <c r="CC483" s="420"/>
      <c r="CD483" s="420"/>
      <c r="CE483" s="420"/>
      <c r="CF483" s="420"/>
      <c r="CG483" s="420"/>
      <c r="CH483" s="420"/>
      <c r="CI483" s="420"/>
      <c r="CJ483" s="420"/>
      <c r="CK483" s="420"/>
      <c r="CL483" s="420"/>
      <c r="CM483" s="420"/>
      <c r="CN483" s="420"/>
      <c r="CO483" s="420"/>
      <c r="CP483" s="420"/>
      <c r="CQ483" s="420"/>
      <c r="CR483" s="420"/>
      <c r="CS483" s="420"/>
      <c r="CT483" s="420"/>
      <c r="CU483" s="420"/>
      <c r="CV483" s="420"/>
      <c r="CW483" s="420"/>
      <c r="CX483" s="420"/>
      <c r="CY483" s="420"/>
      <c r="CZ483" s="420"/>
    </row>
    <row r="484" s="748" customFormat="true" ht="25.15" customHeight="true" x14ac:dyDescent="0.2">
      <c r="C484" s="849" t="s">
        <v>381</v>
      </c>
      <c r="D484" s="848"/>
      <c r="E484" s="708">
        <v>9.339636672606939E-3</v>
      </c>
      <c r="F484" s="660"/>
      <c r="G484" s="660"/>
      <c r="H484" s="848" t="s">
        <v>386</v>
      </c>
      <c r="I484" s="848"/>
      <c r="J484" s="708">
        <v>-5.3678152671787598E-3</v>
      </c>
      <c r="K484" s="660"/>
      <c r="L484" s="660"/>
      <c r="M484" s="848" t="s">
        <v>364</v>
      </c>
      <c r="N484" s="848"/>
      <c r="O484" s="708">
        <v>-2.325391613814174E-3</v>
      </c>
      <c r="P484" s="660"/>
      <c r="Q484" s="660"/>
      <c r="AH484" s="417"/>
      <c r="AI484" s="417"/>
      <c r="AJ484" s="417"/>
      <c r="AK484" s="417"/>
      <c r="AL484" s="417"/>
      <c r="AM484" s="417"/>
      <c r="AN484" s="417"/>
      <c r="AO484" s="417"/>
      <c r="AP484" s="417"/>
      <c r="AQ484" s="417"/>
      <c r="AR484" s="417"/>
      <c r="AS484" s="417"/>
      <c r="AT484" s="417"/>
      <c r="AU484" s="417"/>
      <c r="AV484" s="417"/>
      <c r="AW484" s="417"/>
      <c r="AX484" s="417"/>
      <c r="AY484" s="417"/>
      <c r="AZ484" s="417"/>
      <c r="BA484" s="419"/>
      <c r="BB484" s="495"/>
      <c r="BC484" s="419"/>
      <c r="BD484" s="419"/>
      <c r="BE484" s="419"/>
      <c r="BF484" s="419"/>
      <c r="BG484" s="419"/>
      <c r="BH484" s="419"/>
      <c r="BI484" s="419"/>
      <c r="BJ484" s="419"/>
      <c r="BK484" s="419"/>
      <c r="BL484" s="419"/>
      <c r="BM484" s="419"/>
      <c r="BN484" s="419"/>
      <c r="BO484" s="419"/>
      <c r="BP484" s="419"/>
      <c r="BQ484" s="419"/>
      <c r="BR484" s="419"/>
      <c r="BS484" s="419"/>
      <c r="BT484" s="419"/>
      <c r="BU484" s="419"/>
      <c r="BV484" s="419"/>
      <c r="BW484" s="419"/>
      <c r="BX484" s="419"/>
      <c r="BY484" s="419"/>
      <c r="BZ484" s="420"/>
      <c r="CA484" s="420"/>
      <c r="CB484" s="420"/>
      <c r="CC484" s="420"/>
      <c r="CD484" s="420"/>
      <c r="CE484" s="420"/>
      <c r="CF484" s="420"/>
      <c r="CG484" s="420"/>
      <c r="CH484" s="420"/>
      <c r="CI484" s="420"/>
      <c r="CJ484" s="420"/>
      <c r="CK484" s="420"/>
      <c r="CL484" s="420"/>
      <c r="CM484" s="420"/>
      <c r="CN484" s="420"/>
      <c r="CO484" s="420"/>
      <c r="CP484" s="420"/>
      <c r="CQ484" s="420"/>
      <c r="CR484" s="420"/>
      <c r="CS484" s="420"/>
      <c r="CT484" s="420"/>
      <c r="CU484" s="420"/>
      <c r="CV484" s="420"/>
      <c r="CW484" s="420"/>
      <c r="CX484" s="420"/>
      <c r="CY484" s="420"/>
      <c r="CZ484" s="420"/>
    </row>
    <row r="485" s="748" customFormat="true" ht="25.15" customHeight="true" x14ac:dyDescent="0.2">
      <c r="C485" s="849" t="s">
        <v>387</v>
      </c>
      <c r="D485" s="848"/>
      <c r="E485" s="708">
        <v>9.1952048750332492E-3</v>
      </c>
      <c r="F485" s="660"/>
      <c r="G485" s="660"/>
      <c r="H485" s="848" t="s">
        <v>382</v>
      </c>
      <c r="I485" s="848"/>
      <c r="J485" s="708">
        <v>4.6287319582572753E-3</v>
      </c>
      <c r="K485" s="660"/>
      <c r="L485" s="660"/>
      <c r="M485" s="848" t="s">
        <v>375</v>
      </c>
      <c r="N485" s="848"/>
      <c r="O485" s="708">
        <v>-1.4062420236935261E-3</v>
      </c>
      <c r="P485" s="660"/>
      <c r="Q485" s="660"/>
      <c r="AH485" s="417"/>
      <c r="AI485" s="417"/>
      <c r="AJ485" s="417"/>
      <c r="AK485" s="417"/>
      <c r="AL485" s="417"/>
      <c r="AM485" s="417"/>
      <c r="AN485" s="417"/>
      <c r="AO485" s="417"/>
      <c r="AP485" s="417"/>
      <c r="AQ485" s="417"/>
      <c r="AR485" s="417"/>
      <c r="AS485" s="417"/>
      <c r="AT485" s="417"/>
      <c r="AU485" s="417"/>
      <c r="AV485" s="417"/>
      <c r="AW485" s="417"/>
      <c r="AX485" s="417"/>
      <c r="AY485" s="417"/>
      <c r="AZ485" s="417"/>
      <c r="BA485" s="419"/>
      <c r="BB485" s="495"/>
      <c r="BC485" s="419"/>
      <c r="BD485" s="419"/>
      <c r="BE485" s="419"/>
      <c r="BF485" s="419"/>
      <c r="BG485" s="419"/>
      <c r="BH485" s="419"/>
      <c r="BI485" s="419"/>
      <c r="BJ485" s="419"/>
      <c r="BK485" s="419"/>
      <c r="BL485" s="419"/>
      <c r="BM485" s="419"/>
      <c r="BN485" s="419"/>
      <c r="BO485" s="419"/>
      <c r="BP485" s="419"/>
      <c r="BQ485" s="419"/>
      <c r="BR485" s="419"/>
      <c r="BS485" s="419"/>
      <c r="BT485" s="419"/>
      <c r="BU485" s="419"/>
      <c r="BV485" s="419"/>
      <c r="BW485" s="419"/>
      <c r="BX485" s="419"/>
      <c r="BY485" s="419"/>
      <c r="BZ485" s="420"/>
      <c r="CA485" s="420"/>
      <c r="CB485" s="420"/>
      <c r="CC485" s="420"/>
      <c r="CD485" s="420"/>
      <c r="CE485" s="420"/>
      <c r="CF485" s="420"/>
      <c r="CG485" s="420"/>
      <c r="CH485" s="420"/>
      <c r="CI485" s="420"/>
      <c r="CJ485" s="420"/>
      <c r="CK485" s="420"/>
      <c r="CL485" s="420"/>
      <c r="CM485" s="420"/>
      <c r="CN485" s="420"/>
      <c r="CO485" s="420"/>
      <c r="CP485" s="420"/>
      <c r="CQ485" s="420"/>
      <c r="CR485" s="420"/>
      <c r="CS485" s="420"/>
      <c r="CT485" s="420"/>
      <c r="CU485" s="420"/>
      <c r="CV485" s="420"/>
      <c r="CW485" s="420"/>
      <c r="CX485" s="420"/>
      <c r="CY485" s="420"/>
      <c r="CZ485" s="420"/>
    </row>
    <row r="486" s="748" customFormat="true" ht="25.15" customHeight="true" x14ac:dyDescent="0.2">
      <c r="C486" s="849" t="s">
        <v>378</v>
      </c>
      <c r="D486" s="848"/>
      <c r="E486" s="708">
        <v>-7.6346538903553692E-3</v>
      </c>
      <c r="F486" s="660"/>
      <c r="G486" s="660"/>
      <c r="H486" s="848" t="s">
        <v>380</v>
      </c>
      <c r="I486" s="848"/>
      <c r="J486" s="708">
        <v>-4.5635094158707921E-3</v>
      </c>
      <c r="K486" s="660"/>
      <c r="L486" s="660"/>
      <c r="M486" s="848" t="s">
        <v>224</v>
      </c>
      <c r="N486" s="848"/>
      <c r="O486" s="708">
        <v>1.2589766992271393E-3</v>
      </c>
      <c r="P486" s="660"/>
      <c r="Q486" s="660"/>
      <c r="AH486" s="417"/>
      <c r="AI486" s="417"/>
      <c r="AJ486" s="417"/>
      <c r="AK486" s="417"/>
      <c r="AL486" s="417"/>
      <c r="AM486" s="417"/>
      <c r="AN486" s="417"/>
      <c r="AO486" s="417"/>
      <c r="AP486" s="417"/>
      <c r="AQ486" s="417"/>
      <c r="AR486" s="417"/>
      <c r="AS486" s="417"/>
      <c r="AT486" s="417"/>
      <c r="AU486" s="417"/>
      <c r="AV486" s="417"/>
      <c r="AW486" s="417"/>
      <c r="AX486" s="417"/>
      <c r="AY486" s="417"/>
      <c r="AZ486" s="417"/>
      <c r="BA486" s="419"/>
      <c r="BB486" s="495"/>
      <c r="BC486" s="419"/>
      <c r="BD486" s="419"/>
      <c r="BE486" s="419"/>
      <c r="BF486" s="419"/>
      <c r="BG486" s="419"/>
      <c r="BH486" s="419"/>
      <c r="BI486" s="419"/>
      <c r="BJ486" s="419"/>
      <c r="BK486" s="419"/>
      <c r="BL486" s="419"/>
      <c r="BM486" s="419"/>
      <c r="BN486" s="419"/>
      <c r="BO486" s="419"/>
      <c r="BP486" s="419"/>
      <c r="BQ486" s="419"/>
      <c r="BR486" s="419"/>
      <c r="BS486" s="419"/>
      <c r="BT486" s="419"/>
      <c r="BU486" s="419"/>
      <c r="BV486" s="419"/>
      <c r="BW486" s="419"/>
      <c r="BX486" s="419"/>
      <c r="BY486" s="419"/>
      <c r="BZ486" s="420"/>
      <c r="CA486" s="420"/>
      <c r="CB486" s="420"/>
      <c r="CC486" s="420"/>
      <c r="CD486" s="420"/>
      <c r="CE486" s="420"/>
      <c r="CF486" s="420"/>
      <c r="CG486" s="420"/>
      <c r="CH486" s="420"/>
      <c r="CI486" s="420"/>
      <c r="CJ486" s="420"/>
      <c r="CK486" s="420"/>
      <c r="CL486" s="420"/>
      <c r="CM486" s="420"/>
      <c r="CN486" s="420"/>
      <c r="CO486" s="420"/>
      <c r="CP486" s="420"/>
      <c r="CQ486" s="420"/>
      <c r="CR486" s="420"/>
      <c r="CS486" s="420"/>
      <c r="CT486" s="420"/>
      <c r="CU486" s="420"/>
      <c r="CV486" s="420"/>
      <c r="CW486" s="420"/>
      <c r="CX486" s="420"/>
      <c r="CY486" s="420"/>
      <c r="CZ486" s="420"/>
    </row>
    <row r="487" s="748" customFormat="true" ht="25.15" customHeight="true" x14ac:dyDescent="0.2">
      <c r="C487" s="849" t="s">
        <v>374</v>
      </c>
      <c r="D487" s="848"/>
      <c r="E487" s="708">
        <v>-7.4735791994667133E-3</v>
      </c>
      <c r="F487" s="660"/>
      <c r="G487" s="660"/>
      <c r="H487" s="848" t="s">
        <v>252</v>
      </c>
      <c r="I487" s="848"/>
      <c r="J487" s="708">
        <v>3.4696017473904886E-3</v>
      </c>
      <c r="K487" s="660"/>
      <c r="L487" s="660"/>
      <c r="M487" s="848" t="s">
        <v>366</v>
      </c>
      <c r="N487" s="848"/>
      <c r="O487" s="708">
        <v>-1.1975149970049372E-3</v>
      </c>
      <c r="P487" s="660"/>
      <c r="Q487" s="660"/>
      <c r="AH487" s="417"/>
      <c r="AI487" s="417"/>
      <c r="AJ487" s="417"/>
      <c r="AK487" s="417"/>
      <c r="AL487" s="417"/>
      <c r="AM487" s="417"/>
      <c r="AN487" s="417"/>
      <c r="AO487" s="417"/>
      <c r="AP487" s="417"/>
      <c r="AQ487" s="417"/>
      <c r="AR487" s="417"/>
      <c r="AS487" s="417"/>
      <c r="AT487" s="417"/>
      <c r="AU487" s="417"/>
      <c r="AV487" s="417"/>
      <c r="AW487" s="417"/>
      <c r="AX487" s="417"/>
      <c r="AY487" s="417"/>
      <c r="AZ487" s="417"/>
      <c r="BA487" s="419"/>
      <c r="BB487" s="495"/>
      <c r="BC487" s="419"/>
      <c r="BD487" s="419"/>
      <c r="BE487" s="419"/>
      <c r="BF487" s="419"/>
      <c r="BG487" s="419"/>
      <c r="BH487" s="419"/>
      <c r="BI487" s="419"/>
      <c r="BJ487" s="419"/>
      <c r="BK487" s="419"/>
      <c r="BL487" s="419"/>
      <c r="BM487" s="419"/>
      <c r="BN487" s="419"/>
      <c r="BO487" s="419"/>
      <c r="BP487" s="419"/>
      <c r="BQ487" s="419"/>
      <c r="BR487" s="419"/>
      <c r="BS487" s="419"/>
      <c r="BT487" s="419"/>
      <c r="BU487" s="419"/>
      <c r="BV487" s="419"/>
      <c r="BW487" s="419"/>
      <c r="BX487" s="419"/>
      <c r="BY487" s="419"/>
      <c r="BZ487" s="420"/>
      <c r="CA487" s="420"/>
      <c r="CB487" s="420"/>
      <c r="CC487" s="420"/>
      <c r="CD487" s="420"/>
      <c r="CE487" s="420"/>
      <c r="CF487" s="420"/>
      <c r="CG487" s="420"/>
      <c r="CH487" s="420"/>
      <c r="CI487" s="420"/>
      <c r="CJ487" s="420"/>
      <c r="CK487" s="420"/>
      <c r="CL487" s="420"/>
      <c r="CM487" s="420"/>
      <c r="CN487" s="420"/>
      <c r="CO487" s="420"/>
      <c r="CP487" s="420"/>
      <c r="CQ487" s="420"/>
      <c r="CR487" s="420"/>
      <c r="CS487" s="420"/>
      <c r="CT487" s="420"/>
      <c r="CU487" s="420"/>
      <c r="CV487" s="420"/>
      <c r="CW487" s="420"/>
      <c r="CX487" s="420"/>
      <c r="CY487" s="420"/>
      <c r="CZ487" s="420"/>
    </row>
    <row r="488" s="748" customFormat="true" ht="25.15" customHeight="true" x14ac:dyDescent="0.2">
      <c r="C488" s="849" t="s">
        <v>376</v>
      </c>
      <c r="D488" s="848"/>
      <c r="E488" s="708">
        <v>-5.2894152862498003E-3</v>
      </c>
      <c r="F488" s="660"/>
      <c r="G488" s="660"/>
      <c r="H488" s="848" t="s">
        <v>367</v>
      </c>
      <c r="I488" s="848"/>
      <c r="J488" s="708">
        <v>-3.3825317337822596E-3</v>
      </c>
      <c r="K488" s="660"/>
      <c r="L488" s="660"/>
      <c r="M488" s="848" t="s">
        <v>388</v>
      </c>
      <c r="N488" s="848"/>
      <c r="O488" s="708">
        <v>1.1881134585626802E-3</v>
      </c>
      <c r="P488" s="660"/>
      <c r="Q488" s="660"/>
      <c r="AH488" s="417"/>
      <c r="AI488" s="417"/>
      <c r="AJ488" s="417"/>
      <c r="AK488" s="417"/>
      <c r="AL488" s="417"/>
      <c r="AM488" s="417"/>
      <c r="AN488" s="417"/>
      <c r="AO488" s="417"/>
      <c r="AP488" s="417"/>
      <c r="AQ488" s="417"/>
      <c r="AR488" s="417"/>
      <c r="AS488" s="417"/>
      <c r="AT488" s="417"/>
      <c r="AU488" s="417"/>
      <c r="AV488" s="417"/>
      <c r="AW488" s="417"/>
      <c r="AX488" s="417"/>
      <c r="AY488" s="417"/>
      <c r="AZ488" s="417"/>
      <c r="BA488" s="419"/>
      <c r="BB488" s="495"/>
      <c r="BC488" s="419"/>
      <c r="BD488" s="419"/>
      <c r="BE488" s="419"/>
      <c r="BF488" s="419"/>
      <c r="BG488" s="419"/>
      <c r="BH488" s="419"/>
      <c r="BI488" s="419"/>
      <c r="BJ488" s="419"/>
      <c r="BK488" s="419"/>
      <c r="BL488" s="419"/>
      <c r="BM488" s="419"/>
      <c r="BN488" s="419"/>
      <c r="BO488" s="419"/>
      <c r="BP488" s="419"/>
      <c r="BQ488" s="419"/>
      <c r="BR488" s="419"/>
      <c r="BS488" s="419"/>
      <c r="BT488" s="419"/>
      <c r="BU488" s="419"/>
      <c r="BV488" s="419"/>
      <c r="BW488" s="419"/>
      <c r="BX488" s="419"/>
      <c r="BY488" s="419"/>
      <c r="BZ488" s="420"/>
      <c r="CA488" s="420"/>
      <c r="CB488" s="420"/>
      <c r="CC488" s="420"/>
      <c r="CD488" s="420"/>
      <c r="CE488" s="420"/>
      <c r="CF488" s="420"/>
      <c r="CG488" s="420"/>
      <c r="CH488" s="420"/>
      <c r="CI488" s="420"/>
      <c r="CJ488" s="420"/>
      <c r="CK488" s="420"/>
      <c r="CL488" s="420"/>
      <c r="CM488" s="420"/>
      <c r="CN488" s="420"/>
      <c r="CO488" s="420"/>
      <c r="CP488" s="420"/>
      <c r="CQ488" s="420"/>
      <c r="CR488" s="420"/>
      <c r="CS488" s="420"/>
      <c r="CT488" s="420"/>
      <c r="CU488" s="420"/>
      <c r="CV488" s="420"/>
      <c r="CW488" s="420"/>
      <c r="CX488" s="420"/>
      <c r="CY488" s="420"/>
      <c r="CZ488" s="420"/>
    </row>
    <row r="489" s="748" customFormat="true" ht="25.15" customHeight="true" x14ac:dyDescent="0.2">
      <c r="C489" s="849" t="s">
        <v>386</v>
      </c>
      <c r="D489" s="848"/>
      <c r="E489" s="708">
        <v>-4.5619615502371256E-3</v>
      </c>
      <c r="F489" s="660"/>
      <c r="G489" s="660"/>
      <c r="H489" s="848" t="s">
        <v>389</v>
      </c>
      <c r="I489" s="848"/>
      <c r="J489" s="708">
        <v>3.2787931583807329E-3</v>
      </c>
      <c r="K489" s="660"/>
      <c r="L489" s="660"/>
      <c r="M489" s="848" t="s">
        <v>390</v>
      </c>
      <c r="N489" s="848"/>
      <c r="O489" s="708">
        <v>1.094702256093018E-3</v>
      </c>
      <c r="P489" s="660"/>
      <c r="Q489" s="660"/>
      <c r="AH489" s="417"/>
      <c r="AI489" s="417"/>
      <c r="AJ489" s="417"/>
      <c r="AK489" s="417"/>
      <c r="AL489" s="417"/>
      <c r="AM489" s="417"/>
      <c r="AN489" s="417"/>
      <c r="AO489" s="417"/>
      <c r="AP489" s="417"/>
      <c r="AQ489" s="417"/>
      <c r="AR489" s="417"/>
      <c r="AS489" s="417"/>
      <c r="AT489" s="417"/>
      <c r="AU489" s="417"/>
      <c r="AV489" s="417"/>
      <c r="AW489" s="417"/>
      <c r="AX489" s="417"/>
      <c r="AY489" s="417"/>
      <c r="AZ489" s="417"/>
      <c r="BA489" s="419"/>
      <c r="BB489" s="495"/>
      <c r="BC489" s="419"/>
      <c r="BD489" s="419"/>
      <c r="BE489" s="419"/>
      <c r="BF489" s="419"/>
      <c r="BG489" s="419"/>
      <c r="BH489" s="419"/>
      <c r="BI489" s="419"/>
      <c r="BJ489" s="419"/>
      <c r="BK489" s="419"/>
      <c r="BL489" s="419"/>
      <c r="BM489" s="419"/>
      <c r="BN489" s="419"/>
      <c r="BO489" s="419"/>
      <c r="BP489" s="419"/>
      <c r="BQ489" s="419"/>
      <c r="BR489" s="419"/>
      <c r="BS489" s="419"/>
      <c r="BT489" s="419"/>
      <c r="BU489" s="419"/>
      <c r="BV489" s="419"/>
      <c r="BW489" s="419"/>
      <c r="BX489" s="419"/>
      <c r="BY489" s="419"/>
      <c r="BZ489" s="420"/>
      <c r="CA489" s="420"/>
      <c r="CB489" s="420"/>
      <c r="CC489" s="420"/>
      <c r="CD489" s="420"/>
      <c r="CE489" s="420"/>
      <c r="CF489" s="420"/>
      <c r="CG489" s="420"/>
      <c r="CH489" s="420"/>
      <c r="CI489" s="420"/>
      <c r="CJ489" s="420"/>
      <c r="CK489" s="420"/>
      <c r="CL489" s="420"/>
      <c r="CM489" s="420"/>
      <c r="CN489" s="420"/>
      <c r="CO489" s="420"/>
      <c r="CP489" s="420"/>
      <c r="CQ489" s="420"/>
      <c r="CR489" s="420"/>
      <c r="CS489" s="420"/>
      <c r="CT489" s="420"/>
      <c r="CU489" s="420"/>
      <c r="CV489" s="420"/>
      <c r="CW489" s="420"/>
      <c r="CX489" s="420"/>
      <c r="CY489" s="420"/>
      <c r="CZ489" s="420"/>
    </row>
    <row r="490" s="748" customFormat="true" ht="25.15" customHeight="true" x14ac:dyDescent="0.2">
      <c r="C490" s="849" t="s">
        <v>383</v>
      </c>
      <c r="D490" s="848"/>
      <c r="E490" s="708">
        <v>-3.5342395764604811E-3</v>
      </c>
      <c r="F490" s="660"/>
      <c r="G490" s="660"/>
      <c r="H490" s="848" t="s">
        <v>250</v>
      </c>
      <c r="I490" s="848"/>
      <c r="J490" s="708">
        <v>-2.3363488229922974E-3</v>
      </c>
      <c r="K490" s="660"/>
      <c r="L490" s="660"/>
      <c r="M490" s="848" t="s">
        <v>251</v>
      </c>
      <c r="N490" s="848"/>
      <c r="O490" s="708">
        <v>-1.08387867491797E-3</v>
      </c>
      <c r="P490" s="660"/>
      <c r="Q490" s="660"/>
      <c r="AH490" s="417"/>
      <c r="AI490" s="417"/>
      <c r="AJ490" s="417"/>
      <c r="AK490" s="417"/>
      <c r="AL490" s="417"/>
      <c r="AM490" s="417"/>
      <c r="AN490" s="417"/>
      <c r="AO490" s="417"/>
      <c r="AP490" s="417"/>
      <c r="AQ490" s="417"/>
      <c r="AR490" s="417"/>
      <c r="AS490" s="417"/>
      <c r="AT490" s="417"/>
      <c r="AU490" s="417"/>
      <c r="AV490" s="417"/>
      <c r="AW490" s="417"/>
      <c r="AX490" s="417"/>
      <c r="AY490" s="417"/>
      <c r="AZ490" s="417"/>
      <c r="BA490" s="419"/>
      <c r="BB490" s="495"/>
      <c r="BC490" s="419"/>
      <c r="BD490" s="419"/>
      <c r="BE490" s="419"/>
      <c r="BF490" s="419"/>
      <c r="BG490" s="419"/>
      <c r="BH490" s="419"/>
      <c r="BI490" s="419"/>
      <c r="BJ490" s="419"/>
      <c r="BK490" s="419"/>
      <c r="BL490" s="419"/>
      <c r="BM490" s="419"/>
      <c r="BN490" s="419"/>
      <c r="BO490" s="419"/>
      <c r="BP490" s="419"/>
      <c r="BQ490" s="419"/>
      <c r="BR490" s="419"/>
      <c r="BS490" s="419"/>
      <c r="BT490" s="419"/>
      <c r="BU490" s="419"/>
      <c r="BV490" s="419"/>
      <c r="BW490" s="419"/>
      <c r="BX490" s="419"/>
      <c r="BY490" s="419"/>
      <c r="BZ490" s="420"/>
      <c r="CA490" s="420"/>
      <c r="CB490" s="420"/>
      <c r="CC490" s="420"/>
      <c r="CD490" s="420"/>
      <c r="CE490" s="420"/>
      <c r="CF490" s="420"/>
      <c r="CG490" s="420"/>
      <c r="CH490" s="420"/>
      <c r="CI490" s="420"/>
      <c r="CJ490" s="420"/>
      <c r="CK490" s="420"/>
      <c r="CL490" s="420"/>
      <c r="CM490" s="420"/>
      <c r="CN490" s="420"/>
      <c r="CO490" s="420"/>
      <c r="CP490" s="420"/>
      <c r="CQ490" s="420"/>
      <c r="CR490" s="420"/>
      <c r="CS490" s="420"/>
      <c r="CT490" s="420"/>
      <c r="CU490" s="420"/>
      <c r="CV490" s="420"/>
      <c r="CW490" s="420"/>
      <c r="CX490" s="420"/>
      <c r="CY490" s="420"/>
      <c r="CZ490" s="420"/>
    </row>
    <row r="491" s="748" customFormat="true" ht="25.15" customHeight="true" x14ac:dyDescent="0.2">
      <c r="C491" s="849" t="s">
        <v>384</v>
      </c>
      <c r="D491" s="848"/>
      <c r="E491" s="708">
        <v>-3.2202939041250985E-3</v>
      </c>
      <c r="F491" s="660"/>
      <c r="G491" s="660"/>
      <c r="H491" s="848" t="s">
        <v>387</v>
      </c>
      <c r="I491" s="848"/>
      <c r="J491" s="708">
        <v>-2.2807481195703375E-3</v>
      </c>
      <c r="K491" s="660"/>
      <c r="L491" s="660"/>
      <c r="M491" s="848" t="s">
        <v>389</v>
      </c>
      <c r="N491" s="848"/>
      <c r="O491" s="708">
        <v>-1.0649601432515751E-3</v>
      </c>
      <c r="P491" s="660"/>
      <c r="Q491" s="660"/>
      <c r="AH491" s="417"/>
      <c r="AI491" s="417"/>
      <c r="AJ491" s="417"/>
      <c r="AK491" s="417"/>
      <c r="AL491" s="417"/>
      <c r="AM491" s="417"/>
      <c r="AN491" s="417"/>
      <c r="AO491" s="417"/>
      <c r="AP491" s="417"/>
      <c r="AQ491" s="417"/>
      <c r="AR491" s="417"/>
      <c r="AS491" s="417"/>
      <c r="AT491" s="417"/>
      <c r="AU491" s="417"/>
      <c r="AV491" s="417"/>
      <c r="AW491" s="417"/>
      <c r="AX491" s="417"/>
      <c r="AY491" s="417"/>
      <c r="AZ491" s="417"/>
      <c r="BA491" s="419"/>
      <c r="BB491" s="495"/>
      <c r="BC491" s="419"/>
      <c r="BD491" s="419"/>
      <c r="BE491" s="419"/>
      <c r="BF491" s="419"/>
      <c r="BG491" s="419"/>
      <c r="BH491" s="419"/>
      <c r="BI491" s="419"/>
      <c r="BJ491" s="419"/>
      <c r="BK491" s="419"/>
      <c r="BL491" s="419"/>
      <c r="BM491" s="419"/>
      <c r="BN491" s="419"/>
      <c r="BO491" s="419"/>
      <c r="BP491" s="419"/>
      <c r="BQ491" s="419"/>
      <c r="BR491" s="419"/>
      <c r="BS491" s="419"/>
      <c r="BT491" s="419"/>
      <c r="BU491" s="419"/>
      <c r="BV491" s="419"/>
      <c r="BW491" s="419"/>
      <c r="BX491" s="419"/>
      <c r="BY491" s="419"/>
      <c r="BZ491" s="420"/>
      <c r="CA491" s="420"/>
      <c r="CB491" s="420"/>
      <c r="CC491" s="420"/>
      <c r="CD491" s="420"/>
      <c r="CE491" s="420"/>
      <c r="CF491" s="420"/>
      <c r="CG491" s="420"/>
      <c r="CH491" s="420"/>
      <c r="CI491" s="420"/>
      <c r="CJ491" s="420"/>
      <c r="CK491" s="420"/>
      <c r="CL491" s="420"/>
      <c r="CM491" s="420"/>
      <c r="CN491" s="420"/>
      <c r="CO491" s="420"/>
      <c r="CP491" s="420"/>
      <c r="CQ491" s="420"/>
      <c r="CR491" s="420"/>
      <c r="CS491" s="420"/>
      <c r="CT491" s="420"/>
      <c r="CU491" s="420"/>
      <c r="CV491" s="420"/>
      <c r="CW491" s="420"/>
      <c r="CX491" s="420"/>
      <c r="CY491" s="420"/>
      <c r="CZ491" s="420"/>
    </row>
    <row r="492" s="748" customFormat="true" ht="25.15" customHeight="true" x14ac:dyDescent="0.2">
      <c r="C492" s="849" t="s">
        <v>379</v>
      </c>
      <c r="D492" s="848"/>
      <c r="E492" s="708">
        <v>2.7072946471460636E-3</v>
      </c>
      <c r="F492" s="660"/>
      <c r="G492" s="660"/>
      <c r="H492" s="848" t="s">
        <v>390</v>
      </c>
      <c r="I492" s="848"/>
      <c r="J492" s="708">
        <v>-1.8571697881420784E-3</v>
      </c>
      <c r="K492" s="660"/>
      <c r="L492" s="660"/>
      <c r="M492" s="848" t="s">
        <v>391</v>
      </c>
      <c r="N492" s="848"/>
      <c r="O492" s="708">
        <v>-4.8984223828293222E-4</v>
      </c>
      <c r="P492" s="660"/>
      <c r="Q492" s="660"/>
      <c r="AH492" s="417"/>
      <c r="AI492" s="417"/>
      <c r="AJ492" s="417"/>
      <c r="AK492" s="417"/>
      <c r="AL492" s="417"/>
      <c r="AM492" s="417"/>
      <c r="AN492" s="417"/>
      <c r="AO492" s="417"/>
      <c r="AP492" s="417"/>
      <c r="AQ492" s="417"/>
      <c r="AR492" s="417"/>
      <c r="AS492" s="417"/>
      <c r="AT492" s="417"/>
      <c r="AU492" s="417"/>
      <c r="AV492" s="417"/>
      <c r="AW492" s="417"/>
      <c r="AX492" s="417"/>
      <c r="AY492" s="417"/>
      <c r="AZ492" s="417"/>
      <c r="BA492" s="419"/>
      <c r="BB492" s="495"/>
      <c r="BC492" s="419"/>
      <c r="BD492" s="419"/>
      <c r="BE492" s="419"/>
      <c r="BF492" s="419"/>
      <c r="BG492" s="419"/>
      <c r="BH492" s="419"/>
      <c r="BI492" s="419"/>
      <c r="BJ492" s="419"/>
      <c r="BK492" s="419"/>
      <c r="BL492" s="419"/>
      <c r="BM492" s="419"/>
      <c r="BN492" s="419"/>
      <c r="BO492" s="419"/>
      <c r="BP492" s="419"/>
      <c r="BQ492" s="419"/>
      <c r="BR492" s="419"/>
      <c r="BS492" s="419"/>
      <c r="BT492" s="419"/>
      <c r="BU492" s="419"/>
      <c r="BV492" s="419"/>
      <c r="BW492" s="419"/>
      <c r="BX492" s="419"/>
      <c r="BY492" s="419"/>
      <c r="BZ492" s="420"/>
      <c r="CA492" s="420"/>
      <c r="CB492" s="420"/>
      <c r="CC492" s="420"/>
      <c r="CD492" s="420"/>
      <c r="CE492" s="420"/>
      <c r="CF492" s="420"/>
      <c r="CG492" s="420"/>
      <c r="CH492" s="420"/>
      <c r="CI492" s="420"/>
      <c r="CJ492" s="420"/>
      <c r="CK492" s="420"/>
      <c r="CL492" s="420"/>
      <c r="CM492" s="420"/>
      <c r="CN492" s="420"/>
      <c r="CO492" s="420"/>
      <c r="CP492" s="420"/>
      <c r="CQ492" s="420"/>
      <c r="CR492" s="420"/>
      <c r="CS492" s="420"/>
      <c r="CT492" s="420"/>
      <c r="CU492" s="420"/>
      <c r="CV492" s="420"/>
      <c r="CW492" s="420"/>
      <c r="CX492" s="420"/>
      <c r="CY492" s="420"/>
      <c r="CZ492" s="420"/>
    </row>
    <row r="493" s="748" customFormat="true" ht="25.15" customHeight="true" x14ac:dyDescent="0.2">
      <c r="C493" s="849" t="s">
        <v>389</v>
      </c>
      <c r="D493" s="848"/>
      <c r="E493" s="708">
        <v>2.2216105123279775E-3</v>
      </c>
      <c r="F493" s="660"/>
      <c r="G493" s="660"/>
      <c r="H493" s="848" t="s">
        <v>383</v>
      </c>
      <c r="I493" s="848"/>
      <c r="J493" s="708">
        <v>-7.2257956521991362E-4</v>
      </c>
      <c r="K493" s="660"/>
      <c r="L493" s="660"/>
      <c r="M493" s="848" t="s">
        <v>392</v>
      </c>
      <c r="N493" s="848"/>
      <c r="O493" s="708">
        <v>-3.8687172585542519E-4</v>
      </c>
      <c r="P493" s="660"/>
      <c r="Q493" s="660"/>
      <c r="AH493" s="417"/>
      <c r="AI493" s="417"/>
      <c r="AJ493" s="417"/>
      <c r="AK493" s="417"/>
      <c r="AL493" s="417"/>
      <c r="AM493" s="417"/>
      <c r="AN493" s="417"/>
      <c r="AO493" s="417"/>
      <c r="AP493" s="417"/>
      <c r="AQ493" s="417"/>
      <c r="AR493" s="417"/>
      <c r="AS493" s="417"/>
      <c r="AT493" s="417"/>
      <c r="AU493" s="417"/>
      <c r="AV493" s="417"/>
      <c r="AW493" s="417"/>
      <c r="AX493" s="417"/>
      <c r="AY493" s="417"/>
      <c r="AZ493" s="417"/>
      <c r="BA493" s="419"/>
      <c r="BB493" s="495"/>
      <c r="BC493" s="419"/>
      <c r="BD493" s="419"/>
      <c r="BE493" s="419"/>
      <c r="BF493" s="419"/>
      <c r="BG493" s="419"/>
      <c r="BH493" s="419"/>
      <c r="BI493" s="419"/>
      <c r="BJ493" s="419"/>
      <c r="BK493" s="419"/>
      <c r="BL493" s="419"/>
      <c r="BM493" s="419"/>
      <c r="BN493" s="419"/>
      <c r="BO493" s="419"/>
      <c r="BP493" s="419"/>
      <c r="BQ493" s="419"/>
      <c r="BR493" s="419"/>
      <c r="BS493" s="419"/>
      <c r="BT493" s="419"/>
      <c r="BU493" s="419"/>
      <c r="BV493" s="419"/>
      <c r="BW493" s="419"/>
      <c r="BX493" s="419"/>
      <c r="BY493" s="419"/>
      <c r="BZ493" s="420"/>
      <c r="CA493" s="420"/>
      <c r="CB493" s="420"/>
      <c r="CC493" s="420"/>
      <c r="CD493" s="420"/>
      <c r="CE493" s="420"/>
      <c r="CF493" s="420"/>
      <c r="CG493" s="420"/>
      <c r="CH493" s="420"/>
      <c r="CI493" s="420"/>
      <c r="CJ493" s="420"/>
      <c r="CK493" s="420"/>
      <c r="CL493" s="420"/>
      <c r="CM493" s="420"/>
      <c r="CN493" s="420"/>
      <c r="CO493" s="420"/>
      <c r="CP493" s="420"/>
      <c r="CQ493" s="420"/>
      <c r="CR493" s="420"/>
      <c r="CS493" s="420"/>
      <c r="CT493" s="420"/>
      <c r="CU493" s="420"/>
      <c r="CV493" s="420"/>
      <c r="CW493" s="420"/>
      <c r="CX493" s="420"/>
      <c r="CY493" s="420"/>
      <c r="CZ493" s="420"/>
    </row>
    <row r="494" s="748" customFormat="true" ht="25.15" customHeight="true" x14ac:dyDescent="0.2">
      <c r="C494" s="849" t="s">
        <v>382</v>
      </c>
      <c r="D494" s="848"/>
      <c r="E494" s="708">
        <v>-2.1246596359022958E-3</v>
      </c>
      <c r="F494" s="660"/>
      <c r="G494" s="660"/>
      <c r="H494" s="848" t="s">
        <v>391</v>
      </c>
      <c r="I494" s="848"/>
      <c r="J494" s="708">
        <v>-5.3187373498343293E-4</v>
      </c>
      <c r="K494" s="660"/>
      <c r="L494" s="660"/>
      <c r="M494" s="848" t="s">
        <v>371</v>
      </c>
      <c r="N494" s="848"/>
      <c r="O494" s="708">
        <v>-3.3698495388807147E-4</v>
      </c>
      <c r="P494" s="660"/>
      <c r="Q494" s="660"/>
      <c r="AH494" s="417"/>
      <c r="AI494" s="417"/>
      <c r="AJ494" s="417"/>
      <c r="AK494" s="417"/>
      <c r="AL494" s="417"/>
      <c r="AM494" s="417"/>
      <c r="AN494" s="417"/>
      <c r="AO494" s="417"/>
      <c r="AP494" s="417"/>
      <c r="AQ494" s="417"/>
      <c r="AR494" s="417"/>
      <c r="AS494" s="417"/>
      <c r="AT494" s="417"/>
      <c r="AU494" s="417"/>
      <c r="AV494" s="417"/>
      <c r="AW494" s="417"/>
      <c r="AX494" s="417"/>
      <c r="AY494" s="417"/>
      <c r="AZ494" s="417"/>
      <c r="BA494" s="419"/>
      <c r="BB494" s="495"/>
      <c r="BC494" s="419"/>
      <c r="BD494" s="419"/>
      <c r="BE494" s="419"/>
      <c r="BF494" s="419"/>
      <c r="BG494" s="419"/>
      <c r="BH494" s="419"/>
      <c r="BI494" s="419"/>
      <c r="BJ494" s="419"/>
      <c r="BK494" s="419"/>
      <c r="BL494" s="419"/>
      <c r="BM494" s="419"/>
      <c r="BN494" s="419"/>
      <c r="BO494" s="419"/>
      <c r="BP494" s="419"/>
      <c r="BQ494" s="419"/>
      <c r="BR494" s="419"/>
      <c r="BS494" s="419"/>
      <c r="BT494" s="419"/>
      <c r="BU494" s="419"/>
      <c r="BV494" s="419"/>
      <c r="BW494" s="419"/>
      <c r="BX494" s="419"/>
      <c r="BY494" s="419"/>
      <c r="BZ494" s="420"/>
      <c r="CA494" s="420"/>
      <c r="CB494" s="420"/>
      <c r="CC494" s="420"/>
      <c r="CD494" s="420"/>
      <c r="CE494" s="420"/>
      <c r="CF494" s="420"/>
      <c r="CG494" s="420"/>
      <c r="CH494" s="420"/>
      <c r="CI494" s="420"/>
      <c r="CJ494" s="420"/>
      <c r="CK494" s="420"/>
      <c r="CL494" s="420"/>
      <c r="CM494" s="420"/>
      <c r="CN494" s="420"/>
      <c r="CO494" s="420"/>
      <c r="CP494" s="420"/>
      <c r="CQ494" s="420"/>
      <c r="CR494" s="420"/>
      <c r="CS494" s="420"/>
      <c r="CT494" s="420"/>
      <c r="CU494" s="420"/>
      <c r="CV494" s="420"/>
      <c r="CW494" s="420"/>
      <c r="CX494" s="420"/>
      <c r="CY494" s="420"/>
      <c r="CZ494" s="420"/>
    </row>
    <row r="495" s="748" customFormat="true" ht="25.15" customHeight="true" x14ac:dyDescent="0.2">
      <c r="C495" s="849" t="s">
        <v>388</v>
      </c>
      <c r="D495" s="848"/>
      <c r="E495" s="708">
        <v>1.9157923181244139E-3</v>
      </c>
      <c r="F495" s="660"/>
      <c r="G495" s="660"/>
      <c r="H495" s="848" t="s">
        <v>376</v>
      </c>
      <c r="I495" s="848"/>
      <c r="J495" s="711">
        <v>2.796017098306851E-4</v>
      </c>
      <c r="K495" s="660"/>
      <c r="L495" s="660"/>
      <c r="M495" s="848" t="s">
        <v>387</v>
      </c>
      <c r="N495" s="848"/>
      <c r="O495" s="708">
        <v>2.3581139878712639E-4</v>
      </c>
      <c r="P495" s="660"/>
      <c r="Q495" s="660"/>
      <c r="AH495" s="417"/>
      <c r="AI495" s="417"/>
      <c r="AJ495" s="417"/>
      <c r="AK495" s="417"/>
      <c r="AL495" s="417"/>
      <c r="AM495" s="417"/>
      <c r="AN495" s="417"/>
      <c r="AO495" s="417"/>
      <c r="AP495" s="417"/>
      <c r="AQ495" s="417"/>
      <c r="AR495" s="417"/>
      <c r="AS495" s="417"/>
      <c r="AT495" s="417"/>
      <c r="AU495" s="417"/>
      <c r="AV495" s="417"/>
      <c r="AW495" s="417"/>
      <c r="AX495" s="417"/>
      <c r="AY495" s="417"/>
      <c r="AZ495" s="417"/>
      <c r="BA495" s="419"/>
      <c r="BB495" s="495"/>
      <c r="BC495" s="419"/>
      <c r="BD495" s="419"/>
      <c r="BE495" s="419"/>
      <c r="BF495" s="419"/>
      <c r="BG495" s="419"/>
      <c r="BH495" s="419"/>
      <c r="BI495" s="419"/>
      <c r="BJ495" s="419"/>
      <c r="BK495" s="419"/>
      <c r="BL495" s="419"/>
      <c r="BM495" s="419"/>
      <c r="BN495" s="419"/>
      <c r="BO495" s="419"/>
      <c r="BP495" s="419"/>
      <c r="BQ495" s="419"/>
      <c r="BR495" s="419"/>
      <c r="BS495" s="419"/>
      <c r="BT495" s="419"/>
      <c r="BU495" s="419"/>
      <c r="BV495" s="419"/>
      <c r="BW495" s="419"/>
      <c r="BX495" s="419"/>
      <c r="BY495" s="419"/>
      <c r="BZ495" s="420"/>
      <c r="CA495" s="420"/>
      <c r="CB495" s="420"/>
      <c r="CC495" s="420"/>
      <c r="CD495" s="420"/>
      <c r="CE495" s="420"/>
      <c r="CF495" s="420"/>
      <c r="CG495" s="420"/>
      <c r="CH495" s="420"/>
      <c r="CI495" s="420"/>
      <c r="CJ495" s="420"/>
      <c r="CK495" s="420"/>
      <c r="CL495" s="420"/>
      <c r="CM495" s="420"/>
      <c r="CN495" s="420"/>
      <c r="CO495" s="420"/>
      <c r="CP495" s="420"/>
      <c r="CQ495" s="420"/>
      <c r="CR495" s="420"/>
      <c r="CS495" s="420"/>
      <c r="CT495" s="420"/>
      <c r="CU495" s="420"/>
      <c r="CV495" s="420"/>
      <c r="CW495" s="420"/>
      <c r="CX495" s="420"/>
      <c r="CY495" s="420"/>
      <c r="CZ495" s="420"/>
    </row>
    <row r="496" s="748" customFormat="true" ht="25.15" customHeight="true" x14ac:dyDescent="0.2">
      <c r="C496" s="849" t="s">
        <v>393</v>
      </c>
      <c r="D496" s="848"/>
      <c r="E496" s="708">
        <v>1.9103791241045416E-3</v>
      </c>
      <c r="F496" s="660"/>
      <c r="G496" s="660"/>
      <c r="H496" s="848"/>
      <c r="I496" s="848"/>
      <c r="J496" s="660"/>
      <c r="K496" s="660"/>
      <c r="L496" s="660"/>
      <c r="M496" s="848" t="s">
        <v>393</v>
      </c>
      <c r="N496" s="848"/>
      <c r="O496" s="708">
        <v>1.6655949270907725E-4</v>
      </c>
      <c r="P496" s="660"/>
      <c r="Q496" s="660"/>
      <c r="AH496" s="417"/>
      <c r="AI496" s="417"/>
      <c r="AJ496" s="417"/>
      <c r="AK496" s="417"/>
      <c r="AL496" s="417"/>
      <c r="AM496" s="417"/>
      <c r="AN496" s="417"/>
      <c r="AO496" s="417"/>
      <c r="AP496" s="417"/>
      <c r="AQ496" s="417"/>
      <c r="AR496" s="417"/>
      <c r="AS496" s="417"/>
      <c r="AT496" s="417"/>
      <c r="AU496" s="417"/>
      <c r="AV496" s="417"/>
      <c r="AW496" s="417"/>
      <c r="AX496" s="417"/>
      <c r="AY496" s="417"/>
      <c r="AZ496" s="417"/>
      <c r="BA496" s="419"/>
      <c r="BB496" s="495"/>
      <c r="BC496" s="419"/>
      <c r="BD496" s="419"/>
      <c r="BE496" s="419"/>
      <c r="BF496" s="419"/>
      <c r="BG496" s="419"/>
      <c r="BH496" s="419"/>
      <c r="BI496" s="419"/>
      <c r="BJ496" s="419"/>
      <c r="BK496" s="419"/>
      <c r="BL496" s="419"/>
      <c r="BM496" s="419"/>
      <c r="BN496" s="419"/>
      <c r="BO496" s="419"/>
      <c r="BP496" s="419"/>
      <c r="BQ496" s="419"/>
      <c r="BR496" s="419"/>
      <c r="BS496" s="419"/>
      <c r="BT496" s="419"/>
      <c r="BU496" s="419"/>
      <c r="BV496" s="419"/>
      <c r="BW496" s="419"/>
      <c r="BX496" s="419"/>
      <c r="BY496" s="419"/>
      <c r="BZ496" s="420"/>
      <c r="CA496" s="420"/>
      <c r="CB496" s="420"/>
      <c r="CC496" s="420"/>
      <c r="CD496" s="420"/>
      <c r="CE496" s="420"/>
      <c r="CF496" s="420"/>
      <c r="CG496" s="420"/>
      <c r="CH496" s="420"/>
      <c r="CI496" s="420"/>
      <c r="CJ496" s="420"/>
      <c r="CK496" s="420"/>
      <c r="CL496" s="420"/>
      <c r="CM496" s="420"/>
      <c r="CN496" s="420"/>
      <c r="CO496" s="420"/>
      <c r="CP496" s="420"/>
      <c r="CQ496" s="420"/>
      <c r="CR496" s="420"/>
      <c r="CS496" s="420"/>
      <c r="CT496" s="420"/>
      <c r="CU496" s="420"/>
      <c r="CV496" s="420"/>
      <c r="CW496" s="420"/>
      <c r="CX496" s="420"/>
      <c r="CY496" s="420"/>
      <c r="CZ496" s="420"/>
    </row>
    <row r="497" s="748" customFormat="true" ht="25.15" customHeight="true" x14ac:dyDescent="0.2">
      <c r="C497" s="849" t="s">
        <v>394</v>
      </c>
      <c r="D497" s="848"/>
      <c r="E497" s="708">
        <v>1.8408163419471647E-3</v>
      </c>
      <c r="F497" s="660"/>
      <c r="G497" s="660"/>
      <c r="H497" s="848"/>
      <c r="I497" s="848"/>
      <c r="J497" s="660"/>
      <c r="K497" s="660"/>
      <c r="L497" s="660"/>
      <c r="M497" s="848" t="s">
        <v>235</v>
      </c>
      <c r="N497" s="848"/>
      <c r="O497" s="708">
        <v>1.3164938831819504E-5</v>
      </c>
      <c r="P497" s="660"/>
      <c r="Q497" s="660"/>
      <c r="AH497" s="417"/>
      <c r="AI497" s="417"/>
      <c r="AJ497" s="417"/>
      <c r="AK497" s="417"/>
      <c r="AL497" s="417"/>
      <c r="AM497" s="417"/>
      <c r="AN497" s="417"/>
      <c r="AO497" s="417"/>
      <c r="AP497" s="417"/>
      <c r="AQ497" s="417"/>
      <c r="AR497" s="417"/>
      <c r="AS497" s="417"/>
      <c r="AT497" s="417"/>
      <c r="AU497" s="417"/>
      <c r="AV497" s="417"/>
      <c r="AW497" s="417"/>
      <c r="AX497" s="417"/>
      <c r="AY497" s="417"/>
      <c r="AZ497" s="417"/>
      <c r="BA497" s="419"/>
      <c r="BB497" s="495"/>
      <c r="BC497" s="419"/>
      <c r="BD497" s="419"/>
      <c r="BE497" s="419"/>
      <c r="BF497" s="419"/>
      <c r="BG497" s="419"/>
      <c r="BH497" s="419"/>
      <c r="BI497" s="419"/>
      <c r="BJ497" s="419"/>
      <c r="BK497" s="419"/>
      <c r="BL497" s="419"/>
      <c r="BM497" s="419"/>
      <c r="BN497" s="419"/>
      <c r="BO497" s="419"/>
      <c r="BP497" s="419"/>
      <c r="BQ497" s="419"/>
      <c r="BR497" s="419"/>
      <c r="BS497" s="419"/>
      <c r="BT497" s="419"/>
      <c r="BU497" s="419"/>
      <c r="BV497" s="419"/>
      <c r="BW497" s="419"/>
      <c r="BX497" s="419"/>
      <c r="BY497" s="419"/>
      <c r="BZ497" s="420"/>
      <c r="CA497" s="420"/>
      <c r="CB497" s="420"/>
      <c r="CC497" s="420"/>
      <c r="CD497" s="420"/>
      <c r="CE497" s="420"/>
      <c r="CF497" s="420"/>
      <c r="CG497" s="420"/>
      <c r="CH497" s="420"/>
      <c r="CI497" s="420"/>
      <c r="CJ497" s="420"/>
      <c r="CK497" s="420"/>
      <c r="CL497" s="420"/>
      <c r="CM497" s="420"/>
      <c r="CN497" s="420"/>
      <c r="CO497" s="420"/>
      <c r="CP497" s="420"/>
      <c r="CQ497" s="420"/>
      <c r="CR497" s="420"/>
      <c r="CS497" s="420"/>
      <c r="CT497" s="420"/>
      <c r="CU497" s="420"/>
      <c r="CV497" s="420"/>
      <c r="CW497" s="420"/>
      <c r="CX497" s="420"/>
      <c r="CY497" s="420"/>
      <c r="CZ497" s="420"/>
    </row>
    <row r="498" s="748" customFormat="true" ht="25.15" customHeight="true" x14ac:dyDescent="0.2">
      <c r="C498" s="849" t="s">
        <v>395</v>
      </c>
      <c r="D498" s="848"/>
      <c r="E498" s="708">
        <v>6.9957036966145265E-4</v>
      </c>
      <c r="F498" s="660"/>
      <c r="G498" s="660"/>
      <c r="H498" s="848"/>
      <c r="I498" s="848"/>
      <c r="J498" s="660"/>
      <c r="K498" s="660"/>
      <c r="L498" s="660"/>
      <c r="M498" s="848" t="s">
        <v>394</v>
      </c>
      <c r="N498" s="848"/>
      <c r="O498" s="711">
        <v>-1.3134207282611296E-5</v>
      </c>
      <c r="P498" s="660"/>
      <c r="Q498" s="660"/>
      <c r="AH498" s="417"/>
      <c r="AI498" s="417"/>
      <c r="AJ498" s="417"/>
      <c r="AK498" s="417"/>
      <c r="AL498" s="417"/>
      <c r="AM498" s="417"/>
      <c r="AN498" s="417"/>
      <c r="AO498" s="417"/>
      <c r="AP498" s="417"/>
      <c r="AQ498" s="417"/>
      <c r="AR498" s="417"/>
      <c r="AS498" s="417"/>
      <c r="AT498" s="417"/>
      <c r="AU498" s="417"/>
      <c r="AV498" s="417"/>
      <c r="AW498" s="417"/>
      <c r="AX498" s="417"/>
      <c r="AY498" s="417"/>
      <c r="AZ498" s="417"/>
      <c r="BA498" s="419"/>
      <c r="BB498" s="495"/>
      <c r="BC498" s="419"/>
      <c r="BD498" s="419"/>
      <c r="BE498" s="419"/>
      <c r="BF498" s="419"/>
      <c r="BG498" s="419"/>
      <c r="BH498" s="419"/>
      <c r="BI498" s="419"/>
      <c r="BJ498" s="419"/>
      <c r="BK498" s="419"/>
      <c r="BL498" s="419"/>
      <c r="BM498" s="419"/>
      <c r="BN498" s="419"/>
      <c r="BO498" s="419"/>
      <c r="BP498" s="419"/>
      <c r="BQ498" s="419"/>
      <c r="BR498" s="419"/>
      <c r="BS498" s="419"/>
      <c r="BT498" s="419"/>
      <c r="BU498" s="419"/>
      <c r="BV498" s="419"/>
      <c r="BW498" s="419"/>
      <c r="BX498" s="419"/>
      <c r="BY498" s="419"/>
      <c r="BZ498" s="420"/>
      <c r="CA498" s="420"/>
      <c r="CB498" s="420"/>
      <c r="CC498" s="420"/>
      <c r="CD498" s="420"/>
      <c r="CE498" s="420"/>
      <c r="CF498" s="420"/>
      <c r="CG498" s="420"/>
      <c r="CH498" s="420"/>
      <c r="CI498" s="420"/>
      <c r="CJ498" s="420"/>
      <c r="CK498" s="420"/>
      <c r="CL498" s="420"/>
      <c r="CM498" s="420"/>
      <c r="CN498" s="420"/>
      <c r="CO498" s="420"/>
      <c r="CP498" s="420"/>
      <c r="CQ498" s="420"/>
      <c r="CR498" s="420"/>
      <c r="CS498" s="420"/>
      <c r="CT498" s="420"/>
      <c r="CU498" s="420"/>
      <c r="CV498" s="420"/>
      <c r="CW498" s="420"/>
      <c r="CX498" s="420"/>
      <c r="CY498" s="420"/>
      <c r="CZ498" s="420"/>
    </row>
    <row r="499" s="748" customFormat="true" ht="25.15" customHeight="true" x14ac:dyDescent="0.2">
      <c r="C499" s="849" t="s">
        <v>391</v>
      </c>
      <c r="D499" s="848"/>
      <c r="E499" s="708">
        <v>-3.2006643912574795E-4</v>
      </c>
      <c r="F499" s="660"/>
      <c r="G499" s="660"/>
      <c r="H499" s="848" t="s">
        <v>257</v>
      </c>
      <c r="I499" s="848"/>
      <c r="J499" s="848"/>
      <c r="K499" s="660"/>
      <c r="L499" s="660"/>
      <c r="M499" s="848"/>
      <c r="N499" s="848"/>
      <c r="O499" s="660"/>
      <c r="P499" s="660"/>
      <c r="Q499" s="660"/>
      <c r="AH499" s="417"/>
      <c r="AI499" s="417"/>
      <c r="AJ499" s="417"/>
      <c r="AK499" s="417"/>
      <c r="AL499" s="417"/>
      <c r="AM499" s="417"/>
      <c r="AN499" s="417"/>
      <c r="AO499" s="417"/>
      <c r="AP499" s="417"/>
      <c r="AQ499" s="417"/>
      <c r="AR499" s="417"/>
      <c r="AS499" s="417"/>
      <c r="AT499" s="417"/>
      <c r="AU499" s="417"/>
      <c r="AV499" s="417"/>
      <c r="AW499" s="417"/>
      <c r="AX499" s="417"/>
      <c r="AY499" s="417"/>
      <c r="AZ499" s="417"/>
      <c r="BA499" s="419"/>
      <c r="BB499" s="495"/>
      <c r="BC499" s="419"/>
      <c r="BD499" s="419"/>
      <c r="BE499" s="419"/>
      <c r="BF499" s="419"/>
      <c r="BG499" s="419"/>
      <c r="BH499" s="419"/>
      <c r="BI499" s="419"/>
      <c r="BJ499" s="419"/>
      <c r="BK499" s="419"/>
      <c r="BL499" s="419"/>
      <c r="BM499" s="419"/>
      <c r="BN499" s="419"/>
      <c r="BO499" s="419"/>
      <c r="BP499" s="419"/>
      <c r="BQ499" s="419"/>
      <c r="BR499" s="419"/>
      <c r="BS499" s="419"/>
      <c r="BT499" s="419"/>
      <c r="BU499" s="419"/>
      <c r="BV499" s="419"/>
      <c r="BW499" s="419"/>
      <c r="BX499" s="419"/>
      <c r="BY499" s="419"/>
      <c r="BZ499" s="420"/>
      <c r="CA499" s="420"/>
      <c r="CB499" s="420"/>
      <c r="CC499" s="420"/>
      <c r="CD499" s="420"/>
      <c r="CE499" s="420"/>
      <c r="CF499" s="420"/>
      <c r="CG499" s="420"/>
      <c r="CH499" s="420"/>
      <c r="CI499" s="420"/>
      <c r="CJ499" s="420"/>
      <c r="CK499" s="420"/>
      <c r="CL499" s="420"/>
      <c r="CM499" s="420"/>
      <c r="CN499" s="420"/>
      <c r="CO499" s="420"/>
      <c r="CP499" s="420"/>
      <c r="CQ499" s="420"/>
      <c r="CR499" s="420"/>
      <c r="CS499" s="420"/>
      <c r="CT499" s="420"/>
      <c r="CU499" s="420"/>
      <c r="CV499" s="420"/>
      <c r="CW499" s="420"/>
      <c r="CX499" s="420"/>
      <c r="CY499" s="420"/>
      <c r="CZ499" s="420"/>
    </row>
    <row r="500" s="748" customFormat="true" ht="25.15" customHeight="true" x14ac:dyDescent="0.2">
      <c r="C500" s="849" t="s">
        <v>235</v>
      </c>
      <c r="D500" s="848"/>
      <c r="E500" s="708">
        <v>2.0760611817183648E-4</v>
      </c>
      <c r="F500" s="660"/>
      <c r="G500" s="660"/>
      <c r="H500" s="848"/>
      <c r="I500" s="848"/>
      <c r="J500" s="732" t="s">
        <v>258</v>
      </c>
      <c r="K500" s="660"/>
      <c r="L500" s="660"/>
      <c r="M500" s="848"/>
      <c r="N500" s="848"/>
      <c r="O500" s="660"/>
      <c r="P500" s="660"/>
      <c r="Q500" s="660"/>
      <c r="AH500" s="417"/>
      <c r="AI500" s="417"/>
      <c r="AJ500" s="417"/>
      <c r="AK500" s="417"/>
      <c r="AL500" s="417"/>
      <c r="AM500" s="417"/>
      <c r="AN500" s="417"/>
      <c r="AO500" s="417"/>
      <c r="AP500" s="417"/>
      <c r="AQ500" s="417"/>
      <c r="AR500" s="417"/>
      <c r="AS500" s="417"/>
      <c r="AT500" s="417"/>
      <c r="AU500" s="417"/>
      <c r="AV500" s="417"/>
      <c r="AW500" s="417"/>
      <c r="AX500" s="417"/>
      <c r="AY500" s="417"/>
      <c r="AZ500" s="417"/>
      <c r="BA500" s="419"/>
      <c r="BB500" s="495"/>
      <c r="BC500" s="419"/>
      <c r="BD500" s="419"/>
      <c r="BE500" s="419"/>
      <c r="BF500" s="419"/>
      <c r="BG500" s="419"/>
      <c r="BH500" s="419"/>
      <c r="BI500" s="419"/>
      <c r="BJ500" s="419"/>
      <c r="BK500" s="419"/>
      <c r="BL500" s="419"/>
      <c r="BM500" s="419"/>
      <c r="BN500" s="419"/>
      <c r="BO500" s="419"/>
      <c r="BP500" s="419"/>
      <c r="BQ500" s="419"/>
      <c r="BR500" s="419"/>
      <c r="BS500" s="419"/>
      <c r="BT500" s="419"/>
      <c r="BU500" s="419"/>
      <c r="BV500" s="419"/>
      <c r="BW500" s="419"/>
      <c r="BX500" s="419"/>
      <c r="BY500" s="419"/>
      <c r="BZ500" s="420"/>
      <c r="CA500" s="420"/>
      <c r="CB500" s="420"/>
      <c r="CC500" s="420"/>
      <c r="CD500" s="420"/>
      <c r="CE500" s="420"/>
      <c r="CF500" s="420"/>
      <c r="CG500" s="420"/>
      <c r="CH500" s="420"/>
      <c r="CI500" s="420"/>
      <c r="CJ500" s="420"/>
      <c r="CK500" s="420"/>
      <c r="CL500" s="420"/>
      <c r="CM500" s="420"/>
      <c r="CN500" s="420"/>
      <c r="CO500" s="420"/>
      <c r="CP500" s="420"/>
      <c r="CQ500" s="420"/>
      <c r="CR500" s="420"/>
      <c r="CS500" s="420"/>
      <c r="CT500" s="420"/>
      <c r="CU500" s="420"/>
      <c r="CV500" s="420"/>
      <c r="CW500" s="420"/>
      <c r="CX500" s="420"/>
      <c r="CY500" s="420"/>
      <c r="CZ500" s="420"/>
    </row>
    <row r="501" s="748" customFormat="true" ht="25.15" customHeight="true" x14ac:dyDescent="0.2">
      <c r="C501" s="849" t="s">
        <v>392</v>
      </c>
      <c r="D501" s="848"/>
      <c r="E501" s="708">
        <v>-1.7890993880650814E-4</v>
      </c>
      <c r="F501" s="660"/>
      <c r="G501" s="660"/>
      <c r="H501" s="848" t="s">
        <v>251</v>
      </c>
      <c r="I501" s="848"/>
      <c r="J501" s="705">
        <v>6.8029940842901726E-4</v>
      </c>
      <c r="K501" s="660"/>
      <c r="L501" s="660"/>
      <c r="M501" s="848"/>
      <c r="N501" s="848"/>
      <c r="O501" s="660"/>
      <c r="P501" s="660"/>
      <c r="Q501" s="660"/>
      <c r="AH501" s="417"/>
      <c r="AI501" s="417"/>
      <c r="AJ501" s="417"/>
      <c r="AK501" s="417"/>
      <c r="AL501" s="417"/>
      <c r="AM501" s="417"/>
      <c r="AN501" s="417"/>
      <c r="AO501" s="417"/>
      <c r="AP501" s="417"/>
      <c r="AQ501" s="417"/>
      <c r="AR501" s="417"/>
      <c r="AS501" s="417"/>
      <c r="AT501" s="417"/>
      <c r="AU501" s="417"/>
      <c r="AV501" s="417"/>
      <c r="AW501" s="417"/>
      <c r="AX501" s="417"/>
      <c r="AY501" s="417"/>
      <c r="AZ501" s="417"/>
      <c r="BA501" s="419"/>
      <c r="BB501" s="495"/>
      <c r="BC501" s="419"/>
      <c r="BD501" s="419"/>
      <c r="BE501" s="419"/>
      <c r="BF501" s="419"/>
      <c r="BG501" s="419"/>
      <c r="BH501" s="419"/>
      <c r="BI501" s="419"/>
      <c r="BJ501" s="419"/>
      <c r="BK501" s="419"/>
      <c r="BL501" s="419"/>
      <c r="BM501" s="419"/>
      <c r="BN501" s="419"/>
      <c r="BO501" s="419"/>
      <c r="BP501" s="419"/>
      <c r="BQ501" s="419"/>
      <c r="BR501" s="419"/>
      <c r="BS501" s="419"/>
      <c r="BT501" s="419"/>
      <c r="BU501" s="419"/>
      <c r="BV501" s="419"/>
      <c r="BW501" s="419"/>
      <c r="BX501" s="419"/>
      <c r="BY501" s="419"/>
      <c r="BZ501" s="420"/>
      <c r="CA501" s="420"/>
      <c r="CB501" s="420"/>
      <c r="CC501" s="420"/>
      <c r="CD501" s="420"/>
      <c r="CE501" s="420"/>
      <c r="CF501" s="420"/>
      <c r="CG501" s="420"/>
      <c r="CH501" s="420"/>
      <c r="CI501" s="420"/>
      <c r="CJ501" s="420"/>
      <c r="CK501" s="420"/>
      <c r="CL501" s="420"/>
      <c r="CM501" s="420"/>
      <c r="CN501" s="420"/>
      <c r="CO501" s="420"/>
      <c r="CP501" s="420"/>
      <c r="CQ501" s="420"/>
      <c r="CR501" s="420"/>
      <c r="CS501" s="420"/>
      <c r="CT501" s="420"/>
      <c r="CU501" s="420"/>
      <c r="CV501" s="420"/>
      <c r="CW501" s="420"/>
      <c r="CX501" s="420"/>
      <c r="CY501" s="420"/>
      <c r="CZ501" s="420"/>
    </row>
    <row r="502" s="748" customFormat="true" ht="25.15" customHeight="true" x14ac:dyDescent="0.2">
      <c r="C502" s="849" t="s">
        <v>380</v>
      </c>
      <c r="D502" s="848"/>
      <c r="E502" s="708">
        <v>-1.7671993632686699E-4</v>
      </c>
      <c r="F502" s="660"/>
      <c r="G502" s="660"/>
      <c r="H502" s="848" t="s">
        <v>353</v>
      </c>
      <c r="I502" s="848"/>
      <c r="J502" s="708">
        <v>4.8434240372321538E-3</v>
      </c>
      <c r="K502" s="660"/>
      <c r="L502" s="660"/>
      <c r="M502" s="848" t="s">
        <v>257</v>
      </c>
      <c r="N502" s="848"/>
      <c r="O502" s="848"/>
      <c r="P502" s="660"/>
      <c r="Q502" s="660"/>
      <c r="AH502" s="417"/>
      <c r="AI502" s="417"/>
      <c r="AJ502" s="417"/>
      <c r="AK502" s="417"/>
      <c r="AL502" s="417"/>
      <c r="AM502" s="417"/>
      <c r="AN502" s="417"/>
      <c r="AO502" s="417"/>
      <c r="AP502" s="417"/>
      <c r="AQ502" s="417"/>
      <c r="AR502" s="417"/>
      <c r="AS502" s="417"/>
      <c r="AT502" s="417"/>
      <c r="AU502" s="417"/>
      <c r="AV502" s="417"/>
      <c r="AW502" s="417"/>
      <c r="AX502" s="417"/>
      <c r="AY502" s="417"/>
      <c r="AZ502" s="417"/>
      <c r="BA502" s="419"/>
      <c r="BB502" s="495"/>
      <c r="BC502" s="419"/>
      <c r="BD502" s="419"/>
      <c r="BE502" s="419"/>
      <c r="BF502" s="419"/>
      <c r="BG502" s="419"/>
      <c r="BH502" s="419"/>
      <c r="BI502" s="419"/>
      <c r="BJ502" s="419"/>
      <c r="BK502" s="419"/>
      <c r="BL502" s="419"/>
      <c r="BM502" s="419"/>
      <c r="BN502" s="419"/>
      <c r="BO502" s="419"/>
      <c r="BP502" s="419"/>
      <c r="BQ502" s="419"/>
      <c r="BR502" s="419"/>
      <c r="BS502" s="419"/>
      <c r="BT502" s="419"/>
      <c r="BU502" s="419"/>
      <c r="BV502" s="419"/>
      <c r="BW502" s="419"/>
      <c r="BX502" s="419"/>
      <c r="BY502" s="419"/>
      <c r="BZ502" s="420"/>
      <c r="CA502" s="420"/>
      <c r="CB502" s="420"/>
      <c r="CC502" s="420"/>
      <c r="CD502" s="420"/>
      <c r="CE502" s="420"/>
      <c r="CF502" s="420"/>
      <c r="CG502" s="420"/>
      <c r="CH502" s="420"/>
      <c r="CI502" s="420"/>
      <c r="CJ502" s="420"/>
      <c r="CK502" s="420"/>
      <c r="CL502" s="420"/>
      <c r="CM502" s="420"/>
      <c r="CN502" s="420"/>
      <c r="CO502" s="420"/>
      <c r="CP502" s="420"/>
      <c r="CQ502" s="420"/>
      <c r="CR502" s="420"/>
      <c r="CS502" s="420"/>
      <c r="CT502" s="420"/>
      <c r="CU502" s="420"/>
      <c r="CV502" s="420"/>
      <c r="CW502" s="420"/>
      <c r="CX502" s="420"/>
      <c r="CY502" s="420"/>
      <c r="CZ502" s="420"/>
    </row>
    <row r="503" s="748" customFormat="true" ht="25.15" customHeight="true" x14ac:dyDescent="0.2">
      <c r="C503" s="849" t="s">
        <v>390</v>
      </c>
      <c r="D503" s="848"/>
      <c r="E503" s="711">
        <v>-5.4395033268600579E-5</v>
      </c>
      <c r="F503" s="660"/>
      <c r="G503" s="660"/>
      <c r="H503" s="848" t="s">
        <v>337</v>
      </c>
      <c r="I503" s="848"/>
      <c r="J503" s="708">
        <v>9.0765061630594918E-2</v>
      </c>
      <c r="K503" s="660"/>
      <c r="L503" s="660"/>
      <c r="M503" s="848"/>
      <c r="N503" s="848"/>
      <c r="O503" s="732" t="s">
        <v>258</v>
      </c>
      <c r="P503" s="660"/>
      <c r="Q503" s="660"/>
      <c r="AH503" s="417"/>
      <c r="AI503" s="417"/>
      <c r="AJ503" s="417"/>
      <c r="AK503" s="417"/>
      <c r="AL503" s="417"/>
      <c r="AM503" s="417"/>
      <c r="AN503" s="417"/>
      <c r="AO503" s="417"/>
      <c r="AP503" s="417"/>
      <c r="AQ503" s="417"/>
      <c r="AR503" s="417"/>
      <c r="AS503" s="417"/>
      <c r="AT503" s="417"/>
      <c r="AU503" s="417"/>
      <c r="AV503" s="417"/>
      <c r="AW503" s="417"/>
      <c r="AX503" s="417"/>
      <c r="AY503" s="417"/>
      <c r="AZ503" s="417"/>
      <c r="BA503" s="419"/>
      <c r="BB503" s="495"/>
      <c r="BC503" s="419"/>
      <c r="BD503" s="419"/>
      <c r="BE503" s="419"/>
      <c r="BF503" s="419"/>
      <c r="BG503" s="419"/>
      <c r="BH503" s="419"/>
      <c r="BI503" s="419"/>
      <c r="BJ503" s="419"/>
      <c r="BK503" s="419"/>
      <c r="BL503" s="419"/>
      <c r="BM503" s="419"/>
      <c r="BN503" s="419"/>
      <c r="BO503" s="419"/>
      <c r="BP503" s="419"/>
      <c r="BQ503" s="419"/>
      <c r="BR503" s="419"/>
      <c r="BS503" s="419"/>
      <c r="BT503" s="419"/>
      <c r="BU503" s="419"/>
      <c r="BV503" s="419"/>
      <c r="BW503" s="419"/>
      <c r="BX503" s="419"/>
      <c r="BY503" s="419"/>
      <c r="BZ503" s="420"/>
      <c r="CA503" s="420"/>
      <c r="CB503" s="420"/>
      <c r="CC503" s="420"/>
      <c r="CD503" s="420"/>
      <c r="CE503" s="420"/>
      <c r="CF503" s="420"/>
      <c r="CG503" s="420"/>
      <c r="CH503" s="420"/>
      <c r="CI503" s="420"/>
      <c r="CJ503" s="420"/>
      <c r="CK503" s="420"/>
      <c r="CL503" s="420"/>
      <c r="CM503" s="420"/>
      <c r="CN503" s="420"/>
      <c r="CO503" s="420"/>
      <c r="CP503" s="420"/>
      <c r="CQ503" s="420"/>
      <c r="CR503" s="420"/>
      <c r="CS503" s="420"/>
      <c r="CT503" s="420"/>
      <c r="CU503" s="420"/>
      <c r="CV503" s="420"/>
      <c r="CW503" s="420"/>
      <c r="CX503" s="420"/>
      <c r="CY503" s="420"/>
      <c r="CZ503" s="420"/>
    </row>
    <row r="504" s="748" customFormat="true" ht="25.15" customHeight="true" x14ac:dyDescent="0.2">
      <c r="C504" s="849"/>
      <c r="D504" s="848"/>
      <c r="E504" s="660"/>
      <c r="F504" s="660"/>
      <c r="G504" s="660"/>
      <c r="H504" s="848" t="s">
        <v>341</v>
      </c>
      <c r="I504" s="848"/>
      <c r="J504" s="708">
        <v>0.14671745402295258</v>
      </c>
      <c r="K504" s="660"/>
      <c r="L504" s="660"/>
      <c r="M504" s="848" t="s">
        <v>251</v>
      </c>
      <c r="N504" s="848"/>
      <c r="O504" s="705">
        <v>1.1747929819419343E-6</v>
      </c>
      <c r="P504" s="660"/>
      <c r="Q504" s="660"/>
      <c r="AH504" s="417"/>
      <c r="AI504" s="417"/>
      <c r="AJ504" s="417"/>
      <c r="AK504" s="417"/>
      <c r="AL504" s="417"/>
      <c r="AM504" s="417"/>
      <c r="AN504" s="417"/>
      <c r="AO504" s="417"/>
      <c r="AP504" s="417"/>
      <c r="AQ504" s="417"/>
      <c r="AR504" s="417"/>
      <c r="AS504" s="417"/>
      <c r="AT504" s="417"/>
      <c r="AU504" s="417"/>
      <c r="AV504" s="417"/>
      <c r="AW504" s="417"/>
      <c r="AX504" s="417"/>
      <c r="AY504" s="417"/>
      <c r="AZ504" s="417"/>
      <c r="BA504" s="419"/>
      <c r="BB504" s="495"/>
      <c r="BC504" s="419"/>
      <c r="BD504" s="419"/>
      <c r="BE504" s="419"/>
      <c r="BF504" s="419"/>
      <c r="BG504" s="419"/>
      <c r="BH504" s="419"/>
      <c r="BI504" s="419"/>
      <c r="BJ504" s="419"/>
      <c r="BK504" s="419"/>
      <c r="BL504" s="419"/>
      <c r="BM504" s="419"/>
      <c r="BN504" s="419"/>
      <c r="BO504" s="419"/>
      <c r="BP504" s="419"/>
      <c r="BQ504" s="419"/>
      <c r="BR504" s="419"/>
      <c r="BS504" s="419"/>
      <c r="BT504" s="419"/>
      <c r="BU504" s="419"/>
      <c r="BV504" s="419"/>
      <c r="BW504" s="419"/>
      <c r="BX504" s="419"/>
      <c r="BY504" s="419"/>
      <c r="BZ504" s="420"/>
      <c r="CA504" s="420"/>
      <c r="CB504" s="420"/>
      <c r="CC504" s="420"/>
      <c r="CD504" s="420"/>
      <c r="CE504" s="420"/>
      <c r="CF504" s="420"/>
      <c r="CG504" s="420"/>
      <c r="CH504" s="420"/>
      <c r="CI504" s="420"/>
      <c r="CJ504" s="420"/>
      <c r="CK504" s="420"/>
      <c r="CL504" s="420"/>
      <c r="CM504" s="420"/>
      <c r="CN504" s="420"/>
      <c r="CO504" s="420"/>
      <c r="CP504" s="420"/>
      <c r="CQ504" s="420"/>
      <c r="CR504" s="420"/>
      <c r="CS504" s="420"/>
      <c r="CT504" s="420"/>
      <c r="CU504" s="420"/>
      <c r="CV504" s="420"/>
      <c r="CW504" s="420"/>
      <c r="CX504" s="420"/>
      <c r="CY504" s="420"/>
      <c r="CZ504" s="420"/>
    </row>
    <row r="505" s="748" customFormat="true" ht="25.15" customHeight="true" x14ac:dyDescent="0.2">
      <c r="C505" s="849"/>
      <c r="D505" s="848"/>
      <c r="E505" s="660"/>
      <c r="F505" s="660"/>
      <c r="G505" s="660"/>
      <c r="H505" s="848" t="s">
        <v>327</v>
      </c>
      <c r="I505" s="848"/>
      <c r="J505" s="708">
        <v>0.26901934260559995</v>
      </c>
      <c r="K505" s="660"/>
      <c r="L505" s="660"/>
      <c r="M505" s="848" t="s">
        <v>353</v>
      </c>
      <c r="N505" s="848"/>
      <c r="O505" s="708">
        <v>6.701705014657862E-4</v>
      </c>
      <c r="P505" s="660"/>
      <c r="Q505" s="660"/>
      <c r="AH505" s="417"/>
      <c r="AI505" s="417"/>
      <c r="AJ505" s="417"/>
      <c r="AK505" s="417"/>
      <c r="AL505" s="417"/>
      <c r="AM505" s="417"/>
      <c r="AN505" s="417"/>
      <c r="AO505" s="417"/>
      <c r="AP505" s="417"/>
      <c r="AQ505" s="417"/>
      <c r="AR505" s="417"/>
      <c r="AS505" s="417"/>
      <c r="AT505" s="417"/>
      <c r="AU505" s="417"/>
      <c r="AV505" s="417"/>
      <c r="AW505" s="417"/>
      <c r="AX505" s="417"/>
      <c r="AY505" s="417"/>
      <c r="AZ505" s="417"/>
      <c r="BA505" s="419"/>
      <c r="BB505" s="495"/>
      <c r="BC505" s="419"/>
      <c r="BD505" s="419"/>
      <c r="BE505" s="419"/>
      <c r="BF505" s="419"/>
      <c r="BG505" s="419"/>
      <c r="BH505" s="419"/>
      <c r="BI505" s="419"/>
      <c r="BJ505" s="419"/>
      <c r="BK505" s="419"/>
      <c r="BL505" s="419"/>
      <c r="BM505" s="419"/>
      <c r="BN505" s="419"/>
      <c r="BO505" s="419"/>
      <c r="BP505" s="419"/>
      <c r="BQ505" s="419"/>
      <c r="BR505" s="419"/>
      <c r="BS505" s="419"/>
      <c r="BT505" s="419"/>
      <c r="BU505" s="419"/>
      <c r="BV505" s="419"/>
      <c r="BW505" s="419"/>
      <c r="BX505" s="419"/>
      <c r="BY505" s="419"/>
      <c r="BZ505" s="420"/>
      <c r="CA505" s="420"/>
      <c r="CB505" s="420"/>
      <c r="CC505" s="420"/>
      <c r="CD505" s="420"/>
      <c r="CE505" s="420"/>
      <c r="CF505" s="420"/>
      <c r="CG505" s="420"/>
      <c r="CH505" s="420"/>
      <c r="CI505" s="420"/>
      <c r="CJ505" s="420"/>
      <c r="CK505" s="420"/>
      <c r="CL505" s="420"/>
      <c r="CM505" s="420"/>
      <c r="CN505" s="420"/>
      <c r="CO505" s="420"/>
      <c r="CP505" s="420"/>
      <c r="CQ505" s="420"/>
      <c r="CR505" s="420"/>
      <c r="CS505" s="420"/>
      <c r="CT505" s="420"/>
      <c r="CU505" s="420"/>
      <c r="CV505" s="420"/>
      <c r="CW505" s="420"/>
      <c r="CX505" s="420"/>
      <c r="CY505" s="420"/>
      <c r="CZ505" s="420"/>
    </row>
    <row r="506" s="748" customFormat="true" ht="25.15" customHeight="true" x14ac:dyDescent="0.2">
      <c r="C506" s="849"/>
      <c r="D506" s="848"/>
      <c r="E506" s="660"/>
      <c r="F506" s="660"/>
      <c r="G506" s="660"/>
      <c r="H506" s="848" t="s">
        <v>328</v>
      </c>
      <c r="I506" s="848"/>
      <c r="J506" s="708">
        <v>0.20168592246207243</v>
      </c>
      <c r="K506" s="660"/>
      <c r="L506" s="660"/>
      <c r="M506" s="848" t="s">
        <v>337</v>
      </c>
      <c r="N506" s="848"/>
      <c r="O506" s="708">
        <v>0.13474325491080499</v>
      </c>
      <c r="P506" s="660"/>
      <c r="Q506" s="660"/>
      <c r="AH506" s="417"/>
      <c r="AI506" s="417"/>
      <c r="AJ506" s="417"/>
      <c r="AK506" s="417"/>
      <c r="AL506" s="417"/>
      <c r="AM506" s="417"/>
      <c r="AN506" s="417"/>
      <c r="AO506" s="417"/>
      <c r="AP506" s="417"/>
      <c r="AQ506" s="417"/>
      <c r="AR506" s="417"/>
      <c r="AS506" s="417"/>
      <c r="AT506" s="417"/>
      <c r="AU506" s="417"/>
      <c r="AV506" s="417"/>
      <c r="AW506" s="417"/>
      <c r="AX506" s="417"/>
      <c r="AY506" s="417"/>
      <c r="AZ506" s="417"/>
      <c r="BA506" s="419"/>
      <c r="BB506" s="495"/>
      <c r="BC506" s="419"/>
      <c r="BD506" s="419"/>
      <c r="BE506" s="419"/>
      <c r="BF506" s="419"/>
      <c r="BG506" s="419"/>
      <c r="BH506" s="419"/>
      <c r="BI506" s="419"/>
      <c r="BJ506" s="419"/>
      <c r="BK506" s="419"/>
      <c r="BL506" s="419"/>
      <c r="BM506" s="419"/>
      <c r="BN506" s="419"/>
      <c r="BO506" s="419"/>
      <c r="BP506" s="419"/>
      <c r="BQ506" s="419"/>
      <c r="BR506" s="419"/>
      <c r="BS506" s="419"/>
      <c r="BT506" s="419"/>
      <c r="BU506" s="419"/>
      <c r="BV506" s="419"/>
      <c r="BW506" s="419"/>
      <c r="BX506" s="419"/>
      <c r="BY506" s="419"/>
      <c r="BZ506" s="420"/>
      <c r="CA506" s="420"/>
      <c r="CB506" s="420"/>
      <c r="CC506" s="420"/>
      <c r="CD506" s="420"/>
      <c r="CE506" s="420"/>
      <c r="CF506" s="420"/>
      <c r="CG506" s="420"/>
      <c r="CH506" s="420"/>
      <c r="CI506" s="420"/>
      <c r="CJ506" s="420"/>
      <c r="CK506" s="420"/>
      <c r="CL506" s="420"/>
      <c r="CM506" s="420"/>
      <c r="CN506" s="420"/>
      <c r="CO506" s="420"/>
      <c r="CP506" s="420"/>
      <c r="CQ506" s="420"/>
      <c r="CR506" s="420"/>
      <c r="CS506" s="420"/>
      <c r="CT506" s="420"/>
      <c r="CU506" s="420"/>
      <c r="CV506" s="420"/>
      <c r="CW506" s="420"/>
      <c r="CX506" s="420"/>
      <c r="CY506" s="420"/>
      <c r="CZ506" s="420"/>
    </row>
    <row r="507" s="748" customFormat="true" ht="25.15" customHeight="true" x14ac:dyDescent="0.2">
      <c r="C507" s="849" t="s">
        <v>257</v>
      </c>
      <c r="D507" s="848"/>
      <c r="E507" s="848"/>
      <c r="F507" s="660"/>
      <c r="G507" s="660"/>
      <c r="H507" s="848" t="s">
        <v>333</v>
      </c>
      <c r="I507" s="848"/>
      <c r="J507" s="708">
        <v>0.24263454072883667</v>
      </c>
      <c r="K507" s="660"/>
      <c r="L507" s="660"/>
      <c r="M507" s="848" t="s">
        <v>341</v>
      </c>
      <c r="N507" s="848"/>
      <c r="O507" s="708">
        <v>2.740476769752084E-2</v>
      </c>
      <c r="P507" s="660"/>
      <c r="Q507" s="660"/>
      <c r="AH507" s="417"/>
      <c r="AI507" s="417"/>
      <c r="AJ507" s="417"/>
      <c r="AK507" s="417"/>
      <c r="AL507" s="417"/>
      <c r="AM507" s="417"/>
      <c r="AN507" s="417"/>
      <c r="AO507" s="417"/>
      <c r="AP507" s="417"/>
      <c r="AQ507" s="417"/>
      <c r="AR507" s="417"/>
      <c r="AS507" s="417"/>
      <c r="AT507" s="417"/>
      <c r="AU507" s="417"/>
      <c r="AV507" s="417"/>
      <c r="AW507" s="417"/>
      <c r="AX507" s="417"/>
      <c r="AY507" s="417"/>
      <c r="AZ507" s="417"/>
      <c r="BA507" s="419"/>
      <c r="BB507" s="495"/>
      <c r="BC507" s="419"/>
      <c r="BD507" s="419"/>
      <c r="BE507" s="419"/>
      <c r="BF507" s="419"/>
      <c r="BG507" s="419"/>
      <c r="BH507" s="419"/>
      <c r="BI507" s="419"/>
      <c r="BJ507" s="419"/>
      <c r="BK507" s="419"/>
      <c r="BL507" s="419"/>
      <c r="BM507" s="419"/>
      <c r="BN507" s="419"/>
      <c r="BO507" s="419"/>
      <c r="BP507" s="419"/>
      <c r="BQ507" s="419"/>
      <c r="BR507" s="419"/>
      <c r="BS507" s="419"/>
      <c r="BT507" s="419"/>
      <c r="BU507" s="419"/>
      <c r="BV507" s="419"/>
      <c r="BW507" s="419"/>
      <c r="BX507" s="419"/>
      <c r="BY507" s="419"/>
      <c r="BZ507" s="420"/>
      <c r="CA507" s="420"/>
      <c r="CB507" s="420"/>
      <c r="CC507" s="420"/>
      <c r="CD507" s="420"/>
      <c r="CE507" s="420"/>
      <c r="CF507" s="420"/>
      <c r="CG507" s="420"/>
      <c r="CH507" s="420"/>
      <c r="CI507" s="420"/>
      <c r="CJ507" s="420"/>
      <c r="CK507" s="420"/>
      <c r="CL507" s="420"/>
      <c r="CM507" s="420"/>
      <c r="CN507" s="420"/>
      <c r="CO507" s="420"/>
      <c r="CP507" s="420"/>
      <c r="CQ507" s="420"/>
      <c r="CR507" s="420"/>
      <c r="CS507" s="420"/>
      <c r="CT507" s="420"/>
      <c r="CU507" s="420"/>
      <c r="CV507" s="420"/>
      <c r="CW507" s="420"/>
      <c r="CX507" s="420"/>
      <c r="CY507" s="420"/>
      <c r="CZ507" s="420"/>
    </row>
    <row r="508" s="748" customFormat="true" ht="25.15" customHeight="true" x14ac:dyDescent="0.2">
      <c r="C508" s="849"/>
      <c r="D508" s="848"/>
      <c r="E508" s="732" t="s">
        <v>258</v>
      </c>
      <c r="F508" s="660"/>
      <c r="G508" s="660"/>
      <c r="H508" s="848" t="s">
        <v>329</v>
      </c>
      <c r="I508" s="848"/>
      <c r="J508" s="708">
        <v>0.20175733695448572</v>
      </c>
      <c r="K508" s="660"/>
      <c r="L508" s="660"/>
      <c r="M508" s="848" t="s">
        <v>327</v>
      </c>
      <c r="N508" s="848"/>
      <c r="O508" s="708">
        <v>0.56219816562899805</v>
      </c>
      <c r="P508" s="660"/>
      <c r="Q508" s="660"/>
      <c r="AH508" s="417"/>
      <c r="AI508" s="417"/>
      <c r="AJ508" s="417"/>
      <c r="AK508" s="417"/>
      <c r="AL508" s="417"/>
      <c r="AM508" s="417"/>
      <c r="AN508" s="417"/>
      <c r="AO508" s="417"/>
      <c r="AP508" s="417"/>
      <c r="AQ508" s="417"/>
      <c r="AR508" s="417"/>
      <c r="AS508" s="417"/>
      <c r="AT508" s="417"/>
      <c r="AU508" s="417"/>
      <c r="AV508" s="417"/>
      <c r="AW508" s="417"/>
      <c r="AX508" s="417"/>
      <c r="AY508" s="417"/>
      <c r="AZ508" s="417"/>
      <c r="BA508" s="419"/>
      <c r="BB508" s="495"/>
      <c r="BC508" s="419"/>
      <c r="BD508" s="419"/>
      <c r="BE508" s="419"/>
      <c r="BF508" s="419"/>
      <c r="BG508" s="419"/>
      <c r="BH508" s="419"/>
      <c r="BI508" s="419"/>
      <c r="BJ508" s="419"/>
      <c r="BK508" s="419"/>
      <c r="BL508" s="419"/>
      <c r="BM508" s="419"/>
      <c r="BN508" s="419"/>
      <c r="BO508" s="419"/>
      <c r="BP508" s="419"/>
      <c r="BQ508" s="419"/>
      <c r="BR508" s="419"/>
      <c r="BS508" s="419"/>
      <c r="BT508" s="419"/>
      <c r="BU508" s="419"/>
      <c r="BV508" s="419"/>
      <c r="BW508" s="419"/>
      <c r="BX508" s="419"/>
      <c r="BY508" s="419"/>
      <c r="BZ508" s="420"/>
      <c r="CA508" s="420"/>
      <c r="CB508" s="420"/>
      <c r="CC508" s="420"/>
      <c r="CD508" s="420"/>
      <c r="CE508" s="420"/>
      <c r="CF508" s="420"/>
      <c r="CG508" s="420"/>
      <c r="CH508" s="420"/>
      <c r="CI508" s="420"/>
      <c r="CJ508" s="420"/>
      <c r="CK508" s="420"/>
      <c r="CL508" s="420"/>
      <c r="CM508" s="420"/>
      <c r="CN508" s="420"/>
      <c r="CO508" s="420"/>
      <c r="CP508" s="420"/>
      <c r="CQ508" s="420"/>
      <c r="CR508" s="420"/>
      <c r="CS508" s="420"/>
      <c r="CT508" s="420"/>
      <c r="CU508" s="420"/>
      <c r="CV508" s="420"/>
      <c r="CW508" s="420"/>
      <c r="CX508" s="420"/>
      <c r="CY508" s="420"/>
      <c r="CZ508" s="420"/>
    </row>
    <row r="509" s="748" customFormat="true" ht="25.15" customHeight="true" x14ac:dyDescent="0.2">
      <c r="C509" s="849" t="s">
        <v>251</v>
      </c>
      <c r="D509" s="848"/>
      <c r="E509" s="705">
        <v>2.4943929887530781E-4</v>
      </c>
      <c r="F509" s="660"/>
      <c r="G509" s="660"/>
      <c r="H509" s="848" t="s">
        <v>339</v>
      </c>
      <c r="I509" s="848"/>
      <c r="J509" s="708">
        <v>0.10048629934053006</v>
      </c>
      <c r="K509" s="660"/>
      <c r="L509" s="660"/>
      <c r="M509" s="848" t="s">
        <v>328</v>
      </c>
      <c r="N509" s="848"/>
      <c r="O509" s="708">
        <v>0.56967097161102409</v>
      </c>
      <c r="P509" s="660"/>
      <c r="Q509" s="660"/>
      <c r="AH509" s="417"/>
      <c r="AI509" s="417"/>
      <c r="AJ509" s="417"/>
      <c r="AK509" s="417"/>
      <c r="AL509" s="417"/>
      <c r="AM509" s="417"/>
      <c r="AN509" s="417"/>
      <c r="AO509" s="417"/>
      <c r="AP509" s="417"/>
      <c r="AQ509" s="417"/>
      <c r="AR509" s="417"/>
      <c r="AS509" s="417"/>
      <c r="AT509" s="417"/>
      <c r="AU509" s="417"/>
      <c r="AV509" s="417"/>
      <c r="AW509" s="417"/>
      <c r="AX509" s="417"/>
      <c r="AY509" s="417"/>
      <c r="AZ509" s="417"/>
      <c r="BA509" s="419"/>
      <c r="BB509" s="495"/>
      <c r="BC509" s="419"/>
      <c r="BD509" s="419"/>
      <c r="BE509" s="419"/>
      <c r="BF509" s="419"/>
      <c r="BG509" s="419"/>
      <c r="BH509" s="419"/>
      <c r="BI509" s="419"/>
      <c r="BJ509" s="419"/>
      <c r="BK509" s="419"/>
      <c r="BL509" s="419"/>
      <c r="BM509" s="419"/>
      <c r="BN509" s="419"/>
      <c r="BO509" s="419"/>
      <c r="BP509" s="419"/>
      <c r="BQ509" s="419"/>
      <c r="BR509" s="419"/>
      <c r="BS509" s="419"/>
      <c r="BT509" s="419"/>
      <c r="BU509" s="419"/>
      <c r="BV509" s="419"/>
      <c r="BW509" s="419"/>
      <c r="BX509" s="419"/>
      <c r="BY509" s="419"/>
      <c r="BZ509" s="420"/>
      <c r="CA509" s="420"/>
      <c r="CB509" s="420"/>
      <c r="CC509" s="420"/>
      <c r="CD509" s="420"/>
      <c r="CE509" s="420"/>
      <c r="CF509" s="420"/>
      <c r="CG509" s="420"/>
      <c r="CH509" s="420"/>
      <c r="CI509" s="420"/>
      <c r="CJ509" s="420"/>
      <c r="CK509" s="420"/>
      <c r="CL509" s="420"/>
      <c r="CM509" s="420"/>
      <c r="CN509" s="420"/>
      <c r="CO509" s="420"/>
      <c r="CP509" s="420"/>
      <c r="CQ509" s="420"/>
      <c r="CR509" s="420"/>
      <c r="CS509" s="420"/>
      <c r="CT509" s="420"/>
      <c r="CU509" s="420"/>
      <c r="CV509" s="420"/>
      <c r="CW509" s="420"/>
      <c r="CX509" s="420"/>
      <c r="CY509" s="420"/>
      <c r="CZ509" s="420"/>
    </row>
    <row r="510" s="748" customFormat="true" ht="25.15" customHeight="true" x14ac:dyDescent="0.2">
      <c r="C510" s="849" t="s">
        <v>353</v>
      </c>
      <c r="D510" s="848"/>
      <c r="E510" s="708">
        <v>1.6126187109898199E-3</v>
      </c>
      <c r="F510" s="660"/>
      <c r="G510" s="660"/>
      <c r="H510" s="848" t="s">
        <v>340</v>
      </c>
      <c r="I510" s="848"/>
      <c r="J510" s="708">
        <v>4.8579031571826324E-2</v>
      </c>
      <c r="K510" s="660"/>
      <c r="L510" s="660"/>
      <c r="M510" s="848" t="s">
        <v>333</v>
      </c>
      <c r="N510" s="848"/>
      <c r="O510" s="708">
        <v>0.42412495839415632</v>
      </c>
      <c r="P510" s="660"/>
      <c r="Q510" s="660"/>
      <c r="AH510" s="417"/>
      <c r="AI510" s="417"/>
      <c r="AJ510" s="417"/>
      <c r="AK510" s="417"/>
      <c r="AL510" s="417"/>
      <c r="AM510" s="417"/>
      <c r="AN510" s="417"/>
      <c r="AO510" s="417"/>
      <c r="AP510" s="417"/>
      <c r="AQ510" s="417"/>
      <c r="AR510" s="417"/>
      <c r="AS510" s="417"/>
      <c r="AT510" s="417"/>
      <c r="AU510" s="417"/>
      <c r="AV510" s="417"/>
      <c r="AW510" s="417"/>
      <c r="AX510" s="417"/>
      <c r="AY510" s="417"/>
      <c r="AZ510" s="417"/>
      <c r="BA510" s="419"/>
      <c r="BB510" s="495"/>
      <c r="BC510" s="419"/>
      <c r="BD510" s="419"/>
      <c r="BE510" s="419"/>
      <c r="BF510" s="419"/>
      <c r="BG510" s="419"/>
      <c r="BH510" s="419"/>
      <c r="BI510" s="419"/>
      <c r="BJ510" s="419"/>
      <c r="BK510" s="419"/>
      <c r="BL510" s="419"/>
      <c r="BM510" s="419"/>
      <c r="BN510" s="419"/>
      <c r="BO510" s="419"/>
      <c r="BP510" s="419"/>
      <c r="BQ510" s="419"/>
      <c r="BR510" s="419"/>
      <c r="BS510" s="419"/>
      <c r="BT510" s="419"/>
      <c r="BU510" s="419"/>
      <c r="BV510" s="419"/>
      <c r="BW510" s="419"/>
      <c r="BX510" s="419"/>
      <c r="BY510" s="419"/>
      <c r="BZ510" s="420"/>
      <c r="CA510" s="420"/>
      <c r="CB510" s="420"/>
      <c r="CC510" s="420"/>
      <c r="CD510" s="420"/>
      <c r="CE510" s="420"/>
      <c r="CF510" s="420"/>
      <c r="CG510" s="420"/>
      <c r="CH510" s="420"/>
      <c r="CI510" s="420"/>
      <c r="CJ510" s="420"/>
      <c r="CK510" s="420"/>
      <c r="CL510" s="420"/>
      <c r="CM510" s="420"/>
      <c r="CN510" s="420"/>
      <c r="CO510" s="420"/>
      <c r="CP510" s="420"/>
      <c r="CQ510" s="420"/>
      <c r="CR510" s="420"/>
      <c r="CS510" s="420"/>
      <c r="CT510" s="420"/>
      <c r="CU510" s="420"/>
      <c r="CV510" s="420"/>
      <c r="CW510" s="420"/>
      <c r="CX510" s="420"/>
      <c r="CY510" s="420"/>
      <c r="CZ510" s="420"/>
    </row>
    <row r="511" s="748" customFormat="true" ht="25.15" customHeight="true" x14ac:dyDescent="0.2">
      <c r="C511" s="849" t="s">
        <v>337</v>
      </c>
      <c r="D511" s="848"/>
      <c r="E511" s="708">
        <v>9.4072449500216232E-2</v>
      </c>
      <c r="F511" s="660"/>
      <c r="G511" s="660"/>
      <c r="H511" s="848" t="s">
        <v>338</v>
      </c>
      <c r="I511" s="848"/>
      <c r="J511" s="708">
        <v>0.13632475897316318</v>
      </c>
      <c r="K511" s="660"/>
      <c r="L511" s="660"/>
      <c r="M511" s="848" t="s">
        <v>329</v>
      </c>
      <c r="N511" s="848"/>
      <c r="O511" s="708">
        <v>0.51050938786693978</v>
      </c>
      <c r="P511" s="660"/>
      <c r="Q511" s="660"/>
      <c r="AH511" s="417"/>
      <c r="AI511" s="417"/>
      <c r="AJ511" s="417"/>
      <c r="AK511" s="417"/>
      <c r="AL511" s="417"/>
      <c r="AM511" s="417"/>
      <c r="AN511" s="417"/>
      <c r="AO511" s="417"/>
      <c r="AP511" s="417"/>
      <c r="AQ511" s="417"/>
      <c r="AR511" s="417"/>
      <c r="AS511" s="417"/>
      <c r="AT511" s="417"/>
      <c r="AU511" s="417"/>
      <c r="AV511" s="417"/>
      <c r="AW511" s="417"/>
      <c r="AX511" s="417"/>
      <c r="AY511" s="417"/>
      <c r="AZ511" s="417"/>
      <c r="BA511" s="419"/>
      <c r="BB511" s="495"/>
      <c r="BC511" s="419"/>
      <c r="BD511" s="419"/>
      <c r="BE511" s="419"/>
      <c r="BF511" s="419"/>
      <c r="BG511" s="419"/>
      <c r="BH511" s="419"/>
      <c r="BI511" s="419"/>
      <c r="BJ511" s="419"/>
      <c r="BK511" s="419"/>
      <c r="BL511" s="419"/>
      <c r="BM511" s="419"/>
      <c r="BN511" s="419"/>
      <c r="BO511" s="419"/>
      <c r="BP511" s="419"/>
      <c r="BQ511" s="419"/>
      <c r="BR511" s="419"/>
      <c r="BS511" s="419"/>
      <c r="BT511" s="419"/>
      <c r="BU511" s="419"/>
      <c r="BV511" s="419"/>
      <c r="BW511" s="419"/>
      <c r="BX511" s="419"/>
      <c r="BY511" s="419"/>
      <c r="BZ511" s="420"/>
      <c r="CA511" s="420"/>
      <c r="CB511" s="420"/>
      <c r="CC511" s="420"/>
      <c r="CD511" s="420"/>
      <c r="CE511" s="420"/>
      <c r="CF511" s="420"/>
      <c r="CG511" s="420"/>
      <c r="CH511" s="420"/>
      <c r="CI511" s="420"/>
      <c r="CJ511" s="420"/>
      <c r="CK511" s="420"/>
      <c r="CL511" s="420"/>
      <c r="CM511" s="420"/>
      <c r="CN511" s="420"/>
      <c r="CO511" s="420"/>
      <c r="CP511" s="420"/>
      <c r="CQ511" s="420"/>
      <c r="CR511" s="420"/>
      <c r="CS511" s="420"/>
      <c r="CT511" s="420"/>
      <c r="CU511" s="420"/>
      <c r="CV511" s="420"/>
      <c r="CW511" s="420"/>
      <c r="CX511" s="420"/>
      <c r="CY511" s="420"/>
      <c r="CZ511" s="420"/>
    </row>
    <row r="512" s="748" customFormat="true" ht="25.15" customHeight="true" x14ac:dyDescent="0.2">
      <c r="C512" s="849" t="s">
        <v>341</v>
      </c>
      <c r="D512" s="848"/>
      <c r="E512" s="708">
        <v>6.6780140653837472E-2</v>
      </c>
      <c r="F512" s="660"/>
      <c r="G512" s="660"/>
      <c r="H512" s="848" t="s">
        <v>335</v>
      </c>
      <c r="I512" s="848"/>
      <c r="J512" s="708">
        <v>0.17448368073265785</v>
      </c>
      <c r="K512" s="660"/>
      <c r="L512" s="660"/>
      <c r="M512" s="848" t="s">
        <v>339</v>
      </c>
      <c r="N512" s="848"/>
      <c r="O512" s="708">
        <v>0.10807550127909775</v>
      </c>
      <c r="P512" s="660"/>
      <c r="Q512" s="660"/>
      <c r="AH512" s="417"/>
      <c r="AI512" s="417"/>
      <c r="AJ512" s="417"/>
      <c r="AK512" s="417"/>
      <c r="AL512" s="417"/>
      <c r="AM512" s="417"/>
      <c r="AN512" s="417"/>
      <c r="AO512" s="417"/>
      <c r="AP512" s="417"/>
      <c r="AQ512" s="417"/>
      <c r="AR512" s="417"/>
      <c r="AS512" s="417"/>
      <c r="AT512" s="417"/>
      <c r="AU512" s="417"/>
      <c r="AV512" s="417"/>
      <c r="AW512" s="417"/>
      <c r="AX512" s="417"/>
      <c r="AY512" s="417"/>
      <c r="AZ512" s="417"/>
      <c r="BA512" s="419"/>
      <c r="BB512" s="495"/>
      <c r="BC512" s="419"/>
      <c r="BD512" s="419"/>
      <c r="BE512" s="419"/>
      <c r="BF512" s="419"/>
      <c r="BG512" s="419"/>
      <c r="BH512" s="419"/>
      <c r="BI512" s="419"/>
      <c r="BJ512" s="419"/>
      <c r="BK512" s="419"/>
      <c r="BL512" s="419"/>
      <c r="BM512" s="419"/>
      <c r="BN512" s="419"/>
      <c r="BO512" s="419"/>
      <c r="BP512" s="419"/>
      <c r="BQ512" s="419"/>
      <c r="BR512" s="419"/>
      <c r="BS512" s="419"/>
      <c r="BT512" s="419"/>
      <c r="BU512" s="419"/>
      <c r="BV512" s="419"/>
      <c r="BW512" s="419"/>
      <c r="BX512" s="419"/>
      <c r="BY512" s="419"/>
      <c r="BZ512" s="420"/>
      <c r="CA512" s="420"/>
      <c r="CB512" s="420"/>
      <c r="CC512" s="420"/>
      <c r="CD512" s="420"/>
      <c r="CE512" s="420"/>
      <c r="CF512" s="420"/>
      <c r="CG512" s="420"/>
      <c r="CH512" s="420"/>
      <c r="CI512" s="420"/>
      <c r="CJ512" s="420"/>
      <c r="CK512" s="420"/>
      <c r="CL512" s="420"/>
      <c r="CM512" s="420"/>
      <c r="CN512" s="420"/>
      <c r="CO512" s="420"/>
      <c r="CP512" s="420"/>
      <c r="CQ512" s="420"/>
      <c r="CR512" s="420"/>
      <c r="CS512" s="420"/>
      <c r="CT512" s="420"/>
      <c r="CU512" s="420"/>
      <c r="CV512" s="420"/>
      <c r="CW512" s="420"/>
      <c r="CX512" s="420"/>
      <c r="CY512" s="420"/>
      <c r="CZ512" s="420"/>
    </row>
    <row r="513" s="748" customFormat="true" ht="25.15" customHeight="true" x14ac:dyDescent="0.2">
      <c r="C513" s="849" t="s">
        <v>327</v>
      </c>
      <c r="D513" s="848"/>
      <c r="E513" s="708">
        <v>0.38705211572253734</v>
      </c>
      <c r="F513" s="660"/>
      <c r="G513" s="660"/>
      <c r="H513" s="848" t="s">
        <v>326</v>
      </c>
      <c r="I513" s="848"/>
      <c r="J513" s="708">
        <v>0.19891593144327621</v>
      </c>
      <c r="K513" s="660"/>
      <c r="L513" s="660"/>
      <c r="M513" s="848" t="s">
        <v>340</v>
      </c>
      <c r="N513" s="848"/>
      <c r="O513" s="708">
        <v>0.12165656685300487</v>
      </c>
      <c r="P513" s="660"/>
      <c r="Q513" s="660"/>
      <c r="AH513" s="417"/>
      <c r="AI513" s="417"/>
      <c r="AJ513" s="417"/>
      <c r="AK513" s="417"/>
      <c r="AL513" s="417"/>
      <c r="AM513" s="417"/>
      <c r="AN513" s="417"/>
      <c r="AO513" s="417"/>
      <c r="AP513" s="417"/>
      <c r="AQ513" s="417"/>
      <c r="AR513" s="417"/>
      <c r="AS513" s="417"/>
      <c r="AT513" s="417"/>
      <c r="AU513" s="417"/>
      <c r="AV513" s="417"/>
      <c r="AW513" s="417"/>
      <c r="AX513" s="417"/>
      <c r="AY513" s="417"/>
      <c r="AZ513" s="417"/>
      <c r="BA513" s="419"/>
      <c r="BB513" s="495"/>
      <c r="BC513" s="419"/>
      <c r="BD513" s="419"/>
      <c r="BE513" s="419"/>
      <c r="BF513" s="419"/>
      <c r="BG513" s="419"/>
      <c r="BH513" s="419"/>
      <c r="BI513" s="419"/>
      <c r="BJ513" s="419"/>
      <c r="BK513" s="419"/>
      <c r="BL513" s="419"/>
      <c r="BM513" s="419"/>
      <c r="BN513" s="419"/>
      <c r="BO513" s="419"/>
      <c r="BP513" s="419"/>
      <c r="BQ513" s="419"/>
      <c r="BR513" s="419"/>
      <c r="BS513" s="419"/>
      <c r="BT513" s="419"/>
      <c r="BU513" s="419"/>
      <c r="BV513" s="419"/>
      <c r="BW513" s="419"/>
      <c r="BX513" s="419"/>
      <c r="BY513" s="419"/>
      <c r="BZ513" s="420"/>
      <c r="CA513" s="420"/>
      <c r="CB513" s="420"/>
      <c r="CC513" s="420"/>
      <c r="CD513" s="420"/>
      <c r="CE513" s="420"/>
      <c r="CF513" s="420"/>
      <c r="CG513" s="420"/>
      <c r="CH513" s="420"/>
      <c r="CI513" s="420"/>
      <c r="CJ513" s="420"/>
      <c r="CK513" s="420"/>
      <c r="CL513" s="420"/>
      <c r="CM513" s="420"/>
      <c r="CN513" s="420"/>
      <c r="CO513" s="420"/>
      <c r="CP513" s="420"/>
      <c r="CQ513" s="420"/>
      <c r="CR513" s="420"/>
      <c r="CS513" s="420"/>
      <c r="CT513" s="420"/>
      <c r="CU513" s="420"/>
      <c r="CV513" s="420"/>
      <c r="CW513" s="420"/>
      <c r="CX513" s="420"/>
      <c r="CY513" s="420"/>
      <c r="CZ513" s="420"/>
    </row>
    <row r="514" s="748" customFormat="true" ht="25.15" customHeight="true" x14ac:dyDescent="0.2">
      <c r="C514" s="849" t="s">
        <v>328</v>
      </c>
      <c r="D514" s="848"/>
      <c r="E514" s="708">
        <v>0.31834941853698312</v>
      </c>
      <c r="F514" s="660"/>
      <c r="G514" s="660"/>
      <c r="H514" s="848" t="s">
        <v>332</v>
      </c>
      <c r="I514" s="848"/>
      <c r="J514" s="708">
        <v>0.21413266780023077</v>
      </c>
      <c r="K514" s="660"/>
      <c r="L514" s="660"/>
      <c r="M514" s="848" t="s">
        <v>338</v>
      </c>
      <c r="N514" s="848"/>
      <c r="O514" s="708">
        <v>0.12778745773787548</v>
      </c>
      <c r="P514" s="660"/>
      <c r="Q514" s="660"/>
      <c r="AH514" s="417"/>
      <c r="AI514" s="417"/>
      <c r="AJ514" s="417"/>
      <c r="AK514" s="417"/>
      <c r="AL514" s="417"/>
      <c r="AM514" s="417"/>
      <c r="AN514" s="417"/>
      <c r="AO514" s="417"/>
      <c r="AP514" s="417"/>
      <c r="AQ514" s="417"/>
      <c r="AR514" s="417"/>
      <c r="AS514" s="417"/>
      <c r="AT514" s="417"/>
      <c r="AU514" s="417"/>
      <c r="AV514" s="417"/>
      <c r="AW514" s="417"/>
      <c r="AX514" s="417"/>
      <c r="AY514" s="417"/>
      <c r="AZ514" s="417"/>
      <c r="BA514" s="419"/>
      <c r="BB514" s="495"/>
      <c r="BC514" s="419"/>
      <c r="BD514" s="419"/>
      <c r="BE514" s="419"/>
      <c r="BF514" s="419"/>
      <c r="BG514" s="419"/>
      <c r="BH514" s="419"/>
      <c r="BI514" s="419"/>
      <c r="BJ514" s="419"/>
      <c r="BK514" s="419"/>
      <c r="BL514" s="419"/>
      <c r="BM514" s="419"/>
      <c r="BN514" s="419"/>
      <c r="BO514" s="419"/>
      <c r="BP514" s="419"/>
      <c r="BQ514" s="419"/>
      <c r="BR514" s="419"/>
      <c r="BS514" s="419"/>
      <c r="BT514" s="419"/>
      <c r="BU514" s="419"/>
      <c r="BV514" s="419"/>
      <c r="BW514" s="419"/>
      <c r="BX514" s="419"/>
      <c r="BY514" s="419"/>
      <c r="BZ514" s="420"/>
      <c r="CA514" s="420"/>
      <c r="CB514" s="420"/>
      <c r="CC514" s="420"/>
      <c r="CD514" s="420"/>
      <c r="CE514" s="420"/>
      <c r="CF514" s="420"/>
      <c r="CG514" s="420"/>
      <c r="CH514" s="420"/>
      <c r="CI514" s="420"/>
      <c r="CJ514" s="420"/>
      <c r="CK514" s="420"/>
      <c r="CL514" s="420"/>
      <c r="CM514" s="420"/>
      <c r="CN514" s="420"/>
      <c r="CO514" s="420"/>
      <c r="CP514" s="420"/>
      <c r="CQ514" s="420"/>
      <c r="CR514" s="420"/>
      <c r="CS514" s="420"/>
      <c r="CT514" s="420"/>
      <c r="CU514" s="420"/>
      <c r="CV514" s="420"/>
      <c r="CW514" s="420"/>
      <c r="CX514" s="420"/>
      <c r="CY514" s="420"/>
      <c r="CZ514" s="420"/>
    </row>
    <row r="515" s="748" customFormat="true" ht="25.15" customHeight="true" x14ac:dyDescent="0.2">
      <c r="C515" s="849" t="s">
        <v>333</v>
      </c>
      <c r="D515" s="848"/>
      <c r="E515" s="708">
        <v>0.33284349066552932</v>
      </c>
      <c r="F515" s="660"/>
      <c r="G515" s="660"/>
      <c r="H515" s="848" t="s">
        <v>319</v>
      </c>
      <c r="I515" s="848"/>
      <c r="J515" s="708">
        <v>0.41542511538601767</v>
      </c>
      <c r="K515" s="660"/>
      <c r="L515" s="660"/>
      <c r="M515" s="848" t="s">
        <v>335</v>
      </c>
      <c r="N515" s="848"/>
      <c r="O515" s="708">
        <v>0.37478002380136299</v>
      </c>
      <c r="P515" s="660"/>
      <c r="Q515" s="660"/>
      <c r="AH515" s="417"/>
      <c r="AI515" s="417"/>
      <c r="AJ515" s="417"/>
      <c r="AK515" s="417"/>
      <c r="AL515" s="417"/>
      <c r="AM515" s="417"/>
      <c r="AN515" s="417"/>
      <c r="AO515" s="417"/>
      <c r="AP515" s="417"/>
      <c r="AQ515" s="417"/>
      <c r="AR515" s="417"/>
      <c r="AS515" s="417"/>
      <c r="AT515" s="417"/>
      <c r="AU515" s="417"/>
      <c r="AV515" s="417"/>
      <c r="AW515" s="417"/>
      <c r="AX515" s="417"/>
      <c r="AY515" s="417"/>
      <c r="AZ515" s="417"/>
      <c r="BA515" s="419"/>
      <c r="BB515" s="495"/>
      <c r="BC515" s="419"/>
      <c r="BD515" s="419"/>
      <c r="BE515" s="419"/>
      <c r="BF515" s="419"/>
      <c r="BG515" s="419"/>
      <c r="BH515" s="419"/>
      <c r="BI515" s="419"/>
      <c r="BJ515" s="419"/>
      <c r="BK515" s="419"/>
      <c r="BL515" s="419"/>
      <c r="BM515" s="419"/>
      <c r="BN515" s="419"/>
      <c r="BO515" s="419"/>
      <c r="BP515" s="419"/>
      <c r="BQ515" s="419"/>
      <c r="BR515" s="419"/>
      <c r="BS515" s="419"/>
      <c r="BT515" s="419"/>
      <c r="BU515" s="419"/>
      <c r="BV515" s="419"/>
      <c r="BW515" s="419"/>
      <c r="BX515" s="419"/>
      <c r="BY515" s="419"/>
      <c r="BZ515" s="420"/>
      <c r="CA515" s="420"/>
      <c r="CB515" s="420"/>
      <c r="CC515" s="420"/>
      <c r="CD515" s="420"/>
      <c r="CE515" s="420"/>
      <c r="CF515" s="420"/>
      <c r="CG515" s="420"/>
      <c r="CH515" s="420"/>
      <c r="CI515" s="420"/>
      <c r="CJ515" s="420"/>
      <c r="CK515" s="420"/>
      <c r="CL515" s="420"/>
      <c r="CM515" s="420"/>
      <c r="CN515" s="420"/>
      <c r="CO515" s="420"/>
      <c r="CP515" s="420"/>
      <c r="CQ515" s="420"/>
      <c r="CR515" s="420"/>
      <c r="CS515" s="420"/>
      <c r="CT515" s="420"/>
      <c r="CU515" s="420"/>
      <c r="CV515" s="420"/>
      <c r="CW515" s="420"/>
      <c r="CX515" s="420"/>
      <c r="CY515" s="420"/>
      <c r="CZ515" s="420"/>
    </row>
    <row r="516" s="748" customFormat="true" ht="25.15" customHeight="true" x14ac:dyDescent="0.2">
      <c r="C516" s="849" t="s">
        <v>329</v>
      </c>
      <c r="D516" s="848"/>
      <c r="E516" s="708">
        <v>0.37507900177656223</v>
      </c>
      <c r="F516" s="660"/>
      <c r="G516" s="660"/>
      <c r="H516" s="848" t="s">
        <v>334</v>
      </c>
      <c r="I516" s="848"/>
      <c r="J516" s="708">
        <v>0.18623101376154297</v>
      </c>
      <c r="K516" s="660"/>
      <c r="L516" s="660"/>
      <c r="M516" s="848" t="s">
        <v>326</v>
      </c>
      <c r="N516" s="848"/>
      <c r="O516" s="708">
        <v>0.61045309311104579</v>
      </c>
      <c r="P516" s="660"/>
      <c r="Q516" s="660"/>
      <c r="AH516" s="417"/>
      <c r="AI516" s="417"/>
      <c r="AJ516" s="417"/>
      <c r="AK516" s="417"/>
      <c r="AL516" s="417"/>
      <c r="AM516" s="417"/>
      <c r="AN516" s="417"/>
      <c r="AO516" s="417"/>
      <c r="AP516" s="417"/>
      <c r="AQ516" s="417"/>
      <c r="AR516" s="417"/>
      <c r="AS516" s="417"/>
      <c r="AT516" s="417"/>
      <c r="AU516" s="417"/>
      <c r="AV516" s="417"/>
      <c r="AW516" s="417"/>
      <c r="AX516" s="417"/>
      <c r="AY516" s="417"/>
      <c r="AZ516" s="417"/>
      <c r="BA516" s="419"/>
      <c r="BB516" s="495"/>
      <c r="BC516" s="419"/>
      <c r="BD516" s="419"/>
      <c r="BE516" s="419"/>
      <c r="BF516" s="419"/>
      <c r="BG516" s="419"/>
      <c r="BH516" s="419"/>
      <c r="BI516" s="419"/>
      <c r="BJ516" s="419"/>
      <c r="BK516" s="419"/>
      <c r="BL516" s="419"/>
      <c r="BM516" s="419"/>
      <c r="BN516" s="419"/>
      <c r="BO516" s="419"/>
      <c r="BP516" s="419"/>
      <c r="BQ516" s="419"/>
      <c r="BR516" s="419"/>
      <c r="BS516" s="419"/>
      <c r="BT516" s="419"/>
      <c r="BU516" s="419"/>
      <c r="BV516" s="419"/>
      <c r="BW516" s="419"/>
      <c r="BX516" s="419"/>
      <c r="BY516" s="419"/>
      <c r="BZ516" s="420"/>
      <c r="CA516" s="420"/>
      <c r="CB516" s="420"/>
      <c r="CC516" s="420"/>
      <c r="CD516" s="420"/>
      <c r="CE516" s="420"/>
      <c r="CF516" s="420"/>
      <c r="CG516" s="420"/>
      <c r="CH516" s="420"/>
      <c r="CI516" s="420"/>
      <c r="CJ516" s="420"/>
      <c r="CK516" s="420"/>
      <c r="CL516" s="420"/>
      <c r="CM516" s="420"/>
      <c r="CN516" s="420"/>
      <c r="CO516" s="420"/>
      <c r="CP516" s="420"/>
      <c r="CQ516" s="420"/>
      <c r="CR516" s="420"/>
      <c r="CS516" s="420"/>
      <c r="CT516" s="420"/>
      <c r="CU516" s="420"/>
      <c r="CV516" s="420"/>
      <c r="CW516" s="420"/>
      <c r="CX516" s="420"/>
      <c r="CY516" s="420"/>
      <c r="CZ516" s="420"/>
    </row>
    <row r="517" s="748" customFormat="true" ht="25.15" customHeight="true" x14ac:dyDescent="0.2">
      <c r="C517" s="849" t="s">
        <v>339</v>
      </c>
      <c r="D517" s="848"/>
      <c r="E517" s="708">
        <v>0.11585926181766967</v>
      </c>
      <c r="F517" s="660"/>
      <c r="G517" s="660"/>
      <c r="H517" s="848" t="s">
        <v>321</v>
      </c>
      <c r="I517" s="848"/>
      <c r="J517" s="708">
        <v>0.25505589746127461</v>
      </c>
      <c r="K517" s="660"/>
      <c r="L517" s="660"/>
      <c r="M517" s="848" t="s">
        <v>332</v>
      </c>
      <c r="N517" s="848"/>
      <c r="O517" s="708">
        <v>0.5005398675775603</v>
      </c>
      <c r="P517" s="660"/>
      <c r="Q517" s="660"/>
      <c r="AH517" s="417"/>
      <c r="AI517" s="417"/>
      <c r="AJ517" s="417"/>
      <c r="AK517" s="417"/>
      <c r="AL517" s="417"/>
      <c r="AM517" s="417"/>
      <c r="AN517" s="417"/>
      <c r="AO517" s="417"/>
      <c r="AP517" s="417"/>
      <c r="AQ517" s="417"/>
      <c r="AR517" s="417"/>
      <c r="AS517" s="417"/>
      <c r="AT517" s="417"/>
      <c r="AU517" s="417"/>
      <c r="AV517" s="417"/>
      <c r="AW517" s="417"/>
      <c r="AX517" s="417"/>
      <c r="AY517" s="417"/>
      <c r="AZ517" s="417"/>
      <c r="BA517" s="419"/>
      <c r="BB517" s="495"/>
      <c r="BC517" s="419"/>
      <c r="BD517" s="419"/>
      <c r="BE517" s="419"/>
      <c r="BF517" s="419"/>
      <c r="BG517" s="419"/>
      <c r="BH517" s="419"/>
      <c r="BI517" s="419"/>
      <c r="BJ517" s="419"/>
      <c r="BK517" s="419"/>
      <c r="BL517" s="419"/>
      <c r="BM517" s="419"/>
      <c r="BN517" s="419"/>
      <c r="BO517" s="419"/>
      <c r="BP517" s="419"/>
      <c r="BQ517" s="419"/>
      <c r="BR517" s="419"/>
      <c r="BS517" s="419"/>
      <c r="BT517" s="419"/>
      <c r="BU517" s="419"/>
      <c r="BV517" s="419"/>
      <c r="BW517" s="419"/>
      <c r="BX517" s="419"/>
      <c r="BY517" s="419"/>
      <c r="BZ517" s="420"/>
      <c r="CA517" s="420"/>
      <c r="CB517" s="420"/>
      <c r="CC517" s="420"/>
      <c r="CD517" s="420"/>
      <c r="CE517" s="420"/>
      <c r="CF517" s="420"/>
      <c r="CG517" s="420"/>
      <c r="CH517" s="420"/>
      <c r="CI517" s="420"/>
      <c r="CJ517" s="420"/>
      <c r="CK517" s="420"/>
      <c r="CL517" s="420"/>
      <c r="CM517" s="420"/>
      <c r="CN517" s="420"/>
      <c r="CO517" s="420"/>
      <c r="CP517" s="420"/>
      <c r="CQ517" s="420"/>
      <c r="CR517" s="420"/>
      <c r="CS517" s="420"/>
      <c r="CT517" s="420"/>
      <c r="CU517" s="420"/>
      <c r="CV517" s="420"/>
      <c r="CW517" s="420"/>
      <c r="CX517" s="420"/>
      <c r="CY517" s="420"/>
      <c r="CZ517" s="420"/>
    </row>
    <row r="518" s="748" customFormat="true" ht="25.15" customHeight="true" x14ac:dyDescent="0.2">
      <c r="C518" s="849" t="s">
        <v>340</v>
      </c>
      <c r="D518" s="848"/>
      <c r="E518" s="708">
        <v>9.0428774956405195E-2</v>
      </c>
      <c r="F518" s="660"/>
      <c r="G518" s="660"/>
      <c r="H518" s="848" t="s">
        <v>322</v>
      </c>
      <c r="I518" s="848"/>
      <c r="J518" s="708">
        <v>0.19548965186379993</v>
      </c>
      <c r="K518" s="660"/>
      <c r="L518" s="660"/>
      <c r="M518" s="848" t="s">
        <v>319</v>
      </c>
      <c r="N518" s="848"/>
      <c r="O518" s="708">
        <v>0.88531676409001947</v>
      </c>
      <c r="P518" s="660"/>
      <c r="Q518" s="660"/>
      <c r="AH518" s="417"/>
      <c r="AI518" s="417"/>
      <c r="AJ518" s="417"/>
      <c r="AK518" s="417"/>
      <c r="AL518" s="417"/>
      <c r="AM518" s="417"/>
      <c r="AN518" s="417"/>
      <c r="AO518" s="417"/>
      <c r="AP518" s="417"/>
      <c r="AQ518" s="417"/>
      <c r="AR518" s="417"/>
      <c r="AS518" s="417"/>
      <c r="AT518" s="417"/>
      <c r="AU518" s="417"/>
      <c r="AV518" s="417"/>
      <c r="AW518" s="417"/>
      <c r="AX518" s="417"/>
      <c r="AY518" s="417"/>
      <c r="AZ518" s="417"/>
      <c r="BA518" s="419"/>
      <c r="BB518" s="495"/>
      <c r="BC518" s="419"/>
      <c r="BD518" s="419"/>
      <c r="BE518" s="419"/>
      <c r="BF518" s="419"/>
      <c r="BG518" s="419"/>
      <c r="BH518" s="419"/>
      <c r="BI518" s="419"/>
      <c r="BJ518" s="419"/>
      <c r="BK518" s="419"/>
      <c r="BL518" s="419"/>
      <c r="BM518" s="419"/>
      <c r="BN518" s="419"/>
      <c r="BO518" s="419"/>
      <c r="BP518" s="419"/>
      <c r="BQ518" s="419"/>
      <c r="BR518" s="419"/>
      <c r="BS518" s="419"/>
      <c r="BT518" s="419"/>
      <c r="BU518" s="419"/>
      <c r="BV518" s="419"/>
      <c r="BW518" s="419"/>
      <c r="BX518" s="419"/>
      <c r="BY518" s="419"/>
      <c r="BZ518" s="420"/>
      <c r="CA518" s="420"/>
      <c r="CB518" s="420"/>
      <c r="CC518" s="420"/>
      <c r="CD518" s="420"/>
      <c r="CE518" s="420"/>
      <c r="CF518" s="420"/>
      <c r="CG518" s="420"/>
      <c r="CH518" s="420"/>
      <c r="CI518" s="420"/>
      <c r="CJ518" s="420"/>
      <c r="CK518" s="420"/>
      <c r="CL518" s="420"/>
      <c r="CM518" s="420"/>
      <c r="CN518" s="420"/>
      <c r="CO518" s="420"/>
      <c r="CP518" s="420"/>
      <c r="CQ518" s="420"/>
      <c r="CR518" s="420"/>
      <c r="CS518" s="420"/>
      <c r="CT518" s="420"/>
      <c r="CU518" s="420"/>
      <c r="CV518" s="420"/>
      <c r="CW518" s="420"/>
      <c r="CX518" s="420"/>
      <c r="CY518" s="420"/>
      <c r="CZ518" s="420"/>
    </row>
    <row r="519" s="748" customFormat="true" ht="25.15" customHeight="true" x14ac:dyDescent="0.2">
      <c r="C519" s="849" t="s">
        <v>338</v>
      </c>
      <c r="D519" s="848"/>
      <c r="E519" s="708">
        <v>0.13473240012566945</v>
      </c>
      <c r="F519" s="660"/>
      <c r="G519" s="660"/>
      <c r="H519" s="848" t="s">
        <v>314</v>
      </c>
      <c r="I519" s="848"/>
      <c r="J519" s="708">
        <v>0.54561405407201935</v>
      </c>
      <c r="K519" s="660"/>
      <c r="L519" s="660"/>
      <c r="M519" s="848" t="s">
        <v>334</v>
      </c>
      <c r="N519" s="848"/>
      <c r="O519" s="708">
        <v>0.39756892056789583</v>
      </c>
      <c r="P519" s="660"/>
      <c r="Q519" s="660"/>
      <c r="AH519" s="417"/>
      <c r="AI519" s="417"/>
      <c r="AJ519" s="417"/>
      <c r="AK519" s="417"/>
      <c r="AL519" s="417"/>
      <c r="AM519" s="417"/>
      <c r="AN519" s="417"/>
      <c r="AO519" s="417"/>
      <c r="AP519" s="417"/>
      <c r="AQ519" s="417"/>
      <c r="AR519" s="417"/>
      <c r="AS519" s="417"/>
      <c r="AT519" s="417"/>
      <c r="AU519" s="417"/>
      <c r="AV519" s="417"/>
      <c r="AW519" s="417"/>
      <c r="AX519" s="417"/>
      <c r="AY519" s="417"/>
      <c r="AZ519" s="417"/>
      <c r="BA519" s="419"/>
      <c r="BB519" s="495"/>
      <c r="BC519" s="419"/>
      <c r="BD519" s="419"/>
      <c r="BE519" s="419"/>
      <c r="BF519" s="419"/>
      <c r="BG519" s="419"/>
      <c r="BH519" s="419"/>
      <c r="BI519" s="419"/>
      <c r="BJ519" s="419"/>
      <c r="BK519" s="419"/>
      <c r="BL519" s="419"/>
      <c r="BM519" s="419"/>
      <c r="BN519" s="419"/>
      <c r="BO519" s="419"/>
      <c r="BP519" s="419"/>
      <c r="BQ519" s="419"/>
      <c r="BR519" s="419"/>
      <c r="BS519" s="419"/>
      <c r="BT519" s="419"/>
      <c r="BU519" s="419"/>
      <c r="BV519" s="419"/>
      <c r="BW519" s="419"/>
      <c r="BX519" s="419"/>
      <c r="BY519" s="419"/>
      <c r="BZ519" s="420"/>
      <c r="CA519" s="420"/>
      <c r="CB519" s="420"/>
      <c r="CC519" s="420"/>
      <c r="CD519" s="420"/>
      <c r="CE519" s="420"/>
      <c r="CF519" s="420"/>
      <c r="CG519" s="420"/>
      <c r="CH519" s="420"/>
      <c r="CI519" s="420"/>
      <c r="CJ519" s="420"/>
      <c r="CK519" s="420"/>
      <c r="CL519" s="420"/>
      <c r="CM519" s="420"/>
      <c r="CN519" s="420"/>
      <c r="CO519" s="420"/>
      <c r="CP519" s="420"/>
      <c r="CQ519" s="420"/>
      <c r="CR519" s="420"/>
      <c r="CS519" s="420"/>
      <c r="CT519" s="420"/>
      <c r="CU519" s="420"/>
      <c r="CV519" s="420"/>
      <c r="CW519" s="420"/>
      <c r="CX519" s="420"/>
      <c r="CY519" s="420"/>
      <c r="CZ519" s="420"/>
    </row>
    <row r="520" s="748" customFormat="true" ht="25.15" customHeight="true" x14ac:dyDescent="0.2">
      <c r="C520" s="849" t="s">
        <v>335</v>
      </c>
      <c r="D520" s="848"/>
      <c r="E520" s="708">
        <v>0.28266949644188011</v>
      </c>
      <c r="F520" s="660"/>
      <c r="G520" s="660"/>
      <c r="H520" s="848" t="s">
        <v>316</v>
      </c>
      <c r="I520" s="848"/>
      <c r="J520" s="708">
        <v>0.44796831998108577</v>
      </c>
      <c r="K520" s="660"/>
      <c r="L520" s="660"/>
      <c r="M520" s="848" t="s">
        <v>321</v>
      </c>
      <c r="N520" s="848"/>
      <c r="O520" s="708">
        <v>0.84441963698142286</v>
      </c>
      <c r="P520" s="660"/>
      <c r="Q520" s="660"/>
      <c r="AH520" s="417"/>
      <c r="AI520" s="417"/>
      <c r="AJ520" s="417"/>
      <c r="AK520" s="417"/>
      <c r="AL520" s="417"/>
      <c r="AM520" s="417"/>
      <c r="AN520" s="417"/>
      <c r="AO520" s="417"/>
      <c r="AP520" s="417"/>
      <c r="AQ520" s="417"/>
      <c r="AR520" s="417"/>
      <c r="AS520" s="417"/>
      <c r="AT520" s="417"/>
      <c r="AU520" s="417"/>
      <c r="AV520" s="417"/>
      <c r="AW520" s="417"/>
      <c r="AX520" s="417"/>
      <c r="AY520" s="417"/>
      <c r="AZ520" s="417"/>
      <c r="BA520" s="419"/>
      <c r="BB520" s="495"/>
      <c r="BC520" s="419"/>
      <c r="BD520" s="419"/>
      <c r="BE520" s="419"/>
      <c r="BF520" s="419"/>
      <c r="BG520" s="419"/>
      <c r="BH520" s="419"/>
      <c r="BI520" s="419"/>
      <c r="BJ520" s="419"/>
      <c r="BK520" s="419"/>
      <c r="BL520" s="419"/>
      <c r="BM520" s="419"/>
      <c r="BN520" s="419"/>
      <c r="BO520" s="419"/>
      <c r="BP520" s="419"/>
      <c r="BQ520" s="419"/>
      <c r="BR520" s="419"/>
      <c r="BS520" s="419"/>
      <c r="BT520" s="419"/>
      <c r="BU520" s="419"/>
      <c r="BV520" s="419"/>
      <c r="BW520" s="419"/>
      <c r="BX520" s="419"/>
      <c r="BY520" s="419"/>
      <c r="BZ520" s="420"/>
      <c r="CA520" s="420"/>
      <c r="CB520" s="420"/>
      <c r="CC520" s="420"/>
      <c r="CD520" s="420"/>
      <c r="CE520" s="420"/>
      <c r="CF520" s="420"/>
      <c r="CG520" s="420"/>
      <c r="CH520" s="420"/>
      <c r="CI520" s="420"/>
      <c r="CJ520" s="420"/>
      <c r="CK520" s="420"/>
      <c r="CL520" s="420"/>
      <c r="CM520" s="420"/>
      <c r="CN520" s="420"/>
      <c r="CO520" s="420"/>
      <c r="CP520" s="420"/>
      <c r="CQ520" s="420"/>
      <c r="CR520" s="420"/>
      <c r="CS520" s="420"/>
      <c r="CT520" s="420"/>
      <c r="CU520" s="420"/>
      <c r="CV520" s="420"/>
      <c r="CW520" s="420"/>
      <c r="CX520" s="420"/>
      <c r="CY520" s="420"/>
      <c r="CZ520" s="420"/>
    </row>
    <row r="521" s="748" customFormat="true" ht="25.15" customHeight="true" x14ac:dyDescent="0.2">
      <c r="C521" s="849" t="s">
        <v>326</v>
      </c>
      <c r="D521" s="848"/>
      <c r="E521" s="708">
        <v>0.38305643399132555</v>
      </c>
      <c r="F521" s="660"/>
      <c r="G521" s="660"/>
      <c r="H521" s="848" t="s">
        <v>311</v>
      </c>
      <c r="I521" s="848"/>
      <c r="J521" s="708">
        <v>0.66609512194055986</v>
      </c>
      <c r="K521" s="660"/>
      <c r="L521" s="660"/>
      <c r="M521" s="848" t="s">
        <v>322</v>
      </c>
      <c r="N521" s="848"/>
      <c r="O521" s="708">
        <v>0.84157760705790496</v>
      </c>
      <c r="P521" s="660"/>
      <c r="Q521" s="660"/>
      <c r="AH521" s="417"/>
      <c r="AI521" s="417"/>
      <c r="AJ521" s="417"/>
      <c r="AK521" s="417"/>
      <c r="AL521" s="417"/>
      <c r="AM521" s="417"/>
      <c r="AN521" s="417"/>
      <c r="AO521" s="417"/>
      <c r="AP521" s="417"/>
      <c r="AQ521" s="417"/>
      <c r="AR521" s="417"/>
      <c r="AS521" s="417"/>
      <c r="AT521" s="417"/>
      <c r="AU521" s="417"/>
      <c r="AV521" s="417"/>
      <c r="AW521" s="417"/>
      <c r="AX521" s="417"/>
      <c r="AY521" s="417"/>
      <c r="AZ521" s="417"/>
      <c r="BA521" s="419"/>
      <c r="BB521" s="495"/>
      <c r="BC521" s="419"/>
      <c r="BD521" s="419"/>
      <c r="BE521" s="419"/>
      <c r="BF521" s="419"/>
      <c r="BG521" s="419"/>
      <c r="BH521" s="419"/>
      <c r="BI521" s="419"/>
      <c r="BJ521" s="419"/>
      <c r="BK521" s="419"/>
      <c r="BL521" s="419"/>
      <c r="BM521" s="419"/>
      <c r="BN521" s="419"/>
      <c r="BO521" s="419"/>
      <c r="BP521" s="419"/>
      <c r="BQ521" s="419"/>
      <c r="BR521" s="419"/>
      <c r="BS521" s="419"/>
      <c r="BT521" s="419"/>
      <c r="BU521" s="419"/>
      <c r="BV521" s="419"/>
      <c r="BW521" s="419"/>
      <c r="BX521" s="419"/>
      <c r="BY521" s="419"/>
      <c r="BZ521" s="420"/>
      <c r="CA521" s="420"/>
      <c r="CB521" s="420"/>
      <c r="CC521" s="420"/>
      <c r="CD521" s="420"/>
      <c r="CE521" s="420"/>
      <c r="CF521" s="420"/>
      <c r="CG521" s="420"/>
      <c r="CH521" s="420"/>
      <c r="CI521" s="420"/>
      <c r="CJ521" s="420"/>
      <c r="CK521" s="420"/>
      <c r="CL521" s="420"/>
      <c r="CM521" s="420"/>
      <c r="CN521" s="420"/>
      <c r="CO521" s="420"/>
      <c r="CP521" s="420"/>
      <c r="CQ521" s="420"/>
      <c r="CR521" s="420"/>
      <c r="CS521" s="420"/>
      <c r="CT521" s="420"/>
      <c r="CU521" s="420"/>
      <c r="CV521" s="420"/>
      <c r="CW521" s="420"/>
      <c r="CX521" s="420"/>
      <c r="CY521" s="420"/>
      <c r="CZ521" s="420"/>
    </row>
    <row r="522" s="748" customFormat="true" ht="25.15" customHeight="true" x14ac:dyDescent="0.2">
      <c r="C522" s="849" t="s">
        <v>332</v>
      </c>
      <c r="D522" s="848"/>
      <c r="E522" s="708">
        <v>0.37158343055969661</v>
      </c>
      <c r="F522" s="660"/>
      <c r="G522" s="660"/>
      <c r="H522" s="848" t="s">
        <v>309</v>
      </c>
      <c r="I522" s="848"/>
      <c r="J522" s="708">
        <v>0.79159052880506087</v>
      </c>
      <c r="K522" s="660"/>
      <c r="L522" s="660"/>
      <c r="M522" s="848" t="s">
        <v>314</v>
      </c>
      <c r="N522" s="848"/>
      <c r="O522" s="708">
        <v>0.90016308130684097</v>
      </c>
      <c r="P522" s="660"/>
      <c r="Q522" s="660"/>
      <c r="AH522" s="417"/>
      <c r="AI522" s="417"/>
      <c r="AJ522" s="417"/>
      <c r="AK522" s="417"/>
      <c r="AL522" s="417"/>
      <c r="AM522" s="417"/>
      <c r="AN522" s="417"/>
      <c r="AO522" s="417"/>
      <c r="AP522" s="417"/>
      <c r="AQ522" s="417"/>
      <c r="AR522" s="417"/>
      <c r="AS522" s="417"/>
      <c r="AT522" s="417"/>
      <c r="AU522" s="417"/>
      <c r="AV522" s="417"/>
      <c r="AW522" s="417"/>
      <c r="AX522" s="417"/>
      <c r="AY522" s="417"/>
      <c r="AZ522" s="417"/>
      <c r="BA522" s="419"/>
      <c r="BB522" s="495"/>
      <c r="BC522" s="419"/>
      <c r="BD522" s="419"/>
      <c r="BE522" s="419"/>
      <c r="BF522" s="419"/>
      <c r="BG522" s="419"/>
      <c r="BH522" s="419"/>
      <c r="BI522" s="419"/>
      <c r="BJ522" s="419"/>
      <c r="BK522" s="419"/>
      <c r="BL522" s="419"/>
      <c r="BM522" s="419"/>
      <c r="BN522" s="419"/>
      <c r="BO522" s="419"/>
      <c r="BP522" s="419"/>
      <c r="BQ522" s="419"/>
      <c r="BR522" s="419"/>
      <c r="BS522" s="419"/>
      <c r="BT522" s="419"/>
      <c r="BU522" s="419"/>
      <c r="BV522" s="419"/>
      <c r="BW522" s="419"/>
      <c r="BX522" s="419"/>
      <c r="BY522" s="419"/>
      <c r="BZ522" s="420"/>
      <c r="CA522" s="420"/>
      <c r="CB522" s="420"/>
      <c r="CC522" s="420"/>
      <c r="CD522" s="420"/>
      <c r="CE522" s="420"/>
      <c r="CF522" s="420"/>
      <c r="CG522" s="420"/>
      <c r="CH522" s="420"/>
      <c r="CI522" s="420"/>
      <c r="CJ522" s="420"/>
      <c r="CK522" s="420"/>
      <c r="CL522" s="420"/>
      <c r="CM522" s="420"/>
      <c r="CN522" s="420"/>
      <c r="CO522" s="420"/>
      <c r="CP522" s="420"/>
      <c r="CQ522" s="420"/>
      <c r="CR522" s="420"/>
      <c r="CS522" s="420"/>
      <c r="CT522" s="420"/>
      <c r="CU522" s="420"/>
      <c r="CV522" s="420"/>
      <c r="CW522" s="420"/>
      <c r="CX522" s="420"/>
      <c r="CY522" s="420"/>
      <c r="CZ522" s="420"/>
    </row>
    <row r="523" s="748" customFormat="true" ht="25.15" customHeight="true" x14ac:dyDescent="0.2">
      <c r="C523" s="849" t="s">
        <v>319</v>
      </c>
      <c r="D523" s="848"/>
      <c r="E523" s="708">
        <v>0.69197867974085137</v>
      </c>
      <c r="F523" s="660"/>
      <c r="G523" s="660"/>
      <c r="H523" s="848" t="s">
        <v>310</v>
      </c>
      <c r="I523" s="848"/>
      <c r="J523" s="708">
        <v>0.78006443453502361</v>
      </c>
      <c r="K523" s="660"/>
      <c r="L523" s="660"/>
      <c r="M523" s="848" t="s">
        <v>316</v>
      </c>
      <c r="N523" s="848"/>
      <c r="O523" s="708">
        <v>0.90158820763969016</v>
      </c>
      <c r="P523" s="660"/>
      <c r="Q523" s="660"/>
      <c r="AH523" s="417"/>
      <c r="AI523" s="417"/>
      <c r="AJ523" s="417"/>
      <c r="AK523" s="417"/>
      <c r="AL523" s="417"/>
      <c r="AM523" s="417"/>
      <c r="AN523" s="417"/>
      <c r="AO523" s="417"/>
      <c r="AP523" s="417"/>
      <c r="AQ523" s="417"/>
      <c r="AR523" s="417"/>
      <c r="AS523" s="417"/>
      <c r="AT523" s="417"/>
      <c r="AU523" s="417"/>
      <c r="AV523" s="417"/>
      <c r="AW523" s="417"/>
      <c r="AX523" s="417"/>
      <c r="AY523" s="417"/>
      <c r="AZ523" s="417"/>
      <c r="BA523" s="419"/>
      <c r="BB523" s="495"/>
      <c r="BC523" s="419"/>
      <c r="BD523" s="419"/>
      <c r="BE523" s="419"/>
      <c r="BF523" s="419"/>
      <c r="BG523" s="419"/>
      <c r="BH523" s="419"/>
      <c r="BI523" s="419"/>
      <c r="BJ523" s="419"/>
      <c r="BK523" s="419"/>
      <c r="BL523" s="419"/>
      <c r="BM523" s="419"/>
      <c r="BN523" s="419"/>
      <c r="BO523" s="419"/>
      <c r="BP523" s="419"/>
      <c r="BQ523" s="419"/>
      <c r="BR523" s="419"/>
      <c r="BS523" s="419"/>
      <c r="BT523" s="419"/>
      <c r="BU523" s="419"/>
      <c r="BV523" s="419"/>
      <c r="BW523" s="419"/>
      <c r="BX523" s="419"/>
      <c r="BY523" s="419"/>
      <c r="BZ523" s="420"/>
      <c r="CA523" s="420"/>
      <c r="CB523" s="420"/>
      <c r="CC523" s="420"/>
      <c r="CD523" s="420"/>
      <c r="CE523" s="420"/>
      <c r="CF523" s="420"/>
      <c r="CG523" s="420"/>
      <c r="CH523" s="420"/>
      <c r="CI523" s="420"/>
      <c r="CJ523" s="420"/>
      <c r="CK523" s="420"/>
      <c r="CL523" s="420"/>
      <c r="CM523" s="420"/>
      <c r="CN523" s="420"/>
      <c r="CO523" s="420"/>
      <c r="CP523" s="420"/>
      <c r="CQ523" s="420"/>
      <c r="CR523" s="420"/>
      <c r="CS523" s="420"/>
      <c r="CT523" s="420"/>
      <c r="CU523" s="420"/>
      <c r="CV523" s="420"/>
      <c r="CW523" s="420"/>
      <c r="CX523" s="420"/>
      <c r="CY523" s="420"/>
      <c r="CZ523" s="420"/>
    </row>
    <row r="524" s="748" customFormat="true" ht="25.15" customHeight="true" x14ac:dyDescent="0.2">
      <c r="C524" s="849" t="s">
        <v>334</v>
      </c>
      <c r="D524" s="848"/>
      <c r="E524" s="708">
        <v>0.31633618736675551</v>
      </c>
      <c r="F524" s="660"/>
      <c r="G524" s="660"/>
      <c r="H524" s="848" t="s">
        <v>312</v>
      </c>
      <c r="I524" s="848"/>
      <c r="J524" s="708">
        <v>0.75408740211710512</v>
      </c>
      <c r="K524" s="660"/>
      <c r="L524" s="660"/>
      <c r="M524" s="848" t="s">
        <v>311</v>
      </c>
      <c r="N524" s="848"/>
      <c r="O524" s="708">
        <v>0.91750965985838417</v>
      </c>
      <c r="P524" s="660"/>
      <c r="Q524" s="660"/>
      <c r="AH524" s="417"/>
      <c r="AI524" s="417"/>
      <c r="AJ524" s="417"/>
      <c r="AK524" s="417"/>
      <c r="AL524" s="417"/>
      <c r="AM524" s="417"/>
      <c r="AN524" s="417"/>
      <c r="AO524" s="417"/>
      <c r="AP524" s="417"/>
      <c r="AQ524" s="417"/>
      <c r="AR524" s="417"/>
      <c r="AS524" s="417"/>
      <c r="AT524" s="417"/>
      <c r="AU524" s="417"/>
      <c r="AV524" s="417"/>
      <c r="AW524" s="417"/>
      <c r="AX524" s="417"/>
      <c r="AY524" s="417"/>
      <c r="AZ524" s="417"/>
      <c r="BA524" s="419"/>
      <c r="BB524" s="495"/>
      <c r="BC524" s="419"/>
      <c r="BD524" s="419"/>
      <c r="BE524" s="419"/>
      <c r="BF524" s="419"/>
      <c r="BG524" s="419"/>
      <c r="BH524" s="419"/>
      <c r="BI524" s="419"/>
      <c r="BJ524" s="419"/>
      <c r="BK524" s="419"/>
      <c r="BL524" s="419"/>
      <c r="BM524" s="419"/>
      <c r="BN524" s="419"/>
      <c r="BO524" s="419"/>
      <c r="BP524" s="419"/>
      <c r="BQ524" s="419"/>
      <c r="BR524" s="419"/>
      <c r="BS524" s="419"/>
      <c r="BT524" s="419"/>
      <c r="BU524" s="419"/>
      <c r="BV524" s="419"/>
      <c r="BW524" s="419"/>
      <c r="BX524" s="419"/>
      <c r="BY524" s="419"/>
      <c r="BZ524" s="420"/>
      <c r="CA524" s="420"/>
      <c r="CB524" s="420"/>
      <c r="CC524" s="420"/>
      <c r="CD524" s="420"/>
      <c r="CE524" s="420"/>
      <c r="CF524" s="420"/>
      <c r="CG524" s="420"/>
      <c r="CH524" s="420"/>
      <c r="CI524" s="420"/>
      <c r="CJ524" s="420"/>
      <c r="CK524" s="420"/>
      <c r="CL524" s="420"/>
      <c r="CM524" s="420"/>
      <c r="CN524" s="420"/>
      <c r="CO524" s="420"/>
      <c r="CP524" s="420"/>
      <c r="CQ524" s="420"/>
      <c r="CR524" s="420"/>
      <c r="CS524" s="420"/>
      <c r="CT524" s="420"/>
      <c r="CU524" s="420"/>
      <c r="CV524" s="420"/>
      <c r="CW524" s="420"/>
      <c r="CX524" s="420"/>
      <c r="CY524" s="420"/>
      <c r="CZ524" s="420"/>
    </row>
    <row r="525" s="748" customFormat="true" ht="25.15" customHeight="true" x14ac:dyDescent="0.2">
      <c r="C525" s="849" t="s">
        <v>321</v>
      </c>
      <c r="D525" s="848"/>
      <c r="E525" s="708">
        <v>0.5203796168295316</v>
      </c>
      <c r="F525" s="660"/>
      <c r="G525" s="660"/>
      <c r="H525" s="848" t="s">
        <v>320</v>
      </c>
      <c r="I525" s="848"/>
      <c r="J525" s="708">
        <v>0.65337873158119442</v>
      </c>
      <c r="K525" s="660"/>
      <c r="L525" s="660"/>
      <c r="M525" s="848" t="s">
        <v>309</v>
      </c>
      <c r="N525" s="848"/>
      <c r="O525" s="708">
        <v>0.9175096598583854</v>
      </c>
      <c r="P525" s="660"/>
      <c r="Q525" s="660"/>
      <c r="AH525" s="417"/>
      <c r="AI525" s="417"/>
      <c r="AJ525" s="417"/>
      <c r="AK525" s="417"/>
      <c r="AL525" s="417"/>
      <c r="AM525" s="417"/>
      <c r="AN525" s="417"/>
      <c r="AO525" s="417"/>
      <c r="AP525" s="417"/>
      <c r="AQ525" s="417"/>
      <c r="AR525" s="417"/>
      <c r="AS525" s="417"/>
      <c r="AT525" s="417"/>
      <c r="AU525" s="417"/>
      <c r="AV525" s="417"/>
      <c r="AW525" s="417"/>
      <c r="AX525" s="417"/>
      <c r="AY525" s="417"/>
      <c r="AZ525" s="417"/>
      <c r="BA525" s="419"/>
      <c r="BB525" s="495"/>
      <c r="BC525" s="419"/>
      <c r="BD525" s="419"/>
      <c r="BE525" s="419"/>
      <c r="BF525" s="419"/>
      <c r="BG525" s="419"/>
      <c r="BH525" s="419"/>
      <c r="BI525" s="419"/>
      <c r="BJ525" s="419"/>
      <c r="BK525" s="419"/>
      <c r="BL525" s="419"/>
      <c r="BM525" s="419"/>
      <c r="BN525" s="419"/>
      <c r="BO525" s="419"/>
      <c r="BP525" s="419"/>
      <c r="BQ525" s="419"/>
      <c r="BR525" s="419"/>
      <c r="BS525" s="419"/>
      <c r="BT525" s="419"/>
      <c r="BU525" s="419"/>
      <c r="BV525" s="419"/>
      <c r="BW525" s="419"/>
      <c r="BX525" s="419"/>
      <c r="BY525" s="419"/>
      <c r="BZ525" s="420"/>
      <c r="CA525" s="420"/>
      <c r="CB525" s="420"/>
      <c r="CC525" s="420"/>
      <c r="CD525" s="420"/>
      <c r="CE525" s="420"/>
      <c r="CF525" s="420"/>
      <c r="CG525" s="420"/>
      <c r="CH525" s="420"/>
      <c r="CI525" s="420"/>
      <c r="CJ525" s="420"/>
      <c r="CK525" s="420"/>
      <c r="CL525" s="420"/>
      <c r="CM525" s="420"/>
      <c r="CN525" s="420"/>
      <c r="CO525" s="420"/>
      <c r="CP525" s="420"/>
      <c r="CQ525" s="420"/>
      <c r="CR525" s="420"/>
      <c r="CS525" s="420"/>
      <c r="CT525" s="420"/>
      <c r="CU525" s="420"/>
      <c r="CV525" s="420"/>
      <c r="CW525" s="420"/>
      <c r="CX525" s="420"/>
      <c r="CY525" s="420"/>
      <c r="CZ525" s="420"/>
    </row>
    <row r="526" s="748" customFormat="true" ht="25.15" customHeight="true" x14ac:dyDescent="0.2">
      <c r="C526" s="849" t="s">
        <v>322</v>
      </c>
      <c r="D526" s="848"/>
      <c r="E526" s="708">
        <v>0.48623154291414017</v>
      </c>
      <c r="F526" s="660"/>
      <c r="G526" s="660"/>
      <c r="H526" s="848" t="s">
        <v>317</v>
      </c>
      <c r="I526" s="848"/>
      <c r="J526" s="708">
        <v>0.6482279833102802</v>
      </c>
      <c r="K526" s="660"/>
      <c r="L526" s="660"/>
      <c r="M526" s="848" t="s">
        <v>310</v>
      </c>
      <c r="N526" s="848"/>
      <c r="O526" s="708">
        <v>0.92015434877973534</v>
      </c>
      <c r="P526" s="660"/>
      <c r="Q526" s="660"/>
      <c r="AH526" s="417"/>
      <c r="AI526" s="417"/>
      <c r="AJ526" s="417"/>
      <c r="AK526" s="417"/>
      <c r="AL526" s="417"/>
      <c r="AM526" s="417"/>
      <c r="AN526" s="417"/>
      <c r="AO526" s="417"/>
      <c r="AP526" s="417"/>
      <c r="AQ526" s="417"/>
      <c r="AR526" s="417"/>
      <c r="AS526" s="417"/>
      <c r="AT526" s="417"/>
      <c r="AU526" s="417"/>
      <c r="AV526" s="417"/>
      <c r="AW526" s="417"/>
      <c r="AX526" s="417"/>
      <c r="AY526" s="417"/>
      <c r="AZ526" s="417"/>
      <c r="BA526" s="419"/>
      <c r="BB526" s="495"/>
      <c r="BC526" s="419"/>
      <c r="BD526" s="419"/>
      <c r="BE526" s="419"/>
      <c r="BF526" s="419"/>
      <c r="BG526" s="419"/>
      <c r="BH526" s="419"/>
      <c r="BI526" s="419"/>
      <c r="BJ526" s="419"/>
      <c r="BK526" s="419"/>
      <c r="BL526" s="419"/>
      <c r="BM526" s="419"/>
      <c r="BN526" s="419"/>
      <c r="BO526" s="419"/>
      <c r="BP526" s="419"/>
      <c r="BQ526" s="419"/>
      <c r="BR526" s="419"/>
      <c r="BS526" s="419"/>
      <c r="BT526" s="419"/>
      <c r="BU526" s="419"/>
      <c r="BV526" s="419"/>
      <c r="BW526" s="419"/>
      <c r="BX526" s="419"/>
      <c r="BY526" s="419"/>
      <c r="BZ526" s="420"/>
      <c r="CA526" s="420"/>
      <c r="CB526" s="420"/>
      <c r="CC526" s="420"/>
      <c r="CD526" s="420"/>
      <c r="CE526" s="420"/>
      <c r="CF526" s="420"/>
      <c r="CG526" s="420"/>
      <c r="CH526" s="420"/>
      <c r="CI526" s="420"/>
      <c r="CJ526" s="420"/>
      <c r="CK526" s="420"/>
      <c r="CL526" s="420"/>
      <c r="CM526" s="420"/>
      <c r="CN526" s="420"/>
      <c r="CO526" s="420"/>
      <c r="CP526" s="420"/>
      <c r="CQ526" s="420"/>
      <c r="CR526" s="420"/>
      <c r="CS526" s="420"/>
      <c r="CT526" s="420"/>
      <c r="CU526" s="420"/>
      <c r="CV526" s="420"/>
      <c r="CW526" s="420"/>
      <c r="CX526" s="420"/>
      <c r="CY526" s="420"/>
      <c r="CZ526" s="420"/>
    </row>
    <row r="527" s="748" customFormat="true" ht="25.15" customHeight="true" x14ac:dyDescent="0.2">
      <c r="C527" s="849" t="s">
        <v>314</v>
      </c>
      <c r="D527" s="848"/>
      <c r="E527" s="708">
        <v>0.73340846126689141</v>
      </c>
      <c r="F527" s="660"/>
      <c r="G527" s="660"/>
      <c r="H527" s="848" t="s">
        <v>308</v>
      </c>
      <c r="I527" s="848"/>
      <c r="J527" s="708">
        <v>0.79135628913121181</v>
      </c>
      <c r="K527" s="660"/>
      <c r="L527" s="660"/>
      <c r="M527" s="848" t="s">
        <v>312</v>
      </c>
      <c r="N527" s="848"/>
      <c r="O527" s="708">
        <v>0.90642463260163575</v>
      </c>
      <c r="P527" s="660"/>
      <c r="Q527" s="660"/>
      <c r="AH527" s="417"/>
      <c r="AI527" s="417"/>
      <c r="AJ527" s="417"/>
      <c r="AK527" s="417"/>
      <c r="AL527" s="417"/>
      <c r="AM527" s="417"/>
      <c r="AN527" s="417"/>
      <c r="AO527" s="417"/>
      <c r="AP527" s="417"/>
      <c r="AQ527" s="417"/>
      <c r="AR527" s="417"/>
      <c r="AS527" s="417"/>
      <c r="AT527" s="417"/>
      <c r="AU527" s="417"/>
      <c r="AV527" s="417"/>
      <c r="AW527" s="417"/>
      <c r="AX527" s="417"/>
      <c r="AY527" s="417"/>
      <c r="AZ527" s="417"/>
      <c r="BA527" s="419"/>
      <c r="BB527" s="495"/>
      <c r="BC527" s="419"/>
      <c r="BD527" s="419"/>
      <c r="BE527" s="419"/>
      <c r="BF527" s="419"/>
      <c r="BG527" s="419"/>
      <c r="BH527" s="419"/>
      <c r="BI527" s="419"/>
      <c r="BJ527" s="419"/>
      <c r="BK527" s="419"/>
      <c r="BL527" s="419"/>
      <c r="BM527" s="419"/>
      <c r="BN527" s="419"/>
      <c r="BO527" s="419"/>
      <c r="BP527" s="419"/>
      <c r="BQ527" s="419"/>
      <c r="BR527" s="419"/>
      <c r="BS527" s="419"/>
      <c r="BT527" s="419"/>
      <c r="BU527" s="419"/>
      <c r="BV527" s="419"/>
      <c r="BW527" s="419"/>
      <c r="BX527" s="419"/>
      <c r="BY527" s="419"/>
      <c r="BZ527" s="420"/>
      <c r="CA527" s="420"/>
      <c r="CB527" s="420"/>
      <c r="CC527" s="420"/>
      <c r="CD527" s="420"/>
      <c r="CE527" s="420"/>
      <c r="CF527" s="420"/>
      <c r="CG527" s="420"/>
      <c r="CH527" s="420"/>
      <c r="CI527" s="420"/>
      <c r="CJ527" s="420"/>
      <c r="CK527" s="420"/>
      <c r="CL527" s="420"/>
      <c r="CM527" s="420"/>
      <c r="CN527" s="420"/>
      <c r="CO527" s="420"/>
      <c r="CP527" s="420"/>
      <c r="CQ527" s="420"/>
      <c r="CR527" s="420"/>
      <c r="CS527" s="420"/>
      <c r="CT527" s="420"/>
      <c r="CU527" s="420"/>
      <c r="CV527" s="420"/>
      <c r="CW527" s="420"/>
      <c r="CX527" s="420"/>
      <c r="CY527" s="420"/>
      <c r="CZ527" s="420"/>
    </row>
    <row r="528" s="748" customFormat="true" ht="25.15" customHeight="true" x14ac:dyDescent="0.2">
      <c r="C528" s="849" t="s">
        <v>316</v>
      </c>
      <c r="D528" s="848"/>
      <c r="E528" s="708">
        <v>0.67022811289101791</v>
      </c>
      <c r="F528" s="660"/>
      <c r="G528" s="660"/>
      <c r="H528" s="848" t="s">
        <v>318</v>
      </c>
      <c r="I528" s="848"/>
      <c r="J528" s="708">
        <v>0.74541084112238931</v>
      </c>
      <c r="K528" s="660"/>
      <c r="L528" s="660"/>
      <c r="M528" s="848" t="s">
        <v>320</v>
      </c>
      <c r="N528" s="848"/>
      <c r="O528" s="708">
        <v>0.71074916597585069</v>
      </c>
      <c r="P528" s="660"/>
      <c r="Q528" s="660"/>
      <c r="AH528" s="417"/>
      <c r="AI528" s="417"/>
      <c r="AJ528" s="417"/>
      <c r="AK528" s="417"/>
      <c r="AL528" s="417"/>
      <c r="AM528" s="417"/>
      <c r="AN528" s="417"/>
      <c r="AO528" s="417"/>
      <c r="AP528" s="417"/>
      <c r="AQ528" s="417"/>
      <c r="AR528" s="417"/>
      <c r="AS528" s="417"/>
      <c r="AT528" s="417"/>
      <c r="AU528" s="417"/>
      <c r="AV528" s="417"/>
      <c r="AW528" s="417"/>
      <c r="AX528" s="417"/>
      <c r="AY528" s="417"/>
      <c r="AZ528" s="417"/>
      <c r="BA528" s="419"/>
      <c r="BB528" s="495"/>
      <c r="BC528" s="419"/>
      <c r="BD528" s="419"/>
      <c r="BE528" s="419"/>
      <c r="BF528" s="419"/>
      <c r="BG528" s="419"/>
      <c r="BH528" s="419"/>
      <c r="BI528" s="419"/>
      <c r="BJ528" s="419"/>
      <c r="BK528" s="419"/>
      <c r="BL528" s="419"/>
      <c r="BM528" s="419"/>
      <c r="BN528" s="419"/>
      <c r="BO528" s="419"/>
      <c r="BP528" s="419"/>
      <c r="BQ528" s="419"/>
      <c r="BR528" s="419"/>
      <c r="BS528" s="419"/>
      <c r="BT528" s="419"/>
      <c r="BU528" s="419"/>
      <c r="BV528" s="419"/>
      <c r="BW528" s="419"/>
      <c r="BX528" s="419"/>
      <c r="BY528" s="419"/>
      <c r="BZ528" s="420"/>
      <c r="CA528" s="420"/>
      <c r="CB528" s="420"/>
      <c r="CC528" s="420"/>
      <c r="CD528" s="420"/>
      <c r="CE528" s="420"/>
      <c r="CF528" s="420"/>
      <c r="CG528" s="420"/>
      <c r="CH528" s="420"/>
      <c r="CI528" s="420"/>
      <c r="CJ528" s="420"/>
      <c r="CK528" s="420"/>
      <c r="CL528" s="420"/>
      <c r="CM528" s="420"/>
      <c r="CN528" s="420"/>
      <c r="CO528" s="420"/>
      <c r="CP528" s="420"/>
      <c r="CQ528" s="420"/>
      <c r="CR528" s="420"/>
      <c r="CS528" s="420"/>
      <c r="CT528" s="420"/>
      <c r="CU528" s="420"/>
      <c r="CV528" s="420"/>
      <c r="CW528" s="420"/>
      <c r="CX528" s="420"/>
      <c r="CY528" s="420"/>
      <c r="CZ528" s="420"/>
    </row>
    <row r="529" s="748" customFormat="true" ht="25.15" customHeight="true" x14ac:dyDescent="0.2">
      <c r="C529" s="849" t="s">
        <v>311</v>
      </c>
      <c r="D529" s="848"/>
      <c r="E529" s="708">
        <v>0.79211340256716956</v>
      </c>
      <c r="F529" s="660"/>
      <c r="G529" s="660"/>
      <c r="H529" s="848" t="s">
        <v>324</v>
      </c>
      <c r="I529" s="848"/>
      <c r="J529" s="708">
        <v>0.51813294929620823</v>
      </c>
      <c r="K529" s="660"/>
      <c r="L529" s="660"/>
      <c r="M529" s="848" t="s">
        <v>317</v>
      </c>
      <c r="N529" s="848"/>
      <c r="O529" s="708">
        <v>0.79447724604195602</v>
      </c>
      <c r="P529" s="660"/>
      <c r="Q529" s="660"/>
      <c r="AH529" s="417"/>
      <c r="AI529" s="417"/>
      <c r="AJ529" s="417"/>
      <c r="AK529" s="417"/>
      <c r="AL529" s="417"/>
      <c r="AM529" s="417"/>
      <c r="AN529" s="417"/>
      <c r="AO529" s="417"/>
      <c r="AP529" s="417"/>
      <c r="AQ529" s="417"/>
      <c r="AR529" s="417"/>
      <c r="AS529" s="417"/>
      <c r="AT529" s="417"/>
      <c r="AU529" s="417"/>
      <c r="AV529" s="417"/>
      <c r="AW529" s="417"/>
      <c r="AX529" s="417"/>
      <c r="AY529" s="417"/>
      <c r="AZ529" s="417"/>
      <c r="BA529" s="419"/>
      <c r="BB529" s="495"/>
      <c r="BC529" s="419"/>
      <c r="BD529" s="419"/>
      <c r="BE529" s="419"/>
      <c r="BF529" s="419"/>
      <c r="BG529" s="419"/>
      <c r="BH529" s="419"/>
      <c r="BI529" s="419"/>
      <c r="BJ529" s="419"/>
      <c r="BK529" s="419"/>
      <c r="BL529" s="419"/>
      <c r="BM529" s="419"/>
      <c r="BN529" s="419"/>
      <c r="BO529" s="419"/>
      <c r="BP529" s="419"/>
      <c r="BQ529" s="419"/>
      <c r="BR529" s="419"/>
      <c r="BS529" s="419"/>
      <c r="BT529" s="419"/>
      <c r="BU529" s="419"/>
      <c r="BV529" s="419"/>
      <c r="BW529" s="419"/>
      <c r="BX529" s="419"/>
      <c r="BY529" s="419"/>
      <c r="BZ529" s="420"/>
      <c r="CA529" s="420"/>
      <c r="CB529" s="420"/>
      <c r="CC529" s="420"/>
      <c r="CD529" s="420"/>
      <c r="CE529" s="420"/>
      <c r="CF529" s="420"/>
      <c r="CG529" s="420"/>
      <c r="CH529" s="420"/>
      <c r="CI529" s="420"/>
      <c r="CJ529" s="420"/>
      <c r="CK529" s="420"/>
      <c r="CL529" s="420"/>
      <c r="CM529" s="420"/>
      <c r="CN529" s="420"/>
      <c r="CO529" s="420"/>
      <c r="CP529" s="420"/>
      <c r="CQ529" s="420"/>
      <c r="CR529" s="420"/>
      <c r="CS529" s="420"/>
      <c r="CT529" s="420"/>
      <c r="CU529" s="420"/>
      <c r="CV529" s="420"/>
      <c r="CW529" s="420"/>
      <c r="CX529" s="420"/>
      <c r="CY529" s="420"/>
      <c r="CZ529" s="420"/>
    </row>
    <row r="530" s="748" customFormat="true" ht="25.15" customHeight="true" x14ac:dyDescent="0.2">
      <c r="C530" s="849" t="s">
        <v>309</v>
      </c>
      <c r="D530" s="848"/>
      <c r="E530" s="708">
        <v>0.81561582425719337</v>
      </c>
      <c r="F530" s="660"/>
      <c r="G530" s="660"/>
      <c r="H530" s="848" t="s">
        <v>330</v>
      </c>
      <c r="I530" s="848"/>
      <c r="J530" s="708">
        <v>0.31913362712148013</v>
      </c>
      <c r="K530" s="660"/>
      <c r="L530" s="660"/>
      <c r="M530" s="848" t="s">
        <v>308</v>
      </c>
      <c r="N530" s="848"/>
      <c r="O530" s="708">
        <v>0.91589301025456293</v>
      </c>
      <c r="P530" s="660"/>
      <c r="Q530" s="660"/>
      <c r="AH530" s="417"/>
      <c r="AI530" s="417"/>
      <c r="AJ530" s="417"/>
      <c r="AK530" s="417"/>
      <c r="AL530" s="417"/>
      <c r="AM530" s="417"/>
      <c r="AN530" s="417"/>
      <c r="AO530" s="417"/>
      <c r="AP530" s="417"/>
      <c r="AQ530" s="417"/>
      <c r="AR530" s="417"/>
      <c r="AS530" s="417"/>
      <c r="AT530" s="417"/>
      <c r="AU530" s="417"/>
      <c r="AV530" s="417"/>
      <c r="AW530" s="417"/>
      <c r="AX530" s="417"/>
      <c r="AY530" s="417"/>
      <c r="AZ530" s="417"/>
      <c r="BA530" s="419"/>
      <c r="BB530" s="495"/>
      <c r="BC530" s="419"/>
      <c r="BD530" s="419"/>
      <c r="BE530" s="419"/>
      <c r="BF530" s="419"/>
      <c r="BG530" s="419"/>
      <c r="BH530" s="419"/>
      <c r="BI530" s="419"/>
      <c r="BJ530" s="419"/>
      <c r="BK530" s="419"/>
      <c r="BL530" s="419"/>
      <c r="BM530" s="419"/>
      <c r="BN530" s="419"/>
      <c r="BO530" s="419"/>
      <c r="BP530" s="419"/>
      <c r="BQ530" s="419"/>
      <c r="BR530" s="419"/>
      <c r="BS530" s="419"/>
      <c r="BT530" s="419"/>
      <c r="BU530" s="419"/>
      <c r="BV530" s="419"/>
      <c r="BW530" s="419"/>
      <c r="BX530" s="419"/>
      <c r="BY530" s="419"/>
      <c r="BZ530" s="420"/>
      <c r="CA530" s="420"/>
      <c r="CB530" s="420"/>
      <c r="CC530" s="420"/>
      <c r="CD530" s="420"/>
      <c r="CE530" s="420"/>
      <c r="CF530" s="420"/>
      <c r="CG530" s="420"/>
      <c r="CH530" s="420"/>
      <c r="CI530" s="420"/>
      <c r="CJ530" s="420"/>
      <c r="CK530" s="420"/>
      <c r="CL530" s="420"/>
      <c r="CM530" s="420"/>
      <c r="CN530" s="420"/>
      <c r="CO530" s="420"/>
      <c r="CP530" s="420"/>
      <c r="CQ530" s="420"/>
      <c r="CR530" s="420"/>
      <c r="CS530" s="420"/>
      <c r="CT530" s="420"/>
      <c r="CU530" s="420"/>
      <c r="CV530" s="420"/>
      <c r="CW530" s="420"/>
      <c r="CX530" s="420"/>
      <c r="CY530" s="420"/>
      <c r="CZ530" s="420"/>
    </row>
    <row r="531" s="748" customFormat="true" ht="25.15" customHeight="true" x14ac:dyDescent="0.2">
      <c r="C531" s="849" t="s">
        <v>310</v>
      </c>
      <c r="D531" s="848"/>
      <c r="E531" s="708">
        <v>0.81462759127410422</v>
      </c>
      <c r="F531" s="660"/>
      <c r="G531" s="660"/>
      <c r="H531" s="848" t="s">
        <v>331</v>
      </c>
      <c r="I531" s="848"/>
      <c r="J531" s="708">
        <v>0.31559786180504457</v>
      </c>
      <c r="K531" s="660"/>
      <c r="L531" s="660"/>
      <c r="M531" s="848" t="s">
        <v>318</v>
      </c>
      <c r="N531" s="848"/>
      <c r="O531" s="708">
        <v>0.61569114987274043</v>
      </c>
      <c r="P531" s="660"/>
      <c r="Q531" s="660"/>
      <c r="AH531" s="417"/>
      <c r="AI531" s="417"/>
      <c r="AJ531" s="417"/>
      <c r="AK531" s="417"/>
      <c r="AL531" s="417"/>
      <c r="AM531" s="417"/>
      <c r="AN531" s="417"/>
      <c r="AO531" s="417"/>
      <c r="AP531" s="417"/>
      <c r="AQ531" s="417"/>
      <c r="AR531" s="417"/>
      <c r="AS531" s="417"/>
      <c r="AT531" s="417"/>
      <c r="AU531" s="417"/>
      <c r="AV531" s="417"/>
      <c r="AW531" s="417"/>
      <c r="AX531" s="417"/>
      <c r="AY531" s="417"/>
      <c r="AZ531" s="417"/>
      <c r="BA531" s="419"/>
      <c r="BB531" s="495"/>
      <c r="BC531" s="419"/>
      <c r="BD531" s="419"/>
      <c r="BE531" s="419"/>
      <c r="BF531" s="419"/>
      <c r="BG531" s="419"/>
      <c r="BH531" s="419"/>
      <c r="BI531" s="419"/>
      <c r="BJ531" s="419"/>
      <c r="BK531" s="419"/>
      <c r="BL531" s="419"/>
      <c r="BM531" s="419"/>
      <c r="BN531" s="419"/>
      <c r="BO531" s="419"/>
      <c r="BP531" s="419"/>
      <c r="BQ531" s="419"/>
      <c r="BR531" s="419"/>
      <c r="BS531" s="419"/>
      <c r="BT531" s="419"/>
      <c r="BU531" s="419"/>
      <c r="BV531" s="419"/>
      <c r="BW531" s="419"/>
      <c r="BX531" s="419"/>
      <c r="BY531" s="419"/>
      <c r="BZ531" s="420"/>
      <c r="CA531" s="420"/>
      <c r="CB531" s="420"/>
      <c r="CC531" s="420"/>
      <c r="CD531" s="420"/>
      <c r="CE531" s="420"/>
      <c r="CF531" s="420"/>
      <c r="CG531" s="420"/>
      <c r="CH531" s="420"/>
      <c r="CI531" s="420"/>
      <c r="CJ531" s="420"/>
      <c r="CK531" s="420"/>
      <c r="CL531" s="420"/>
      <c r="CM531" s="420"/>
      <c r="CN531" s="420"/>
      <c r="CO531" s="420"/>
      <c r="CP531" s="420"/>
      <c r="CQ531" s="420"/>
      <c r="CR531" s="420"/>
      <c r="CS531" s="420"/>
      <c r="CT531" s="420"/>
      <c r="CU531" s="420"/>
      <c r="CV531" s="420"/>
      <c r="CW531" s="420"/>
      <c r="CX531" s="420"/>
      <c r="CY531" s="420"/>
      <c r="CZ531" s="420"/>
    </row>
    <row r="532" s="748" customFormat="true" ht="25.15" customHeight="true" x14ac:dyDescent="0.2">
      <c r="C532" s="849" t="s">
        <v>312</v>
      </c>
      <c r="D532" s="848"/>
      <c r="E532" s="708">
        <v>0.80463606323031955</v>
      </c>
      <c r="F532" s="660"/>
      <c r="G532" s="660"/>
      <c r="H532" s="848" t="s">
        <v>323</v>
      </c>
      <c r="I532" s="848"/>
      <c r="J532" s="708">
        <v>0.56123604573771013</v>
      </c>
      <c r="K532" s="660"/>
      <c r="L532" s="660"/>
      <c r="M532" s="848" t="s">
        <v>324</v>
      </c>
      <c r="N532" s="848"/>
      <c r="O532" s="708">
        <v>0.33267218406896132</v>
      </c>
      <c r="P532" s="660"/>
      <c r="Q532" s="660"/>
      <c r="AH532" s="417"/>
      <c r="AI532" s="417"/>
      <c r="AJ532" s="417"/>
      <c r="AK532" s="417"/>
      <c r="AL532" s="417"/>
      <c r="AM532" s="417"/>
      <c r="AN532" s="417"/>
      <c r="AO532" s="417"/>
      <c r="AP532" s="417"/>
      <c r="AQ532" s="417"/>
      <c r="AR532" s="417"/>
      <c r="AS532" s="417"/>
      <c r="AT532" s="417"/>
      <c r="AU532" s="417"/>
      <c r="AV532" s="417"/>
      <c r="AW532" s="417"/>
      <c r="AX532" s="417"/>
      <c r="AY532" s="417"/>
      <c r="AZ532" s="417"/>
      <c r="BA532" s="419"/>
      <c r="BB532" s="495"/>
      <c r="BC532" s="419"/>
      <c r="BD532" s="419"/>
      <c r="BE532" s="419"/>
      <c r="BF532" s="419"/>
      <c r="BG532" s="419"/>
      <c r="BH532" s="419"/>
      <c r="BI532" s="419"/>
      <c r="BJ532" s="419"/>
      <c r="BK532" s="419"/>
      <c r="BL532" s="419"/>
      <c r="BM532" s="419"/>
      <c r="BN532" s="419"/>
      <c r="BO532" s="419"/>
      <c r="BP532" s="419"/>
      <c r="BQ532" s="419"/>
      <c r="BR532" s="419"/>
      <c r="BS532" s="419"/>
      <c r="BT532" s="419"/>
      <c r="BU532" s="419"/>
      <c r="BV532" s="419"/>
      <c r="BW532" s="419"/>
      <c r="BX532" s="419"/>
      <c r="BY532" s="419"/>
      <c r="BZ532" s="420"/>
      <c r="CA532" s="420"/>
      <c r="CB532" s="420"/>
      <c r="CC532" s="420"/>
      <c r="CD532" s="420"/>
      <c r="CE532" s="420"/>
      <c r="CF532" s="420"/>
      <c r="CG532" s="420"/>
      <c r="CH532" s="420"/>
      <c r="CI532" s="420"/>
      <c r="CJ532" s="420"/>
      <c r="CK532" s="420"/>
      <c r="CL532" s="420"/>
      <c r="CM532" s="420"/>
      <c r="CN532" s="420"/>
      <c r="CO532" s="420"/>
      <c r="CP532" s="420"/>
      <c r="CQ532" s="420"/>
      <c r="CR532" s="420"/>
      <c r="CS532" s="420"/>
      <c r="CT532" s="420"/>
      <c r="CU532" s="420"/>
      <c r="CV532" s="420"/>
      <c r="CW532" s="420"/>
      <c r="CX532" s="420"/>
      <c r="CY532" s="420"/>
      <c r="CZ532" s="420"/>
    </row>
    <row r="533" s="748" customFormat="true" ht="25.15" customHeight="true" x14ac:dyDescent="0.2">
      <c r="C533" s="849" t="s">
        <v>320</v>
      </c>
      <c r="D533" s="848"/>
      <c r="E533" s="708">
        <v>0.667700264864584</v>
      </c>
      <c r="F533" s="660"/>
      <c r="G533" s="660"/>
      <c r="H533" s="848" t="s">
        <v>313</v>
      </c>
      <c r="I533" s="848"/>
      <c r="J533" s="708">
        <v>0.75441740376669264</v>
      </c>
      <c r="K533" s="660"/>
      <c r="L533" s="660"/>
      <c r="M533" s="848" t="s">
        <v>330</v>
      </c>
      <c r="N533" s="848"/>
      <c r="O533" s="708">
        <v>8.3713915242410643E-3</v>
      </c>
      <c r="P533" s="660"/>
      <c r="Q533" s="660"/>
      <c r="AH533" s="417"/>
      <c r="AI533" s="417"/>
      <c r="AJ533" s="417"/>
      <c r="AK533" s="417"/>
      <c r="AL533" s="417"/>
      <c r="AM533" s="417"/>
      <c r="AN533" s="417"/>
      <c r="AO533" s="417"/>
      <c r="AP533" s="417"/>
      <c r="AQ533" s="417"/>
      <c r="AR533" s="417"/>
      <c r="AS533" s="417"/>
      <c r="AT533" s="417"/>
      <c r="AU533" s="417"/>
      <c r="AV533" s="417"/>
      <c r="AW533" s="417"/>
      <c r="AX533" s="417"/>
      <c r="AY533" s="417"/>
      <c r="AZ533" s="417"/>
      <c r="BA533" s="419"/>
      <c r="BB533" s="495"/>
      <c r="BC533" s="419"/>
      <c r="BD533" s="419"/>
      <c r="BE533" s="419"/>
      <c r="BF533" s="419"/>
      <c r="BG533" s="419"/>
      <c r="BH533" s="419"/>
      <c r="BI533" s="419"/>
      <c r="BJ533" s="419"/>
      <c r="BK533" s="419"/>
      <c r="BL533" s="419"/>
      <c r="BM533" s="419"/>
      <c r="BN533" s="419"/>
      <c r="BO533" s="419"/>
      <c r="BP533" s="419"/>
      <c r="BQ533" s="419"/>
      <c r="BR533" s="419"/>
      <c r="BS533" s="419"/>
      <c r="BT533" s="419"/>
      <c r="BU533" s="419"/>
      <c r="BV533" s="419"/>
      <c r="BW533" s="419"/>
      <c r="BX533" s="419"/>
      <c r="BY533" s="419"/>
      <c r="BZ533" s="420"/>
      <c r="CA533" s="420"/>
      <c r="CB533" s="420"/>
      <c r="CC533" s="420"/>
      <c r="CD533" s="420"/>
      <c r="CE533" s="420"/>
      <c r="CF533" s="420"/>
      <c r="CG533" s="420"/>
      <c r="CH533" s="420"/>
      <c r="CI533" s="420"/>
      <c r="CJ533" s="420"/>
      <c r="CK533" s="420"/>
      <c r="CL533" s="420"/>
      <c r="CM533" s="420"/>
      <c r="CN533" s="420"/>
      <c r="CO533" s="420"/>
      <c r="CP533" s="420"/>
      <c r="CQ533" s="420"/>
      <c r="CR533" s="420"/>
      <c r="CS533" s="420"/>
      <c r="CT533" s="420"/>
      <c r="CU533" s="420"/>
      <c r="CV533" s="420"/>
      <c r="CW533" s="420"/>
      <c r="CX533" s="420"/>
      <c r="CY533" s="420"/>
      <c r="CZ533" s="420"/>
    </row>
    <row r="534" s="748" customFormat="true" ht="25.15" customHeight="true" x14ac:dyDescent="0.2">
      <c r="C534" s="849" t="s">
        <v>317</v>
      </c>
      <c r="D534" s="848"/>
      <c r="E534" s="708">
        <v>0.69563922760891317</v>
      </c>
      <c r="F534" s="660"/>
      <c r="G534" s="660"/>
      <c r="H534" s="848" t="s">
        <v>315</v>
      </c>
      <c r="I534" s="848"/>
      <c r="J534" s="708">
        <v>0.74936570581610029</v>
      </c>
      <c r="K534" s="660"/>
      <c r="L534" s="660"/>
      <c r="M534" s="848" t="s">
        <v>331</v>
      </c>
      <c r="N534" s="848"/>
      <c r="O534" s="708">
        <v>7.0683276899977832E-2</v>
      </c>
      <c r="P534" s="660"/>
      <c r="Q534" s="660"/>
      <c r="AH534" s="417"/>
      <c r="AI534" s="417"/>
      <c r="AJ534" s="417"/>
      <c r="AK534" s="417"/>
      <c r="AL534" s="417"/>
      <c r="AM534" s="417"/>
      <c r="AN534" s="417"/>
      <c r="AO534" s="417"/>
      <c r="AP534" s="417"/>
      <c r="AQ534" s="417"/>
      <c r="AR534" s="417"/>
      <c r="AS534" s="417"/>
      <c r="AT534" s="417"/>
      <c r="AU534" s="417"/>
      <c r="AV534" s="417"/>
      <c r="AW534" s="417"/>
      <c r="AX534" s="417"/>
      <c r="AY534" s="417"/>
      <c r="AZ534" s="417"/>
      <c r="BA534" s="419"/>
      <c r="BB534" s="495"/>
      <c r="BC534" s="419"/>
      <c r="BD534" s="419"/>
      <c r="BE534" s="419"/>
      <c r="BF534" s="419"/>
      <c r="BG534" s="419"/>
      <c r="BH534" s="419"/>
      <c r="BI534" s="419"/>
      <c r="BJ534" s="419"/>
      <c r="BK534" s="419"/>
      <c r="BL534" s="419"/>
      <c r="BM534" s="419"/>
      <c r="BN534" s="419"/>
      <c r="BO534" s="419"/>
      <c r="BP534" s="419"/>
      <c r="BQ534" s="419"/>
      <c r="BR534" s="419"/>
      <c r="BS534" s="419"/>
      <c r="BT534" s="419"/>
      <c r="BU534" s="419"/>
      <c r="BV534" s="419"/>
      <c r="BW534" s="419"/>
      <c r="BX534" s="419"/>
      <c r="BY534" s="419"/>
      <c r="BZ534" s="420"/>
      <c r="CA534" s="420"/>
      <c r="CB534" s="420"/>
      <c r="CC534" s="420"/>
      <c r="CD534" s="420"/>
      <c r="CE534" s="420"/>
      <c r="CF534" s="420"/>
      <c r="CG534" s="420"/>
      <c r="CH534" s="420"/>
      <c r="CI534" s="420"/>
      <c r="CJ534" s="420"/>
      <c r="CK534" s="420"/>
      <c r="CL534" s="420"/>
      <c r="CM534" s="420"/>
      <c r="CN534" s="420"/>
      <c r="CO534" s="420"/>
      <c r="CP534" s="420"/>
      <c r="CQ534" s="420"/>
      <c r="CR534" s="420"/>
      <c r="CS534" s="420"/>
      <c r="CT534" s="420"/>
      <c r="CU534" s="420"/>
      <c r="CV534" s="420"/>
      <c r="CW534" s="420"/>
      <c r="CX534" s="420"/>
      <c r="CY534" s="420"/>
      <c r="CZ534" s="420"/>
    </row>
    <row r="535" s="748" customFormat="true" ht="25.15" customHeight="true" x14ac:dyDescent="0.2">
      <c r="C535" s="849" t="s">
        <v>308</v>
      </c>
      <c r="D535" s="848"/>
      <c r="E535" s="708">
        <v>0.81626200191327503</v>
      </c>
      <c r="F535" s="660"/>
      <c r="G535" s="660"/>
      <c r="H535" s="848" t="s">
        <v>325</v>
      </c>
      <c r="I535" s="848"/>
      <c r="J535" s="708">
        <v>0.48633666482445415</v>
      </c>
      <c r="K535" s="660"/>
      <c r="L535" s="660"/>
      <c r="M535" s="848" t="s">
        <v>323</v>
      </c>
      <c r="N535" s="848"/>
      <c r="O535" s="708">
        <v>0.16059718385624525</v>
      </c>
      <c r="P535" s="660"/>
      <c r="Q535" s="660"/>
      <c r="AH535" s="417"/>
      <c r="AI535" s="417"/>
      <c r="AJ535" s="417"/>
      <c r="AK535" s="417"/>
      <c r="AL535" s="417"/>
      <c r="AM535" s="417"/>
      <c r="AN535" s="417"/>
      <c r="AO535" s="417"/>
      <c r="AP535" s="417"/>
      <c r="AQ535" s="417"/>
      <c r="AR535" s="417"/>
      <c r="AS535" s="417"/>
      <c r="AT535" s="417"/>
      <c r="AU535" s="417"/>
      <c r="AV535" s="417"/>
      <c r="AW535" s="417"/>
      <c r="AX535" s="417"/>
      <c r="AY535" s="417"/>
      <c r="AZ535" s="417"/>
      <c r="BA535" s="419"/>
      <c r="BB535" s="495"/>
      <c r="BC535" s="419"/>
      <c r="BD535" s="419"/>
      <c r="BE535" s="419"/>
      <c r="BF535" s="419"/>
      <c r="BG535" s="419"/>
      <c r="BH535" s="419"/>
      <c r="BI535" s="419"/>
      <c r="BJ535" s="419"/>
      <c r="BK535" s="419"/>
      <c r="BL535" s="419"/>
      <c r="BM535" s="419"/>
      <c r="BN535" s="419"/>
      <c r="BO535" s="419"/>
      <c r="BP535" s="419"/>
      <c r="BQ535" s="419"/>
      <c r="BR535" s="419"/>
      <c r="BS535" s="419"/>
      <c r="BT535" s="419"/>
      <c r="BU535" s="419"/>
      <c r="BV535" s="419"/>
      <c r="BW535" s="419"/>
      <c r="BX535" s="419"/>
      <c r="BY535" s="419"/>
      <c r="BZ535" s="420"/>
      <c r="CA535" s="420"/>
      <c r="CB535" s="420"/>
      <c r="CC535" s="420"/>
      <c r="CD535" s="420"/>
      <c r="CE535" s="420"/>
      <c r="CF535" s="420"/>
      <c r="CG535" s="420"/>
      <c r="CH535" s="420"/>
      <c r="CI535" s="420"/>
      <c r="CJ535" s="420"/>
      <c r="CK535" s="420"/>
      <c r="CL535" s="420"/>
      <c r="CM535" s="420"/>
      <c r="CN535" s="420"/>
      <c r="CO535" s="420"/>
      <c r="CP535" s="420"/>
      <c r="CQ535" s="420"/>
      <c r="CR535" s="420"/>
      <c r="CS535" s="420"/>
      <c r="CT535" s="420"/>
      <c r="CU535" s="420"/>
      <c r="CV535" s="420"/>
      <c r="CW535" s="420"/>
      <c r="CX535" s="420"/>
      <c r="CY535" s="420"/>
      <c r="CZ535" s="420"/>
    </row>
    <row r="536" s="748" customFormat="true" ht="25.15" customHeight="true" x14ac:dyDescent="0.2">
      <c r="C536" s="849" t="s">
        <v>318</v>
      </c>
      <c r="D536" s="848"/>
      <c r="E536" s="708">
        <v>0.64827919412414592</v>
      </c>
      <c r="F536" s="660"/>
      <c r="G536" s="660"/>
      <c r="H536" s="848" t="s">
        <v>336</v>
      </c>
      <c r="I536" s="848"/>
      <c r="J536" s="708">
        <v>0.21146711511073485</v>
      </c>
      <c r="K536" s="660"/>
      <c r="L536" s="660"/>
      <c r="M536" s="848" t="s">
        <v>313</v>
      </c>
      <c r="N536" s="848"/>
      <c r="O536" s="708">
        <v>0.17809679733490424</v>
      </c>
      <c r="P536" s="660"/>
      <c r="Q536" s="660"/>
      <c r="AH536" s="417"/>
      <c r="AI536" s="417"/>
      <c r="AJ536" s="417"/>
      <c r="AK536" s="417"/>
      <c r="AL536" s="417"/>
      <c r="AM536" s="417"/>
      <c r="AN536" s="417"/>
      <c r="AO536" s="417"/>
      <c r="AP536" s="417"/>
      <c r="AQ536" s="417"/>
      <c r="AR536" s="417"/>
      <c r="AS536" s="417"/>
      <c r="AT536" s="417"/>
      <c r="AU536" s="417"/>
      <c r="AV536" s="417"/>
      <c r="AW536" s="417"/>
      <c r="AX536" s="417"/>
      <c r="AY536" s="417"/>
      <c r="AZ536" s="417"/>
      <c r="BA536" s="419"/>
      <c r="BB536" s="495"/>
      <c r="BC536" s="419"/>
      <c r="BD536" s="419"/>
      <c r="BE536" s="419"/>
      <c r="BF536" s="419"/>
      <c r="BG536" s="419"/>
      <c r="BH536" s="419"/>
      <c r="BI536" s="419"/>
      <c r="BJ536" s="419"/>
      <c r="BK536" s="419"/>
      <c r="BL536" s="419"/>
      <c r="BM536" s="419"/>
      <c r="BN536" s="419"/>
      <c r="BO536" s="419"/>
      <c r="BP536" s="419"/>
      <c r="BQ536" s="419"/>
      <c r="BR536" s="419"/>
      <c r="BS536" s="419"/>
      <c r="BT536" s="419"/>
      <c r="BU536" s="419"/>
      <c r="BV536" s="419"/>
      <c r="BW536" s="419"/>
      <c r="BX536" s="419"/>
      <c r="BY536" s="419"/>
      <c r="BZ536" s="420"/>
      <c r="CA536" s="420"/>
      <c r="CB536" s="420"/>
      <c r="CC536" s="420"/>
      <c r="CD536" s="420"/>
      <c r="CE536" s="420"/>
      <c r="CF536" s="420"/>
      <c r="CG536" s="420"/>
      <c r="CH536" s="420"/>
      <c r="CI536" s="420"/>
      <c r="CJ536" s="420"/>
      <c r="CK536" s="420"/>
      <c r="CL536" s="420"/>
      <c r="CM536" s="420"/>
      <c r="CN536" s="420"/>
      <c r="CO536" s="420"/>
      <c r="CP536" s="420"/>
      <c r="CQ536" s="420"/>
      <c r="CR536" s="420"/>
      <c r="CS536" s="420"/>
      <c r="CT536" s="420"/>
      <c r="CU536" s="420"/>
      <c r="CV536" s="420"/>
      <c r="CW536" s="420"/>
      <c r="CX536" s="420"/>
      <c r="CY536" s="420"/>
      <c r="CZ536" s="420"/>
    </row>
    <row r="537" s="748" customFormat="true" ht="25.15" customHeight="true" x14ac:dyDescent="0.2">
      <c r="C537" s="849" t="s">
        <v>324</v>
      </c>
      <c r="D537" s="848"/>
      <c r="E537" s="708">
        <v>0.40123759910708079</v>
      </c>
      <c r="F537" s="660"/>
      <c r="G537" s="660"/>
      <c r="H537" s="848" t="s">
        <v>221</v>
      </c>
      <c r="I537" s="848"/>
      <c r="J537" s="708">
        <v>3.5490799636672767E-2</v>
      </c>
      <c r="K537" s="660"/>
      <c r="L537" s="660"/>
      <c r="M537" s="848" t="s">
        <v>315</v>
      </c>
      <c r="N537" s="848"/>
      <c r="O537" s="708">
        <v>0.18794751310440835</v>
      </c>
      <c r="P537" s="660"/>
      <c r="Q537" s="660"/>
      <c r="AH537" s="417"/>
      <c r="AI537" s="417"/>
      <c r="AJ537" s="417"/>
      <c r="AK537" s="417"/>
      <c r="AL537" s="417"/>
      <c r="AM537" s="417"/>
      <c r="AN537" s="417"/>
      <c r="AO537" s="417"/>
      <c r="AP537" s="417"/>
      <c r="AQ537" s="417"/>
      <c r="AR537" s="417"/>
      <c r="AS537" s="417"/>
      <c r="AT537" s="417"/>
      <c r="AU537" s="417"/>
      <c r="AV537" s="417"/>
      <c r="AW537" s="417"/>
      <c r="AX537" s="417"/>
      <c r="AY537" s="417"/>
      <c r="AZ537" s="417"/>
      <c r="BA537" s="419"/>
      <c r="BB537" s="495"/>
      <c r="BC537" s="419"/>
      <c r="BD537" s="419"/>
      <c r="BE537" s="419"/>
      <c r="BF537" s="419"/>
      <c r="BG537" s="419"/>
      <c r="BH537" s="419"/>
      <c r="BI537" s="419"/>
      <c r="BJ537" s="419"/>
      <c r="BK537" s="419"/>
      <c r="BL537" s="419"/>
      <c r="BM537" s="419"/>
      <c r="BN537" s="419"/>
      <c r="BO537" s="419"/>
      <c r="BP537" s="419"/>
      <c r="BQ537" s="419"/>
      <c r="BR537" s="419"/>
      <c r="BS537" s="419"/>
      <c r="BT537" s="419"/>
      <c r="BU537" s="419"/>
      <c r="BV537" s="419"/>
      <c r="BW537" s="419"/>
      <c r="BX537" s="419"/>
      <c r="BY537" s="419"/>
      <c r="BZ537" s="420"/>
      <c r="CA537" s="420"/>
      <c r="CB537" s="420"/>
      <c r="CC537" s="420"/>
      <c r="CD537" s="420"/>
      <c r="CE537" s="420"/>
      <c r="CF537" s="420"/>
      <c r="CG537" s="420"/>
      <c r="CH537" s="420"/>
      <c r="CI537" s="420"/>
      <c r="CJ537" s="420"/>
      <c r="CK537" s="420"/>
      <c r="CL537" s="420"/>
      <c r="CM537" s="420"/>
      <c r="CN537" s="420"/>
      <c r="CO537" s="420"/>
      <c r="CP537" s="420"/>
      <c r="CQ537" s="420"/>
      <c r="CR537" s="420"/>
      <c r="CS537" s="420"/>
      <c r="CT537" s="420"/>
      <c r="CU537" s="420"/>
      <c r="CV537" s="420"/>
      <c r="CW537" s="420"/>
      <c r="CX537" s="420"/>
      <c r="CY537" s="420"/>
      <c r="CZ537" s="420"/>
    </row>
    <row r="538" s="748" customFormat="true" ht="25.15" customHeight="true" x14ac:dyDescent="0.2">
      <c r="C538" s="849" t="s">
        <v>330</v>
      </c>
      <c r="D538" s="848"/>
      <c r="E538" s="708">
        <v>8.0085142085645655E-2</v>
      </c>
      <c r="F538" s="660"/>
      <c r="G538" s="660"/>
      <c r="H538" s="848" t="s">
        <v>346</v>
      </c>
      <c r="I538" s="848"/>
      <c r="J538" s="708">
        <v>1.2469309838503536E-4</v>
      </c>
      <c r="K538" s="660"/>
      <c r="L538" s="660"/>
      <c r="M538" s="848" t="s">
        <v>325</v>
      </c>
      <c r="N538" s="848"/>
      <c r="O538" s="708">
        <v>0.18384499942610857</v>
      </c>
      <c r="P538" s="660"/>
      <c r="Q538" s="660"/>
      <c r="AH538" s="417"/>
      <c r="AI538" s="417"/>
      <c r="AJ538" s="417"/>
      <c r="AK538" s="417"/>
      <c r="AL538" s="417"/>
      <c r="AM538" s="417"/>
      <c r="AN538" s="417"/>
      <c r="AO538" s="417"/>
      <c r="AP538" s="417"/>
      <c r="AQ538" s="417"/>
      <c r="AR538" s="417"/>
      <c r="AS538" s="417"/>
      <c r="AT538" s="417"/>
      <c r="AU538" s="417"/>
      <c r="AV538" s="417"/>
      <c r="AW538" s="417"/>
      <c r="AX538" s="417"/>
      <c r="AY538" s="417"/>
      <c r="AZ538" s="417"/>
      <c r="BA538" s="419"/>
      <c r="BB538" s="495"/>
      <c r="BC538" s="419"/>
      <c r="BD538" s="419"/>
      <c r="BE538" s="419"/>
      <c r="BF538" s="419"/>
      <c r="BG538" s="419"/>
      <c r="BH538" s="419"/>
      <c r="BI538" s="419"/>
      <c r="BJ538" s="419"/>
      <c r="BK538" s="419"/>
      <c r="BL538" s="419"/>
      <c r="BM538" s="419"/>
      <c r="BN538" s="419"/>
      <c r="BO538" s="419"/>
      <c r="BP538" s="419"/>
      <c r="BQ538" s="419"/>
      <c r="BR538" s="419"/>
      <c r="BS538" s="419"/>
      <c r="BT538" s="419"/>
      <c r="BU538" s="419"/>
      <c r="BV538" s="419"/>
      <c r="BW538" s="419"/>
      <c r="BX538" s="419"/>
      <c r="BY538" s="419"/>
      <c r="BZ538" s="420"/>
      <c r="CA538" s="420"/>
      <c r="CB538" s="420"/>
      <c r="CC538" s="420"/>
      <c r="CD538" s="420"/>
      <c r="CE538" s="420"/>
      <c r="CF538" s="420"/>
      <c r="CG538" s="420"/>
      <c r="CH538" s="420"/>
      <c r="CI538" s="420"/>
      <c r="CJ538" s="420"/>
      <c r="CK538" s="420"/>
      <c r="CL538" s="420"/>
      <c r="CM538" s="420"/>
      <c r="CN538" s="420"/>
      <c r="CO538" s="420"/>
      <c r="CP538" s="420"/>
      <c r="CQ538" s="420"/>
      <c r="CR538" s="420"/>
      <c r="CS538" s="420"/>
      <c r="CT538" s="420"/>
      <c r="CU538" s="420"/>
      <c r="CV538" s="420"/>
      <c r="CW538" s="420"/>
      <c r="CX538" s="420"/>
      <c r="CY538" s="420"/>
      <c r="CZ538" s="420"/>
    </row>
    <row r="539" s="748" customFormat="true" ht="25.15" customHeight="true" x14ac:dyDescent="0.2">
      <c r="C539" s="849" t="s">
        <v>331</v>
      </c>
      <c r="D539" s="848"/>
      <c r="E539" s="708">
        <v>0.13660364969628655</v>
      </c>
      <c r="F539" s="660"/>
      <c r="G539" s="660"/>
      <c r="H539" s="848" t="s">
        <v>250</v>
      </c>
      <c r="I539" s="848"/>
      <c r="J539" s="708">
        <v>5.4585258226974937E-6</v>
      </c>
      <c r="K539" s="660"/>
      <c r="L539" s="660"/>
      <c r="M539" s="848" t="s">
        <v>336</v>
      </c>
      <c r="N539" s="848"/>
      <c r="O539" s="708">
        <v>3.0578212685561298E-4</v>
      </c>
      <c r="P539" s="660"/>
      <c r="Q539" s="660"/>
      <c r="AH539" s="417"/>
      <c r="AI539" s="417"/>
      <c r="AJ539" s="417"/>
      <c r="AK539" s="417"/>
      <c r="AL539" s="417"/>
      <c r="AM539" s="417"/>
      <c r="AN539" s="417"/>
      <c r="AO539" s="417"/>
      <c r="AP539" s="417"/>
      <c r="AQ539" s="417"/>
      <c r="AR539" s="417"/>
      <c r="AS539" s="417"/>
      <c r="AT539" s="417"/>
      <c r="AU539" s="417"/>
      <c r="AV539" s="417"/>
      <c r="AW539" s="417"/>
      <c r="AX539" s="417"/>
      <c r="AY539" s="417"/>
      <c r="AZ539" s="417"/>
      <c r="BA539" s="419"/>
      <c r="BB539" s="495"/>
      <c r="BC539" s="419"/>
      <c r="BD539" s="419"/>
      <c r="BE539" s="419"/>
      <c r="BF539" s="419"/>
      <c r="BG539" s="419"/>
      <c r="BH539" s="419"/>
      <c r="BI539" s="419"/>
      <c r="BJ539" s="419"/>
      <c r="BK539" s="419"/>
      <c r="BL539" s="419"/>
      <c r="BM539" s="419"/>
      <c r="BN539" s="419"/>
      <c r="BO539" s="419"/>
      <c r="BP539" s="419"/>
      <c r="BQ539" s="419"/>
      <c r="BR539" s="419"/>
      <c r="BS539" s="419"/>
      <c r="BT539" s="419"/>
      <c r="BU539" s="419"/>
      <c r="BV539" s="419"/>
      <c r="BW539" s="419"/>
      <c r="BX539" s="419"/>
      <c r="BY539" s="419"/>
      <c r="BZ539" s="420"/>
      <c r="CA539" s="420"/>
      <c r="CB539" s="420"/>
      <c r="CC539" s="420"/>
      <c r="CD539" s="420"/>
      <c r="CE539" s="420"/>
      <c r="CF539" s="420"/>
      <c r="CG539" s="420"/>
      <c r="CH539" s="420"/>
      <c r="CI539" s="420"/>
      <c r="CJ539" s="420"/>
      <c r="CK539" s="420"/>
      <c r="CL539" s="420"/>
      <c r="CM539" s="420"/>
      <c r="CN539" s="420"/>
      <c r="CO539" s="420"/>
      <c r="CP539" s="420"/>
      <c r="CQ539" s="420"/>
      <c r="CR539" s="420"/>
      <c r="CS539" s="420"/>
      <c r="CT539" s="420"/>
      <c r="CU539" s="420"/>
      <c r="CV539" s="420"/>
      <c r="CW539" s="420"/>
      <c r="CX539" s="420"/>
      <c r="CY539" s="420"/>
      <c r="CZ539" s="420"/>
    </row>
    <row r="540" s="748" customFormat="true" ht="25.15" customHeight="true" x14ac:dyDescent="0.2">
      <c r="C540" s="849" t="s">
        <v>323</v>
      </c>
      <c r="D540" s="848"/>
      <c r="E540" s="708">
        <v>0.30223939195646288</v>
      </c>
      <c r="F540" s="660"/>
      <c r="G540" s="660"/>
      <c r="H540" s="848" t="s">
        <v>386</v>
      </c>
      <c r="I540" s="848"/>
      <c r="J540" s="708">
        <v>2.881344074255738E-5</v>
      </c>
      <c r="K540" s="660"/>
      <c r="L540" s="660"/>
      <c r="M540" s="848" t="s">
        <v>221</v>
      </c>
      <c r="N540" s="848"/>
      <c r="O540" s="708">
        <v>7.6926894783382318E-4</v>
      </c>
      <c r="P540" s="660"/>
      <c r="Q540" s="660"/>
      <c r="AH540" s="417"/>
      <c r="AI540" s="417"/>
      <c r="AJ540" s="417"/>
      <c r="AK540" s="417"/>
      <c r="AL540" s="417"/>
      <c r="AM540" s="417"/>
      <c r="AN540" s="417"/>
      <c r="AO540" s="417"/>
      <c r="AP540" s="417"/>
      <c r="AQ540" s="417"/>
      <c r="AR540" s="417"/>
      <c r="AS540" s="417"/>
      <c r="AT540" s="417"/>
      <c r="AU540" s="417"/>
      <c r="AV540" s="417"/>
      <c r="AW540" s="417"/>
      <c r="AX540" s="417"/>
      <c r="AY540" s="417"/>
      <c r="AZ540" s="417"/>
      <c r="BA540" s="419"/>
      <c r="BB540" s="495"/>
      <c r="BC540" s="419"/>
      <c r="BD540" s="419"/>
      <c r="BE540" s="419"/>
      <c r="BF540" s="419"/>
      <c r="BG540" s="419"/>
      <c r="BH540" s="419"/>
      <c r="BI540" s="419"/>
      <c r="BJ540" s="419"/>
      <c r="BK540" s="419"/>
      <c r="BL540" s="419"/>
      <c r="BM540" s="419"/>
      <c r="BN540" s="419"/>
      <c r="BO540" s="419"/>
      <c r="BP540" s="419"/>
      <c r="BQ540" s="419"/>
      <c r="BR540" s="419"/>
      <c r="BS540" s="419"/>
      <c r="BT540" s="419"/>
      <c r="BU540" s="419"/>
      <c r="BV540" s="419"/>
      <c r="BW540" s="419"/>
      <c r="BX540" s="419"/>
      <c r="BY540" s="419"/>
      <c r="BZ540" s="420"/>
      <c r="CA540" s="420"/>
      <c r="CB540" s="420"/>
      <c r="CC540" s="420"/>
      <c r="CD540" s="420"/>
      <c r="CE540" s="420"/>
      <c r="CF540" s="420"/>
      <c r="CG540" s="420"/>
      <c r="CH540" s="420"/>
      <c r="CI540" s="420"/>
      <c r="CJ540" s="420"/>
      <c r="CK540" s="420"/>
      <c r="CL540" s="420"/>
      <c r="CM540" s="420"/>
      <c r="CN540" s="420"/>
      <c r="CO540" s="420"/>
      <c r="CP540" s="420"/>
      <c r="CQ540" s="420"/>
      <c r="CR540" s="420"/>
      <c r="CS540" s="420"/>
      <c r="CT540" s="420"/>
      <c r="CU540" s="420"/>
      <c r="CV540" s="420"/>
      <c r="CW540" s="420"/>
      <c r="CX540" s="420"/>
      <c r="CY540" s="420"/>
      <c r="CZ540" s="420"/>
    </row>
    <row r="541" s="748" customFormat="true" ht="25.15" customHeight="true" x14ac:dyDescent="0.2">
      <c r="C541" s="849" t="s">
        <v>313</v>
      </c>
      <c r="D541" s="848"/>
      <c r="E541" s="708">
        <v>0.34168244053051394</v>
      </c>
      <c r="F541" s="660"/>
      <c r="G541" s="660"/>
      <c r="H541" s="848" t="s">
        <v>245</v>
      </c>
      <c r="I541" s="848"/>
      <c r="J541" s="708">
        <v>7.091893132640718E-3</v>
      </c>
      <c r="K541" s="660"/>
      <c r="L541" s="660"/>
      <c r="M541" s="848" t="s">
        <v>346</v>
      </c>
      <c r="N541" s="848"/>
      <c r="O541" s="708">
        <v>1.228592752457079E-3</v>
      </c>
      <c r="P541" s="660"/>
      <c r="Q541" s="660"/>
      <c r="AH541" s="417"/>
      <c r="AI541" s="417"/>
      <c r="AJ541" s="417"/>
      <c r="AK541" s="417"/>
      <c r="AL541" s="417"/>
      <c r="AM541" s="417"/>
      <c r="AN541" s="417"/>
      <c r="AO541" s="417"/>
      <c r="AP541" s="417"/>
      <c r="AQ541" s="417"/>
      <c r="AR541" s="417"/>
      <c r="AS541" s="417"/>
      <c r="AT541" s="417"/>
      <c r="AU541" s="417"/>
      <c r="AV541" s="417"/>
      <c r="AW541" s="417"/>
      <c r="AX541" s="417"/>
      <c r="AY541" s="417"/>
      <c r="AZ541" s="417"/>
      <c r="BA541" s="419"/>
      <c r="BB541" s="495"/>
      <c r="BC541" s="419"/>
      <c r="BD541" s="419"/>
      <c r="BE541" s="419"/>
      <c r="BF541" s="419"/>
      <c r="BG541" s="419"/>
      <c r="BH541" s="419"/>
      <c r="BI541" s="419"/>
      <c r="BJ541" s="419"/>
      <c r="BK541" s="419"/>
      <c r="BL541" s="419"/>
      <c r="BM541" s="419"/>
      <c r="BN541" s="419"/>
      <c r="BO541" s="419"/>
      <c r="BP541" s="419"/>
      <c r="BQ541" s="419"/>
      <c r="BR541" s="419"/>
      <c r="BS541" s="419"/>
      <c r="BT541" s="419"/>
      <c r="BU541" s="419"/>
      <c r="BV541" s="419"/>
      <c r="BW541" s="419"/>
      <c r="BX541" s="419"/>
      <c r="BY541" s="419"/>
      <c r="BZ541" s="420"/>
      <c r="CA541" s="420"/>
      <c r="CB541" s="420"/>
      <c r="CC541" s="420"/>
      <c r="CD541" s="420"/>
      <c r="CE541" s="420"/>
      <c r="CF541" s="420"/>
      <c r="CG541" s="420"/>
      <c r="CH541" s="420"/>
      <c r="CI541" s="420"/>
      <c r="CJ541" s="420"/>
      <c r="CK541" s="420"/>
      <c r="CL541" s="420"/>
      <c r="CM541" s="420"/>
      <c r="CN541" s="420"/>
      <c r="CO541" s="420"/>
      <c r="CP541" s="420"/>
      <c r="CQ541" s="420"/>
      <c r="CR541" s="420"/>
      <c r="CS541" s="420"/>
      <c r="CT541" s="420"/>
      <c r="CU541" s="420"/>
      <c r="CV541" s="420"/>
      <c r="CW541" s="420"/>
      <c r="CX541" s="420"/>
      <c r="CY541" s="420"/>
      <c r="CZ541" s="420"/>
    </row>
    <row r="542" s="748" customFormat="true" ht="25.15" customHeight="true" x14ac:dyDescent="0.2">
      <c r="C542" s="849" t="s">
        <v>315</v>
      </c>
      <c r="D542" s="848"/>
      <c r="E542" s="708">
        <v>0.37414579280057098</v>
      </c>
      <c r="F542" s="660"/>
      <c r="G542" s="660"/>
      <c r="H542" s="848" t="s">
        <v>220</v>
      </c>
      <c r="I542" s="848"/>
      <c r="J542" s="708">
        <v>3.4669702698879042E-2</v>
      </c>
      <c r="K542" s="660"/>
      <c r="L542" s="660"/>
      <c r="M542" s="848" t="s">
        <v>250</v>
      </c>
      <c r="N542" s="848"/>
      <c r="O542" s="708">
        <v>3.495650611718473E-4</v>
      </c>
      <c r="P542" s="660"/>
      <c r="Q542" s="660"/>
      <c r="AH542" s="417"/>
      <c r="AI542" s="417"/>
      <c r="AJ542" s="417"/>
      <c r="AK542" s="417"/>
      <c r="AL542" s="417"/>
      <c r="AM542" s="417"/>
      <c r="AN542" s="417"/>
      <c r="AO542" s="417"/>
      <c r="AP542" s="417"/>
      <c r="AQ542" s="417"/>
      <c r="AR542" s="417"/>
      <c r="AS542" s="417"/>
      <c r="AT542" s="417"/>
      <c r="AU542" s="417"/>
      <c r="AV542" s="417"/>
      <c r="AW542" s="417"/>
      <c r="AX542" s="417"/>
      <c r="AY542" s="417"/>
      <c r="AZ542" s="417"/>
      <c r="BA542" s="419"/>
      <c r="BB542" s="495"/>
      <c r="BC542" s="419"/>
      <c r="BD542" s="419"/>
      <c r="BE542" s="419"/>
      <c r="BF542" s="419"/>
      <c r="BG542" s="419"/>
      <c r="BH542" s="419"/>
      <c r="BI542" s="419"/>
      <c r="BJ542" s="419"/>
      <c r="BK542" s="419"/>
      <c r="BL542" s="419"/>
      <c r="BM542" s="419"/>
      <c r="BN542" s="419"/>
      <c r="BO542" s="419"/>
      <c r="BP542" s="419"/>
      <c r="BQ542" s="419"/>
      <c r="BR542" s="419"/>
      <c r="BS542" s="419"/>
      <c r="BT542" s="419"/>
      <c r="BU542" s="419"/>
      <c r="BV542" s="419"/>
      <c r="BW542" s="419"/>
      <c r="BX542" s="419"/>
      <c r="BY542" s="419"/>
      <c r="BZ542" s="420"/>
      <c r="CA542" s="420"/>
      <c r="CB542" s="420"/>
      <c r="CC542" s="420"/>
      <c r="CD542" s="420"/>
      <c r="CE542" s="420"/>
      <c r="CF542" s="420"/>
      <c r="CG542" s="420"/>
      <c r="CH542" s="420"/>
      <c r="CI542" s="420"/>
      <c r="CJ542" s="420"/>
      <c r="CK542" s="420"/>
      <c r="CL542" s="420"/>
      <c r="CM542" s="420"/>
      <c r="CN542" s="420"/>
      <c r="CO542" s="420"/>
      <c r="CP542" s="420"/>
      <c r="CQ542" s="420"/>
      <c r="CR542" s="420"/>
      <c r="CS542" s="420"/>
      <c r="CT542" s="420"/>
      <c r="CU542" s="420"/>
      <c r="CV542" s="420"/>
      <c r="CW542" s="420"/>
      <c r="CX542" s="420"/>
      <c r="CY542" s="420"/>
      <c r="CZ542" s="420"/>
    </row>
    <row r="543" s="748" customFormat="true" ht="25.15" customHeight="true" x14ac:dyDescent="0.2">
      <c r="C543" s="849" t="s">
        <v>325</v>
      </c>
      <c r="D543" s="848"/>
      <c r="E543" s="708">
        <v>0.30701215973689783</v>
      </c>
      <c r="F543" s="660"/>
      <c r="G543" s="660"/>
      <c r="H543" s="848" t="s">
        <v>390</v>
      </c>
      <c r="I543" s="848"/>
      <c r="J543" s="708">
        <v>3.4490796219876923E-6</v>
      </c>
      <c r="K543" s="660"/>
      <c r="L543" s="660"/>
      <c r="M543" s="848" t="s">
        <v>393</v>
      </c>
      <c r="N543" s="848"/>
      <c r="O543" s="708">
        <v>2.7742064611505158E-8</v>
      </c>
      <c r="P543" s="660"/>
      <c r="Q543" s="660"/>
      <c r="AH543" s="417"/>
      <c r="AI543" s="417"/>
      <c r="AJ543" s="417"/>
      <c r="AK543" s="417"/>
      <c r="AL543" s="417"/>
      <c r="AM543" s="417"/>
      <c r="AN543" s="417"/>
      <c r="AO543" s="417"/>
      <c r="AP543" s="417"/>
      <c r="AQ543" s="417"/>
      <c r="AR543" s="417"/>
      <c r="AS543" s="417"/>
      <c r="AT543" s="417"/>
      <c r="AU543" s="417"/>
      <c r="AV543" s="417"/>
      <c r="AW543" s="417"/>
      <c r="AX543" s="417"/>
      <c r="AY543" s="417"/>
      <c r="AZ543" s="417"/>
      <c r="BA543" s="419"/>
      <c r="BB543" s="495"/>
      <c r="BC543" s="419"/>
      <c r="BD543" s="419"/>
      <c r="BE543" s="419"/>
      <c r="BF543" s="419"/>
      <c r="BG543" s="419"/>
      <c r="BH543" s="419"/>
      <c r="BI543" s="419"/>
      <c r="BJ543" s="419"/>
      <c r="BK543" s="419"/>
      <c r="BL543" s="419"/>
      <c r="BM543" s="419"/>
      <c r="BN543" s="419"/>
      <c r="BO543" s="419"/>
      <c r="BP543" s="419"/>
      <c r="BQ543" s="419"/>
      <c r="BR543" s="419"/>
      <c r="BS543" s="419"/>
      <c r="BT543" s="419"/>
      <c r="BU543" s="419"/>
      <c r="BV543" s="419"/>
      <c r="BW543" s="419"/>
      <c r="BX543" s="419"/>
      <c r="BY543" s="419"/>
      <c r="BZ543" s="420"/>
      <c r="CA543" s="420"/>
      <c r="CB543" s="420"/>
      <c r="CC543" s="420"/>
      <c r="CD543" s="420"/>
      <c r="CE543" s="420"/>
      <c r="CF543" s="420"/>
      <c r="CG543" s="420"/>
      <c r="CH543" s="420"/>
      <c r="CI543" s="420"/>
      <c r="CJ543" s="420"/>
      <c r="CK543" s="420"/>
      <c r="CL543" s="420"/>
      <c r="CM543" s="420"/>
      <c r="CN543" s="420"/>
      <c r="CO543" s="420"/>
      <c r="CP543" s="420"/>
      <c r="CQ543" s="420"/>
      <c r="CR543" s="420"/>
      <c r="CS543" s="420"/>
      <c r="CT543" s="420"/>
      <c r="CU543" s="420"/>
      <c r="CV543" s="420"/>
      <c r="CW543" s="420"/>
      <c r="CX543" s="420"/>
      <c r="CY543" s="420"/>
      <c r="CZ543" s="420"/>
    </row>
    <row r="544" s="748" customFormat="true" ht="25.15" customHeight="true" x14ac:dyDescent="0.2">
      <c r="C544" s="849" t="s">
        <v>336</v>
      </c>
      <c r="D544" s="848"/>
      <c r="E544" s="708">
        <v>1.9974131459659258E-2</v>
      </c>
      <c r="F544" s="660"/>
      <c r="G544" s="660"/>
      <c r="H544" s="848" t="s">
        <v>224</v>
      </c>
      <c r="I544" s="848"/>
      <c r="J544" s="708">
        <v>1.9944202698049418E-4</v>
      </c>
      <c r="K544" s="660"/>
      <c r="L544" s="660"/>
      <c r="M544" s="848" t="s">
        <v>245</v>
      </c>
      <c r="N544" s="848"/>
      <c r="O544" s="708">
        <v>4.7022813810868932E-5</v>
      </c>
      <c r="P544" s="660"/>
      <c r="Q544" s="660"/>
      <c r="AH544" s="417"/>
      <c r="AI544" s="417"/>
      <c r="AJ544" s="417"/>
      <c r="AK544" s="417"/>
      <c r="AL544" s="417"/>
      <c r="AM544" s="417"/>
      <c r="AN544" s="417"/>
      <c r="AO544" s="417"/>
      <c r="AP544" s="417"/>
      <c r="AQ544" s="417"/>
      <c r="AR544" s="417"/>
      <c r="AS544" s="417"/>
      <c r="AT544" s="417"/>
      <c r="AU544" s="417"/>
      <c r="AV544" s="417"/>
      <c r="AW544" s="417"/>
      <c r="AX544" s="417"/>
      <c r="AY544" s="417"/>
      <c r="AZ544" s="417"/>
      <c r="BA544" s="419"/>
      <c r="BB544" s="495"/>
      <c r="BC544" s="419"/>
      <c r="BD544" s="419"/>
      <c r="BE544" s="419"/>
      <c r="BF544" s="419"/>
      <c r="BG544" s="419"/>
      <c r="BH544" s="419"/>
      <c r="BI544" s="419"/>
      <c r="BJ544" s="419"/>
      <c r="BK544" s="419"/>
      <c r="BL544" s="419"/>
      <c r="BM544" s="419"/>
      <c r="BN544" s="419"/>
      <c r="BO544" s="419"/>
      <c r="BP544" s="419"/>
      <c r="BQ544" s="419"/>
      <c r="BR544" s="419"/>
      <c r="BS544" s="419"/>
      <c r="BT544" s="419"/>
      <c r="BU544" s="419"/>
      <c r="BV544" s="419"/>
      <c r="BW544" s="419"/>
      <c r="BX544" s="419"/>
      <c r="BY544" s="419"/>
      <c r="BZ544" s="420"/>
      <c r="CA544" s="420"/>
      <c r="CB544" s="420"/>
      <c r="CC544" s="420"/>
      <c r="CD544" s="420"/>
      <c r="CE544" s="420"/>
      <c r="CF544" s="420"/>
      <c r="CG544" s="420"/>
      <c r="CH544" s="420"/>
      <c r="CI544" s="420"/>
      <c r="CJ544" s="420"/>
      <c r="CK544" s="420"/>
      <c r="CL544" s="420"/>
      <c r="CM544" s="420"/>
      <c r="CN544" s="420"/>
      <c r="CO544" s="420"/>
      <c r="CP544" s="420"/>
      <c r="CQ544" s="420"/>
      <c r="CR544" s="420"/>
      <c r="CS544" s="420"/>
      <c r="CT544" s="420"/>
      <c r="CU544" s="420"/>
      <c r="CV544" s="420"/>
      <c r="CW544" s="420"/>
      <c r="CX544" s="420"/>
      <c r="CY544" s="420"/>
      <c r="CZ544" s="420"/>
    </row>
    <row r="545" s="748" customFormat="true" ht="25.15" customHeight="true" x14ac:dyDescent="0.2">
      <c r="C545" s="849" t="s">
        <v>221</v>
      </c>
      <c r="D545" s="848"/>
      <c r="E545" s="708">
        <v>1.9467733473981841E-2</v>
      </c>
      <c r="F545" s="660"/>
      <c r="G545" s="660"/>
      <c r="H545" s="848" t="s">
        <v>256</v>
      </c>
      <c r="I545" s="848"/>
      <c r="J545" s="708">
        <v>1.648894868182631E-2</v>
      </c>
      <c r="K545" s="660"/>
      <c r="L545" s="660"/>
      <c r="M545" s="848" t="s">
        <v>220</v>
      </c>
      <c r="N545" s="848"/>
      <c r="O545" s="708">
        <v>3.6110052135999732E-3</v>
      </c>
      <c r="P545" s="660"/>
      <c r="Q545" s="660"/>
      <c r="AH545" s="417"/>
      <c r="AI545" s="417"/>
      <c r="AJ545" s="417"/>
      <c r="AK545" s="417"/>
      <c r="AL545" s="417"/>
      <c r="AM545" s="417"/>
      <c r="AN545" s="417"/>
      <c r="AO545" s="417"/>
      <c r="AP545" s="417"/>
      <c r="AQ545" s="417"/>
      <c r="AR545" s="417"/>
      <c r="AS545" s="417"/>
      <c r="AT545" s="417"/>
      <c r="AU545" s="417"/>
      <c r="AV545" s="417"/>
      <c r="AW545" s="417"/>
      <c r="AX545" s="417"/>
      <c r="AY545" s="417"/>
      <c r="AZ545" s="417"/>
      <c r="BA545" s="419"/>
      <c r="BB545" s="495"/>
      <c r="BC545" s="419"/>
      <c r="BD545" s="419"/>
      <c r="BE545" s="419"/>
      <c r="BF545" s="419"/>
      <c r="BG545" s="419"/>
      <c r="BH545" s="419"/>
      <c r="BI545" s="419"/>
      <c r="BJ545" s="419"/>
      <c r="BK545" s="419"/>
      <c r="BL545" s="419"/>
      <c r="BM545" s="419"/>
      <c r="BN545" s="419"/>
      <c r="BO545" s="419"/>
      <c r="BP545" s="419"/>
      <c r="BQ545" s="419"/>
      <c r="BR545" s="419"/>
      <c r="BS545" s="419"/>
      <c r="BT545" s="419"/>
      <c r="BU545" s="419"/>
      <c r="BV545" s="419"/>
      <c r="BW545" s="419"/>
      <c r="BX545" s="419"/>
      <c r="BY545" s="419"/>
      <c r="BZ545" s="420"/>
      <c r="CA545" s="420"/>
      <c r="CB545" s="420"/>
      <c r="CC545" s="420"/>
      <c r="CD545" s="420"/>
      <c r="CE545" s="420"/>
      <c r="CF545" s="420"/>
      <c r="CG545" s="420"/>
      <c r="CH545" s="420"/>
      <c r="CI545" s="420"/>
      <c r="CJ545" s="420"/>
      <c r="CK545" s="420"/>
      <c r="CL545" s="420"/>
      <c r="CM545" s="420"/>
      <c r="CN545" s="420"/>
      <c r="CO545" s="420"/>
      <c r="CP545" s="420"/>
      <c r="CQ545" s="420"/>
      <c r="CR545" s="420"/>
      <c r="CS545" s="420"/>
      <c r="CT545" s="420"/>
      <c r="CU545" s="420"/>
      <c r="CV545" s="420"/>
      <c r="CW545" s="420"/>
      <c r="CX545" s="420"/>
      <c r="CY545" s="420"/>
      <c r="CZ545" s="420"/>
    </row>
    <row r="546" s="748" customFormat="true" ht="25.15" customHeight="true" x14ac:dyDescent="0.2">
      <c r="C546" s="849" t="s">
        <v>346</v>
      </c>
      <c r="D546" s="848"/>
      <c r="E546" s="708">
        <v>8.2264965880066794E-4</v>
      </c>
      <c r="F546" s="660"/>
      <c r="G546" s="660"/>
      <c r="H546" s="848" t="s">
        <v>247</v>
      </c>
      <c r="I546" s="848"/>
      <c r="J546" s="708">
        <v>4.1386392651510305E-5</v>
      </c>
      <c r="K546" s="660"/>
      <c r="L546" s="660"/>
      <c r="M546" s="848" t="s">
        <v>392</v>
      </c>
      <c r="N546" s="848"/>
      <c r="O546" s="708">
        <v>1.4966973226635528E-7</v>
      </c>
      <c r="P546" s="660"/>
      <c r="Q546" s="660"/>
      <c r="AH546" s="417"/>
      <c r="AI546" s="417"/>
      <c r="AJ546" s="417"/>
      <c r="AK546" s="417"/>
      <c r="AL546" s="417"/>
      <c r="AM546" s="417"/>
      <c r="AN546" s="417"/>
      <c r="AO546" s="417"/>
      <c r="AP546" s="417"/>
      <c r="AQ546" s="417"/>
      <c r="AR546" s="417"/>
      <c r="AS546" s="417"/>
      <c r="AT546" s="417"/>
      <c r="AU546" s="417"/>
      <c r="AV546" s="417"/>
      <c r="AW546" s="417"/>
      <c r="AX546" s="417"/>
      <c r="AY546" s="417"/>
      <c r="AZ546" s="417"/>
      <c r="BA546" s="419"/>
      <c r="BB546" s="495"/>
      <c r="BC546" s="419"/>
      <c r="BD546" s="419"/>
      <c r="BE546" s="419"/>
      <c r="BF546" s="419"/>
      <c r="BG546" s="419"/>
      <c r="BH546" s="419"/>
      <c r="BI546" s="419"/>
      <c r="BJ546" s="419"/>
      <c r="BK546" s="419"/>
      <c r="BL546" s="419"/>
      <c r="BM546" s="419"/>
      <c r="BN546" s="419"/>
      <c r="BO546" s="419"/>
      <c r="BP546" s="419"/>
      <c r="BQ546" s="419"/>
      <c r="BR546" s="419"/>
      <c r="BS546" s="419"/>
      <c r="BT546" s="419"/>
      <c r="BU546" s="419"/>
      <c r="BV546" s="419"/>
      <c r="BW546" s="419"/>
      <c r="BX546" s="419"/>
      <c r="BY546" s="419"/>
      <c r="BZ546" s="420"/>
      <c r="CA546" s="420"/>
      <c r="CB546" s="420"/>
      <c r="CC546" s="420"/>
      <c r="CD546" s="420"/>
      <c r="CE546" s="420"/>
      <c r="CF546" s="420"/>
      <c r="CG546" s="420"/>
      <c r="CH546" s="420"/>
      <c r="CI546" s="420"/>
      <c r="CJ546" s="420"/>
      <c r="CK546" s="420"/>
      <c r="CL546" s="420"/>
      <c r="CM546" s="420"/>
      <c r="CN546" s="420"/>
      <c r="CO546" s="420"/>
      <c r="CP546" s="420"/>
      <c r="CQ546" s="420"/>
      <c r="CR546" s="420"/>
      <c r="CS546" s="420"/>
      <c r="CT546" s="420"/>
      <c r="CU546" s="420"/>
      <c r="CV546" s="420"/>
      <c r="CW546" s="420"/>
      <c r="CX546" s="420"/>
      <c r="CY546" s="420"/>
      <c r="CZ546" s="420"/>
    </row>
    <row r="547" s="748" customFormat="true" ht="25.15" customHeight="true" x14ac:dyDescent="0.2">
      <c r="C547" s="849" t="s">
        <v>250</v>
      </c>
      <c r="D547" s="848"/>
      <c r="E547" s="708">
        <v>1.6131299699852195E-4</v>
      </c>
      <c r="F547" s="660"/>
      <c r="G547" s="660"/>
      <c r="H547" s="848" t="s">
        <v>379</v>
      </c>
      <c r="I547" s="848"/>
      <c r="J547" s="708">
        <v>1.0012740250084935E-4</v>
      </c>
      <c r="K547" s="660"/>
      <c r="L547" s="660"/>
      <c r="M547" s="848" t="s">
        <v>390</v>
      </c>
      <c r="N547" s="848"/>
      <c r="O547" s="708">
        <v>1.1983730294951436E-6</v>
      </c>
      <c r="P547" s="660"/>
      <c r="Q547" s="660"/>
      <c r="AH547" s="417"/>
      <c r="AI547" s="417"/>
      <c r="AJ547" s="417"/>
      <c r="AK547" s="417"/>
      <c r="AL547" s="417"/>
      <c r="AM547" s="417"/>
      <c r="AN547" s="417"/>
      <c r="AO547" s="417"/>
      <c r="AP547" s="417"/>
      <c r="AQ547" s="417"/>
      <c r="AR547" s="417"/>
      <c r="AS547" s="417"/>
      <c r="AT547" s="417"/>
      <c r="AU547" s="417"/>
      <c r="AV547" s="417"/>
      <c r="AW547" s="417"/>
      <c r="AX547" s="417"/>
      <c r="AY547" s="417"/>
      <c r="AZ547" s="417"/>
      <c r="BA547" s="419"/>
      <c r="BB547" s="495"/>
      <c r="BC547" s="419"/>
      <c r="BD547" s="419"/>
      <c r="BE547" s="419"/>
      <c r="BF547" s="419"/>
      <c r="BG547" s="419"/>
      <c r="BH547" s="419"/>
      <c r="BI547" s="419"/>
      <c r="BJ547" s="419"/>
      <c r="BK547" s="419"/>
      <c r="BL547" s="419"/>
      <c r="BM547" s="419"/>
      <c r="BN547" s="419"/>
      <c r="BO547" s="419"/>
      <c r="BP547" s="419"/>
      <c r="BQ547" s="419"/>
      <c r="BR547" s="419"/>
      <c r="BS547" s="419"/>
      <c r="BT547" s="419"/>
      <c r="BU547" s="419"/>
      <c r="BV547" s="419"/>
      <c r="BW547" s="419"/>
      <c r="BX547" s="419"/>
      <c r="BY547" s="419"/>
      <c r="BZ547" s="420"/>
      <c r="CA547" s="420"/>
      <c r="CB547" s="420"/>
      <c r="CC547" s="420"/>
      <c r="CD547" s="420"/>
      <c r="CE547" s="420"/>
      <c r="CF547" s="420"/>
      <c r="CG547" s="420"/>
      <c r="CH547" s="420"/>
      <c r="CI547" s="420"/>
      <c r="CJ547" s="420"/>
      <c r="CK547" s="420"/>
      <c r="CL547" s="420"/>
      <c r="CM547" s="420"/>
      <c r="CN547" s="420"/>
      <c r="CO547" s="420"/>
      <c r="CP547" s="420"/>
      <c r="CQ547" s="420"/>
      <c r="CR547" s="420"/>
      <c r="CS547" s="420"/>
      <c r="CT547" s="420"/>
      <c r="CU547" s="420"/>
      <c r="CV547" s="420"/>
      <c r="CW547" s="420"/>
      <c r="CX547" s="420"/>
      <c r="CY547" s="420"/>
      <c r="CZ547" s="420"/>
    </row>
    <row r="548" s="748" customFormat="true" ht="25.15" customHeight="true" x14ac:dyDescent="0.2">
      <c r="C548" s="849" t="s">
        <v>393</v>
      </c>
      <c r="D548" s="848"/>
      <c r="E548" s="708">
        <v>3.6495483978144354E-6</v>
      </c>
      <c r="F548" s="660"/>
      <c r="G548" s="660"/>
      <c r="H548" s="848" t="s">
        <v>222</v>
      </c>
      <c r="I548" s="848"/>
      <c r="J548" s="708">
        <v>1.6736453713500309E-2</v>
      </c>
      <c r="K548" s="660"/>
      <c r="L548" s="660"/>
      <c r="M548" s="848" t="s">
        <v>224</v>
      </c>
      <c r="N548" s="848"/>
      <c r="O548" s="708">
        <v>1.5850223291968626E-6</v>
      </c>
      <c r="P548" s="660"/>
      <c r="Q548" s="660"/>
      <c r="AH548" s="417"/>
      <c r="AI548" s="417"/>
      <c r="AJ548" s="417"/>
      <c r="AK548" s="417"/>
      <c r="AL548" s="417"/>
      <c r="AM548" s="417"/>
      <c r="AN548" s="417"/>
      <c r="AO548" s="417"/>
      <c r="AP548" s="417"/>
      <c r="AQ548" s="417"/>
      <c r="AR548" s="417"/>
      <c r="AS548" s="417"/>
      <c r="AT548" s="417"/>
      <c r="AU548" s="417"/>
      <c r="AV548" s="417"/>
      <c r="AW548" s="417"/>
      <c r="AX548" s="417"/>
      <c r="AY548" s="417"/>
      <c r="AZ548" s="417"/>
      <c r="BA548" s="419"/>
      <c r="BB548" s="495"/>
      <c r="BC548" s="419"/>
      <c r="BD548" s="419"/>
      <c r="BE548" s="419"/>
      <c r="BF548" s="419"/>
      <c r="BG548" s="419"/>
      <c r="BH548" s="419"/>
      <c r="BI548" s="419"/>
      <c r="BJ548" s="419"/>
      <c r="BK548" s="419"/>
      <c r="BL548" s="419"/>
      <c r="BM548" s="419"/>
      <c r="BN548" s="419"/>
      <c r="BO548" s="419"/>
      <c r="BP548" s="419"/>
      <c r="BQ548" s="419"/>
      <c r="BR548" s="419"/>
      <c r="BS548" s="419"/>
      <c r="BT548" s="419"/>
      <c r="BU548" s="419"/>
      <c r="BV548" s="419"/>
      <c r="BW548" s="419"/>
      <c r="BX548" s="419"/>
      <c r="BY548" s="419"/>
      <c r="BZ548" s="420"/>
      <c r="CA548" s="420"/>
      <c r="CB548" s="420"/>
      <c r="CC548" s="420"/>
      <c r="CD548" s="420"/>
      <c r="CE548" s="420"/>
      <c r="CF548" s="420"/>
      <c r="CG548" s="420"/>
      <c r="CH548" s="420"/>
      <c r="CI548" s="420"/>
      <c r="CJ548" s="420"/>
      <c r="CK548" s="420"/>
      <c r="CL548" s="420"/>
      <c r="CM548" s="420"/>
      <c r="CN548" s="420"/>
      <c r="CO548" s="420"/>
      <c r="CP548" s="420"/>
      <c r="CQ548" s="420"/>
      <c r="CR548" s="420"/>
      <c r="CS548" s="420"/>
      <c r="CT548" s="420"/>
      <c r="CU548" s="420"/>
      <c r="CV548" s="420"/>
      <c r="CW548" s="420"/>
      <c r="CX548" s="420"/>
      <c r="CY548" s="420"/>
      <c r="CZ548" s="420"/>
    </row>
    <row r="549" s="748" customFormat="true" ht="25.15" customHeight="true" x14ac:dyDescent="0.2">
      <c r="C549" s="849" t="s">
        <v>386</v>
      </c>
      <c r="D549" s="848"/>
      <c r="E549" s="708">
        <v>2.0811493185841918E-5</v>
      </c>
      <c r="F549" s="660"/>
      <c r="G549" s="660"/>
      <c r="H549" s="848" t="s">
        <v>367</v>
      </c>
      <c r="I549" s="848"/>
      <c r="J549" s="708">
        <v>1.1441520930044019E-5</v>
      </c>
      <c r="K549" s="660"/>
      <c r="L549" s="660"/>
      <c r="M549" s="848" t="s">
        <v>256</v>
      </c>
      <c r="N549" s="848"/>
      <c r="O549" s="708">
        <v>9.9411591149836209E-4</v>
      </c>
      <c r="P549" s="660"/>
      <c r="Q549" s="660"/>
      <c r="AH549" s="417"/>
      <c r="AI549" s="417"/>
      <c r="AJ549" s="417"/>
      <c r="AK549" s="417"/>
      <c r="AL549" s="417"/>
      <c r="AM549" s="417"/>
      <c r="AN549" s="417"/>
      <c r="AO549" s="417"/>
      <c r="AP549" s="417"/>
      <c r="AQ549" s="417"/>
      <c r="AR549" s="417"/>
      <c r="AS549" s="417"/>
      <c r="AT549" s="417"/>
      <c r="AU549" s="417"/>
      <c r="AV549" s="417"/>
      <c r="AW549" s="417"/>
      <c r="AX549" s="417"/>
      <c r="AY549" s="417"/>
      <c r="AZ549" s="417"/>
      <c r="BA549" s="419"/>
      <c r="BB549" s="495"/>
      <c r="BC549" s="419"/>
      <c r="BD549" s="419"/>
      <c r="BE549" s="419"/>
      <c r="BF549" s="419"/>
      <c r="BG549" s="419"/>
      <c r="BH549" s="419"/>
      <c r="BI549" s="419"/>
      <c r="BJ549" s="419"/>
      <c r="BK549" s="419"/>
      <c r="BL549" s="419"/>
      <c r="BM549" s="419"/>
      <c r="BN549" s="419"/>
      <c r="BO549" s="419"/>
      <c r="BP549" s="419"/>
      <c r="BQ549" s="419"/>
      <c r="BR549" s="419"/>
      <c r="BS549" s="419"/>
      <c r="BT549" s="419"/>
      <c r="BU549" s="419"/>
      <c r="BV549" s="419"/>
      <c r="BW549" s="419"/>
      <c r="BX549" s="419"/>
      <c r="BY549" s="419"/>
      <c r="BZ549" s="420"/>
      <c r="CA549" s="420"/>
      <c r="CB549" s="420"/>
      <c r="CC549" s="420"/>
      <c r="CD549" s="420"/>
      <c r="CE549" s="420"/>
      <c r="CF549" s="420"/>
      <c r="CG549" s="420"/>
      <c r="CH549" s="420"/>
      <c r="CI549" s="420"/>
      <c r="CJ549" s="420"/>
      <c r="CK549" s="420"/>
      <c r="CL549" s="420"/>
      <c r="CM549" s="420"/>
      <c r="CN549" s="420"/>
      <c r="CO549" s="420"/>
      <c r="CP549" s="420"/>
      <c r="CQ549" s="420"/>
      <c r="CR549" s="420"/>
      <c r="CS549" s="420"/>
      <c r="CT549" s="420"/>
      <c r="CU549" s="420"/>
      <c r="CV549" s="420"/>
      <c r="CW549" s="420"/>
      <c r="CX549" s="420"/>
      <c r="CY549" s="420"/>
      <c r="CZ549" s="420"/>
    </row>
    <row r="550" s="748" customFormat="true" ht="25.15" customHeight="true" x14ac:dyDescent="0.2">
      <c r="C550" s="849" t="s">
        <v>245</v>
      </c>
      <c r="D550" s="848"/>
      <c r="E550" s="708">
        <v>3.8985698875004834E-3</v>
      </c>
      <c r="F550" s="660"/>
      <c r="G550" s="660"/>
      <c r="H550" s="848" t="s">
        <v>373</v>
      </c>
      <c r="I550" s="848"/>
      <c r="J550" s="708">
        <v>7.9776258083788152E-4</v>
      </c>
      <c r="K550" s="660"/>
      <c r="L550" s="660"/>
      <c r="M550" s="848" t="s">
        <v>394</v>
      </c>
      <c r="N550" s="848"/>
      <c r="O550" s="708">
        <v>1.7250740094259958E-10</v>
      </c>
      <c r="P550" s="660"/>
      <c r="Q550" s="660"/>
      <c r="AH550" s="417"/>
      <c r="AI550" s="417"/>
      <c r="AJ550" s="417"/>
      <c r="AK550" s="417"/>
      <c r="AL550" s="417"/>
      <c r="AM550" s="417"/>
      <c r="AN550" s="417"/>
      <c r="AO550" s="417"/>
      <c r="AP550" s="417"/>
      <c r="AQ550" s="417"/>
      <c r="AR550" s="417"/>
      <c r="AS550" s="417"/>
      <c r="AT550" s="417"/>
      <c r="AU550" s="417"/>
      <c r="AV550" s="417"/>
      <c r="AW550" s="417"/>
      <c r="AX550" s="417"/>
      <c r="AY550" s="417"/>
      <c r="AZ550" s="417"/>
      <c r="BA550" s="419"/>
      <c r="BB550" s="495"/>
      <c r="BC550" s="419"/>
      <c r="BD550" s="419"/>
      <c r="BE550" s="419"/>
      <c r="BF550" s="419"/>
      <c r="BG550" s="419"/>
      <c r="BH550" s="419"/>
      <c r="BI550" s="419"/>
      <c r="BJ550" s="419"/>
      <c r="BK550" s="419"/>
      <c r="BL550" s="419"/>
      <c r="BM550" s="419"/>
      <c r="BN550" s="419"/>
      <c r="BO550" s="419"/>
      <c r="BP550" s="419"/>
      <c r="BQ550" s="419"/>
      <c r="BR550" s="419"/>
      <c r="BS550" s="419"/>
      <c r="BT550" s="419"/>
      <c r="BU550" s="419"/>
      <c r="BV550" s="419"/>
      <c r="BW550" s="419"/>
      <c r="BX550" s="419"/>
      <c r="BY550" s="419"/>
      <c r="BZ550" s="420"/>
      <c r="CA550" s="420"/>
      <c r="CB550" s="420"/>
      <c r="CC550" s="420"/>
      <c r="CD550" s="420"/>
      <c r="CE550" s="420"/>
      <c r="CF550" s="420"/>
      <c r="CG550" s="420"/>
      <c r="CH550" s="420"/>
      <c r="CI550" s="420"/>
      <c r="CJ550" s="420"/>
      <c r="CK550" s="420"/>
      <c r="CL550" s="420"/>
      <c r="CM550" s="420"/>
      <c r="CN550" s="420"/>
      <c r="CO550" s="420"/>
      <c r="CP550" s="420"/>
      <c r="CQ550" s="420"/>
      <c r="CR550" s="420"/>
      <c r="CS550" s="420"/>
      <c r="CT550" s="420"/>
      <c r="CU550" s="420"/>
      <c r="CV550" s="420"/>
      <c r="CW550" s="420"/>
      <c r="CX550" s="420"/>
      <c r="CY550" s="420"/>
      <c r="CZ550" s="420"/>
    </row>
    <row r="551" s="748" customFormat="true" ht="25.15" customHeight="true" x14ac:dyDescent="0.2">
      <c r="C551" s="849" t="s">
        <v>220</v>
      </c>
      <c r="D551" s="848"/>
      <c r="E551" s="708">
        <v>2.6558460200442349E-2</v>
      </c>
      <c r="F551" s="660"/>
      <c r="G551" s="660"/>
      <c r="H551" s="848" t="s">
        <v>381</v>
      </c>
      <c r="I551" s="848"/>
      <c r="J551" s="708">
        <v>1.3131179497468575E-4</v>
      </c>
      <c r="K551" s="660"/>
      <c r="L551" s="660"/>
      <c r="M551" s="848" t="s">
        <v>247</v>
      </c>
      <c r="N551" s="848"/>
      <c r="O551" s="708">
        <v>1.0005335823903101E-5</v>
      </c>
      <c r="P551" s="660"/>
      <c r="Q551" s="660"/>
      <c r="AH551" s="417"/>
      <c r="AI551" s="417"/>
      <c r="AJ551" s="417"/>
      <c r="AK551" s="417"/>
      <c r="AL551" s="417"/>
      <c r="AM551" s="417"/>
      <c r="AN551" s="417"/>
      <c r="AO551" s="417"/>
      <c r="AP551" s="417"/>
      <c r="AQ551" s="417"/>
      <c r="AR551" s="417"/>
      <c r="AS551" s="417"/>
      <c r="AT551" s="417"/>
      <c r="AU551" s="417"/>
      <c r="AV551" s="417"/>
      <c r="AW551" s="417"/>
      <c r="AX551" s="417"/>
      <c r="AY551" s="417"/>
      <c r="AZ551" s="417"/>
      <c r="BA551" s="419"/>
      <c r="BB551" s="495"/>
      <c r="BC551" s="419"/>
      <c r="BD551" s="419"/>
      <c r="BE551" s="419"/>
      <c r="BF551" s="419"/>
      <c r="BG551" s="419"/>
      <c r="BH551" s="419"/>
      <c r="BI551" s="419"/>
      <c r="BJ551" s="419"/>
      <c r="BK551" s="419"/>
      <c r="BL551" s="419"/>
      <c r="BM551" s="419"/>
      <c r="BN551" s="419"/>
      <c r="BO551" s="419"/>
      <c r="BP551" s="419"/>
      <c r="BQ551" s="419"/>
      <c r="BR551" s="419"/>
      <c r="BS551" s="419"/>
      <c r="BT551" s="419"/>
      <c r="BU551" s="419"/>
      <c r="BV551" s="419"/>
      <c r="BW551" s="419"/>
      <c r="BX551" s="419"/>
      <c r="BY551" s="419"/>
      <c r="BZ551" s="420"/>
      <c r="CA551" s="420"/>
      <c r="CB551" s="420"/>
      <c r="CC551" s="420"/>
      <c r="CD551" s="420"/>
      <c r="CE551" s="420"/>
      <c r="CF551" s="420"/>
      <c r="CG551" s="420"/>
      <c r="CH551" s="420"/>
      <c r="CI551" s="420"/>
      <c r="CJ551" s="420"/>
      <c r="CK551" s="420"/>
      <c r="CL551" s="420"/>
      <c r="CM551" s="420"/>
      <c r="CN551" s="420"/>
      <c r="CO551" s="420"/>
      <c r="CP551" s="420"/>
      <c r="CQ551" s="420"/>
      <c r="CR551" s="420"/>
      <c r="CS551" s="420"/>
      <c r="CT551" s="420"/>
      <c r="CU551" s="420"/>
      <c r="CV551" s="420"/>
      <c r="CW551" s="420"/>
      <c r="CX551" s="420"/>
      <c r="CY551" s="420"/>
      <c r="CZ551" s="420"/>
    </row>
    <row r="552" s="748" customFormat="true" ht="25.15" customHeight="true" x14ac:dyDescent="0.2">
      <c r="C552" s="849" t="s">
        <v>392</v>
      </c>
      <c r="D552" s="848"/>
      <c r="E552" s="708">
        <v>3.2008766203748485E-8</v>
      </c>
      <c r="F552" s="660"/>
      <c r="G552" s="660"/>
      <c r="H552" s="848" t="s">
        <v>252</v>
      </c>
      <c r="I552" s="848"/>
      <c r="J552" s="708">
        <v>1.2038136285495132E-5</v>
      </c>
      <c r="K552" s="660"/>
      <c r="L552" s="660"/>
      <c r="M552" s="848" t="s">
        <v>379</v>
      </c>
      <c r="N552" s="848"/>
      <c r="O552" s="708">
        <v>3.4883760207894747E-5</v>
      </c>
      <c r="P552" s="660"/>
      <c r="Q552" s="660"/>
      <c r="AH552" s="417"/>
      <c r="AI552" s="417"/>
      <c r="AJ552" s="417"/>
      <c r="AK552" s="417"/>
      <c r="AL552" s="417"/>
      <c r="AM552" s="417"/>
      <c r="AN552" s="417"/>
      <c r="AO552" s="417"/>
      <c r="AP552" s="417"/>
      <c r="AQ552" s="417"/>
      <c r="AR552" s="417"/>
      <c r="AS552" s="417"/>
      <c r="AT552" s="417"/>
      <c r="AU552" s="417"/>
      <c r="AV552" s="417"/>
      <c r="AW552" s="417"/>
      <c r="AX552" s="417"/>
      <c r="AY552" s="417"/>
      <c r="AZ552" s="417"/>
      <c r="BA552" s="419"/>
      <c r="BB552" s="495"/>
      <c r="BC552" s="419"/>
      <c r="BD552" s="419"/>
      <c r="BE552" s="419"/>
      <c r="BF552" s="419"/>
      <c r="BG552" s="419"/>
      <c r="BH552" s="419"/>
      <c r="BI552" s="419"/>
      <c r="BJ552" s="419"/>
      <c r="BK552" s="419"/>
      <c r="BL552" s="419"/>
      <c r="BM552" s="419"/>
      <c r="BN552" s="419"/>
      <c r="BO552" s="419"/>
      <c r="BP552" s="419"/>
      <c r="BQ552" s="419"/>
      <c r="BR552" s="419"/>
      <c r="BS552" s="419"/>
      <c r="BT552" s="419"/>
      <c r="BU552" s="419"/>
      <c r="BV552" s="419"/>
      <c r="BW552" s="419"/>
      <c r="BX552" s="419"/>
      <c r="BY552" s="419"/>
      <c r="BZ552" s="420"/>
      <c r="CA552" s="420"/>
      <c r="CB552" s="420"/>
      <c r="CC552" s="420"/>
      <c r="CD552" s="420"/>
      <c r="CE552" s="420"/>
      <c r="CF552" s="420"/>
      <c r="CG552" s="420"/>
      <c r="CH552" s="420"/>
      <c r="CI552" s="420"/>
      <c r="CJ552" s="420"/>
      <c r="CK552" s="420"/>
      <c r="CL552" s="420"/>
      <c r="CM552" s="420"/>
      <c r="CN552" s="420"/>
      <c r="CO552" s="420"/>
      <c r="CP552" s="420"/>
      <c r="CQ552" s="420"/>
      <c r="CR552" s="420"/>
      <c r="CS552" s="420"/>
      <c r="CT552" s="420"/>
      <c r="CU552" s="420"/>
      <c r="CV552" s="420"/>
      <c r="CW552" s="420"/>
      <c r="CX552" s="420"/>
      <c r="CY552" s="420"/>
      <c r="CZ552" s="420"/>
    </row>
    <row r="553" s="748" customFormat="true" ht="25.15" customHeight="true" x14ac:dyDescent="0.2">
      <c r="C553" s="849" t="s">
        <v>390</v>
      </c>
      <c r="D553" s="848"/>
      <c r="E553" s="708">
        <v>2.9588196442921637E-9</v>
      </c>
      <c r="F553" s="660"/>
      <c r="G553" s="660"/>
      <c r="H553" s="848" t="s">
        <v>387</v>
      </c>
      <c r="I553" s="848"/>
      <c r="J553" s="708">
        <v>5.2018119849236312E-6</v>
      </c>
      <c r="K553" s="660"/>
      <c r="L553" s="660"/>
      <c r="M553" s="848" t="s">
        <v>222</v>
      </c>
      <c r="N553" s="848"/>
      <c r="O553" s="708">
        <v>2.9127419929605414E-3</v>
      </c>
      <c r="P553" s="660"/>
      <c r="Q553" s="660"/>
      <c r="AH553" s="417"/>
      <c r="AI553" s="417"/>
      <c r="AJ553" s="417"/>
      <c r="AK553" s="417"/>
      <c r="AL553" s="417"/>
      <c r="AM553" s="417"/>
      <c r="AN553" s="417"/>
      <c r="AO553" s="417"/>
      <c r="AP553" s="417"/>
      <c r="AQ553" s="417"/>
      <c r="AR553" s="417"/>
      <c r="AS553" s="417"/>
      <c r="AT553" s="417"/>
      <c r="AU553" s="417"/>
      <c r="AV553" s="417"/>
      <c r="AW553" s="417"/>
      <c r="AX553" s="417"/>
      <c r="AY553" s="417"/>
      <c r="AZ553" s="417"/>
      <c r="BA553" s="419"/>
      <c r="BB553" s="495"/>
      <c r="BC553" s="419"/>
      <c r="BD553" s="419"/>
      <c r="BE553" s="419"/>
      <c r="BF553" s="419"/>
      <c r="BG553" s="419"/>
      <c r="BH553" s="419"/>
      <c r="BI553" s="419"/>
      <c r="BJ553" s="419"/>
      <c r="BK553" s="419"/>
      <c r="BL553" s="419"/>
      <c r="BM553" s="419"/>
      <c r="BN553" s="419"/>
      <c r="BO553" s="419"/>
      <c r="BP553" s="419"/>
      <c r="BQ553" s="419"/>
      <c r="BR553" s="419"/>
      <c r="BS553" s="419"/>
      <c r="BT553" s="419"/>
      <c r="BU553" s="419"/>
      <c r="BV553" s="419"/>
      <c r="BW553" s="419"/>
      <c r="BX553" s="419"/>
      <c r="BY553" s="419"/>
      <c r="BZ553" s="420"/>
      <c r="CA553" s="420"/>
      <c r="CB553" s="420"/>
      <c r="CC553" s="420"/>
      <c r="CD553" s="420"/>
      <c r="CE553" s="420"/>
      <c r="CF553" s="420"/>
      <c r="CG553" s="420"/>
      <c r="CH553" s="420"/>
      <c r="CI553" s="420"/>
      <c r="CJ553" s="420"/>
      <c r="CK553" s="420"/>
      <c r="CL553" s="420"/>
      <c r="CM553" s="420"/>
      <c r="CN553" s="420"/>
      <c r="CO553" s="420"/>
      <c r="CP553" s="420"/>
      <c r="CQ553" s="420"/>
      <c r="CR553" s="420"/>
      <c r="CS553" s="420"/>
      <c r="CT553" s="420"/>
      <c r="CU553" s="420"/>
      <c r="CV553" s="420"/>
      <c r="CW553" s="420"/>
      <c r="CX553" s="420"/>
      <c r="CY553" s="420"/>
      <c r="CZ553" s="420"/>
    </row>
    <row r="554" s="748" customFormat="true" ht="25.15" customHeight="true" x14ac:dyDescent="0.2">
      <c r="C554" s="849" t="s">
        <v>224</v>
      </c>
      <c r="D554" s="848"/>
      <c r="E554" s="708">
        <v>9.2212852197126022E-5</v>
      </c>
      <c r="F554" s="660"/>
      <c r="G554" s="660"/>
      <c r="H554" s="848" t="s">
        <v>360</v>
      </c>
      <c r="I554" s="848"/>
      <c r="J554" s="708">
        <v>2.385651470242665E-3</v>
      </c>
      <c r="K554" s="660"/>
      <c r="L554" s="660"/>
      <c r="M554" s="848" t="s">
        <v>367</v>
      </c>
      <c r="N554" s="848"/>
      <c r="O554" s="708">
        <v>3.5986976628976869E-4</v>
      </c>
      <c r="P554" s="660"/>
      <c r="Q554" s="660"/>
      <c r="AH554" s="417"/>
      <c r="AI554" s="417"/>
      <c r="AJ554" s="417"/>
      <c r="AK554" s="417"/>
      <c r="AL554" s="417"/>
      <c r="AM554" s="417"/>
      <c r="AN554" s="417"/>
      <c r="AO554" s="417"/>
      <c r="AP554" s="417"/>
      <c r="AQ554" s="417"/>
      <c r="AR554" s="417"/>
      <c r="AS554" s="417"/>
      <c r="AT554" s="417"/>
      <c r="AU554" s="417"/>
      <c r="AV554" s="417"/>
      <c r="AW554" s="417"/>
      <c r="AX554" s="417"/>
      <c r="AY554" s="417"/>
      <c r="AZ554" s="417"/>
      <c r="BA554" s="419"/>
      <c r="BB554" s="495"/>
      <c r="BC554" s="419"/>
      <c r="BD554" s="419"/>
      <c r="BE554" s="419"/>
      <c r="BF554" s="419"/>
      <c r="BG554" s="419"/>
      <c r="BH554" s="419"/>
      <c r="BI554" s="419"/>
      <c r="BJ554" s="419"/>
      <c r="BK554" s="419"/>
      <c r="BL554" s="419"/>
      <c r="BM554" s="419"/>
      <c r="BN554" s="419"/>
      <c r="BO554" s="419"/>
      <c r="BP554" s="419"/>
      <c r="BQ554" s="419"/>
      <c r="BR554" s="419"/>
      <c r="BS554" s="419"/>
      <c r="BT554" s="419"/>
      <c r="BU554" s="419"/>
      <c r="BV554" s="419"/>
      <c r="BW554" s="419"/>
      <c r="BX554" s="419"/>
      <c r="BY554" s="419"/>
      <c r="BZ554" s="420"/>
      <c r="CA554" s="420"/>
      <c r="CB554" s="420"/>
      <c r="CC554" s="420"/>
      <c r="CD554" s="420"/>
      <c r="CE554" s="420"/>
      <c r="CF554" s="420"/>
      <c r="CG554" s="420"/>
      <c r="CH554" s="420"/>
      <c r="CI554" s="420"/>
      <c r="CJ554" s="420"/>
      <c r="CK554" s="420"/>
      <c r="CL554" s="420"/>
      <c r="CM554" s="420"/>
      <c r="CN554" s="420"/>
      <c r="CO554" s="420"/>
      <c r="CP554" s="420"/>
      <c r="CQ554" s="420"/>
      <c r="CR554" s="420"/>
      <c r="CS554" s="420"/>
      <c r="CT554" s="420"/>
      <c r="CU554" s="420"/>
      <c r="CV554" s="420"/>
      <c r="CW554" s="420"/>
      <c r="CX554" s="420"/>
      <c r="CY554" s="420"/>
      <c r="CZ554" s="420"/>
    </row>
    <row r="555" s="748" customFormat="true" ht="25.15" customHeight="true" x14ac:dyDescent="0.2">
      <c r="C555" s="849" t="s">
        <v>256</v>
      </c>
      <c r="D555" s="848"/>
      <c r="E555" s="708">
        <v>1.0287291064260283E-2</v>
      </c>
      <c r="F555" s="660"/>
      <c r="G555" s="660"/>
      <c r="H555" s="848" t="s">
        <v>382</v>
      </c>
      <c r="I555" s="848"/>
      <c r="J555" s="708">
        <v>2.1425159541392229E-5</v>
      </c>
      <c r="K555" s="660"/>
      <c r="L555" s="660"/>
      <c r="M555" s="848" t="s">
        <v>381</v>
      </c>
      <c r="N555" s="848"/>
      <c r="O555" s="708">
        <v>2.7331530427929877E-5</v>
      </c>
      <c r="P555" s="660"/>
      <c r="Q555" s="660"/>
      <c r="AH555" s="417"/>
      <c r="AI555" s="417"/>
      <c r="AJ555" s="417"/>
      <c r="AK555" s="417"/>
      <c r="AL555" s="417"/>
      <c r="AM555" s="417"/>
      <c r="AN555" s="417"/>
      <c r="AO555" s="417"/>
      <c r="AP555" s="417"/>
      <c r="AQ555" s="417"/>
      <c r="AR555" s="417"/>
      <c r="AS555" s="417"/>
      <c r="AT555" s="417"/>
      <c r="AU555" s="417"/>
      <c r="AV555" s="417"/>
      <c r="AW555" s="417"/>
      <c r="AX555" s="417"/>
      <c r="AY555" s="417"/>
      <c r="AZ555" s="417"/>
      <c r="BA555" s="419"/>
      <c r="BB555" s="495"/>
      <c r="BC555" s="419"/>
      <c r="BD555" s="419"/>
      <c r="BE555" s="419"/>
      <c r="BF555" s="419"/>
      <c r="BG555" s="419"/>
      <c r="BH555" s="419"/>
      <c r="BI555" s="419"/>
      <c r="BJ555" s="419"/>
      <c r="BK555" s="419"/>
      <c r="BL555" s="419"/>
      <c r="BM555" s="419"/>
      <c r="BN555" s="419"/>
      <c r="BO555" s="419"/>
      <c r="BP555" s="419"/>
      <c r="BQ555" s="419"/>
      <c r="BR555" s="419"/>
      <c r="BS555" s="419"/>
      <c r="BT555" s="419"/>
      <c r="BU555" s="419"/>
      <c r="BV555" s="419"/>
      <c r="BW555" s="419"/>
      <c r="BX555" s="419"/>
      <c r="BY555" s="419"/>
      <c r="BZ555" s="420"/>
      <c r="CA555" s="420"/>
      <c r="CB555" s="420"/>
      <c r="CC555" s="420"/>
      <c r="CD555" s="420"/>
      <c r="CE555" s="420"/>
      <c r="CF555" s="420"/>
      <c r="CG555" s="420"/>
      <c r="CH555" s="420"/>
      <c r="CI555" s="420"/>
      <c r="CJ555" s="420"/>
      <c r="CK555" s="420"/>
      <c r="CL555" s="420"/>
      <c r="CM555" s="420"/>
      <c r="CN555" s="420"/>
      <c r="CO555" s="420"/>
      <c r="CP555" s="420"/>
      <c r="CQ555" s="420"/>
      <c r="CR555" s="420"/>
      <c r="CS555" s="420"/>
      <c r="CT555" s="420"/>
      <c r="CU555" s="420"/>
      <c r="CV555" s="420"/>
      <c r="CW555" s="420"/>
      <c r="CX555" s="420"/>
      <c r="CY555" s="420"/>
      <c r="CZ555" s="420"/>
    </row>
    <row r="556" s="748" customFormat="true" ht="25.15" customHeight="true" x14ac:dyDescent="0.2">
      <c r="C556" s="849" t="s">
        <v>394</v>
      </c>
      <c r="D556" s="848"/>
      <c r="E556" s="708">
        <v>3.3886048047797409E-6</v>
      </c>
      <c r="F556" s="660"/>
      <c r="G556" s="660"/>
      <c r="H556" s="848" t="s">
        <v>232</v>
      </c>
      <c r="I556" s="848"/>
      <c r="J556" s="708">
        <v>1.2179089138807712E-2</v>
      </c>
      <c r="K556" s="660"/>
      <c r="L556" s="660"/>
      <c r="M556" s="848" t="s">
        <v>248</v>
      </c>
      <c r="N556" s="848"/>
      <c r="O556" s="708">
        <v>1.7664727652869175E-5</v>
      </c>
      <c r="P556" s="660"/>
      <c r="Q556" s="660"/>
      <c r="AH556" s="417"/>
      <c r="AI556" s="417"/>
      <c r="AJ556" s="417"/>
      <c r="AK556" s="417"/>
      <c r="AL556" s="417"/>
      <c r="AM556" s="417"/>
      <c r="AN556" s="417"/>
      <c r="AO556" s="417"/>
      <c r="AP556" s="417"/>
      <c r="AQ556" s="417"/>
      <c r="AR556" s="417"/>
      <c r="AS556" s="417"/>
      <c r="AT556" s="417"/>
      <c r="AU556" s="417"/>
      <c r="AV556" s="417"/>
      <c r="AW556" s="417"/>
      <c r="AX556" s="417"/>
      <c r="AY556" s="417"/>
      <c r="AZ556" s="417"/>
      <c r="BA556" s="419"/>
      <c r="BB556" s="495"/>
      <c r="BC556" s="419"/>
      <c r="BD556" s="419"/>
      <c r="BE556" s="419"/>
      <c r="BF556" s="419"/>
      <c r="BG556" s="419"/>
      <c r="BH556" s="419"/>
      <c r="BI556" s="419"/>
      <c r="BJ556" s="419"/>
      <c r="BK556" s="419"/>
      <c r="BL556" s="419"/>
      <c r="BM556" s="419"/>
      <c r="BN556" s="419"/>
      <c r="BO556" s="419"/>
      <c r="BP556" s="419"/>
      <c r="BQ556" s="419"/>
      <c r="BR556" s="419"/>
      <c r="BS556" s="419"/>
      <c r="BT556" s="419"/>
      <c r="BU556" s="419"/>
      <c r="BV556" s="419"/>
      <c r="BW556" s="419"/>
      <c r="BX556" s="419"/>
      <c r="BY556" s="419"/>
      <c r="BZ556" s="420"/>
      <c r="CA556" s="420"/>
      <c r="CB556" s="420"/>
      <c r="CC556" s="420"/>
      <c r="CD556" s="420"/>
      <c r="CE556" s="420"/>
      <c r="CF556" s="420"/>
      <c r="CG556" s="420"/>
      <c r="CH556" s="420"/>
      <c r="CI556" s="420"/>
      <c r="CJ556" s="420"/>
      <c r="CK556" s="420"/>
      <c r="CL556" s="420"/>
      <c r="CM556" s="420"/>
      <c r="CN556" s="420"/>
      <c r="CO556" s="420"/>
      <c r="CP556" s="420"/>
      <c r="CQ556" s="420"/>
      <c r="CR556" s="420"/>
      <c r="CS556" s="420"/>
      <c r="CT556" s="420"/>
      <c r="CU556" s="420"/>
      <c r="CV556" s="420"/>
      <c r="CW556" s="420"/>
      <c r="CX556" s="420"/>
      <c r="CY556" s="420"/>
      <c r="CZ556" s="420"/>
    </row>
    <row r="557" s="748" customFormat="true" ht="25.15" customHeight="true" x14ac:dyDescent="0.2">
      <c r="C557" s="849" t="s">
        <v>247</v>
      </c>
      <c r="D557" s="848"/>
      <c r="E557" s="708">
        <v>1.6494507320137557E-4</v>
      </c>
      <c r="F557" s="660"/>
      <c r="G557" s="660"/>
      <c r="H557" s="848" t="s">
        <v>345</v>
      </c>
      <c r="I557" s="848"/>
      <c r="J557" s="708">
        <v>1.404464305125412E-2</v>
      </c>
      <c r="K557" s="660"/>
      <c r="L557" s="660"/>
      <c r="M557" s="848" t="s">
        <v>252</v>
      </c>
      <c r="N557" s="848"/>
      <c r="O557" s="708">
        <v>1.2870027081576468E-5</v>
      </c>
      <c r="P557" s="660"/>
      <c r="Q557" s="660"/>
      <c r="AH557" s="417"/>
      <c r="AI557" s="417"/>
      <c r="AJ557" s="417"/>
      <c r="AK557" s="417"/>
      <c r="AL557" s="417"/>
      <c r="AM557" s="417"/>
      <c r="AN557" s="417"/>
      <c r="AO557" s="417"/>
      <c r="AP557" s="417"/>
      <c r="AQ557" s="417"/>
      <c r="AR557" s="417"/>
      <c r="AS557" s="417"/>
      <c r="AT557" s="417"/>
      <c r="AU557" s="417"/>
      <c r="AV557" s="417"/>
      <c r="AW557" s="417"/>
      <c r="AX557" s="417"/>
      <c r="AY557" s="417"/>
      <c r="AZ557" s="417"/>
      <c r="BA557" s="419"/>
      <c r="BB557" s="495"/>
      <c r="BC557" s="419"/>
      <c r="BD557" s="419"/>
      <c r="BE557" s="419"/>
      <c r="BF557" s="419"/>
      <c r="BG557" s="419"/>
      <c r="BH557" s="419"/>
      <c r="BI557" s="419"/>
      <c r="BJ557" s="419"/>
      <c r="BK557" s="419"/>
      <c r="BL557" s="419"/>
      <c r="BM557" s="419"/>
      <c r="BN557" s="419"/>
      <c r="BO557" s="419"/>
      <c r="BP557" s="419"/>
      <c r="BQ557" s="419"/>
      <c r="BR557" s="419"/>
      <c r="BS557" s="419"/>
      <c r="BT557" s="419"/>
      <c r="BU557" s="419"/>
      <c r="BV557" s="419"/>
      <c r="BW557" s="419"/>
      <c r="BX557" s="419"/>
      <c r="BY557" s="419"/>
      <c r="BZ557" s="420"/>
      <c r="CA557" s="420"/>
      <c r="CB557" s="420"/>
      <c r="CC557" s="420"/>
      <c r="CD557" s="420"/>
      <c r="CE557" s="420"/>
      <c r="CF557" s="420"/>
      <c r="CG557" s="420"/>
      <c r="CH557" s="420"/>
      <c r="CI557" s="420"/>
      <c r="CJ557" s="420"/>
      <c r="CK557" s="420"/>
      <c r="CL557" s="420"/>
      <c r="CM557" s="420"/>
      <c r="CN557" s="420"/>
      <c r="CO557" s="420"/>
      <c r="CP557" s="420"/>
      <c r="CQ557" s="420"/>
      <c r="CR557" s="420"/>
      <c r="CS557" s="420"/>
      <c r="CT557" s="420"/>
      <c r="CU557" s="420"/>
      <c r="CV557" s="420"/>
      <c r="CW557" s="420"/>
      <c r="CX557" s="420"/>
      <c r="CY557" s="420"/>
      <c r="CZ557" s="420"/>
    </row>
    <row r="558" s="748" customFormat="true" ht="25.15" customHeight="true" x14ac:dyDescent="0.2">
      <c r="C558" s="849" t="s">
        <v>379</v>
      </c>
      <c r="D558" s="848"/>
      <c r="E558" s="708">
        <v>7.3294443064657293E-6</v>
      </c>
      <c r="F558" s="660"/>
      <c r="G558" s="660"/>
      <c r="H558" s="848" t="s">
        <v>350</v>
      </c>
      <c r="I558" s="848"/>
      <c r="J558" s="708">
        <v>4.7253616881272834E-3</v>
      </c>
      <c r="K558" s="660"/>
      <c r="L558" s="660"/>
      <c r="M558" s="848" t="s">
        <v>387</v>
      </c>
      <c r="N558" s="848"/>
      <c r="O558" s="708">
        <v>5.5607015797941152E-8</v>
      </c>
      <c r="P558" s="660"/>
      <c r="Q558" s="660"/>
      <c r="AH558" s="417"/>
      <c r="AI558" s="417"/>
      <c r="AJ558" s="417"/>
      <c r="AK558" s="417"/>
      <c r="AL558" s="417"/>
      <c r="AM558" s="417"/>
      <c r="AN558" s="417"/>
      <c r="AO558" s="417"/>
      <c r="AP558" s="417"/>
      <c r="AQ558" s="417"/>
      <c r="AR558" s="417"/>
      <c r="AS558" s="417"/>
      <c r="AT558" s="417"/>
      <c r="AU558" s="417"/>
      <c r="AV558" s="417"/>
      <c r="AW558" s="417"/>
      <c r="AX558" s="417"/>
      <c r="AY558" s="417"/>
      <c r="AZ558" s="417"/>
      <c r="BA558" s="419"/>
      <c r="BB558" s="495"/>
      <c r="BC558" s="419"/>
      <c r="BD558" s="419"/>
      <c r="BE558" s="419"/>
      <c r="BF558" s="419"/>
      <c r="BG558" s="419"/>
      <c r="BH558" s="419"/>
      <c r="BI558" s="419"/>
      <c r="BJ558" s="419"/>
      <c r="BK558" s="419"/>
      <c r="BL558" s="419"/>
      <c r="BM558" s="419"/>
      <c r="BN558" s="419"/>
      <c r="BO558" s="419"/>
      <c r="BP558" s="419"/>
      <c r="BQ558" s="419"/>
      <c r="BR558" s="419"/>
      <c r="BS558" s="419"/>
      <c r="BT558" s="419"/>
      <c r="BU558" s="419"/>
      <c r="BV558" s="419"/>
      <c r="BW558" s="419"/>
      <c r="BX558" s="419"/>
      <c r="BY558" s="419"/>
      <c r="BZ558" s="420"/>
      <c r="CA558" s="420"/>
      <c r="CB558" s="420"/>
      <c r="CC558" s="420"/>
      <c r="CD558" s="420"/>
      <c r="CE558" s="420"/>
      <c r="CF558" s="420"/>
      <c r="CG558" s="420"/>
      <c r="CH558" s="420"/>
      <c r="CI558" s="420"/>
      <c r="CJ558" s="420"/>
      <c r="CK558" s="420"/>
      <c r="CL558" s="420"/>
      <c r="CM558" s="420"/>
      <c r="CN558" s="420"/>
      <c r="CO558" s="420"/>
      <c r="CP558" s="420"/>
      <c r="CQ558" s="420"/>
      <c r="CR558" s="420"/>
      <c r="CS558" s="420"/>
      <c r="CT558" s="420"/>
      <c r="CU558" s="420"/>
      <c r="CV558" s="420"/>
      <c r="CW558" s="420"/>
      <c r="CX558" s="420"/>
      <c r="CY558" s="420"/>
      <c r="CZ558" s="420"/>
    </row>
    <row r="559" s="748" customFormat="true" ht="25.15" customHeight="true" x14ac:dyDescent="0.2">
      <c r="C559" s="849" t="s">
        <v>222</v>
      </c>
      <c r="D559" s="848"/>
      <c r="E559" s="708">
        <v>1.8711023707346987E-2</v>
      </c>
      <c r="F559" s="660"/>
      <c r="G559" s="660"/>
      <c r="H559" s="848" t="s">
        <v>389</v>
      </c>
      <c r="I559" s="848"/>
      <c r="J559" s="708">
        <v>1.0750484575444302E-5</v>
      </c>
      <c r="K559" s="660"/>
      <c r="L559" s="660"/>
      <c r="M559" s="848" t="s">
        <v>360</v>
      </c>
      <c r="N559" s="848"/>
      <c r="O559" s="708">
        <v>1.4856275629611804E-5</v>
      </c>
      <c r="P559" s="660"/>
      <c r="Q559" s="660"/>
      <c r="AH559" s="417"/>
      <c r="AI559" s="417"/>
      <c r="AJ559" s="417"/>
      <c r="AK559" s="417"/>
      <c r="AL559" s="417"/>
      <c r="AM559" s="417"/>
      <c r="AN559" s="417"/>
      <c r="AO559" s="417"/>
      <c r="AP559" s="417"/>
      <c r="AQ559" s="417"/>
      <c r="AR559" s="417"/>
      <c r="AS559" s="417"/>
      <c r="AT559" s="417"/>
      <c r="AU559" s="417"/>
      <c r="AV559" s="417"/>
      <c r="AW559" s="417"/>
      <c r="AX559" s="417"/>
      <c r="AY559" s="417"/>
      <c r="AZ559" s="417"/>
      <c r="BA559" s="419"/>
      <c r="BB559" s="495"/>
      <c r="BC559" s="419"/>
      <c r="BD559" s="419"/>
      <c r="BE559" s="419"/>
      <c r="BF559" s="419"/>
      <c r="BG559" s="419"/>
      <c r="BH559" s="419"/>
      <c r="BI559" s="419"/>
      <c r="BJ559" s="419"/>
      <c r="BK559" s="419"/>
      <c r="BL559" s="419"/>
      <c r="BM559" s="419"/>
      <c r="BN559" s="419"/>
      <c r="BO559" s="419"/>
      <c r="BP559" s="419"/>
      <c r="BQ559" s="419"/>
      <c r="BR559" s="419"/>
      <c r="BS559" s="419"/>
      <c r="BT559" s="419"/>
      <c r="BU559" s="419"/>
      <c r="BV559" s="419"/>
      <c r="BW559" s="419"/>
      <c r="BX559" s="419"/>
      <c r="BY559" s="419"/>
      <c r="BZ559" s="420"/>
      <c r="CA559" s="420"/>
      <c r="CB559" s="420"/>
      <c r="CC559" s="420"/>
      <c r="CD559" s="420"/>
      <c r="CE559" s="420"/>
      <c r="CF559" s="420"/>
      <c r="CG559" s="420"/>
      <c r="CH559" s="420"/>
      <c r="CI559" s="420"/>
      <c r="CJ559" s="420"/>
      <c r="CK559" s="420"/>
      <c r="CL559" s="420"/>
      <c r="CM559" s="420"/>
      <c r="CN559" s="420"/>
      <c r="CO559" s="420"/>
      <c r="CP559" s="420"/>
      <c r="CQ559" s="420"/>
      <c r="CR559" s="420"/>
      <c r="CS559" s="420"/>
      <c r="CT559" s="420"/>
      <c r="CU559" s="420"/>
      <c r="CV559" s="420"/>
      <c r="CW559" s="420"/>
      <c r="CX559" s="420"/>
      <c r="CY559" s="420"/>
      <c r="CZ559" s="420"/>
    </row>
    <row r="560" s="748" customFormat="true" ht="25.15" customHeight="true" x14ac:dyDescent="0.2">
      <c r="C560" s="849" t="s">
        <v>367</v>
      </c>
      <c r="D560" s="848"/>
      <c r="E560" s="708">
        <v>1.8337647494822627E-4</v>
      </c>
      <c r="F560" s="660"/>
      <c r="G560" s="660"/>
      <c r="H560" s="848" t="s">
        <v>347</v>
      </c>
      <c r="I560" s="848"/>
      <c r="J560" s="708">
        <v>5.7045321473137521E-4</v>
      </c>
      <c r="K560" s="660"/>
      <c r="L560" s="660"/>
      <c r="M560" s="848" t="s">
        <v>235</v>
      </c>
      <c r="N560" s="848"/>
      <c r="O560" s="708">
        <v>1.7331561444554909E-10</v>
      </c>
      <c r="P560" s="660"/>
      <c r="Q560" s="660"/>
      <c r="AH560" s="417"/>
      <c r="AI560" s="417"/>
      <c r="AJ560" s="417"/>
      <c r="AK560" s="417"/>
      <c r="AL560" s="417"/>
      <c r="AM560" s="417"/>
      <c r="AN560" s="417"/>
      <c r="AO560" s="417"/>
      <c r="AP560" s="417"/>
      <c r="AQ560" s="417"/>
      <c r="AR560" s="417"/>
      <c r="AS560" s="417"/>
      <c r="AT560" s="417"/>
      <c r="AU560" s="417"/>
      <c r="AV560" s="417"/>
      <c r="AW560" s="417"/>
      <c r="AX560" s="417"/>
      <c r="AY560" s="417"/>
      <c r="AZ560" s="417"/>
      <c r="BA560" s="419"/>
      <c r="BB560" s="495"/>
      <c r="BC560" s="419"/>
      <c r="BD560" s="419"/>
      <c r="BE560" s="419"/>
      <c r="BF560" s="419"/>
      <c r="BG560" s="419"/>
      <c r="BH560" s="419"/>
      <c r="BI560" s="419"/>
      <c r="BJ560" s="419"/>
      <c r="BK560" s="419"/>
      <c r="BL560" s="419"/>
      <c r="BM560" s="419"/>
      <c r="BN560" s="419"/>
      <c r="BO560" s="419"/>
      <c r="BP560" s="419"/>
      <c r="BQ560" s="419"/>
      <c r="BR560" s="419"/>
      <c r="BS560" s="419"/>
      <c r="BT560" s="419"/>
      <c r="BU560" s="419"/>
      <c r="BV560" s="419"/>
      <c r="BW560" s="419"/>
      <c r="BX560" s="419"/>
      <c r="BY560" s="419"/>
      <c r="BZ560" s="420"/>
      <c r="CA560" s="420"/>
      <c r="CB560" s="420"/>
      <c r="CC560" s="420"/>
      <c r="CD560" s="420"/>
      <c r="CE560" s="420"/>
      <c r="CF560" s="420"/>
      <c r="CG560" s="420"/>
      <c r="CH560" s="420"/>
      <c r="CI560" s="420"/>
      <c r="CJ560" s="420"/>
      <c r="CK560" s="420"/>
      <c r="CL560" s="420"/>
      <c r="CM560" s="420"/>
      <c r="CN560" s="420"/>
      <c r="CO560" s="420"/>
      <c r="CP560" s="420"/>
      <c r="CQ560" s="420"/>
      <c r="CR560" s="420"/>
      <c r="CS560" s="420"/>
      <c r="CT560" s="420"/>
      <c r="CU560" s="420"/>
      <c r="CV560" s="420"/>
      <c r="CW560" s="420"/>
      <c r="CX560" s="420"/>
      <c r="CY560" s="420"/>
      <c r="CZ560" s="420"/>
    </row>
    <row r="561" s="748" customFormat="true" ht="25.15" customHeight="true" x14ac:dyDescent="0.2">
      <c r="C561" s="849" t="s">
        <v>373</v>
      </c>
      <c r="D561" s="848"/>
      <c r="E561" s="708">
        <v>5.2753294253691076E-4</v>
      </c>
      <c r="F561" s="660"/>
      <c r="G561" s="660"/>
      <c r="H561" s="848" t="s">
        <v>366</v>
      </c>
      <c r="I561" s="848"/>
      <c r="J561" s="708">
        <v>1.869550199869437E-3</v>
      </c>
      <c r="K561" s="660"/>
      <c r="L561" s="660"/>
      <c r="M561" s="848" t="s">
        <v>384</v>
      </c>
      <c r="N561" s="848"/>
      <c r="O561" s="708">
        <v>1.6160995090556292E-5</v>
      </c>
      <c r="P561" s="660"/>
      <c r="Q561" s="660"/>
      <c r="AH561" s="417"/>
      <c r="AI561" s="417"/>
      <c r="AJ561" s="417"/>
      <c r="AK561" s="417"/>
      <c r="AL561" s="417"/>
      <c r="AM561" s="417"/>
      <c r="AN561" s="417"/>
      <c r="AO561" s="417"/>
      <c r="AP561" s="417"/>
      <c r="AQ561" s="417"/>
      <c r="AR561" s="417"/>
      <c r="AS561" s="417"/>
      <c r="AT561" s="417"/>
      <c r="AU561" s="417"/>
      <c r="AV561" s="417"/>
      <c r="AW561" s="417"/>
      <c r="AX561" s="417"/>
      <c r="AY561" s="417"/>
      <c r="AZ561" s="417"/>
      <c r="BA561" s="419"/>
      <c r="BB561" s="495"/>
      <c r="BC561" s="419"/>
      <c r="BD561" s="419"/>
      <c r="BE561" s="419"/>
      <c r="BF561" s="419"/>
      <c r="BG561" s="419"/>
      <c r="BH561" s="419"/>
      <c r="BI561" s="419"/>
      <c r="BJ561" s="419"/>
      <c r="BK561" s="419"/>
      <c r="BL561" s="419"/>
      <c r="BM561" s="419"/>
      <c r="BN561" s="419"/>
      <c r="BO561" s="419"/>
      <c r="BP561" s="419"/>
      <c r="BQ561" s="419"/>
      <c r="BR561" s="419"/>
      <c r="BS561" s="419"/>
      <c r="BT561" s="419"/>
      <c r="BU561" s="419"/>
      <c r="BV561" s="419"/>
      <c r="BW561" s="419"/>
      <c r="BX561" s="419"/>
      <c r="BY561" s="419"/>
      <c r="BZ561" s="420"/>
      <c r="CA561" s="420"/>
      <c r="CB561" s="420"/>
      <c r="CC561" s="420"/>
      <c r="CD561" s="420"/>
      <c r="CE561" s="420"/>
      <c r="CF561" s="420"/>
      <c r="CG561" s="420"/>
      <c r="CH561" s="420"/>
      <c r="CI561" s="420"/>
      <c r="CJ561" s="420"/>
      <c r="CK561" s="420"/>
      <c r="CL561" s="420"/>
      <c r="CM561" s="420"/>
      <c r="CN561" s="420"/>
      <c r="CO561" s="420"/>
      <c r="CP561" s="420"/>
      <c r="CQ561" s="420"/>
      <c r="CR561" s="420"/>
      <c r="CS561" s="420"/>
      <c r="CT561" s="420"/>
      <c r="CU561" s="420"/>
      <c r="CV561" s="420"/>
      <c r="CW561" s="420"/>
      <c r="CX561" s="420"/>
      <c r="CY561" s="420"/>
      <c r="CZ561" s="420"/>
    </row>
    <row r="562" s="748" customFormat="true" ht="25.15" customHeight="true" x14ac:dyDescent="0.2">
      <c r="C562" s="849" t="s">
        <v>381</v>
      </c>
      <c r="D562" s="848"/>
      <c r="E562" s="708">
        <v>8.7228813176304409E-5</v>
      </c>
      <c r="F562" s="660"/>
      <c r="G562" s="660"/>
      <c r="H562" s="848" t="s">
        <v>349</v>
      </c>
      <c r="I562" s="848"/>
      <c r="J562" s="708">
        <v>7.2028547366067555E-3</v>
      </c>
      <c r="K562" s="660"/>
      <c r="L562" s="660"/>
      <c r="M562" s="848" t="s">
        <v>382</v>
      </c>
      <c r="N562" s="848"/>
      <c r="O562" s="708">
        <v>2.5557520883325207E-5</v>
      </c>
      <c r="P562" s="660"/>
      <c r="Q562" s="660"/>
      <c r="AH562" s="417"/>
      <c r="AI562" s="417"/>
      <c r="AJ562" s="417"/>
      <c r="AK562" s="417"/>
      <c r="AL562" s="417"/>
      <c r="AM562" s="417"/>
      <c r="AN562" s="417"/>
      <c r="AO562" s="417"/>
      <c r="AP562" s="417"/>
      <c r="AQ562" s="417"/>
      <c r="AR562" s="417"/>
      <c r="AS562" s="417"/>
      <c r="AT562" s="417"/>
      <c r="AU562" s="417"/>
      <c r="AV562" s="417"/>
      <c r="AW562" s="417"/>
      <c r="AX562" s="417"/>
      <c r="AY562" s="417"/>
      <c r="AZ562" s="417"/>
      <c r="BA562" s="419"/>
      <c r="BB562" s="495"/>
      <c r="BC562" s="419"/>
      <c r="BD562" s="419"/>
      <c r="BE562" s="419"/>
      <c r="BF562" s="419"/>
      <c r="BG562" s="419"/>
      <c r="BH562" s="419"/>
      <c r="BI562" s="419"/>
      <c r="BJ562" s="419"/>
      <c r="BK562" s="419"/>
      <c r="BL562" s="419"/>
      <c r="BM562" s="419"/>
      <c r="BN562" s="419"/>
      <c r="BO562" s="419"/>
      <c r="BP562" s="419"/>
      <c r="BQ562" s="419"/>
      <c r="BR562" s="419"/>
      <c r="BS562" s="419"/>
      <c r="BT562" s="419"/>
      <c r="BU562" s="419"/>
      <c r="BV562" s="419"/>
      <c r="BW562" s="419"/>
      <c r="BX562" s="419"/>
      <c r="BY562" s="419"/>
      <c r="BZ562" s="420"/>
      <c r="CA562" s="420"/>
      <c r="CB562" s="420"/>
      <c r="CC562" s="420"/>
      <c r="CD562" s="420"/>
      <c r="CE562" s="420"/>
      <c r="CF562" s="420"/>
      <c r="CG562" s="420"/>
      <c r="CH562" s="420"/>
      <c r="CI562" s="420"/>
      <c r="CJ562" s="420"/>
      <c r="CK562" s="420"/>
      <c r="CL562" s="420"/>
      <c r="CM562" s="420"/>
      <c r="CN562" s="420"/>
      <c r="CO562" s="420"/>
      <c r="CP562" s="420"/>
      <c r="CQ562" s="420"/>
      <c r="CR562" s="420"/>
      <c r="CS562" s="420"/>
      <c r="CT562" s="420"/>
      <c r="CU562" s="420"/>
      <c r="CV562" s="420"/>
      <c r="CW562" s="420"/>
      <c r="CX562" s="420"/>
      <c r="CY562" s="420"/>
      <c r="CZ562" s="420"/>
    </row>
    <row r="563" s="748" customFormat="true" ht="25.15" customHeight="true" x14ac:dyDescent="0.2">
      <c r="C563" s="849" t="s">
        <v>248</v>
      </c>
      <c r="D563" s="848"/>
      <c r="E563" s="708">
        <v>9.1358415063721852E-5</v>
      </c>
      <c r="F563" s="660"/>
      <c r="G563" s="660"/>
      <c r="H563" s="848" t="s">
        <v>355</v>
      </c>
      <c r="I563" s="848"/>
      <c r="J563" s="708">
        <v>4.8259724679005269E-3</v>
      </c>
      <c r="K563" s="660"/>
      <c r="L563" s="660"/>
      <c r="M563" s="848" t="s">
        <v>232</v>
      </c>
      <c r="N563" s="848"/>
      <c r="O563" s="708">
        <v>4.0399959345754151E-4</v>
      </c>
      <c r="P563" s="660"/>
      <c r="Q563" s="660"/>
      <c r="AH563" s="417"/>
      <c r="AI563" s="417"/>
      <c r="AJ563" s="417"/>
      <c r="AK563" s="417"/>
      <c r="AL563" s="417"/>
      <c r="AM563" s="417"/>
      <c r="AN563" s="417"/>
      <c r="AO563" s="417"/>
      <c r="AP563" s="417"/>
      <c r="AQ563" s="417"/>
      <c r="AR563" s="417"/>
      <c r="AS563" s="417"/>
      <c r="AT563" s="417"/>
      <c r="AU563" s="417"/>
      <c r="AV563" s="417"/>
      <c r="AW563" s="417"/>
      <c r="AX563" s="417"/>
      <c r="AY563" s="417"/>
      <c r="AZ563" s="417"/>
      <c r="BA563" s="419"/>
      <c r="BB563" s="495"/>
      <c r="BC563" s="419"/>
      <c r="BD563" s="419"/>
      <c r="BE563" s="419"/>
      <c r="BF563" s="419"/>
      <c r="BG563" s="419"/>
      <c r="BH563" s="419"/>
      <c r="BI563" s="419"/>
      <c r="BJ563" s="419"/>
      <c r="BK563" s="419"/>
      <c r="BL563" s="419"/>
      <c r="BM563" s="419"/>
      <c r="BN563" s="419"/>
      <c r="BO563" s="419"/>
      <c r="BP563" s="419"/>
      <c r="BQ563" s="419"/>
      <c r="BR563" s="419"/>
      <c r="BS563" s="419"/>
      <c r="BT563" s="419"/>
      <c r="BU563" s="419"/>
      <c r="BV563" s="419"/>
      <c r="BW563" s="419"/>
      <c r="BX563" s="419"/>
      <c r="BY563" s="419"/>
      <c r="BZ563" s="420"/>
      <c r="CA563" s="420"/>
      <c r="CB563" s="420"/>
      <c r="CC563" s="420"/>
      <c r="CD563" s="420"/>
      <c r="CE563" s="420"/>
      <c r="CF563" s="420"/>
      <c r="CG563" s="420"/>
      <c r="CH563" s="420"/>
      <c r="CI563" s="420"/>
      <c r="CJ563" s="420"/>
      <c r="CK563" s="420"/>
      <c r="CL563" s="420"/>
      <c r="CM563" s="420"/>
      <c r="CN563" s="420"/>
      <c r="CO563" s="420"/>
      <c r="CP563" s="420"/>
      <c r="CQ563" s="420"/>
      <c r="CR563" s="420"/>
      <c r="CS563" s="420"/>
      <c r="CT563" s="420"/>
      <c r="CU563" s="420"/>
      <c r="CV563" s="420"/>
      <c r="CW563" s="420"/>
      <c r="CX563" s="420"/>
      <c r="CY563" s="420"/>
      <c r="CZ563" s="420"/>
    </row>
    <row r="564" s="748" customFormat="true" ht="25.15" customHeight="true" x14ac:dyDescent="0.2">
      <c r="C564" s="849" t="s">
        <v>252</v>
      </c>
      <c r="D564" s="848"/>
      <c r="E564" s="708">
        <v>1.4139521308147049E-4</v>
      </c>
      <c r="F564" s="660"/>
      <c r="G564" s="660"/>
      <c r="H564" s="848" t="s">
        <v>391</v>
      </c>
      <c r="I564" s="848"/>
      <c r="J564" s="708">
        <v>2.8288966996522706E-7</v>
      </c>
      <c r="K564" s="660"/>
      <c r="L564" s="660"/>
      <c r="M564" s="848" t="s">
        <v>345</v>
      </c>
      <c r="N564" s="848"/>
      <c r="O564" s="708">
        <v>3.5810878650023912E-4</v>
      </c>
      <c r="P564" s="660"/>
      <c r="Q564" s="660"/>
      <c r="AH564" s="417"/>
      <c r="AI564" s="417"/>
      <c r="AJ564" s="417"/>
      <c r="AK564" s="417"/>
      <c r="AL564" s="417"/>
      <c r="AM564" s="417"/>
      <c r="AN564" s="417"/>
      <c r="AO564" s="417"/>
      <c r="AP564" s="417"/>
      <c r="AQ564" s="417"/>
      <c r="AR564" s="417"/>
      <c r="AS564" s="417"/>
      <c r="AT564" s="417"/>
      <c r="AU564" s="417"/>
      <c r="AV564" s="417"/>
      <c r="AW564" s="417"/>
      <c r="AX564" s="417"/>
      <c r="AY564" s="417"/>
      <c r="AZ564" s="417"/>
      <c r="BA564" s="419"/>
      <c r="BB564" s="495"/>
      <c r="BC564" s="419"/>
      <c r="BD564" s="419"/>
      <c r="BE564" s="419"/>
      <c r="BF564" s="419"/>
      <c r="BG564" s="419"/>
      <c r="BH564" s="419"/>
      <c r="BI564" s="419"/>
      <c r="BJ564" s="419"/>
      <c r="BK564" s="419"/>
      <c r="BL564" s="419"/>
      <c r="BM564" s="419"/>
      <c r="BN564" s="419"/>
      <c r="BO564" s="419"/>
      <c r="BP564" s="419"/>
      <c r="BQ564" s="419"/>
      <c r="BR564" s="419"/>
      <c r="BS564" s="419"/>
      <c r="BT564" s="419"/>
      <c r="BU564" s="419"/>
      <c r="BV564" s="419"/>
      <c r="BW564" s="419"/>
      <c r="BX564" s="419"/>
      <c r="BY564" s="419"/>
      <c r="BZ564" s="420"/>
      <c r="CA564" s="420"/>
      <c r="CB564" s="420"/>
      <c r="CC564" s="420"/>
      <c r="CD564" s="420"/>
      <c r="CE564" s="420"/>
      <c r="CF564" s="420"/>
      <c r="CG564" s="420"/>
      <c r="CH564" s="420"/>
      <c r="CI564" s="420"/>
      <c r="CJ564" s="420"/>
      <c r="CK564" s="420"/>
      <c r="CL564" s="420"/>
      <c r="CM564" s="420"/>
      <c r="CN564" s="420"/>
      <c r="CO564" s="420"/>
      <c r="CP564" s="420"/>
      <c r="CQ564" s="420"/>
      <c r="CR564" s="420"/>
      <c r="CS564" s="420"/>
      <c r="CT564" s="420"/>
      <c r="CU564" s="420"/>
      <c r="CV564" s="420"/>
      <c r="CW564" s="420"/>
      <c r="CX564" s="420"/>
      <c r="CY564" s="420"/>
      <c r="CZ564" s="420"/>
    </row>
    <row r="565" s="748" customFormat="true" ht="25.15" customHeight="true" x14ac:dyDescent="0.2">
      <c r="C565" s="849" t="s">
        <v>387</v>
      </c>
      <c r="D565" s="848"/>
      <c r="E565" s="708">
        <v>8.4551792693835238E-5</v>
      </c>
      <c r="F565" s="660"/>
      <c r="G565" s="660"/>
      <c r="H565" s="848" t="s">
        <v>385</v>
      </c>
      <c r="I565" s="848"/>
      <c r="J565" s="708">
        <v>1.0578613808235789E-4</v>
      </c>
      <c r="K565" s="660"/>
      <c r="L565" s="660"/>
      <c r="M565" s="848" t="s">
        <v>350</v>
      </c>
      <c r="N565" s="848"/>
      <c r="O565" s="708">
        <v>5.2742792475697143E-4</v>
      </c>
      <c r="P565" s="660"/>
      <c r="Q565" s="660"/>
      <c r="AH565" s="417"/>
      <c r="AI565" s="417"/>
      <c r="AJ565" s="417"/>
      <c r="AK565" s="417"/>
      <c r="AL565" s="417"/>
      <c r="AM565" s="417"/>
      <c r="AN565" s="417"/>
      <c r="AO565" s="417"/>
      <c r="AP565" s="417"/>
      <c r="AQ565" s="417"/>
      <c r="AR565" s="417"/>
      <c r="AS565" s="417"/>
      <c r="AT565" s="417"/>
      <c r="AU565" s="417"/>
      <c r="AV565" s="417"/>
      <c r="AW565" s="417"/>
      <c r="AX565" s="417"/>
      <c r="AY565" s="417"/>
      <c r="AZ565" s="417"/>
      <c r="BA565" s="419"/>
      <c r="BB565" s="495"/>
      <c r="BC565" s="419"/>
      <c r="BD565" s="419"/>
      <c r="BE565" s="419"/>
      <c r="BF565" s="419"/>
      <c r="BG565" s="419"/>
      <c r="BH565" s="419"/>
      <c r="BI565" s="419"/>
      <c r="BJ565" s="419"/>
      <c r="BK565" s="419"/>
      <c r="BL565" s="419"/>
      <c r="BM565" s="419"/>
      <c r="BN565" s="419"/>
      <c r="BO565" s="419"/>
      <c r="BP565" s="419"/>
      <c r="BQ565" s="419"/>
      <c r="BR565" s="419"/>
      <c r="BS565" s="419"/>
      <c r="BT565" s="419"/>
      <c r="BU565" s="419"/>
      <c r="BV565" s="419"/>
      <c r="BW565" s="419"/>
      <c r="BX565" s="419"/>
      <c r="BY565" s="419"/>
      <c r="BZ565" s="420"/>
      <c r="CA565" s="420"/>
      <c r="CB565" s="420"/>
      <c r="CC565" s="420"/>
      <c r="CD565" s="420"/>
      <c r="CE565" s="420"/>
      <c r="CF565" s="420"/>
      <c r="CG565" s="420"/>
      <c r="CH565" s="420"/>
      <c r="CI565" s="420"/>
      <c r="CJ565" s="420"/>
      <c r="CK565" s="420"/>
      <c r="CL565" s="420"/>
      <c r="CM565" s="420"/>
      <c r="CN565" s="420"/>
      <c r="CO565" s="420"/>
      <c r="CP565" s="420"/>
      <c r="CQ565" s="420"/>
      <c r="CR565" s="420"/>
      <c r="CS565" s="420"/>
      <c r="CT565" s="420"/>
      <c r="CU565" s="420"/>
      <c r="CV565" s="420"/>
      <c r="CW565" s="420"/>
      <c r="CX565" s="420"/>
      <c r="CY565" s="420"/>
      <c r="CZ565" s="420"/>
    </row>
    <row r="566" s="748" customFormat="true" ht="25.15" customHeight="true" x14ac:dyDescent="0.2">
      <c r="C566" s="849" t="s">
        <v>360</v>
      </c>
      <c r="D566" s="848"/>
      <c r="E566" s="708">
        <v>1.5966390188789455E-3</v>
      </c>
      <c r="F566" s="660"/>
      <c r="G566" s="660"/>
      <c r="H566" s="848" t="s">
        <v>363</v>
      </c>
      <c r="I566" s="848"/>
      <c r="J566" s="708">
        <v>1.387418706237227E-3</v>
      </c>
      <c r="K566" s="660"/>
      <c r="L566" s="660"/>
      <c r="M566" s="848" t="s">
        <v>389</v>
      </c>
      <c r="N566" s="848"/>
      <c r="O566" s="708">
        <v>1.1341401067144154E-6</v>
      </c>
      <c r="P566" s="660"/>
      <c r="Q566" s="660"/>
      <c r="AH566" s="417"/>
      <c r="AI566" s="417"/>
      <c r="AJ566" s="417"/>
      <c r="AK566" s="417"/>
      <c r="AL566" s="417"/>
      <c r="AM566" s="417"/>
      <c r="AN566" s="417"/>
      <c r="AO566" s="417"/>
      <c r="AP566" s="417"/>
      <c r="AQ566" s="417"/>
      <c r="AR566" s="417"/>
      <c r="AS566" s="417"/>
      <c r="AT566" s="417"/>
      <c r="AU566" s="417"/>
      <c r="AV566" s="417"/>
      <c r="AW566" s="417"/>
      <c r="AX566" s="417"/>
      <c r="AY566" s="417"/>
      <c r="AZ566" s="417"/>
      <c r="BA566" s="419"/>
      <c r="BB566" s="495"/>
      <c r="BC566" s="419"/>
      <c r="BD566" s="419"/>
      <c r="BE566" s="419"/>
      <c r="BF566" s="419"/>
      <c r="BG566" s="419"/>
      <c r="BH566" s="419"/>
      <c r="BI566" s="419"/>
      <c r="BJ566" s="419"/>
      <c r="BK566" s="419"/>
      <c r="BL566" s="419"/>
      <c r="BM566" s="419"/>
      <c r="BN566" s="419"/>
      <c r="BO566" s="419"/>
      <c r="BP566" s="419"/>
      <c r="BQ566" s="419"/>
      <c r="BR566" s="419"/>
      <c r="BS566" s="419"/>
      <c r="BT566" s="419"/>
      <c r="BU566" s="419"/>
      <c r="BV566" s="419"/>
      <c r="BW566" s="419"/>
      <c r="BX566" s="419"/>
      <c r="BY566" s="419"/>
      <c r="BZ566" s="420"/>
      <c r="CA566" s="420"/>
      <c r="CB566" s="420"/>
      <c r="CC566" s="420"/>
      <c r="CD566" s="420"/>
      <c r="CE566" s="420"/>
      <c r="CF566" s="420"/>
      <c r="CG566" s="420"/>
      <c r="CH566" s="420"/>
      <c r="CI566" s="420"/>
      <c r="CJ566" s="420"/>
      <c r="CK566" s="420"/>
      <c r="CL566" s="420"/>
      <c r="CM566" s="420"/>
      <c r="CN566" s="420"/>
      <c r="CO566" s="420"/>
      <c r="CP566" s="420"/>
      <c r="CQ566" s="420"/>
      <c r="CR566" s="420"/>
      <c r="CS566" s="420"/>
      <c r="CT566" s="420"/>
      <c r="CU566" s="420"/>
      <c r="CV566" s="420"/>
      <c r="CW566" s="420"/>
      <c r="CX566" s="420"/>
      <c r="CY566" s="420"/>
      <c r="CZ566" s="420"/>
    </row>
    <row r="567" s="748" customFormat="true" ht="25.15" customHeight="true" x14ac:dyDescent="0.2">
      <c r="C567" s="849" t="s">
        <v>235</v>
      </c>
      <c r="D567" s="848"/>
      <c r="E567" s="708">
        <v>4.3100300302378532E-8</v>
      </c>
      <c r="F567" s="660"/>
      <c r="G567" s="660"/>
      <c r="H567" s="848" t="s">
        <v>352</v>
      </c>
      <c r="I567" s="848"/>
      <c r="J567" s="708">
        <v>5.9041039784264717E-3</v>
      </c>
      <c r="K567" s="660"/>
      <c r="L567" s="660"/>
      <c r="M567" s="848" t="s">
        <v>347</v>
      </c>
      <c r="N567" s="848"/>
      <c r="O567" s="708">
        <v>1.1669810277359968E-3</v>
      </c>
      <c r="P567" s="660"/>
      <c r="Q567" s="660"/>
      <c r="AH567" s="417"/>
      <c r="AI567" s="417"/>
      <c r="AJ567" s="417"/>
      <c r="AK567" s="417"/>
      <c r="AL567" s="417"/>
      <c r="AM567" s="417"/>
      <c r="AN567" s="417"/>
      <c r="AO567" s="417"/>
      <c r="AP567" s="417"/>
      <c r="AQ567" s="417"/>
      <c r="AR567" s="417"/>
      <c r="AS567" s="417"/>
      <c r="AT567" s="417"/>
      <c r="AU567" s="417"/>
      <c r="AV567" s="417"/>
      <c r="AW567" s="417"/>
      <c r="AX567" s="417"/>
      <c r="AY567" s="417"/>
      <c r="AZ567" s="417"/>
      <c r="BA567" s="419"/>
      <c r="BB567" s="495"/>
      <c r="BC567" s="419"/>
      <c r="BD567" s="419"/>
      <c r="BE567" s="419"/>
      <c r="BF567" s="419"/>
      <c r="BG567" s="419"/>
      <c r="BH567" s="419"/>
      <c r="BI567" s="419"/>
      <c r="BJ567" s="419"/>
      <c r="BK567" s="419"/>
      <c r="BL567" s="419"/>
      <c r="BM567" s="419"/>
      <c r="BN567" s="419"/>
      <c r="BO567" s="419"/>
      <c r="BP567" s="419"/>
      <c r="BQ567" s="419"/>
      <c r="BR567" s="419"/>
      <c r="BS567" s="419"/>
      <c r="BT567" s="419"/>
      <c r="BU567" s="419"/>
      <c r="BV567" s="419"/>
      <c r="BW567" s="419"/>
      <c r="BX567" s="419"/>
      <c r="BY567" s="419"/>
      <c r="BZ567" s="420"/>
      <c r="CA567" s="420"/>
      <c r="CB567" s="420"/>
      <c r="CC567" s="420"/>
      <c r="CD567" s="420"/>
      <c r="CE567" s="420"/>
      <c r="CF567" s="420"/>
      <c r="CG567" s="420"/>
      <c r="CH567" s="420"/>
      <c r="CI567" s="420"/>
      <c r="CJ567" s="420"/>
      <c r="CK567" s="420"/>
      <c r="CL567" s="420"/>
      <c r="CM567" s="420"/>
      <c r="CN567" s="420"/>
      <c r="CO567" s="420"/>
      <c r="CP567" s="420"/>
      <c r="CQ567" s="420"/>
      <c r="CR567" s="420"/>
      <c r="CS567" s="420"/>
      <c r="CT567" s="420"/>
      <c r="CU567" s="420"/>
      <c r="CV567" s="420"/>
      <c r="CW567" s="420"/>
      <c r="CX567" s="420"/>
      <c r="CY567" s="420"/>
      <c r="CZ567" s="420"/>
    </row>
    <row r="568" s="748" customFormat="true" ht="25.15" customHeight="true" x14ac:dyDescent="0.2">
      <c r="C568" s="849" t="s">
        <v>384</v>
      </c>
      <c r="D568" s="848"/>
      <c r="E568" s="708">
        <v>1.037029282894527E-5</v>
      </c>
      <c r="F568" s="660"/>
      <c r="G568" s="660"/>
      <c r="H568" s="848" t="s">
        <v>364</v>
      </c>
      <c r="I568" s="848"/>
      <c r="J568" s="708">
        <v>2.0450556308403444E-3</v>
      </c>
      <c r="K568" s="660"/>
      <c r="L568" s="660"/>
      <c r="M568" s="848" t="s">
        <v>366</v>
      </c>
      <c r="N568" s="848"/>
      <c r="O568" s="708">
        <v>1.4340421680517347E-6</v>
      </c>
      <c r="P568" s="660"/>
      <c r="Q568" s="660"/>
      <c r="AH568" s="417"/>
      <c r="AI568" s="417"/>
      <c r="AJ568" s="417"/>
      <c r="AK568" s="417"/>
      <c r="AL568" s="417"/>
      <c r="AM568" s="417"/>
      <c r="AN568" s="417"/>
      <c r="AO568" s="417"/>
      <c r="AP568" s="417"/>
      <c r="AQ568" s="417"/>
      <c r="AR568" s="417"/>
      <c r="AS568" s="417"/>
      <c r="AT568" s="417"/>
      <c r="AU568" s="417"/>
      <c r="AV568" s="417"/>
      <c r="AW568" s="417"/>
      <c r="AX568" s="417"/>
      <c r="AY568" s="417"/>
      <c r="AZ568" s="417"/>
      <c r="BA568" s="419"/>
      <c r="BB568" s="495"/>
      <c r="BC568" s="419"/>
      <c r="BD568" s="419"/>
      <c r="BE568" s="419"/>
      <c r="BF568" s="419"/>
      <c r="BG568" s="419"/>
      <c r="BH568" s="419"/>
      <c r="BI568" s="419"/>
      <c r="BJ568" s="419"/>
      <c r="BK568" s="419"/>
      <c r="BL568" s="419"/>
      <c r="BM568" s="419"/>
      <c r="BN568" s="419"/>
      <c r="BO568" s="419"/>
      <c r="BP568" s="419"/>
      <c r="BQ568" s="419"/>
      <c r="BR568" s="419"/>
      <c r="BS568" s="419"/>
      <c r="BT568" s="419"/>
      <c r="BU568" s="419"/>
      <c r="BV568" s="419"/>
      <c r="BW568" s="419"/>
      <c r="BX568" s="419"/>
      <c r="BY568" s="419"/>
      <c r="BZ568" s="420"/>
      <c r="CA568" s="420"/>
      <c r="CB568" s="420"/>
      <c r="CC568" s="420"/>
      <c r="CD568" s="420"/>
      <c r="CE568" s="420"/>
      <c r="CF568" s="420"/>
      <c r="CG568" s="420"/>
      <c r="CH568" s="420"/>
      <c r="CI568" s="420"/>
      <c r="CJ568" s="420"/>
      <c r="CK568" s="420"/>
      <c r="CL568" s="420"/>
      <c r="CM568" s="420"/>
      <c r="CN568" s="420"/>
      <c r="CO568" s="420"/>
      <c r="CP568" s="420"/>
      <c r="CQ568" s="420"/>
      <c r="CR568" s="420"/>
      <c r="CS568" s="420"/>
      <c r="CT568" s="420"/>
      <c r="CU568" s="420"/>
      <c r="CV568" s="420"/>
      <c r="CW568" s="420"/>
      <c r="CX568" s="420"/>
      <c r="CY568" s="420"/>
      <c r="CZ568" s="420"/>
    </row>
    <row r="569" s="748" customFormat="true" ht="25.15" customHeight="true" x14ac:dyDescent="0.2">
      <c r="C569" s="849" t="s">
        <v>382</v>
      </c>
      <c r="D569" s="848"/>
      <c r="E569" s="708">
        <v>4.5141785684324756E-6</v>
      </c>
      <c r="F569" s="660"/>
      <c r="G569" s="660"/>
      <c r="H569" s="848" t="s">
        <v>348</v>
      </c>
      <c r="I569" s="848"/>
      <c r="J569" s="708">
        <v>6.8683316036830143E-3</v>
      </c>
      <c r="K569" s="660"/>
      <c r="L569" s="660"/>
      <c r="M569" s="848" t="s">
        <v>349</v>
      </c>
      <c r="N569" s="848"/>
      <c r="O569" s="708">
        <v>7.8148841184100812E-4</v>
      </c>
      <c r="P569" s="660"/>
      <c r="Q569" s="660"/>
      <c r="AH569" s="417"/>
      <c r="AI569" s="417"/>
      <c r="AJ569" s="417"/>
      <c r="AK569" s="417"/>
      <c r="AL569" s="417"/>
      <c r="AM569" s="417"/>
      <c r="AN569" s="417"/>
      <c r="AO569" s="417"/>
      <c r="AP569" s="417"/>
      <c r="AQ569" s="417"/>
      <c r="AR569" s="417"/>
      <c r="AS569" s="417"/>
      <c r="AT569" s="417"/>
      <c r="AU569" s="417"/>
      <c r="AV569" s="417"/>
      <c r="AW569" s="417"/>
      <c r="AX569" s="417"/>
      <c r="AY569" s="417"/>
      <c r="AZ569" s="417"/>
      <c r="BA569" s="419"/>
      <c r="BB569" s="495"/>
      <c r="BC569" s="419"/>
      <c r="BD569" s="419"/>
      <c r="BE569" s="419"/>
      <c r="BF569" s="419"/>
      <c r="BG569" s="419"/>
      <c r="BH569" s="419"/>
      <c r="BI569" s="419"/>
      <c r="BJ569" s="419"/>
      <c r="BK569" s="419"/>
      <c r="BL569" s="419"/>
      <c r="BM569" s="419"/>
      <c r="BN569" s="419"/>
      <c r="BO569" s="419"/>
      <c r="BP569" s="419"/>
      <c r="BQ569" s="419"/>
      <c r="BR569" s="419"/>
      <c r="BS569" s="419"/>
      <c r="BT569" s="419"/>
      <c r="BU569" s="419"/>
      <c r="BV569" s="419"/>
      <c r="BW569" s="419"/>
      <c r="BX569" s="419"/>
      <c r="BY569" s="419"/>
      <c r="BZ569" s="420"/>
      <c r="CA569" s="420"/>
      <c r="CB569" s="420"/>
      <c r="CC569" s="420"/>
      <c r="CD569" s="420"/>
      <c r="CE569" s="420"/>
      <c r="CF569" s="420"/>
      <c r="CG569" s="420"/>
      <c r="CH569" s="420"/>
      <c r="CI569" s="420"/>
      <c r="CJ569" s="420"/>
      <c r="CK569" s="420"/>
      <c r="CL569" s="420"/>
      <c r="CM569" s="420"/>
      <c r="CN569" s="420"/>
      <c r="CO569" s="420"/>
      <c r="CP569" s="420"/>
      <c r="CQ569" s="420"/>
      <c r="CR569" s="420"/>
      <c r="CS569" s="420"/>
      <c r="CT569" s="420"/>
      <c r="CU569" s="420"/>
      <c r="CV569" s="420"/>
      <c r="CW569" s="420"/>
      <c r="CX569" s="420"/>
      <c r="CY569" s="420"/>
      <c r="CZ569" s="420"/>
    </row>
    <row r="570" s="748" customFormat="true" ht="25.15" customHeight="true" x14ac:dyDescent="0.2">
      <c r="C570" s="849" t="s">
        <v>232</v>
      </c>
      <c r="D570" s="848"/>
      <c r="E570" s="708">
        <v>8.2278987433235303E-3</v>
      </c>
      <c r="F570" s="660"/>
      <c r="G570" s="660"/>
      <c r="H570" s="848" t="s">
        <v>357</v>
      </c>
      <c r="I570" s="848"/>
      <c r="J570" s="708">
        <v>1.7960666016367524E-3</v>
      </c>
      <c r="K570" s="660"/>
      <c r="L570" s="660"/>
      <c r="M570" s="848" t="s">
        <v>391</v>
      </c>
      <c r="N570" s="848"/>
      <c r="O570" s="708">
        <v>2.3994541840603295E-7</v>
      </c>
      <c r="P570" s="660"/>
      <c r="Q570" s="660"/>
      <c r="AH570" s="417"/>
      <c r="AI570" s="417"/>
      <c r="AJ570" s="417"/>
      <c r="AK570" s="417"/>
      <c r="AL570" s="417"/>
      <c r="AM570" s="417"/>
      <c r="AN570" s="417"/>
      <c r="AO570" s="417"/>
      <c r="AP570" s="417"/>
      <c r="AQ570" s="417"/>
      <c r="AR570" s="417"/>
      <c r="AS570" s="417"/>
      <c r="AT570" s="417"/>
      <c r="AU570" s="417"/>
      <c r="AV570" s="417"/>
      <c r="AW570" s="417"/>
      <c r="AX570" s="417"/>
      <c r="AY570" s="417"/>
      <c r="AZ570" s="417"/>
      <c r="BA570" s="419"/>
      <c r="BB570" s="495"/>
      <c r="BC570" s="419"/>
      <c r="BD570" s="419"/>
      <c r="BE570" s="419"/>
      <c r="BF570" s="419"/>
      <c r="BG570" s="419"/>
      <c r="BH570" s="419"/>
      <c r="BI570" s="419"/>
      <c r="BJ570" s="419"/>
      <c r="BK570" s="419"/>
      <c r="BL570" s="419"/>
      <c r="BM570" s="419"/>
      <c r="BN570" s="419"/>
      <c r="BO570" s="419"/>
      <c r="BP570" s="419"/>
      <c r="BQ570" s="419"/>
      <c r="BR570" s="419"/>
      <c r="BS570" s="419"/>
      <c r="BT570" s="419"/>
      <c r="BU570" s="419"/>
      <c r="BV570" s="419"/>
      <c r="BW570" s="419"/>
      <c r="BX570" s="419"/>
      <c r="BY570" s="419"/>
      <c r="BZ570" s="420"/>
      <c r="CA570" s="420"/>
      <c r="CB570" s="420"/>
      <c r="CC570" s="420"/>
      <c r="CD570" s="420"/>
      <c r="CE570" s="420"/>
      <c r="CF570" s="420"/>
      <c r="CG570" s="420"/>
      <c r="CH570" s="420"/>
      <c r="CI570" s="420"/>
      <c r="CJ570" s="420"/>
      <c r="CK570" s="420"/>
      <c r="CL570" s="420"/>
      <c r="CM570" s="420"/>
      <c r="CN570" s="420"/>
      <c r="CO570" s="420"/>
      <c r="CP570" s="420"/>
      <c r="CQ570" s="420"/>
      <c r="CR570" s="420"/>
      <c r="CS570" s="420"/>
      <c r="CT570" s="420"/>
      <c r="CU570" s="420"/>
      <c r="CV570" s="420"/>
      <c r="CW570" s="420"/>
      <c r="CX570" s="420"/>
      <c r="CY570" s="420"/>
      <c r="CZ570" s="420"/>
    </row>
    <row r="571" s="748" customFormat="true" ht="25.15" customHeight="true" x14ac:dyDescent="0.2">
      <c r="C571" s="849" t="s">
        <v>345</v>
      </c>
      <c r="D571" s="848"/>
      <c r="E571" s="708">
        <v>2.3668160608782715E-3</v>
      </c>
      <c r="F571" s="660"/>
      <c r="G571" s="660"/>
      <c r="H571" s="848" t="s">
        <v>375</v>
      </c>
      <c r="I571" s="848"/>
      <c r="J571" s="708">
        <v>7.8283615055385581E-4</v>
      </c>
      <c r="K571" s="660"/>
      <c r="L571" s="660"/>
      <c r="M571" s="848" t="s">
        <v>363</v>
      </c>
      <c r="N571" s="848"/>
      <c r="O571" s="708">
        <v>8.4296224849723697E-6</v>
      </c>
      <c r="P571" s="660"/>
      <c r="Q571" s="660"/>
      <c r="AH571" s="417"/>
      <c r="AI571" s="417"/>
      <c r="AJ571" s="417"/>
      <c r="AK571" s="417"/>
      <c r="AL571" s="417"/>
      <c r="AM571" s="417"/>
      <c r="AN571" s="417"/>
      <c r="AO571" s="417"/>
      <c r="AP571" s="417"/>
      <c r="AQ571" s="417"/>
      <c r="AR571" s="417"/>
      <c r="AS571" s="417"/>
      <c r="AT571" s="417"/>
      <c r="AU571" s="417"/>
      <c r="AV571" s="417"/>
      <c r="AW571" s="417"/>
      <c r="AX571" s="417"/>
      <c r="AY571" s="417"/>
      <c r="AZ571" s="417"/>
      <c r="BA571" s="419"/>
      <c r="BB571" s="495"/>
      <c r="BC571" s="419"/>
      <c r="BD571" s="419"/>
      <c r="BE571" s="419"/>
      <c r="BF571" s="419"/>
      <c r="BG571" s="419"/>
      <c r="BH571" s="419"/>
      <c r="BI571" s="419"/>
      <c r="BJ571" s="419"/>
      <c r="BK571" s="419"/>
      <c r="BL571" s="419"/>
      <c r="BM571" s="419"/>
      <c r="BN571" s="419"/>
      <c r="BO571" s="419"/>
      <c r="BP571" s="419"/>
      <c r="BQ571" s="419"/>
      <c r="BR571" s="419"/>
      <c r="BS571" s="419"/>
      <c r="BT571" s="419"/>
      <c r="BU571" s="419"/>
      <c r="BV571" s="419"/>
      <c r="BW571" s="419"/>
      <c r="BX571" s="419"/>
      <c r="BY571" s="419"/>
      <c r="BZ571" s="420"/>
      <c r="CA571" s="420"/>
      <c r="CB571" s="420"/>
      <c r="CC571" s="420"/>
      <c r="CD571" s="420"/>
      <c r="CE571" s="420"/>
      <c r="CF571" s="420"/>
      <c r="CG571" s="420"/>
      <c r="CH571" s="420"/>
      <c r="CI571" s="420"/>
      <c r="CJ571" s="420"/>
      <c r="CK571" s="420"/>
      <c r="CL571" s="420"/>
      <c r="CM571" s="420"/>
      <c r="CN571" s="420"/>
      <c r="CO571" s="420"/>
      <c r="CP571" s="420"/>
      <c r="CQ571" s="420"/>
      <c r="CR571" s="420"/>
      <c r="CS571" s="420"/>
      <c r="CT571" s="420"/>
      <c r="CU571" s="420"/>
      <c r="CV571" s="420"/>
      <c r="CW571" s="420"/>
      <c r="CX571" s="420"/>
      <c r="CY571" s="420"/>
      <c r="CZ571" s="420"/>
    </row>
    <row r="572" s="748" customFormat="true" ht="25.15" customHeight="true" x14ac:dyDescent="0.2">
      <c r="C572" s="849" t="s">
        <v>350</v>
      </c>
      <c r="D572" s="848"/>
      <c r="E572" s="708">
        <v>2.9644415826199713E-3</v>
      </c>
      <c r="F572" s="660"/>
      <c r="G572" s="660"/>
      <c r="H572" s="848" t="s">
        <v>370</v>
      </c>
      <c r="I572" s="848"/>
      <c r="J572" s="708">
        <v>2.9795978684236225E-4</v>
      </c>
      <c r="K572" s="660"/>
      <c r="L572" s="660"/>
      <c r="M572" s="848" t="s">
        <v>352</v>
      </c>
      <c r="N572" s="848"/>
      <c r="O572" s="708">
        <v>7.0336166533280613E-5</v>
      </c>
      <c r="P572" s="660"/>
      <c r="Q572" s="660"/>
      <c r="AH572" s="417"/>
      <c r="AI572" s="417"/>
      <c r="AJ572" s="417"/>
      <c r="AK572" s="417"/>
      <c r="AL572" s="417"/>
      <c r="AM572" s="417"/>
      <c r="AN572" s="417"/>
      <c r="AO572" s="417"/>
      <c r="AP572" s="417"/>
      <c r="AQ572" s="417"/>
      <c r="AR572" s="417"/>
      <c r="AS572" s="417"/>
      <c r="AT572" s="417"/>
      <c r="AU572" s="417"/>
      <c r="AV572" s="417"/>
      <c r="AW572" s="417"/>
      <c r="AX572" s="417"/>
      <c r="AY572" s="417"/>
      <c r="AZ572" s="417"/>
      <c r="BA572" s="419"/>
      <c r="BB572" s="495"/>
      <c r="BC572" s="419"/>
      <c r="BD572" s="419"/>
      <c r="BE572" s="419"/>
      <c r="BF572" s="419"/>
      <c r="BG572" s="419"/>
      <c r="BH572" s="419"/>
      <c r="BI572" s="419"/>
      <c r="BJ572" s="419"/>
      <c r="BK572" s="419"/>
      <c r="BL572" s="419"/>
      <c r="BM572" s="419"/>
      <c r="BN572" s="419"/>
      <c r="BO572" s="419"/>
      <c r="BP572" s="419"/>
      <c r="BQ572" s="419"/>
      <c r="BR572" s="419"/>
      <c r="BS572" s="419"/>
      <c r="BT572" s="419"/>
      <c r="BU572" s="419"/>
      <c r="BV572" s="419"/>
      <c r="BW572" s="419"/>
      <c r="BX572" s="419"/>
      <c r="BY572" s="419"/>
      <c r="BZ572" s="420"/>
      <c r="CA572" s="420"/>
      <c r="CB572" s="420"/>
      <c r="CC572" s="420"/>
      <c r="CD572" s="420"/>
      <c r="CE572" s="420"/>
      <c r="CF572" s="420"/>
      <c r="CG572" s="420"/>
      <c r="CH572" s="420"/>
      <c r="CI572" s="420"/>
      <c r="CJ572" s="420"/>
      <c r="CK572" s="420"/>
      <c r="CL572" s="420"/>
      <c r="CM572" s="420"/>
      <c r="CN572" s="420"/>
      <c r="CO572" s="420"/>
      <c r="CP572" s="420"/>
      <c r="CQ572" s="420"/>
      <c r="CR572" s="420"/>
      <c r="CS572" s="420"/>
      <c r="CT572" s="420"/>
      <c r="CU572" s="420"/>
      <c r="CV572" s="420"/>
      <c r="CW572" s="420"/>
      <c r="CX572" s="420"/>
      <c r="CY572" s="420"/>
      <c r="CZ572" s="420"/>
    </row>
    <row r="573" s="748" customFormat="true" ht="25.15" customHeight="true" x14ac:dyDescent="0.2">
      <c r="C573" s="849" t="s">
        <v>389</v>
      </c>
      <c r="D573" s="848"/>
      <c r="E573" s="708">
        <v>4.9355532684861784E-6</v>
      </c>
      <c r="F573" s="660"/>
      <c r="G573" s="660"/>
      <c r="H573" s="848" t="s">
        <v>342</v>
      </c>
      <c r="I573" s="848"/>
      <c r="J573" s="708">
        <v>7.9807513840799219E-3</v>
      </c>
      <c r="K573" s="660"/>
      <c r="L573" s="660"/>
      <c r="M573" s="848" t="s">
        <v>364</v>
      </c>
      <c r="N573" s="848"/>
      <c r="O573" s="708">
        <v>5.4074461575972884E-6</v>
      </c>
      <c r="P573" s="660"/>
      <c r="Q573" s="660"/>
      <c r="AH573" s="417"/>
      <c r="AI573" s="417"/>
      <c r="AJ573" s="417"/>
      <c r="AK573" s="417"/>
      <c r="AL573" s="417"/>
      <c r="AM573" s="417"/>
      <c r="AN573" s="417"/>
      <c r="AO573" s="417"/>
      <c r="AP573" s="417"/>
      <c r="AQ573" s="417"/>
      <c r="AR573" s="417"/>
      <c r="AS573" s="417"/>
      <c r="AT573" s="417"/>
      <c r="AU573" s="417"/>
      <c r="AV573" s="417"/>
      <c r="AW573" s="417"/>
      <c r="AX573" s="417"/>
      <c r="AY573" s="417"/>
      <c r="AZ573" s="417"/>
      <c r="BA573" s="419"/>
      <c r="BB573" s="495"/>
      <c r="BC573" s="419"/>
      <c r="BD573" s="419"/>
      <c r="BE573" s="419"/>
      <c r="BF573" s="419"/>
      <c r="BG573" s="419"/>
      <c r="BH573" s="419"/>
      <c r="BI573" s="419"/>
      <c r="BJ573" s="419"/>
      <c r="BK573" s="419"/>
      <c r="BL573" s="419"/>
      <c r="BM573" s="419"/>
      <c r="BN573" s="419"/>
      <c r="BO573" s="419"/>
      <c r="BP573" s="419"/>
      <c r="BQ573" s="419"/>
      <c r="BR573" s="419"/>
      <c r="BS573" s="419"/>
      <c r="BT573" s="419"/>
      <c r="BU573" s="419"/>
      <c r="BV573" s="419"/>
      <c r="BW573" s="419"/>
      <c r="BX573" s="419"/>
      <c r="BY573" s="419"/>
      <c r="BZ573" s="420"/>
      <c r="CA573" s="420"/>
      <c r="CB573" s="420"/>
      <c r="CC573" s="420"/>
      <c r="CD573" s="420"/>
      <c r="CE573" s="420"/>
      <c r="CF573" s="420"/>
      <c r="CG573" s="420"/>
      <c r="CH573" s="420"/>
      <c r="CI573" s="420"/>
      <c r="CJ573" s="420"/>
      <c r="CK573" s="420"/>
      <c r="CL573" s="420"/>
      <c r="CM573" s="420"/>
      <c r="CN573" s="420"/>
      <c r="CO573" s="420"/>
      <c r="CP573" s="420"/>
      <c r="CQ573" s="420"/>
      <c r="CR573" s="420"/>
      <c r="CS573" s="420"/>
      <c r="CT573" s="420"/>
      <c r="CU573" s="420"/>
      <c r="CV573" s="420"/>
      <c r="CW573" s="420"/>
      <c r="CX573" s="420"/>
      <c r="CY573" s="420"/>
      <c r="CZ573" s="420"/>
    </row>
    <row r="574" s="748" customFormat="true" ht="25.15" customHeight="true" x14ac:dyDescent="0.2">
      <c r="C574" s="849" t="s">
        <v>347</v>
      </c>
      <c r="D574" s="848"/>
      <c r="E574" s="708">
        <v>1.1521706062011488E-3</v>
      </c>
      <c r="F574" s="660"/>
      <c r="G574" s="660"/>
      <c r="H574" s="848" t="s">
        <v>343</v>
      </c>
      <c r="I574" s="848"/>
      <c r="J574" s="708">
        <v>5.398564276413738E-3</v>
      </c>
      <c r="K574" s="660"/>
      <c r="L574" s="660"/>
      <c r="M574" s="848" t="s">
        <v>388</v>
      </c>
      <c r="N574" s="848"/>
      <c r="O574" s="708">
        <v>1.4116135904177735E-6</v>
      </c>
      <c r="P574" s="660"/>
      <c r="Q574" s="660"/>
      <c r="AH574" s="417"/>
      <c r="AI574" s="417"/>
      <c r="AJ574" s="417"/>
      <c r="AK574" s="417"/>
      <c r="AL574" s="417"/>
      <c r="AM574" s="417"/>
      <c r="AN574" s="417"/>
      <c r="AO574" s="417"/>
      <c r="AP574" s="417"/>
      <c r="AQ574" s="417"/>
      <c r="AR574" s="417"/>
      <c r="AS574" s="417"/>
      <c r="AT574" s="417"/>
      <c r="AU574" s="417"/>
      <c r="AV574" s="417"/>
      <c r="AW574" s="417"/>
      <c r="AX574" s="417"/>
      <c r="AY574" s="417"/>
      <c r="AZ574" s="417"/>
      <c r="BA574" s="419"/>
      <c r="BB574" s="495"/>
      <c r="BC574" s="419"/>
      <c r="BD574" s="419"/>
      <c r="BE574" s="419"/>
      <c r="BF574" s="419"/>
      <c r="BG574" s="419"/>
      <c r="BH574" s="419"/>
      <c r="BI574" s="419"/>
      <c r="BJ574" s="419"/>
      <c r="BK574" s="419"/>
      <c r="BL574" s="419"/>
      <c r="BM574" s="419"/>
      <c r="BN574" s="419"/>
      <c r="BO574" s="419"/>
      <c r="BP574" s="419"/>
      <c r="BQ574" s="419"/>
      <c r="BR574" s="419"/>
      <c r="BS574" s="419"/>
      <c r="BT574" s="419"/>
      <c r="BU574" s="419"/>
      <c r="BV574" s="419"/>
      <c r="BW574" s="419"/>
      <c r="BX574" s="419"/>
      <c r="BY574" s="419"/>
      <c r="BZ574" s="420"/>
      <c r="CA574" s="420"/>
      <c r="CB574" s="420"/>
      <c r="CC574" s="420"/>
      <c r="CD574" s="420"/>
      <c r="CE574" s="420"/>
      <c r="CF574" s="420"/>
      <c r="CG574" s="420"/>
      <c r="CH574" s="420"/>
      <c r="CI574" s="420"/>
      <c r="CJ574" s="420"/>
      <c r="CK574" s="420"/>
      <c r="CL574" s="420"/>
      <c r="CM574" s="420"/>
      <c r="CN574" s="420"/>
      <c r="CO574" s="420"/>
      <c r="CP574" s="420"/>
      <c r="CQ574" s="420"/>
      <c r="CR574" s="420"/>
      <c r="CS574" s="420"/>
      <c r="CT574" s="420"/>
      <c r="CU574" s="420"/>
      <c r="CV574" s="420"/>
      <c r="CW574" s="420"/>
      <c r="CX574" s="420"/>
      <c r="CY574" s="420"/>
      <c r="CZ574" s="420"/>
    </row>
    <row r="575" s="748" customFormat="true" ht="25.15" customHeight="true" x14ac:dyDescent="0.2">
      <c r="C575" s="849" t="s">
        <v>366</v>
      </c>
      <c r="D575" s="848"/>
      <c r="E575" s="708">
        <v>1.0262149068944832E-3</v>
      </c>
      <c r="F575" s="660"/>
      <c r="G575" s="660"/>
      <c r="H575" s="848" t="s">
        <v>361</v>
      </c>
      <c r="I575" s="848"/>
      <c r="J575" s="708">
        <v>4.4183511496925245E-4</v>
      </c>
      <c r="K575" s="660"/>
      <c r="L575" s="660"/>
      <c r="M575" s="848" t="s">
        <v>348</v>
      </c>
      <c r="N575" s="848"/>
      <c r="O575" s="708">
        <v>5.6253975588947507E-4</v>
      </c>
      <c r="P575" s="660"/>
      <c r="Q575" s="660"/>
      <c r="AH575" s="417"/>
      <c r="AI575" s="417"/>
      <c r="AJ575" s="417"/>
      <c r="AK575" s="417"/>
      <c r="AL575" s="417"/>
      <c r="AM575" s="417"/>
      <c r="AN575" s="417"/>
      <c r="AO575" s="417"/>
      <c r="AP575" s="417"/>
      <c r="AQ575" s="417"/>
      <c r="AR575" s="417"/>
      <c r="AS575" s="417"/>
      <c r="AT575" s="417"/>
      <c r="AU575" s="417"/>
      <c r="AV575" s="417"/>
      <c r="AW575" s="417"/>
      <c r="AX575" s="417"/>
      <c r="AY575" s="417"/>
      <c r="AZ575" s="417"/>
      <c r="BA575" s="419"/>
      <c r="BB575" s="495"/>
      <c r="BC575" s="419"/>
      <c r="BD575" s="419"/>
      <c r="BE575" s="419"/>
      <c r="BF575" s="419"/>
      <c r="BG575" s="419"/>
      <c r="BH575" s="419"/>
      <c r="BI575" s="419"/>
      <c r="BJ575" s="419"/>
      <c r="BK575" s="419"/>
      <c r="BL575" s="419"/>
      <c r="BM575" s="419"/>
      <c r="BN575" s="419"/>
      <c r="BO575" s="419"/>
      <c r="BP575" s="419"/>
      <c r="BQ575" s="419"/>
      <c r="BR575" s="419"/>
      <c r="BS575" s="419"/>
      <c r="BT575" s="419"/>
      <c r="BU575" s="419"/>
      <c r="BV575" s="419"/>
      <c r="BW575" s="419"/>
      <c r="BX575" s="419"/>
      <c r="BY575" s="419"/>
      <c r="BZ575" s="420"/>
      <c r="CA575" s="420"/>
      <c r="CB575" s="420"/>
      <c r="CC575" s="420"/>
      <c r="CD575" s="420"/>
      <c r="CE575" s="420"/>
      <c r="CF575" s="420"/>
      <c r="CG575" s="420"/>
      <c r="CH575" s="420"/>
      <c r="CI575" s="420"/>
      <c r="CJ575" s="420"/>
      <c r="CK575" s="420"/>
      <c r="CL575" s="420"/>
      <c r="CM575" s="420"/>
      <c r="CN575" s="420"/>
      <c r="CO575" s="420"/>
      <c r="CP575" s="420"/>
      <c r="CQ575" s="420"/>
      <c r="CR575" s="420"/>
      <c r="CS575" s="420"/>
      <c r="CT575" s="420"/>
      <c r="CU575" s="420"/>
      <c r="CV575" s="420"/>
      <c r="CW575" s="420"/>
      <c r="CX575" s="420"/>
      <c r="CY575" s="420"/>
      <c r="CZ575" s="420"/>
    </row>
    <row r="576" s="748" customFormat="true" ht="25.15" customHeight="true" x14ac:dyDescent="0.2">
      <c r="C576" s="849" t="s">
        <v>349</v>
      </c>
      <c r="D576" s="848"/>
      <c r="E576" s="708">
        <v>3.7470815615495991E-3</v>
      </c>
      <c r="F576" s="660"/>
      <c r="G576" s="660"/>
      <c r="H576" s="848" t="s">
        <v>376</v>
      </c>
      <c r="I576" s="848"/>
      <c r="J576" s="708">
        <v>7.8177116140242633E-8</v>
      </c>
      <c r="K576" s="660"/>
      <c r="L576" s="660"/>
      <c r="M576" s="848" t="s">
        <v>357</v>
      </c>
      <c r="N576" s="848"/>
      <c r="O576" s="708">
        <v>3.1207765767462381E-4</v>
      </c>
      <c r="P576" s="660"/>
      <c r="Q576" s="660"/>
      <c r="AH576" s="417"/>
      <c r="AI576" s="417"/>
      <c r="AJ576" s="417"/>
      <c r="AK576" s="417"/>
      <c r="AL576" s="417"/>
      <c r="AM576" s="417"/>
      <c r="AN576" s="417"/>
      <c r="AO576" s="417"/>
      <c r="AP576" s="417"/>
      <c r="AQ576" s="417"/>
      <c r="AR576" s="417"/>
      <c r="AS576" s="417"/>
      <c r="AT576" s="417"/>
      <c r="AU576" s="417"/>
      <c r="AV576" s="417"/>
      <c r="AW576" s="417"/>
      <c r="AX576" s="417"/>
      <c r="AY576" s="417"/>
      <c r="AZ576" s="417"/>
      <c r="BA576" s="419"/>
      <c r="BB576" s="495"/>
      <c r="BC576" s="419"/>
      <c r="BD576" s="419"/>
      <c r="BE576" s="419"/>
      <c r="BF576" s="419"/>
      <c r="BG576" s="419"/>
      <c r="BH576" s="419"/>
      <c r="BI576" s="419"/>
      <c r="BJ576" s="419"/>
      <c r="BK576" s="419"/>
      <c r="BL576" s="419"/>
      <c r="BM576" s="419"/>
      <c r="BN576" s="419"/>
      <c r="BO576" s="419"/>
      <c r="BP576" s="419"/>
      <c r="BQ576" s="419"/>
      <c r="BR576" s="419"/>
      <c r="BS576" s="419"/>
      <c r="BT576" s="419"/>
      <c r="BU576" s="419"/>
      <c r="BV576" s="419"/>
      <c r="BW576" s="419"/>
      <c r="BX576" s="419"/>
      <c r="BY576" s="419"/>
      <c r="BZ576" s="420"/>
      <c r="CA576" s="420"/>
      <c r="CB576" s="420"/>
      <c r="CC576" s="420"/>
      <c r="CD576" s="420"/>
      <c r="CE576" s="420"/>
      <c r="CF576" s="420"/>
      <c r="CG576" s="420"/>
      <c r="CH576" s="420"/>
      <c r="CI576" s="420"/>
      <c r="CJ576" s="420"/>
      <c r="CK576" s="420"/>
      <c r="CL576" s="420"/>
      <c r="CM576" s="420"/>
      <c r="CN576" s="420"/>
      <c r="CO576" s="420"/>
      <c r="CP576" s="420"/>
      <c r="CQ576" s="420"/>
      <c r="CR576" s="420"/>
      <c r="CS576" s="420"/>
      <c r="CT576" s="420"/>
      <c r="CU576" s="420"/>
      <c r="CV576" s="420"/>
      <c r="CW576" s="420"/>
      <c r="CX576" s="420"/>
      <c r="CY576" s="420"/>
      <c r="CZ576" s="420"/>
    </row>
    <row r="577" s="748" customFormat="true" ht="25.15" customHeight="true" x14ac:dyDescent="0.2">
      <c r="C577" s="849" t="s">
        <v>355</v>
      </c>
      <c r="D577" s="848"/>
      <c r="E577" s="708">
        <v>2.3792516102093472E-3</v>
      </c>
      <c r="F577" s="660"/>
      <c r="G577" s="660"/>
      <c r="H577" s="848" t="s">
        <v>372</v>
      </c>
      <c r="I577" s="848"/>
      <c r="J577" s="708">
        <v>1.2936916839854571E-4</v>
      </c>
      <c r="K577" s="660"/>
      <c r="L577" s="660"/>
      <c r="M577" s="848" t="s">
        <v>375</v>
      </c>
      <c r="N577" s="848"/>
      <c r="O577" s="708">
        <v>1.9775166292016635E-6</v>
      </c>
      <c r="P577" s="660"/>
      <c r="Q577" s="660"/>
      <c r="AH577" s="417"/>
      <c r="AI577" s="417"/>
      <c r="AJ577" s="417"/>
      <c r="AK577" s="417"/>
      <c r="AL577" s="417"/>
      <c r="AM577" s="417"/>
      <c r="AN577" s="417"/>
      <c r="AO577" s="417"/>
      <c r="AP577" s="417"/>
      <c r="AQ577" s="417"/>
      <c r="AR577" s="417"/>
      <c r="AS577" s="417"/>
      <c r="AT577" s="417"/>
      <c r="AU577" s="417"/>
      <c r="AV577" s="417"/>
      <c r="AW577" s="417"/>
      <c r="AX577" s="417"/>
      <c r="AY577" s="417"/>
      <c r="AZ577" s="417"/>
      <c r="BA577" s="419"/>
      <c r="BB577" s="495"/>
      <c r="BC577" s="419"/>
      <c r="BD577" s="419"/>
      <c r="BE577" s="419"/>
      <c r="BF577" s="419"/>
      <c r="BG577" s="419"/>
      <c r="BH577" s="419"/>
      <c r="BI577" s="419"/>
      <c r="BJ577" s="419"/>
      <c r="BK577" s="419"/>
      <c r="BL577" s="419"/>
      <c r="BM577" s="419"/>
      <c r="BN577" s="419"/>
      <c r="BO577" s="419"/>
      <c r="BP577" s="419"/>
      <c r="BQ577" s="419"/>
      <c r="BR577" s="419"/>
      <c r="BS577" s="419"/>
      <c r="BT577" s="419"/>
      <c r="BU577" s="419"/>
      <c r="BV577" s="419"/>
      <c r="BW577" s="419"/>
      <c r="BX577" s="419"/>
      <c r="BY577" s="419"/>
      <c r="BZ577" s="420"/>
      <c r="CA577" s="420"/>
      <c r="CB577" s="420"/>
      <c r="CC577" s="420"/>
      <c r="CD577" s="420"/>
      <c r="CE577" s="420"/>
      <c r="CF577" s="420"/>
      <c r="CG577" s="420"/>
      <c r="CH577" s="420"/>
      <c r="CI577" s="420"/>
      <c r="CJ577" s="420"/>
      <c r="CK577" s="420"/>
      <c r="CL577" s="420"/>
      <c r="CM577" s="420"/>
      <c r="CN577" s="420"/>
      <c r="CO577" s="420"/>
      <c r="CP577" s="420"/>
      <c r="CQ577" s="420"/>
      <c r="CR577" s="420"/>
      <c r="CS577" s="420"/>
      <c r="CT577" s="420"/>
      <c r="CU577" s="420"/>
      <c r="CV577" s="420"/>
      <c r="CW577" s="420"/>
      <c r="CX577" s="420"/>
      <c r="CY577" s="420"/>
      <c r="CZ577" s="420"/>
    </row>
    <row r="578" s="748" customFormat="true" ht="25.15" customHeight="true" x14ac:dyDescent="0.2">
      <c r="C578" s="849" t="s">
        <v>391</v>
      </c>
      <c r="D578" s="848"/>
      <c r="E578" s="708">
        <v>1.0244252545463612E-7</v>
      </c>
      <c r="F578" s="660"/>
      <c r="G578" s="660"/>
      <c r="H578" s="848" t="s">
        <v>358</v>
      </c>
      <c r="I578" s="848"/>
      <c r="J578" s="708">
        <v>3.0414220859306691E-3</v>
      </c>
      <c r="K578" s="660"/>
      <c r="L578" s="660"/>
      <c r="M578" s="848" t="s">
        <v>370</v>
      </c>
      <c r="N578" s="848"/>
      <c r="O578" s="708">
        <v>8.136218065712809E-5</v>
      </c>
      <c r="P578" s="660"/>
      <c r="Q578" s="660"/>
      <c r="AH578" s="417"/>
      <c r="AI578" s="417"/>
      <c r="AJ578" s="417"/>
      <c r="AK578" s="417"/>
      <c r="AL578" s="417"/>
      <c r="AM578" s="417"/>
      <c r="AN578" s="417"/>
      <c r="AO578" s="417"/>
      <c r="AP578" s="417"/>
      <c r="AQ578" s="417"/>
      <c r="AR578" s="417"/>
      <c r="AS578" s="417"/>
      <c r="AT578" s="417"/>
      <c r="AU578" s="417"/>
      <c r="AV578" s="417"/>
      <c r="AW578" s="417"/>
      <c r="AX578" s="417"/>
      <c r="AY578" s="417"/>
      <c r="AZ578" s="417"/>
      <c r="BA578" s="419"/>
      <c r="BB578" s="495"/>
      <c r="BC578" s="419"/>
      <c r="BD578" s="419"/>
      <c r="BE578" s="419"/>
      <c r="BF578" s="419"/>
      <c r="BG578" s="419"/>
      <c r="BH578" s="419"/>
      <c r="BI578" s="419"/>
      <c r="BJ578" s="419"/>
      <c r="BK578" s="419"/>
      <c r="BL578" s="419"/>
      <c r="BM578" s="419"/>
      <c r="BN578" s="419"/>
      <c r="BO578" s="419"/>
      <c r="BP578" s="419"/>
      <c r="BQ578" s="419"/>
      <c r="BR578" s="419"/>
      <c r="BS578" s="419"/>
      <c r="BT578" s="419"/>
      <c r="BU578" s="419"/>
      <c r="BV578" s="419"/>
      <c r="BW578" s="419"/>
      <c r="BX578" s="419"/>
      <c r="BY578" s="419"/>
      <c r="BZ578" s="420"/>
      <c r="CA578" s="420"/>
      <c r="CB578" s="420"/>
      <c r="CC578" s="420"/>
      <c r="CD578" s="420"/>
      <c r="CE578" s="420"/>
      <c r="CF578" s="420"/>
      <c r="CG578" s="420"/>
      <c r="CH578" s="420"/>
      <c r="CI578" s="420"/>
      <c r="CJ578" s="420"/>
      <c r="CK578" s="420"/>
      <c r="CL578" s="420"/>
      <c r="CM578" s="420"/>
      <c r="CN578" s="420"/>
      <c r="CO578" s="420"/>
      <c r="CP578" s="420"/>
      <c r="CQ578" s="420"/>
      <c r="CR578" s="420"/>
      <c r="CS578" s="420"/>
      <c r="CT578" s="420"/>
      <c r="CU578" s="420"/>
      <c r="CV578" s="420"/>
      <c r="CW578" s="420"/>
      <c r="CX578" s="420"/>
      <c r="CY578" s="420"/>
      <c r="CZ578" s="420"/>
    </row>
    <row r="579" s="748" customFormat="true" ht="25.15" customHeight="true" x14ac:dyDescent="0.2">
      <c r="C579" s="849" t="s">
        <v>385</v>
      </c>
      <c r="D579" s="848"/>
      <c r="E579" s="708">
        <v>9.880468087284309E-5</v>
      </c>
      <c r="F579" s="660"/>
      <c r="G579" s="660"/>
      <c r="H579" s="848" t="s">
        <v>374</v>
      </c>
      <c r="I579" s="848"/>
      <c r="J579" s="708">
        <v>1.2813210813901723E-4</v>
      </c>
      <c r="K579" s="660"/>
      <c r="L579" s="660"/>
      <c r="M579" s="848" t="s">
        <v>342</v>
      </c>
      <c r="N579" s="848"/>
      <c r="O579" s="708">
        <v>3.1645410699778723E-3</v>
      </c>
      <c r="P579" s="660"/>
      <c r="Q579" s="660"/>
      <c r="AH579" s="417"/>
      <c r="AI579" s="417"/>
      <c r="AJ579" s="417"/>
      <c r="AK579" s="417"/>
      <c r="AL579" s="417"/>
      <c r="AM579" s="417"/>
      <c r="AN579" s="417"/>
      <c r="AO579" s="417"/>
      <c r="AP579" s="417"/>
      <c r="AQ579" s="417"/>
      <c r="AR579" s="417"/>
      <c r="AS579" s="417"/>
      <c r="AT579" s="417"/>
      <c r="AU579" s="417"/>
      <c r="AV579" s="417"/>
      <c r="AW579" s="417"/>
      <c r="AX579" s="417"/>
      <c r="AY579" s="417"/>
      <c r="AZ579" s="417"/>
      <c r="BA579" s="419"/>
      <c r="BB579" s="495"/>
      <c r="BC579" s="419"/>
      <c r="BD579" s="419"/>
      <c r="BE579" s="419"/>
      <c r="BF579" s="419"/>
      <c r="BG579" s="419"/>
      <c r="BH579" s="419"/>
      <c r="BI579" s="419"/>
      <c r="BJ579" s="419"/>
      <c r="BK579" s="419"/>
      <c r="BL579" s="419"/>
      <c r="BM579" s="419"/>
      <c r="BN579" s="419"/>
      <c r="BO579" s="419"/>
      <c r="BP579" s="419"/>
      <c r="BQ579" s="419"/>
      <c r="BR579" s="419"/>
      <c r="BS579" s="419"/>
      <c r="BT579" s="419"/>
      <c r="BU579" s="419"/>
      <c r="BV579" s="419"/>
      <c r="BW579" s="419"/>
      <c r="BX579" s="419"/>
      <c r="BY579" s="419"/>
      <c r="BZ579" s="420"/>
      <c r="CA579" s="420"/>
      <c r="CB579" s="420"/>
      <c r="CC579" s="420"/>
      <c r="CD579" s="420"/>
      <c r="CE579" s="420"/>
      <c r="CF579" s="420"/>
      <c r="CG579" s="420"/>
      <c r="CH579" s="420"/>
      <c r="CI579" s="420"/>
      <c r="CJ579" s="420"/>
      <c r="CK579" s="420"/>
      <c r="CL579" s="420"/>
      <c r="CM579" s="420"/>
      <c r="CN579" s="420"/>
      <c r="CO579" s="420"/>
      <c r="CP579" s="420"/>
      <c r="CQ579" s="420"/>
      <c r="CR579" s="420"/>
      <c r="CS579" s="420"/>
      <c r="CT579" s="420"/>
      <c r="CU579" s="420"/>
      <c r="CV579" s="420"/>
      <c r="CW579" s="420"/>
      <c r="CX579" s="420"/>
      <c r="CY579" s="420"/>
      <c r="CZ579" s="420"/>
    </row>
    <row r="580" s="748" customFormat="true" ht="25.15" customHeight="true" x14ac:dyDescent="0.2">
      <c r="C580" s="849" t="s">
        <v>363</v>
      </c>
      <c r="D580" s="848"/>
      <c r="E580" s="708">
        <v>1.035317776814066E-3</v>
      </c>
      <c r="F580" s="660"/>
      <c r="G580" s="660"/>
      <c r="H580" s="848" t="s">
        <v>377</v>
      </c>
      <c r="I580" s="848"/>
      <c r="J580" s="708">
        <v>6.479928179306889E-4</v>
      </c>
      <c r="K580" s="660"/>
      <c r="L580" s="660"/>
      <c r="M580" s="848" t="s">
        <v>343</v>
      </c>
      <c r="N580" s="848"/>
      <c r="O580" s="708">
        <v>1.6979126900200912E-3</v>
      </c>
      <c r="P580" s="660"/>
      <c r="Q580" s="660"/>
      <c r="AH580" s="417"/>
      <c r="AI580" s="417"/>
      <c r="AJ580" s="417"/>
      <c r="AK580" s="417"/>
      <c r="AL580" s="417"/>
      <c r="AM580" s="417"/>
      <c r="AN580" s="417"/>
      <c r="AO580" s="417"/>
      <c r="AP580" s="417"/>
      <c r="AQ580" s="417"/>
      <c r="AR580" s="417"/>
      <c r="AS580" s="417"/>
      <c r="AT580" s="417"/>
      <c r="AU580" s="417"/>
      <c r="AV580" s="417"/>
      <c r="AW580" s="417"/>
      <c r="AX580" s="417"/>
      <c r="AY580" s="417"/>
      <c r="AZ580" s="417"/>
      <c r="BA580" s="419"/>
      <c r="BB580" s="495"/>
      <c r="BC580" s="419"/>
      <c r="BD580" s="419"/>
      <c r="BE580" s="419"/>
      <c r="BF580" s="419"/>
      <c r="BG580" s="419"/>
      <c r="BH580" s="419"/>
      <c r="BI580" s="419"/>
      <c r="BJ580" s="419"/>
      <c r="BK580" s="419"/>
      <c r="BL580" s="419"/>
      <c r="BM580" s="419"/>
      <c r="BN580" s="419"/>
      <c r="BO580" s="419"/>
      <c r="BP580" s="419"/>
      <c r="BQ580" s="419"/>
      <c r="BR580" s="419"/>
      <c r="BS580" s="419"/>
      <c r="BT580" s="419"/>
      <c r="BU580" s="419"/>
      <c r="BV580" s="419"/>
      <c r="BW580" s="419"/>
      <c r="BX580" s="419"/>
      <c r="BY580" s="419"/>
      <c r="BZ580" s="420"/>
      <c r="CA580" s="420"/>
      <c r="CB580" s="420"/>
      <c r="CC580" s="420"/>
      <c r="CD580" s="420"/>
      <c r="CE580" s="420"/>
      <c r="CF580" s="420"/>
      <c r="CG580" s="420"/>
      <c r="CH580" s="420"/>
      <c r="CI580" s="420"/>
      <c r="CJ580" s="420"/>
      <c r="CK580" s="420"/>
      <c r="CL580" s="420"/>
      <c r="CM580" s="420"/>
      <c r="CN580" s="420"/>
      <c r="CO580" s="420"/>
      <c r="CP580" s="420"/>
      <c r="CQ580" s="420"/>
      <c r="CR580" s="420"/>
      <c r="CS580" s="420"/>
      <c r="CT580" s="420"/>
      <c r="CU580" s="420"/>
      <c r="CV580" s="420"/>
      <c r="CW580" s="420"/>
      <c r="CX580" s="420"/>
      <c r="CY580" s="420"/>
      <c r="CZ580" s="420"/>
    </row>
    <row r="581" s="748" customFormat="true" ht="25.15" customHeight="true" x14ac:dyDescent="0.2">
      <c r="C581" s="849" t="s">
        <v>352</v>
      </c>
      <c r="D581" s="848"/>
      <c r="E581" s="708">
        <v>2.9542776136924618E-3</v>
      </c>
      <c r="F581" s="660"/>
      <c r="G581" s="660"/>
      <c r="H581" s="848" t="s">
        <v>359</v>
      </c>
      <c r="I581" s="848"/>
      <c r="J581" s="708">
        <v>1.1573270532589585E-3</v>
      </c>
      <c r="K581" s="660"/>
      <c r="L581" s="660"/>
      <c r="M581" s="848" t="s">
        <v>361</v>
      </c>
      <c r="N581" s="848"/>
      <c r="O581" s="708">
        <v>4.4668417712098913E-4</v>
      </c>
      <c r="P581" s="660"/>
      <c r="Q581" s="660"/>
      <c r="AH581" s="417"/>
      <c r="AI581" s="417"/>
      <c r="AJ581" s="417"/>
      <c r="AK581" s="417"/>
      <c r="AL581" s="417"/>
      <c r="AM581" s="417"/>
      <c r="AN581" s="417"/>
      <c r="AO581" s="417"/>
      <c r="AP581" s="417"/>
      <c r="AQ581" s="417"/>
      <c r="AR581" s="417"/>
      <c r="AS581" s="417"/>
      <c r="AT581" s="417"/>
      <c r="AU581" s="417"/>
      <c r="AV581" s="417"/>
      <c r="AW581" s="417"/>
      <c r="AX581" s="417"/>
      <c r="AY581" s="417"/>
      <c r="AZ581" s="417"/>
      <c r="BA581" s="419"/>
      <c r="BB581" s="495"/>
      <c r="BC581" s="419"/>
      <c r="BD581" s="419"/>
      <c r="BE581" s="419"/>
      <c r="BF581" s="419"/>
      <c r="BG581" s="419"/>
      <c r="BH581" s="419"/>
      <c r="BI581" s="419"/>
      <c r="BJ581" s="419"/>
      <c r="BK581" s="419"/>
      <c r="BL581" s="419"/>
      <c r="BM581" s="419"/>
      <c r="BN581" s="419"/>
      <c r="BO581" s="419"/>
      <c r="BP581" s="419"/>
      <c r="BQ581" s="419"/>
      <c r="BR581" s="419"/>
      <c r="BS581" s="419"/>
      <c r="BT581" s="419"/>
      <c r="BU581" s="419"/>
      <c r="BV581" s="419"/>
      <c r="BW581" s="419"/>
      <c r="BX581" s="419"/>
      <c r="BY581" s="419"/>
      <c r="BZ581" s="420"/>
      <c r="CA581" s="420"/>
      <c r="CB581" s="420"/>
      <c r="CC581" s="420"/>
      <c r="CD581" s="420"/>
      <c r="CE581" s="420"/>
      <c r="CF581" s="420"/>
      <c r="CG581" s="420"/>
      <c r="CH581" s="420"/>
      <c r="CI581" s="420"/>
      <c r="CJ581" s="420"/>
      <c r="CK581" s="420"/>
      <c r="CL581" s="420"/>
      <c r="CM581" s="420"/>
      <c r="CN581" s="420"/>
      <c r="CO581" s="420"/>
      <c r="CP581" s="420"/>
      <c r="CQ581" s="420"/>
      <c r="CR581" s="420"/>
      <c r="CS581" s="420"/>
      <c r="CT581" s="420"/>
      <c r="CU581" s="420"/>
      <c r="CV581" s="420"/>
      <c r="CW581" s="420"/>
      <c r="CX581" s="420"/>
      <c r="CY581" s="420"/>
      <c r="CZ581" s="420"/>
    </row>
    <row r="582" s="748" customFormat="true" ht="25.15" customHeight="true" x14ac:dyDescent="0.2">
      <c r="C582" s="849" t="s">
        <v>395</v>
      </c>
      <c r="D582" s="848"/>
      <c r="E582" s="708">
        <v>4.8939870210826148E-7</v>
      </c>
      <c r="F582" s="660"/>
      <c r="G582" s="660"/>
      <c r="H582" s="848" t="s">
        <v>383</v>
      </c>
      <c r="I582" s="848"/>
      <c r="J582" s="708">
        <v>5.221212280733994E-7</v>
      </c>
      <c r="K582" s="660"/>
      <c r="L582" s="660"/>
      <c r="M582" s="848" t="s">
        <v>376</v>
      </c>
      <c r="N582" s="848"/>
      <c r="O582" s="708">
        <v>8.1210419828777635E-5</v>
      </c>
      <c r="P582" s="660"/>
      <c r="Q582" s="660"/>
      <c r="AH582" s="417"/>
      <c r="AI582" s="417"/>
      <c r="AJ582" s="417"/>
      <c r="AK582" s="417"/>
      <c r="AL582" s="417"/>
      <c r="AM582" s="417"/>
      <c r="AN582" s="417"/>
      <c r="AO582" s="417"/>
      <c r="AP582" s="417"/>
      <c r="AQ582" s="417"/>
      <c r="AR582" s="417"/>
      <c r="AS582" s="417"/>
      <c r="AT582" s="417"/>
      <c r="AU582" s="417"/>
      <c r="AV582" s="417"/>
      <c r="AW582" s="417"/>
      <c r="AX582" s="417"/>
      <c r="AY582" s="417"/>
      <c r="AZ582" s="417"/>
      <c r="BA582" s="419"/>
      <c r="BB582" s="495"/>
      <c r="BC582" s="419"/>
      <c r="BD582" s="419"/>
      <c r="BE582" s="419"/>
      <c r="BF582" s="419"/>
      <c r="BG582" s="419"/>
      <c r="BH582" s="419"/>
      <c r="BI582" s="419"/>
      <c r="BJ582" s="419"/>
      <c r="BK582" s="419"/>
      <c r="BL582" s="419"/>
      <c r="BM582" s="419"/>
      <c r="BN582" s="419"/>
      <c r="BO582" s="419"/>
      <c r="BP582" s="419"/>
      <c r="BQ582" s="419"/>
      <c r="BR582" s="419"/>
      <c r="BS582" s="419"/>
      <c r="BT582" s="419"/>
      <c r="BU582" s="419"/>
      <c r="BV582" s="419"/>
      <c r="BW582" s="419"/>
      <c r="BX582" s="419"/>
      <c r="BY582" s="419"/>
      <c r="BZ582" s="420"/>
      <c r="CA582" s="420"/>
      <c r="CB582" s="420"/>
      <c r="CC582" s="420"/>
      <c r="CD582" s="420"/>
      <c r="CE582" s="420"/>
      <c r="CF582" s="420"/>
      <c r="CG582" s="420"/>
      <c r="CH582" s="420"/>
      <c r="CI582" s="420"/>
      <c r="CJ582" s="420"/>
      <c r="CK582" s="420"/>
      <c r="CL582" s="420"/>
      <c r="CM582" s="420"/>
      <c r="CN582" s="420"/>
      <c r="CO582" s="420"/>
      <c r="CP582" s="420"/>
      <c r="CQ582" s="420"/>
      <c r="CR582" s="420"/>
      <c r="CS582" s="420"/>
      <c r="CT582" s="420"/>
      <c r="CU582" s="420"/>
      <c r="CV582" s="420"/>
      <c r="CW582" s="420"/>
      <c r="CX582" s="420"/>
      <c r="CY582" s="420"/>
      <c r="CZ582" s="420"/>
    </row>
    <row r="583" s="748" customFormat="true" ht="25.15" customHeight="true" x14ac:dyDescent="0.2">
      <c r="C583" s="849" t="s">
        <v>364</v>
      </c>
      <c r="D583" s="848"/>
      <c r="E583" s="708">
        <v>2.213719787244774E-4</v>
      </c>
      <c r="F583" s="660"/>
      <c r="G583" s="660"/>
      <c r="H583" s="848" t="s">
        <v>380</v>
      </c>
      <c r="I583" s="848"/>
      <c r="J583" s="708">
        <v>2.0825618188741379E-5</v>
      </c>
      <c r="K583" s="660"/>
      <c r="L583" s="660"/>
      <c r="M583" s="848" t="s">
        <v>372</v>
      </c>
      <c r="N583" s="848"/>
      <c r="O583" s="708">
        <v>2.0566429705025106E-4</v>
      </c>
      <c r="P583" s="660"/>
      <c r="Q583" s="660"/>
      <c r="AH583" s="417"/>
      <c r="AI583" s="417"/>
      <c r="AJ583" s="417"/>
      <c r="AK583" s="417"/>
      <c r="AL583" s="417"/>
      <c r="AM583" s="417"/>
      <c r="AN583" s="417"/>
      <c r="AO583" s="417"/>
      <c r="AP583" s="417"/>
      <c r="AQ583" s="417"/>
      <c r="AR583" s="417"/>
      <c r="AS583" s="417"/>
      <c r="AT583" s="417"/>
      <c r="AU583" s="417"/>
      <c r="AV583" s="417"/>
      <c r="AW583" s="417"/>
      <c r="AX583" s="417"/>
      <c r="AY583" s="417"/>
      <c r="AZ583" s="417"/>
      <c r="BA583" s="419"/>
      <c r="BB583" s="495"/>
      <c r="BC583" s="419"/>
      <c r="BD583" s="419"/>
      <c r="BE583" s="419"/>
      <c r="BF583" s="419"/>
      <c r="BG583" s="419"/>
      <c r="BH583" s="419"/>
      <c r="BI583" s="419"/>
      <c r="BJ583" s="419"/>
      <c r="BK583" s="419"/>
      <c r="BL583" s="419"/>
      <c r="BM583" s="419"/>
      <c r="BN583" s="419"/>
      <c r="BO583" s="419"/>
      <c r="BP583" s="419"/>
      <c r="BQ583" s="419"/>
      <c r="BR583" s="419"/>
      <c r="BS583" s="419"/>
      <c r="BT583" s="419"/>
      <c r="BU583" s="419"/>
      <c r="BV583" s="419"/>
      <c r="BW583" s="419"/>
      <c r="BX583" s="419"/>
      <c r="BY583" s="419"/>
      <c r="BZ583" s="420"/>
      <c r="CA583" s="420"/>
      <c r="CB583" s="420"/>
      <c r="CC583" s="420"/>
      <c r="CD583" s="420"/>
      <c r="CE583" s="420"/>
      <c r="CF583" s="420"/>
      <c r="CG583" s="420"/>
      <c r="CH583" s="420"/>
      <c r="CI583" s="420"/>
      <c r="CJ583" s="420"/>
      <c r="CK583" s="420"/>
      <c r="CL583" s="420"/>
      <c r="CM583" s="420"/>
      <c r="CN583" s="420"/>
      <c r="CO583" s="420"/>
      <c r="CP583" s="420"/>
      <c r="CQ583" s="420"/>
      <c r="CR583" s="420"/>
      <c r="CS583" s="420"/>
      <c r="CT583" s="420"/>
      <c r="CU583" s="420"/>
      <c r="CV583" s="420"/>
      <c r="CW583" s="420"/>
      <c r="CX583" s="420"/>
      <c r="CY583" s="420"/>
      <c r="CZ583" s="420"/>
    </row>
    <row r="584" s="748" customFormat="true" ht="25.15" customHeight="true" x14ac:dyDescent="0.2">
      <c r="C584" s="849" t="s">
        <v>388</v>
      </c>
      <c r="D584" s="848"/>
      <c r="E584" s="708">
        <v>3.6702602061845156E-6</v>
      </c>
      <c r="F584" s="660"/>
      <c r="G584" s="660"/>
      <c r="H584" s="848" t="s">
        <v>378</v>
      </c>
      <c r="I584" s="848"/>
      <c r="J584" s="708">
        <v>5.6724816370207101E-4</v>
      </c>
      <c r="K584" s="660"/>
      <c r="L584" s="660"/>
      <c r="M584" s="848" t="s">
        <v>358</v>
      </c>
      <c r="N584" s="848"/>
      <c r="O584" s="708">
        <v>1.0187574742587329E-4</v>
      </c>
      <c r="P584" s="660"/>
      <c r="Q584" s="660"/>
      <c r="AH584" s="417"/>
      <c r="AI584" s="417"/>
      <c r="AJ584" s="417"/>
      <c r="AK584" s="417"/>
      <c r="AL584" s="417"/>
      <c r="AM584" s="417"/>
      <c r="AN584" s="417"/>
      <c r="AO584" s="417"/>
      <c r="AP584" s="417"/>
      <c r="AQ584" s="417"/>
      <c r="AR584" s="417"/>
      <c r="AS584" s="417"/>
      <c r="AT584" s="417"/>
      <c r="AU584" s="417"/>
      <c r="AV584" s="417"/>
      <c r="AW584" s="417"/>
      <c r="AX584" s="417"/>
      <c r="AY584" s="417"/>
      <c r="AZ584" s="417"/>
      <c r="BA584" s="419"/>
      <c r="BB584" s="495"/>
      <c r="BC584" s="419"/>
      <c r="BD584" s="419"/>
      <c r="BE584" s="419"/>
      <c r="BF584" s="419"/>
      <c r="BG584" s="419"/>
      <c r="BH584" s="419"/>
      <c r="BI584" s="419"/>
      <c r="BJ584" s="419"/>
      <c r="BK584" s="419"/>
      <c r="BL584" s="419"/>
      <c r="BM584" s="419"/>
      <c r="BN584" s="419"/>
      <c r="BO584" s="419"/>
      <c r="BP584" s="419"/>
      <c r="BQ584" s="419"/>
      <c r="BR584" s="419"/>
      <c r="BS584" s="419"/>
      <c r="BT584" s="419"/>
      <c r="BU584" s="419"/>
      <c r="BV584" s="419"/>
      <c r="BW584" s="419"/>
      <c r="BX584" s="419"/>
      <c r="BY584" s="419"/>
      <c r="BZ584" s="420"/>
      <c r="CA584" s="420"/>
      <c r="CB584" s="420"/>
      <c r="CC584" s="420"/>
      <c r="CD584" s="420"/>
      <c r="CE584" s="420"/>
      <c r="CF584" s="420"/>
      <c r="CG584" s="420"/>
      <c r="CH584" s="420"/>
      <c r="CI584" s="420"/>
      <c r="CJ584" s="420"/>
      <c r="CK584" s="420"/>
      <c r="CL584" s="420"/>
      <c r="CM584" s="420"/>
      <c r="CN584" s="420"/>
      <c r="CO584" s="420"/>
      <c r="CP584" s="420"/>
      <c r="CQ584" s="420"/>
      <c r="CR584" s="420"/>
      <c r="CS584" s="420"/>
      <c r="CT584" s="420"/>
      <c r="CU584" s="420"/>
      <c r="CV584" s="420"/>
      <c r="CW584" s="420"/>
      <c r="CX584" s="420"/>
      <c r="CY584" s="420"/>
      <c r="CZ584" s="420"/>
    </row>
    <row r="585" s="748" customFormat="true" ht="25.15" customHeight="true" x14ac:dyDescent="0.2">
      <c r="C585" s="849" t="s">
        <v>348</v>
      </c>
      <c r="D585" s="848"/>
      <c r="E585" s="708">
        <v>4.875519362680724E-3</v>
      </c>
      <c r="F585" s="660"/>
      <c r="G585" s="660"/>
      <c r="H585" s="848" t="s">
        <v>356</v>
      </c>
      <c r="I585" s="848"/>
      <c r="J585" s="708">
        <v>2.5447586100243165E-3</v>
      </c>
      <c r="K585" s="660"/>
      <c r="L585" s="660"/>
      <c r="M585" s="848" t="s">
        <v>374</v>
      </c>
      <c r="N585" s="848"/>
      <c r="O585" s="708">
        <v>1.3409265326741061E-4</v>
      </c>
      <c r="P585" s="660"/>
      <c r="Q585" s="660"/>
      <c r="AH585" s="417"/>
      <c r="AI585" s="417"/>
      <c r="AJ585" s="417"/>
      <c r="AK585" s="417"/>
      <c r="AL585" s="417"/>
      <c r="AM585" s="417"/>
      <c r="AN585" s="417"/>
      <c r="AO585" s="417"/>
      <c r="AP585" s="417"/>
      <c r="AQ585" s="417"/>
      <c r="AR585" s="417"/>
      <c r="AS585" s="417"/>
      <c r="AT585" s="417"/>
      <c r="AU585" s="417"/>
      <c r="AV585" s="417"/>
      <c r="AW585" s="417"/>
      <c r="AX585" s="417"/>
      <c r="AY585" s="417"/>
      <c r="AZ585" s="417"/>
      <c r="BA585" s="419"/>
      <c r="BB585" s="495"/>
      <c r="BC585" s="419"/>
      <c r="BD585" s="419"/>
      <c r="BE585" s="419"/>
      <c r="BF585" s="419"/>
      <c r="BG585" s="419"/>
      <c r="BH585" s="419"/>
      <c r="BI585" s="419"/>
      <c r="BJ585" s="419"/>
      <c r="BK585" s="419"/>
      <c r="BL585" s="419"/>
      <c r="BM585" s="419"/>
      <c r="BN585" s="419"/>
      <c r="BO585" s="419"/>
      <c r="BP585" s="419"/>
      <c r="BQ585" s="419"/>
      <c r="BR585" s="419"/>
      <c r="BS585" s="419"/>
      <c r="BT585" s="419"/>
      <c r="BU585" s="419"/>
      <c r="BV585" s="419"/>
      <c r="BW585" s="419"/>
      <c r="BX585" s="419"/>
      <c r="BY585" s="419"/>
      <c r="BZ585" s="420"/>
      <c r="CA585" s="420"/>
      <c r="CB585" s="420"/>
      <c r="CC585" s="420"/>
      <c r="CD585" s="420"/>
      <c r="CE585" s="420"/>
      <c r="CF585" s="420"/>
      <c r="CG585" s="420"/>
      <c r="CH585" s="420"/>
      <c r="CI585" s="420"/>
      <c r="CJ585" s="420"/>
      <c r="CK585" s="420"/>
      <c r="CL585" s="420"/>
      <c r="CM585" s="420"/>
      <c r="CN585" s="420"/>
      <c r="CO585" s="420"/>
      <c r="CP585" s="420"/>
      <c r="CQ585" s="420"/>
      <c r="CR585" s="420"/>
      <c r="CS585" s="420"/>
      <c r="CT585" s="420"/>
      <c r="CU585" s="420"/>
      <c r="CV585" s="420"/>
      <c r="CW585" s="420"/>
      <c r="CX585" s="420"/>
      <c r="CY585" s="420"/>
      <c r="CZ585" s="420"/>
    </row>
    <row r="586" s="748" customFormat="true" ht="25.15" customHeight="true" x14ac:dyDescent="0.2">
      <c r="C586" s="849" t="s">
        <v>357</v>
      </c>
      <c r="D586" s="848"/>
      <c r="E586" s="708">
        <v>1.9432417546787996E-3</v>
      </c>
      <c r="F586" s="660"/>
      <c r="G586" s="660"/>
      <c r="H586" s="848" t="s">
        <v>344</v>
      </c>
      <c r="I586" s="848"/>
      <c r="J586" s="708">
        <v>1.784501400342412E-3</v>
      </c>
      <c r="K586" s="660"/>
      <c r="L586" s="660"/>
      <c r="M586" s="848" t="s">
        <v>377</v>
      </c>
      <c r="N586" s="848"/>
      <c r="O586" s="708">
        <v>3.9004480979287487E-5</v>
      </c>
      <c r="P586" s="660"/>
      <c r="Q586" s="660"/>
      <c r="AH586" s="417"/>
      <c r="AI586" s="417"/>
      <c r="AJ586" s="417"/>
      <c r="AK586" s="417"/>
      <c r="AL586" s="417"/>
      <c r="AM586" s="417"/>
      <c r="AN586" s="417"/>
      <c r="AO586" s="417"/>
      <c r="AP586" s="417"/>
      <c r="AQ586" s="417"/>
      <c r="AR586" s="417"/>
      <c r="AS586" s="417"/>
      <c r="AT586" s="417"/>
      <c r="AU586" s="417"/>
      <c r="AV586" s="417"/>
      <c r="AW586" s="417"/>
      <c r="AX586" s="417"/>
      <c r="AY586" s="417"/>
      <c r="AZ586" s="417"/>
      <c r="BA586" s="419"/>
      <c r="BB586" s="495"/>
      <c r="BC586" s="419"/>
      <c r="BD586" s="419"/>
      <c r="BE586" s="419"/>
      <c r="BF586" s="419"/>
      <c r="BG586" s="419"/>
      <c r="BH586" s="419"/>
      <c r="BI586" s="419"/>
      <c r="BJ586" s="419"/>
      <c r="BK586" s="419"/>
      <c r="BL586" s="419"/>
      <c r="BM586" s="419"/>
      <c r="BN586" s="419"/>
      <c r="BO586" s="419"/>
      <c r="BP586" s="419"/>
      <c r="BQ586" s="419"/>
      <c r="BR586" s="419"/>
      <c r="BS586" s="419"/>
      <c r="BT586" s="419"/>
      <c r="BU586" s="419"/>
      <c r="BV586" s="419"/>
      <c r="BW586" s="419"/>
      <c r="BX586" s="419"/>
      <c r="BY586" s="419"/>
      <c r="BZ586" s="420"/>
      <c r="CA586" s="420"/>
      <c r="CB586" s="420"/>
      <c r="CC586" s="420"/>
      <c r="CD586" s="420"/>
      <c r="CE586" s="420"/>
      <c r="CF586" s="420"/>
      <c r="CG586" s="420"/>
      <c r="CH586" s="420"/>
      <c r="CI586" s="420"/>
      <c r="CJ586" s="420"/>
      <c r="CK586" s="420"/>
      <c r="CL586" s="420"/>
      <c r="CM586" s="420"/>
      <c r="CN586" s="420"/>
      <c r="CO586" s="420"/>
      <c r="CP586" s="420"/>
      <c r="CQ586" s="420"/>
      <c r="CR586" s="420"/>
      <c r="CS586" s="420"/>
      <c r="CT586" s="420"/>
      <c r="CU586" s="420"/>
      <c r="CV586" s="420"/>
      <c r="CW586" s="420"/>
      <c r="CX586" s="420"/>
      <c r="CY586" s="420"/>
      <c r="CZ586" s="420"/>
    </row>
    <row r="587" s="748" customFormat="true" ht="25.15" customHeight="true" x14ac:dyDescent="0.2">
      <c r="C587" s="849" t="s">
        <v>375</v>
      </c>
      <c r="D587" s="848"/>
      <c r="E587" s="708">
        <v>1.3926237199966664E-4</v>
      </c>
      <c r="F587" s="660"/>
      <c r="G587" s="660"/>
      <c r="H587" s="848" t="s">
        <v>368</v>
      </c>
      <c r="I587" s="848"/>
      <c r="J587" s="708">
        <v>1.182499635370044E-3</v>
      </c>
      <c r="K587" s="660"/>
      <c r="L587" s="660"/>
      <c r="M587" s="848" t="s">
        <v>359</v>
      </c>
      <c r="N587" s="848"/>
      <c r="O587" s="708">
        <v>4.8141784481571309E-4</v>
      </c>
      <c r="P587" s="660"/>
      <c r="Q587" s="660"/>
      <c r="AH587" s="417"/>
      <c r="AI587" s="417"/>
      <c r="AJ587" s="417"/>
      <c r="AK587" s="417"/>
      <c r="AL587" s="417"/>
      <c r="AM587" s="417"/>
      <c r="AN587" s="417"/>
      <c r="AO587" s="417"/>
      <c r="AP587" s="417"/>
      <c r="AQ587" s="417"/>
      <c r="AR587" s="417"/>
      <c r="AS587" s="417"/>
      <c r="AT587" s="417"/>
      <c r="AU587" s="417"/>
      <c r="AV587" s="417"/>
      <c r="AW587" s="417"/>
      <c r="AX587" s="417"/>
      <c r="AY587" s="417"/>
      <c r="AZ587" s="417"/>
      <c r="BA587" s="419"/>
      <c r="BB587" s="495"/>
      <c r="BC587" s="419"/>
      <c r="BD587" s="419"/>
      <c r="BE587" s="419"/>
      <c r="BF587" s="419"/>
      <c r="BG587" s="419"/>
      <c r="BH587" s="419"/>
      <c r="BI587" s="419"/>
      <c r="BJ587" s="419"/>
      <c r="BK587" s="419"/>
      <c r="BL587" s="419"/>
      <c r="BM587" s="419"/>
      <c r="BN587" s="419"/>
      <c r="BO587" s="419"/>
      <c r="BP587" s="419"/>
      <c r="BQ587" s="419"/>
      <c r="BR587" s="419"/>
      <c r="BS587" s="419"/>
      <c r="BT587" s="419"/>
      <c r="BU587" s="419"/>
      <c r="BV587" s="419"/>
      <c r="BW587" s="419"/>
      <c r="BX587" s="419"/>
      <c r="BY587" s="419"/>
      <c r="BZ587" s="420"/>
      <c r="CA587" s="420"/>
      <c r="CB587" s="420"/>
      <c r="CC587" s="420"/>
      <c r="CD587" s="420"/>
      <c r="CE587" s="420"/>
      <c r="CF587" s="420"/>
      <c r="CG587" s="420"/>
      <c r="CH587" s="420"/>
      <c r="CI587" s="420"/>
      <c r="CJ587" s="420"/>
      <c r="CK587" s="420"/>
      <c r="CL587" s="420"/>
      <c r="CM587" s="420"/>
      <c r="CN587" s="420"/>
      <c r="CO587" s="420"/>
      <c r="CP587" s="420"/>
      <c r="CQ587" s="420"/>
      <c r="CR587" s="420"/>
      <c r="CS587" s="420"/>
      <c r="CT587" s="420"/>
      <c r="CU587" s="420"/>
      <c r="CV587" s="420"/>
      <c r="CW587" s="420"/>
      <c r="CX587" s="420"/>
      <c r="CY587" s="420"/>
      <c r="CZ587" s="420"/>
    </row>
    <row r="588" s="748" customFormat="true" ht="25.15" customHeight="true" x14ac:dyDescent="0.2">
      <c r="C588" s="849" t="s">
        <v>370</v>
      </c>
      <c r="D588" s="848"/>
      <c r="E588" s="708">
        <v>6.3383082453419824E-4</v>
      </c>
      <c r="F588" s="660"/>
      <c r="G588" s="660"/>
      <c r="H588" s="848" t="s">
        <v>365</v>
      </c>
      <c r="I588" s="848"/>
      <c r="J588" s="708">
        <v>3.8684770241663257E-4</v>
      </c>
      <c r="K588" s="660"/>
      <c r="L588" s="660"/>
      <c r="M588" s="848" t="s">
        <v>383</v>
      </c>
      <c r="N588" s="848"/>
      <c r="O588" s="708">
        <v>2.0987051436202165E-5</v>
      </c>
      <c r="P588" s="660"/>
      <c r="Q588" s="660"/>
      <c r="AH588" s="417"/>
      <c r="AI588" s="417"/>
      <c r="AJ588" s="417"/>
      <c r="AK588" s="417"/>
      <c r="AL588" s="417"/>
      <c r="AM588" s="417"/>
      <c r="AN588" s="417"/>
      <c r="AO588" s="417"/>
      <c r="AP588" s="417"/>
      <c r="AQ588" s="417"/>
      <c r="AR588" s="417"/>
      <c r="AS588" s="417"/>
      <c r="AT588" s="417"/>
      <c r="AU588" s="417"/>
      <c r="AV588" s="417"/>
      <c r="AW588" s="417"/>
      <c r="AX588" s="417"/>
      <c r="AY588" s="417"/>
      <c r="AZ588" s="417"/>
      <c r="BA588" s="419"/>
      <c r="BB588" s="495"/>
      <c r="BC588" s="419"/>
      <c r="BD588" s="419"/>
      <c r="BE588" s="419"/>
      <c r="BF588" s="419"/>
      <c r="BG588" s="419"/>
      <c r="BH588" s="419"/>
      <c r="BI588" s="419"/>
      <c r="BJ588" s="419"/>
      <c r="BK588" s="419"/>
      <c r="BL588" s="419"/>
      <c r="BM588" s="419"/>
      <c r="BN588" s="419"/>
      <c r="BO588" s="419"/>
      <c r="BP588" s="419"/>
      <c r="BQ588" s="419"/>
      <c r="BR588" s="419"/>
      <c r="BS588" s="419"/>
      <c r="BT588" s="419"/>
      <c r="BU588" s="419"/>
      <c r="BV588" s="419"/>
      <c r="BW588" s="419"/>
      <c r="BX588" s="419"/>
      <c r="BY588" s="419"/>
      <c r="BZ588" s="420"/>
      <c r="CA588" s="420"/>
      <c r="CB588" s="420"/>
      <c r="CC588" s="420"/>
      <c r="CD588" s="420"/>
      <c r="CE588" s="420"/>
      <c r="CF588" s="420"/>
      <c r="CG588" s="420"/>
      <c r="CH588" s="420"/>
      <c r="CI588" s="420"/>
      <c r="CJ588" s="420"/>
      <c r="CK588" s="420"/>
      <c r="CL588" s="420"/>
      <c r="CM588" s="420"/>
      <c r="CN588" s="420"/>
      <c r="CO588" s="420"/>
      <c r="CP588" s="420"/>
      <c r="CQ588" s="420"/>
      <c r="CR588" s="420"/>
      <c r="CS588" s="420"/>
      <c r="CT588" s="420"/>
      <c r="CU588" s="420"/>
      <c r="CV588" s="420"/>
      <c r="CW588" s="420"/>
      <c r="CX588" s="420"/>
      <c r="CY588" s="420"/>
      <c r="CZ588" s="420"/>
    </row>
    <row r="589" s="748" customFormat="true" ht="25.15" customHeight="true" x14ac:dyDescent="0.2">
      <c r="C589" s="849" t="s">
        <v>342</v>
      </c>
      <c r="D589" s="848"/>
      <c r="E589" s="708">
        <v>6.2420086312211867E-3</v>
      </c>
      <c r="F589" s="660"/>
      <c r="G589" s="660"/>
      <c r="H589" s="848" t="s">
        <v>369</v>
      </c>
      <c r="I589" s="848"/>
      <c r="J589" s="708">
        <v>6.7157822060332742E-4</v>
      </c>
      <c r="K589" s="660"/>
      <c r="L589" s="660"/>
      <c r="M589" s="848" t="s">
        <v>380</v>
      </c>
      <c r="N589" s="848"/>
      <c r="O589" s="708">
        <v>3.2114938033284936E-5</v>
      </c>
      <c r="P589" s="660"/>
      <c r="Q589" s="660"/>
      <c r="AH589" s="417"/>
      <c r="AI589" s="417"/>
      <c r="AJ589" s="417"/>
      <c r="AK589" s="417"/>
      <c r="AL589" s="417"/>
      <c r="AM589" s="417"/>
      <c r="AN589" s="417"/>
      <c r="AO589" s="417"/>
      <c r="AP589" s="417"/>
      <c r="AQ589" s="417"/>
      <c r="AR589" s="417"/>
      <c r="AS589" s="417"/>
      <c r="AT589" s="417"/>
      <c r="AU589" s="417"/>
      <c r="AV589" s="417"/>
      <c r="AW589" s="417"/>
      <c r="AX589" s="417"/>
      <c r="AY589" s="417"/>
      <c r="AZ589" s="417"/>
      <c r="BA589" s="419"/>
      <c r="BB589" s="495"/>
      <c r="BC589" s="419"/>
      <c r="BD589" s="419"/>
      <c r="BE589" s="419"/>
      <c r="BF589" s="419"/>
      <c r="BG589" s="419"/>
      <c r="BH589" s="419"/>
      <c r="BI589" s="419"/>
      <c r="BJ589" s="419"/>
      <c r="BK589" s="419"/>
      <c r="BL589" s="419"/>
      <c r="BM589" s="419"/>
      <c r="BN589" s="419"/>
      <c r="BO589" s="419"/>
      <c r="BP589" s="419"/>
      <c r="BQ589" s="419"/>
      <c r="BR589" s="419"/>
      <c r="BS589" s="419"/>
      <c r="BT589" s="419"/>
      <c r="BU589" s="419"/>
      <c r="BV589" s="419"/>
      <c r="BW589" s="419"/>
      <c r="BX589" s="419"/>
      <c r="BY589" s="419"/>
      <c r="BZ589" s="420"/>
      <c r="CA589" s="420"/>
      <c r="CB589" s="420"/>
      <c r="CC589" s="420"/>
      <c r="CD589" s="420"/>
      <c r="CE589" s="420"/>
      <c r="CF589" s="420"/>
      <c r="CG589" s="420"/>
      <c r="CH589" s="420"/>
      <c r="CI589" s="420"/>
      <c r="CJ589" s="420"/>
      <c r="CK589" s="420"/>
      <c r="CL589" s="420"/>
      <c r="CM589" s="420"/>
      <c r="CN589" s="420"/>
      <c r="CO589" s="420"/>
      <c r="CP589" s="420"/>
      <c r="CQ589" s="420"/>
      <c r="CR589" s="420"/>
      <c r="CS589" s="420"/>
      <c r="CT589" s="420"/>
      <c r="CU589" s="420"/>
      <c r="CV589" s="420"/>
      <c r="CW589" s="420"/>
      <c r="CX589" s="420"/>
      <c r="CY589" s="420"/>
      <c r="CZ589" s="420"/>
    </row>
    <row r="590" s="748" customFormat="true" ht="25.15" customHeight="true" x14ac:dyDescent="0.2">
      <c r="C590" s="849" t="s">
        <v>343</v>
      </c>
      <c r="D590" s="848"/>
      <c r="E590" s="708">
        <v>2.6177703057874992E-3</v>
      </c>
      <c r="F590" s="660"/>
      <c r="G590" s="660"/>
      <c r="H590" s="848" t="s">
        <v>371</v>
      </c>
      <c r="I590" s="848"/>
      <c r="J590" s="708">
        <v>1.0526090456769884E-3</v>
      </c>
      <c r="K590" s="660"/>
      <c r="L590" s="660"/>
      <c r="M590" s="848" t="s">
        <v>378</v>
      </c>
      <c r="N590" s="848"/>
      <c r="O590" s="708">
        <v>5.4794141182866277E-6</v>
      </c>
      <c r="P590" s="660"/>
      <c r="Q590" s="660"/>
      <c r="AH590" s="417"/>
      <c r="AI590" s="417"/>
      <c r="AJ590" s="417"/>
      <c r="AK590" s="417"/>
      <c r="AL590" s="417"/>
      <c r="AM590" s="417"/>
      <c r="AN590" s="417"/>
      <c r="AO590" s="417"/>
      <c r="AP590" s="417"/>
      <c r="AQ590" s="417"/>
      <c r="AR590" s="417"/>
      <c r="AS590" s="417"/>
      <c r="AT590" s="417"/>
      <c r="AU590" s="417"/>
      <c r="AV590" s="417"/>
      <c r="AW590" s="417"/>
      <c r="AX590" s="417"/>
      <c r="AY590" s="417"/>
      <c r="AZ590" s="417"/>
      <c r="BA590" s="419"/>
      <c r="BB590" s="495"/>
      <c r="BC590" s="419"/>
      <c r="BD590" s="419"/>
      <c r="BE590" s="419"/>
      <c r="BF590" s="419"/>
      <c r="BG590" s="419"/>
      <c r="BH590" s="419"/>
      <c r="BI590" s="419"/>
      <c r="BJ590" s="419"/>
      <c r="BK590" s="419"/>
      <c r="BL590" s="419"/>
      <c r="BM590" s="419"/>
      <c r="BN590" s="419"/>
      <c r="BO590" s="419"/>
      <c r="BP590" s="419"/>
      <c r="BQ590" s="419"/>
      <c r="BR590" s="419"/>
      <c r="BS590" s="419"/>
      <c r="BT590" s="419"/>
      <c r="BU590" s="419"/>
      <c r="BV590" s="419"/>
      <c r="BW590" s="419"/>
      <c r="BX590" s="419"/>
      <c r="BY590" s="419"/>
      <c r="BZ590" s="420"/>
      <c r="CA590" s="420"/>
      <c r="CB590" s="420"/>
      <c r="CC590" s="420"/>
      <c r="CD590" s="420"/>
      <c r="CE590" s="420"/>
      <c r="CF590" s="420"/>
      <c r="CG590" s="420"/>
      <c r="CH590" s="420"/>
      <c r="CI590" s="420"/>
      <c r="CJ590" s="420"/>
      <c r="CK590" s="420"/>
      <c r="CL590" s="420"/>
      <c r="CM590" s="420"/>
      <c r="CN590" s="420"/>
      <c r="CO590" s="420"/>
      <c r="CP590" s="420"/>
      <c r="CQ590" s="420"/>
      <c r="CR590" s="420"/>
      <c r="CS590" s="420"/>
      <c r="CT590" s="420"/>
      <c r="CU590" s="420"/>
      <c r="CV590" s="420"/>
      <c r="CW590" s="420"/>
      <c r="CX590" s="420"/>
      <c r="CY590" s="420"/>
      <c r="CZ590" s="420"/>
    </row>
    <row r="591" s="748" customFormat="true" ht="25.15" customHeight="true" x14ac:dyDescent="0.2">
      <c r="C591" s="849" t="s">
        <v>361</v>
      </c>
      <c r="D591" s="848"/>
      <c r="E591" s="708">
        <v>6.3495476814376503E-4</v>
      </c>
      <c r="F591" s="660"/>
      <c r="G591" s="660"/>
      <c r="H591" s="848" t="s">
        <v>362</v>
      </c>
      <c r="I591" s="848"/>
      <c r="J591" s="708">
        <v>6.3157040716225457E-4</v>
      </c>
      <c r="K591" s="660"/>
      <c r="L591" s="660"/>
      <c r="M591" s="848" t="s">
        <v>356</v>
      </c>
      <c r="N591" s="848"/>
      <c r="O591" s="708">
        <v>5.7194808442801001E-4</v>
      </c>
      <c r="P591" s="660"/>
      <c r="Q591" s="660"/>
      <c r="AH591" s="417"/>
      <c r="AI591" s="417"/>
      <c r="AJ591" s="417"/>
      <c r="AK591" s="417"/>
      <c r="AL591" s="417"/>
      <c r="AM591" s="417"/>
      <c r="AN591" s="417"/>
      <c r="AO591" s="417"/>
      <c r="AP591" s="417"/>
      <c r="AQ591" s="417"/>
      <c r="AR591" s="417"/>
      <c r="AS591" s="417"/>
      <c r="AT591" s="417"/>
      <c r="AU591" s="417"/>
      <c r="AV591" s="417"/>
      <c r="AW591" s="417"/>
      <c r="AX591" s="417"/>
      <c r="AY591" s="417"/>
      <c r="AZ591" s="417"/>
      <c r="BA591" s="419"/>
      <c r="BB591" s="495"/>
      <c r="BC591" s="419"/>
      <c r="BD591" s="419"/>
      <c r="BE591" s="419"/>
      <c r="BF591" s="419"/>
      <c r="BG591" s="419"/>
      <c r="BH591" s="419"/>
      <c r="BI591" s="419"/>
      <c r="BJ591" s="419"/>
      <c r="BK591" s="419"/>
      <c r="BL591" s="419"/>
      <c r="BM591" s="419"/>
      <c r="BN591" s="419"/>
      <c r="BO591" s="419"/>
      <c r="BP591" s="419"/>
      <c r="BQ591" s="419"/>
      <c r="BR591" s="419"/>
      <c r="BS591" s="419"/>
      <c r="BT591" s="419"/>
      <c r="BU591" s="419"/>
      <c r="BV591" s="419"/>
      <c r="BW591" s="419"/>
      <c r="BX591" s="419"/>
      <c r="BY591" s="419"/>
      <c r="BZ591" s="420"/>
      <c r="CA591" s="420"/>
      <c r="CB591" s="420"/>
      <c r="CC591" s="420"/>
      <c r="CD591" s="420"/>
      <c r="CE591" s="420"/>
      <c r="CF591" s="420"/>
      <c r="CG591" s="420"/>
      <c r="CH591" s="420"/>
      <c r="CI591" s="420"/>
      <c r="CJ591" s="420"/>
      <c r="CK591" s="420"/>
      <c r="CL591" s="420"/>
      <c r="CM591" s="420"/>
      <c r="CN591" s="420"/>
      <c r="CO591" s="420"/>
      <c r="CP591" s="420"/>
      <c r="CQ591" s="420"/>
      <c r="CR591" s="420"/>
      <c r="CS591" s="420"/>
      <c r="CT591" s="420"/>
      <c r="CU591" s="420"/>
      <c r="CV591" s="420"/>
      <c r="CW591" s="420"/>
      <c r="CX591" s="420"/>
      <c r="CY591" s="420"/>
      <c r="CZ591" s="420"/>
    </row>
    <row r="592" s="748" customFormat="true" ht="25.15" customHeight="true" x14ac:dyDescent="0.2">
      <c r="C592" s="849" t="s">
        <v>376</v>
      </c>
      <c r="D592" s="848"/>
      <c r="E592" s="708">
        <v>2.7977914070413056E-5</v>
      </c>
      <c r="F592" s="660"/>
      <c r="G592" s="660"/>
      <c r="H592" s="848" t="s">
        <v>351</v>
      </c>
      <c r="I592" s="848"/>
      <c r="J592" s="708">
        <v>2.0494373032702074E-3</v>
      </c>
      <c r="K592" s="660"/>
      <c r="L592" s="660"/>
      <c r="M592" s="848" t="s">
        <v>344</v>
      </c>
      <c r="N592" s="848"/>
      <c r="O592" s="708">
        <v>1.256094647168331E-3</v>
      </c>
      <c r="P592" s="660"/>
      <c r="Q592" s="660"/>
      <c r="AH592" s="417"/>
      <c r="AI592" s="417"/>
      <c r="AJ592" s="417"/>
      <c r="AK592" s="417"/>
      <c r="AL592" s="417"/>
      <c r="AM592" s="417"/>
      <c r="AN592" s="417"/>
      <c r="AO592" s="417"/>
      <c r="AP592" s="417"/>
      <c r="AQ592" s="417"/>
      <c r="AR592" s="417"/>
      <c r="AS592" s="417"/>
      <c r="AT592" s="417"/>
      <c r="AU592" s="417"/>
      <c r="AV592" s="417"/>
      <c r="AW592" s="417"/>
      <c r="AX592" s="417"/>
      <c r="AY592" s="417"/>
      <c r="AZ592" s="417"/>
      <c r="BA592" s="419"/>
      <c r="BB592" s="495"/>
      <c r="BC592" s="419"/>
      <c r="BD592" s="419"/>
      <c r="BE592" s="419"/>
      <c r="BF592" s="419"/>
      <c r="BG592" s="419"/>
      <c r="BH592" s="419"/>
      <c r="BI592" s="419"/>
      <c r="BJ592" s="419"/>
      <c r="BK592" s="419"/>
      <c r="BL592" s="419"/>
      <c r="BM592" s="419"/>
      <c r="BN592" s="419"/>
      <c r="BO592" s="419"/>
      <c r="BP592" s="419"/>
      <c r="BQ592" s="419"/>
      <c r="BR592" s="419"/>
      <c r="BS592" s="419"/>
      <c r="BT592" s="419"/>
      <c r="BU592" s="419"/>
      <c r="BV592" s="419"/>
      <c r="BW592" s="419"/>
      <c r="BX592" s="419"/>
      <c r="BY592" s="419"/>
      <c r="BZ592" s="420"/>
      <c r="CA592" s="420"/>
      <c r="CB592" s="420"/>
      <c r="CC592" s="420"/>
      <c r="CD592" s="420"/>
      <c r="CE592" s="420"/>
      <c r="CF592" s="420"/>
      <c r="CG592" s="420"/>
      <c r="CH592" s="420"/>
      <c r="CI592" s="420"/>
      <c r="CJ592" s="420"/>
      <c r="CK592" s="420"/>
      <c r="CL592" s="420"/>
      <c r="CM592" s="420"/>
      <c r="CN592" s="420"/>
      <c r="CO592" s="420"/>
      <c r="CP592" s="420"/>
      <c r="CQ592" s="420"/>
      <c r="CR592" s="420"/>
      <c r="CS592" s="420"/>
      <c r="CT592" s="420"/>
      <c r="CU592" s="420"/>
      <c r="CV592" s="420"/>
      <c r="CW592" s="420"/>
      <c r="CX592" s="420"/>
      <c r="CY592" s="420"/>
      <c r="CZ592" s="420"/>
    </row>
    <row r="593" s="748" customFormat="true" ht="25.15" customHeight="true" x14ac:dyDescent="0.2">
      <c r="C593" s="849" t="s">
        <v>372</v>
      </c>
      <c r="D593" s="848"/>
      <c r="E593" s="708">
        <v>1.697239654735806E-4</v>
      </c>
      <c r="F593" s="660"/>
      <c r="G593" s="660"/>
      <c r="H593" s="848" t="s">
        <v>354</v>
      </c>
      <c r="I593" s="848"/>
      <c r="J593" s="711">
        <v>1.0375225724565283E-3</v>
      </c>
      <c r="K593" s="660"/>
      <c r="L593" s="660"/>
      <c r="M593" s="848" t="s">
        <v>368</v>
      </c>
      <c r="N593" s="848"/>
      <c r="O593" s="708">
        <v>1.343402479635607E-4</v>
      </c>
      <c r="P593" s="660"/>
      <c r="Q593" s="660"/>
      <c r="AH593" s="417"/>
      <c r="AI593" s="417"/>
      <c r="AJ593" s="417"/>
      <c r="AK593" s="417"/>
      <c r="AL593" s="417"/>
      <c r="AM593" s="417"/>
      <c r="AN593" s="417"/>
      <c r="AO593" s="417"/>
      <c r="AP593" s="417"/>
      <c r="AQ593" s="417"/>
      <c r="AR593" s="417"/>
      <c r="AS593" s="417"/>
      <c r="AT593" s="417"/>
      <c r="AU593" s="417"/>
      <c r="AV593" s="417"/>
      <c r="AW593" s="417"/>
      <c r="AX593" s="417"/>
      <c r="AY593" s="417"/>
      <c r="AZ593" s="417"/>
      <c r="BA593" s="419"/>
      <c r="BB593" s="495"/>
      <c r="BC593" s="419"/>
      <c r="BD593" s="419"/>
      <c r="BE593" s="419"/>
      <c r="BF593" s="419"/>
      <c r="BG593" s="419"/>
      <c r="BH593" s="419"/>
      <c r="BI593" s="419"/>
      <c r="BJ593" s="419"/>
      <c r="BK593" s="419"/>
      <c r="BL593" s="419"/>
      <c r="BM593" s="419"/>
      <c r="BN593" s="419"/>
      <c r="BO593" s="419"/>
      <c r="BP593" s="419"/>
      <c r="BQ593" s="419"/>
      <c r="BR593" s="419"/>
      <c r="BS593" s="419"/>
      <c r="BT593" s="419"/>
      <c r="BU593" s="419"/>
      <c r="BV593" s="419"/>
      <c r="BW593" s="419"/>
      <c r="BX593" s="419"/>
      <c r="BY593" s="419"/>
      <c r="BZ593" s="420"/>
      <c r="CA593" s="420"/>
      <c r="CB593" s="420"/>
      <c r="CC593" s="420"/>
      <c r="CD593" s="420"/>
      <c r="CE593" s="420"/>
      <c r="CF593" s="420"/>
      <c r="CG593" s="420"/>
      <c r="CH593" s="420"/>
      <c r="CI593" s="420"/>
      <c r="CJ593" s="420"/>
      <c r="CK593" s="420"/>
      <c r="CL593" s="420"/>
      <c r="CM593" s="420"/>
      <c r="CN593" s="420"/>
      <c r="CO593" s="420"/>
      <c r="CP593" s="420"/>
      <c r="CQ593" s="420"/>
      <c r="CR593" s="420"/>
      <c r="CS593" s="420"/>
      <c r="CT593" s="420"/>
      <c r="CU593" s="420"/>
      <c r="CV593" s="420"/>
      <c r="CW593" s="420"/>
      <c r="CX593" s="420"/>
      <c r="CY593" s="420"/>
      <c r="CZ593" s="420"/>
    </row>
    <row r="594" s="748" customFormat="true" ht="25.15" customHeight="true" x14ac:dyDescent="0.2">
      <c r="C594" s="849" t="s">
        <v>358</v>
      </c>
      <c r="D594" s="848"/>
      <c r="E594" s="708">
        <v>5.0346503208554476E-4</v>
      </c>
      <c r="F594" s="660"/>
      <c r="G594" s="660"/>
      <c r="H594" s="848"/>
      <c r="I594" s="848"/>
      <c r="J594" s="660"/>
      <c r="K594" s="660"/>
      <c r="L594" s="660"/>
      <c r="M594" s="848" t="s">
        <v>365</v>
      </c>
      <c r="N594" s="848"/>
      <c r="O594" s="708">
        <v>3.7637643708252229E-4</v>
      </c>
      <c r="P594" s="660"/>
      <c r="Q594" s="660"/>
      <c r="AH594" s="417"/>
      <c r="AI594" s="417"/>
      <c r="AJ594" s="417"/>
      <c r="AK594" s="417"/>
      <c r="AL594" s="417"/>
      <c r="AM594" s="417"/>
      <c r="AN594" s="417"/>
      <c r="AO594" s="417"/>
      <c r="AP594" s="417"/>
      <c r="AQ594" s="417"/>
      <c r="AR594" s="417"/>
      <c r="AS594" s="417"/>
      <c r="AT594" s="417"/>
      <c r="AU594" s="417"/>
      <c r="AV594" s="417"/>
      <c r="AW594" s="417"/>
      <c r="AX594" s="417"/>
      <c r="AY594" s="417"/>
      <c r="AZ594" s="417"/>
      <c r="BA594" s="419"/>
      <c r="BB594" s="495"/>
      <c r="BC594" s="419"/>
      <c r="BD594" s="419"/>
      <c r="BE594" s="419"/>
      <c r="BF594" s="419"/>
      <c r="BG594" s="419"/>
      <c r="BH594" s="419"/>
      <c r="BI594" s="419"/>
      <c r="BJ594" s="419"/>
      <c r="BK594" s="419"/>
      <c r="BL594" s="419"/>
      <c r="BM594" s="419"/>
      <c r="BN594" s="419"/>
      <c r="BO594" s="419"/>
      <c r="BP594" s="419"/>
      <c r="BQ594" s="419"/>
      <c r="BR594" s="419"/>
      <c r="BS594" s="419"/>
      <c r="BT594" s="419"/>
      <c r="BU594" s="419"/>
      <c r="BV594" s="419"/>
      <c r="BW594" s="419"/>
      <c r="BX594" s="419"/>
      <c r="BY594" s="419"/>
      <c r="BZ594" s="420"/>
      <c r="CA594" s="420"/>
      <c r="CB594" s="420"/>
      <c r="CC594" s="420"/>
      <c r="CD594" s="420"/>
      <c r="CE594" s="420"/>
      <c r="CF594" s="420"/>
      <c r="CG594" s="420"/>
      <c r="CH594" s="420"/>
      <c r="CI594" s="420"/>
      <c r="CJ594" s="420"/>
      <c r="CK594" s="420"/>
      <c r="CL594" s="420"/>
      <c r="CM594" s="420"/>
      <c r="CN594" s="420"/>
      <c r="CO594" s="420"/>
      <c r="CP594" s="420"/>
      <c r="CQ594" s="420"/>
      <c r="CR594" s="420"/>
      <c r="CS594" s="420"/>
      <c r="CT594" s="420"/>
      <c r="CU594" s="420"/>
      <c r="CV594" s="420"/>
      <c r="CW594" s="420"/>
      <c r="CX594" s="420"/>
      <c r="CY594" s="420"/>
      <c r="CZ594" s="420"/>
    </row>
    <row r="595" s="748" customFormat="true" ht="25.15" customHeight="true" x14ac:dyDescent="0.2">
      <c r="C595" s="849" t="s">
        <v>374</v>
      </c>
      <c r="D595" s="848"/>
      <c r="E595" s="708">
        <v>5.5854386050701522E-5</v>
      </c>
      <c r="F595" s="660"/>
      <c r="G595" s="660"/>
      <c r="H595" s="848"/>
      <c r="I595" s="848"/>
      <c r="J595" s="660"/>
      <c r="K595" s="660"/>
      <c r="L595" s="660"/>
      <c r="M595" s="848" t="s">
        <v>369</v>
      </c>
      <c r="N595" s="848"/>
      <c r="O595" s="708">
        <v>2.3128052627505557E-4</v>
      </c>
      <c r="P595" s="660"/>
      <c r="Q595" s="660"/>
      <c r="AH595" s="417"/>
      <c r="AI595" s="417"/>
      <c r="AJ595" s="417"/>
      <c r="AK595" s="417"/>
      <c r="AL595" s="417"/>
      <c r="AM595" s="417"/>
      <c r="AN595" s="417"/>
      <c r="AO595" s="417"/>
      <c r="AP595" s="417"/>
      <c r="AQ595" s="417"/>
      <c r="AR595" s="417"/>
      <c r="AS595" s="417"/>
      <c r="AT595" s="417"/>
      <c r="AU595" s="417"/>
      <c r="AV595" s="417"/>
      <c r="AW595" s="417"/>
      <c r="AX595" s="417"/>
      <c r="AY595" s="417"/>
      <c r="AZ595" s="417"/>
      <c r="BA595" s="419"/>
      <c r="BB595" s="495"/>
      <c r="BC595" s="419"/>
      <c r="BD595" s="419"/>
      <c r="BE595" s="419"/>
      <c r="BF595" s="419"/>
      <c r="BG595" s="419"/>
      <c r="BH595" s="419"/>
      <c r="BI595" s="419"/>
      <c r="BJ595" s="419"/>
      <c r="BK595" s="419"/>
      <c r="BL595" s="419"/>
      <c r="BM595" s="419"/>
      <c r="BN595" s="419"/>
      <c r="BO595" s="419"/>
      <c r="BP595" s="419"/>
      <c r="BQ595" s="419"/>
      <c r="BR595" s="419"/>
      <c r="BS595" s="419"/>
      <c r="BT595" s="419"/>
      <c r="BU595" s="419"/>
      <c r="BV595" s="419"/>
      <c r="BW595" s="419"/>
      <c r="BX595" s="419"/>
      <c r="BY595" s="419"/>
      <c r="BZ595" s="420"/>
      <c r="CA595" s="420"/>
      <c r="CB595" s="420"/>
      <c r="CC595" s="420"/>
      <c r="CD595" s="420"/>
      <c r="CE595" s="420"/>
      <c r="CF595" s="420"/>
      <c r="CG595" s="420"/>
      <c r="CH595" s="420"/>
      <c r="CI595" s="420"/>
      <c r="CJ595" s="420"/>
      <c r="CK595" s="420"/>
      <c r="CL595" s="420"/>
      <c r="CM595" s="420"/>
      <c r="CN595" s="420"/>
      <c r="CO595" s="420"/>
      <c r="CP595" s="420"/>
      <c r="CQ595" s="420"/>
      <c r="CR595" s="420"/>
      <c r="CS595" s="420"/>
      <c r="CT595" s="420"/>
      <c r="CU595" s="420"/>
      <c r="CV595" s="420"/>
      <c r="CW595" s="420"/>
      <c r="CX595" s="420"/>
      <c r="CY595" s="420"/>
      <c r="CZ595" s="420"/>
    </row>
    <row r="596" s="748" customFormat="true" ht="25.15" customHeight="true" x14ac:dyDescent="0.2">
      <c r="C596" s="849" t="s">
        <v>377</v>
      </c>
      <c r="D596" s="848"/>
      <c r="E596" s="708">
        <v>1.2046964155283955E-4</v>
      </c>
      <c r="F596" s="660"/>
      <c r="G596" s="660"/>
      <c r="H596" s="848" t="s">
        <v>259</v>
      </c>
      <c r="I596" s="848"/>
      <c r="J596" s="848"/>
      <c r="K596" s="848"/>
      <c r="L596" s="848"/>
      <c r="M596" s="848" t="s">
        <v>371</v>
      </c>
      <c r="N596" s="848"/>
      <c r="O596" s="708">
        <v>1.1355885914694565E-7</v>
      </c>
      <c r="P596" s="660"/>
      <c r="Q596" s="660"/>
      <c r="AH596" s="417"/>
      <c r="AI596" s="417"/>
      <c r="AJ596" s="417"/>
      <c r="AK596" s="417"/>
      <c r="AL596" s="417"/>
      <c r="AM596" s="417"/>
      <c r="AN596" s="417"/>
      <c r="AO596" s="417"/>
      <c r="AP596" s="417"/>
      <c r="AQ596" s="417"/>
      <c r="AR596" s="417"/>
      <c r="AS596" s="417"/>
      <c r="AT596" s="417"/>
      <c r="AU596" s="417"/>
      <c r="AV596" s="417"/>
      <c r="AW596" s="417"/>
      <c r="AX596" s="417"/>
      <c r="AY596" s="417"/>
      <c r="AZ596" s="417"/>
      <c r="BA596" s="419"/>
      <c r="BB596" s="495"/>
      <c r="BC596" s="419"/>
      <c r="BD596" s="419"/>
      <c r="BE596" s="419"/>
      <c r="BF596" s="419"/>
      <c r="BG596" s="419"/>
      <c r="BH596" s="419"/>
      <c r="BI596" s="419"/>
      <c r="BJ596" s="419"/>
      <c r="BK596" s="419"/>
      <c r="BL596" s="419"/>
      <c r="BM596" s="419"/>
      <c r="BN596" s="419"/>
      <c r="BO596" s="419"/>
      <c r="BP596" s="419"/>
      <c r="BQ596" s="419"/>
      <c r="BR596" s="419"/>
      <c r="BS596" s="419"/>
      <c r="BT596" s="419"/>
      <c r="BU596" s="419"/>
      <c r="BV596" s="419"/>
      <c r="BW596" s="419"/>
      <c r="BX596" s="419"/>
      <c r="BY596" s="419"/>
      <c r="BZ596" s="420"/>
      <c r="CA596" s="420"/>
      <c r="CB596" s="420"/>
      <c r="CC596" s="420"/>
      <c r="CD596" s="420"/>
      <c r="CE596" s="420"/>
      <c r="CF596" s="420"/>
      <c r="CG596" s="420"/>
      <c r="CH596" s="420"/>
      <c r="CI596" s="420"/>
      <c r="CJ596" s="420"/>
      <c r="CK596" s="420"/>
      <c r="CL596" s="420"/>
      <c r="CM596" s="420"/>
      <c r="CN596" s="420"/>
      <c r="CO596" s="420"/>
      <c r="CP596" s="420"/>
      <c r="CQ596" s="420"/>
      <c r="CR596" s="420"/>
      <c r="CS596" s="420"/>
      <c r="CT596" s="420"/>
      <c r="CU596" s="420"/>
      <c r="CV596" s="420"/>
      <c r="CW596" s="420"/>
      <c r="CX596" s="420"/>
      <c r="CY596" s="420"/>
      <c r="CZ596" s="420"/>
    </row>
    <row r="597" s="748" customFormat="true" ht="25.15" customHeight="true" x14ac:dyDescent="0.2">
      <c r="C597" s="849" t="s">
        <v>359</v>
      </c>
      <c r="D597" s="848"/>
      <c r="E597" s="708">
        <v>6.7401241968289866E-4</v>
      </c>
      <c r="F597" s="660"/>
      <c r="G597" s="660"/>
      <c r="H597" s="848" t="s">
        <v>218</v>
      </c>
      <c r="I597" s="848"/>
      <c r="J597" s="850" t="s">
        <v>260</v>
      </c>
      <c r="K597" s="851"/>
      <c r="L597" s="852"/>
      <c r="M597" s="848" t="s">
        <v>362</v>
      </c>
      <c r="N597" s="848"/>
      <c r="O597" s="708">
        <v>3.9302194279765528E-4</v>
      </c>
      <c r="P597" s="660"/>
      <c r="Q597" s="660"/>
      <c r="AH597" s="417"/>
      <c r="AI597" s="417"/>
      <c r="AJ597" s="417"/>
      <c r="AK597" s="417"/>
      <c r="AL597" s="417"/>
      <c r="AM597" s="417"/>
      <c r="AN597" s="417"/>
      <c r="AO597" s="417"/>
      <c r="AP597" s="417"/>
      <c r="AQ597" s="417"/>
      <c r="AR597" s="417"/>
      <c r="AS597" s="417"/>
      <c r="AT597" s="417"/>
      <c r="AU597" s="417"/>
      <c r="AV597" s="417"/>
      <c r="AW597" s="417"/>
      <c r="AX597" s="417"/>
      <c r="AY597" s="417"/>
      <c r="AZ597" s="417"/>
      <c r="BA597" s="419"/>
      <c r="BB597" s="495"/>
      <c r="BC597" s="419"/>
      <c r="BD597" s="419"/>
      <c r="BE597" s="419"/>
      <c r="BF597" s="419"/>
      <c r="BG597" s="419"/>
      <c r="BH597" s="419"/>
      <c r="BI597" s="419"/>
      <c r="BJ597" s="419"/>
      <c r="BK597" s="419"/>
      <c r="BL597" s="419"/>
      <c r="BM597" s="419"/>
      <c r="BN597" s="419"/>
      <c r="BO597" s="419"/>
      <c r="BP597" s="419"/>
      <c r="BQ597" s="419"/>
      <c r="BR597" s="419"/>
      <c r="BS597" s="419"/>
      <c r="BT597" s="419"/>
      <c r="BU597" s="419"/>
      <c r="BV597" s="419"/>
      <c r="BW597" s="419"/>
      <c r="BX597" s="419"/>
      <c r="BY597" s="419"/>
      <c r="BZ597" s="420"/>
      <c r="CA597" s="420"/>
      <c r="CB597" s="420"/>
      <c r="CC597" s="420"/>
      <c r="CD597" s="420"/>
      <c r="CE597" s="420"/>
      <c r="CF597" s="420"/>
      <c r="CG597" s="420"/>
      <c r="CH597" s="420"/>
      <c r="CI597" s="420"/>
      <c r="CJ597" s="420"/>
      <c r="CK597" s="420"/>
      <c r="CL597" s="420"/>
      <c r="CM597" s="420"/>
      <c r="CN597" s="420"/>
      <c r="CO597" s="420"/>
      <c r="CP597" s="420"/>
      <c r="CQ597" s="420"/>
      <c r="CR597" s="420"/>
      <c r="CS597" s="420"/>
      <c r="CT597" s="420"/>
      <c r="CU597" s="420"/>
      <c r="CV597" s="420"/>
      <c r="CW597" s="420"/>
      <c r="CX597" s="420"/>
      <c r="CY597" s="420"/>
      <c r="CZ597" s="420"/>
    </row>
    <row r="598" s="748" customFormat="true" ht="25.15" customHeight="true" x14ac:dyDescent="0.2">
      <c r="C598" s="849" t="s">
        <v>383</v>
      </c>
      <c r="D598" s="848"/>
      <c r="E598" s="708">
        <v>1.2490849383819561E-5</v>
      </c>
      <c r="F598" s="660"/>
      <c r="G598" s="660"/>
      <c r="H598" s="848"/>
      <c r="I598" s="848"/>
      <c r="J598" s="698" t="s">
        <v>202</v>
      </c>
      <c r="K598" s="699" t="s">
        <v>261</v>
      </c>
      <c r="L598" s="700" t="s">
        <v>262</v>
      </c>
      <c r="M598" s="848" t="s">
        <v>351</v>
      </c>
      <c r="N598" s="848"/>
      <c r="O598" s="708">
        <v>7.2900133380614761E-4</v>
      </c>
      <c r="P598" s="660"/>
      <c r="Q598" s="660"/>
      <c r="AH598" s="417"/>
      <c r="AI598" s="417"/>
      <c r="AJ598" s="417"/>
      <c r="AK598" s="417"/>
      <c r="AL598" s="417"/>
      <c r="AM598" s="417"/>
      <c r="AN598" s="417"/>
      <c r="AO598" s="417"/>
      <c r="AP598" s="417"/>
      <c r="AQ598" s="417"/>
      <c r="AR598" s="417"/>
      <c r="AS598" s="417"/>
      <c r="AT598" s="417"/>
      <c r="AU598" s="417"/>
      <c r="AV598" s="417"/>
      <c r="AW598" s="417"/>
      <c r="AX598" s="417"/>
      <c r="AY598" s="417"/>
      <c r="AZ598" s="417"/>
      <c r="BA598" s="419"/>
      <c r="BB598" s="495"/>
      <c r="BC598" s="419"/>
      <c r="BD598" s="419"/>
      <c r="BE598" s="419"/>
      <c r="BF598" s="419"/>
      <c r="BG598" s="419"/>
      <c r="BH598" s="419"/>
      <c r="BI598" s="419"/>
      <c r="BJ598" s="419"/>
      <c r="BK598" s="419"/>
      <c r="BL598" s="419"/>
      <c r="BM598" s="419"/>
      <c r="BN598" s="419"/>
      <c r="BO598" s="419"/>
      <c r="BP598" s="419"/>
      <c r="BQ598" s="419"/>
      <c r="BR598" s="419"/>
      <c r="BS598" s="419"/>
      <c r="BT598" s="419"/>
      <c r="BU598" s="419"/>
      <c r="BV598" s="419"/>
      <c r="BW598" s="419"/>
      <c r="BX598" s="419"/>
      <c r="BY598" s="419"/>
      <c r="BZ598" s="420"/>
      <c r="CA598" s="420"/>
      <c r="CB598" s="420"/>
      <c r="CC598" s="420"/>
      <c r="CD598" s="420"/>
      <c r="CE598" s="420"/>
      <c r="CF598" s="420"/>
      <c r="CG598" s="420"/>
      <c r="CH598" s="420"/>
      <c r="CI598" s="420"/>
      <c r="CJ598" s="420"/>
      <c r="CK598" s="420"/>
      <c r="CL598" s="420"/>
      <c r="CM598" s="420"/>
      <c r="CN598" s="420"/>
      <c r="CO598" s="420"/>
      <c r="CP598" s="420"/>
      <c r="CQ598" s="420"/>
      <c r="CR598" s="420"/>
      <c r="CS598" s="420"/>
      <c r="CT598" s="420"/>
      <c r="CU598" s="420"/>
      <c r="CV598" s="420"/>
      <c r="CW598" s="420"/>
      <c r="CX598" s="420"/>
      <c r="CY598" s="420"/>
      <c r="CZ598" s="420"/>
    </row>
    <row r="599" s="748" customFormat="true" ht="25.15" customHeight="true" x14ac:dyDescent="0.2">
      <c r="C599" s="849" t="s">
        <v>380</v>
      </c>
      <c r="D599" s="848"/>
      <c r="E599" s="708">
        <v>3.1229935895371925E-8</v>
      </c>
      <c r="F599" s="660"/>
      <c r="G599" s="660"/>
      <c r="H599" s="848" t="s">
        <v>219</v>
      </c>
      <c r="I599" s="848"/>
      <c r="J599" s="723">
        <v>14.032526420018421</v>
      </c>
      <c r="K599" s="724">
        <v>15.088738086041312</v>
      </c>
      <c r="L599" s="725">
        <v>15.088738086041312</v>
      </c>
      <c r="M599" s="848" t="s">
        <v>354</v>
      </c>
      <c r="N599" s="848"/>
      <c r="O599" s="711">
        <v>6.4260265751519153E-4</v>
      </c>
      <c r="P599" s="660"/>
      <c r="Q599" s="660"/>
      <c r="AH599" s="417"/>
      <c r="AI599" s="417"/>
      <c r="AJ599" s="417"/>
      <c r="AK599" s="417"/>
      <c r="AL599" s="417"/>
      <c r="AM599" s="417"/>
      <c r="AN599" s="417"/>
      <c r="AO599" s="417"/>
      <c r="AP599" s="417"/>
      <c r="AQ599" s="417"/>
      <c r="AR599" s="417"/>
      <c r="AS599" s="417"/>
      <c r="AT599" s="417"/>
      <c r="AU599" s="417"/>
      <c r="AV599" s="417"/>
      <c r="AW599" s="417"/>
      <c r="AX599" s="417"/>
      <c r="AY599" s="417"/>
      <c r="AZ599" s="417"/>
      <c r="BA599" s="419"/>
      <c r="BB599" s="495"/>
      <c r="BC599" s="419"/>
      <c r="BD599" s="419"/>
      <c r="BE599" s="419"/>
      <c r="BF599" s="419"/>
      <c r="BG599" s="419"/>
      <c r="BH599" s="419"/>
      <c r="BI599" s="419"/>
      <c r="BJ599" s="419"/>
      <c r="BK599" s="419"/>
      <c r="BL599" s="419"/>
      <c r="BM599" s="419"/>
      <c r="BN599" s="419"/>
      <c r="BO599" s="419"/>
      <c r="BP599" s="419"/>
      <c r="BQ599" s="419"/>
      <c r="BR599" s="419"/>
      <c r="BS599" s="419"/>
      <c r="BT599" s="419"/>
      <c r="BU599" s="419"/>
      <c r="BV599" s="419"/>
      <c r="BW599" s="419"/>
      <c r="BX599" s="419"/>
      <c r="BY599" s="419"/>
      <c r="BZ599" s="420"/>
      <c r="CA599" s="420"/>
      <c r="CB599" s="420"/>
      <c r="CC599" s="420"/>
      <c r="CD599" s="420"/>
      <c r="CE599" s="420"/>
      <c r="CF599" s="420"/>
      <c r="CG599" s="420"/>
      <c r="CH599" s="420"/>
      <c r="CI599" s="420"/>
      <c r="CJ599" s="420"/>
      <c r="CK599" s="420"/>
      <c r="CL599" s="420"/>
      <c r="CM599" s="420"/>
      <c r="CN599" s="420"/>
      <c r="CO599" s="420"/>
      <c r="CP599" s="420"/>
      <c r="CQ599" s="420"/>
      <c r="CR599" s="420"/>
      <c r="CS599" s="420"/>
      <c r="CT599" s="420"/>
      <c r="CU599" s="420"/>
      <c r="CV599" s="420"/>
      <c r="CW599" s="420"/>
      <c r="CX599" s="420"/>
      <c r="CY599" s="420"/>
      <c r="CZ599" s="420"/>
    </row>
    <row r="600" s="748" customFormat="true" ht="25.15" customHeight="true" x14ac:dyDescent="0.2">
      <c r="C600" s="849" t="s">
        <v>378</v>
      </c>
      <c r="D600" s="848"/>
      <c r="E600" s="708">
        <v>5.8287940025518376E-5</v>
      </c>
      <c r="F600" s="660"/>
      <c r="G600" s="660"/>
      <c r="H600" s="848"/>
      <c r="I600" s="848"/>
      <c r="J600" s="660"/>
      <c r="K600" s="660"/>
      <c r="L600" s="660"/>
      <c r="M600" s="848"/>
      <c r="N600" s="848"/>
      <c r="O600" s="660"/>
      <c r="P600" s="660"/>
      <c r="Q600" s="660"/>
      <c r="AH600" s="417"/>
      <c r="AI600" s="417"/>
      <c r="AJ600" s="417"/>
      <c r="AK600" s="417"/>
      <c r="AL600" s="417"/>
      <c r="AM600" s="417"/>
      <c r="AN600" s="417"/>
      <c r="AO600" s="417"/>
      <c r="AP600" s="417"/>
      <c r="AQ600" s="417"/>
      <c r="AR600" s="417"/>
      <c r="AS600" s="417"/>
      <c r="AT600" s="417"/>
      <c r="AU600" s="417"/>
      <c r="AV600" s="417"/>
      <c r="AW600" s="417"/>
      <c r="AX600" s="417"/>
      <c r="AY600" s="417"/>
      <c r="AZ600" s="417"/>
      <c r="BA600" s="419"/>
      <c r="BB600" s="495"/>
      <c r="BC600" s="419"/>
      <c r="BD600" s="419"/>
      <c r="BE600" s="419"/>
      <c r="BF600" s="419"/>
      <c r="BG600" s="419"/>
      <c r="BH600" s="419"/>
      <c r="BI600" s="419"/>
      <c r="BJ600" s="419"/>
      <c r="BK600" s="419"/>
      <c r="BL600" s="419"/>
      <c r="BM600" s="419"/>
      <c r="BN600" s="419"/>
      <c r="BO600" s="419"/>
      <c r="BP600" s="419"/>
      <c r="BQ600" s="419"/>
      <c r="BR600" s="419"/>
      <c r="BS600" s="419"/>
      <c r="BT600" s="419"/>
      <c r="BU600" s="419"/>
      <c r="BV600" s="419"/>
      <c r="BW600" s="419"/>
      <c r="BX600" s="419"/>
      <c r="BY600" s="419"/>
      <c r="BZ600" s="420"/>
      <c r="CA600" s="420"/>
      <c r="CB600" s="420"/>
      <c r="CC600" s="420"/>
      <c r="CD600" s="420"/>
      <c r="CE600" s="420"/>
      <c r="CF600" s="420"/>
      <c r="CG600" s="420"/>
      <c r="CH600" s="420"/>
      <c r="CI600" s="420"/>
      <c r="CJ600" s="420"/>
      <c r="CK600" s="420"/>
      <c r="CL600" s="420"/>
      <c r="CM600" s="420"/>
      <c r="CN600" s="420"/>
      <c r="CO600" s="420"/>
      <c r="CP600" s="420"/>
      <c r="CQ600" s="420"/>
      <c r="CR600" s="420"/>
      <c r="CS600" s="420"/>
      <c r="CT600" s="420"/>
      <c r="CU600" s="420"/>
      <c r="CV600" s="420"/>
      <c r="CW600" s="420"/>
      <c r="CX600" s="420"/>
      <c r="CY600" s="420"/>
      <c r="CZ600" s="420"/>
    </row>
    <row r="601" s="748" customFormat="true" ht="25.15" customHeight="true" x14ac:dyDescent="0.2">
      <c r="C601" s="849" t="s">
        <v>356</v>
      </c>
      <c r="D601" s="848"/>
      <c r="E601" s="708">
        <v>5.2203983919317141E-4</v>
      </c>
      <c r="F601" s="660"/>
      <c r="G601" s="660"/>
      <c r="H601" s="848"/>
      <c r="I601" s="848"/>
      <c r="J601" s="660"/>
      <c r="K601" s="660"/>
      <c r="L601" s="660"/>
      <c r="M601" s="848"/>
      <c r="N601" s="848"/>
      <c r="O601" s="660"/>
      <c r="P601" s="660"/>
      <c r="Q601" s="660"/>
      <c r="AH601" s="417"/>
      <c r="AI601" s="417"/>
      <c r="AJ601" s="417"/>
      <c r="AK601" s="417"/>
      <c r="AL601" s="417"/>
      <c r="AM601" s="417"/>
      <c r="AN601" s="417"/>
      <c r="AO601" s="417"/>
      <c r="AP601" s="417"/>
      <c r="AQ601" s="417"/>
      <c r="AR601" s="417"/>
      <c r="AS601" s="417"/>
      <c r="AT601" s="417"/>
      <c r="AU601" s="417"/>
      <c r="AV601" s="417"/>
      <c r="AW601" s="417"/>
      <c r="AX601" s="417"/>
      <c r="AY601" s="417"/>
      <c r="AZ601" s="417"/>
      <c r="BA601" s="419"/>
      <c r="BB601" s="495"/>
      <c r="BC601" s="419"/>
      <c r="BD601" s="419"/>
      <c r="BE601" s="419"/>
      <c r="BF601" s="419"/>
      <c r="BG601" s="419"/>
      <c r="BH601" s="419"/>
      <c r="BI601" s="419"/>
      <c r="BJ601" s="419"/>
      <c r="BK601" s="419"/>
      <c r="BL601" s="419"/>
      <c r="BM601" s="419"/>
      <c r="BN601" s="419"/>
      <c r="BO601" s="419"/>
      <c r="BP601" s="419"/>
      <c r="BQ601" s="419"/>
      <c r="BR601" s="419"/>
      <c r="BS601" s="419"/>
      <c r="BT601" s="419"/>
      <c r="BU601" s="419"/>
      <c r="BV601" s="419"/>
      <c r="BW601" s="419"/>
      <c r="BX601" s="419"/>
      <c r="BY601" s="419"/>
      <c r="BZ601" s="420"/>
      <c r="CA601" s="420"/>
      <c r="CB601" s="420"/>
      <c r="CC601" s="420"/>
      <c r="CD601" s="420"/>
      <c r="CE601" s="420"/>
      <c r="CF601" s="420"/>
      <c r="CG601" s="420"/>
      <c r="CH601" s="420"/>
      <c r="CI601" s="420"/>
      <c r="CJ601" s="420"/>
      <c r="CK601" s="420"/>
      <c r="CL601" s="420"/>
      <c r="CM601" s="420"/>
      <c r="CN601" s="420"/>
      <c r="CO601" s="420"/>
      <c r="CP601" s="420"/>
      <c r="CQ601" s="420"/>
      <c r="CR601" s="420"/>
      <c r="CS601" s="420"/>
      <c r="CT601" s="420"/>
      <c r="CU601" s="420"/>
      <c r="CV601" s="420"/>
      <c r="CW601" s="420"/>
      <c r="CX601" s="420"/>
      <c r="CY601" s="420"/>
      <c r="CZ601" s="420"/>
    </row>
    <row r="602" s="748" customFormat="true" ht="25.15" customHeight="true" x14ac:dyDescent="0.2">
      <c r="C602" s="849" t="s">
        <v>344</v>
      </c>
      <c r="D602" s="848"/>
      <c r="E602" s="708">
        <v>1.3514953270191683E-3</v>
      </c>
      <c r="F602" s="660"/>
      <c r="G602" s="660"/>
      <c r="H602" s="848" t="s">
        <v>263</v>
      </c>
      <c r="I602" s="848"/>
      <c r="J602" s="848"/>
      <c r="K602" s="660"/>
      <c r="L602" s="660"/>
      <c r="M602" s="848" t="s">
        <v>259</v>
      </c>
      <c r="N602" s="848"/>
      <c r="O602" s="848"/>
      <c r="P602" s="848"/>
      <c r="Q602" s="848"/>
      <c r="AH602" s="417"/>
      <c r="AI602" s="417"/>
      <c r="AJ602" s="417"/>
      <c r="AK602" s="417"/>
      <c r="AL602" s="417"/>
      <c r="AM602" s="417"/>
      <c r="AN602" s="417"/>
      <c r="AO602" s="417"/>
      <c r="AP602" s="417"/>
      <c r="AQ602" s="417"/>
      <c r="AR602" s="417"/>
      <c r="AS602" s="417"/>
      <c r="AT602" s="417"/>
      <c r="AU602" s="417"/>
      <c r="AV602" s="417"/>
      <c r="AW602" s="417"/>
      <c r="AX602" s="417"/>
      <c r="AY602" s="417"/>
      <c r="AZ602" s="417"/>
      <c r="BA602" s="419"/>
      <c r="BB602" s="495"/>
      <c r="BC602" s="419"/>
      <c r="BD602" s="419"/>
      <c r="BE602" s="419"/>
      <c r="BF602" s="419"/>
      <c r="BG602" s="419"/>
      <c r="BH602" s="419"/>
      <c r="BI602" s="419"/>
      <c r="BJ602" s="419"/>
      <c r="BK602" s="419"/>
      <c r="BL602" s="419"/>
      <c r="BM602" s="419"/>
      <c r="BN602" s="419"/>
      <c r="BO602" s="419"/>
      <c r="BP602" s="419"/>
      <c r="BQ602" s="419"/>
      <c r="BR602" s="419"/>
      <c r="BS602" s="419"/>
      <c r="BT602" s="419"/>
      <c r="BU602" s="419"/>
      <c r="BV602" s="419"/>
      <c r="BW602" s="419"/>
      <c r="BX602" s="419"/>
      <c r="BY602" s="419"/>
      <c r="BZ602" s="420"/>
      <c r="CA602" s="420"/>
      <c r="CB602" s="420"/>
      <c r="CC602" s="420"/>
      <c r="CD602" s="420"/>
      <c r="CE602" s="420"/>
      <c r="CF602" s="420"/>
      <c r="CG602" s="420"/>
      <c r="CH602" s="420"/>
      <c r="CI602" s="420"/>
      <c r="CJ602" s="420"/>
      <c r="CK602" s="420"/>
      <c r="CL602" s="420"/>
      <c r="CM602" s="420"/>
      <c r="CN602" s="420"/>
      <c r="CO602" s="420"/>
      <c r="CP602" s="420"/>
      <c r="CQ602" s="420"/>
      <c r="CR602" s="420"/>
      <c r="CS602" s="420"/>
      <c r="CT602" s="420"/>
      <c r="CU602" s="420"/>
      <c r="CV602" s="420"/>
      <c r="CW602" s="420"/>
      <c r="CX602" s="420"/>
      <c r="CY602" s="420"/>
      <c r="CZ602" s="420"/>
    </row>
    <row r="603" s="748" customFormat="true" ht="25.15" customHeight="true" x14ac:dyDescent="0.2">
      <c r="C603" s="849" t="s">
        <v>368</v>
      </c>
      <c r="D603" s="848"/>
      <c r="E603" s="708">
        <v>4.5665058965436685E-4</v>
      </c>
      <c r="F603" s="660"/>
      <c r="G603" s="660"/>
      <c r="H603" s="848"/>
      <c r="I603" s="848"/>
      <c r="J603" s="702" t="s">
        <v>218</v>
      </c>
      <c r="K603" s="660"/>
      <c r="L603" s="660"/>
      <c r="M603" s="848" t="s">
        <v>218</v>
      </c>
      <c r="N603" s="848"/>
      <c r="O603" s="850" t="s">
        <v>260</v>
      </c>
      <c r="P603" s="851"/>
      <c r="Q603" s="852"/>
      <c r="AH603" s="417"/>
      <c r="AI603" s="417"/>
      <c r="AJ603" s="417"/>
      <c r="AK603" s="417"/>
      <c r="AL603" s="417"/>
      <c r="AM603" s="417"/>
      <c r="AN603" s="417"/>
      <c r="AO603" s="417"/>
      <c r="AP603" s="417"/>
      <c r="AQ603" s="417"/>
      <c r="AR603" s="417"/>
      <c r="AS603" s="417"/>
      <c r="AT603" s="417"/>
      <c r="AU603" s="417"/>
      <c r="AV603" s="417"/>
      <c r="AW603" s="417"/>
      <c r="AX603" s="417"/>
      <c r="AY603" s="417"/>
      <c r="AZ603" s="417"/>
      <c r="BA603" s="419"/>
      <c r="BB603" s="495"/>
      <c r="BC603" s="419"/>
      <c r="BD603" s="419"/>
      <c r="BE603" s="419"/>
      <c r="BF603" s="419"/>
      <c r="BG603" s="419"/>
      <c r="BH603" s="419"/>
      <c r="BI603" s="419"/>
      <c r="BJ603" s="419"/>
      <c r="BK603" s="419"/>
      <c r="BL603" s="419"/>
      <c r="BM603" s="419"/>
      <c r="BN603" s="419"/>
      <c r="BO603" s="419"/>
      <c r="BP603" s="419"/>
      <c r="BQ603" s="419"/>
      <c r="BR603" s="419"/>
      <c r="BS603" s="419"/>
      <c r="BT603" s="419"/>
      <c r="BU603" s="419"/>
      <c r="BV603" s="419"/>
      <c r="BW603" s="419"/>
      <c r="BX603" s="419"/>
      <c r="BY603" s="419"/>
      <c r="BZ603" s="420"/>
      <c r="CA603" s="420"/>
      <c r="CB603" s="420"/>
      <c r="CC603" s="420"/>
      <c r="CD603" s="420"/>
      <c r="CE603" s="420"/>
      <c r="CF603" s="420"/>
      <c r="CG603" s="420"/>
      <c r="CH603" s="420"/>
      <c r="CI603" s="420"/>
      <c r="CJ603" s="420"/>
      <c r="CK603" s="420"/>
      <c r="CL603" s="420"/>
      <c r="CM603" s="420"/>
      <c r="CN603" s="420"/>
      <c r="CO603" s="420"/>
      <c r="CP603" s="420"/>
      <c r="CQ603" s="420"/>
      <c r="CR603" s="420"/>
      <c r="CS603" s="420"/>
      <c r="CT603" s="420"/>
      <c r="CU603" s="420"/>
      <c r="CV603" s="420"/>
      <c r="CW603" s="420"/>
      <c r="CX603" s="420"/>
      <c r="CY603" s="420"/>
      <c r="CZ603" s="420"/>
    </row>
    <row r="604" s="748" customFormat="true" ht="25.15" customHeight="true" x14ac:dyDescent="0.2">
      <c r="C604" s="849" t="s">
        <v>365</v>
      </c>
      <c r="D604" s="848"/>
      <c r="E604" s="708">
        <v>2.9008598841128808E-4</v>
      </c>
      <c r="F604" s="660"/>
      <c r="G604" s="660"/>
      <c r="H604" s="848"/>
      <c r="I604" s="848"/>
      <c r="J604" s="732" t="s">
        <v>219</v>
      </c>
      <c r="K604" s="660"/>
      <c r="L604" s="660"/>
      <c r="M604" s="848"/>
      <c r="N604" s="848"/>
      <c r="O604" s="698" t="s">
        <v>202</v>
      </c>
      <c r="P604" s="699" t="s">
        <v>261</v>
      </c>
      <c r="Q604" s="700" t="s">
        <v>262</v>
      </c>
      <c r="AH604" s="417"/>
      <c r="AI604" s="417"/>
      <c r="AJ604" s="417"/>
      <c r="AK604" s="417"/>
      <c r="AL604" s="417"/>
      <c r="AM604" s="417"/>
      <c r="AN604" s="417"/>
      <c r="AO604" s="417"/>
      <c r="AP604" s="417"/>
      <c r="AQ604" s="417"/>
      <c r="AR604" s="417"/>
      <c r="AS604" s="417"/>
      <c r="AT604" s="417"/>
      <c r="AU604" s="417"/>
      <c r="AV604" s="417"/>
      <c r="AW604" s="417"/>
      <c r="AX604" s="417"/>
      <c r="AY604" s="417"/>
      <c r="AZ604" s="417"/>
      <c r="BA604" s="420"/>
      <c r="BB604" s="496"/>
      <c r="BC604" s="420"/>
      <c r="BD604" s="420"/>
      <c r="BE604" s="420"/>
      <c r="BF604" s="420"/>
      <c r="BG604" s="420"/>
      <c r="BH604" s="420"/>
      <c r="BI604" s="420"/>
      <c r="BJ604" s="420"/>
      <c r="BK604" s="420"/>
      <c r="BL604" s="420"/>
      <c r="BM604" s="420"/>
      <c r="BN604" s="420"/>
      <c r="BO604" s="420"/>
      <c r="BP604" s="420"/>
      <c r="BQ604" s="420"/>
      <c r="BR604" s="420"/>
      <c r="BS604" s="420"/>
      <c r="BT604" s="420"/>
      <c r="BU604" s="420"/>
      <c r="BV604" s="420"/>
      <c r="BW604" s="420"/>
      <c r="BX604" s="420"/>
      <c r="BY604" s="420"/>
      <c r="BZ604" s="420"/>
      <c r="CA604" s="420"/>
      <c r="CB604" s="420"/>
      <c r="CC604" s="420"/>
      <c r="CD604" s="420"/>
      <c r="CE604" s="420"/>
      <c r="CF604" s="420"/>
      <c r="CG604" s="420"/>
      <c r="CH604" s="420"/>
      <c r="CI604" s="420"/>
      <c r="CJ604" s="420"/>
      <c r="CK604" s="420"/>
      <c r="CL604" s="420"/>
      <c r="CM604" s="420"/>
      <c r="CN604" s="420"/>
      <c r="CO604" s="420"/>
      <c r="CP604" s="420"/>
      <c r="CQ604" s="420"/>
      <c r="CR604" s="420"/>
      <c r="CS604" s="420"/>
      <c r="CT604" s="420"/>
      <c r="CU604" s="420"/>
      <c r="CV604" s="420"/>
      <c r="CW604" s="420"/>
      <c r="CX604" s="420"/>
      <c r="CY604" s="420"/>
      <c r="CZ604" s="420"/>
    </row>
    <row r="605" s="748" customFormat="true" ht="25.15" customHeight="true" x14ac:dyDescent="0.2">
      <c r="C605" s="849" t="s">
        <v>369</v>
      </c>
      <c r="D605" s="848"/>
      <c r="E605" s="708">
        <v>3.739435609170305E-4</v>
      </c>
      <c r="F605" s="660"/>
      <c r="G605" s="660"/>
      <c r="H605" s="848" t="s">
        <v>251</v>
      </c>
      <c r="I605" s="848"/>
      <c r="J605" s="705">
        <v>1.8587208819620146E-3</v>
      </c>
      <c r="K605" s="660"/>
      <c r="L605" s="660"/>
      <c r="M605" s="848" t="s">
        <v>219</v>
      </c>
      <c r="N605" s="848"/>
      <c r="O605" s="723">
        <v>16.689642230436547</v>
      </c>
      <c r="P605" s="724">
        <v>17.385043990038071</v>
      </c>
      <c r="Q605" s="725">
        <v>17.385043990038071</v>
      </c>
      <c r="AH605" s="417"/>
      <c r="AI605" s="417"/>
      <c r="AJ605" s="417"/>
      <c r="AK605" s="417"/>
      <c r="AL605" s="417"/>
      <c r="AM605" s="417"/>
      <c r="AN605" s="417"/>
      <c r="AO605" s="417"/>
      <c r="AP605" s="417"/>
      <c r="AQ605" s="417"/>
      <c r="AR605" s="417"/>
      <c r="AS605" s="417"/>
      <c r="AT605" s="417"/>
      <c r="AU605" s="417"/>
      <c r="AV605" s="417"/>
      <c r="AW605" s="417"/>
      <c r="AX605" s="417"/>
      <c r="AY605" s="417"/>
      <c r="AZ605" s="417"/>
      <c r="BA605" s="420"/>
      <c r="BB605" s="496"/>
      <c r="BC605" s="420"/>
      <c r="BD605" s="420"/>
      <c r="BE605" s="420"/>
      <c r="BF605" s="420"/>
      <c r="BG605" s="420"/>
      <c r="BH605" s="420"/>
      <c r="BI605" s="420"/>
      <c r="BJ605" s="420"/>
      <c r="BK605" s="420"/>
      <c r="BL605" s="420"/>
      <c r="BM605" s="420"/>
      <c r="BN605" s="420"/>
      <c r="BO605" s="420"/>
      <c r="BP605" s="420"/>
      <c r="BQ605" s="420"/>
      <c r="BR605" s="420"/>
      <c r="BS605" s="420"/>
      <c r="BT605" s="420"/>
      <c r="BU605" s="420"/>
      <c r="BV605" s="420"/>
      <c r="BW605" s="420"/>
      <c r="BX605" s="420"/>
      <c r="BY605" s="420"/>
      <c r="BZ605" s="420"/>
      <c r="CA605" s="420"/>
      <c r="CB605" s="420"/>
      <c r="CC605" s="420"/>
      <c r="CD605" s="420"/>
      <c r="CE605" s="420"/>
      <c r="CF605" s="420"/>
      <c r="CG605" s="420"/>
      <c r="CH605" s="420"/>
      <c r="CI605" s="420"/>
      <c r="CJ605" s="420"/>
      <c r="CK605" s="420"/>
      <c r="CL605" s="420"/>
      <c r="CM605" s="420"/>
      <c r="CN605" s="420"/>
      <c r="CO605" s="420"/>
      <c r="CP605" s="420"/>
      <c r="CQ605" s="420"/>
      <c r="CR605" s="420"/>
      <c r="CS605" s="420"/>
      <c r="CT605" s="420"/>
      <c r="CU605" s="420"/>
      <c r="CV605" s="420"/>
      <c r="CW605" s="420"/>
      <c r="CX605" s="420"/>
      <c r="CY605" s="420"/>
      <c r="CZ605" s="420"/>
    </row>
    <row r="606" s="748" customFormat="true" ht="25.15" customHeight="true" x14ac:dyDescent="0.2">
      <c r="C606" s="849" t="s">
        <v>371</v>
      </c>
      <c r="D606" s="848"/>
      <c r="E606" s="708">
        <v>1.9369400527090712E-4</v>
      </c>
      <c r="F606" s="660"/>
      <c r="G606" s="660"/>
      <c r="H606" s="848" t="s">
        <v>353</v>
      </c>
      <c r="I606" s="848"/>
      <c r="J606" s="708">
        <v>4.959528357704664E-3</v>
      </c>
      <c r="K606" s="660"/>
      <c r="L606" s="660"/>
      <c r="M606" s="848"/>
      <c r="N606" s="848"/>
      <c r="O606" s="660"/>
      <c r="P606" s="660"/>
      <c r="Q606" s="660"/>
      <c r="AH606" s="417"/>
      <c r="AI606" s="417"/>
      <c r="AJ606" s="417"/>
      <c r="AK606" s="417"/>
      <c r="AL606" s="417"/>
      <c r="AM606" s="417"/>
      <c r="AN606" s="417"/>
      <c r="AO606" s="417"/>
      <c r="AP606" s="417"/>
      <c r="AQ606" s="417"/>
      <c r="AR606" s="417"/>
      <c r="AS606" s="417"/>
      <c r="AT606" s="417"/>
      <c r="AU606" s="417"/>
      <c r="AV606" s="417"/>
      <c r="AW606" s="417"/>
      <c r="AX606" s="417"/>
      <c r="AY606" s="417"/>
      <c r="AZ606" s="417"/>
      <c r="BA606" s="420"/>
      <c r="BB606" s="496"/>
      <c r="BC606" s="420"/>
      <c r="BD606" s="420"/>
      <c r="BE606" s="420"/>
      <c r="BF606" s="420"/>
      <c r="BG606" s="420"/>
      <c r="BH606" s="420"/>
      <c r="BI606" s="420"/>
      <c r="BJ606" s="420"/>
      <c r="BK606" s="420"/>
      <c r="BL606" s="420"/>
      <c r="BM606" s="420"/>
      <c r="BN606" s="420"/>
      <c r="BO606" s="420"/>
      <c r="BP606" s="420"/>
      <c r="BQ606" s="420"/>
      <c r="BR606" s="420"/>
      <c r="BS606" s="420"/>
      <c r="BT606" s="420"/>
      <c r="BU606" s="420"/>
      <c r="BV606" s="420"/>
      <c r="BW606" s="420"/>
      <c r="BX606" s="420"/>
      <c r="BY606" s="420"/>
      <c r="BZ606" s="420"/>
      <c r="CA606" s="420"/>
      <c r="CB606" s="420"/>
      <c r="CC606" s="420"/>
      <c r="CD606" s="420"/>
      <c r="CE606" s="420"/>
      <c r="CF606" s="420"/>
      <c r="CG606" s="420"/>
      <c r="CH606" s="420"/>
      <c r="CI606" s="420"/>
      <c r="CJ606" s="420"/>
      <c r="CK606" s="420"/>
      <c r="CL606" s="420"/>
      <c r="CM606" s="420"/>
      <c r="CN606" s="420"/>
      <c r="CO606" s="420"/>
      <c r="CP606" s="420"/>
      <c r="CQ606" s="420"/>
      <c r="CR606" s="420"/>
      <c r="CS606" s="420"/>
      <c r="CT606" s="420"/>
      <c r="CU606" s="420"/>
      <c r="CV606" s="420"/>
      <c r="CW606" s="420"/>
      <c r="CX606" s="420"/>
      <c r="CY606" s="420"/>
      <c r="CZ606" s="420"/>
    </row>
    <row r="607" s="748" customFormat="true" ht="25.15" customHeight="true" x14ac:dyDescent="0.2">
      <c r="C607" s="849" t="s">
        <v>362</v>
      </c>
      <c r="D607" s="848"/>
      <c r="E607" s="708">
        <v>3.5356110917616812E-4</v>
      </c>
      <c r="F607" s="660"/>
      <c r="G607" s="660"/>
      <c r="H607" s="848" t="s">
        <v>337</v>
      </c>
      <c r="I607" s="848"/>
      <c r="J607" s="708">
        <v>2.1469576849190892E-2</v>
      </c>
      <c r="K607" s="660"/>
      <c r="L607" s="660"/>
      <c r="M607" s="848"/>
      <c r="N607" s="848"/>
      <c r="O607" s="660"/>
      <c r="P607" s="660"/>
      <c r="Q607" s="660"/>
      <c r="AH607" s="417"/>
      <c r="AI607" s="417"/>
      <c r="AJ607" s="417"/>
      <c r="AK607" s="417"/>
      <c r="AL607" s="417"/>
      <c r="AM607" s="417"/>
      <c r="AN607" s="417"/>
      <c r="AO607" s="417"/>
      <c r="AP607" s="417"/>
      <c r="AQ607" s="417"/>
      <c r="AR607" s="417"/>
      <c r="AS607" s="417"/>
      <c r="AT607" s="417"/>
      <c r="AU607" s="417"/>
      <c r="AV607" s="417"/>
      <c r="AW607" s="417"/>
      <c r="AX607" s="417"/>
      <c r="AY607" s="417"/>
      <c r="AZ607" s="417"/>
      <c r="BA607" s="420"/>
      <c r="BB607" s="496"/>
      <c r="BC607" s="420"/>
      <c r="BD607" s="420"/>
      <c r="BE607" s="420"/>
      <c r="BF607" s="420"/>
      <c r="BG607" s="420"/>
      <c r="BH607" s="420"/>
      <c r="BI607" s="420"/>
      <c r="BJ607" s="420"/>
      <c r="BK607" s="420"/>
      <c r="BL607" s="420"/>
      <c r="BM607" s="420"/>
      <c r="BN607" s="420"/>
      <c r="BO607" s="420"/>
      <c r="BP607" s="420"/>
      <c r="BQ607" s="420"/>
      <c r="BR607" s="420"/>
      <c r="BS607" s="420"/>
      <c r="BT607" s="420"/>
      <c r="BU607" s="420"/>
      <c r="BV607" s="420"/>
      <c r="BW607" s="420"/>
      <c r="BX607" s="420"/>
      <c r="BY607" s="420"/>
      <c r="BZ607" s="420"/>
      <c r="CA607" s="420"/>
      <c r="CB607" s="420"/>
      <c r="CC607" s="420"/>
      <c r="CD607" s="420"/>
      <c r="CE607" s="420"/>
      <c r="CF607" s="420"/>
      <c r="CG607" s="420"/>
      <c r="CH607" s="420"/>
      <c r="CI607" s="420"/>
      <c r="CJ607" s="420"/>
      <c r="CK607" s="420"/>
      <c r="CL607" s="420"/>
      <c r="CM607" s="420"/>
      <c r="CN607" s="420"/>
      <c r="CO607" s="420"/>
      <c r="CP607" s="420"/>
      <c r="CQ607" s="420"/>
      <c r="CR607" s="420"/>
      <c r="CS607" s="420"/>
      <c r="CT607" s="420"/>
      <c r="CU607" s="420"/>
      <c r="CV607" s="420"/>
      <c r="CW607" s="420"/>
      <c r="CX607" s="420"/>
      <c r="CY607" s="420"/>
      <c r="CZ607" s="420"/>
    </row>
    <row r="608" s="748" customFormat="true" ht="25.15" customHeight="true" x14ac:dyDescent="0.2">
      <c r="C608" s="849" t="s">
        <v>351</v>
      </c>
      <c r="D608" s="848"/>
      <c r="E608" s="708">
        <v>8.0935869479739457E-4</v>
      </c>
      <c r="F608" s="660"/>
      <c r="G608" s="660"/>
      <c r="H608" s="848" t="s">
        <v>341</v>
      </c>
      <c r="I608" s="848"/>
      <c r="J608" s="708">
        <v>2.72963779278153E-2</v>
      </c>
      <c r="K608" s="660"/>
      <c r="L608" s="660"/>
      <c r="M608" s="848" t="s">
        <v>263</v>
      </c>
      <c r="N608" s="848"/>
      <c r="O608" s="848"/>
      <c r="P608" s="660"/>
      <c r="Q608" s="660"/>
      <c r="AH608" s="417"/>
      <c r="AI608" s="417"/>
      <c r="AJ608" s="417"/>
      <c r="AK608" s="417"/>
      <c r="AL608" s="417"/>
      <c r="AM608" s="417"/>
      <c r="AN608" s="417"/>
      <c r="AO608" s="417"/>
      <c r="AP608" s="417"/>
      <c r="AQ608" s="417"/>
      <c r="AR608" s="417"/>
      <c r="AS608" s="417"/>
      <c r="AT608" s="417"/>
      <c r="AU608" s="417"/>
      <c r="AV608" s="417"/>
      <c r="AW608" s="417"/>
      <c r="AX608" s="417"/>
      <c r="AY608" s="417"/>
      <c r="AZ608" s="417"/>
      <c r="BA608" s="420"/>
      <c r="BB608" s="496"/>
      <c r="BC608" s="420"/>
      <c r="BD608" s="420"/>
      <c r="BE608" s="420"/>
      <c r="BF608" s="420"/>
      <c r="BG608" s="420"/>
      <c r="BH608" s="420"/>
      <c r="BI608" s="420"/>
      <c r="BJ608" s="420"/>
      <c r="BK608" s="420"/>
      <c r="BL608" s="420"/>
      <c r="BM608" s="420"/>
      <c r="BN608" s="420"/>
      <c r="BO608" s="420"/>
      <c r="BP608" s="420"/>
      <c r="BQ608" s="420"/>
      <c r="BR608" s="420"/>
      <c r="BS608" s="420"/>
      <c r="BT608" s="420"/>
      <c r="BU608" s="420"/>
      <c r="BV608" s="420"/>
      <c r="BW608" s="420"/>
      <c r="BX608" s="420"/>
      <c r="BY608" s="420"/>
      <c r="BZ608" s="420"/>
      <c r="CA608" s="420"/>
      <c r="CB608" s="420"/>
      <c r="CC608" s="420"/>
      <c r="CD608" s="420"/>
      <c r="CE608" s="420"/>
      <c r="CF608" s="420"/>
      <c r="CG608" s="420"/>
      <c r="CH608" s="420"/>
      <c r="CI608" s="420"/>
      <c r="CJ608" s="420"/>
      <c r="CK608" s="420"/>
      <c r="CL608" s="420"/>
      <c r="CM608" s="420"/>
      <c r="CN608" s="420"/>
      <c r="CO608" s="420"/>
      <c r="CP608" s="420"/>
      <c r="CQ608" s="420"/>
      <c r="CR608" s="420"/>
      <c r="CS608" s="420"/>
      <c r="CT608" s="420"/>
      <c r="CU608" s="420"/>
      <c r="CV608" s="420"/>
      <c r="CW608" s="420"/>
      <c r="CX608" s="420"/>
      <c r="CY608" s="420"/>
      <c r="CZ608" s="420"/>
    </row>
    <row r="609" s="748" customFormat="true" ht="25.15" customHeight="true" x14ac:dyDescent="0.2">
      <c r="C609" s="849" t="s">
        <v>354</v>
      </c>
      <c r="D609" s="848"/>
      <c r="E609" s="711">
        <v>7.4933084297219637E-4</v>
      </c>
      <c r="F609" s="660"/>
      <c r="G609" s="660"/>
      <c r="H609" s="848" t="s">
        <v>327</v>
      </c>
      <c r="I609" s="848"/>
      <c r="J609" s="708">
        <v>3.6962035939223523E-2</v>
      </c>
      <c r="K609" s="660"/>
      <c r="L609" s="660"/>
      <c r="M609" s="848"/>
      <c r="N609" s="848"/>
      <c r="O609" s="702" t="s">
        <v>218</v>
      </c>
      <c r="P609" s="660"/>
      <c r="Q609" s="660"/>
      <c r="AH609" s="417"/>
      <c r="AI609" s="417"/>
      <c r="AJ609" s="417"/>
      <c r="AK609" s="417"/>
      <c r="AL609" s="417"/>
      <c r="AM609" s="417"/>
      <c r="AN609" s="417"/>
      <c r="AO609" s="417"/>
      <c r="AP609" s="417"/>
      <c r="AQ609" s="417"/>
      <c r="AR609" s="417"/>
      <c r="AS609" s="417"/>
      <c r="AT609" s="417"/>
      <c r="AU609" s="417"/>
      <c r="AV609" s="417"/>
      <c r="AW609" s="417"/>
      <c r="AX609" s="417"/>
      <c r="AY609" s="417"/>
      <c r="AZ609" s="417"/>
      <c r="BA609" s="420"/>
      <c r="BB609" s="496"/>
      <c r="BC609" s="420"/>
      <c r="BD609" s="420"/>
      <c r="BE609" s="420"/>
      <c r="BF609" s="420"/>
      <c r="BG609" s="420"/>
      <c r="BH609" s="420"/>
      <c r="BI609" s="420"/>
      <c r="BJ609" s="420"/>
      <c r="BK609" s="420"/>
      <c r="BL609" s="420"/>
      <c r="BM609" s="420"/>
      <c r="BN609" s="420"/>
      <c r="BO609" s="420"/>
      <c r="BP609" s="420"/>
      <c r="BQ609" s="420"/>
      <c r="BR609" s="420"/>
      <c r="BS609" s="420"/>
      <c r="BT609" s="420"/>
      <c r="BU609" s="420"/>
      <c r="BV609" s="420"/>
      <c r="BW609" s="420"/>
      <c r="BX609" s="420"/>
      <c r="BY609" s="420"/>
      <c r="BZ609" s="420"/>
      <c r="CA609" s="420"/>
      <c r="CB609" s="420"/>
      <c r="CC609" s="420"/>
      <c r="CD609" s="420"/>
      <c r="CE609" s="420"/>
      <c r="CF609" s="420"/>
      <c r="CG609" s="420"/>
      <c r="CH609" s="420"/>
      <c r="CI609" s="420"/>
      <c r="CJ609" s="420"/>
      <c r="CK609" s="420"/>
      <c r="CL609" s="420"/>
      <c r="CM609" s="420"/>
      <c r="CN609" s="420"/>
      <c r="CO609" s="420"/>
      <c r="CP609" s="420"/>
      <c r="CQ609" s="420"/>
      <c r="CR609" s="420"/>
      <c r="CS609" s="420"/>
      <c r="CT609" s="420"/>
      <c r="CU609" s="420"/>
      <c r="CV609" s="420"/>
      <c r="CW609" s="420"/>
      <c r="CX609" s="420"/>
      <c r="CY609" s="420"/>
      <c r="CZ609" s="420"/>
    </row>
    <row r="610" s="748" customFormat="true" ht="25.15" customHeight="true" x14ac:dyDescent="0.2">
      <c r="C610" s="849"/>
      <c r="D610" s="848"/>
      <c r="E610" s="660"/>
      <c r="F610" s="660"/>
      <c r="G610" s="660"/>
      <c r="H610" s="848" t="s">
        <v>328</v>
      </c>
      <c r="I610" s="848"/>
      <c r="J610" s="708">
        <v>3.2003827753048747E-2</v>
      </c>
      <c r="K610" s="660"/>
      <c r="L610" s="660"/>
      <c r="M610" s="848"/>
      <c r="N610" s="848"/>
      <c r="O610" s="732" t="s">
        <v>219</v>
      </c>
      <c r="P610" s="660"/>
      <c r="Q610" s="660"/>
      <c r="AH610" s="417"/>
      <c r="AI610" s="417"/>
      <c r="AJ610" s="417"/>
      <c r="AK610" s="417"/>
      <c r="AL610" s="417"/>
      <c r="AM610" s="417"/>
      <c r="AN610" s="417"/>
      <c r="AO610" s="417"/>
      <c r="AP610" s="417"/>
      <c r="AQ610" s="417"/>
      <c r="AR610" s="417"/>
      <c r="AS610" s="417"/>
      <c r="AT610" s="417"/>
      <c r="AU610" s="417"/>
      <c r="AV610" s="417"/>
      <c r="AW610" s="417"/>
      <c r="AX610" s="417"/>
      <c r="AY610" s="417"/>
      <c r="AZ610" s="417"/>
      <c r="BA610" s="420"/>
      <c r="BB610" s="496"/>
      <c r="BC610" s="420"/>
      <c r="BD610" s="420"/>
      <c r="BE610" s="420"/>
      <c r="BF610" s="420"/>
      <c r="BG610" s="420"/>
      <c r="BH610" s="420"/>
      <c r="BI610" s="420"/>
      <c r="BJ610" s="420"/>
      <c r="BK610" s="420"/>
      <c r="BL610" s="420"/>
      <c r="BM610" s="420"/>
      <c r="BN610" s="420"/>
      <c r="BO610" s="420"/>
      <c r="BP610" s="420"/>
      <c r="BQ610" s="420"/>
      <c r="BR610" s="420"/>
      <c r="BS610" s="420"/>
      <c r="BT610" s="420"/>
      <c r="BU610" s="420"/>
      <c r="BV610" s="420"/>
      <c r="BW610" s="420"/>
      <c r="BX610" s="420"/>
      <c r="BY610" s="420"/>
      <c r="BZ610" s="420"/>
      <c r="CA610" s="420"/>
      <c r="CB610" s="420"/>
      <c r="CC610" s="420"/>
      <c r="CD610" s="420"/>
      <c r="CE610" s="420"/>
      <c r="CF610" s="420"/>
      <c r="CG610" s="420"/>
      <c r="CH610" s="420"/>
      <c r="CI610" s="420"/>
      <c r="CJ610" s="420"/>
      <c r="CK610" s="420"/>
      <c r="CL610" s="420"/>
      <c r="CM610" s="420"/>
      <c r="CN610" s="420"/>
      <c r="CO610" s="420"/>
      <c r="CP610" s="420"/>
      <c r="CQ610" s="420"/>
      <c r="CR610" s="420"/>
      <c r="CS610" s="420"/>
      <c r="CT610" s="420"/>
      <c r="CU610" s="420"/>
      <c r="CV610" s="420"/>
      <c r="CW610" s="420"/>
      <c r="CX610" s="420"/>
      <c r="CY610" s="420"/>
      <c r="CZ610" s="420"/>
    </row>
    <row r="611" s="748" customFormat="true" ht="25.15" customHeight="true" x14ac:dyDescent="0.2">
      <c r="C611" s="849"/>
      <c r="D611" s="848"/>
      <c r="E611" s="660"/>
      <c r="F611" s="660"/>
      <c r="G611" s="660"/>
      <c r="H611" s="848" t="s">
        <v>333</v>
      </c>
      <c r="I611" s="848"/>
      <c r="J611" s="708">
        <v>3.5102693685865667E-2</v>
      </c>
      <c r="K611" s="660"/>
      <c r="L611" s="660"/>
      <c r="M611" s="848" t="s">
        <v>251</v>
      </c>
      <c r="N611" s="848"/>
      <c r="O611" s="705">
        <v>-6.4943194105223151E-5</v>
      </c>
      <c r="P611" s="660"/>
      <c r="Q611" s="660"/>
      <c r="AH611" s="417"/>
      <c r="AI611" s="417"/>
      <c r="AJ611" s="417"/>
      <c r="AK611" s="417"/>
      <c r="AL611" s="417"/>
      <c r="AM611" s="417"/>
      <c r="AN611" s="417"/>
      <c r="AO611" s="417"/>
      <c r="AP611" s="417"/>
      <c r="AQ611" s="417"/>
      <c r="AR611" s="417"/>
      <c r="AS611" s="417"/>
      <c r="AT611" s="417"/>
      <c r="AU611" s="417"/>
      <c r="AV611" s="417"/>
      <c r="AW611" s="417"/>
      <c r="AX611" s="417"/>
      <c r="AY611" s="417"/>
      <c r="AZ611" s="417"/>
      <c r="BA611" s="420"/>
      <c r="BB611" s="496"/>
      <c r="BC611" s="420"/>
      <c r="BD611" s="420"/>
      <c r="BE611" s="420"/>
      <c r="BF611" s="420"/>
      <c r="BG611" s="420"/>
      <c r="BH611" s="420"/>
      <c r="BI611" s="420"/>
      <c r="BJ611" s="420"/>
      <c r="BK611" s="420"/>
      <c r="BL611" s="420"/>
      <c r="BM611" s="420"/>
      <c r="BN611" s="420"/>
      <c r="BO611" s="420"/>
      <c r="BP611" s="420"/>
      <c r="BQ611" s="420"/>
      <c r="BR611" s="420"/>
      <c r="BS611" s="420"/>
      <c r="BT611" s="420"/>
      <c r="BU611" s="420"/>
      <c r="BV611" s="420"/>
      <c r="BW611" s="420"/>
      <c r="BX611" s="420"/>
      <c r="BY611" s="420"/>
      <c r="BZ611" s="420"/>
      <c r="CA611" s="420"/>
      <c r="CB611" s="420"/>
      <c r="CC611" s="420"/>
      <c r="CD611" s="420"/>
      <c r="CE611" s="420"/>
      <c r="CF611" s="420"/>
      <c r="CG611" s="420"/>
      <c r="CH611" s="420"/>
      <c r="CI611" s="420"/>
      <c r="CJ611" s="420"/>
      <c r="CK611" s="420"/>
      <c r="CL611" s="420"/>
      <c r="CM611" s="420"/>
      <c r="CN611" s="420"/>
      <c r="CO611" s="420"/>
      <c r="CP611" s="420"/>
      <c r="CQ611" s="420"/>
      <c r="CR611" s="420"/>
      <c r="CS611" s="420"/>
      <c r="CT611" s="420"/>
      <c r="CU611" s="420"/>
      <c r="CV611" s="420"/>
      <c r="CW611" s="420"/>
      <c r="CX611" s="420"/>
      <c r="CY611" s="420"/>
      <c r="CZ611" s="420"/>
    </row>
    <row r="612" s="748" customFormat="true" ht="25.15" customHeight="true" x14ac:dyDescent="0.2">
      <c r="C612" s="849" t="s">
        <v>259</v>
      </c>
      <c r="D612" s="848"/>
      <c r="E612" s="848"/>
      <c r="F612" s="848"/>
      <c r="G612" s="848"/>
      <c r="H612" s="848" t="s">
        <v>329</v>
      </c>
      <c r="I612" s="848"/>
      <c r="J612" s="708">
        <v>3.200949333149386E-2</v>
      </c>
      <c r="K612" s="660"/>
      <c r="L612" s="660"/>
      <c r="M612" s="848" t="s">
        <v>353</v>
      </c>
      <c r="N612" s="848"/>
      <c r="O612" s="708">
        <v>1.5511208189662629E-3</v>
      </c>
      <c r="P612" s="660"/>
      <c r="Q612" s="660"/>
      <c r="AH612" s="417"/>
      <c r="AI612" s="417"/>
      <c r="AJ612" s="417"/>
      <c r="AK612" s="417"/>
      <c r="AL612" s="417"/>
      <c r="AM612" s="417"/>
      <c r="AN612" s="417"/>
      <c r="AO612" s="417"/>
      <c r="AP612" s="417"/>
      <c r="AQ612" s="417"/>
      <c r="AR612" s="417"/>
      <c r="AS612" s="417"/>
      <c r="AT612" s="417"/>
      <c r="AU612" s="417"/>
      <c r="AV612" s="417"/>
      <c r="AW612" s="417"/>
      <c r="AX612" s="417"/>
      <c r="AY612" s="417"/>
      <c r="AZ612" s="417"/>
      <c r="BA612" s="420"/>
      <c r="BB612" s="496"/>
      <c r="BC612" s="420"/>
      <c r="BD612" s="420"/>
      <c r="BE612" s="420"/>
      <c r="BF612" s="420"/>
      <c r="BG612" s="420"/>
      <c r="BH612" s="420"/>
      <c r="BI612" s="420"/>
      <c r="BJ612" s="420"/>
      <c r="BK612" s="420"/>
      <c r="BL612" s="420"/>
      <c r="BM612" s="420"/>
      <c r="BN612" s="420"/>
      <c r="BO612" s="420"/>
      <c r="BP612" s="420"/>
      <c r="BQ612" s="420"/>
      <c r="BR612" s="420"/>
      <c r="BS612" s="420"/>
      <c r="BT612" s="420"/>
      <c r="BU612" s="420"/>
      <c r="BV612" s="420"/>
      <c r="BW612" s="420"/>
      <c r="BX612" s="420"/>
      <c r="BY612" s="420"/>
      <c r="BZ612" s="420"/>
      <c r="CA612" s="420"/>
      <c r="CB612" s="420"/>
      <c r="CC612" s="420"/>
      <c r="CD612" s="420"/>
      <c r="CE612" s="420"/>
      <c r="CF612" s="420"/>
      <c r="CG612" s="420"/>
      <c r="CH612" s="420"/>
      <c r="CI612" s="420"/>
      <c r="CJ612" s="420"/>
      <c r="CK612" s="420"/>
      <c r="CL612" s="420"/>
      <c r="CM612" s="420"/>
      <c r="CN612" s="420"/>
      <c r="CO612" s="420"/>
      <c r="CP612" s="420"/>
      <c r="CQ612" s="420"/>
      <c r="CR612" s="420"/>
      <c r="CS612" s="420"/>
      <c r="CT612" s="420"/>
      <c r="CU612" s="420"/>
      <c r="CV612" s="420"/>
      <c r="CW612" s="420"/>
      <c r="CX612" s="420"/>
      <c r="CY612" s="420"/>
      <c r="CZ612" s="420"/>
    </row>
    <row r="613" s="748" customFormat="true" ht="25.15" customHeight="true" x14ac:dyDescent="0.2">
      <c r="C613" s="849" t="s">
        <v>218</v>
      </c>
      <c r="D613" s="848"/>
      <c r="E613" s="850" t="s">
        <v>260</v>
      </c>
      <c r="F613" s="851"/>
      <c r="G613" s="852"/>
      <c r="H613" s="848" t="s">
        <v>339</v>
      </c>
      <c r="I613" s="848"/>
      <c r="J613" s="708">
        <v>2.2590069013083039E-2</v>
      </c>
      <c r="K613" s="660"/>
      <c r="L613" s="660"/>
      <c r="M613" s="848" t="s">
        <v>337</v>
      </c>
      <c r="N613" s="848"/>
      <c r="O613" s="708">
        <v>2.1994114928393704E-2</v>
      </c>
      <c r="P613" s="660"/>
      <c r="Q613" s="660"/>
      <c r="AH613" s="417"/>
      <c r="AI613" s="417"/>
      <c r="AJ613" s="417"/>
      <c r="AK613" s="417"/>
      <c r="AL613" s="417"/>
      <c r="AM613" s="417"/>
      <c r="AN613" s="417"/>
      <c r="AO613" s="417"/>
      <c r="AP613" s="417"/>
      <c r="AQ613" s="417"/>
      <c r="AR613" s="417"/>
      <c r="AS613" s="417"/>
      <c r="AT613" s="417"/>
      <c r="AU613" s="417"/>
      <c r="AV613" s="417"/>
      <c r="AW613" s="417"/>
      <c r="AX613" s="417"/>
      <c r="AY613" s="417"/>
      <c r="AZ613" s="417"/>
      <c r="BA613" s="420"/>
      <c r="BB613" s="496"/>
      <c r="BC613" s="420"/>
      <c r="BD613" s="420"/>
      <c r="BE613" s="420"/>
      <c r="BF613" s="420"/>
      <c r="BG613" s="420"/>
      <c r="BH613" s="420"/>
      <c r="BI613" s="420"/>
      <c r="BJ613" s="420"/>
      <c r="BK613" s="420"/>
      <c r="BL613" s="420"/>
      <c r="BM613" s="420"/>
      <c r="BN613" s="420"/>
      <c r="BO613" s="420"/>
      <c r="BP613" s="420"/>
      <c r="BQ613" s="420"/>
      <c r="BR613" s="420"/>
      <c r="BS613" s="420"/>
      <c r="BT613" s="420"/>
      <c r="BU613" s="420"/>
      <c r="BV613" s="420"/>
      <c r="BW613" s="420"/>
      <c r="BX613" s="420"/>
      <c r="BY613" s="420"/>
      <c r="BZ613" s="420"/>
      <c r="CA613" s="420"/>
      <c r="CB613" s="420"/>
      <c r="CC613" s="420"/>
      <c r="CD613" s="420"/>
      <c r="CE613" s="420"/>
      <c r="CF613" s="420"/>
      <c r="CG613" s="420"/>
      <c r="CH613" s="420"/>
      <c r="CI613" s="420"/>
      <c r="CJ613" s="420"/>
      <c r="CK613" s="420"/>
      <c r="CL613" s="420"/>
      <c r="CM613" s="420"/>
      <c r="CN613" s="420"/>
      <c r="CO613" s="420"/>
      <c r="CP613" s="420"/>
      <c r="CQ613" s="420"/>
      <c r="CR613" s="420"/>
      <c r="CS613" s="420"/>
      <c r="CT613" s="420"/>
      <c r="CU613" s="420"/>
      <c r="CV613" s="420"/>
      <c r="CW613" s="420"/>
      <c r="CX613" s="420"/>
      <c r="CY613" s="420"/>
      <c r="CZ613" s="420"/>
    </row>
    <row r="614" s="748" customFormat="true" ht="25.15" customHeight="true" x14ac:dyDescent="0.2">
      <c r="C614" s="848"/>
      <c r="D614" s="848"/>
      <c r="E614" s="698" t="s">
        <v>202</v>
      </c>
      <c r="F614" s="699" t="s">
        <v>261</v>
      </c>
      <c r="G614" s="700" t="s">
        <v>262</v>
      </c>
      <c r="H614" s="848" t="s">
        <v>340</v>
      </c>
      <c r="I614" s="848"/>
      <c r="J614" s="708">
        <v>1.5706830527996943E-2</v>
      </c>
      <c r="K614" s="660"/>
      <c r="L614" s="660"/>
      <c r="M614" s="848" t="s">
        <v>341</v>
      </c>
      <c r="N614" s="848"/>
      <c r="O614" s="708">
        <v>9.9189576395583602E-3</v>
      </c>
      <c r="P614" s="660"/>
      <c r="Q614" s="660"/>
      <c r="AH614" s="417"/>
      <c r="AI614" s="417"/>
      <c r="AJ614" s="417"/>
      <c r="AK614" s="417"/>
      <c r="AL614" s="417"/>
      <c r="AM614" s="417"/>
      <c r="AN614" s="417"/>
      <c r="AO614" s="417"/>
      <c r="AP614" s="417"/>
      <c r="AQ614" s="417"/>
      <c r="AR614" s="417"/>
      <c r="AS614" s="417"/>
      <c r="AT614" s="417"/>
      <c r="AU614" s="417"/>
      <c r="AV614" s="417"/>
      <c r="AW614" s="417"/>
      <c r="AX614" s="417"/>
      <c r="AY614" s="417"/>
      <c r="AZ614" s="417"/>
      <c r="BA614" s="420"/>
      <c r="BB614" s="496"/>
      <c r="BC614" s="420"/>
      <c r="BD614" s="420"/>
      <c r="BE614" s="420"/>
      <c r="BF614" s="420"/>
      <c r="BG614" s="420"/>
      <c r="BH614" s="420"/>
      <c r="BI614" s="420"/>
      <c r="BJ614" s="420"/>
      <c r="BK614" s="420"/>
      <c r="BL614" s="420"/>
      <c r="BM614" s="420"/>
      <c r="BN614" s="420"/>
      <c r="BO614" s="420"/>
      <c r="BP614" s="420"/>
      <c r="BQ614" s="420"/>
      <c r="BR614" s="420"/>
      <c r="BS614" s="420"/>
      <c r="BT614" s="420"/>
      <c r="BU614" s="420"/>
      <c r="BV614" s="420"/>
      <c r="BW614" s="420"/>
      <c r="BX614" s="420"/>
      <c r="BY614" s="420"/>
      <c r="BZ614" s="420"/>
      <c r="CA614" s="420"/>
      <c r="CB614" s="420"/>
      <c r="CC614" s="420"/>
      <c r="CD614" s="420"/>
      <c r="CE614" s="420"/>
      <c r="CF614" s="420"/>
      <c r="CG614" s="420"/>
      <c r="CH614" s="420"/>
      <c r="CI614" s="420"/>
      <c r="CJ614" s="420"/>
      <c r="CK614" s="420"/>
      <c r="CL614" s="420"/>
      <c r="CM614" s="420"/>
      <c r="CN614" s="420"/>
      <c r="CO614" s="420"/>
      <c r="CP614" s="420"/>
      <c r="CQ614" s="420"/>
      <c r="CR614" s="420"/>
      <c r="CS614" s="420"/>
      <c r="CT614" s="420"/>
      <c r="CU614" s="420"/>
      <c r="CV614" s="420"/>
      <c r="CW614" s="420"/>
      <c r="CX614" s="420"/>
      <c r="CY614" s="420"/>
      <c r="CZ614" s="420"/>
    </row>
    <row r="615" s="748" customFormat="true" ht="25.15" customHeight="true" x14ac:dyDescent="0.2">
      <c r="C615" s="849" t="s">
        <v>219</v>
      </c>
      <c r="D615" s="848"/>
      <c r="E615" s="723">
        <v>14.523703280326471</v>
      </c>
      <c r="F615" s="724">
        <v>14.379904237947001</v>
      </c>
      <c r="G615" s="725">
        <v>14.379904237947001</v>
      </c>
      <c r="H615" s="848" t="s">
        <v>338</v>
      </c>
      <c r="I615" s="848"/>
      <c r="J615" s="708">
        <v>2.6311857031193701E-2</v>
      </c>
      <c r="K615" s="660"/>
      <c r="L615" s="660"/>
      <c r="M615" s="848" t="s">
        <v>327</v>
      </c>
      <c r="N615" s="848"/>
      <c r="O615" s="708">
        <v>4.4925993004067383E-2</v>
      </c>
      <c r="P615" s="660"/>
      <c r="Q615" s="660"/>
      <c r="AH615" s="417"/>
      <c r="AI615" s="417"/>
      <c r="AJ615" s="417"/>
      <c r="AK615" s="417"/>
      <c r="AL615" s="417"/>
      <c r="AM615" s="417"/>
      <c r="AN615" s="417"/>
      <c r="AO615" s="417"/>
      <c r="AP615" s="417"/>
      <c r="AQ615" s="417"/>
      <c r="AR615" s="417"/>
      <c r="AS615" s="417"/>
      <c r="AT615" s="417"/>
      <c r="AU615" s="417"/>
      <c r="AV615" s="417"/>
      <c r="AW615" s="417"/>
      <c r="AX615" s="417"/>
      <c r="AY615" s="417"/>
      <c r="AZ615" s="417"/>
      <c r="BA615" s="420"/>
      <c r="BB615" s="496"/>
      <c r="BC615" s="420"/>
      <c r="BD615" s="420"/>
      <c r="BE615" s="420"/>
      <c r="BF615" s="420"/>
      <c r="BG615" s="420"/>
      <c r="BH615" s="420"/>
      <c r="BI615" s="420"/>
      <c r="BJ615" s="420"/>
      <c r="BK615" s="420"/>
      <c r="BL615" s="420"/>
      <c r="BM615" s="420"/>
      <c r="BN615" s="420"/>
      <c r="BO615" s="420"/>
      <c r="BP615" s="420"/>
      <c r="BQ615" s="420"/>
      <c r="BR615" s="420"/>
      <c r="BS615" s="420"/>
      <c r="BT615" s="420"/>
      <c r="BU615" s="420"/>
      <c r="BV615" s="420"/>
      <c r="BW615" s="420"/>
      <c r="BX615" s="420"/>
      <c r="BY615" s="420"/>
      <c r="BZ615" s="420"/>
      <c r="CA615" s="420"/>
      <c r="CB615" s="420"/>
      <c r="CC615" s="420"/>
      <c r="CD615" s="420"/>
      <c r="CE615" s="420"/>
      <c r="CF615" s="420"/>
      <c r="CG615" s="420"/>
      <c r="CH615" s="420"/>
      <c r="CI615" s="420"/>
      <c r="CJ615" s="420"/>
      <c r="CK615" s="420"/>
      <c r="CL615" s="420"/>
      <c r="CM615" s="420"/>
      <c r="CN615" s="420"/>
      <c r="CO615" s="420"/>
      <c r="CP615" s="420"/>
      <c r="CQ615" s="420"/>
      <c r="CR615" s="420"/>
      <c r="CS615" s="420"/>
      <c r="CT615" s="420"/>
      <c r="CU615" s="420"/>
      <c r="CV615" s="420"/>
      <c r="CW615" s="420"/>
      <c r="CX615" s="420"/>
      <c r="CY615" s="420"/>
      <c r="CZ615" s="420"/>
    </row>
    <row r="616" s="748" customFormat="true" ht="25.15" customHeight="true" x14ac:dyDescent="0.2">
      <c r="C616" s="849"/>
      <c r="D616" s="848"/>
      <c r="E616" s="660"/>
      <c r="F616" s="660"/>
      <c r="G616" s="660"/>
      <c r="H616" s="848" t="s">
        <v>335</v>
      </c>
      <c r="I616" s="848"/>
      <c r="J616" s="708">
        <v>2.9767443534030325E-2</v>
      </c>
      <c r="K616" s="660"/>
      <c r="L616" s="660"/>
      <c r="M616" s="848" t="s">
        <v>328</v>
      </c>
      <c r="N616" s="848"/>
      <c r="O616" s="708">
        <v>4.5223588215798784E-2</v>
      </c>
      <c r="P616" s="660"/>
      <c r="Q616" s="660"/>
      <c r="AH616" s="417"/>
      <c r="AI616" s="417"/>
      <c r="AJ616" s="417"/>
      <c r="AK616" s="417"/>
      <c r="AL616" s="417"/>
      <c r="AM616" s="417"/>
      <c r="AN616" s="417"/>
      <c r="AO616" s="417"/>
      <c r="AP616" s="417"/>
      <c r="AQ616" s="417"/>
      <c r="AR616" s="417"/>
      <c r="AS616" s="417"/>
      <c r="AT616" s="417"/>
      <c r="AU616" s="417"/>
      <c r="AV616" s="417"/>
      <c r="AW616" s="417"/>
      <c r="AX616" s="417"/>
      <c r="AY616" s="417"/>
      <c r="AZ616" s="417"/>
      <c r="BA616" s="420"/>
      <c r="BB616" s="496"/>
      <c r="BC616" s="420"/>
      <c r="BD616" s="420"/>
      <c r="BE616" s="420"/>
      <c r="BF616" s="420"/>
      <c r="BG616" s="420"/>
      <c r="BH616" s="420"/>
      <c r="BI616" s="420"/>
      <c r="BJ616" s="420"/>
      <c r="BK616" s="420"/>
      <c r="BL616" s="420"/>
      <c r="BM616" s="420"/>
      <c r="BN616" s="420"/>
      <c r="BO616" s="420"/>
      <c r="BP616" s="420"/>
      <c r="BQ616" s="420"/>
      <c r="BR616" s="420"/>
      <c r="BS616" s="420"/>
      <c r="BT616" s="420"/>
      <c r="BU616" s="420"/>
      <c r="BV616" s="420"/>
      <c r="BW616" s="420"/>
      <c r="BX616" s="420"/>
      <c r="BY616" s="420"/>
      <c r="BZ616" s="420"/>
      <c r="CA616" s="420"/>
      <c r="CB616" s="420"/>
      <c r="CC616" s="420"/>
      <c r="CD616" s="420"/>
      <c r="CE616" s="420"/>
      <c r="CF616" s="420"/>
      <c r="CG616" s="420"/>
      <c r="CH616" s="420"/>
      <c r="CI616" s="420"/>
      <c r="CJ616" s="420"/>
      <c r="CK616" s="420"/>
      <c r="CL616" s="420"/>
      <c r="CM616" s="420"/>
      <c r="CN616" s="420"/>
      <c r="CO616" s="420"/>
      <c r="CP616" s="420"/>
      <c r="CQ616" s="420"/>
      <c r="CR616" s="420"/>
      <c r="CS616" s="420"/>
      <c r="CT616" s="420"/>
      <c r="CU616" s="420"/>
      <c r="CV616" s="420"/>
      <c r="CW616" s="420"/>
      <c r="CX616" s="420"/>
      <c r="CY616" s="420"/>
      <c r="CZ616" s="420"/>
    </row>
    <row r="617" s="748" customFormat="true" ht="25.15" customHeight="true" x14ac:dyDescent="0.2">
      <c r="C617" s="849"/>
      <c r="D617" s="848"/>
      <c r="E617" s="660"/>
      <c r="F617" s="660"/>
      <c r="G617" s="660"/>
      <c r="H617" s="848" t="s">
        <v>326</v>
      </c>
      <c r="I617" s="848"/>
      <c r="J617" s="708">
        <v>3.178329473917315E-2</v>
      </c>
      <c r="K617" s="660"/>
      <c r="L617" s="660"/>
      <c r="M617" s="848" t="s">
        <v>333</v>
      </c>
      <c r="N617" s="848"/>
      <c r="O617" s="708">
        <v>3.9021134153012456E-2</v>
      </c>
      <c r="P617" s="660"/>
      <c r="Q617" s="660"/>
      <c r="AH617" s="417"/>
      <c r="AI617" s="417"/>
      <c r="AJ617" s="417"/>
      <c r="AK617" s="417"/>
      <c r="AL617" s="417"/>
      <c r="AM617" s="417"/>
      <c r="AN617" s="417"/>
      <c r="AO617" s="417"/>
      <c r="AP617" s="417"/>
      <c r="AQ617" s="417"/>
      <c r="AR617" s="417"/>
      <c r="AS617" s="417"/>
      <c r="AT617" s="417"/>
      <c r="AU617" s="417"/>
      <c r="AV617" s="417"/>
      <c r="AW617" s="417"/>
      <c r="AX617" s="417"/>
      <c r="AY617" s="417"/>
      <c r="AZ617" s="417"/>
      <c r="BA617" s="420"/>
      <c r="BB617" s="496"/>
      <c r="BC617" s="420"/>
      <c r="BD617" s="420"/>
      <c r="BE617" s="420"/>
      <c r="BF617" s="420"/>
      <c r="BG617" s="420"/>
      <c r="BH617" s="420"/>
      <c r="BI617" s="420"/>
      <c r="BJ617" s="420"/>
      <c r="BK617" s="420"/>
      <c r="BL617" s="420"/>
      <c r="BM617" s="420"/>
      <c r="BN617" s="420"/>
      <c r="BO617" s="420"/>
      <c r="BP617" s="420"/>
      <c r="BQ617" s="420"/>
      <c r="BR617" s="420"/>
      <c r="BS617" s="420"/>
      <c r="BT617" s="420"/>
      <c r="BU617" s="420"/>
      <c r="BV617" s="420"/>
      <c r="BW617" s="420"/>
      <c r="BX617" s="420"/>
      <c r="BY617" s="420"/>
      <c r="BZ617" s="420"/>
      <c r="CA617" s="420"/>
      <c r="CB617" s="420"/>
      <c r="CC617" s="420"/>
      <c r="CD617" s="420"/>
      <c r="CE617" s="420"/>
      <c r="CF617" s="420"/>
      <c r="CG617" s="420"/>
      <c r="CH617" s="420"/>
      <c r="CI617" s="420"/>
      <c r="CJ617" s="420"/>
      <c r="CK617" s="420"/>
      <c r="CL617" s="420"/>
      <c r="CM617" s="420"/>
      <c r="CN617" s="420"/>
      <c r="CO617" s="420"/>
      <c r="CP617" s="420"/>
      <c r="CQ617" s="420"/>
      <c r="CR617" s="420"/>
      <c r="CS617" s="420"/>
      <c r="CT617" s="420"/>
      <c r="CU617" s="420"/>
      <c r="CV617" s="420"/>
      <c r="CW617" s="420"/>
      <c r="CX617" s="420"/>
      <c r="CY617" s="420"/>
      <c r="CZ617" s="420"/>
    </row>
    <row r="618" s="748" customFormat="true" ht="25.15" customHeight="true" x14ac:dyDescent="0.2">
      <c r="C618" s="849" t="s">
        <v>263</v>
      </c>
      <c r="D618" s="848"/>
      <c r="E618" s="848"/>
      <c r="F618" s="660"/>
      <c r="G618" s="660"/>
      <c r="H618" s="848" t="s">
        <v>332</v>
      </c>
      <c r="I618" s="848"/>
      <c r="J618" s="708">
        <v>3.2976578658072714E-2</v>
      </c>
      <c r="K618" s="660"/>
      <c r="L618" s="660"/>
      <c r="M618" s="848" t="s">
        <v>329</v>
      </c>
      <c r="N618" s="848"/>
      <c r="O618" s="708">
        <v>4.2810947462048013E-2</v>
      </c>
      <c r="P618" s="660"/>
      <c r="Q618" s="660"/>
      <c r="AH618" s="417"/>
      <c r="AI618" s="417"/>
      <c r="AJ618" s="417"/>
      <c r="AK618" s="417"/>
      <c r="AL618" s="417"/>
      <c r="AM618" s="417"/>
      <c r="AN618" s="417"/>
      <c r="AO618" s="417"/>
      <c r="AP618" s="417"/>
      <c r="AQ618" s="417"/>
      <c r="AR618" s="417"/>
      <c r="AS618" s="417"/>
      <c r="AT618" s="417"/>
      <c r="AU618" s="417"/>
      <c r="AV618" s="417"/>
      <c r="AW618" s="417"/>
      <c r="AX618" s="417"/>
      <c r="AY618" s="417"/>
      <c r="AZ618" s="417"/>
      <c r="BA618" s="420"/>
      <c r="BB618" s="496"/>
      <c r="BC618" s="420"/>
      <c r="BD618" s="420"/>
      <c r="BE618" s="420"/>
      <c r="BF618" s="420"/>
      <c r="BG618" s="420"/>
      <c r="BH618" s="420"/>
      <c r="BI618" s="420"/>
      <c r="BJ618" s="420"/>
      <c r="BK618" s="420"/>
      <c r="BL618" s="420"/>
      <c r="BM618" s="420"/>
      <c r="BN618" s="420"/>
      <c r="BO618" s="420"/>
      <c r="BP618" s="420"/>
      <c r="BQ618" s="420"/>
      <c r="BR618" s="420"/>
      <c r="BS618" s="420"/>
      <c r="BT618" s="420"/>
      <c r="BU618" s="420"/>
      <c r="BV618" s="420"/>
      <c r="BW618" s="420"/>
      <c r="BX618" s="420"/>
      <c r="BY618" s="420"/>
      <c r="BZ618" s="420"/>
      <c r="CA618" s="420"/>
      <c r="CB618" s="420"/>
      <c r="CC618" s="420"/>
      <c r="CD618" s="420"/>
      <c r="CE618" s="420"/>
      <c r="CF618" s="420"/>
      <c r="CG618" s="420"/>
      <c r="CH618" s="420"/>
      <c r="CI618" s="420"/>
      <c r="CJ618" s="420"/>
      <c r="CK618" s="420"/>
      <c r="CL618" s="420"/>
      <c r="CM618" s="420"/>
      <c r="CN618" s="420"/>
      <c r="CO618" s="420"/>
      <c r="CP618" s="420"/>
      <c r="CQ618" s="420"/>
      <c r="CR618" s="420"/>
      <c r="CS618" s="420"/>
      <c r="CT618" s="420"/>
      <c r="CU618" s="420"/>
      <c r="CV618" s="420"/>
      <c r="CW618" s="420"/>
      <c r="CX618" s="420"/>
      <c r="CY618" s="420"/>
      <c r="CZ618" s="420"/>
    </row>
    <row r="619" s="748" customFormat="true" ht="25.15" customHeight="true" x14ac:dyDescent="0.2">
      <c r="C619" s="849"/>
      <c r="D619" s="848"/>
      <c r="E619" s="702" t="s">
        <v>218</v>
      </c>
      <c r="F619" s="660"/>
      <c r="G619" s="660"/>
      <c r="H619" s="848" t="s">
        <v>319</v>
      </c>
      <c r="I619" s="848"/>
      <c r="J619" s="708">
        <v>4.5931487040807281E-2</v>
      </c>
      <c r="K619" s="660"/>
      <c r="L619" s="660"/>
      <c r="M619" s="848" t="s">
        <v>339</v>
      </c>
      <c r="N619" s="848"/>
      <c r="O619" s="708">
        <v>1.9697749144815129E-2</v>
      </c>
      <c r="P619" s="660"/>
      <c r="Q619" s="660"/>
      <c r="AH619" s="417"/>
      <c r="AI619" s="417"/>
      <c r="AJ619" s="417"/>
      <c r="AK619" s="417"/>
      <c r="AL619" s="417"/>
      <c r="AM619" s="417"/>
      <c r="AN619" s="417"/>
      <c r="AO619" s="417"/>
      <c r="AP619" s="417"/>
      <c r="AQ619" s="417"/>
      <c r="AR619" s="417"/>
      <c r="AS619" s="417"/>
      <c r="AT619" s="417"/>
      <c r="AU619" s="417"/>
      <c r="AV619" s="417"/>
      <c r="AW619" s="417"/>
      <c r="AX619" s="417"/>
      <c r="AY619" s="417"/>
      <c r="AZ619" s="417"/>
      <c r="BA619" s="420"/>
      <c r="BB619" s="496"/>
      <c r="BC619" s="420"/>
      <c r="BD619" s="420"/>
      <c r="BE619" s="420"/>
      <c r="BF619" s="420"/>
      <c r="BG619" s="420"/>
      <c r="BH619" s="420"/>
      <c r="BI619" s="420"/>
      <c r="BJ619" s="420"/>
      <c r="BK619" s="420"/>
      <c r="BL619" s="420"/>
      <c r="BM619" s="420"/>
      <c r="BN619" s="420"/>
      <c r="BO619" s="420"/>
      <c r="BP619" s="420"/>
      <c r="BQ619" s="420"/>
      <c r="BR619" s="420"/>
      <c r="BS619" s="420"/>
      <c r="BT619" s="420"/>
      <c r="BU619" s="420"/>
      <c r="BV619" s="420"/>
      <c r="BW619" s="420"/>
      <c r="BX619" s="420"/>
      <c r="BY619" s="420"/>
      <c r="BZ619" s="420"/>
      <c r="CA619" s="420"/>
      <c r="CB619" s="420"/>
      <c r="CC619" s="420"/>
      <c r="CD619" s="420"/>
      <c r="CE619" s="420"/>
      <c r="CF619" s="420"/>
      <c r="CG619" s="420"/>
      <c r="CH619" s="420"/>
      <c r="CI619" s="420"/>
      <c r="CJ619" s="420"/>
      <c r="CK619" s="420"/>
      <c r="CL619" s="420"/>
      <c r="CM619" s="420"/>
      <c r="CN619" s="420"/>
      <c r="CO619" s="420"/>
      <c r="CP619" s="420"/>
      <c r="CQ619" s="420"/>
      <c r="CR619" s="420"/>
      <c r="CS619" s="420"/>
      <c r="CT619" s="420"/>
      <c r="CU619" s="420"/>
      <c r="CV619" s="420"/>
      <c r="CW619" s="420"/>
      <c r="CX619" s="420"/>
      <c r="CY619" s="420"/>
      <c r="CZ619" s="420"/>
    </row>
    <row r="620" s="748" customFormat="true" ht="25.15" customHeight="true" x14ac:dyDescent="0.2">
      <c r="C620" s="848"/>
      <c r="D620" s="848"/>
      <c r="E620" s="732" t="s">
        <v>219</v>
      </c>
      <c r="F620" s="660"/>
      <c r="G620" s="660"/>
      <c r="H620" s="848" t="s">
        <v>334</v>
      </c>
      <c r="I620" s="848"/>
      <c r="J620" s="708">
        <v>3.0753187430261248E-2</v>
      </c>
      <c r="K620" s="660"/>
      <c r="L620" s="660"/>
      <c r="M620" s="848" t="s">
        <v>340</v>
      </c>
      <c r="N620" s="848"/>
      <c r="O620" s="708">
        <v>2.0898771197431928E-2</v>
      </c>
      <c r="P620" s="660"/>
      <c r="Q620" s="660"/>
      <c r="AH620" s="417"/>
      <c r="AI620" s="417"/>
      <c r="AJ620" s="417"/>
      <c r="AK620" s="417"/>
      <c r="AL620" s="417"/>
      <c r="AM620" s="417"/>
      <c r="AN620" s="417"/>
      <c r="AO620" s="417"/>
      <c r="AP620" s="417"/>
      <c r="AQ620" s="417"/>
      <c r="AR620" s="417"/>
      <c r="AS620" s="417"/>
      <c r="AT620" s="417"/>
      <c r="AU620" s="417"/>
      <c r="AV620" s="417"/>
      <c r="AW620" s="417"/>
      <c r="AX620" s="417"/>
      <c r="AY620" s="417"/>
      <c r="AZ620" s="417"/>
      <c r="BA620" s="420"/>
      <c r="BB620" s="496"/>
      <c r="BC620" s="420"/>
      <c r="BD620" s="420"/>
      <c r="BE620" s="420"/>
      <c r="BF620" s="420"/>
      <c r="BG620" s="420"/>
      <c r="BH620" s="420"/>
      <c r="BI620" s="420"/>
      <c r="BJ620" s="420"/>
      <c r="BK620" s="420"/>
      <c r="BL620" s="420"/>
      <c r="BM620" s="420"/>
      <c r="BN620" s="420"/>
      <c r="BO620" s="420"/>
      <c r="BP620" s="420"/>
      <c r="BQ620" s="420"/>
      <c r="BR620" s="420"/>
      <c r="BS620" s="420"/>
      <c r="BT620" s="420"/>
      <c r="BU620" s="420"/>
      <c r="BV620" s="420"/>
      <c r="BW620" s="420"/>
      <c r="BX620" s="420"/>
      <c r="BY620" s="420"/>
      <c r="BZ620" s="420"/>
      <c r="CA620" s="420"/>
      <c r="CB620" s="420"/>
      <c r="CC620" s="420"/>
      <c r="CD620" s="420"/>
      <c r="CE620" s="420"/>
      <c r="CF620" s="420"/>
      <c r="CG620" s="420"/>
      <c r="CH620" s="420"/>
      <c r="CI620" s="420"/>
      <c r="CJ620" s="420"/>
      <c r="CK620" s="420"/>
      <c r="CL620" s="420"/>
      <c r="CM620" s="420"/>
      <c r="CN620" s="420"/>
      <c r="CO620" s="420"/>
      <c r="CP620" s="420"/>
      <c r="CQ620" s="420"/>
      <c r="CR620" s="420"/>
      <c r="CS620" s="420"/>
      <c r="CT620" s="420"/>
      <c r="CU620" s="420"/>
      <c r="CV620" s="420"/>
      <c r="CW620" s="420"/>
      <c r="CX620" s="420"/>
      <c r="CY620" s="420"/>
      <c r="CZ620" s="420"/>
    </row>
    <row r="621" s="748" customFormat="true" ht="25.15" customHeight="true" x14ac:dyDescent="0.2">
      <c r="C621" s="849" t="s">
        <v>251</v>
      </c>
      <c r="D621" s="848"/>
      <c r="E621" s="705">
        <v>1.0874394165649526E-3</v>
      </c>
      <c r="F621" s="660"/>
      <c r="G621" s="660"/>
      <c r="H621" s="848" t="s">
        <v>321</v>
      </c>
      <c r="I621" s="848"/>
      <c r="J621" s="708">
        <v>3.5989997488893567E-2</v>
      </c>
      <c r="K621" s="660"/>
      <c r="L621" s="660"/>
      <c r="M621" s="848" t="s">
        <v>338</v>
      </c>
      <c r="N621" s="848"/>
      <c r="O621" s="708">
        <v>2.1418896295918293E-2</v>
      </c>
      <c r="P621" s="660"/>
      <c r="Q621" s="660"/>
      <c r="AH621" s="417"/>
      <c r="AI621" s="417"/>
      <c r="AJ621" s="417"/>
      <c r="AK621" s="417"/>
      <c r="AL621" s="417"/>
      <c r="AM621" s="417"/>
      <c r="AN621" s="417"/>
      <c r="AO621" s="417"/>
      <c r="AP621" s="417"/>
      <c r="AQ621" s="417"/>
      <c r="AR621" s="417"/>
      <c r="AS621" s="417"/>
      <c r="AT621" s="417"/>
      <c r="AU621" s="417"/>
      <c r="AV621" s="417"/>
      <c r="AW621" s="417"/>
      <c r="AX621" s="417"/>
      <c r="AY621" s="417"/>
      <c r="AZ621" s="417"/>
      <c r="BA621" s="420"/>
      <c r="BB621" s="496"/>
      <c r="BC621" s="420"/>
      <c r="BD621" s="420"/>
      <c r="BE621" s="420"/>
      <c r="BF621" s="420"/>
      <c r="BG621" s="420"/>
      <c r="BH621" s="420"/>
      <c r="BI621" s="420"/>
      <c r="BJ621" s="420"/>
      <c r="BK621" s="420"/>
      <c r="BL621" s="420"/>
      <c r="BM621" s="420"/>
      <c r="BN621" s="420"/>
      <c r="BO621" s="420"/>
      <c r="BP621" s="420"/>
      <c r="BQ621" s="420"/>
      <c r="BR621" s="420"/>
      <c r="BS621" s="420"/>
      <c r="BT621" s="420"/>
      <c r="BU621" s="420"/>
      <c r="BV621" s="420"/>
      <c r="BW621" s="420"/>
      <c r="BX621" s="420"/>
      <c r="BY621" s="420"/>
      <c r="BZ621" s="420"/>
      <c r="CA621" s="420"/>
      <c r="CB621" s="420"/>
      <c r="CC621" s="420"/>
      <c r="CD621" s="420"/>
      <c r="CE621" s="420"/>
      <c r="CF621" s="420"/>
      <c r="CG621" s="420"/>
      <c r="CH621" s="420"/>
      <c r="CI621" s="420"/>
      <c r="CJ621" s="420"/>
      <c r="CK621" s="420"/>
      <c r="CL621" s="420"/>
      <c r="CM621" s="420"/>
      <c r="CN621" s="420"/>
      <c r="CO621" s="420"/>
      <c r="CP621" s="420"/>
      <c r="CQ621" s="420"/>
      <c r="CR621" s="420"/>
      <c r="CS621" s="420"/>
      <c r="CT621" s="420"/>
      <c r="CU621" s="420"/>
      <c r="CV621" s="420"/>
      <c r="CW621" s="420"/>
      <c r="CX621" s="420"/>
      <c r="CY621" s="420"/>
      <c r="CZ621" s="420"/>
    </row>
    <row r="622" s="748" customFormat="true" ht="25.15" customHeight="true" x14ac:dyDescent="0.2">
      <c r="C622" s="849" t="s">
        <v>353</v>
      </c>
      <c r="D622" s="848"/>
      <c r="E622" s="708">
        <v>2.7649576236108433E-3</v>
      </c>
      <c r="F622" s="660"/>
      <c r="G622" s="660"/>
      <c r="H622" s="848" t="s">
        <v>322</v>
      </c>
      <c r="I622" s="848"/>
      <c r="J622" s="708">
        <v>3.1508375900082222E-2</v>
      </c>
      <c r="K622" s="660"/>
      <c r="L622" s="660"/>
      <c r="M622" s="848" t="s">
        <v>335</v>
      </c>
      <c r="N622" s="848"/>
      <c r="O622" s="708">
        <v>3.6681001970049892E-2</v>
      </c>
      <c r="P622" s="660"/>
      <c r="Q622" s="660"/>
      <c r="AH622" s="417"/>
      <c r="AI622" s="417"/>
      <c r="AJ622" s="417"/>
      <c r="AK622" s="417"/>
      <c r="AL622" s="417"/>
      <c r="AM622" s="417"/>
      <c r="AN622" s="417"/>
      <c r="AO622" s="417"/>
      <c r="AP622" s="417"/>
      <c r="AQ622" s="417"/>
      <c r="AR622" s="417"/>
      <c r="AS622" s="417"/>
      <c r="AT622" s="417"/>
      <c r="AU622" s="417"/>
      <c r="AV622" s="417"/>
      <c r="AW622" s="417"/>
      <c r="AX622" s="417"/>
      <c r="AY622" s="417"/>
      <c r="AZ622" s="417"/>
      <c r="BA622" s="420"/>
      <c r="BB622" s="496"/>
      <c r="BC622" s="420"/>
      <c r="BD622" s="420"/>
      <c r="BE622" s="420"/>
      <c r="BF622" s="420"/>
      <c r="BG622" s="420"/>
      <c r="BH622" s="420"/>
      <c r="BI622" s="420"/>
      <c r="BJ622" s="420"/>
      <c r="BK622" s="420"/>
      <c r="BL622" s="420"/>
      <c r="BM622" s="420"/>
      <c r="BN622" s="420"/>
      <c r="BO622" s="420"/>
      <c r="BP622" s="420"/>
      <c r="BQ622" s="420"/>
      <c r="BR622" s="420"/>
      <c r="BS622" s="420"/>
      <c r="BT622" s="420"/>
      <c r="BU622" s="420"/>
      <c r="BV622" s="420"/>
      <c r="BW622" s="420"/>
      <c r="BX622" s="420"/>
      <c r="BY622" s="420"/>
      <c r="BZ622" s="420"/>
      <c r="CA622" s="420"/>
      <c r="CB622" s="420"/>
      <c r="CC622" s="420"/>
      <c r="CD622" s="420"/>
      <c r="CE622" s="420"/>
      <c r="CF622" s="420"/>
      <c r="CG622" s="420"/>
      <c r="CH622" s="420"/>
      <c r="CI622" s="420"/>
      <c r="CJ622" s="420"/>
      <c r="CK622" s="420"/>
      <c r="CL622" s="420"/>
      <c r="CM622" s="420"/>
      <c r="CN622" s="420"/>
      <c r="CO622" s="420"/>
      <c r="CP622" s="420"/>
      <c r="CQ622" s="420"/>
      <c r="CR622" s="420"/>
      <c r="CS622" s="420"/>
      <c r="CT622" s="420"/>
      <c r="CU622" s="420"/>
      <c r="CV622" s="420"/>
      <c r="CW622" s="420"/>
      <c r="CX622" s="420"/>
      <c r="CY622" s="420"/>
      <c r="CZ622" s="420"/>
    </row>
    <row r="623" s="748" customFormat="true" ht="25.15" customHeight="true" x14ac:dyDescent="0.2">
      <c r="C623" s="849" t="s">
        <v>337</v>
      </c>
      <c r="D623" s="848"/>
      <c r="E623" s="708">
        <v>2.1118052177532976E-2</v>
      </c>
      <c r="F623" s="660"/>
      <c r="G623" s="660"/>
      <c r="H623" s="848" t="s">
        <v>314</v>
      </c>
      <c r="I623" s="848"/>
      <c r="J623" s="708">
        <v>5.2638912175724376E-2</v>
      </c>
      <c r="K623" s="660"/>
      <c r="L623" s="660"/>
      <c r="M623" s="848" t="s">
        <v>326</v>
      </c>
      <c r="N623" s="848"/>
      <c r="O623" s="708">
        <v>4.6814363429799846E-2</v>
      </c>
      <c r="P623" s="660"/>
      <c r="Q623" s="660"/>
      <c r="AH623" s="417"/>
      <c r="AI623" s="417"/>
      <c r="AJ623" s="417"/>
      <c r="AK623" s="417"/>
      <c r="AL623" s="417"/>
      <c r="AM623" s="417"/>
      <c r="AN623" s="417"/>
      <c r="AO623" s="417"/>
      <c r="AP623" s="417"/>
      <c r="AQ623" s="417"/>
      <c r="AR623" s="417"/>
      <c r="AS623" s="417"/>
      <c r="AT623" s="417"/>
      <c r="AU623" s="417"/>
      <c r="AV623" s="417"/>
      <c r="AW623" s="417"/>
      <c r="AX623" s="417"/>
      <c r="AY623" s="417"/>
      <c r="AZ623" s="417"/>
      <c r="BA623" s="420"/>
      <c r="BB623" s="496"/>
      <c r="BC623" s="420"/>
      <c r="BD623" s="420"/>
      <c r="BE623" s="420"/>
      <c r="BF623" s="420"/>
      <c r="BG623" s="420"/>
      <c r="BH623" s="420"/>
      <c r="BI623" s="420"/>
      <c r="BJ623" s="420"/>
      <c r="BK623" s="420"/>
      <c r="BL623" s="420"/>
      <c r="BM623" s="420"/>
      <c r="BN623" s="420"/>
      <c r="BO623" s="420"/>
      <c r="BP623" s="420"/>
      <c r="BQ623" s="420"/>
      <c r="BR623" s="420"/>
      <c r="BS623" s="420"/>
      <c r="BT623" s="420"/>
      <c r="BU623" s="420"/>
      <c r="BV623" s="420"/>
      <c r="BW623" s="420"/>
      <c r="BX623" s="420"/>
      <c r="BY623" s="420"/>
      <c r="BZ623" s="420"/>
      <c r="CA623" s="420"/>
      <c r="CB623" s="420"/>
      <c r="CC623" s="420"/>
      <c r="CD623" s="420"/>
      <c r="CE623" s="420"/>
      <c r="CF623" s="420"/>
      <c r="CG623" s="420"/>
      <c r="CH623" s="420"/>
      <c r="CI623" s="420"/>
      <c r="CJ623" s="420"/>
      <c r="CK623" s="420"/>
      <c r="CL623" s="420"/>
      <c r="CM623" s="420"/>
      <c r="CN623" s="420"/>
      <c r="CO623" s="420"/>
      <c r="CP623" s="420"/>
      <c r="CQ623" s="420"/>
      <c r="CR623" s="420"/>
      <c r="CS623" s="420"/>
      <c r="CT623" s="420"/>
      <c r="CU623" s="420"/>
      <c r="CV623" s="420"/>
      <c r="CW623" s="420"/>
      <c r="CX623" s="420"/>
      <c r="CY623" s="420"/>
      <c r="CZ623" s="420"/>
    </row>
    <row r="624" s="748" customFormat="true" ht="25.15" customHeight="true" x14ac:dyDescent="0.2">
      <c r="C624" s="849" t="s">
        <v>341</v>
      </c>
      <c r="D624" s="848"/>
      <c r="E624" s="708">
        <v>1.7792881936796578E-2</v>
      </c>
      <c r="F624" s="660"/>
      <c r="G624" s="660"/>
      <c r="H624" s="848" t="s">
        <v>316</v>
      </c>
      <c r="I624" s="848"/>
      <c r="J624" s="708">
        <v>4.7696639595380834E-2</v>
      </c>
      <c r="K624" s="660"/>
      <c r="L624" s="660"/>
      <c r="M624" s="848" t="s">
        <v>332</v>
      </c>
      <c r="N624" s="848"/>
      <c r="O624" s="708">
        <v>4.2390868087713349E-2</v>
      </c>
      <c r="P624" s="660"/>
      <c r="Q624" s="660"/>
      <c r="AH624" s="417"/>
      <c r="AI624" s="417"/>
      <c r="AJ624" s="417"/>
      <c r="AK624" s="417"/>
      <c r="AL624" s="417"/>
      <c r="AM624" s="417"/>
      <c r="AN624" s="417"/>
      <c r="AO624" s="417"/>
      <c r="AP624" s="417"/>
      <c r="AQ624" s="417"/>
      <c r="AR624" s="417"/>
      <c r="AS624" s="417"/>
      <c r="AT624" s="417"/>
      <c r="AU624" s="417"/>
      <c r="AV624" s="417"/>
      <c r="AW624" s="417"/>
      <c r="AX624" s="417"/>
      <c r="AY624" s="417"/>
      <c r="AZ624" s="417"/>
      <c r="BA624" s="420"/>
      <c r="BB624" s="496"/>
      <c r="BC624" s="420"/>
      <c r="BD624" s="420"/>
      <c r="BE624" s="420"/>
      <c r="BF624" s="420"/>
      <c r="BG624" s="420"/>
      <c r="BH624" s="420"/>
      <c r="BI624" s="420"/>
      <c r="BJ624" s="420"/>
      <c r="BK624" s="420"/>
      <c r="BL624" s="420"/>
      <c r="BM624" s="420"/>
      <c r="BN624" s="420"/>
      <c r="BO624" s="420"/>
      <c r="BP624" s="420"/>
      <c r="BQ624" s="420"/>
      <c r="BR624" s="420"/>
      <c r="BS624" s="420"/>
      <c r="BT624" s="420"/>
      <c r="BU624" s="420"/>
      <c r="BV624" s="420"/>
      <c r="BW624" s="420"/>
      <c r="BX624" s="420"/>
      <c r="BY624" s="420"/>
      <c r="BZ624" s="420"/>
      <c r="CA624" s="420"/>
      <c r="CB624" s="420"/>
      <c r="CC624" s="420"/>
      <c r="CD624" s="420"/>
      <c r="CE624" s="420"/>
      <c r="CF624" s="420"/>
      <c r="CG624" s="420"/>
      <c r="CH624" s="420"/>
      <c r="CI624" s="420"/>
      <c r="CJ624" s="420"/>
      <c r="CK624" s="420"/>
      <c r="CL624" s="420"/>
      <c r="CM624" s="420"/>
      <c r="CN624" s="420"/>
      <c r="CO624" s="420"/>
      <c r="CP624" s="420"/>
      <c r="CQ624" s="420"/>
      <c r="CR624" s="420"/>
      <c r="CS624" s="420"/>
      <c r="CT624" s="420"/>
      <c r="CU624" s="420"/>
      <c r="CV624" s="420"/>
      <c r="CW624" s="420"/>
      <c r="CX624" s="420"/>
      <c r="CY624" s="420"/>
      <c r="CZ624" s="420"/>
    </row>
    <row r="625" s="748" customFormat="true" ht="25.15" customHeight="true" x14ac:dyDescent="0.2">
      <c r="C625" s="849" t="s">
        <v>327</v>
      </c>
      <c r="D625" s="848"/>
      <c r="E625" s="708">
        <v>4.2835846654963261E-2</v>
      </c>
      <c r="F625" s="660"/>
      <c r="G625" s="660"/>
      <c r="H625" s="848" t="s">
        <v>311</v>
      </c>
      <c r="I625" s="848"/>
      <c r="J625" s="708">
        <v>5.8161052629864159E-2</v>
      </c>
      <c r="K625" s="660"/>
      <c r="L625" s="660"/>
      <c r="M625" s="848" t="s">
        <v>319</v>
      </c>
      <c r="N625" s="848"/>
      <c r="O625" s="708">
        <v>5.6377046090750872E-2</v>
      </c>
      <c r="P625" s="660"/>
      <c r="Q625" s="660"/>
      <c r="AH625" s="417"/>
      <c r="AI625" s="417"/>
      <c r="AJ625" s="417"/>
      <c r="AK625" s="417"/>
      <c r="AL625" s="417"/>
      <c r="AM625" s="417"/>
      <c r="AN625" s="417"/>
      <c r="AO625" s="417"/>
      <c r="AP625" s="417"/>
      <c r="AQ625" s="417"/>
      <c r="AR625" s="417"/>
      <c r="AS625" s="417"/>
      <c r="AT625" s="417"/>
      <c r="AU625" s="417"/>
      <c r="AV625" s="417"/>
      <c r="AW625" s="417"/>
      <c r="AX625" s="417"/>
      <c r="AY625" s="417"/>
      <c r="AZ625" s="417"/>
      <c r="BA625" s="420"/>
      <c r="BB625" s="496"/>
      <c r="BC625" s="420"/>
      <c r="BD625" s="420"/>
      <c r="BE625" s="420"/>
      <c r="BF625" s="420"/>
      <c r="BG625" s="420"/>
      <c r="BH625" s="420"/>
      <c r="BI625" s="420"/>
      <c r="BJ625" s="420"/>
      <c r="BK625" s="420"/>
      <c r="BL625" s="420"/>
      <c r="BM625" s="420"/>
      <c r="BN625" s="420"/>
      <c r="BO625" s="420"/>
      <c r="BP625" s="420"/>
      <c r="BQ625" s="420"/>
      <c r="BR625" s="420"/>
      <c r="BS625" s="420"/>
      <c r="BT625" s="420"/>
      <c r="BU625" s="420"/>
      <c r="BV625" s="420"/>
      <c r="BW625" s="420"/>
      <c r="BX625" s="420"/>
      <c r="BY625" s="420"/>
      <c r="BZ625" s="420"/>
      <c r="CA625" s="420"/>
      <c r="CB625" s="420"/>
      <c r="CC625" s="420"/>
      <c r="CD625" s="420"/>
      <c r="CE625" s="420"/>
      <c r="CF625" s="420"/>
      <c r="CG625" s="420"/>
      <c r="CH625" s="420"/>
      <c r="CI625" s="420"/>
      <c r="CJ625" s="420"/>
      <c r="CK625" s="420"/>
      <c r="CL625" s="420"/>
      <c r="CM625" s="420"/>
      <c r="CN625" s="420"/>
      <c r="CO625" s="420"/>
      <c r="CP625" s="420"/>
      <c r="CQ625" s="420"/>
      <c r="CR625" s="420"/>
      <c r="CS625" s="420"/>
      <c r="CT625" s="420"/>
      <c r="CU625" s="420"/>
      <c r="CV625" s="420"/>
      <c r="CW625" s="420"/>
      <c r="CX625" s="420"/>
      <c r="CY625" s="420"/>
      <c r="CZ625" s="420"/>
    </row>
    <row r="626" s="748" customFormat="true" ht="25.15" customHeight="true" x14ac:dyDescent="0.2">
      <c r="C626" s="849" t="s">
        <v>328</v>
      </c>
      <c r="D626" s="848"/>
      <c r="E626" s="708">
        <v>3.8848536506536829E-2</v>
      </c>
      <c r="F626" s="660"/>
      <c r="G626" s="660"/>
      <c r="H626" s="848" t="s">
        <v>309</v>
      </c>
      <c r="I626" s="848"/>
      <c r="J626" s="708">
        <v>6.3403674260684398E-2</v>
      </c>
      <c r="K626" s="660"/>
      <c r="L626" s="660"/>
      <c r="M626" s="848" t="s">
        <v>334</v>
      </c>
      <c r="N626" s="848"/>
      <c r="O626" s="708">
        <v>3.7779759274449959E-2</v>
      </c>
      <c r="P626" s="660"/>
      <c r="Q626" s="660"/>
      <c r="AH626" s="417"/>
      <c r="AI626" s="417"/>
      <c r="AJ626" s="417"/>
      <c r="AK626" s="417"/>
      <c r="AL626" s="417"/>
      <c r="AM626" s="417"/>
      <c r="AN626" s="417"/>
      <c r="AO626" s="417"/>
      <c r="AP626" s="417"/>
      <c r="AQ626" s="417"/>
      <c r="AR626" s="417"/>
      <c r="AS626" s="417"/>
      <c r="AT626" s="417"/>
      <c r="AU626" s="417"/>
      <c r="AV626" s="417"/>
      <c r="AW626" s="417"/>
      <c r="AX626" s="417"/>
      <c r="AY626" s="417"/>
      <c r="AZ626" s="417"/>
      <c r="BA626" s="420"/>
      <c r="BB626" s="496"/>
      <c r="BC626" s="420"/>
      <c r="BD626" s="420"/>
      <c r="BE626" s="420"/>
      <c r="BF626" s="420"/>
      <c r="BG626" s="420"/>
      <c r="BH626" s="420"/>
      <c r="BI626" s="420"/>
      <c r="BJ626" s="420"/>
      <c r="BK626" s="420"/>
      <c r="BL626" s="420"/>
      <c r="BM626" s="420"/>
      <c r="BN626" s="420"/>
      <c r="BO626" s="420"/>
      <c r="BP626" s="420"/>
      <c r="BQ626" s="420"/>
      <c r="BR626" s="420"/>
      <c r="BS626" s="420"/>
      <c r="BT626" s="420"/>
      <c r="BU626" s="420"/>
      <c r="BV626" s="420"/>
      <c r="BW626" s="420"/>
      <c r="BX626" s="420"/>
      <c r="BY626" s="420"/>
      <c r="BZ626" s="420"/>
      <c r="CA626" s="420"/>
      <c r="CB626" s="420"/>
      <c r="CC626" s="420"/>
      <c r="CD626" s="420"/>
      <c r="CE626" s="420"/>
      <c r="CF626" s="420"/>
      <c r="CG626" s="420"/>
      <c r="CH626" s="420"/>
      <c r="CI626" s="420"/>
      <c r="CJ626" s="420"/>
      <c r="CK626" s="420"/>
      <c r="CL626" s="420"/>
      <c r="CM626" s="420"/>
      <c r="CN626" s="420"/>
      <c r="CO626" s="420"/>
      <c r="CP626" s="420"/>
      <c r="CQ626" s="420"/>
      <c r="CR626" s="420"/>
      <c r="CS626" s="420"/>
      <c r="CT626" s="420"/>
      <c r="CU626" s="420"/>
      <c r="CV626" s="420"/>
      <c r="CW626" s="420"/>
      <c r="CX626" s="420"/>
      <c r="CY626" s="420"/>
      <c r="CZ626" s="420"/>
    </row>
    <row r="627" s="748" customFormat="true" ht="25.15" customHeight="true" x14ac:dyDescent="0.2">
      <c r="C627" s="849" t="s">
        <v>333</v>
      </c>
      <c r="D627" s="848"/>
      <c r="E627" s="708">
        <v>3.9723057259984818E-2</v>
      </c>
      <c r="F627" s="660"/>
      <c r="G627" s="660"/>
      <c r="H627" s="848" t="s">
        <v>310</v>
      </c>
      <c r="I627" s="848"/>
      <c r="J627" s="708">
        <v>6.2940381390737321E-2</v>
      </c>
      <c r="K627" s="660"/>
      <c r="L627" s="660"/>
      <c r="M627" s="848" t="s">
        <v>321</v>
      </c>
      <c r="N627" s="848"/>
      <c r="O627" s="708">
        <v>5.5059483766451915E-2</v>
      </c>
      <c r="P627" s="660"/>
      <c r="Q627" s="660"/>
      <c r="AH627" s="417"/>
      <c r="AI627" s="417"/>
      <c r="AJ627" s="417"/>
      <c r="AK627" s="417"/>
      <c r="AL627" s="417"/>
      <c r="AM627" s="417"/>
      <c r="AN627" s="417"/>
      <c r="AO627" s="417"/>
      <c r="AP627" s="417"/>
      <c r="AQ627" s="417"/>
      <c r="AR627" s="417"/>
      <c r="AS627" s="417"/>
      <c r="AT627" s="417"/>
      <c r="AU627" s="417"/>
      <c r="AV627" s="417"/>
      <c r="AW627" s="417"/>
      <c r="AX627" s="417"/>
      <c r="AY627" s="417"/>
      <c r="AZ627" s="417"/>
      <c r="BA627" s="420"/>
      <c r="BB627" s="496"/>
      <c r="BC627" s="420"/>
      <c r="BD627" s="420"/>
      <c r="BE627" s="420"/>
      <c r="BF627" s="420"/>
      <c r="BG627" s="420"/>
      <c r="BH627" s="420"/>
      <c r="BI627" s="420"/>
      <c r="BJ627" s="420"/>
      <c r="BK627" s="420"/>
      <c r="BL627" s="420"/>
      <c r="BM627" s="420"/>
      <c r="BN627" s="420"/>
      <c r="BO627" s="420"/>
      <c r="BP627" s="420"/>
      <c r="BQ627" s="420"/>
      <c r="BR627" s="420"/>
      <c r="BS627" s="420"/>
      <c r="BT627" s="420"/>
      <c r="BU627" s="420"/>
      <c r="BV627" s="420"/>
      <c r="BW627" s="420"/>
      <c r="BX627" s="420"/>
      <c r="BY627" s="420"/>
      <c r="BZ627" s="420"/>
      <c r="CA627" s="420"/>
      <c r="CB627" s="420"/>
      <c r="CC627" s="420"/>
      <c r="CD627" s="420"/>
      <c r="CE627" s="420"/>
      <c r="CF627" s="420"/>
      <c r="CG627" s="420"/>
      <c r="CH627" s="420"/>
      <c r="CI627" s="420"/>
      <c r="CJ627" s="420"/>
      <c r="CK627" s="420"/>
      <c r="CL627" s="420"/>
      <c r="CM627" s="420"/>
      <c r="CN627" s="420"/>
      <c r="CO627" s="420"/>
      <c r="CP627" s="420"/>
      <c r="CQ627" s="420"/>
      <c r="CR627" s="420"/>
      <c r="CS627" s="420"/>
      <c r="CT627" s="420"/>
      <c r="CU627" s="420"/>
      <c r="CV627" s="420"/>
      <c r="CW627" s="420"/>
      <c r="CX627" s="420"/>
      <c r="CY627" s="420"/>
      <c r="CZ627" s="420"/>
    </row>
    <row r="628" s="748" customFormat="true" ht="25.15" customHeight="true" x14ac:dyDescent="0.2">
      <c r="C628" s="849" t="s">
        <v>329</v>
      </c>
      <c r="D628" s="848"/>
      <c r="E628" s="708">
        <v>4.2168097568398746E-2</v>
      </c>
      <c r="F628" s="660"/>
      <c r="G628" s="660"/>
      <c r="H628" s="848" t="s">
        <v>312</v>
      </c>
      <c r="I628" s="848"/>
      <c r="J628" s="708">
        <v>6.1883515056408878E-2</v>
      </c>
      <c r="K628" s="660"/>
      <c r="L628" s="660"/>
      <c r="M628" s="848" t="s">
        <v>322</v>
      </c>
      <c r="N628" s="848"/>
      <c r="O628" s="708">
        <v>5.4966749904726477E-2</v>
      </c>
      <c r="P628" s="660"/>
      <c r="Q628" s="660"/>
      <c r="AH628" s="417"/>
      <c r="AI628" s="417"/>
      <c r="AJ628" s="417"/>
      <c r="AK628" s="417"/>
      <c r="AL628" s="417"/>
      <c r="AM628" s="417"/>
      <c r="AN628" s="417"/>
      <c r="AO628" s="417"/>
      <c r="AP628" s="417"/>
      <c r="AQ628" s="417"/>
      <c r="AR628" s="417"/>
      <c r="AS628" s="417"/>
      <c r="AT628" s="417"/>
      <c r="AU628" s="417"/>
      <c r="AV628" s="417"/>
      <c r="AW628" s="417"/>
      <c r="AX628" s="417"/>
      <c r="AY628" s="417"/>
      <c r="AZ628" s="417"/>
      <c r="BA628" s="420"/>
      <c r="BB628" s="496"/>
      <c r="BC628" s="420"/>
      <c r="BD628" s="420"/>
      <c r="BE628" s="420"/>
      <c r="BF628" s="420"/>
      <c r="BG628" s="420"/>
      <c r="BH628" s="420"/>
      <c r="BI628" s="420"/>
      <c r="BJ628" s="420"/>
      <c r="BK628" s="420"/>
      <c r="BL628" s="420"/>
      <c r="BM628" s="420"/>
      <c r="BN628" s="420"/>
      <c r="BO628" s="420"/>
      <c r="BP628" s="420"/>
      <c r="BQ628" s="420"/>
      <c r="BR628" s="420"/>
      <c r="BS628" s="420"/>
      <c r="BT628" s="420"/>
      <c r="BU628" s="420"/>
      <c r="BV628" s="420"/>
      <c r="BW628" s="420"/>
      <c r="BX628" s="420"/>
      <c r="BY628" s="420"/>
      <c r="BZ628" s="420"/>
      <c r="CA628" s="420"/>
      <c r="CB628" s="420"/>
      <c r="CC628" s="420"/>
      <c r="CD628" s="420"/>
      <c r="CE628" s="420"/>
      <c r="CF628" s="420"/>
      <c r="CG628" s="420"/>
      <c r="CH628" s="420"/>
      <c r="CI628" s="420"/>
      <c r="CJ628" s="420"/>
      <c r="CK628" s="420"/>
      <c r="CL628" s="420"/>
      <c r="CM628" s="420"/>
      <c r="CN628" s="420"/>
      <c r="CO628" s="420"/>
      <c r="CP628" s="420"/>
      <c r="CQ628" s="420"/>
      <c r="CR628" s="420"/>
      <c r="CS628" s="420"/>
      <c r="CT628" s="420"/>
      <c r="CU628" s="420"/>
      <c r="CV628" s="420"/>
      <c r="CW628" s="420"/>
      <c r="CX628" s="420"/>
      <c r="CY628" s="420"/>
      <c r="CZ628" s="420"/>
    </row>
    <row r="629" s="748" customFormat="true" ht="25.15" customHeight="true" x14ac:dyDescent="0.2">
      <c r="C629" s="849" t="s">
        <v>339</v>
      </c>
      <c r="D629" s="848"/>
      <c r="E629" s="708">
        <v>2.3436243998980387E-2</v>
      </c>
      <c r="F629" s="660"/>
      <c r="G629" s="660"/>
      <c r="H629" s="848" t="s">
        <v>320</v>
      </c>
      <c r="I629" s="848"/>
      <c r="J629" s="708">
        <v>5.7603202378962132E-2</v>
      </c>
      <c r="K629" s="660"/>
      <c r="L629" s="660"/>
      <c r="M629" s="848" t="s">
        <v>314</v>
      </c>
      <c r="N629" s="848"/>
      <c r="O629" s="708">
        <v>5.6847788134281027E-2</v>
      </c>
      <c r="P629" s="660"/>
      <c r="Q629" s="660"/>
      <c r="AH629" s="417"/>
      <c r="AI629" s="417"/>
      <c r="AJ629" s="417"/>
      <c r="AK629" s="417"/>
      <c r="AL629" s="417"/>
      <c r="AM629" s="417"/>
      <c r="AN629" s="417"/>
      <c r="AO629" s="417"/>
      <c r="AP629" s="417"/>
      <c r="AQ629" s="417"/>
      <c r="AR629" s="417"/>
      <c r="AS629" s="417"/>
      <c r="AT629" s="417"/>
      <c r="AU629" s="417"/>
      <c r="AV629" s="417"/>
      <c r="AW629" s="417"/>
      <c r="AX629" s="417"/>
      <c r="AY629" s="417"/>
      <c r="AZ629" s="417"/>
      <c r="BA629" s="420"/>
      <c r="BB629" s="496"/>
      <c r="BC629" s="420"/>
      <c r="BD629" s="420"/>
      <c r="BE629" s="420"/>
      <c r="BF629" s="420"/>
      <c r="BG629" s="420"/>
      <c r="BH629" s="420"/>
      <c r="BI629" s="420"/>
      <c r="BJ629" s="420"/>
      <c r="BK629" s="420"/>
      <c r="BL629" s="420"/>
      <c r="BM629" s="420"/>
      <c r="BN629" s="420"/>
      <c r="BO629" s="420"/>
      <c r="BP629" s="420"/>
      <c r="BQ629" s="420"/>
      <c r="BR629" s="420"/>
      <c r="BS629" s="420"/>
      <c r="BT629" s="420"/>
      <c r="BU629" s="420"/>
      <c r="BV629" s="420"/>
      <c r="BW629" s="420"/>
      <c r="BX629" s="420"/>
      <c r="BY629" s="420"/>
      <c r="BZ629" s="420"/>
      <c r="CA629" s="420"/>
      <c r="CB629" s="420"/>
      <c r="CC629" s="420"/>
      <c r="CD629" s="420"/>
      <c r="CE629" s="420"/>
      <c r="CF629" s="420"/>
      <c r="CG629" s="420"/>
      <c r="CH629" s="420"/>
      <c r="CI629" s="420"/>
      <c r="CJ629" s="420"/>
      <c r="CK629" s="420"/>
      <c r="CL629" s="420"/>
      <c r="CM629" s="420"/>
      <c r="CN629" s="420"/>
      <c r="CO629" s="420"/>
      <c r="CP629" s="420"/>
      <c r="CQ629" s="420"/>
      <c r="CR629" s="420"/>
      <c r="CS629" s="420"/>
      <c r="CT629" s="420"/>
      <c r="CU629" s="420"/>
      <c r="CV629" s="420"/>
      <c r="CW629" s="420"/>
      <c r="CX629" s="420"/>
      <c r="CY629" s="420"/>
      <c r="CZ629" s="420"/>
    </row>
    <row r="630" s="748" customFormat="true" ht="25.15" customHeight="true" x14ac:dyDescent="0.2">
      <c r="C630" s="849" t="s">
        <v>340</v>
      </c>
      <c r="D630" s="848"/>
      <c r="E630" s="708">
        <v>2.0705034383909041E-2</v>
      </c>
      <c r="F630" s="660"/>
      <c r="G630" s="660"/>
      <c r="H630" s="848" t="s">
        <v>317</v>
      </c>
      <c r="I630" s="848"/>
      <c r="J630" s="708">
        <v>5.7375702893411255E-2</v>
      </c>
      <c r="K630" s="660"/>
      <c r="L630" s="660"/>
      <c r="M630" s="848" t="s">
        <v>316</v>
      </c>
      <c r="N630" s="848"/>
      <c r="O630" s="708">
        <v>5.6892770672052777E-2</v>
      </c>
      <c r="P630" s="660"/>
      <c r="Q630" s="660"/>
      <c r="AH630" s="417"/>
      <c r="AI630" s="417"/>
      <c r="AJ630" s="417"/>
      <c r="AK630" s="417"/>
      <c r="AL630" s="417"/>
      <c r="AM630" s="417"/>
      <c r="AN630" s="417"/>
      <c r="AO630" s="417"/>
      <c r="AP630" s="417"/>
      <c r="AQ630" s="417"/>
      <c r="AR630" s="417"/>
      <c r="AS630" s="417"/>
      <c r="AT630" s="417"/>
      <c r="AU630" s="417"/>
      <c r="AV630" s="417"/>
      <c r="AW630" s="417"/>
      <c r="AX630" s="417"/>
      <c r="AY630" s="417"/>
      <c r="AZ630" s="417"/>
      <c r="BA630" s="420"/>
      <c r="BB630" s="496"/>
      <c r="BC630" s="420"/>
      <c r="BD630" s="420"/>
      <c r="BE630" s="420"/>
      <c r="BF630" s="420"/>
      <c r="BG630" s="420"/>
      <c r="BH630" s="420"/>
      <c r="BI630" s="420"/>
      <c r="BJ630" s="420"/>
      <c r="BK630" s="420"/>
      <c r="BL630" s="420"/>
      <c r="BM630" s="420"/>
      <c r="BN630" s="420"/>
      <c r="BO630" s="420"/>
      <c r="BP630" s="420"/>
      <c r="BQ630" s="420"/>
      <c r="BR630" s="420"/>
      <c r="BS630" s="420"/>
      <c r="BT630" s="420"/>
      <c r="BU630" s="420"/>
      <c r="BV630" s="420"/>
      <c r="BW630" s="420"/>
      <c r="BX630" s="420"/>
      <c r="BY630" s="420"/>
      <c r="BZ630" s="420"/>
      <c r="CA630" s="420"/>
      <c r="CB630" s="420"/>
      <c r="CC630" s="420"/>
      <c r="CD630" s="420"/>
      <c r="CE630" s="420"/>
      <c r="CF630" s="420"/>
      <c r="CG630" s="420"/>
      <c r="CH630" s="420"/>
      <c r="CI630" s="420"/>
      <c r="CJ630" s="420"/>
      <c r="CK630" s="420"/>
      <c r="CL630" s="420"/>
      <c r="CM630" s="420"/>
      <c r="CN630" s="420"/>
      <c r="CO630" s="420"/>
      <c r="CP630" s="420"/>
      <c r="CQ630" s="420"/>
      <c r="CR630" s="420"/>
      <c r="CS630" s="420"/>
      <c r="CT630" s="420"/>
      <c r="CU630" s="420"/>
      <c r="CV630" s="420"/>
      <c r="CW630" s="420"/>
      <c r="CX630" s="420"/>
      <c r="CY630" s="420"/>
      <c r="CZ630" s="420"/>
    </row>
    <row r="631" s="748" customFormat="true" ht="25.15" customHeight="true" x14ac:dyDescent="0.2">
      <c r="C631" s="849" t="s">
        <v>338</v>
      </c>
      <c r="D631" s="848"/>
      <c r="E631" s="708">
        <v>2.5273108131549364E-2</v>
      </c>
      <c r="F631" s="660"/>
      <c r="G631" s="660"/>
      <c r="H631" s="848" t="s">
        <v>308</v>
      </c>
      <c r="I631" s="848"/>
      <c r="J631" s="708">
        <v>6.3394292671156288E-2</v>
      </c>
      <c r="K631" s="660"/>
      <c r="L631" s="660"/>
      <c r="M631" s="848" t="s">
        <v>311</v>
      </c>
      <c r="N631" s="848"/>
      <c r="O631" s="708">
        <v>5.7392916648525756E-2</v>
      </c>
      <c r="P631" s="660"/>
      <c r="Q631" s="660"/>
      <c r="AH631" s="417"/>
      <c r="AI631" s="417"/>
      <c r="AJ631" s="417"/>
      <c r="AK631" s="417"/>
      <c r="AL631" s="417"/>
      <c r="AM631" s="417"/>
      <c r="AN631" s="417"/>
      <c r="AO631" s="417"/>
      <c r="AP631" s="417"/>
      <c r="AQ631" s="417"/>
      <c r="AR631" s="417"/>
      <c r="AS631" s="417"/>
      <c r="AT631" s="417"/>
      <c r="AU631" s="417"/>
      <c r="AV631" s="417"/>
      <c r="AW631" s="417"/>
      <c r="AX631" s="417"/>
      <c r="AY631" s="417"/>
      <c r="AZ631" s="417"/>
      <c r="BA631" s="420"/>
      <c r="BB631" s="496"/>
      <c r="BC631" s="420"/>
      <c r="BD631" s="420"/>
      <c r="BE631" s="420"/>
      <c r="BF631" s="420"/>
      <c r="BG631" s="420"/>
      <c r="BH631" s="420"/>
      <c r="BI631" s="420"/>
      <c r="BJ631" s="420"/>
      <c r="BK631" s="420"/>
      <c r="BL631" s="420"/>
      <c r="BM631" s="420"/>
      <c r="BN631" s="420"/>
      <c r="BO631" s="420"/>
      <c r="BP631" s="420"/>
      <c r="BQ631" s="420"/>
      <c r="BR631" s="420"/>
      <c r="BS631" s="420"/>
      <c r="BT631" s="420"/>
      <c r="BU631" s="420"/>
      <c r="BV631" s="420"/>
      <c r="BW631" s="420"/>
      <c r="BX631" s="420"/>
      <c r="BY631" s="420"/>
      <c r="BZ631" s="420"/>
      <c r="CA631" s="420"/>
      <c r="CB631" s="420"/>
      <c r="CC631" s="420"/>
      <c r="CD631" s="420"/>
      <c r="CE631" s="420"/>
      <c r="CF631" s="420"/>
      <c r="CG631" s="420"/>
      <c r="CH631" s="420"/>
      <c r="CI631" s="420"/>
      <c r="CJ631" s="420"/>
      <c r="CK631" s="420"/>
      <c r="CL631" s="420"/>
      <c r="CM631" s="420"/>
      <c r="CN631" s="420"/>
      <c r="CO631" s="420"/>
      <c r="CP631" s="420"/>
      <c r="CQ631" s="420"/>
      <c r="CR631" s="420"/>
      <c r="CS631" s="420"/>
      <c r="CT631" s="420"/>
      <c r="CU631" s="420"/>
      <c r="CV631" s="420"/>
      <c r="CW631" s="420"/>
      <c r="CX631" s="420"/>
      <c r="CY631" s="420"/>
      <c r="CZ631" s="420"/>
    </row>
    <row r="632" s="748" customFormat="true" ht="25.15" customHeight="true" x14ac:dyDescent="0.2">
      <c r="C632" s="849" t="s">
        <v>335</v>
      </c>
      <c r="D632" s="848"/>
      <c r="E632" s="708">
        <v>3.6606828527491295E-2</v>
      </c>
      <c r="F632" s="660"/>
      <c r="G632" s="660"/>
      <c r="H632" s="848" t="s">
        <v>318</v>
      </c>
      <c r="I632" s="848"/>
      <c r="J632" s="708">
        <v>6.1526467886767189E-2</v>
      </c>
      <c r="K632" s="660"/>
      <c r="L632" s="660"/>
      <c r="M632" s="848" t="s">
        <v>309</v>
      </c>
      <c r="N632" s="848"/>
      <c r="O632" s="708">
        <v>5.7392916648525798E-2</v>
      </c>
      <c r="P632" s="660"/>
      <c r="Q632" s="660"/>
      <c r="AH632" s="417"/>
      <c r="AI632" s="417"/>
      <c r="AJ632" s="417"/>
      <c r="AK632" s="417"/>
      <c r="AL632" s="417"/>
      <c r="AM632" s="417"/>
      <c r="AN632" s="417"/>
      <c r="AO632" s="417"/>
      <c r="AP632" s="417"/>
      <c r="AQ632" s="417"/>
      <c r="AR632" s="417"/>
      <c r="AS632" s="417"/>
      <c r="AT632" s="417"/>
      <c r="AU632" s="417"/>
      <c r="AV632" s="417"/>
      <c r="AW632" s="417"/>
      <c r="AX632" s="417"/>
      <c r="AY632" s="417"/>
      <c r="AZ632" s="417"/>
      <c r="BA632" s="420"/>
      <c r="BB632" s="496"/>
      <c r="BC632" s="420"/>
      <c r="BD632" s="420"/>
      <c r="BE632" s="420"/>
      <c r="BF632" s="420"/>
      <c r="BG632" s="420"/>
      <c r="BH632" s="420"/>
      <c r="BI632" s="420"/>
      <c r="BJ632" s="420"/>
      <c r="BK632" s="420"/>
      <c r="BL632" s="420"/>
      <c r="BM632" s="420"/>
      <c r="BN632" s="420"/>
      <c r="BO632" s="420"/>
      <c r="BP632" s="420"/>
      <c r="BQ632" s="420"/>
      <c r="BR632" s="420"/>
      <c r="BS632" s="420"/>
      <c r="BT632" s="420"/>
      <c r="BU632" s="420"/>
      <c r="BV632" s="420"/>
      <c r="BW632" s="420"/>
      <c r="BX632" s="420"/>
      <c r="BY632" s="420"/>
      <c r="BZ632" s="420"/>
      <c r="CA632" s="420"/>
      <c r="CB632" s="420"/>
      <c r="CC632" s="420"/>
      <c r="CD632" s="420"/>
      <c r="CE632" s="420"/>
      <c r="CF632" s="420"/>
      <c r="CG632" s="420"/>
      <c r="CH632" s="420"/>
      <c r="CI632" s="420"/>
      <c r="CJ632" s="420"/>
      <c r="CK632" s="420"/>
      <c r="CL632" s="420"/>
      <c r="CM632" s="420"/>
      <c r="CN632" s="420"/>
      <c r="CO632" s="420"/>
      <c r="CP632" s="420"/>
      <c r="CQ632" s="420"/>
      <c r="CR632" s="420"/>
      <c r="CS632" s="420"/>
      <c r="CT632" s="420"/>
      <c r="CU632" s="420"/>
      <c r="CV632" s="420"/>
      <c r="CW632" s="420"/>
      <c r="CX632" s="420"/>
      <c r="CY632" s="420"/>
      <c r="CZ632" s="420"/>
    </row>
    <row r="633" s="748" customFormat="true" ht="25.15" customHeight="true" x14ac:dyDescent="0.2">
      <c r="C633" s="849" t="s">
        <v>326</v>
      </c>
      <c r="D633" s="848"/>
      <c r="E633" s="708">
        <v>4.2614167931736724E-2</v>
      </c>
      <c r="F633" s="660"/>
      <c r="G633" s="660"/>
      <c r="H633" s="848" t="s">
        <v>324</v>
      </c>
      <c r="I633" s="848"/>
      <c r="J633" s="708">
        <v>5.1296146017279887E-2</v>
      </c>
      <c r="K633" s="660"/>
      <c r="L633" s="660"/>
      <c r="M633" s="848" t="s">
        <v>310</v>
      </c>
      <c r="N633" s="848"/>
      <c r="O633" s="708">
        <v>5.7475573646641159E-2</v>
      </c>
      <c r="P633" s="660"/>
      <c r="Q633" s="660"/>
      <c r="AH633" s="417"/>
      <c r="AI633" s="417"/>
      <c r="AJ633" s="417"/>
      <c r="AK633" s="417"/>
      <c r="AL633" s="417"/>
      <c r="AM633" s="417"/>
      <c r="AN633" s="417"/>
      <c r="AO633" s="417"/>
      <c r="AP633" s="417"/>
      <c r="AQ633" s="417"/>
      <c r="AR633" s="417"/>
      <c r="AS633" s="417"/>
      <c r="AT633" s="417"/>
      <c r="AU633" s="417"/>
      <c r="AV633" s="417"/>
      <c r="AW633" s="417"/>
      <c r="AX633" s="417"/>
      <c r="AY633" s="417"/>
      <c r="AZ633" s="417"/>
      <c r="BA633" s="420"/>
      <c r="BB633" s="496"/>
      <c r="BC633" s="420"/>
      <c r="BD633" s="420"/>
      <c r="BE633" s="420"/>
      <c r="BF633" s="420"/>
      <c r="BG633" s="420"/>
      <c r="BH633" s="420"/>
      <c r="BI633" s="420"/>
      <c r="BJ633" s="420"/>
      <c r="BK633" s="420"/>
      <c r="BL633" s="420"/>
      <c r="BM633" s="420"/>
      <c r="BN633" s="420"/>
      <c r="BO633" s="420"/>
      <c r="BP633" s="420"/>
      <c r="BQ633" s="420"/>
      <c r="BR633" s="420"/>
      <c r="BS633" s="420"/>
      <c r="BT633" s="420"/>
      <c r="BU633" s="420"/>
      <c r="BV633" s="420"/>
      <c r="BW633" s="420"/>
      <c r="BX633" s="420"/>
      <c r="BY633" s="420"/>
      <c r="BZ633" s="420"/>
      <c r="CA633" s="420"/>
      <c r="CB633" s="420"/>
      <c r="CC633" s="420"/>
      <c r="CD633" s="420"/>
      <c r="CE633" s="420"/>
      <c r="CF633" s="420"/>
      <c r="CG633" s="420"/>
      <c r="CH633" s="420"/>
      <c r="CI633" s="420"/>
      <c r="CJ633" s="420"/>
      <c r="CK633" s="420"/>
      <c r="CL633" s="420"/>
      <c r="CM633" s="420"/>
      <c r="CN633" s="420"/>
      <c r="CO633" s="420"/>
      <c r="CP633" s="420"/>
      <c r="CQ633" s="420"/>
      <c r="CR633" s="420"/>
      <c r="CS633" s="420"/>
      <c r="CT633" s="420"/>
      <c r="CU633" s="420"/>
      <c r="CV633" s="420"/>
      <c r="CW633" s="420"/>
      <c r="CX633" s="420"/>
      <c r="CY633" s="420"/>
      <c r="CZ633" s="420"/>
    </row>
    <row r="634" s="748" customFormat="true" ht="25.15" customHeight="true" x14ac:dyDescent="0.2">
      <c r="C634" s="849" t="s">
        <v>332</v>
      </c>
      <c r="D634" s="848"/>
      <c r="E634" s="708">
        <v>4.1971143557909735E-2</v>
      </c>
      <c r="F634" s="660"/>
      <c r="G634" s="660"/>
      <c r="H634" s="848" t="s">
        <v>330</v>
      </c>
      <c r="I634" s="848"/>
      <c r="J634" s="708">
        <v>4.0257835000585017E-2</v>
      </c>
      <c r="K634" s="660"/>
      <c r="L634" s="660"/>
      <c r="M634" s="848" t="s">
        <v>312</v>
      </c>
      <c r="N634" s="848"/>
      <c r="O634" s="708">
        <v>5.7045162634729439E-2</v>
      </c>
      <c r="P634" s="660"/>
      <c r="Q634" s="660"/>
      <c r="AH634" s="417"/>
      <c r="AI634" s="417"/>
      <c r="AJ634" s="417"/>
      <c r="AK634" s="417"/>
      <c r="AL634" s="417"/>
      <c r="AM634" s="417"/>
      <c r="AN634" s="417"/>
      <c r="AO634" s="417"/>
      <c r="AP634" s="417"/>
      <c r="AQ634" s="417"/>
      <c r="AR634" s="417"/>
      <c r="AS634" s="417"/>
      <c r="AT634" s="417"/>
      <c r="AU634" s="417"/>
      <c r="AV634" s="417"/>
      <c r="AW634" s="417"/>
      <c r="AX634" s="417"/>
      <c r="AY634" s="417"/>
      <c r="AZ634" s="417"/>
      <c r="BA634" s="420"/>
      <c r="BB634" s="496"/>
      <c r="BC634" s="420"/>
      <c r="BD634" s="420"/>
      <c r="BE634" s="420"/>
      <c r="BF634" s="420"/>
      <c r="BG634" s="420"/>
      <c r="BH634" s="420"/>
      <c r="BI634" s="420"/>
      <c r="BJ634" s="420"/>
      <c r="BK634" s="420"/>
      <c r="BL634" s="420"/>
      <c r="BM634" s="420"/>
      <c r="BN634" s="420"/>
      <c r="BO634" s="420"/>
      <c r="BP634" s="420"/>
      <c r="BQ634" s="420"/>
      <c r="BR634" s="420"/>
      <c r="BS634" s="420"/>
      <c r="BT634" s="420"/>
      <c r="BU634" s="420"/>
      <c r="BV634" s="420"/>
      <c r="BW634" s="420"/>
      <c r="BX634" s="420"/>
      <c r="BY634" s="420"/>
      <c r="BZ634" s="420"/>
      <c r="CA634" s="420"/>
      <c r="CB634" s="420"/>
      <c r="CC634" s="420"/>
      <c r="CD634" s="420"/>
      <c r="CE634" s="420"/>
      <c r="CF634" s="420"/>
      <c r="CG634" s="420"/>
      <c r="CH634" s="420"/>
      <c r="CI634" s="420"/>
      <c r="CJ634" s="420"/>
      <c r="CK634" s="420"/>
      <c r="CL634" s="420"/>
      <c r="CM634" s="420"/>
      <c r="CN634" s="420"/>
      <c r="CO634" s="420"/>
      <c r="CP634" s="420"/>
      <c r="CQ634" s="420"/>
      <c r="CR634" s="420"/>
      <c r="CS634" s="420"/>
      <c r="CT634" s="420"/>
      <c r="CU634" s="420"/>
      <c r="CV634" s="420"/>
      <c r="CW634" s="420"/>
      <c r="CX634" s="420"/>
      <c r="CY634" s="420"/>
      <c r="CZ634" s="420"/>
    </row>
    <row r="635" s="748" customFormat="true" ht="25.15" customHeight="true" x14ac:dyDescent="0.2">
      <c r="C635" s="849" t="s">
        <v>319</v>
      </c>
      <c r="D635" s="848"/>
      <c r="E635" s="708">
        <v>5.7275513196570677E-2</v>
      </c>
      <c r="F635" s="660"/>
      <c r="G635" s="660"/>
      <c r="H635" s="848" t="s">
        <v>331</v>
      </c>
      <c r="I635" s="848"/>
      <c r="J635" s="708">
        <v>4.0034200281923372E-2</v>
      </c>
      <c r="K635" s="660"/>
      <c r="L635" s="660"/>
      <c r="M635" s="848" t="s">
        <v>320</v>
      </c>
      <c r="N635" s="848"/>
      <c r="O635" s="708">
        <v>5.0513929339586941E-2</v>
      </c>
      <c r="P635" s="660"/>
      <c r="Q635" s="660"/>
      <c r="AH635" s="417"/>
      <c r="AI635" s="417"/>
      <c r="AJ635" s="417"/>
      <c r="AK635" s="417"/>
      <c r="AL635" s="417"/>
      <c r="AM635" s="417"/>
      <c r="AN635" s="417"/>
      <c r="AO635" s="417"/>
      <c r="AP635" s="417"/>
      <c r="AQ635" s="417"/>
      <c r="AR635" s="417"/>
      <c r="AS635" s="417"/>
      <c r="AT635" s="417"/>
      <c r="AU635" s="417"/>
      <c r="AV635" s="417"/>
      <c r="AW635" s="417"/>
      <c r="AX635" s="417"/>
      <c r="AY635" s="417"/>
      <c r="AZ635" s="417"/>
      <c r="BA635" s="420"/>
      <c r="BB635" s="496"/>
      <c r="BC635" s="420"/>
      <c r="BD635" s="420"/>
      <c r="BE635" s="420"/>
      <c r="BF635" s="420"/>
      <c r="BG635" s="420"/>
      <c r="BH635" s="420"/>
      <c r="BI635" s="420"/>
      <c r="BJ635" s="420"/>
      <c r="BK635" s="420"/>
      <c r="BL635" s="420"/>
      <c r="BM635" s="420"/>
      <c r="BN635" s="420"/>
      <c r="BO635" s="420"/>
      <c r="BP635" s="420"/>
      <c r="BQ635" s="420"/>
      <c r="BR635" s="420"/>
      <c r="BS635" s="420"/>
      <c r="BT635" s="420"/>
      <c r="BU635" s="420"/>
      <c r="BV635" s="420"/>
      <c r="BW635" s="420"/>
      <c r="BX635" s="420"/>
      <c r="BY635" s="420"/>
      <c r="BZ635" s="420"/>
      <c r="CA635" s="420"/>
      <c r="CB635" s="420"/>
      <c r="CC635" s="420"/>
      <c r="CD635" s="420"/>
      <c r="CE635" s="420"/>
      <c r="CF635" s="420"/>
      <c r="CG635" s="420"/>
      <c r="CH635" s="420"/>
      <c r="CI635" s="420"/>
      <c r="CJ635" s="420"/>
      <c r="CK635" s="420"/>
      <c r="CL635" s="420"/>
      <c r="CM635" s="420"/>
      <c r="CN635" s="420"/>
      <c r="CO635" s="420"/>
      <c r="CP635" s="420"/>
      <c r="CQ635" s="420"/>
      <c r="CR635" s="420"/>
      <c r="CS635" s="420"/>
      <c r="CT635" s="420"/>
      <c r="CU635" s="420"/>
      <c r="CV635" s="420"/>
      <c r="CW635" s="420"/>
      <c r="CX635" s="420"/>
      <c r="CY635" s="420"/>
      <c r="CZ635" s="420"/>
    </row>
    <row r="636" s="748" customFormat="true" ht="25.15" customHeight="true" x14ac:dyDescent="0.2">
      <c r="C636" s="849" t="s">
        <v>334</v>
      </c>
      <c r="D636" s="848"/>
      <c r="E636" s="708">
        <v>3.8725503254922605E-2</v>
      </c>
      <c r="F636" s="660"/>
      <c r="G636" s="660"/>
      <c r="H636" s="848" t="s">
        <v>323</v>
      </c>
      <c r="I636" s="848"/>
      <c r="J636" s="708">
        <v>5.338717117016737E-2</v>
      </c>
      <c r="K636" s="660"/>
      <c r="L636" s="660"/>
      <c r="M636" s="848" t="s">
        <v>317</v>
      </c>
      <c r="N636" s="848"/>
      <c r="O636" s="708">
        <v>5.3406449259421923E-2</v>
      </c>
      <c r="P636" s="660"/>
      <c r="Q636" s="660"/>
      <c r="AH636" s="417"/>
      <c r="AI636" s="417"/>
      <c r="AJ636" s="417"/>
      <c r="AK636" s="417"/>
      <c r="AL636" s="417"/>
      <c r="AM636" s="417"/>
      <c r="AN636" s="417"/>
      <c r="AO636" s="417"/>
      <c r="AP636" s="417"/>
      <c r="AQ636" s="417"/>
      <c r="AR636" s="417"/>
      <c r="AS636" s="417"/>
      <c r="AT636" s="417"/>
      <c r="AU636" s="417"/>
      <c r="AV636" s="417"/>
      <c r="AW636" s="417"/>
      <c r="AX636" s="417"/>
      <c r="AY636" s="417"/>
      <c r="AZ636" s="417"/>
      <c r="BA636" s="420"/>
      <c r="BB636" s="496"/>
      <c r="BC636" s="420"/>
      <c r="BD636" s="420"/>
      <c r="BE636" s="420"/>
      <c r="BF636" s="420"/>
      <c r="BG636" s="420"/>
      <c r="BH636" s="420"/>
      <c r="BI636" s="420"/>
      <c r="BJ636" s="420"/>
      <c r="BK636" s="420"/>
      <c r="BL636" s="420"/>
      <c r="BM636" s="420"/>
      <c r="BN636" s="420"/>
      <c r="BO636" s="420"/>
      <c r="BP636" s="420"/>
      <c r="BQ636" s="420"/>
      <c r="BR636" s="420"/>
      <c r="BS636" s="420"/>
      <c r="BT636" s="420"/>
      <c r="BU636" s="420"/>
      <c r="BV636" s="420"/>
      <c r="BW636" s="420"/>
      <c r="BX636" s="420"/>
      <c r="BY636" s="420"/>
      <c r="BZ636" s="420"/>
      <c r="CA636" s="420"/>
      <c r="CB636" s="420"/>
      <c r="CC636" s="420"/>
      <c r="CD636" s="420"/>
      <c r="CE636" s="420"/>
      <c r="CF636" s="420"/>
      <c r="CG636" s="420"/>
      <c r="CH636" s="420"/>
      <c r="CI636" s="420"/>
      <c r="CJ636" s="420"/>
      <c r="CK636" s="420"/>
      <c r="CL636" s="420"/>
      <c r="CM636" s="420"/>
      <c r="CN636" s="420"/>
      <c r="CO636" s="420"/>
      <c r="CP636" s="420"/>
      <c r="CQ636" s="420"/>
      <c r="CR636" s="420"/>
      <c r="CS636" s="420"/>
      <c r="CT636" s="420"/>
      <c r="CU636" s="420"/>
      <c r="CV636" s="420"/>
      <c r="CW636" s="420"/>
      <c r="CX636" s="420"/>
      <c r="CY636" s="420"/>
      <c r="CZ636" s="420"/>
    </row>
    <row r="637" s="748" customFormat="true" ht="25.15" customHeight="true" x14ac:dyDescent="0.2">
      <c r="C637" s="849" t="s">
        <v>321</v>
      </c>
      <c r="D637" s="848"/>
      <c r="E637" s="708">
        <v>4.9668697443065818E-2</v>
      </c>
      <c r="F637" s="660"/>
      <c r="G637" s="660"/>
      <c r="H637" s="848" t="s">
        <v>313</v>
      </c>
      <c r="I637" s="848"/>
      <c r="J637" s="708">
        <v>6.1897054221938259E-2</v>
      </c>
      <c r="K637" s="660"/>
      <c r="L637" s="660"/>
      <c r="M637" s="848" t="s">
        <v>308</v>
      </c>
      <c r="N637" s="848"/>
      <c r="O637" s="708">
        <v>5.734233127189959E-2</v>
      </c>
      <c r="P637" s="660"/>
      <c r="Q637" s="660"/>
      <c r="AH637" s="417"/>
      <c r="AI637" s="417"/>
      <c r="AJ637" s="417"/>
      <c r="AK637" s="417"/>
      <c r="AL637" s="417"/>
      <c r="AM637" s="417"/>
      <c r="AN637" s="417"/>
      <c r="AO637" s="417"/>
      <c r="AP637" s="417"/>
      <c r="AQ637" s="417"/>
      <c r="AR637" s="417"/>
      <c r="AS637" s="417"/>
      <c r="AT637" s="417"/>
      <c r="AU637" s="417"/>
      <c r="AV637" s="417"/>
      <c r="AW637" s="417"/>
      <c r="AX637" s="417"/>
      <c r="AY637" s="417"/>
      <c r="AZ637" s="417"/>
      <c r="BA637" s="420"/>
      <c r="BB637" s="496"/>
      <c r="BC637" s="420"/>
      <c r="BD637" s="420"/>
      <c r="BE637" s="420"/>
      <c r="BF637" s="420"/>
      <c r="BG637" s="420"/>
      <c r="BH637" s="420"/>
      <c r="BI637" s="420"/>
      <c r="BJ637" s="420"/>
      <c r="BK637" s="420"/>
      <c r="BL637" s="420"/>
      <c r="BM637" s="420"/>
      <c r="BN637" s="420"/>
      <c r="BO637" s="420"/>
      <c r="BP637" s="420"/>
      <c r="BQ637" s="420"/>
      <c r="BR637" s="420"/>
      <c r="BS637" s="420"/>
      <c r="BT637" s="420"/>
      <c r="BU637" s="420"/>
      <c r="BV637" s="420"/>
      <c r="BW637" s="420"/>
      <c r="BX637" s="420"/>
      <c r="BY637" s="420"/>
      <c r="BZ637" s="420"/>
      <c r="CA637" s="420"/>
      <c r="CB637" s="420"/>
      <c r="CC637" s="420"/>
      <c r="CD637" s="420"/>
      <c r="CE637" s="420"/>
      <c r="CF637" s="420"/>
      <c r="CG637" s="420"/>
      <c r="CH637" s="420"/>
      <c r="CI637" s="420"/>
      <c r="CJ637" s="420"/>
      <c r="CK637" s="420"/>
      <c r="CL637" s="420"/>
      <c r="CM637" s="420"/>
      <c r="CN637" s="420"/>
      <c r="CO637" s="420"/>
      <c r="CP637" s="420"/>
      <c r="CQ637" s="420"/>
      <c r="CR637" s="420"/>
      <c r="CS637" s="420"/>
      <c r="CT637" s="420"/>
      <c r="CU637" s="420"/>
      <c r="CV637" s="420"/>
      <c r="CW637" s="420"/>
      <c r="CX637" s="420"/>
      <c r="CY637" s="420"/>
      <c r="CZ637" s="420"/>
    </row>
    <row r="638" s="748" customFormat="true" ht="25.15" customHeight="true" x14ac:dyDescent="0.2">
      <c r="C638" s="849" t="s">
        <v>322</v>
      </c>
      <c r="D638" s="848"/>
      <c r="E638" s="708">
        <v>4.8011380850521881E-2</v>
      </c>
      <c r="F638" s="660"/>
      <c r="G638" s="660"/>
      <c r="H638" s="848" t="s">
        <v>315</v>
      </c>
      <c r="I638" s="848"/>
      <c r="J638" s="708">
        <v>6.1689469914032048E-2</v>
      </c>
      <c r="K638" s="660"/>
      <c r="L638" s="660"/>
      <c r="M638" s="848" t="s">
        <v>318</v>
      </c>
      <c r="N638" s="848"/>
      <c r="O638" s="708">
        <v>4.7014782196140893E-2</v>
      </c>
      <c r="P638" s="660"/>
      <c r="Q638" s="660"/>
      <c r="AH638" s="417"/>
      <c r="AI638" s="417"/>
      <c r="AJ638" s="417"/>
      <c r="AK638" s="417"/>
      <c r="AL638" s="417"/>
      <c r="AM638" s="417"/>
      <c r="AN638" s="417"/>
      <c r="AO638" s="417"/>
      <c r="AP638" s="417"/>
      <c r="AQ638" s="417"/>
      <c r="AR638" s="417"/>
      <c r="AS638" s="417"/>
      <c r="AT638" s="417"/>
      <c r="AU638" s="417"/>
      <c r="AV638" s="417"/>
      <c r="AW638" s="417"/>
      <c r="AX638" s="417"/>
      <c r="AY638" s="417"/>
      <c r="AZ638" s="417"/>
      <c r="BA638" s="420"/>
      <c r="BB638" s="496"/>
      <c r="BC638" s="420"/>
      <c r="BD638" s="420"/>
      <c r="BE638" s="420"/>
      <c r="BF638" s="420"/>
      <c r="BG638" s="420"/>
      <c r="BH638" s="420"/>
      <c r="BI638" s="420"/>
      <c r="BJ638" s="420"/>
      <c r="BK638" s="420"/>
      <c r="BL638" s="420"/>
      <c r="BM638" s="420"/>
      <c r="BN638" s="420"/>
      <c r="BO638" s="420"/>
      <c r="BP638" s="420"/>
      <c r="BQ638" s="420"/>
      <c r="BR638" s="420"/>
      <c r="BS638" s="420"/>
      <c r="BT638" s="420"/>
      <c r="BU638" s="420"/>
      <c r="BV638" s="420"/>
      <c r="BW638" s="420"/>
      <c r="BX638" s="420"/>
      <c r="BY638" s="420"/>
      <c r="BZ638" s="420"/>
      <c r="CA638" s="420"/>
      <c r="CB638" s="420"/>
      <c r="CC638" s="420"/>
      <c r="CD638" s="420"/>
      <c r="CE638" s="420"/>
      <c r="CF638" s="420"/>
      <c r="CG638" s="420"/>
      <c r="CH638" s="420"/>
      <c r="CI638" s="420"/>
      <c r="CJ638" s="420"/>
      <c r="CK638" s="420"/>
      <c r="CL638" s="420"/>
      <c r="CM638" s="420"/>
      <c r="CN638" s="420"/>
      <c r="CO638" s="420"/>
      <c r="CP638" s="420"/>
      <c r="CQ638" s="420"/>
      <c r="CR638" s="420"/>
      <c r="CS638" s="420"/>
      <c r="CT638" s="420"/>
      <c r="CU638" s="420"/>
      <c r="CV638" s="420"/>
      <c r="CW638" s="420"/>
      <c r="CX638" s="420"/>
      <c r="CY638" s="420"/>
      <c r="CZ638" s="420"/>
    </row>
    <row r="639" s="748" customFormat="true" ht="25.15" customHeight="true" x14ac:dyDescent="0.2">
      <c r="C639" s="849" t="s">
        <v>314</v>
      </c>
      <c r="D639" s="848"/>
      <c r="E639" s="708">
        <v>5.8965174803387199E-2</v>
      </c>
      <c r="F639" s="660"/>
      <c r="G639" s="660"/>
      <c r="H639" s="848" t="s">
        <v>325</v>
      </c>
      <c r="I639" s="848"/>
      <c r="J639" s="708">
        <v>4.9697282021530738E-2</v>
      </c>
      <c r="K639" s="660"/>
      <c r="L639" s="660"/>
      <c r="M639" s="848" t="s">
        <v>324</v>
      </c>
      <c r="N639" s="848"/>
      <c r="O639" s="708">
        <v>3.4559004019901425E-2</v>
      </c>
      <c r="P639" s="660"/>
      <c r="Q639" s="660"/>
      <c r="AH639" s="417"/>
      <c r="AI639" s="417"/>
      <c r="AJ639" s="417"/>
      <c r="AK639" s="417"/>
      <c r="AL639" s="417"/>
      <c r="AM639" s="417"/>
      <c r="AN639" s="417"/>
      <c r="AO639" s="417"/>
      <c r="AP639" s="417"/>
      <c r="AQ639" s="417"/>
      <c r="AR639" s="417"/>
      <c r="AS639" s="417"/>
      <c r="AT639" s="417"/>
      <c r="AU639" s="417"/>
      <c r="AV639" s="417"/>
      <c r="AW639" s="417"/>
      <c r="AX639" s="417"/>
      <c r="AY639" s="417"/>
      <c r="AZ639" s="417"/>
      <c r="BA639" s="420"/>
      <c r="BB639" s="496"/>
      <c r="BC639" s="420"/>
      <c r="BD639" s="420"/>
      <c r="BE639" s="420"/>
      <c r="BF639" s="420"/>
      <c r="BG639" s="420"/>
      <c r="BH639" s="420"/>
      <c r="BI639" s="420"/>
      <c r="BJ639" s="420"/>
      <c r="BK639" s="420"/>
      <c r="BL639" s="420"/>
      <c r="BM639" s="420"/>
      <c r="BN639" s="420"/>
      <c r="BO639" s="420"/>
      <c r="BP639" s="420"/>
      <c r="BQ639" s="420"/>
      <c r="BR639" s="420"/>
      <c r="BS639" s="420"/>
      <c r="BT639" s="420"/>
      <c r="BU639" s="420"/>
      <c r="BV639" s="420"/>
      <c r="BW639" s="420"/>
      <c r="BX639" s="420"/>
      <c r="BY639" s="420"/>
      <c r="BZ639" s="420"/>
      <c r="CA639" s="420"/>
      <c r="CB639" s="420"/>
      <c r="CC639" s="420"/>
      <c r="CD639" s="420"/>
      <c r="CE639" s="420"/>
      <c r="CF639" s="420"/>
      <c r="CG639" s="420"/>
      <c r="CH639" s="420"/>
      <c r="CI639" s="420"/>
      <c r="CJ639" s="420"/>
      <c r="CK639" s="420"/>
      <c r="CL639" s="420"/>
      <c r="CM639" s="420"/>
      <c r="CN639" s="420"/>
      <c r="CO639" s="420"/>
      <c r="CP639" s="420"/>
      <c r="CQ639" s="420"/>
      <c r="CR639" s="420"/>
      <c r="CS639" s="420"/>
      <c r="CT639" s="420"/>
      <c r="CU639" s="420"/>
      <c r="CV639" s="420"/>
      <c r="CW639" s="420"/>
      <c r="CX639" s="420"/>
      <c r="CY639" s="420"/>
      <c r="CZ639" s="420"/>
    </row>
    <row r="640" s="748" customFormat="true" ht="25.15" customHeight="true" x14ac:dyDescent="0.2">
      <c r="C640" s="849" t="s">
        <v>316</v>
      </c>
      <c r="D640" s="848"/>
      <c r="E640" s="708">
        <v>5.6368172197762134E-2</v>
      </c>
      <c r="F640" s="660"/>
      <c r="G640" s="660"/>
      <c r="H640" s="848" t="s">
        <v>336</v>
      </c>
      <c r="I640" s="848"/>
      <c r="J640" s="708">
        <v>3.2770687433926464E-2</v>
      </c>
      <c r="K640" s="660"/>
      <c r="L640" s="660"/>
      <c r="M640" s="848" t="s">
        <v>330</v>
      </c>
      <c r="N640" s="848"/>
      <c r="O640" s="708">
        <v>5.482161180694162E-3</v>
      </c>
      <c r="P640" s="660"/>
      <c r="Q640" s="660"/>
      <c r="AH640" s="417"/>
      <c r="AI640" s="417"/>
      <c r="AJ640" s="417"/>
      <c r="AK640" s="417"/>
      <c r="AL640" s="417"/>
      <c r="AM640" s="417"/>
      <c r="AN640" s="417"/>
      <c r="AO640" s="417"/>
      <c r="AP640" s="417"/>
      <c r="AQ640" s="417"/>
      <c r="AR640" s="417"/>
      <c r="AS640" s="417"/>
      <c r="AT640" s="417"/>
      <c r="AU640" s="417"/>
      <c r="AV640" s="417"/>
      <c r="AW640" s="417"/>
      <c r="AX640" s="417"/>
      <c r="AY640" s="417"/>
      <c r="AZ640" s="417"/>
      <c r="BA640" s="420"/>
      <c r="BB640" s="496"/>
      <c r="BC640" s="420"/>
      <c r="BD640" s="420"/>
      <c r="BE640" s="420"/>
      <c r="BF640" s="420"/>
      <c r="BG640" s="420"/>
      <c r="BH640" s="420"/>
      <c r="BI640" s="420"/>
      <c r="BJ640" s="420"/>
      <c r="BK640" s="420"/>
      <c r="BL640" s="420"/>
      <c r="BM640" s="420"/>
      <c r="BN640" s="420"/>
      <c r="BO640" s="420"/>
      <c r="BP640" s="420"/>
      <c r="BQ640" s="420"/>
      <c r="BR640" s="420"/>
      <c r="BS640" s="420"/>
      <c r="BT640" s="420"/>
      <c r="BU640" s="420"/>
      <c r="BV640" s="420"/>
      <c r="BW640" s="420"/>
      <c r="BX640" s="420"/>
      <c r="BY640" s="420"/>
      <c r="BZ640" s="420"/>
      <c r="CA640" s="420"/>
      <c r="CB640" s="420"/>
      <c r="CC640" s="420"/>
      <c r="CD640" s="420"/>
      <c r="CE640" s="420"/>
      <c r="CF640" s="420"/>
      <c r="CG640" s="420"/>
      <c r="CH640" s="420"/>
      <c r="CI640" s="420"/>
      <c r="CJ640" s="420"/>
      <c r="CK640" s="420"/>
      <c r="CL640" s="420"/>
      <c r="CM640" s="420"/>
      <c r="CN640" s="420"/>
      <c r="CO640" s="420"/>
      <c r="CP640" s="420"/>
      <c r="CQ640" s="420"/>
      <c r="CR640" s="420"/>
      <c r="CS640" s="420"/>
      <c r="CT640" s="420"/>
      <c r="CU640" s="420"/>
      <c r="CV640" s="420"/>
      <c r="CW640" s="420"/>
      <c r="CX640" s="420"/>
      <c r="CY640" s="420"/>
      <c r="CZ640" s="420"/>
    </row>
    <row r="641" s="748" customFormat="true" ht="25.15" customHeight="true" x14ac:dyDescent="0.2">
      <c r="C641" s="849" t="s">
        <v>311</v>
      </c>
      <c r="D641" s="848"/>
      <c r="E641" s="708">
        <v>6.1279655217540439E-2</v>
      </c>
      <c r="F641" s="660"/>
      <c r="G641" s="660"/>
      <c r="H641" s="848" t="s">
        <v>221</v>
      </c>
      <c r="I641" s="848"/>
      <c r="J641" s="708">
        <v>1.3425238931607785E-2</v>
      </c>
      <c r="K641" s="660"/>
      <c r="L641" s="660"/>
      <c r="M641" s="848" t="s">
        <v>331</v>
      </c>
      <c r="N641" s="848"/>
      <c r="O641" s="708">
        <v>1.5929836219986716E-2</v>
      </c>
      <c r="P641" s="660"/>
      <c r="Q641" s="660"/>
      <c r="AH641" s="417"/>
      <c r="AI641" s="417"/>
      <c r="AJ641" s="417"/>
      <c r="AK641" s="417"/>
      <c r="AL641" s="417"/>
      <c r="AM641" s="417"/>
      <c r="AN641" s="417"/>
      <c r="AO641" s="417"/>
      <c r="AP641" s="417"/>
      <c r="AQ641" s="417"/>
      <c r="AR641" s="417"/>
      <c r="AS641" s="417"/>
      <c r="AT641" s="417"/>
      <c r="AU641" s="417"/>
      <c r="AV641" s="417"/>
      <c r="AW641" s="417"/>
      <c r="AX641" s="417"/>
      <c r="AY641" s="417"/>
      <c r="AZ641" s="417"/>
      <c r="BA641" s="420"/>
      <c r="BB641" s="496"/>
      <c r="BC641" s="420"/>
      <c r="BD641" s="420"/>
      <c r="BE641" s="420"/>
      <c r="BF641" s="420"/>
      <c r="BG641" s="420"/>
      <c r="BH641" s="420"/>
      <c r="BI641" s="420"/>
      <c r="BJ641" s="420"/>
      <c r="BK641" s="420"/>
      <c r="BL641" s="420"/>
      <c r="BM641" s="420"/>
      <c r="BN641" s="420"/>
      <c r="BO641" s="420"/>
      <c r="BP641" s="420"/>
      <c r="BQ641" s="420"/>
      <c r="BR641" s="420"/>
      <c r="BS641" s="420"/>
      <c r="BT641" s="420"/>
      <c r="BU641" s="420"/>
      <c r="BV641" s="420"/>
      <c r="BW641" s="420"/>
      <c r="BX641" s="420"/>
      <c r="BY641" s="420"/>
      <c r="BZ641" s="420"/>
      <c r="CA641" s="420"/>
      <c r="CB641" s="420"/>
      <c r="CC641" s="420"/>
      <c r="CD641" s="420"/>
      <c r="CE641" s="420"/>
      <c r="CF641" s="420"/>
      <c r="CG641" s="420"/>
      <c r="CH641" s="420"/>
      <c r="CI641" s="420"/>
      <c r="CJ641" s="420"/>
      <c r="CK641" s="420"/>
      <c r="CL641" s="420"/>
      <c r="CM641" s="420"/>
      <c r="CN641" s="420"/>
      <c r="CO641" s="420"/>
      <c r="CP641" s="420"/>
      <c r="CQ641" s="420"/>
      <c r="CR641" s="420"/>
      <c r="CS641" s="420"/>
      <c r="CT641" s="420"/>
      <c r="CU641" s="420"/>
      <c r="CV641" s="420"/>
      <c r="CW641" s="420"/>
      <c r="CX641" s="420"/>
      <c r="CY641" s="420"/>
      <c r="CZ641" s="420"/>
    </row>
    <row r="642" s="748" customFormat="true" ht="25.15" customHeight="true" x14ac:dyDescent="0.2">
      <c r="C642" s="849" t="s">
        <v>309</v>
      </c>
      <c r="D642" s="848"/>
      <c r="E642" s="708">
        <v>6.2182109888739366E-2</v>
      </c>
      <c r="F642" s="660"/>
      <c r="G642" s="660"/>
      <c r="H642" s="848" t="s">
        <v>346</v>
      </c>
      <c r="I642" s="848"/>
      <c r="J642" s="708">
        <v>7.9576592702916332E-4</v>
      </c>
      <c r="K642" s="660"/>
      <c r="L642" s="660"/>
      <c r="M642" s="848" t="s">
        <v>323</v>
      </c>
      <c r="N642" s="848"/>
      <c r="O642" s="708">
        <v>2.4011646208100305E-2</v>
      </c>
      <c r="P642" s="660"/>
      <c r="Q642" s="660"/>
      <c r="AH642" s="417"/>
      <c r="AI642" s="417"/>
      <c r="AJ642" s="417"/>
      <c r="AK642" s="417"/>
      <c r="AL642" s="417"/>
      <c r="AM642" s="417"/>
      <c r="AN642" s="417"/>
      <c r="AO642" s="417"/>
      <c r="AP642" s="417"/>
      <c r="AQ642" s="417"/>
      <c r="AR642" s="417"/>
      <c r="AS642" s="417"/>
      <c r="AT642" s="417"/>
      <c r="AU642" s="417"/>
      <c r="AV642" s="417"/>
      <c r="AW642" s="417"/>
      <c r="AX642" s="417"/>
      <c r="AY642" s="417"/>
      <c r="AZ642" s="417"/>
      <c r="BA642" s="420"/>
      <c r="BB642" s="496"/>
      <c r="BC642" s="420"/>
      <c r="BD642" s="420"/>
      <c r="BE642" s="420"/>
      <c r="BF642" s="420"/>
      <c r="BG642" s="420"/>
      <c r="BH642" s="420"/>
      <c r="BI642" s="420"/>
      <c r="BJ642" s="420"/>
      <c r="BK642" s="420"/>
      <c r="BL642" s="420"/>
      <c r="BM642" s="420"/>
      <c r="BN642" s="420"/>
      <c r="BO642" s="420"/>
      <c r="BP642" s="420"/>
      <c r="BQ642" s="420"/>
      <c r="BR642" s="420"/>
      <c r="BS642" s="420"/>
      <c r="BT642" s="420"/>
      <c r="BU642" s="420"/>
      <c r="BV642" s="420"/>
      <c r="BW642" s="420"/>
      <c r="BX642" s="420"/>
      <c r="BY642" s="420"/>
      <c r="BZ642" s="420"/>
      <c r="CA642" s="420"/>
      <c r="CB642" s="420"/>
      <c r="CC642" s="420"/>
      <c r="CD642" s="420"/>
      <c r="CE642" s="420"/>
      <c r="CF642" s="420"/>
      <c r="CG642" s="420"/>
      <c r="CH642" s="420"/>
      <c r="CI642" s="420"/>
      <c r="CJ642" s="420"/>
      <c r="CK642" s="420"/>
      <c r="CL642" s="420"/>
      <c r="CM642" s="420"/>
      <c r="CN642" s="420"/>
      <c r="CO642" s="420"/>
      <c r="CP642" s="420"/>
      <c r="CQ642" s="420"/>
      <c r="CR642" s="420"/>
      <c r="CS642" s="420"/>
      <c r="CT642" s="420"/>
      <c r="CU642" s="420"/>
      <c r="CV642" s="420"/>
      <c r="CW642" s="420"/>
      <c r="CX642" s="420"/>
      <c r="CY642" s="420"/>
      <c r="CZ642" s="420"/>
    </row>
    <row r="643" s="748" customFormat="true" ht="25.15" customHeight="true" x14ac:dyDescent="0.2">
      <c r="C643" s="849" t="s">
        <v>310</v>
      </c>
      <c r="D643" s="848"/>
      <c r="E643" s="708">
        <v>6.2144427296423374E-2</v>
      </c>
      <c r="F643" s="660"/>
      <c r="G643" s="660"/>
      <c r="H643" s="848" t="s">
        <v>250</v>
      </c>
      <c r="I643" s="848"/>
      <c r="J643" s="708">
        <v>-1.6649523778265084E-4</v>
      </c>
      <c r="K643" s="660"/>
      <c r="L643" s="660"/>
      <c r="M643" s="848" t="s">
        <v>313</v>
      </c>
      <c r="N643" s="848"/>
      <c r="O643" s="708">
        <v>2.52860520686937E-2</v>
      </c>
      <c r="P643" s="660"/>
      <c r="Q643" s="660"/>
      <c r="AH643" s="417"/>
      <c r="AI643" s="417"/>
      <c r="AJ643" s="417"/>
      <c r="AK643" s="417"/>
      <c r="AL643" s="417"/>
      <c r="AM643" s="417"/>
      <c r="AN643" s="417"/>
      <c r="AO643" s="417"/>
      <c r="AP643" s="417"/>
      <c r="AQ643" s="417"/>
      <c r="AR643" s="417"/>
      <c r="AS643" s="417"/>
      <c r="AT643" s="417"/>
      <c r="AU643" s="417"/>
      <c r="AV643" s="417"/>
      <c r="AW643" s="417"/>
      <c r="AX643" s="417"/>
      <c r="AY643" s="417"/>
      <c r="AZ643" s="417"/>
      <c r="BA643" s="420"/>
      <c r="BB643" s="496"/>
      <c r="BC643" s="420"/>
      <c r="BD643" s="420"/>
      <c r="BE643" s="420"/>
      <c r="BF643" s="420"/>
      <c r="BG643" s="420"/>
      <c r="BH643" s="420"/>
      <c r="BI643" s="420"/>
      <c r="BJ643" s="420"/>
      <c r="BK643" s="420"/>
      <c r="BL643" s="420"/>
      <c r="BM643" s="420"/>
      <c r="BN643" s="420"/>
      <c r="BO643" s="420"/>
      <c r="BP643" s="420"/>
      <c r="BQ643" s="420"/>
      <c r="BR643" s="420"/>
      <c r="BS643" s="420"/>
      <c r="BT643" s="420"/>
      <c r="BU643" s="420"/>
      <c r="BV643" s="420"/>
      <c r="BW643" s="420"/>
      <c r="BX643" s="420"/>
      <c r="BY643" s="420"/>
      <c r="BZ643" s="420"/>
      <c r="CA643" s="420"/>
      <c r="CB643" s="420"/>
      <c r="CC643" s="420"/>
      <c r="CD643" s="420"/>
      <c r="CE643" s="420"/>
      <c r="CF643" s="420"/>
      <c r="CG643" s="420"/>
      <c r="CH643" s="420"/>
      <c r="CI643" s="420"/>
      <c r="CJ643" s="420"/>
      <c r="CK643" s="420"/>
      <c r="CL643" s="420"/>
      <c r="CM643" s="420"/>
      <c r="CN643" s="420"/>
      <c r="CO643" s="420"/>
      <c r="CP643" s="420"/>
      <c r="CQ643" s="420"/>
      <c r="CR643" s="420"/>
      <c r="CS643" s="420"/>
      <c r="CT643" s="420"/>
      <c r="CU643" s="420"/>
      <c r="CV643" s="420"/>
      <c r="CW643" s="420"/>
      <c r="CX643" s="420"/>
      <c r="CY643" s="420"/>
      <c r="CZ643" s="420"/>
    </row>
    <row r="644" s="748" customFormat="true" ht="25.15" customHeight="true" x14ac:dyDescent="0.2">
      <c r="C644" s="849" t="s">
        <v>312</v>
      </c>
      <c r="D644" s="848"/>
      <c r="E644" s="708">
        <v>6.1762146194551837E-2</v>
      </c>
      <c r="F644" s="660"/>
      <c r="G644" s="660"/>
      <c r="H644" s="848" t="s">
        <v>386</v>
      </c>
      <c r="I644" s="848"/>
      <c r="J644" s="708">
        <v>-3.8252664605862988E-4</v>
      </c>
      <c r="K644" s="660"/>
      <c r="L644" s="660"/>
      <c r="M644" s="848" t="s">
        <v>315</v>
      </c>
      <c r="N644" s="848"/>
      <c r="O644" s="708">
        <v>2.5975939541644361E-2</v>
      </c>
      <c r="P644" s="660"/>
      <c r="Q644" s="660"/>
      <c r="AH644" s="417"/>
      <c r="AI644" s="417"/>
      <c r="AJ644" s="417"/>
      <c r="AK644" s="417"/>
      <c r="AL644" s="417"/>
      <c r="AM644" s="417"/>
      <c r="AN644" s="417"/>
      <c r="AO644" s="417"/>
      <c r="AP644" s="417"/>
      <c r="AQ644" s="417"/>
      <c r="AR644" s="417"/>
      <c r="AS644" s="417"/>
      <c r="AT644" s="417"/>
      <c r="AU644" s="417"/>
      <c r="AV644" s="417"/>
      <c r="AW644" s="417"/>
      <c r="AX644" s="417"/>
      <c r="AY644" s="417"/>
      <c r="AZ644" s="417"/>
      <c r="BA644" s="420"/>
      <c r="BB644" s="496"/>
      <c r="BC644" s="420"/>
      <c r="BD644" s="420"/>
      <c r="BE644" s="420"/>
      <c r="BF644" s="420"/>
      <c r="BG644" s="420"/>
      <c r="BH644" s="420"/>
      <c r="BI644" s="420"/>
      <c r="BJ644" s="420"/>
      <c r="BK644" s="420"/>
      <c r="BL644" s="420"/>
      <c r="BM644" s="420"/>
      <c r="BN644" s="420"/>
      <c r="BO644" s="420"/>
      <c r="BP644" s="420"/>
      <c r="BQ644" s="420"/>
      <c r="BR644" s="420"/>
      <c r="BS644" s="420"/>
      <c r="BT644" s="420"/>
      <c r="BU644" s="420"/>
      <c r="BV644" s="420"/>
      <c r="BW644" s="420"/>
      <c r="BX644" s="420"/>
      <c r="BY644" s="420"/>
      <c r="BZ644" s="420"/>
      <c r="CA644" s="420"/>
      <c r="CB644" s="420"/>
      <c r="CC644" s="420"/>
      <c r="CD644" s="420"/>
      <c r="CE644" s="420"/>
      <c r="CF644" s="420"/>
      <c r="CG644" s="420"/>
      <c r="CH644" s="420"/>
      <c r="CI644" s="420"/>
      <c r="CJ644" s="420"/>
      <c r="CK644" s="420"/>
      <c r="CL644" s="420"/>
      <c r="CM644" s="420"/>
      <c r="CN644" s="420"/>
      <c r="CO644" s="420"/>
      <c r="CP644" s="420"/>
      <c r="CQ644" s="420"/>
      <c r="CR644" s="420"/>
      <c r="CS644" s="420"/>
      <c r="CT644" s="420"/>
      <c r="CU644" s="420"/>
      <c r="CV644" s="420"/>
      <c r="CW644" s="420"/>
      <c r="CX644" s="420"/>
      <c r="CY644" s="420"/>
      <c r="CZ644" s="420"/>
    </row>
    <row r="645" s="748" customFormat="true" ht="25.15" customHeight="true" x14ac:dyDescent="0.2">
      <c r="C645" s="849" t="s">
        <v>320</v>
      </c>
      <c r="D645" s="848"/>
      <c r="E645" s="708">
        <v>5.6261772019312102E-2</v>
      </c>
      <c r="F645" s="660"/>
      <c r="G645" s="660"/>
      <c r="H645" s="848" t="s">
        <v>245</v>
      </c>
      <c r="I645" s="848"/>
      <c r="J645" s="708">
        <v>-6.0012984165494472E-3</v>
      </c>
      <c r="K645" s="660"/>
      <c r="L645" s="660"/>
      <c r="M645" s="848" t="s">
        <v>325</v>
      </c>
      <c r="N645" s="848"/>
      <c r="O645" s="708">
        <v>2.569087427574953E-2</v>
      </c>
      <c r="P645" s="660"/>
      <c r="Q645" s="660"/>
      <c r="AH645" s="417"/>
      <c r="AI645" s="417"/>
      <c r="AJ645" s="417"/>
      <c r="AK645" s="417"/>
      <c r="AL645" s="417"/>
      <c r="AM645" s="417"/>
      <c r="AN645" s="417"/>
      <c r="AO645" s="417"/>
      <c r="AP645" s="417"/>
      <c r="AQ645" s="417"/>
      <c r="AR645" s="417"/>
      <c r="AS645" s="417"/>
      <c r="AT645" s="417"/>
      <c r="AU645" s="417"/>
      <c r="AV645" s="417"/>
      <c r="AW645" s="417"/>
      <c r="AX645" s="417"/>
      <c r="AY645" s="417"/>
      <c r="AZ645" s="417"/>
      <c r="BA645" s="420"/>
      <c r="BB645" s="496"/>
      <c r="BC645" s="420"/>
      <c r="BD645" s="420"/>
      <c r="BE645" s="420"/>
      <c r="BF645" s="420"/>
      <c r="BG645" s="420"/>
      <c r="BH645" s="420"/>
      <c r="BI645" s="420"/>
      <c r="BJ645" s="420"/>
      <c r="BK645" s="420"/>
      <c r="BL645" s="420"/>
      <c r="BM645" s="420"/>
      <c r="BN645" s="420"/>
      <c r="BO645" s="420"/>
      <c r="BP645" s="420"/>
      <c r="BQ645" s="420"/>
      <c r="BR645" s="420"/>
      <c r="BS645" s="420"/>
      <c r="BT645" s="420"/>
      <c r="BU645" s="420"/>
      <c r="BV645" s="420"/>
      <c r="BW645" s="420"/>
      <c r="BX645" s="420"/>
      <c r="BY645" s="420"/>
      <c r="BZ645" s="420"/>
      <c r="CA645" s="420"/>
      <c r="CB645" s="420"/>
      <c r="CC645" s="420"/>
      <c r="CD645" s="420"/>
      <c r="CE645" s="420"/>
      <c r="CF645" s="420"/>
      <c r="CG645" s="420"/>
      <c r="CH645" s="420"/>
      <c r="CI645" s="420"/>
      <c r="CJ645" s="420"/>
      <c r="CK645" s="420"/>
      <c r="CL645" s="420"/>
      <c r="CM645" s="420"/>
      <c r="CN645" s="420"/>
      <c r="CO645" s="420"/>
      <c r="CP645" s="420"/>
      <c r="CQ645" s="420"/>
      <c r="CR645" s="420"/>
      <c r="CS645" s="420"/>
      <c r="CT645" s="420"/>
      <c r="CU645" s="420"/>
      <c r="CV645" s="420"/>
      <c r="CW645" s="420"/>
      <c r="CX645" s="420"/>
      <c r="CY645" s="420"/>
      <c r="CZ645" s="420"/>
    </row>
    <row r="646" s="748" customFormat="true" ht="25.15" customHeight="true" x14ac:dyDescent="0.2">
      <c r="C646" s="849" t="s">
        <v>317</v>
      </c>
      <c r="D646" s="848"/>
      <c r="E646" s="708">
        <v>5.742680630809191E-2</v>
      </c>
      <c r="F646" s="660"/>
      <c r="G646" s="660"/>
      <c r="H646" s="848" t="s">
        <v>220</v>
      </c>
      <c r="I646" s="848"/>
      <c r="J646" s="708">
        <v>-1.3269030433498676E-2</v>
      </c>
      <c r="K646" s="660"/>
      <c r="L646" s="660"/>
      <c r="M646" s="848" t="s">
        <v>336</v>
      </c>
      <c r="N646" s="848"/>
      <c r="O646" s="708">
        <v>1.0477532618655158E-3</v>
      </c>
      <c r="P646" s="660"/>
      <c r="Q646" s="660"/>
      <c r="AH646" s="417"/>
      <c r="AI646" s="417"/>
      <c r="AJ646" s="417"/>
      <c r="AK646" s="417"/>
      <c r="AL646" s="417"/>
      <c r="AM646" s="417"/>
      <c r="AN646" s="417"/>
      <c r="AO646" s="417"/>
      <c r="AP646" s="417"/>
      <c r="AQ646" s="417"/>
      <c r="AR646" s="417"/>
      <c r="AS646" s="417"/>
      <c r="AT646" s="417"/>
      <c r="AU646" s="417"/>
      <c r="AV646" s="417"/>
      <c r="AW646" s="417"/>
      <c r="AX646" s="417"/>
      <c r="AY646" s="417"/>
      <c r="AZ646" s="417"/>
      <c r="BA646" s="420"/>
      <c r="BB646" s="496"/>
      <c r="BC646" s="420"/>
      <c r="BD646" s="420"/>
      <c r="BE646" s="420"/>
      <c r="BF646" s="420"/>
      <c r="BG646" s="420"/>
      <c r="BH646" s="420"/>
      <c r="BI646" s="420"/>
      <c r="BJ646" s="420"/>
      <c r="BK646" s="420"/>
      <c r="BL646" s="420"/>
      <c r="BM646" s="420"/>
      <c r="BN646" s="420"/>
      <c r="BO646" s="420"/>
      <c r="BP646" s="420"/>
      <c r="BQ646" s="420"/>
      <c r="BR646" s="420"/>
      <c r="BS646" s="420"/>
      <c r="BT646" s="420"/>
      <c r="BU646" s="420"/>
      <c r="BV646" s="420"/>
      <c r="BW646" s="420"/>
      <c r="BX646" s="420"/>
      <c r="BY646" s="420"/>
      <c r="BZ646" s="420"/>
      <c r="CA646" s="420"/>
      <c r="CB646" s="420"/>
      <c r="CC646" s="420"/>
      <c r="CD646" s="420"/>
      <c r="CE646" s="420"/>
      <c r="CF646" s="420"/>
      <c r="CG646" s="420"/>
      <c r="CH646" s="420"/>
      <c r="CI646" s="420"/>
      <c r="CJ646" s="420"/>
      <c r="CK646" s="420"/>
      <c r="CL646" s="420"/>
      <c r="CM646" s="420"/>
      <c r="CN646" s="420"/>
      <c r="CO646" s="420"/>
      <c r="CP646" s="420"/>
      <c r="CQ646" s="420"/>
      <c r="CR646" s="420"/>
      <c r="CS646" s="420"/>
      <c r="CT646" s="420"/>
      <c r="CU646" s="420"/>
      <c r="CV646" s="420"/>
      <c r="CW646" s="420"/>
      <c r="CX646" s="420"/>
      <c r="CY646" s="420"/>
      <c r="CZ646" s="420"/>
    </row>
    <row r="647" s="748" customFormat="true" ht="25.15" customHeight="true" x14ac:dyDescent="0.2">
      <c r="C647" s="849" t="s">
        <v>308</v>
      </c>
      <c r="D647" s="848"/>
      <c r="E647" s="708">
        <v>6.2206737129661051E-2</v>
      </c>
      <c r="F647" s="660"/>
      <c r="G647" s="660"/>
      <c r="H647" s="848" t="s">
        <v>390</v>
      </c>
      <c r="I647" s="848"/>
      <c r="J647" s="708">
        <v>-1.3234749984099016E-4</v>
      </c>
      <c r="K647" s="660"/>
      <c r="L647" s="660"/>
      <c r="M647" s="848" t="s">
        <v>221</v>
      </c>
      <c r="N647" s="848"/>
      <c r="O647" s="708">
        <v>1.6618509668646585E-3</v>
      </c>
      <c r="P647" s="660"/>
      <c r="Q647" s="660"/>
      <c r="AH647" s="417"/>
      <c r="AI647" s="417"/>
      <c r="AJ647" s="417"/>
      <c r="AK647" s="417"/>
      <c r="AL647" s="417"/>
      <c r="AM647" s="417"/>
      <c r="AN647" s="417"/>
      <c r="AO647" s="417"/>
      <c r="AP647" s="417"/>
      <c r="AQ647" s="417"/>
      <c r="AR647" s="417"/>
      <c r="AS647" s="417"/>
      <c r="AT647" s="417"/>
      <c r="AU647" s="417"/>
      <c r="AV647" s="417"/>
      <c r="AW647" s="417"/>
      <c r="AX647" s="417"/>
      <c r="AY647" s="417"/>
      <c r="AZ647" s="417"/>
      <c r="BA647" s="420"/>
      <c r="BB647" s="496"/>
      <c r="BC647" s="420"/>
      <c r="BD647" s="420"/>
      <c r="BE647" s="420"/>
      <c r="BF647" s="420"/>
      <c r="BG647" s="420"/>
      <c r="BH647" s="420"/>
      <c r="BI647" s="420"/>
      <c r="BJ647" s="420"/>
      <c r="BK647" s="420"/>
      <c r="BL647" s="420"/>
      <c r="BM647" s="420"/>
      <c r="BN647" s="420"/>
      <c r="BO647" s="420"/>
      <c r="BP647" s="420"/>
      <c r="BQ647" s="420"/>
      <c r="BR647" s="420"/>
      <c r="BS647" s="420"/>
      <c r="BT647" s="420"/>
      <c r="BU647" s="420"/>
      <c r="BV647" s="420"/>
      <c r="BW647" s="420"/>
      <c r="BX647" s="420"/>
      <c r="BY647" s="420"/>
      <c r="BZ647" s="420"/>
      <c r="CA647" s="420"/>
      <c r="CB647" s="420"/>
      <c r="CC647" s="420"/>
      <c r="CD647" s="420"/>
      <c r="CE647" s="420"/>
      <c r="CF647" s="420"/>
      <c r="CG647" s="420"/>
      <c r="CH647" s="420"/>
      <c r="CI647" s="420"/>
      <c r="CJ647" s="420"/>
      <c r="CK647" s="420"/>
      <c r="CL647" s="420"/>
      <c r="CM647" s="420"/>
      <c r="CN647" s="420"/>
      <c r="CO647" s="420"/>
      <c r="CP647" s="420"/>
      <c r="CQ647" s="420"/>
      <c r="CR647" s="420"/>
      <c r="CS647" s="420"/>
      <c r="CT647" s="420"/>
      <c r="CU647" s="420"/>
      <c r="CV647" s="420"/>
      <c r="CW647" s="420"/>
      <c r="CX647" s="420"/>
      <c r="CY647" s="420"/>
      <c r="CZ647" s="420"/>
    </row>
    <row r="648" s="748" customFormat="true" ht="25.15" customHeight="true" x14ac:dyDescent="0.2">
      <c r="C648" s="849" t="s">
        <v>318</v>
      </c>
      <c r="D648" s="848"/>
      <c r="E648" s="708">
        <v>5.5437504714097786E-2</v>
      </c>
      <c r="F648" s="660"/>
      <c r="G648" s="660"/>
      <c r="H648" s="848" t="s">
        <v>224</v>
      </c>
      <c r="I648" s="848"/>
      <c r="J648" s="708">
        <v>1.0064042708605241E-3</v>
      </c>
      <c r="K648" s="660"/>
      <c r="L648" s="660"/>
      <c r="M648" s="848" t="s">
        <v>346</v>
      </c>
      <c r="N648" s="848"/>
      <c r="O648" s="708">
        <v>2.1001820754424729E-3</v>
      </c>
      <c r="P648" s="660"/>
      <c r="Q648" s="660"/>
      <c r="AH648" s="417"/>
      <c r="AI648" s="417"/>
      <c r="AJ648" s="417"/>
      <c r="AK648" s="417"/>
      <c r="AL648" s="417"/>
      <c r="AM648" s="417"/>
      <c r="AN648" s="417"/>
      <c r="AO648" s="417"/>
      <c r="AP648" s="417"/>
      <c r="AQ648" s="417"/>
      <c r="AR648" s="417"/>
      <c r="AS648" s="417"/>
      <c r="AT648" s="417"/>
      <c r="AU648" s="417"/>
      <c r="AV648" s="417"/>
      <c r="AW648" s="417"/>
      <c r="AX648" s="417"/>
      <c r="AY648" s="417"/>
      <c r="AZ648" s="417"/>
      <c r="BA648" s="420"/>
      <c r="BB648" s="496"/>
      <c r="BC648" s="420"/>
      <c r="BD648" s="420"/>
      <c r="BE648" s="420"/>
      <c r="BF648" s="420"/>
      <c r="BG648" s="420"/>
      <c r="BH648" s="420"/>
      <c r="BI648" s="420"/>
      <c r="BJ648" s="420"/>
      <c r="BK648" s="420"/>
      <c r="BL648" s="420"/>
      <c r="BM648" s="420"/>
      <c r="BN648" s="420"/>
      <c r="BO648" s="420"/>
      <c r="BP648" s="420"/>
      <c r="BQ648" s="420"/>
      <c r="BR648" s="420"/>
      <c r="BS648" s="420"/>
      <c r="BT648" s="420"/>
      <c r="BU648" s="420"/>
      <c r="BV648" s="420"/>
      <c r="BW648" s="420"/>
      <c r="BX648" s="420"/>
      <c r="BY648" s="420"/>
      <c r="BZ648" s="420"/>
      <c r="CA648" s="420"/>
      <c r="CB648" s="420"/>
      <c r="CC648" s="420"/>
      <c r="CD648" s="420"/>
      <c r="CE648" s="420"/>
      <c r="CF648" s="420"/>
      <c r="CG648" s="420"/>
      <c r="CH648" s="420"/>
      <c r="CI648" s="420"/>
      <c r="CJ648" s="420"/>
      <c r="CK648" s="420"/>
      <c r="CL648" s="420"/>
      <c r="CM648" s="420"/>
      <c r="CN648" s="420"/>
      <c r="CO648" s="420"/>
      <c r="CP648" s="420"/>
      <c r="CQ648" s="420"/>
      <c r="CR648" s="420"/>
      <c r="CS648" s="420"/>
      <c r="CT648" s="420"/>
      <c r="CU648" s="420"/>
      <c r="CV648" s="420"/>
      <c r="CW648" s="420"/>
      <c r="CX648" s="420"/>
      <c r="CY648" s="420"/>
      <c r="CZ648" s="420"/>
    </row>
    <row r="649" s="748" customFormat="true" ht="25.15" customHeight="true" x14ac:dyDescent="0.2">
      <c r="C649" s="849" t="s">
        <v>324</v>
      </c>
      <c r="D649" s="848"/>
      <c r="E649" s="708">
        <v>4.3613751409003004E-2</v>
      </c>
      <c r="F649" s="660"/>
      <c r="G649" s="660"/>
      <c r="H649" s="848" t="s">
        <v>256</v>
      </c>
      <c r="I649" s="848"/>
      <c r="J649" s="708">
        <v>9.1508326825897098E-3</v>
      </c>
      <c r="K649" s="660"/>
      <c r="L649" s="660"/>
      <c r="M649" s="848" t="s">
        <v>250</v>
      </c>
      <c r="N649" s="848"/>
      <c r="O649" s="708">
        <v>-1.1202552357344403E-3</v>
      </c>
      <c r="P649" s="660"/>
      <c r="Q649" s="660"/>
      <c r="AH649" s="417"/>
      <c r="AI649" s="417"/>
      <c r="AJ649" s="417"/>
      <c r="AK649" s="417"/>
      <c r="AL649" s="417"/>
      <c r="AM649" s="417"/>
      <c r="AN649" s="417"/>
      <c r="AO649" s="417"/>
      <c r="AP649" s="417"/>
      <c r="AQ649" s="417"/>
      <c r="AR649" s="417"/>
      <c r="AS649" s="417"/>
      <c r="AT649" s="417"/>
      <c r="AU649" s="417"/>
      <c r="AV649" s="417"/>
      <c r="AW649" s="417"/>
      <c r="AX649" s="417"/>
      <c r="AY649" s="417"/>
      <c r="AZ649" s="417"/>
      <c r="BA649" s="420"/>
      <c r="BB649" s="496"/>
      <c r="BC649" s="420"/>
      <c r="BD649" s="420"/>
      <c r="BE649" s="420"/>
      <c r="BF649" s="420"/>
      <c r="BG649" s="420"/>
      <c r="BH649" s="420"/>
      <c r="BI649" s="420"/>
      <c r="BJ649" s="420"/>
      <c r="BK649" s="420"/>
      <c r="BL649" s="420"/>
      <c r="BM649" s="420"/>
      <c r="BN649" s="420"/>
      <c r="BO649" s="420"/>
      <c r="BP649" s="420"/>
      <c r="BQ649" s="420"/>
      <c r="BR649" s="420"/>
      <c r="BS649" s="420"/>
      <c r="BT649" s="420"/>
      <c r="BU649" s="420"/>
      <c r="BV649" s="420"/>
      <c r="BW649" s="420"/>
      <c r="BX649" s="420"/>
      <c r="BY649" s="420"/>
      <c r="BZ649" s="420"/>
      <c r="CA649" s="420"/>
      <c r="CB649" s="420"/>
      <c r="CC649" s="420"/>
      <c r="CD649" s="420"/>
      <c r="CE649" s="420"/>
      <c r="CF649" s="420"/>
      <c r="CG649" s="420"/>
      <c r="CH649" s="420"/>
      <c r="CI649" s="420"/>
      <c r="CJ649" s="420"/>
      <c r="CK649" s="420"/>
      <c r="CL649" s="420"/>
      <c r="CM649" s="420"/>
      <c r="CN649" s="420"/>
      <c r="CO649" s="420"/>
      <c r="CP649" s="420"/>
      <c r="CQ649" s="420"/>
      <c r="CR649" s="420"/>
      <c r="CS649" s="420"/>
      <c r="CT649" s="420"/>
      <c r="CU649" s="420"/>
      <c r="CV649" s="420"/>
      <c r="CW649" s="420"/>
      <c r="CX649" s="420"/>
      <c r="CY649" s="420"/>
      <c r="CZ649" s="420"/>
    </row>
    <row r="650" s="748" customFormat="true" ht="25.15" customHeight="true" x14ac:dyDescent="0.2">
      <c r="C650" s="849" t="s">
        <v>330</v>
      </c>
      <c r="D650" s="848"/>
      <c r="E650" s="708">
        <v>1.9484919125148475E-2</v>
      </c>
      <c r="F650" s="660"/>
      <c r="G650" s="660"/>
      <c r="H650" s="848" t="s">
        <v>247</v>
      </c>
      <c r="I650" s="848"/>
      <c r="J650" s="708">
        <v>4.5845099361114128E-4</v>
      </c>
      <c r="K650" s="660"/>
      <c r="L650" s="660"/>
      <c r="M650" s="848" t="s">
        <v>393</v>
      </c>
      <c r="N650" s="848"/>
      <c r="O650" s="708">
        <v>9.9798120540490826E-6</v>
      </c>
      <c r="P650" s="660"/>
      <c r="Q650" s="660"/>
      <c r="AH650" s="417"/>
      <c r="AI650" s="417"/>
      <c r="AJ650" s="417"/>
      <c r="AK650" s="417"/>
      <c r="AL650" s="417"/>
      <c r="AM650" s="417"/>
      <c r="AN650" s="417"/>
      <c r="AO650" s="417"/>
      <c r="AP650" s="417"/>
      <c r="AQ650" s="417"/>
      <c r="AR650" s="417"/>
      <c r="AS650" s="417"/>
      <c r="AT650" s="417"/>
      <c r="AU650" s="417"/>
      <c r="AV650" s="417"/>
      <c r="AW650" s="417"/>
      <c r="AX650" s="417"/>
      <c r="AY650" s="417"/>
      <c r="AZ650" s="417"/>
      <c r="BA650" s="420"/>
      <c r="BB650" s="496"/>
      <c r="BC650" s="420"/>
      <c r="BD650" s="420"/>
      <c r="BE650" s="420"/>
      <c r="BF650" s="420"/>
      <c r="BG650" s="420"/>
      <c r="BH650" s="420"/>
      <c r="BI650" s="420"/>
      <c r="BJ650" s="420"/>
      <c r="BK650" s="420"/>
      <c r="BL650" s="420"/>
      <c r="BM650" s="420"/>
      <c r="BN650" s="420"/>
      <c r="BO650" s="420"/>
      <c r="BP650" s="420"/>
      <c r="BQ650" s="420"/>
      <c r="BR650" s="420"/>
      <c r="BS650" s="420"/>
      <c r="BT650" s="420"/>
      <c r="BU650" s="420"/>
      <c r="BV650" s="420"/>
      <c r="BW650" s="420"/>
      <c r="BX650" s="420"/>
      <c r="BY650" s="420"/>
      <c r="BZ650" s="420"/>
      <c r="CA650" s="420"/>
      <c r="CB650" s="420"/>
      <c r="CC650" s="420"/>
      <c r="CD650" s="420"/>
      <c r="CE650" s="420"/>
      <c r="CF650" s="420"/>
      <c r="CG650" s="420"/>
      <c r="CH650" s="420"/>
      <c r="CI650" s="420"/>
      <c r="CJ650" s="420"/>
      <c r="CK650" s="420"/>
      <c r="CL650" s="420"/>
      <c r="CM650" s="420"/>
      <c r="CN650" s="420"/>
      <c r="CO650" s="420"/>
      <c r="CP650" s="420"/>
      <c r="CQ650" s="420"/>
      <c r="CR650" s="420"/>
      <c r="CS650" s="420"/>
      <c r="CT650" s="420"/>
      <c r="CU650" s="420"/>
      <c r="CV650" s="420"/>
      <c r="CW650" s="420"/>
      <c r="CX650" s="420"/>
      <c r="CY650" s="420"/>
      <c r="CZ650" s="420"/>
    </row>
    <row r="651" s="748" customFormat="true" ht="25.15" customHeight="true" x14ac:dyDescent="0.2">
      <c r="C651" s="849" t="s">
        <v>331</v>
      </c>
      <c r="D651" s="848"/>
      <c r="E651" s="708">
        <v>2.5448007475756863E-2</v>
      </c>
      <c r="F651" s="660"/>
      <c r="G651" s="660"/>
      <c r="H651" s="848" t="s">
        <v>379</v>
      </c>
      <c r="I651" s="848"/>
      <c r="J651" s="708">
        <v>-7.1308385944917393E-4</v>
      </c>
      <c r="K651" s="660"/>
      <c r="L651" s="660"/>
      <c r="M651" s="848" t="s">
        <v>245</v>
      </c>
      <c r="N651" s="848"/>
      <c r="O651" s="708">
        <v>-4.1087269409515592E-4</v>
      </c>
      <c r="P651" s="660"/>
      <c r="Q651" s="660"/>
      <c r="AH651" s="417"/>
      <c r="AI651" s="417"/>
      <c r="AJ651" s="417"/>
      <c r="AK651" s="417"/>
      <c r="AL651" s="417"/>
      <c r="AM651" s="417"/>
      <c r="AN651" s="417"/>
      <c r="AO651" s="417"/>
      <c r="AP651" s="417"/>
      <c r="AQ651" s="417"/>
      <c r="AR651" s="417"/>
      <c r="AS651" s="417"/>
      <c r="AT651" s="417"/>
      <c r="AU651" s="417"/>
      <c r="AV651" s="417"/>
      <c r="AW651" s="417"/>
      <c r="AX651" s="417"/>
      <c r="AY651" s="417"/>
      <c r="AZ651" s="417"/>
      <c r="BA651" s="420"/>
      <c r="BB651" s="496"/>
      <c r="BC651" s="420"/>
      <c r="BD651" s="420"/>
      <c r="BE651" s="420"/>
      <c r="BF651" s="420"/>
      <c r="BG651" s="420"/>
      <c r="BH651" s="420"/>
      <c r="BI651" s="420"/>
      <c r="BJ651" s="420"/>
      <c r="BK651" s="420"/>
      <c r="BL651" s="420"/>
      <c r="BM651" s="420"/>
      <c r="BN651" s="420"/>
      <c r="BO651" s="420"/>
      <c r="BP651" s="420"/>
      <c r="BQ651" s="420"/>
      <c r="BR651" s="420"/>
      <c r="BS651" s="420"/>
      <c r="BT651" s="420"/>
      <c r="BU651" s="420"/>
      <c r="BV651" s="420"/>
      <c r="BW651" s="420"/>
      <c r="BX651" s="420"/>
      <c r="BY651" s="420"/>
      <c r="BZ651" s="420"/>
      <c r="CA651" s="420"/>
      <c r="CB651" s="420"/>
      <c r="CC651" s="420"/>
      <c r="CD651" s="420"/>
      <c r="CE651" s="420"/>
      <c r="CF651" s="420"/>
      <c r="CG651" s="420"/>
      <c r="CH651" s="420"/>
      <c r="CI651" s="420"/>
      <c r="CJ651" s="420"/>
      <c r="CK651" s="420"/>
      <c r="CL651" s="420"/>
      <c r="CM651" s="420"/>
      <c r="CN651" s="420"/>
      <c r="CO651" s="420"/>
      <c r="CP651" s="420"/>
      <c r="CQ651" s="420"/>
      <c r="CR651" s="420"/>
      <c r="CS651" s="420"/>
      <c r="CT651" s="420"/>
      <c r="CU651" s="420"/>
      <c r="CV651" s="420"/>
      <c r="CW651" s="420"/>
      <c r="CX651" s="420"/>
      <c r="CY651" s="420"/>
      <c r="CZ651" s="420"/>
    </row>
    <row r="652" s="748" customFormat="true" ht="25.15" customHeight="true" x14ac:dyDescent="0.2">
      <c r="C652" s="849" t="s">
        <v>323</v>
      </c>
      <c r="D652" s="848"/>
      <c r="E652" s="708">
        <v>3.7852813565310145E-2</v>
      </c>
      <c r="F652" s="660"/>
      <c r="G652" s="660"/>
      <c r="H652" s="848" t="s">
        <v>222</v>
      </c>
      <c r="I652" s="848"/>
      <c r="J652" s="708">
        <v>-9.2192555158918093E-3</v>
      </c>
      <c r="K652" s="660"/>
      <c r="L652" s="660"/>
      <c r="M652" s="848" t="s">
        <v>220</v>
      </c>
      <c r="N652" s="848"/>
      <c r="O652" s="708">
        <v>-3.60053494862414E-3</v>
      </c>
      <c r="P652" s="660"/>
      <c r="Q652" s="660"/>
      <c r="AH652" s="417"/>
      <c r="AI652" s="417"/>
      <c r="AJ652" s="417"/>
      <c r="AK652" s="417"/>
      <c r="AL652" s="417"/>
      <c r="AM652" s="417"/>
      <c r="AN652" s="417"/>
      <c r="AO652" s="417"/>
      <c r="AP652" s="417"/>
      <c r="AQ652" s="417"/>
      <c r="AR652" s="417"/>
      <c r="AS652" s="417"/>
      <c r="AT652" s="417"/>
      <c r="AU652" s="417"/>
      <c r="AV652" s="417"/>
      <c r="AW652" s="417"/>
      <c r="AX652" s="417"/>
      <c r="AY652" s="417"/>
      <c r="AZ652" s="417"/>
      <c r="BA652" s="420"/>
      <c r="BB652" s="496"/>
      <c r="BC652" s="420"/>
      <c r="BD652" s="420"/>
      <c r="BE652" s="420"/>
      <c r="BF652" s="420"/>
      <c r="BG652" s="420"/>
      <c r="BH652" s="420"/>
      <c r="BI652" s="420"/>
      <c r="BJ652" s="420"/>
      <c r="BK652" s="420"/>
      <c r="BL652" s="420"/>
      <c r="BM652" s="420"/>
      <c r="BN652" s="420"/>
      <c r="BO652" s="420"/>
      <c r="BP652" s="420"/>
      <c r="BQ652" s="420"/>
      <c r="BR652" s="420"/>
      <c r="BS652" s="420"/>
      <c r="BT652" s="420"/>
      <c r="BU652" s="420"/>
      <c r="BV652" s="420"/>
      <c r="BW652" s="420"/>
      <c r="BX652" s="420"/>
      <c r="BY652" s="420"/>
      <c r="BZ652" s="420"/>
      <c r="CA652" s="420"/>
      <c r="CB652" s="420"/>
      <c r="CC652" s="420"/>
      <c r="CD652" s="420"/>
      <c r="CE652" s="420"/>
      <c r="CF652" s="420"/>
      <c r="CG652" s="420"/>
      <c r="CH652" s="420"/>
      <c r="CI652" s="420"/>
      <c r="CJ652" s="420"/>
      <c r="CK652" s="420"/>
      <c r="CL652" s="420"/>
      <c r="CM652" s="420"/>
      <c r="CN652" s="420"/>
      <c r="CO652" s="420"/>
      <c r="CP652" s="420"/>
      <c r="CQ652" s="420"/>
      <c r="CR652" s="420"/>
      <c r="CS652" s="420"/>
      <c r="CT652" s="420"/>
      <c r="CU652" s="420"/>
      <c r="CV652" s="420"/>
      <c r="CW652" s="420"/>
      <c r="CX652" s="420"/>
      <c r="CY652" s="420"/>
      <c r="CZ652" s="420"/>
    </row>
    <row r="653" s="748" customFormat="true" ht="25.15" customHeight="true" x14ac:dyDescent="0.2">
      <c r="C653" s="849" t="s">
        <v>313</v>
      </c>
      <c r="D653" s="848"/>
      <c r="E653" s="708">
        <v>4.0247041593532151E-2</v>
      </c>
      <c r="F653" s="660"/>
      <c r="G653" s="660"/>
      <c r="H653" s="848" t="s">
        <v>367</v>
      </c>
      <c r="I653" s="848"/>
      <c r="J653" s="708">
        <v>-2.4104937575295291E-4</v>
      </c>
      <c r="K653" s="660"/>
      <c r="L653" s="660"/>
      <c r="M653" s="848" t="s">
        <v>392</v>
      </c>
      <c r="N653" s="848"/>
      <c r="O653" s="708">
        <v>-2.3180348656599446E-5</v>
      </c>
      <c r="P653" s="660"/>
      <c r="Q653" s="660"/>
      <c r="AH653" s="417"/>
      <c r="AI653" s="417"/>
      <c r="AJ653" s="417"/>
      <c r="AK653" s="417"/>
      <c r="AL653" s="417"/>
      <c r="AM653" s="417"/>
      <c r="AN653" s="417"/>
      <c r="AO653" s="417"/>
      <c r="AP653" s="417"/>
      <c r="AQ653" s="417"/>
      <c r="AR653" s="417"/>
      <c r="AS653" s="417"/>
      <c r="AT653" s="417"/>
      <c r="AU653" s="417"/>
      <c r="AV653" s="417"/>
      <c r="AW653" s="417"/>
      <c r="AX653" s="417"/>
      <c r="AY653" s="417"/>
      <c r="AZ653" s="417"/>
      <c r="BA653" s="420"/>
      <c r="BB653" s="496"/>
      <c r="BC653" s="420"/>
      <c r="BD653" s="420"/>
      <c r="BE653" s="420"/>
      <c r="BF653" s="420"/>
      <c r="BG653" s="420"/>
      <c r="BH653" s="420"/>
      <c r="BI653" s="420"/>
      <c r="BJ653" s="420"/>
      <c r="BK653" s="420"/>
      <c r="BL653" s="420"/>
      <c r="BM653" s="420"/>
      <c r="BN653" s="420"/>
      <c r="BO653" s="420"/>
      <c r="BP653" s="420"/>
      <c r="BQ653" s="420"/>
      <c r="BR653" s="420"/>
      <c r="BS653" s="420"/>
      <c r="BT653" s="420"/>
      <c r="BU653" s="420"/>
      <c r="BV653" s="420"/>
      <c r="BW653" s="420"/>
      <c r="BX653" s="420"/>
      <c r="BY653" s="420"/>
      <c r="BZ653" s="420"/>
      <c r="CA653" s="420"/>
      <c r="CB653" s="420"/>
      <c r="CC653" s="420"/>
      <c r="CD653" s="420"/>
      <c r="CE653" s="420"/>
      <c r="CF653" s="420"/>
      <c r="CG653" s="420"/>
      <c r="CH653" s="420"/>
      <c r="CI653" s="420"/>
      <c r="CJ653" s="420"/>
      <c r="CK653" s="420"/>
      <c r="CL653" s="420"/>
      <c r="CM653" s="420"/>
      <c r="CN653" s="420"/>
      <c r="CO653" s="420"/>
      <c r="CP653" s="420"/>
      <c r="CQ653" s="420"/>
      <c r="CR653" s="420"/>
      <c r="CS653" s="420"/>
      <c r="CT653" s="420"/>
      <c r="CU653" s="420"/>
      <c r="CV653" s="420"/>
      <c r="CW653" s="420"/>
      <c r="CX653" s="420"/>
      <c r="CY653" s="420"/>
      <c r="CZ653" s="420"/>
    </row>
    <row r="654" s="748" customFormat="true" ht="25.15" customHeight="true" x14ac:dyDescent="0.2">
      <c r="C654" s="849" t="s">
        <v>315</v>
      </c>
      <c r="D654" s="848"/>
      <c r="E654" s="708">
        <v>4.2115607087043656E-2</v>
      </c>
      <c r="F654" s="660"/>
      <c r="G654" s="660"/>
      <c r="H654" s="848" t="s">
        <v>373</v>
      </c>
      <c r="I654" s="848"/>
      <c r="J654" s="708">
        <v>-2.0128015691551885E-3</v>
      </c>
      <c r="K654" s="660"/>
      <c r="L654" s="660"/>
      <c r="M654" s="848" t="s">
        <v>390</v>
      </c>
      <c r="N654" s="848"/>
      <c r="O654" s="708">
        <v>6.5591714967779997E-5</v>
      </c>
      <c r="P654" s="660"/>
      <c r="Q654" s="660"/>
      <c r="AH654" s="417"/>
      <c r="AI654" s="417"/>
      <c r="AJ654" s="417"/>
      <c r="AK654" s="417"/>
      <c r="AL654" s="417"/>
      <c r="AM654" s="417"/>
      <c r="AN654" s="417"/>
      <c r="AO654" s="417"/>
      <c r="AP654" s="417"/>
      <c r="AQ654" s="417"/>
      <c r="AR654" s="417"/>
      <c r="AS654" s="417"/>
      <c r="AT654" s="417"/>
      <c r="AU654" s="417"/>
      <c r="AV654" s="417"/>
      <c r="AW654" s="417"/>
      <c r="AX654" s="417"/>
      <c r="AY654" s="417"/>
      <c r="AZ654" s="417"/>
      <c r="BA654" s="420"/>
      <c r="BB654" s="496"/>
      <c r="BC654" s="420"/>
      <c r="BD654" s="420"/>
      <c r="BE654" s="420"/>
      <c r="BF654" s="420"/>
      <c r="BG654" s="420"/>
      <c r="BH654" s="420"/>
      <c r="BI654" s="420"/>
      <c r="BJ654" s="420"/>
      <c r="BK654" s="420"/>
      <c r="BL654" s="420"/>
      <c r="BM654" s="420"/>
      <c r="BN654" s="420"/>
      <c r="BO654" s="420"/>
      <c r="BP654" s="420"/>
      <c r="BQ654" s="420"/>
      <c r="BR654" s="420"/>
      <c r="BS654" s="420"/>
      <c r="BT654" s="420"/>
      <c r="BU654" s="420"/>
      <c r="BV654" s="420"/>
      <c r="BW654" s="420"/>
      <c r="BX654" s="420"/>
      <c r="BY654" s="420"/>
      <c r="BZ654" s="420"/>
      <c r="CA654" s="420"/>
      <c r="CB654" s="420"/>
      <c r="CC654" s="420"/>
      <c r="CD654" s="420"/>
      <c r="CE654" s="420"/>
      <c r="CF654" s="420"/>
      <c r="CG654" s="420"/>
      <c r="CH654" s="420"/>
      <c r="CI654" s="420"/>
      <c r="CJ654" s="420"/>
      <c r="CK654" s="420"/>
      <c r="CL654" s="420"/>
      <c r="CM654" s="420"/>
      <c r="CN654" s="420"/>
      <c r="CO654" s="420"/>
      <c r="CP654" s="420"/>
      <c r="CQ654" s="420"/>
      <c r="CR654" s="420"/>
      <c r="CS654" s="420"/>
      <c r="CT654" s="420"/>
      <c r="CU654" s="420"/>
      <c r="CV654" s="420"/>
      <c r="CW654" s="420"/>
      <c r="CX654" s="420"/>
      <c r="CY654" s="420"/>
      <c r="CZ654" s="420"/>
    </row>
    <row r="655" s="748" customFormat="true" ht="25.15" customHeight="true" x14ac:dyDescent="0.2">
      <c r="C655" s="849" t="s">
        <v>325</v>
      </c>
      <c r="D655" s="848"/>
      <c r="E655" s="708">
        <v>3.8150516385169531E-2</v>
      </c>
      <c r="F655" s="660"/>
      <c r="G655" s="660"/>
      <c r="H655" s="848" t="s">
        <v>381</v>
      </c>
      <c r="I655" s="848"/>
      <c r="J655" s="708">
        <v>-8.1661245671866059E-4</v>
      </c>
      <c r="K655" s="660"/>
      <c r="L655" s="660"/>
      <c r="M655" s="848" t="s">
        <v>224</v>
      </c>
      <c r="N655" s="848"/>
      <c r="O655" s="708">
        <v>7.5434612788234025E-5</v>
      </c>
      <c r="P655" s="660"/>
      <c r="Q655" s="660"/>
      <c r="AH655" s="417"/>
      <c r="AI655" s="417"/>
      <c r="AJ655" s="417"/>
      <c r="AK655" s="417"/>
      <c r="AL655" s="417"/>
      <c r="AM655" s="417"/>
      <c r="AN655" s="417"/>
      <c r="AO655" s="417"/>
      <c r="AP655" s="417"/>
      <c r="AQ655" s="417"/>
      <c r="AR655" s="417"/>
      <c r="AS655" s="417"/>
      <c r="AT655" s="417"/>
      <c r="AU655" s="417"/>
      <c r="AV655" s="417"/>
      <c r="AW655" s="417"/>
      <c r="AX655" s="417"/>
      <c r="AY655" s="417"/>
      <c r="AZ655" s="417"/>
      <c r="BA655" s="420"/>
      <c r="BB655" s="496"/>
      <c r="BC655" s="420"/>
      <c r="BD655" s="420"/>
      <c r="BE655" s="420"/>
      <c r="BF655" s="420"/>
      <c r="BG655" s="420"/>
      <c r="BH655" s="420"/>
      <c r="BI655" s="420"/>
      <c r="BJ655" s="420"/>
      <c r="BK655" s="420"/>
      <c r="BL655" s="420"/>
      <c r="BM655" s="420"/>
      <c r="BN655" s="420"/>
      <c r="BO655" s="420"/>
      <c r="BP655" s="420"/>
      <c r="BQ655" s="420"/>
      <c r="BR655" s="420"/>
      <c r="BS655" s="420"/>
      <c r="BT655" s="420"/>
      <c r="BU655" s="420"/>
      <c r="BV655" s="420"/>
      <c r="BW655" s="420"/>
      <c r="BX655" s="420"/>
      <c r="BY655" s="420"/>
      <c r="BZ655" s="420"/>
      <c r="CA655" s="420"/>
      <c r="CB655" s="420"/>
      <c r="CC655" s="420"/>
      <c r="CD655" s="420"/>
      <c r="CE655" s="420"/>
      <c r="CF655" s="420"/>
      <c r="CG655" s="420"/>
      <c r="CH655" s="420"/>
      <c r="CI655" s="420"/>
      <c r="CJ655" s="420"/>
      <c r="CK655" s="420"/>
      <c r="CL655" s="420"/>
      <c r="CM655" s="420"/>
      <c r="CN655" s="420"/>
      <c r="CO655" s="420"/>
      <c r="CP655" s="420"/>
      <c r="CQ655" s="420"/>
      <c r="CR655" s="420"/>
      <c r="CS655" s="420"/>
      <c r="CT655" s="420"/>
      <c r="CU655" s="420"/>
      <c r="CV655" s="420"/>
      <c r="CW655" s="420"/>
      <c r="CX655" s="420"/>
      <c r="CY655" s="420"/>
      <c r="CZ655" s="420"/>
    </row>
    <row r="656" s="748" customFormat="true" ht="25.15" customHeight="true" x14ac:dyDescent="0.2">
      <c r="C656" s="849" t="s">
        <v>336</v>
      </c>
      <c r="D656" s="848"/>
      <c r="E656" s="708">
        <v>9.7309800961178396E-3</v>
      </c>
      <c r="F656" s="660"/>
      <c r="G656" s="660"/>
      <c r="H656" s="848" t="s">
        <v>252</v>
      </c>
      <c r="I656" s="848"/>
      <c r="J656" s="708">
        <v>2.4725424656538316E-4</v>
      </c>
      <c r="K656" s="660"/>
      <c r="L656" s="660"/>
      <c r="M656" s="848" t="s">
        <v>256</v>
      </c>
      <c r="N656" s="848"/>
      <c r="O656" s="708">
        <v>1.8891719365033812E-3</v>
      </c>
      <c r="P656" s="660"/>
      <c r="Q656" s="660"/>
      <c r="AH656" s="417"/>
      <c r="AI656" s="417"/>
      <c r="AJ656" s="417"/>
      <c r="AK656" s="417"/>
      <c r="AL656" s="417"/>
      <c r="AM656" s="417"/>
      <c r="AN656" s="417"/>
      <c r="AO656" s="417"/>
      <c r="AP656" s="417"/>
      <c r="AQ656" s="417"/>
      <c r="AR656" s="417"/>
      <c r="AS656" s="417"/>
      <c r="AT656" s="417"/>
      <c r="AU656" s="417"/>
      <c r="AV656" s="417"/>
      <c r="AW656" s="417"/>
      <c r="AX656" s="417"/>
      <c r="AY656" s="417"/>
      <c r="AZ656" s="417"/>
      <c r="BA656" s="420"/>
      <c r="BB656" s="496"/>
      <c r="BC656" s="420"/>
      <c r="BD656" s="420"/>
      <c r="BE656" s="420"/>
      <c r="BF656" s="420"/>
      <c r="BG656" s="420"/>
      <c r="BH656" s="420"/>
      <c r="BI656" s="420"/>
      <c r="BJ656" s="420"/>
      <c r="BK656" s="420"/>
      <c r="BL656" s="420"/>
      <c r="BM656" s="420"/>
      <c r="BN656" s="420"/>
      <c r="BO656" s="420"/>
      <c r="BP656" s="420"/>
      <c r="BQ656" s="420"/>
      <c r="BR656" s="420"/>
      <c r="BS656" s="420"/>
      <c r="BT656" s="420"/>
      <c r="BU656" s="420"/>
      <c r="BV656" s="420"/>
      <c r="BW656" s="420"/>
      <c r="BX656" s="420"/>
      <c r="BY656" s="420"/>
      <c r="BZ656" s="420"/>
      <c r="CA656" s="420"/>
      <c r="CB656" s="420"/>
      <c r="CC656" s="420"/>
      <c r="CD656" s="420"/>
      <c r="CE656" s="420"/>
      <c r="CF656" s="420"/>
      <c r="CG656" s="420"/>
      <c r="CH656" s="420"/>
      <c r="CI656" s="420"/>
      <c r="CJ656" s="420"/>
      <c r="CK656" s="420"/>
      <c r="CL656" s="420"/>
      <c r="CM656" s="420"/>
      <c r="CN656" s="420"/>
      <c r="CO656" s="420"/>
      <c r="CP656" s="420"/>
      <c r="CQ656" s="420"/>
      <c r="CR656" s="420"/>
      <c r="CS656" s="420"/>
      <c r="CT656" s="420"/>
      <c r="CU656" s="420"/>
      <c r="CV656" s="420"/>
      <c r="CW656" s="420"/>
      <c r="CX656" s="420"/>
      <c r="CY656" s="420"/>
      <c r="CZ656" s="420"/>
    </row>
    <row r="657" s="748" customFormat="true" ht="25.15" customHeight="true" x14ac:dyDescent="0.2">
      <c r="C657" s="849" t="s">
        <v>221</v>
      </c>
      <c r="D657" s="848"/>
      <c r="E657" s="708">
        <v>9.606834924686683E-3</v>
      </c>
      <c r="F657" s="660"/>
      <c r="G657" s="660"/>
      <c r="H657" s="848" t="s">
        <v>387</v>
      </c>
      <c r="I657" s="848"/>
      <c r="J657" s="708">
        <v>-1.6253296457840151E-4</v>
      </c>
      <c r="K657" s="660"/>
      <c r="L657" s="660"/>
      <c r="M657" s="848" t="s">
        <v>394</v>
      </c>
      <c r="N657" s="848"/>
      <c r="O657" s="708">
        <v>-7.8696757553368767E-7</v>
      </c>
      <c r="P657" s="660"/>
      <c r="Q657" s="660"/>
      <c r="AH657" s="417"/>
      <c r="AI657" s="417"/>
      <c r="AJ657" s="417"/>
      <c r="AK657" s="417"/>
      <c r="AL657" s="417"/>
      <c r="AM657" s="417"/>
      <c r="AN657" s="417"/>
      <c r="AO657" s="417"/>
      <c r="AP657" s="417"/>
      <c r="AQ657" s="417"/>
      <c r="AR657" s="417"/>
      <c r="AS657" s="417"/>
      <c r="AT657" s="417"/>
      <c r="AU657" s="417"/>
      <c r="AV657" s="417"/>
      <c r="AW657" s="417"/>
      <c r="AX657" s="417"/>
      <c r="AY657" s="417"/>
      <c r="AZ657" s="417"/>
      <c r="BA657" s="420"/>
      <c r="BB657" s="496"/>
      <c r="BC657" s="420"/>
      <c r="BD657" s="420"/>
      <c r="BE657" s="420"/>
      <c r="BF657" s="420"/>
      <c r="BG657" s="420"/>
      <c r="BH657" s="420"/>
      <c r="BI657" s="420"/>
      <c r="BJ657" s="420"/>
      <c r="BK657" s="420"/>
      <c r="BL657" s="420"/>
      <c r="BM657" s="420"/>
      <c r="BN657" s="420"/>
      <c r="BO657" s="420"/>
      <c r="BP657" s="420"/>
      <c r="BQ657" s="420"/>
      <c r="BR657" s="420"/>
      <c r="BS657" s="420"/>
      <c r="BT657" s="420"/>
      <c r="BU657" s="420"/>
      <c r="BV657" s="420"/>
      <c r="BW657" s="420"/>
      <c r="BX657" s="420"/>
      <c r="BY657" s="420"/>
      <c r="BZ657" s="420"/>
      <c r="CA657" s="420"/>
      <c r="CB657" s="420"/>
      <c r="CC657" s="420"/>
      <c r="CD657" s="420"/>
      <c r="CE657" s="420"/>
      <c r="CF657" s="420"/>
      <c r="CG657" s="420"/>
      <c r="CH657" s="420"/>
      <c r="CI657" s="420"/>
      <c r="CJ657" s="420"/>
      <c r="CK657" s="420"/>
      <c r="CL657" s="420"/>
      <c r="CM657" s="420"/>
      <c r="CN657" s="420"/>
      <c r="CO657" s="420"/>
      <c r="CP657" s="420"/>
      <c r="CQ657" s="420"/>
      <c r="CR657" s="420"/>
      <c r="CS657" s="420"/>
      <c r="CT657" s="420"/>
      <c r="CU657" s="420"/>
      <c r="CV657" s="420"/>
      <c r="CW657" s="420"/>
      <c r="CX657" s="420"/>
      <c r="CY657" s="420"/>
      <c r="CZ657" s="420"/>
    </row>
    <row r="658" s="748" customFormat="true" ht="25.15" customHeight="true" x14ac:dyDescent="0.2">
      <c r="C658" s="849" t="s">
        <v>346</v>
      </c>
      <c r="D658" s="848"/>
      <c r="E658" s="708">
        <v>1.9748317153518227E-3</v>
      </c>
      <c r="F658" s="660"/>
      <c r="G658" s="660"/>
      <c r="H658" s="848" t="s">
        <v>360</v>
      </c>
      <c r="I658" s="848"/>
      <c r="J658" s="708">
        <v>-3.4807083049340566E-3</v>
      </c>
      <c r="K658" s="660"/>
      <c r="L658" s="660"/>
      <c r="M658" s="848" t="s">
        <v>247</v>
      </c>
      <c r="N658" s="848"/>
      <c r="O658" s="708">
        <v>1.8952600492086466E-4</v>
      </c>
      <c r="P658" s="660"/>
      <c r="Q658" s="660"/>
      <c r="AH658" s="417"/>
      <c r="AI658" s="417"/>
      <c r="AJ658" s="417"/>
      <c r="AK658" s="417"/>
      <c r="AL658" s="417"/>
      <c r="AM658" s="417"/>
      <c r="AN658" s="417"/>
      <c r="AO658" s="417"/>
      <c r="AP658" s="417"/>
      <c r="AQ658" s="417"/>
      <c r="AR658" s="417"/>
      <c r="AS658" s="417"/>
      <c r="AT658" s="417"/>
      <c r="AU658" s="417"/>
      <c r="AV658" s="417"/>
      <c r="AW658" s="417"/>
      <c r="AX658" s="417"/>
      <c r="AY658" s="417"/>
      <c r="AZ658" s="417"/>
      <c r="BA658" s="420"/>
      <c r="BB658" s="496"/>
      <c r="BC658" s="420"/>
      <c r="BD658" s="420"/>
      <c r="BE658" s="420"/>
      <c r="BF658" s="420"/>
      <c r="BG658" s="420"/>
      <c r="BH658" s="420"/>
      <c r="BI658" s="420"/>
      <c r="BJ658" s="420"/>
      <c r="BK658" s="420"/>
      <c r="BL658" s="420"/>
      <c r="BM658" s="420"/>
      <c r="BN658" s="420"/>
      <c r="BO658" s="420"/>
      <c r="BP658" s="420"/>
      <c r="BQ658" s="420"/>
      <c r="BR658" s="420"/>
      <c r="BS658" s="420"/>
      <c r="BT658" s="420"/>
      <c r="BU658" s="420"/>
      <c r="BV658" s="420"/>
      <c r="BW658" s="420"/>
      <c r="BX658" s="420"/>
      <c r="BY658" s="420"/>
      <c r="BZ658" s="420"/>
      <c r="CA658" s="420"/>
      <c r="CB658" s="420"/>
      <c r="CC658" s="420"/>
      <c r="CD658" s="420"/>
      <c r="CE658" s="420"/>
      <c r="CF658" s="420"/>
      <c r="CG658" s="420"/>
      <c r="CH658" s="420"/>
      <c r="CI658" s="420"/>
      <c r="CJ658" s="420"/>
      <c r="CK658" s="420"/>
      <c r="CL658" s="420"/>
      <c r="CM658" s="420"/>
      <c r="CN658" s="420"/>
      <c r="CO658" s="420"/>
      <c r="CP658" s="420"/>
      <c r="CQ658" s="420"/>
      <c r="CR658" s="420"/>
      <c r="CS658" s="420"/>
      <c r="CT658" s="420"/>
      <c r="CU658" s="420"/>
      <c r="CV658" s="420"/>
      <c r="CW658" s="420"/>
      <c r="CX658" s="420"/>
      <c r="CY658" s="420"/>
      <c r="CZ658" s="420"/>
    </row>
    <row r="659" s="748" customFormat="true" ht="25.15" customHeight="true" x14ac:dyDescent="0.2">
      <c r="C659" s="849" t="s">
        <v>250</v>
      </c>
      <c r="D659" s="848"/>
      <c r="E659" s="708">
        <v>-8.7449496290496103E-4</v>
      </c>
      <c r="F659" s="660"/>
      <c r="G659" s="660"/>
      <c r="H659" s="848" t="s">
        <v>382</v>
      </c>
      <c r="I659" s="848"/>
      <c r="J659" s="708">
        <v>3.2985734854231607E-4</v>
      </c>
      <c r="K659" s="660"/>
      <c r="L659" s="660"/>
      <c r="M659" s="848" t="s">
        <v>379</v>
      </c>
      <c r="N659" s="848"/>
      <c r="O659" s="708">
        <v>3.5388700822540652E-4</v>
      </c>
      <c r="P659" s="660"/>
      <c r="Q659" s="660"/>
      <c r="AH659" s="417"/>
      <c r="AI659" s="417"/>
      <c r="AJ659" s="417"/>
      <c r="AK659" s="417"/>
      <c r="AL659" s="417"/>
      <c r="AM659" s="417"/>
      <c r="AN659" s="417"/>
      <c r="AO659" s="417"/>
      <c r="AP659" s="417"/>
      <c r="AQ659" s="417"/>
      <c r="AR659" s="417"/>
      <c r="AS659" s="417"/>
      <c r="AT659" s="417"/>
      <c r="AU659" s="417"/>
      <c r="AV659" s="417"/>
      <c r="AW659" s="417"/>
      <c r="AX659" s="417"/>
      <c r="AY659" s="417"/>
      <c r="AZ659" s="417"/>
      <c r="BA659" s="420"/>
      <c r="BB659" s="496"/>
      <c r="BC659" s="420"/>
      <c r="BD659" s="420"/>
      <c r="BE659" s="420"/>
      <c r="BF659" s="420"/>
      <c r="BG659" s="420"/>
      <c r="BH659" s="420"/>
      <c r="BI659" s="420"/>
      <c r="BJ659" s="420"/>
      <c r="BK659" s="420"/>
      <c r="BL659" s="420"/>
      <c r="BM659" s="420"/>
      <c r="BN659" s="420"/>
      <c r="BO659" s="420"/>
      <c r="BP659" s="420"/>
      <c r="BQ659" s="420"/>
      <c r="BR659" s="420"/>
      <c r="BS659" s="420"/>
      <c r="BT659" s="420"/>
      <c r="BU659" s="420"/>
      <c r="BV659" s="420"/>
      <c r="BW659" s="420"/>
      <c r="BX659" s="420"/>
      <c r="BY659" s="420"/>
      <c r="BZ659" s="420"/>
      <c r="CA659" s="420"/>
      <c r="CB659" s="420"/>
      <c r="CC659" s="420"/>
      <c r="CD659" s="420"/>
      <c r="CE659" s="420"/>
      <c r="CF659" s="420"/>
      <c r="CG659" s="420"/>
      <c r="CH659" s="420"/>
      <c r="CI659" s="420"/>
      <c r="CJ659" s="420"/>
      <c r="CK659" s="420"/>
      <c r="CL659" s="420"/>
      <c r="CM659" s="420"/>
      <c r="CN659" s="420"/>
      <c r="CO659" s="420"/>
      <c r="CP659" s="420"/>
      <c r="CQ659" s="420"/>
      <c r="CR659" s="420"/>
      <c r="CS659" s="420"/>
      <c r="CT659" s="420"/>
      <c r="CU659" s="420"/>
      <c r="CV659" s="420"/>
      <c r="CW659" s="420"/>
      <c r="CX659" s="420"/>
      <c r="CY659" s="420"/>
      <c r="CZ659" s="420"/>
    </row>
    <row r="660" s="748" customFormat="true" ht="25.15" customHeight="true" x14ac:dyDescent="0.2">
      <c r="C660" s="849" t="s">
        <v>393</v>
      </c>
      <c r="D660" s="848"/>
      <c r="E660" s="708">
        <v>1.3153526254507718E-4</v>
      </c>
      <c r="F660" s="660"/>
      <c r="G660" s="660"/>
      <c r="H660" s="848" t="s">
        <v>232</v>
      </c>
      <c r="I660" s="848"/>
      <c r="J660" s="708">
        <v>-7.8645075912494311E-3</v>
      </c>
      <c r="K660" s="660"/>
      <c r="L660" s="660"/>
      <c r="M660" s="848" t="s">
        <v>222</v>
      </c>
      <c r="N660" s="848"/>
      <c r="O660" s="708">
        <v>-3.2337316817252952E-3</v>
      </c>
      <c r="P660" s="660"/>
      <c r="Q660" s="660"/>
      <c r="AH660" s="417"/>
      <c r="AI660" s="417"/>
      <c r="AJ660" s="417"/>
      <c r="AK660" s="417"/>
      <c r="AL660" s="417"/>
      <c r="AM660" s="417"/>
      <c r="AN660" s="417"/>
      <c r="AO660" s="417"/>
      <c r="AP660" s="417"/>
      <c r="AQ660" s="417"/>
      <c r="AR660" s="417"/>
      <c r="AS660" s="417"/>
      <c r="AT660" s="417"/>
      <c r="AU660" s="417"/>
      <c r="AV660" s="417"/>
      <c r="AW660" s="417"/>
      <c r="AX660" s="417"/>
      <c r="AY660" s="417"/>
      <c r="AZ660" s="417"/>
      <c r="BA660" s="420"/>
      <c r="BB660" s="496"/>
      <c r="BC660" s="420"/>
      <c r="BD660" s="420"/>
      <c r="BE660" s="420"/>
      <c r="BF660" s="420"/>
      <c r="BG660" s="420"/>
      <c r="BH660" s="420"/>
      <c r="BI660" s="420"/>
      <c r="BJ660" s="420"/>
      <c r="BK660" s="420"/>
      <c r="BL660" s="420"/>
      <c r="BM660" s="420"/>
      <c r="BN660" s="420"/>
      <c r="BO660" s="420"/>
      <c r="BP660" s="420"/>
      <c r="BQ660" s="420"/>
      <c r="BR660" s="420"/>
      <c r="BS660" s="420"/>
      <c r="BT660" s="420"/>
      <c r="BU660" s="420"/>
      <c r="BV660" s="420"/>
      <c r="BW660" s="420"/>
      <c r="BX660" s="420"/>
      <c r="BY660" s="420"/>
      <c r="BZ660" s="420"/>
      <c r="CA660" s="420"/>
      <c r="CB660" s="420"/>
      <c r="CC660" s="420"/>
      <c r="CD660" s="420"/>
      <c r="CE660" s="420"/>
      <c r="CF660" s="420"/>
      <c r="CG660" s="420"/>
      <c r="CH660" s="420"/>
      <c r="CI660" s="420"/>
      <c r="CJ660" s="420"/>
      <c r="CK660" s="420"/>
      <c r="CL660" s="420"/>
      <c r="CM660" s="420"/>
      <c r="CN660" s="420"/>
      <c r="CO660" s="420"/>
      <c r="CP660" s="420"/>
      <c r="CQ660" s="420"/>
      <c r="CR660" s="420"/>
      <c r="CS660" s="420"/>
      <c r="CT660" s="420"/>
      <c r="CU660" s="420"/>
      <c r="CV660" s="420"/>
      <c r="CW660" s="420"/>
      <c r="CX660" s="420"/>
      <c r="CY660" s="420"/>
      <c r="CZ660" s="420"/>
    </row>
    <row r="661" s="748" customFormat="true" ht="25.15" customHeight="true" x14ac:dyDescent="0.2">
      <c r="C661" s="849" t="s">
        <v>386</v>
      </c>
      <c r="D661" s="848"/>
      <c r="E661" s="708">
        <v>-3.1410456838626481E-4</v>
      </c>
      <c r="F661" s="660"/>
      <c r="G661" s="660"/>
      <c r="H661" s="848" t="s">
        <v>345</v>
      </c>
      <c r="I661" s="848"/>
      <c r="J661" s="708">
        <v>8.4453856194747871E-3</v>
      </c>
      <c r="K661" s="660"/>
      <c r="L661" s="660"/>
      <c r="M661" s="848" t="s">
        <v>367</v>
      </c>
      <c r="N661" s="848"/>
      <c r="O661" s="708">
        <v>-1.1366471149613945E-3</v>
      </c>
      <c r="P661" s="660"/>
      <c r="Q661" s="660"/>
      <c r="AH661" s="417"/>
      <c r="AI661" s="417"/>
      <c r="AJ661" s="417"/>
      <c r="AK661" s="417"/>
      <c r="AL661" s="417"/>
      <c r="AM661" s="417"/>
      <c r="AN661" s="417"/>
      <c r="AO661" s="417"/>
      <c r="AP661" s="417"/>
      <c r="AQ661" s="417"/>
      <c r="AR661" s="417"/>
      <c r="AS661" s="417"/>
      <c r="AT661" s="417"/>
      <c r="AU661" s="417"/>
      <c r="AV661" s="417"/>
      <c r="AW661" s="417"/>
      <c r="AX661" s="417"/>
      <c r="AY661" s="417"/>
      <c r="AZ661" s="417"/>
      <c r="BA661" s="420"/>
      <c r="BB661" s="496"/>
      <c r="BC661" s="420"/>
      <c r="BD661" s="420"/>
      <c r="BE661" s="420"/>
      <c r="BF661" s="420"/>
      <c r="BG661" s="420"/>
      <c r="BH661" s="420"/>
      <c r="BI661" s="420"/>
      <c r="BJ661" s="420"/>
      <c r="BK661" s="420"/>
      <c r="BL661" s="420"/>
      <c r="BM661" s="420"/>
      <c r="BN661" s="420"/>
      <c r="BO661" s="420"/>
      <c r="BP661" s="420"/>
      <c r="BQ661" s="420"/>
      <c r="BR661" s="420"/>
      <c r="BS661" s="420"/>
      <c r="BT661" s="420"/>
      <c r="BU661" s="420"/>
      <c r="BV661" s="420"/>
      <c r="BW661" s="420"/>
      <c r="BX661" s="420"/>
      <c r="BY661" s="420"/>
      <c r="BZ661" s="420"/>
      <c r="CA661" s="420"/>
      <c r="CB661" s="420"/>
      <c r="CC661" s="420"/>
      <c r="CD661" s="420"/>
      <c r="CE661" s="420"/>
      <c r="CF661" s="420"/>
      <c r="CG661" s="420"/>
      <c r="CH661" s="420"/>
      <c r="CI661" s="420"/>
      <c r="CJ661" s="420"/>
      <c r="CK661" s="420"/>
      <c r="CL661" s="420"/>
      <c r="CM661" s="420"/>
      <c r="CN661" s="420"/>
      <c r="CO661" s="420"/>
      <c r="CP661" s="420"/>
      <c r="CQ661" s="420"/>
      <c r="CR661" s="420"/>
      <c r="CS661" s="420"/>
      <c r="CT661" s="420"/>
      <c r="CU661" s="420"/>
      <c r="CV661" s="420"/>
      <c r="CW661" s="420"/>
      <c r="CX661" s="420"/>
      <c r="CY661" s="420"/>
      <c r="CZ661" s="420"/>
    </row>
    <row r="662" s="748" customFormat="true" ht="25.15" customHeight="true" x14ac:dyDescent="0.2">
      <c r="C662" s="849" t="s">
        <v>245</v>
      </c>
      <c r="D662" s="848"/>
      <c r="E662" s="708">
        <v>-4.2990776983845222E-3</v>
      </c>
      <c r="F662" s="660"/>
      <c r="G662" s="660"/>
      <c r="H662" s="848" t="s">
        <v>350</v>
      </c>
      <c r="I662" s="848"/>
      <c r="J662" s="708">
        <v>-4.8987091996441799E-3</v>
      </c>
      <c r="K662" s="660"/>
      <c r="L662" s="660"/>
      <c r="M662" s="848" t="s">
        <v>381</v>
      </c>
      <c r="N662" s="848"/>
      <c r="O662" s="708">
        <v>3.1324557761740028E-4</v>
      </c>
      <c r="P662" s="660"/>
      <c r="Q662" s="660"/>
      <c r="AH662" s="417"/>
      <c r="AI662" s="417"/>
      <c r="AJ662" s="417"/>
      <c r="AK662" s="417"/>
      <c r="AL662" s="417"/>
      <c r="AM662" s="417"/>
      <c r="AN662" s="417"/>
      <c r="AO662" s="417"/>
      <c r="AP662" s="417"/>
      <c r="AQ662" s="417"/>
      <c r="AR662" s="417"/>
      <c r="AS662" s="417"/>
      <c r="AT662" s="417"/>
      <c r="AU662" s="417"/>
      <c r="AV662" s="417"/>
      <c r="AW662" s="417"/>
      <c r="AX662" s="417"/>
      <c r="AY662" s="417"/>
      <c r="AZ662" s="417"/>
      <c r="BA662" s="420"/>
      <c r="BB662" s="496"/>
      <c r="BC662" s="420"/>
      <c r="BD662" s="420"/>
      <c r="BE662" s="420"/>
      <c r="BF662" s="420"/>
      <c r="BG662" s="420"/>
      <c r="BH662" s="420"/>
      <c r="BI662" s="420"/>
      <c r="BJ662" s="420"/>
      <c r="BK662" s="420"/>
      <c r="BL662" s="420"/>
      <c r="BM662" s="420"/>
      <c r="BN662" s="420"/>
      <c r="BO662" s="420"/>
      <c r="BP662" s="420"/>
      <c r="BQ662" s="420"/>
      <c r="BR662" s="420"/>
      <c r="BS662" s="420"/>
      <c r="BT662" s="420"/>
      <c r="BU662" s="420"/>
      <c r="BV662" s="420"/>
      <c r="BW662" s="420"/>
      <c r="BX662" s="420"/>
      <c r="BY662" s="420"/>
      <c r="BZ662" s="420"/>
      <c r="CA662" s="420"/>
      <c r="CB662" s="420"/>
      <c r="CC662" s="420"/>
      <c r="CD662" s="420"/>
      <c r="CE662" s="420"/>
      <c r="CF662" s="420"/>
      <c r="CG662" s="420"/>
      <c r="CH662" s="420"/>
      <c r="CI662" s="420"/>
      <c r="CJ662" s="420"/>
      <c r="CK662" s="420"/>
      <c r="CL662" s="420"/>
      <c r="CM662" s="420"/>
      <c r="CN662" s="420"/>
      <c r="CO662" s="420"/>
      <c r="CP662" s="420"/>
      <c r="CQ662" s="420"/>
      <c r="CR662" s="420"/>
      <c r="CS662" s="420"/>
      <c r="CT662" s="420"/>
      <c r="CU662" s="420"/>
      <c r="CV662" s="420"/>
      <c r="CW662" s="420"/>
      <c r="CX662" s="420"/>
      <c r="CY662" s="420"/>
      <c r="CZ662" s="420"/>
    </row>
    <row r="663" s="748" customFormat="true" ht="25.15" customHeight="true" x14ac:dyDescent="0.2">
      <c r="C663" s="849" t="s">
        <v>220</v>
      </c>
      <c r="D663" s="848"/>
      <c r="E663" s="708">
        <v>-1.122080663409516E-2</v>
      </c>
      <c r="F663" s="660"/>
      <c r="G663" s="660"/>
      <c r="H663" s="848" t="s">
        <v>389</v>
      </c>
      <c r="I663" s="848"/>
      <c r="J663" s="708">
        <v>2.3365665313861768E-4</v>
      </c>
      <c r="K663" s="660"/>
      <c r="L663" s="660"/>
      <c r="M663" s="848" t="s">
        <v>248</v>
      </c>
      <c r="N663" s="848"/>
      <c r="O663" s="708">
        <v>2.5182940887833442E-4</v>
      </c>
      <c r="P663" s="660"/>
      <c r="Q663" s="660"/>
      <c r="AH663" s="417"/>
      <c r="AI663" s="417"/>
      <c r="AJ663" s="417"/>
      <c r="AK663" s="417"/>
      <c r="AL663" s="417"/>
      <c r="AM663" s="417"/>
      <c r="AN663" s="417"/>
      <c r="AO663" s="417"/>
      <c r="AP663" s="417"/>
      <c r="AQ663" s="417"/>
      <c r="AR663" s="417"/>
      <c r="AS663" s="417"/>
      <c r="AT663" s="417"/>
      <c r="AU663" s="417"/>
      <c r="AV663" s="417"/>
      <c r="AW663" s="417"/>
      <c r="AX663" s="417"/>
      <c r="AY663" s="417"/>
      <c r="AZ663" s="417"/>
      <c r="BA663" s="420"/>
      <c r="BB663" s="496"/>
      <c r="BC663" s="420"/>
      <c r="BD663" s="420"/>
      <c r="BE663" s="420"/>
      <c r="BF663" s="420"/>
      <c r="BG663" s="420"/>
      <c r="BH663" s="420"/>
      <c r="BI663" s="420"/>
      <c r="BJ663" s="420"/>
      <c r="BK663" s="420"/>
      <c r="BL663" s="420"/>
      <c r="BM663" s="420"/>
      <c r="BN663" s="420"/>
      <c r="BO663" s="420"/>
      <c r="BP663" s="420"/>
      <c r="BQ663" s="420"/>
      <c r="BR663" s="420"/>
      <c r="BS663" s="420"/>
      <c r="BT663" s="420"/>
      <c r="BU663" s="420"/>
      <c r="BV663" s="420"/>
      <c r="BW663" s="420"/>
      <c r="BX663" s="420"/>
      <c r="BY663" s="420"/>
      <c r="BZ663" s="420"/>
      <c r="CA663" s="420"/>
      <c r="CB663" s="420"/>
      <c r="CC663" s="420"/>
      <c r="CD663" s="420"/>
      <c r="CE663" s="420"/>
      <c r="CF663" s="420"/>
      <c r="CG663" s="420"/>
      <c r="CH663" s="420"/>
      <c r="CI663" s="420"/>
      <c r="CJ663" s="420"/>
      <c r="CK663" s="420"/>
      <c r="CL663" s="420"/>
      <c r="CM663" s="420"/>
      <c r="CN663" s="420"/>
      <c r="CO663" s="420"/>
      <c r="CP663" s="420"/>
      <c r="CQ663" s="420"/>
      <c r="CR663" s="420"/>
      <c r="CS663" s="420"/>
      <c r="CT663" s="420"/>
      <c r="CU663" s="420"/>
      <c r="CV663" s="420"/>
      <c r="CW663" s="420"/>
      <c r="CX663" s="420"/>
      <c r="CY663" s="420"/>
      <c r="CZ663" s="420"/>
    </row>
    <row r="664" s="748" customFormat="true" ht="25.15" customHeight="true" x14ac:dyDescent="0.2">
      <c r="C664" s="849" t="s">
        <v>392</v>
      </c>
      <c r="D664" s="848"/>
      <c r="E664" s="708">
        <v>-1.2318479340517514E-5</v>
      </c>
      <c r="F664" s="660"/>
      <c r="G664" s="660"/>
      <c r="H664" s="848" t="s">
        <v>347</v>
      </c>
      <c r="I664" s="848"/>
      <c r="J664" s="708">
        <v>-1.7020571855591005E-3</v>
      </c>
      <c r="K664" s="660"/>
      <c r="L664" s="660"/>
      <c r="M664" s="848" t="s">
        <v>252</v>
      </c>
      <c r="N664" s="848"/>
      <c r="O664" s="708">
        <v>2.1495260041252867E-4</v>
      </c>
      <c r="P664" s="660"/>
      <c r="Q664" s="660"/>
      <c r="AH664" s="417"/>
      <c r="AI664" s="417"/>
      <c r="AJ664" s="417"/>
      <c r="AK664" s="417"/>
      <c r="AL664" s="417"/>
      <c r="AM664" s="417"/>
      <c r="AN664" s="417"/>
      <c r="AO664" s="417"/>
      <c r="AP664" s="417"/>
      <c r="AQ664" s="417"/>
      <c r="AR664" s="417"/>
      <c r="AS664" s="417"/>
      <c r="AT664" s="417"/>
      <c r="AU664" s="417"/>
      <c r="AV664" s="417"/>
      <c r="AW664" s="417"/>
      <c r="AX664" s="417"/>
      <c r="AY664" s="417"/>
      <c r="AZ664" s="417"/>
      <c r="BA664" s="420"/>
      <c r="BB664" s="496"/>
      <c r="BC664" s="420"/>
      <c r="BD664" s="420"/>
      <c r="BE664" s="420"/>
      <c r="BF664" s="420"/>
      <c r="BG664" s="420"/>
      <c r="BH664" s="420"/>
      <c r="BI664" s="420"/>
      <c r="BJ664" s="420"/>
      <c r="BK664" s="420"/>
      <c r="BL664" s="420"/>
      <c r="BM664" s="420"/>
      <c r="BN664" s="420"/>
      <c r="BO664" s="420"/>
      <c r="BP664" s="420"/>
      <c r="BQ664" s="420"/>
      <c r="BR664" s="420"/>
      <c r="BS664" s="420"/>
      <c r="BT664" s="420"/>
      <c r="BU664" s="420"/>
      <c r="BV664" s="420"/>
      <c r="BW664" s="420"/>
      <c r="BX664" s="420"/>
      <c r="BY664" s="420"/>
      <c r="BZ664" s="420"/>
      <c r="CA664" s="420"/>
      <c r="CB664" s="420"/>
      <c r="CC664" s="420"/>
      <c r="CD664" s="420"/>
      <c r="CE664" s="420"/>
      <c r="CF664" s="420"/>
      <c r="CG664" s="420"/>
      <c r="CH664" s="420"/>
      <c r="CI664" s="420"/>
      <c r="CJ664" s="420"/>
      <c r="CK664" s="420"/>
      <c r="CL664" s="420"/>
      <c r="CM664" s="420"/>
      <c r="CN664" s="420"/>
      <c r="CO664" s="420"/>
      <c r="CP664" s="420"/>
      <c r="CQ664" s="420"/>
      <c r="CR664" s="420"/>
      <c r="CS664" s="420"/>
      <c r="CT664" s="420"/>
      <c r="CU664" s="420"/>
      <c r="CV664" s="420"/>
      <c r="CW664" s="420"/>
      <c r="CX664" s="420"/>
      <c r="CY664" s="420"/>
      <c r="CZ664" s="420"/>
    </row>
    <row r="665" s="748" customFormat="true" ht="25.15" customHeight="true" x14ac:dyDescent="0.2">
      <c r="C665" s="849" t="s">
        <v>390</v>
      </c>
      <c r="D665" s="848"/>
      <c r="E665" s="708">
        <v>-3.745259195861088E-6</v>
      </c>
      <c r="F665" s="660"/>
      <c r="G665" s="660"/>
      <c r="H665" s="848" t="s">
        <v>366</v>
      </c>
      <c r="I665" s="848"/>
      <c r="J665" s="708">
        <v>-3.0812908688260389E-3</v>
      </c>
      <c r="K665" s="660"/>
      <c r="L665" s="660"/>
      <c r="M665" s="848" t="s">
        <v>387</v>
      </c>
      <c r="N665" s="848"/>
      <c r="O665" s="708">
        <v>1.4129206338352906E-5</v>
      </c>
      <c r="P665" s="660"/>
      <c r="Q665" s="660"/>
      <c r="AH665" s="417"/>
      <c r="AI665" s="417"/>
      <c r="AJ665" s="417"/>
      <c r="AK665" s="417"/>
      <c r="AL665" s="417"/>
      <c r="AM665" s="417"/>
      <c r="AN665" s="417"/>
      <c r="AO665" s="417"/>
      <c r="AP665" s="417"/>
      <c r="AQ665" s="417"/>
      <c r="AR665" s="417"/>
      <c r="AS665" s="417"/>
      <c r="AT665" s="417"/>
      <c r="AU665" s="417"/>
      <c r="AV665" s="417"/>
      <c r="AW665" s="417"/>
      <c r="AX665" s="417"/>
      <c r="AY665" s="417"/>
      <c r="AZ665" s="417"/>
      <c r="BA665" s="420"/>
      <c r="BB665" s="496"/>
      <c r="BC665" s="420"/>
      <c r="BD665" s="420"/>
      <c r="BE665" s="420"/>
      <c r="BF665" s="420"/>
      <c r="BG665" s="420"/>
      <c r="BH665" s="420"/>
      <c r="BI665" s="420"/>
      <c r="BJ665" s="420"/>
      <c r="BK665" s="420"/>
      <c r="BL665" s="420"/>
      <c r="BM665" s="420"/>
      <c r="BN665" s="420"/>
      <c r="BO665" s="420"/>
      <c r="BP665" s="420"/>
      <c r="BQ665" s="420"/>
      <c r="BR665" s="420"/>
      <c r="BS665" s="420"/>
      <c r="BT665" s="420"/>
      <c r="BU665" s="420"/>
      <c r="BV665" s="420"/>
      <c r="BW665" s="420"/>
      <c r="BX665" s="420"/>
      <c r="BY665" s="420"/>
      <c r="BZ665" s="420"/>
      <c r="CA665" s="420"/>
      <c r="CB665" s="420"/>
      <c r="CC665" s="420"/>
      <c r="CD665" s="420"/>
      <c r="CE665" s="420"/>
      <c r="CF665" s="420"/>
      <c r="CG665" s="420"/>
      <c r="CH665" s="420"/>
      <c r="CI665" s="420"/>
      <c r="CJ665" s="420"/>
      <c r="CK665" s="420"/>
      <c r="CL665" s="420"/>
      <c r="CM665" s="420"/>
      <c r="CN665" s="420"/>
      <c r="CO665" s="420"/>
      <c r="CP665" s="420"/>
      <c r="CQ665" s="420"/>
      <c r="CR665" s="420"/>
      <c r="CS665" s="420"/>
      <c r="CT665" s="420"/>
      <c r="CU665" s="420"/>
      <c r="CV665" s="420"/>
      <c r="CW665" s="420"/>
      <c r="CX665" s="420"/>
      <c r="CY665" s="420"/>
      <c r="CZ665" s="420"/>
    </row>
    <row r="666" s="748" customFormat="true" ht="25.15" customHeight="true" x14ac:dyDescent="0.2">
      <c r="C666" s="849" t="s">
        <v>224</v>
      </c>
      <c r="D666" s="848"/>
      <c r="E666" s="708">
        <v>6.611779474358844E-4</v>
      </c>
      <c r="F666" s="660"/>
      <c r="G666" s="660"/>
      <c r="H666" s="848" t="s">
        <v>349</v>
      </c>
      <c r="I666" s="848"/>
      <c r="J666" s="708">
        <v>-6.0480651332325977E-3</v>
      </c>
      <c r="K666" s="660"/>
      <c r="L666" s="660"/>
      <c r="M666" s="848" t="s">
        <v>360</v>
      </c>
      <c r="N666" s="848"/>
      <c r="O666" s="708">
        <v>-2.3094467192348264E-4</v>
      </c>
      <c r="P666" s="660"/>
      <c r="Q666" s="660"/>
      <c r="AH666" s="417"/>
      <c r="AI666" s="417"/>
      <c r="AJ666" s="417"/>
      <c r="AK666" s="417"/>
      <c r="AL666" s="417"/>
      <c r="AM666" s="417"/>
      <c r="AN666" s="417"/>
      <c r="AO666" s="417"/>
      <c r="AP666" s="417"/>
      <c r="AQ666" s="417"/>
      <c r="AR666" s="417"/>
      <c r="AS666" s="417"/>
      <c r="AT666" s="417"/>
      <c r="AU666" s="417"/>
      <c r="AV666" s="417"/>
      <c r="AW666" s="417"/>
      <c r="AX666" s="417"/>
      <c r="AY666" s="417"/>
      <c r="AZ666" s="417"/>
      <c r="BA666" s="420"/>
      <c r="BB666" s="496"/>
      <c r="BC666" s="420"/>
      <c r="BD666" s="420"/>
      <c r="BE666" s="420"/>
      <c r="BF666" s="420"/>
      <c r="BG666" s="420"/>
      <c r="BH666" s="420"/>
      <c r="BI666" s="420"/>
      <c r="BJ666" s="420"/>
      <c r="BK666" s="420"/>
      <c r="BL666" s="420"/>
      <c r="BM666" s="420"/>
      <c r="BN666" s="420"/>
      <c r="BO666" s="420"/>
      <c r="BP666" s="420"/>
      <c r="BQ666" s="420"/>
      <c r="BR666" s="420"/>
      <c r="BS666" s="420"/>
      <c r="BT666" s="420"/>
      <c r="BU666" s="420"/>
      <c r="BV666" s="420"/>
      <c r="BW666" s="420"/>
      <c r="BX666" s="420"/>
      <c r="BY666" s="420"/>
      <c r="BZ666" s="420"/>
      <c r="CA666" s="420"/>
      <c r="CB666" s="420"/>
      <c r="CC666" s="420"/>
      <c r="CD666" s="420"/>
      <c r="CE666" s="420"/>
      <c r="CF666" s="420"/>
      <c r="CG666" s="420"/>
      <c r="CH666" s="420"/>
      <c r="CI666" s="420"/>
      <c r="CJ666" s="420"/>
      <c r="CK666" s="420"/>
      <c r="CL666" s="420"/>
      <c r="CM666" s="420"/>
      <c r="CN666" s="420"/>
      <c r="CO666" s="420"/>
      <c r="CP666" s="420"/>
      <c r="CQ666" s="420"/>
      <c r="CR666" s="420"/>
      <c r="CS666" s="420"/>
      <c r="CT666" s="420"/>
      <c r="CU666" s="420"/>
      <c r="CV666" s="420"/>
      <c r="CW666" s="420"/>
      <c r="CX666" s="420"/>
      <c r="CY666" s="420"/>
      <c r="CZ666" s="420"/>
    </row>
    <row r="667" s="748" customFormat="true" ht="25.15" customHeight="true" x14ac:dyDescent="0.2">
      <c r="C667" s="849" t="s">
        <v>256</v>
      </c>
      <c r="D667" s="848"/>
      <c r="E667" s="708">
        <v>6.9835001400765442E-3</v>
      </c>
      <c r="F667" s="660"/>
      <c r="G667" s="660"/>
      <c r="H667" s="848" t="s">
        <v>355</v>
      </c>
      <c r="I667" s="848"/>
      <c r="J667" s="708">
        <v>-4.9505853395432212E-3</v>
      </c>
      <c r="K667" s="660"/>
      <c r="L667" s="660"/>
      <c r="M667" s="848" t="s">
        <v>235</v>
      </c>
      <c r="N667" s="848"/>
      <c r="O667" s="708">
        <v>7.8880893011660157E-7</v>
      </c>
      <c r="P667" s="660"/>
      <c r="Q667" s="660"/>
      <c r="AH667" s="417"/>
      <c r="AI667" s="417"/>
      <c r="AJ667" s="417"/>
      <c r="AK667" s="417"/>
      <c r="AL667" s="417"/>
      <c r="AM667" s="417"/>
      <c r="AN667" s="417"/>
      <c r="AO667" s="417"/>
      <c r="AP667" s="417"/>
      <c r="AQ667" s="417"/>
      <c r="AR667" s="417"/>
      <c r="AS667" s="417"/>
      <c r="AT667" s="417"/>
      <c r="AU667" s="417"/>
      <c r="AV667" s="417"/>
      <c r="AW667" s="417"/>
      <c r="AX667" s="417"/>
      <c r="AY667" s="417"/>
      <c r="AZ667" s="417"/>
      <c r="BA667" s="420"/>
      <c r="BB667" s="496"/>
      <c r="BC667" s="420"/>
      <c r="BD667" s="420"/>
      <c r="BE667" s="420"/>
      <c r="BF667" s="420"/>
      <c r="BG667" s="420"/>
      <c r="BH667" s="420"/>
      <c r="BI667" s="420"/>
      <c r="BJ667" s="420"/>
      <c r="BK667" s="420"/>
      <c r="BL667" s="420"/>
      <c r="BM667" s="420"/>
      <c r="BN667" s="420"/>
      <c r="BO667" s="420"/>
      <c r="BP667" s="420"/>
      <c r="BQ667" s="420"/>
      <c r="BR667" s="420"/>
      <c r="BS667" s="420"/>
      <c r="BT667" s="420"/>
      <c r="BU667" s="420"/>
      <c r="BV667" s="420"/>
      <c r="BW667" s="420"/>
      <c r="BX667" s="420"/>
      <c r="BY667" s="420"/>
      <c r="BZ667" s="420"/>
      <c r="CA667" s="420"/>
      <c r="CB667" s="420"/>
      <c r="CC667" s="420"/>
      <c r="CD667" s="420"/>
      <c r="CE667" s="420"/>
      <c r="CF667" s="420"/>
      <c r="CG667" s="420"/>
      <c r="CH667" s="420"/>
      <c r="CI667" s="420"/>
      <c r="CJ667" s="420"/>
      <c r="CK667" s="420"/>
      <c r="CL667" s="420"/>
      <c r="CM667" s="420"/>
      <c r="CN667" s="420"/>
      <c r="CO667" s="420"/>
      <c r="CP667" s="420"/>
      <c r="CQ667" s="420"/>
      <c r="CR667" s="420"/>
      <c r="CS667" s="420"/>
      <c r="CT667" s="420"/>
      <c r="CU667" s="420"/>
      <c r="CV667" s="420"/>
      <c r="CW667" s="420"/>
      <c r="CX667" s="420"/>
      <c r="CY667" s="420"/>
      <c r="CZ667" s="420"/>
    </row>
    <row r="668" s="748" customFormat="true" ht="25.15" customHeight="true" x14ac:dyDescent="0.2">
      <c r="C668" s="849" t="s">
        <v>394</v>
      </c>
      <c r="D668" s="848"/>
      <c r="E668" s="708">
        <v>1.2674565890097043E-4</v>
      </c>
      <c r="F668" s="660"/>
      <c r="G668" s="660"/>
      <c r="H668" s="848" t="s">
        <v>391</v>
      </c>
      <c r="I668" s="848"/>
      <c r="J668" s="708">
        <v>-3.7902920619103646E-5</v>
      </c>
      <c r="K668" s="660"/>
      <c r="L668" s="660"/>
      <c r="M668" s="848" t="s">
        <v>384</v>
      </c>
      <c r="N668" s="848"/>
      <c r="O668" s="708">
        <v>-2.408723901957371E-4</v>
      </c>
      <c r="P668" s="660"/>
      <c r="Q668" s="660"/>
      <c r="AH668" s="417"/>
      <c r="AI668" s="417"/>
      <c r="AJ668" s="417"/>
      <c r="AK668" s="417"/>
      <c r="AL668" s="417"/>
      <c r="AM668" s="417"/>
      <c r="AN668" s="417"/>
      <c r="AO668" s="417"/>
      <c r="AP668" s="417"/>
      <c r="AQ668" s="417"/>
      <c r="AR668" s="417"/>
      <c r="AS668" s="417"/>
      <c r="AT668" s="417"/>
      <c r="AU668" s="417"/>
      <c r="AV668" s="417"/>
      <c r="AW668" s="417"/>
      <c r="AX668" s="417"/>
      <c r="AY668" s="417"/>
      <c r="AZ668" s="417"/>
      <c r="BA668" s="420"/>
      <c r="BB668" s="496"/>
      <c r="BC668" s="420"/>
      <c r="BD668" s="420"/>
      <c r="BE668" s="420"/>
      <c r="BF668" s="420"/>
      <c r="BG668" s="420"/>
      <c r="BH668" s="420"/>
      <c r="BI668" s="420"/>
      <c r="BJ668" s="420"/>
      <c r="BK668" s="420"/>
      <c r="BL668" s="420"/>
      <c r="BM668" s="420"/>
      <c r="BN668" s="420"/>
      <c r="BO668" s="420"/>
      <c r="BP668" s="420"/>
      <c r="BQ668" s="420"/>
      <c r="BR668" s="420"/>
      <c r="BS668" s="420"/>
      <c r="BT668" s="420"/>
      <c r="BU668" s="420"/>
      <c r="BV668" s="420"/>
      <c r="BW668" s="420"/>
      <c r="BX668" s="420"/>
      <c r="BY668" s="420"/>
      <c r="BZ668" s="420"/>
      <c r="CA668" s="420"/>
      <c r="CB668" s="420"/>
      <c r="CC668" s="420"/>
      <c r="CD668" s="420"/>
      <c r="CE668" s="420"/>
      <c r="CF668" s="420"/>
      <c r="CG668" s="420"/>
      <c r="CH668" s="420"/>
      <c r="CI668" s="420"/>
      <c r="CJ668" s="420"/>
      <c r="CK668" s="420"/>
      <c r="CL668" s="420"/>
      <c r="CM668" s="420"/>
      <c r="CN668" s="420"/>
      <c r="CO668" s="420"/>
      <c r="CP668" s="420"/>
      <c r="CQ668" s="420"/>
      <c r="CR668" s="420"/>
      <c r="CS668" s="420"/>
      <c r="CT668" s="420"/>
      <c r="CU668" s="420"/>
      <c r="CV668" s="420"/>
      <c r="CW668" s="420"/>
      <c r="CX668" s="420"/>
      <c r="CY668" s="420"/>
      <c r="CZ668" s="420"/>
    </row>
    <row r="669" s="748" customFormat="true" ht="25.15" customHeight="true" x14ac:dyDescent="0.2">
      <c r="C669" s="849" t="s">
        <v>247</v>
      </c>
      <c r="D669" s="848"/>
      <c r="E669" s="708">
        <v>8.8428509795874968E-4</v>
      </c>
      <c r="F669" s="660"/>
      <c r="G669" s="660"/>
      <c r="H669" s="848" t="s">
        <v>385</v>
      </c>
      <c r="I669" s="848"/>
      <c r="J669" s="708">
        <v>-7.3295702686389111E-4</v>
      </c>
      <c r="K669" s="660"/>
      <c r="L669" s="660"/>
      <c r="M669" s="848" t="s">
        <v>382</v>
      </c>
      <c r="N669" s="848"/>
      <c r="O669" s="708">
        <v>-3.0290911017199785E-4</v>
      </c>
      <c r="P669" s="660"/>
      <c r="Q669" s="660"/>
      <c r="AH669" s="417"/>
      <c r="AI669" s="417"/>
      <c r="AJ669" s="417"/>
      <c r="AK669" s="417"/>
      <c r="AL669" s="417"/>
      <c r="AM669" s="417"/>
      <c r="AN669" s="417"/>
      <c r="AO669" s="417"/>
      <c r="AP669" s="417"/>
      <c r="AQ669" s="417"/>
      <c r="AR669" s="417"/>
      <c r="AS669" s="417"/>
      <c r="AT669" s="417"/>
      <c r="AU669" s="417"/>
      <c r="AV669" s="417"/>
      <c r="AW669" s="417"/>
      <c r="AX669" s="417"/>
      <c r="AY669" s="417"/>
      <c r="AZ669" s="417"/>
      <c r="BA669" s="420"/>
      <c r="BB669" s="496"/>
      <c r="BC669" s="420"/>
      <c r="BD669" s="420"/>
      <c r="BE669" s="420"/>
      <c r="BF669" s="420"/>
      <c r="BG669" s="420"/>
      <c r="BH669" s="420"/>
      <c r="BI669" s="420"/>
      <c r="BJ669" s="420"/>
      <c r="BK669" s="420"/>
      <c r="BL669" s="420"/>
      <c r="BM669" s="420"/>
      <c r="BN669" s="420"/>
      <c r="BO669" s="420"/>
      <c r="BP669" s="420"/>
      <c r="BQ669" s="420"/>
      <c r="BR669" s="420"/>
      <c r="BS669" s="420"/>
      <c r="BT669" s="420"/>
      <c r="BU669" s="420"/>
      <c r="BV669" s="420"/>
      <c r="BW669" s="420"/>
      <c r="BX669" s="420"/>
      <c r="BY669" s="420"/>
      <c r="BZ669" s="420"/>
      <c r="CA669" s="420"/>
      <c r="CB669" s="420"/>
      <c r="CC669" s="420"/>
      <c r="CD669" s="420"/>
      <c r="CE669" s="420"/>
      <c r="CF669" s="420"/>
      <c r="CG669" s="420"/>
      <c r="CH669" s="420"/>
      <c r="CI669" s="420"/>
      <c r="CJ669" s="420"/>
      <c r="CK669" s="420"/>
      <c r="CL669" s="420"/>
      <c r="CM669" s="420"/>
      <c r="CN669" s="420"/>
      <c r="CO669" s="420"/>
      <c r="CP669" s="420"/>
      <c r="CQ669" s="420"/>
      <c r="CR669" s="420"/>
      <c r="CS669" s="420"/>
      <c r="CT669" s="420"/>
      <c r="CU669" s="420"/>
      <c r="CV669" s="420"/>
      <c r="CW669" s="420"/>
      <c r="CX669" s="420"/>
      <c r="CY669" s="420"/>
      <c r="CZ669" s="420"/>
    </row>
    <row r="670" s="748" customFormat="true" ht="25.15" customHeight="true" x14ac:dyDescent="0.2">
      <c r="C670" s="849" t="s">
        <v>379</v>
      </c>
      <c r="D670" s="848"/>
      <c r="E670" s="708">
        <v>1.8640525731569523E-4</v>
      </c>
      <c r="F670" s="660"/>
      <c r="G670" s="660"/>
      <c r="H670" s="848" t="s">
        <v>363</v>
      </c>
      <c r="I670" s="848"/>
      <c r="J670" s="708">
        <v>-2.6544093855568628E-3</v>
      </c>
      <c r="K670" s="660"/>
      <c r="L670" s="660"/>
      <c r="M670" s="848" t="s">
        <v>232</v>
      </c>
      <c r="N670" s="848"/>
      <c r="O670" s="708">
        <v>-1.2043242660086581E-3</v>
      </c>
      <c r="P670" s="660"/>
      <c r="Q670" s="660"/>
      <c r="AH670" s="417"/>
      <c r="AI670" s="417"/>
      <c r="AJ670" s="417"/>
      <c r="AK670" s="417"/>
      <c r="AL670" s="417"/>
      <c r="AM670" s="417"/>
      <c r="AN670" s="417"/>
      <c r="AO670" s="417"/>
      <c r="AP670" s="417"/>
      <c r="AQ670" s="417"/>
      <c r="AR670" s="417"/>
      <c r="AS670" s="417"/>
      <c r="AT670" s="417"/>
      <c r="AU670" s="417"/>
      <c r="AV670" s="417"/>
      <c r="AW670" s="417"/>
      <c r="AX670" s="417"/>
      <c r="AY670" s="417"/>
      <c r="AZ670" s="417"/>
      <c r="BA670" s="420"/>
      <c r="BB670" s="496"/>
      <c r="BC670" s="420"/>
      <c r="BD670" s="420"/>
      <c r="BE670" s="420"/>
      <c r="BF670" s="420"/>
      <c r="BG670" s="420"/>
      <c r="BH670" s="420"/>
      <c r="BI670" s="420"/>
      <c r="BJ670" s="420"/>
      <c r="BK670" s="420"/>
      <c r="BL670" s="420"/>
      <c r="BM670" s="420"/>
      <c r="BN670" s="420"/>
      <c r="BO670" s="420"/>
      <c r="BP670" s="420"/>
      <c r="BQ670" s="420"/>
      <c r="BR670" s="420"/>
      <c r="BS670" s="420"/>
      <c r="BT670" s="420"/>
      <c r="BU670" s="420"/>
      <c r="BV670" s="420"/>
      <c r="BW670" s="420"/>
      <c r="BX670" s="420"/>
      <c r="BY670" s="420"/>
      <c r="BZ670" s="420"/>
      <c r="CA670" s="420"/>
      <c r="CB670" s="420"/>
      <c r="CC670" s="420"/>
      <c r="CD670" s="420"/>
      <c r="CE670" s="420"/>
      <c r="CF670" s="420"/>
      <c r="CG670" s="420"/>
      <c r="CH670" s="420"/>
      <c r="CI670" s="420"/>
      <c r="CJ670" s="420"/>
      <c r="CK670" s="420"/>
      <c r="CL670" s="420"/>
      <c r="CM670" s="420"/>
      <c r="CN670" s="420"/>
      <c r="CO670" s="420"/>
      <c r="CP670" s="420"/>
      <c r="CQ670" s="420"/>
      <c r="CR670" s="420"/>
      <c r="CS670" s="420"/>
      <c r="CT670" s="420"/>
      <c r="CU670" s="420"/>
      <c r="CV670" s="420"/>
      <c r="CW670" s="420"/>
      <c r="CX670" s="420"/>
      <c r="CY670" s="420"/>
      <c r="CZ670" s="420"/>
    </row>
    <row r="671" s="748" customFormat="true" ht="25.15" customHeight="true" x14ac:dyDescent="0.2">
      <c r="C671" s="849" t="s">
        <v>222</v>
      </c>
      <c r="D671" s="848"/>
      <c r="E671" s="708">
        <v>-9.4182758625040944E-3</v>
      </c>
      <c r="F671" s="660"/>
      <c r="G671" s="660"/>
      <c r="H671" s="848" t="s">
        <v>352</v>
      </c>
      <c r="I671" s="848"/>
      <c r="J671" s="708">
        <v>5.4757187094395185E-3</v>
      </c>
      <c r="K671" s="660"/>
      <c r="L671" s="660"/>
      <c r="M671" s="848" t="s">
        <v>345</v>
      </c>
      <c r="N671" s="848"/>
      <c r="O671" s="708">
        <v>1.1338626808998946E-3</v>
      </c>
      <c r="P671" s="660"/>
      <c r="Q671" s="660"/>
      <c r="AH671" s="417"/>
      <c r="AI671" s="417"/>
      <c r="AJ671" s="417"/>
      <c r="AK671" s="417"/>
      <c r="AL671" s="417"/>
      <c r="AM671" s="417"/>
      <c r="AN671" s="417"/>
      <c r="AO671" s="417"/>
      <c r="AP671" s="417"/>
      <c r="AQ671" s="417"/>
      <c r="AR671" s="417"/>
      <c r="AS671" s="417"/>
      <c r="AT671" s="417"/>
      <c r="AU671" s="417"/>
      <c r="AV671" s="417"/>
      <c r="AW671" s="417"/>
      <c r="AX671" s="417"/>
      <c r="AY671" s="417"/>
      <c r="AZ671" s="417"/>
      <c r="BA671" s="420"/>
      <c r="BB671" s="496"/>
      <c r="BC671" s="420"/>
      <c r="BD671" s="420"/>
      <c r="BE671" s="420"/>
      <c r="BF671" s="420"/>
      <c r="BG671" s="420"/>
      <c r="BH671" s="420"/>
      <c r="BI671" s="420"/>
      <c r="BJ671" s="420"/>
      <c r="BK671" s="420"/>
      <c r="BL671" s="420"/>
      <c r="BM671" s="420"/>
      <c r="BN671" s="420"/>
      <c r="BO671" s="420"/>
      <c r="BP671" s="420"/>
      <c r="BQ671" s="420"/>
      <c r="BR671" s="420"/>
      <c r="BS671" s="420"/>
      <c r="BT671" s="420"/>
      <c r="BU671" s="420"/>
      <c r="BV671" s="420"/>
      <c r="BW671" s="420"/>
      <c r="BX671" s="420"/>
      <c r="BY671" s="420"/>
      <c r="BZ671" s="420"/>
      <c r="CA671" s="420"/>
      <c r="CB671" s="420"/>
      <c r="CC671" s="420"/>
      <c r="CD671" s="420"/>
      <c r="CE671" s="420"/>
      <c r="CF671" s="420"/>
      <c r="CG671" s="420"/>
      <c r="CH671" s="420"/>
      <c r="CI671" s="420"/>
      <c r="CJ671" s="420"/>
      <c r="CK671" s="420"/>
      <c r="CL671" s="420"/>
      <c r="CM671" s="420"/>
      <c r="CN671" s="420"/>
      <c r="CO671" s="420"/>
      <c r="CP671" s="420"/>
      <c r="CQ671" s="420"/>
      <c r="CR671" s="420"/>
      <c r="CS671" s="420"/>
      <c r="CT671" s="420"/>
      <c r="CU671" s="420"/>
      <c r="CV671" s="420"/>
      <c r="CW671" s="420"/>
      <c r="CX671" s="420"/>
      <c r="CY671" s="420"/>
      <c r="CZ671" s="420"/>
    </row>
    <row r="672" s="748" customFormat="true" ht="25.15" customHeight="true" x14ac:dyDescent="0.2">
      <c r="C672" s="849" t="s">
        <v>367</v>
      </c>
      <c r="D672" s="848"/>
      <c r="E672" s="708">
        <v>-9.3238320573990326E-4</v>
      </c>
      <c r="F672" s="660"/>
      <c r="G672" s="660"/>
      <c r="H672" s="848" t="s">
        <v>364</v>
      </c>
      <c r="I672" s="848"/>
      <c r="J672" s="708">
        <v>-3.2226763699594332E-3</v>
      </c>
      <c r="K672" s="660"/>
      <c r="L672" s="660"/>
      <c r="M672" s="848" t="s">
        <v>350</v>
      </c>
      <c r="N672" s="848"/>
      <c r="O672" s="708">
        <v>-1.3760510085079425E-3</v>
      </c>
      <c r="P672" s="660"/>
      <c r="Q672" s="660"/>
      <c r="AH672" s="417"/>
      <c r="AI672" s="417"/>
      <c r="AJ672" s="417"/>
      <c r="AK672" s="417"/>
      <c r="AL672" s="417"/>
      <c r="AM672" s="417"/>
      <c r="AN672" s="417"/>
      <c r="AO672" s="417"/>
      <c r="AP672" s="417"/>
      <c r="AQ672" s="417"/>
      <c r="AR672" s="417"/>
      <c r="AS672" s="417"/>
      <c r="AT672" s="417"/>
      <c r="AU672" s="417"/>
      <c r="AV672" s="417"/>
      <c r="AW672" s="417"/>
      <c r="AX672" s="417"/>
      <c r="AY672" s="417"/>
      <c r="AZ672" s="417"/>
      <c r="BA672" s="420"/>
      <c r="BB672" s="496"/>
      <c r="BC672" s="420"/>
      <c r="BD672" s="420"/>
      <c r="BE672" s="420"/>
      <c r="BF672" s="420"/>
      <c r="BG672" s="420"/>
      <c r="BH672" s="420"/>
      <c r="BI672" s="420"/>
      <c r="BJ672" s="420"/>
      <c r="BK672" s="420"/>
      <c r="BL672" s="420"/>
      <c r="BM672" s="420"/>
      <c r="BN672" s="420"/>
      <c r="BO672" s="420"/>
      <c r="BP672" s="420"/>
      <c r="BQ672" s="420"/>
      <c r="BR672" s="420"/>
      <c r="BS672" s="420"/>
      <c r="BT672" s="420"/>
      <c r="BU672" s="420"/>
      <c r="BV672" s="420"/>
      <c r="BW672" s="420"/>
      <c r="BX672" s="420"/>
      <c r="BY672" s="420"/>
      <c r="BZ672" s="420"/>
      <c r="CA672" s="420"/>
      <c r="CB672" s="420"/>
      <c r="CC672" s="420"/>
      <c r="CD672" s="420"/>
      <c r="CE672" s="420"/>
      <c r="CF672" s="420"/>
      <c r="CG672" s="420"/>
      <c r="CH672" s="420"/>
      <c r="CI672" s="420"/>
      <c r="CJ672" s="420"/>
      <c r="CK672" s="420"/>
      <c r="CL672" s="420"/>
      <c r="CM672" s="420"/>
      <c r="CN672" s="420"/>
      <c r="CO672" s="420"/>
      <c r="CP672" s="420"/>
      <c r="CQ672" s="420"/>
      <c r="CR672" s="420"/>
      <c r="CS672" s="420"/>
      <c r="CT672" s="420"/>
      <c r="CU672" s="420"/>
      <c r="CV672" s="420"/>
      <c r="CW672" s="420"/>
      <c r="CX672" s="420"/>
      <c r="CY672" s="420"/>
      <c r="CZ672" s="420"/>
    </row>
    <row r="673" s="748" customFormat="true" ht="25.15" customHeight="true" x14ac:dyDescent="0.2">
      <c r="C673" s="849" t="s">
        <v>373</v>
      </c>
      <c r="D673" s="848"/>
      <c r="E673" s="708">
        <v>-1.5814207203766635E-3</v>
      </c>
      <c r="F673" s="660"/>
      <c r="G673" s="660"/>
      <c r="H673" s="848" t="s">
        <v>348</v>
      </c>
      <c r="I673" s="848"/>
      <c r="J673" s="708">
        <v>5.9059499038072154E-3</v>
      </c>
      <c r="K673" s="660"/>
      <c r="L673" s="660"/>
      <c r="M673" s="848" t="s">
        <v>389</v>
      </c>
      <c r="N673" s="848"/>
      <c r="O673" s="708">
        <v>-6.3809644841243511E-5</v>
      </c>
      <c r="P673" s="660"/>
      <c r="Q673" s="660"/>
      <c r="AH673" s="417"/>
      <c r="AI673" s="417"/>
      <c r="AJ673" s="417"/>
      <c r="AK673" s="417"/>
      <c r="AL673" s="417"/>
      <c r="AM673" s="417"/>
      <c r="AN673" s="417"/>
      <c r="AO673" s="417"/>
      <c r="AP673" s="417"/>
      <c r="AQ673" s="417"/>
      <c r="AR673" s="417"/>
      <c r="AS673" s="417"/>
      <c r="AT673" s="417"/>
      <c r="AU673" s="417"/>
      <c r="AV673" s="417"/>
      <c r="AW673" s="417"/>
      <c r="AX673" s="417"/>
      <c r="AY673" s="417"/>
      <c r="AZ673" s="417"/>
      <c r="BA673" s="420"/>
      <c r="BB673" s="496"/>
      <c r="BC673" s="420"/>
      <c r="BD673" s="420"/>
      <c r="BE673" s="420"/>
      <c r="BF673" s="420"/>
      <c r="BG673" s="420"/>
      <c r="BH673" s="420"/>
      <c r="BI673" s="420"/>
      <c r="BJ673" s="420"/>
      <c r="BK673" s="420"/>
      <c r="BL673" s="420"/>
      <c r="BM673" s="420"/>
      <c r="BN673" s="420"/>
      <c r="BO673" s="420"/>
      <c r="BP673" s="420"/>
      <c r="BQ673" s="420"/>
      <c r="BR673" s="420"/>
      <c r="BS673" s="420"/>
      <c r="BT673" s="420"/>
      <c r="BU673" s="420"/>
      <c r="BV673" s="420"/>
      <c r="BW673" s="420"/>
      <c r="BX673" s="420"/>
      <c r="BY673" s="420"/>
      <c r="BZ673" s="420"/>
      <c r="CA673" s="420"/>
      <c r="CB673" s="420"/>
      <c r="CC673" s="420"/>
      <c r="CD673" s="420"/>
      <c r="CE673" s="420"/>
      <c r="CF673" s="420"/>
      <c r="CG673" s="420"/>
      <c r="CH673" s="420"/>
      <c r="CI673" s="420"/>
      <c r="CJ673" s="420"/>
      <c r="CK673" s="420"/>
      <c r="CL673" s="420"/>
      <c r="CM673" s="420"/>
      <c r="CN673" s="420"/>
      <c r="CO673" s="420"/>
      <c r="CP673" s="420"/>
      <c r="CQ673" s="420"/>
      <c r="CR673" s="420"/>
      <c r="CS673" s="420"/>
      <c r="CT673" s="420"/>
      <c r="CU673" s="420"/>
      <c r="CV673" s="420"/>
      <c r="CW673" s="420"/>
      <c r="CX673" s="420"/>
      <c r="CY673" s="420"/>
      <c r="CZ673" s="420"/>
    </row>
    <row r="674" s="748" customFormat="true" ht="25.15" customHeight="true" x14ac:dyDescent="0.2">
      <c r="C674" s="849" t="s">
        <v>381</v>
      </c>
      <c r="D674" s="848"/>
      <c r="E674" s="708">
        <v>6.4306165530510586E-4</v>
      </c>
      <c r="F674" s="660"/>
      <c r="G674" s="660"/>
      <c r="H674" s="848" t="s">
        <v>357</v>
      </c>
      <c r="I674" s="848"/>
      <c r="J674" s="708">
        <v>-3.0201280016464984E-3</v>
      </c>
      <c r="K674" s="660"/>
      <c r="L674" s="660"/>
      <c r="M674" s="848" t="s">
        <v>347</v>
      </c>
      <c r="N674" s="848"/>
      <c r="O674" s="708">
        <v>-2.0468445965731463E-3</v>
      </c>
      <c r="P674" s="660"/>
      <c r="Q674" s="660"/>
      <c r="AH674" s="417"/>
      <c r="AI674" s="417"/>
      <c r="AJ674" s="417"/>
      <c r="AK674" s="417"/>
      <c r="AL674" s="417"/>
      <c r="AM674" s="417"/>
      <c r="AN674" s="417"/>
      <c r="AO674" s="417"/>
      <c r="AP674" s="417"/>
      <c r="AQ674" s="417"/>
      <c r="AR674" s="417"/>
      <c r="AS674" s="417"/>
      <c r="AT674" s="417"/>
      <c r="AU674" s="417"/>
      <c r="AV674" s="417"/>
      <c r="AW674" s="417"/>
      <c r="AX674" s="417"/>
      <c r="AY674" s="417"/>
      <c r="AZ674" s="417"/>
      <c r="BA674" s="420"/>
      <c r="BB674" s="496"/>
      <c r="BC674" s="420"/>
      <c r="BD674" s="420"/>
      <c r="BE674" s="420"/>
      <c r="BF674" s="420"/>
      <c r="BG674" s="420"/>
      <c r="BH674" s="420"/>
      <c r="BI674" s="420"/>
      <c r="BJ674" s="420"/>
      <c r="BK674" s="420"/>
      <c r="BL674" s="420"/>
      <c r="BM674" s="420"/>
      <c r="BN674" s="420"/>
      <c r="BO674" s="420"/>
      <c r="BP674" s="420"/>
      <c r="BQ674" s="420"/>
      <c r="BR674" s="420"/>
      <c r="BS674" s="420"/>
      <c r="BT674" s="420"/>
      <c r="BU674" s="420"/>
      <c r="BV674" s="420"/>
      <c r="BW674" s="420"/>
      <c r="BX674" s="420"/>
      <c r="BY674" s="420"/>
      <c r="BZ674" s="420"/>
      <c r="CA674" s="420"/>
      <c r="CB674" s="420"/>
      <c r="CC674" s="420"/>
      <c r="CD674" s="420"/>
      <c r="CE674" s="420"/>
      <c r="CF674" s="420"/>
      <c r="CG674" s="420"/>
      <c r="CH674" s="420"/>
      <c r="CI674" s="420"/>
      <c r="CJ674" s="420"/>
      <c r="CK674" s="420"/>
      <c r="CL674" s="420"/>
      <c r="CM674" s="420"/>
      <c r="CN674" s="420"/>
      <c r="CO674" s="420"/>
      <c r="CP674" s="420"/>
      <c r="CQ674" s="420"/>
      <c r="CR674" s="420"/>
      <c r="CS674" s="420"/>
      <c r="CT674" s="420"/>
      <c r="CU674" s="420"/>
      <c r="CV674" s="420"/>
      <c r="CW674" s="420"/>
      <c r="CX674" s="420"/>
      <c r="CY674" s="420"/>
      <c r="CZ674" s="420"/>
    </row>
    <row r="675" s="748" customFormat="true" ht="25.15" customHeight="true" x14ac:dyDescent="0.2">
      <c r="C675" s="849" t="s">
        <v>248</v>
      </c>
      <c r="D675" s="848"/>
      <c r="E675" s="708">
        <v>6.5810760671955394E-4</v>
      </c>
      <c r="F675" s="660"/>
      <c r="G675" s="660"/>
      <c r="H675" s="848" t="s">
        <v>375</v>
      </c>
      <c r="I675" s="848"/>
      <c r="J675" s="708">
        <v>-1.9938825281968606E-3</v>
      </c>
      <c r="K675" s="660"/>
      <c r="L675" s="660"/>
      <c r="M675" s="848" t="s">
        <v>366</v>
      </c>
      <c r="N675" s="848"/>
      <c r="O675" s="708">
        <v>-7.1751987278735935E-5</v>
      </c>
      <c r="P675" s="660"/>
      <c r="Q675" s="660"/>
      <c r="AH675" s="417"/>
      <c r="AI675" s="417"/>
      <c r="AJ675" s="417"/>
      <c r="AK675" s="417"/>
      <c r="AL675" s="417"/>
      <c r="AM675" s="417"/>
      <c r="AN675" s="417"/>
      <c r="AO675" s="417"/>
      <c r="AP675" s="417"/>
      <c r="AQ675" s="417"/>
      <c r="AR675" s="417"/>
      <c r="AS675" s="417"/>
      <c r="AT675" s="417"/>
      <c r="AU675" s="417"/>
      <c r="AV675" s="417"/>
      <c r="AW675" s="417"/>
      <c r="AX675" s="417"/>
      <c r="AY675" s="417"/>
      <c r="AZ675" s="417"/>
      <c r="BA675" s="420"/>
      <c r="BB675" s="496"/>
      <c r="BC675" s="420"/>
      <c r="BD675" s="420"/>
      <c r="BE675" s="420"/>
      <c r="BF675" s="420"/>
      <c r="BG675" s="420"/>
      <c r="BH675" s="420"/>
      <c r="BI675" s="420"/>
      <c r="BJ675" s="420"/>
      <c r="BK675" s="420"/>
      <c r="BL675" s="420"/>
      <c r="BM675" s="420"/>
      <c r="BN675" s="420"/>
      <c r="BO675" s="420"/>
      <c r="BP675" s="420"/>
      <c r="BQ675" s="420"/>
      <c r="BR675" s="420"/>
      <c r="BS675" s="420"/>
      <c r="BT675" s="420"/>
      <c r="BU675" s="420"/>
      <c r="BV675" s="420"/>
      <c r="BW675" s="420"/>
      <c r="BX675" s="420"/>
      <c r="BY675" s="420"/>
      <c r="BZ675" s="420"/>
      <c r="CA675" s="420"/>
      <c r="CB675" s="420"/>
      <c r="CC675" s="420"/>
      <c r="CD675" s="420"/>
      <c r="CE675" s="420"/>
      <c r="CF675" s="420"/>
      <c r="CG675" s="420"/>
      <c r="CH675" s="420"/>
      <c r="CI675" s="420"/>
      <c r="CJ675" s="420"/>
      <c r="CK675" s="420"/>
      <c r="CL675" s="420"/>
      <c r="CM675" s="420"/>
      <c r="CN675" s="420"/>
      <c r="CO675" s="420"/>
      <c r="CP675" s="420"/>
      <c r="CQ675" s="420"/>
      <c r="CR675" s="420"/>
      <c r="CS675" s="420"/>
      <c r="CT675" s="420"/>
      <c r="CU675" s="420"/>
      <c r="CV675" s="420"/>
      <c r="CW675" s="420"/>
      <c r="CX675" s="420"/>
      <c r="CY675" s="420"/>
      <c r="CZ675" s="420"/>
    </row>
    <row r="676" s="748" customFormat="true" ht="25.15" customHeight="true" x14ac:dyDescent="0.2">
      <c r="C676" s="849" t="s">
        <v>252</v>
      </c>
      <c r="D676" s="848"/>
      <c r="E676" s="708">
        <v>8.1872864553970612E-4</v>
      </c>
      <c r="F676" s="660"/>
      <c r="G676" s="660"/>
      <c r="H676" s="848" t="s">
        <v>370</v>
      </c>
      <c r="I676" s="848"/>
      <c r="J676" s="708">
        <v>1.2301071954422308E-3</v>
      </c>
      <c r="K676" s="660"/>
      <c r="L676" s="660"/>
      <c r="M676" s="848" t="s">
        <v>349</v>
      </c>
      <c r="N676" s="848"/>
      <c r="O676" s="708">
        <v>-1.6749978129015023E-3</v>
      </c>
      <c r="P676" s="660"/>
      <c r="Q676" s="660"/>
      <c r="AH676" s="417"/>
      <c r="AI676" s="417"/>
      <c r="AJ676" s="417"/>
      <c r="AK676" s="417"/>
      <c r="AL676" s="417"/>
      <c r="AM676" s="417"/>
      <c r="AN676" s="417"/>
      <c r="AO676" s="417"/>
      <c r="AP676" s="417"/>
      <c r="AQ676" s="417"/>
      <c r="AR676" s="417"/>
      <c r="AS676" s="417"/>
      <c r="AT676" s="417"/>
      <c r="AU676" s="417"/>
      <c r="AV676" s="417"/>
      <c r="AW676" s="417"/>
      <c r="AX676" s="417"/>
      <c r="AY676" s="417"/>
      <c r="AZ676" s="417"/>
      <c r="BA676" s="420"/>
      <c r="BB676" s="496"/>
      <c r="BC676" s="420"/>
      <c r="BD676" s="420"/>
      <c r="BE676" s="420"/>
      <c r="BF676" s="420"/>
      <c r="BG676" s="420"/>
      <c r="BH676" s="420"/>
      <c r="BI676" s="420"/>
      <c r="BJ676" s="420"/>
      <c r="BK676" s="420"/>
      <c r="BL676" s="420"/>
      <c r="BM676" s="420"/>
      <c r="BN676" s="420"/>
      <c r="BO676" s="420"/>
      <c r="BP676" s="420"/>
      <c r="BQ676" s="420"/>
      <c r="BR676" s="420"/>
      <c r="BS676" s="420"/>
      <c r="BT676" s="420"/>
      <c r="BU676" s="420"/>
      <c r="BV676" s="420"/>
      <c r="BW676" s="420"/>
      <c r="BX676" s="420"/>
      <c r="BY676" s="420"/>
      <c r="BZ676" s="420"/>
      <c r="CA676" s="420"/>
      <c r="CB676" s="420"/>
      <c r="CC676" s="420"/>
      <c r="CD676" s="420"/>
      <c r="CE676" s="420"/>
      <c r="CF676" s="420"/>
      <c r="CG676" s="420"/>
      <c r="CH676" s="420"/>
      <c r="CI676" s="420"/>
      <c r="CJ676" s="420"/>
      <c r="CK676" s="420"/>
      <c r="CL676" s="420"/>
      <c r="CM676" s="420"/>
      <c r="CN676" s="420"/>
      <c r="CO676" s="420"/>
      <c r="CP676" s="420"/>
      <c r="CQ676" s="420"/>
      <c r="CR676" s="420"/>
      <c r="CS676" s="420"/>
      <c r="CT676" s="420"/>
      <c r="CU676" s="420"/>
      <c r="CV676" s="420"/>
      <c r="CW676" s="420"/>
      <c r="CX676" s="420"/>
      <c r="CY676" s="420"/>
      <c r="CZ676" s="420"/>
    </row>
    <row r="677" s="748" customFormat="true" ht="25.15" customHeight="true" x14ac:dyDescent="0.2">
      <c r="C677" s="849" t="s">
        <v>387</v>
      </c>
      <c r="D677" s="848"/>
      <c r="E677" s="708">
        <v>6.3311709813632002E-4</v>
      </c>
      <c r="F677" s="660"/>
      <c r="G677" s="660"/>
      <c r="H677" s="848" t="s">
        <v>342</v>
      </c>
      <c r="I677" s="848"/>
      <c r="J677" s="708">
        <v>-6.3662842020445415E-3</v>
      </c>
      <c r="K677" s="660"/>
      <c r="L677" s="660"/>
      <c r="M677" s="848" t="s">
        <v>391</v>
      </c>
      <c r="N677" s="848"/>
      <c r="O677" s="708">
        <v>-2.9350074226852948E-5</v>
      </c>
      <c r="P677" s="660"/>
      <c r="Q677" s="660"/>
      <c r="AH677" s="417"/>
      <c r="AI677" s="417"/>
      <c r="AJ677" s="417"/>
      <c r="AK677" s="417"/>
      <c r="AL677" s="417"/>
      <c r="AM677" s="417"/>
      <c r="AN677" s="417"/>
      <c r="AO677" s="417"/>
      <c r="AP677" s="417"/>
      <c r="AQ677" s="417"/>
      <c r="AR677" s="417"/>
      <c r="AS677" s="417"/>
      <c r="AT677" s="417"/>
      <c r="AU677" s="417"/>
      <c r="AV677" s="417"/>
      <c r="AW677" s="417"/>
      <c r="AX677" s="417"/>
      <c r="AY677" s="417"/>
      <c r="AZ677" s="417"/>
      <c r="BA677" s="420"/>
      <c r="BB677" s="496"/>
      <c r="BC677" s="420"/>
      <c r="BD677" s="420"/>
      <c r="BE677" s="420"/>
      <c r="BF677" s="420"/>
      <c r="BG677" s="420"/>
      <c r="BH677" s="420"/>
      <c r="BI677" s="420"/>
      <c r="BJ677" s="420"/>
      <c r="BK677" s="420"/>
      <c r="BL677" s="420"/>
      <c r="BM677" s="420"/>
      <c r="BN677" s="420"/>
      <c r="BO677" s="420"/>
      <c r="BP677" s="420"/>
      <c r="BQ677" s="420"/>
      <c r="BR677" s="420"/>
      <c r="BS677" s="420"/>
      <c r="BT677" s="420"/>
      <c r="BU677" s="420"/>
      <c r="BV677" s="420"/>
      <c r="BW677" s="420"/>
      <c r="BX677" s="420"/>
      <c r="BY677" s="420"/>
      <c r="BZ677" s="420"/>
      <c r="CA677" s="420"/>
      <c r="CB677" s="420"/>
      <c r="CC677" s="420"/>
      <c r="CD677" s="420"/>
      <c r="CE677" s="420"/>
      <c r="CF677" s="420"/>
      <c r="CG677" s="420"/>
      <c r="CH677" s="420"/>
      <c r="CI677" s="420"/>
      <c r="CJ677" s="420"/>
      <c r="CK677" s="420"/>
      <c r="CL677" s="420"/>
      <c r="CM677" s="420"/>
      <c r="CN677" s="420"/>
      <c r="CO677" s="420"/>
      <c r="CP677" s="420"/>
      <c r="CQ677" s="420"/>
      <c r="CR677" s="420"/>
      <c r="CS677" s="420"/>
      <c r="CT677" s="420"/>
      <c r="CU677" s="420"/>
      <c r="CV677" s="420"/>
      <c r="CW677" s="420"/>
      <c r="CX677" s="420"/>
      <c r="CY677" s="420"/>
      <c r="CZ677" s="420"/>
    </row>
    <row r="678" s="748" customFormat="true" ht="25.15" customHeight="true" x14ac:dyDescent="0.2">
      <c r="C678" s="849" t="s">
        <v>360</v>
      </c>
      <c r="D678" s="848"/>
      <c r="E678" s="708">
        <v>-2.7512243178384639E-3</v>
      </c>
      <c r="F678" s="660"/>
      <c r="G678" s="660"/>
      <c r="H678" s="848" t="s">
        <v>343</v>
      </c>
      <c r="I678" s="848"/>
      <c r="J678" s="708">
        <v>5.2360437866418065E-3</v>
      </c>
      <c r="K678" s="660"/>
      <c r="L678" s="660"/>
      <c r="M678" s="848" t="s">
        <v>363</v>
      </c>
      <c r="N678" s="848"/>
      <c r="O678" s="708">
        <v>-1.7396305899402658E-4</v>
      </c>
      <c r="P678" s="660"/>
      <c r="Q678" s="660"/>
      <c r="AH678" s="417"/>
      <c r="AI678" s="417"/>
      <c r="AJ678" s="417"/>
      <c r="AK678" s="417"/>
      <c r="AL678" s="417"/>
      <c r="AM678" s="417"/>
      <c r="AN678" s="417"/>
      <c r="AO678" s="417"/>
      <c r="AP678" s="417"/>
      <c r="AQ678" s="417"/>
      <c r="AR678" s="417"/>
      <c r="AS678" s="417"/>
      <c r="AT678" s="417"/>
      <c r="AU678" s="417"/>
      <c r="AV678" s="417"/>
      <c r="AW678" s="417"/>
      <c r="AX678" s="417"/>
      <c r="AY678" s="417"/>
      <c r="AZ678" s="417"/>
      <c r="BA678" s="420"/>
      <c r="BB678" s="496"/>
      <c r="BC678" s="420"/>
      <c r="BD678" s="420"/>
      <c r="BE678" s="420"/>
      <c r="BF678" s="420"/>
      <c r="BG678" s="420"/>
      <c r="BH678" s="420"/>
      <c r="BI678" s="420"/>
      <c r="BJ678" s="420"/>
      <c r="BK678" s="420"/>
      <c r="BL678" s="420"/>
      <c r="BM678" s="420"/>
      <c r="BN678" s="420"/>
      <c r="BO678" s="420"/>
      <c r="BP678" s="420"/>
      <c r="BQ678" s="420"/>
      <c r="BR678" s="420"/>
      <c r="BS678" s="420"/>
      <c r="BT678" s="420"/>
      <c r="BU678" s="420"/>
      <c r="BV678" s="420"/>
      <c r="BW678" s="420"/>
      <c r="BX678" s="420"/>
      <c r="BY678" s="420"/>
      <c r="BZ678" s="420"/>
      <c r="CA678" s="420"/>
      <c r="CB678" s="420"/>
      <c r="CC678" s="420"/>
      <c r="CD678" s="420"/>
      <c r="CE678" s="420"/>
      <c r="CF678" s="420"/>
      <c r="CG678" s="420"/>
      <c r="CH678" s="420"/>
      <c r="CI678" s="420"/>
      <c r="CJ678" s="420"/>
      <c r="CK678" s="420"/>
      <c r="CL678" s="420"/>
      <c r="CM678" s="420"/>
      <c r="CN678" s="420"/>
      <c r="CO678" s="420"/>
      <c r="CP678" s="420"/>
      <c r="CQ678" s="420"/>
      <c r="CR678" s="420"/>
      <c r="CS678" s="420"/>
      <c r="CT678" s="420"/>
      <c r="CU678" s="420"/>
      <c r="CV678" s="420"/>
      <c r="CW678" s="420"/>
      <c r="CX678" s="420"/>
      <c r="CY678" s="420"/>
      <c r="CZ678" s="420"/>
    </row>
    <row r="679" s="748" customFormat="true" ht="25.15" customHeight="true" x14ac:dyDescent="0.2">
      <c r="C679" s="849" t="s">
        <v>235</v>
      </c>
      <c r="D679" s="848"/>
      <c r="E679" s="708">
        <v>1.4294296307544074E-5</v>
      </c>
      <c r="F679" s="660"/>
      <c r="G679" s="660"/>
      <c r="H679" s="848" t="s">
        <v>361</v>
      </c>
      <c r="I679" s="848"/>
      <c r="J679" s="708">
        <v>-1.4979394056440333E-3</v>
      </c>
      <c r="K679" s="660"/>
      <c r="L679" s="660"/>
      <c r="M679" s="848" t="s">
        <v>352</v>
      </c>
      <c r="N679" s="848"/>
      <c r="O679" s="708">
        <v>5.0250723655373831E-4</v>
      </c>
      <c r="P679" s="660"/>
      <c r="Q679" s="660"/>
      <c r="AH679" s="417"/>
      <c r="AI679" s="417"/>
      <c r="AJ679" s="417"/>
      <c r="AK679" s="417"/>
      <c r="AL679" s="417"/>
      <c r="AM679" s="417"/>
      <c r="AN679" s="417"/>
      <c r="AO679" s="417"/>
      <c r="AP679" s="417"/>
      <c r="AQ679" s="417"/>
      <c r="AR679" s="417"/>
      <c r="AS679" s="417"/>
      <c r="AT679" s="417"/>
      <c r="AU679" s="417"/>
      <c r="AV679" s="417"/>
      <c r="AW679" s="417"/>
      <c r="AX679" s="417"/>
      <c r="AY679" s="417"/>
      <c r="AZ679" s="417"/>
      <c r="BA679" s="420"/>
      <c r="BB679" s="496"/>
      <c r="BC679" s="420"/>
      <c r="BD679" s="420"/>
      <c r="BE679" s="420"/>
      <c r="BF679" s="420"/>
      <c r="BG679" s="420"/>
      <c r="BH679" s="420"/>
      <c r="BI679" s="420"/>
      <c r="BJ679" s="420"/>
      <c r="BK679" s="420"/>
      <c r="BL679" s="420"/>
      <c r="BM679" s="420"/>
      <c r="BN679" s="420"/>
      <c r="BO679" s="420"/>
      <c r="BP679" s="420"/>
      <c r="BQ679" s="420"/>
      <c r="BR679" s="420"/>
      <c r="BS679" s="420"/>
      <c r="BT679" s="420"/>
      <c r="BU679" s="420"/>
      <c r="BV679" s="420"/>
      <c r="BW679" s="420"/>
      <c r="BX679" s="420"/>
      <c r="BY679" s="420"/>
      <c r="BZ679" s="420"/>
      <c r="CA679" s="420"/>
      <c r="CB679" s="420"/>
      <c r="CC679" s="420"/>
      <c r="CD679" s="420"/>
      <c r="CE679" s="420"/>
      <c r="CF679" s="420"/>
      <c r="CG679" s="420"/>
      <c r="CH679" s="420"/>
      <c r="CI679" s="420"/>
      <c r="CJ679" s="420"/>
      <c r="CK679" s="420"/>
      <c r="CL679" s="420"/>
      <c r="CM679" s="420"/>
      <c r="CN679" s="420"/>
      <c r="CO679" s="420"/>
      <c r="CP679" s="420"/>
      <c r="CQ679" s="420"/>
      <c r="CR679" s="420"/>
      <c r="CS679" s="420"/>
      <c r="CT679" s="420"/>
      <c r="CU679" s="420"/>
      <c r="CV679" s="420"/>
      <c r="CW679" s="420"/>
      <c r="CX679" s="420"/>
      <c r="CY679" s="420"/>
      <c r="CZ679" s="420"/>
    </row>
    <row r="680" s="748" customFormat="true" ht="25.15" customHeight="true" x14ac:dyDescent="0.2">
      <c r="C680" s="849" t="s">
        <v>384</v>
      </c>
      <c r="D680" s="848"/>
      <c r="E680" s="708">
        <v>-2.217267760136112E-4</v>
      </c>
      <c r="F680" s="660"/>
      <c r="G680" s="660"/>
      <c r="H680" s="848" t="s">
        <v>376</v>
      </c>
      <c r="I680" s="848"/>
      <c r="J680" s="708">
        <v>1.9925258037056884E-5</v>
      </c>
      <c r="K680" s="660"/>
      <c r="L680" s="660"/>
      <c r="M680" s="848" t="s">
        <v>364</v>
      </c>
      <c r="N680" s="848"/>
      <c r="O680" s="708">
        <v>-1.3933142374816199E-4</v>
      </c>
      <c r="P680" s="660"/>
      <c r="Q680" s="660"/>
      <c r="AH680" s="417"/>
      <c r="AI680" s="417"/>
      <c r="AJ680" s="417"/>
      <c r="AK680" s="417"/>
      <c r="AL680" s="417"/>
      <c r="AM680" s="417"/>
      <c r="AN680" s="417"/>
      <c r="AO680" s="417"/>
      <c r="AP680" s="417"/>
      <c r="AQ680" s="417"/>
      <c r="AR680" s="417"/>
      <c r="AS680" s="417"/>
      <c r="AT680" s="417"/>
      <c r="AU680" s="417"/>
      <c r="AV680" s="417"/>
      <c r="AW680" s="417"/>
      <c r="AX680" s="417"/>
      <c r="AY680" s="417"/>
      <c r="AZ680" s="417"/>
      <c r="BA680" s="420"/>
      <c r="BB680" s="496"/>
      <c r="BC680" s="420"/>
      <c r="BD680" s="420"/>
      <c r="BE680" s="420"/>
      <c r="BF680" s="420"/>
      <c r="BG680" s="420"/>
      <c r="BH680" s="420"/>
      <c r="BI680" s="420"/>
      <c r="BJ680" s="420"/>
      <c r="BK680" s="420"/>
      <c r="BL680" s="420"/>
      <c r="BM680" s="420"/>
      <c r="BN680" s="420"/>
      <c r="BO680" s="420"/>
      <c r="BP680" s="420"/>
      <c r="BQ680" s="420"/>
      <c r="BR680" s="420"/>
      <c r="BS680" s="420"/>
      <c r="BT680" s="420"/>
      <c r="BU680" s="420"/>
      <c r="BV680" s="420"/>
      <c r="BW680" s="420"/>
      <c r="BX680" s="420"/>
      <c r="BY680" s="420"/>
      <c r="BZ680" s="420"/>
      <c r="CA680" s="420"/>
      <c r="CB680" s="420"/>
      <c r="CC680" s="420"/>
      <c r="CD680" s="420"/>
      <c r="CE680" s="420"/>
      <c r="CF680" s="420"/>
      <c r="CG680" s="420"/>
      <c r="CH680" s="420"/>
      <c r="CI680" s="420"/>
      <c r="CJ680" s="420"/>
      <c r="CK680" s="420"/>
      <c r="CL680" s="420"/>
      <c r="CM680" s="420"/>
      <c r="CN680" s="420"/>
      <c r="CO680" s="420"/>
      <c r="CP680" s="420"/>
      <c r="CQ680" s="420"/>
      <c r="CR680" s="420"/>
      <c r="CS680" s="420"/>
      <c r="CT680" s="420"/>
      <c r="CU680" s="420"/>
      <c r="CV680" s="420"/>
      <c r="CW680" s="420"/>
      <c r="CX680" s="420"/>
      <c r="CY680" s="420"/>
      <c r="CZ680" s="420"/>
    </row>
    <row r="681" s="748" customFormat="true" ht="25.15" customHeight="true" x14ac:dyDescent="0.2">
      <c r="C681" s="849" t="s">
        <v>382</v>
      </c>
      <c r="D681" s="848"/>
      <c r="E681" s="708">
        <v>-1.4628911062788773E-4</v>
      </c>
      <c r="F681" s="660"/>
      <c r="G681" s="660"/>
      <c r="H681" s="848" t="s">
        <v>372</v>
      </c>
      <c r="I681" s="848"/>
      <c r="J681" s="708">
        <v>-8.1054946722595035E-4</v>
      </c>
      <c r="K681" s="660"/>
      <c r="L681" s="660"/>
      <c r="M681" s="848" t="s">
        <v>388</v>
      </c>
      <c r="N681" s="848"/>
      <c r="O681" s="708">
        <v>7.1188671522025971E-5</v>
      </c>
      <c r="P681" s="660"/>
      <c r="Q681" s="660"/>
      <c r="AH681" s="417"/>
      <c r="AI681" s="417"/>
      <c r="AJ681" s="417"/>
      <c r="AK681" s="417"/>
      <c r="AL681" s="417"/>
      <c r="AM681" s="417"/>
      <c r="AN681" s="417"/>
      <c r="AO681" s="417"/>
      <c r="AP681" s="417"/>
      <c r="AQ681" s="417"/>
      <c r="AR681" s="417"/>
      <c r="AS681" s="417"/>
      <c r="AT681" s="417"/>
      <c r="AU681" s="417"/>
      <c r="AV681" s="417"/>
      <c r="AW681" s="417"/>
      <c r="AX681" s="417"/>
      <c r="AY681" s="417"/>
      <c r="AZ681" s="417"/>
      <c r="BA681" s="420"/>
      <c r="BB681" s="496"/>
      <c r="BC681" s="420"/>
      <c r="BD681" s="420"/>
      <c r="BE681" s="420"/>
      <c r="BF681" s="420"/>
      <c r="BG681" s="420"/>
      <c r="BH681" s="420"/>
      <c r="BI681" s="420"/>
      <c r="BJ681" s="420"/>
      <c r="BK681" s="420"/>
      <c r="BL681" s="420"/>
      <c r="BM681" s="420"/>
      <c r="BN681" s="420"/>
      <c r="BO681" s="420"/>
      <c r="BP681" s="420"/>
      <c r="BQ681" s="420"/>
      <c r="BR681" s="420"/>
      <c r="BS681" s="420"/>
      <c r="BT681" s="420"/>
      <c r="BU681" s="420"/>
      <c r="BV681" s="420"/>
      <c r="BW681" s="420"/>
      <c r="BX681" s="420"/>
      <c r="BY681" s="420"/>
      <c r="BZ681" s="420"/>
      <c r="CA681" s="420"/>
      <c r="CB681" s="420"/>
      <c r="CC681" s="420"/>
      <c r="CD681" s="420"/>
      <c r="CE681" s="420"/>
      <c r="CF681" s="420"/>
      <c r="CG681" s="420"/>
      <c r="CH681" s="420"/>
      <c r="CI681" s="420"/>
      <c r="CJ681" s="420"/>
      <c r="CK681" s="420"/>
      <c r="CL681" s="420"/>
      <c r="CM681" s="420"/>
      <c r="CN681" s="420"/>
      <c r="CO681" s="420"/>
      <c r="CP681" s="420"/>
      <c r="CQ681" s="420"/>
      <c r="CR681" s="420"/>
      <c r="CS681" s="420"/>
      <c r="CT681" s="420"/>
      <c r="CU681" s="420"/>
      <c r="CV681" s="420"/>
      <c r="CW681" s="420"/>
      <c r="CX681" s="420"/>
      <c r="CY681" s="420"/>
      <c r="CZ681" s="420"/>
    </row>
    <row r="682" s="748" customFormat="true" ht="25.15" customHeight="true" x14ac:dyDescent="0.2">
      <c r="C682" s="849" t="s">
        <v>232</v>
      </c>
      <c r="D682" s="848"/>
      <c r="E682" s="708">
        <v>-6.2454984012510232E-3</v>
      </c>
      <c r="F682" s="660"/>
      <c r="G682" s="660"/>
      <c r="H682" s="848" t="s">
        <v>358</v>
      </c>
      <c r="I682" s="848"/>
      <c r="J682" s="708">
        <v>-3.9300898476463762E-3</v>
      </c>
      <c r="K682" s="660"/>
      <c r="L682" s="660"/>
      <c r="M682" s="848" t="s">
        <v>348</v>
      </c>
      <c r="N682" s="848"/>
      <c r="O682" s="708">
        <v>1.4211161771305898E-3</v>
      </c>
      <c r="P682" s="660"/>
      <c r="Q682" s="660"/>
      <c r="AH682" s="417"/>
      <c r="AI682" s="417"/>
      <c r="AJ682" s="417"/>
      <c r="AK682" s="417"/>
      <c r="AL682" s="417"/>
      <c r="AM682" s="417"/>
      <c r="AN682" s="417"/>
      <c r="AO682" s="417"/>
      <c r="AP682" s="417"/>
      <c r="AQ682" s="417"/>
      <c r="AR682" s="417"/>
      <c r="AS682" s="417"/>
      <c r="AT682" s="417"/>
      <c r="AU682" s="417"/>
      <c r="AV682" s="417"/>
      <c r="AW682" s="417"/>
      <c r="AX682" s="417"/>
      <c r="AY682" s="417"/>
      <c r="AZ682" s="417"/>
      <c r="BA682" s="420"/>
      <c r="BB682" s="496"/>
      <c r="BC682" s="420"/>
      <c r="BD682" s="420"/>
      <c r="BE682" s="420"/>
      <c r="BF682" s="420"/>
      <c r="BG682" s="420"/>
      <c r="BH682" s="420"/>
      <c r="BI682" s="420"/>
      <c r="BJ682" s="420"/>
      <c r="BK682" s="420"/>
      <c r="BL682" s="420"/>
      <c r="BM682" s="420"/>
      <c r="BN682" s="420"/>
      <c r="BO682" s="420"/>
      <c r="BP682" s="420"/>
      <c r="BQ682" s="420"/>
      <c r="BR682" s="420"/>
      <c r="BS682" s="420"/>
      <c r="BT682" s="420"/>
      <c r="BU682" s="420"/>
      <c r="BV682" s="420"/>
      <c r="BW682" s="420"/>
      <c r="BX682" s="420"/>
      <c r="BY682" s="420"/>
      <c r="BZ682" s="420"/>
      <c r="CA682" s="420"/>
      <c r="CB682" s="420"/>
      <c r="CC682" s="420"/>
      <c r="CD682" s="420"/>
      <c r="CE682" s="420"/>
      <c r="CF682" s="420"/>
      <c r="CG682" s="420"/>
      <c r="CH682" s="420"/>
      <c r="CI682" s="420"/>
      <c r="CJ682" s="420"/>
      <c r="CK682" s="420"/>
      <c r="CL682" s="420"/>
      <c r="CM682" s="420"/>
      <c r="CN682" s="420"/>
      <c r="CO682" s="420"/>
      <c r="CP682" s="420"/>
      <c r="CQ682" s="420"/>
      <c r="CR682" s="420"/>
      <c r="CS682" s="420"/>
      <c r="CT682" s="420"/>
      <c r="CU682" s="420"/>
      <c r="CV682" s="420"/>
      <c r="CW682" s="420"/>
      <c r="CX682" s="420"/>
      <c r="CY682" s="420"/>
      <c r="CZ682" s="420"/>
    </row>
    <row r="683" s="748" customFormat="true" ht="25.15" customHeight="true" x14ac:dyDescent="0.2">
      <c r="C683" s="849" t="s">
        <v>345</v>
      </c>
      <c r="D683" s="848"/>
      <c r="E683" s="708">
        <v>3.3496920780412328E-3</v>
      </c>
      <c r="F683" s="660"/>
      <c r="G683" s="660"/>
      <c r="H683" s="848" t="s">
        <v>374</v>
      </c>
      <c r="I683" s="848"/>
      <c r="J683" s="708">
        <v>-8.0666482032947374E-4</v>
      </c>
      <c r="K683" s="660"/>
      <c r="L683" s="660"/>
      <c r="M683" s="848" t="s">
        <v>357</v>
      </c>
      <c r="N683" s="848"/>
      <c r="O683" s="708">
        <v>-1.0584840347090249E-3</v>
      </c>
      <c r="P683" s="660"/>
      <c r="Q683" s="660"/>
      <c r="AH683" s="417"/>
      <c r="AI683" s="417"/>
      <c r="AJ683" s="417"/>
      <c r="AK683" s="417"/>
      <c r="AL683" s="417"/>
      <c r="AM683" s="417"/>
      <c r="AN683" s="417"/>
      <c r="AO683" s="417"/>
      <c r="AP683" s="417"/>
      <c r="AQ683" s="417"/>
      <c r="AR683" s="417"/>
      <c r="AS683" s="417"/>
      <c r="AT683" s="417"/>
      <c r="AU683" s="417"/>
      <c r="AV683" s="417"/>
      <c r="AW683" s="417"/>
      <c r="AX683" s="417"/>
      <c r="AY683" s="417"/>
      <c r="AZ683" s="417"/>
      <c r="BA683" s="420"/>
      <c r="BB683" s="496"/>
      <c r="BC683" s="420"/>
      <c r="BD683" s="420"/>
      <c r="BE683" s="420"/>
      <c r="BF683" s="420"/>
      <c r="BG683" s="420"/>
      <c r="BH683" s="420"/>
      <c r="BI683" s="420"/>
      <c r="BJ683" s="420"/>
      <c r="BK683" s="420"/>
      <c r="BL683" s="420"/>
      <c r="BM683" s="420"/>
      <c r="BN683" s="420"/>
      <c r="BO683" s="420"/>
      <c r="BP683" s="420"/>
      <c r="BQ683" s="420"/>
      <c r="BR683" s="420"/>
      <c r="BS683" s="420"/>
      <c r="BT683" s="420"/>
      <c r="BU683" s="420"/>
      <c r="BV683" s="420"/>
      <c r="BW683" s="420"/>
      <c r="BX683" s="420"/>
      <c r="BY683" s="420"/>
      <c r="BZ683" s="420"/>
      <c r="CA683" s="420"/>
      <c r="CB683" s="420"/>
      <c r="CC683" s="420"/>
      <c r="CD683" s="420"/>
      <c r="CE683" s="420"/>
      <c r="CF683" s="420"/>
      <c r="CG683" s="420"/>
      <c r="CH683" s="420"/>
      <c r="CI683" s="420"/>
      <c r="CJ683" s="420"/>
      <c r="CK683" s="420"/>
      <c r="CL683" s="420"/>
      <c r="CM683" s="420"/>
      <c r="CN683" s="420"/>
      <c r="CO683" s="420"/>
      <c r="CP683" s="420"/>
      <c r="CQ683" s="420"/>
      <c r="CR683" s="420"/>
      <c r="CS683" s="420"/>
      <c r="CT683" s="420"/>
      <c r="CU683" s="420"/>
      <c r="CV683" s="420"/>
      <c r="CW683" s="420"/>
      <c r="CX683" s="420"/>
      <c r="CY683" s="420"/>
      <c r="CZ683" s="420"/>
    </row>
    <row r="684" s="748" customFormat="true" ht="25.15" customHeight="true" x14ac:dyDescent="0.2">
      <c r="C684" s="849" t="s">
        <v>350</v>
      </c>
      <c r="D684" s="848"/>
      <c r="E684" s="708">
        <v>-3.7488156181006713E-3</v>
      </c>
      <c r="F684" s="660"/>
      <c r="G684" s="660"/>
      <c r="H684" s="848" t="s">
        <v>377</v>
      </c>
      <c r="I684" s="848"/>
      <c r="J684" s="708">
        <v>-1.8140498931714937E-3</v>
      </c>
      <c r="K684" s="660"/>
      <c r="L684" s="660"/>
      <c r="M684" s="848" t="s">
        <v>375</v>
      </c>
      <c r="N684" s="848"/>
      <c r="O684" s="708">
        <v>-8.4258368410617719E-5</v>
      </c>
      <c r="P684" s="660"/>
      <c r="Q684" s="660"/>
      <c r="AH684" s="417"/>
      <c r="AI684" s="417"/>
      <c r="AJ684" s="417"/>
      <c r="AK684" s="417"/>
      <c r="AL684" s="417"/>
      <c r="AM684" s="417"/>
      <c r="AN684" s="417"/>
      <c r="AO684" s="417"/>
      <c r="AP684" s="417"/>
      <c r="AQ684" s="417"/>
      <c r="AR684" s="417"/>
      <c r="AS684" s="417"/>
      <c r="AT684" s="417"/>
      <c r="AU684" s="417"/>
      <c r="AV684" s="417"/>
      <c r="AW684" s="417"/>
      <c r="AX684" s="417"/>
      <c r="AY684" s="417"/>
      <c r="AZ684" s="417"/>
      <c r="BA684" s="420"/>
      <c r="BB684" s="496"/>
      <c r="BC684" s="420"/>
      <c r="BD684" s="420"/>
      <c r="BE684" s="420"/>
      <c r="BF684" s="420"/>
      <c r="BG684" s="420"/>
      <c r="BH684" s="420"/>
      <c r="BI684" s="420"/>
      <c r="BJ684" s="420"/>
      <c r="BK684" s="420"/>
      <c r="BL684" s="420"/>
      <c r="BM684" s="420"/>
      <c r="BN684" s="420"/>
      <c r="BO684" s="420"/>
      <c r="BP684" s="420"/>
      <c r="BQ684" s="420"/>
      <c r="BR684" s="420"/>
      <c r="BS684" s="420"/>
      <c r="BT684" s="420"/>
      <c r="BU684" s="420"/>
      <c r="BV684" s="420"/>
      <c r="BW684" s="420"/>
      <c r="BX684" s="420"/>
      <c r="BY684" s="420"/>
      <c r="BZ684" s="420"/>
      <c r="CA684" s="420"/>
      <c r="CB684" s="420"/>
      <c r="CC684" s="420"/>
      <c r="CD684" s="420"/>
      <c r="CE684" s="420"/>
      <c r="CF684" s="420"/>
      <c r="CG684" s="420"/>
      <c r="CH684" s="420"/>
      <c r="CI684" s="420"/>
      <c r="CJ684" s="420"/>
      <c r="CK684" s="420"/>
      <c r="CL684" s="420"/>
      <c r="CM684" s="420"/>
      <c r="CN684" s="420"/>
      <c r="CO684" s="420"/>
      <c r="CP684" s="420"/>
      <c r="CQ684" s="420"/>
      <c r="CR684" s="420"/>
      <c r="CS684" s="420"/>
      <c r="CT684" s="420"/>
      <c r="CU684" s="420"/>
      <c r="CV684" s="420"/>
      <c r="CW684" s="420"/>
      <c r="CX684" s="420"/>
      <c r="CY684" s="420"/>
      <c r="CZ684" s="420"/>
    </row>
    <row r="685" s="748" customFormat="true" ht="25.15" customHeight="true" x14ac:dyDescent="0.2">
      <c r="C685" s="849" t="s">
        <v>389</v>
      </c>
      <c r="D685" s="848"/>
      <c r="E685" s="708">
        <v>1.5296446570464765E-4</v>
      </c>
      <c r="F685" s="660"/>
      <c r="G685" s="660"/>
      <c r="H685" s="848" t="s">
        <v>359</v>
      </c>
      <c r="I685" s="848"/>
      <c r="J685" s="708">
        <v>-2.4243325024483646E-3</v>
      </c>
      <c r="K685" s="660"/>
      <c r="L685" s="660"/>
      <c r="M685" s="848" t="s">
        <v>370</v>
      </c>
      <c r="N685" s="848"/>
      <c r="O685" s="708">
        <v>5.4046087872749017E-4</v>
      </c>
      <c r="P685" s="660"/>
      <c r="Q685" s="660"/>
      <c r="AH685" s="417"/>
      <c r="AI685" s="417"/>
      <c r="AJ685" s="417"/>
      <c r="AK685" s="417"/>
      <c r="AL685" s="417"/>
      <c r="AM685" s="417"/>
      <c r="AN685" s="417"/>
      <c r="AO685" s="417"/>
      <c r="AP685" s="417"/>
      <c r="AQ685" s="417"/>
      <c r="AR685" s="417"/>
      <c r="AS685" s="417"/>
      <c r="AT685" s="417"/>
      <c r="AU685" s="417"/>
      <c r="AV685" s="417"/>
      <c r="AW685" s="417"/>
      <c r="AX685" s="417"/>
      <c r="AY685" s="417"/>
      <c r="AZ685" s="417"/>
      <c r="BA685" s="420"/>
      <c r="BB685" s="496"/>
      <c r="BC685" s="420"/>
      <c r="BD685" s="420"/>
      <c r="BE685" s="420"/>
      <c r="BF685" s="420"/>
      <c r="BG685" s="420"/>
      <c r="BH685" s="420"/>
      <c r="BI685" s="420"/>
      <c r="BJ685" s="420"/>
      <c r="BK685" s="420"/>
      <c r="BL685" s="420"/>
      <c r="BM685" s="420"/>
      <c r="BN685" s="420"/>
      <c r="BO685" s="420"/>
      <c r="BP685" s="420"/>
      <c r="BQ685" s="420"/>
      <c r="BR685" s="420"/>
      <c r="BS685" s="420"/>
      <c r="BT685" s="420"/>
      <c r="BU685" s="420"/>
      <c r="BV685" s="420"/>
      <c r="BW685" s="420"/>
      <c r="BX685" s="420"/>
      <c r="BY685" s="420"/>
      <c r="BZ685" s="420"/>
      <c r="CA685" s="420"/>
      <c r="CB685" s="420"/>
      <c r="CC685" s="420"/>
      <c r="CD685" s="420"/>
      <c r="CE685" s="420"/>
      <c r="CF685" s="420"/>
      <c r="CG685" s="420"/>
      <c r="CH685" s="420"/>
      <c r="CI685" s="420"/>
      <c r="CJ685" s="420"/>
      <c r="CK685" s="420"/>
      <c r="CL685" s="420"/>
      <c r="CM685" s="420"/>
      <c r="CN685" s="420"/>
      <c r="CO685" s="420"/>
      <c r="CP685" s="420"/>
      <c r="CQ685" s="420"/>
      <c r="CR685" s="420"/>
      <c r="CS685" s="420"/>
      <c r="CT685" s="420"/>
      <c r="CU685" s="420"/>
      <c r="CV685" s="420"/>
      <c r="CW685" s="420"/>
      <c r="CX685" s="420"/>
      <c r="CY685" s="420"/>
      <c r="CZ685" s="420"/>
    </row>
    <row r="686" s="748" customFormat="true" ht="25.15" customHeight="true" x14ac:dyDescent="0.2">
      <c r="C686" s="849" t="s">
        <v>347</v>
      </c>
      <c r="D686" s="848"/>
      <c r="E686" s="708">
        <v>-2.3371200867613844E-3</v>
      </c>
      <c r="F686" s="660"/>
      <c r="G686" s="660"/>
      <c r="H686" s="848" t="s">
        <v>383</v>
      </c>
      <c r="I686" s="848"/>
      <c r="J686" s="708">
        <v>-5.1493191146898626E-5</v>
      </c>
      <c r="K686" s="660"/>
      <c r="L686" s="660"/>
      <c r="M686" s="848" t="s">
        <v>342</v>
      </c>
      <c r="N686" s="848"/>
      <c r="O686" s="708">
        <v>-3.3706087295224817E-3</v>
      </c>
      <c r="P686" s="660"/>
      <c r="Q686" s="660"/>
      <c r="AH686" s="417"/>
      <c r="AI686" s="417"/>
      <c r="AJ686" s="417"/>
      <c r="AK686" s="417"/>
      <c r="AL686" s="417"/>
      <c r="AM686" s="417"/>
      <c r="AN686" s="417"/>
      <c r="AO686" s="417"/>
      <c r="AP686" s="417"/>
      <c r="AQ686" s="417"/>
      <c r="AR686" s="417"/>
      <c r="AS686" s="417"/>
      <c r="AT686" s="417"/>
      <c r="AU686" s="417"/>
      <c r="AV686" s="417"/>
      <c r="AW686" s="417"/>
      <c r="AX686" s="417"/>
      <c r="AY686" s="417"/>
      <c r="AZ686" s="417"/>
      <c r="BA686" s="420"/>
      <c r="BB686" s="496"/>
      <c r="BC686" s="420"/>
      <c r="BD686" s="420"/>
      <c r="BE686" s="420"/>
      <c r="BF686" s="420"/>
      <c r="BG686" s="420"/>
      <c r="BH686" s="420"/>
      <c r="BI686" s="420"/>
      <c r="BJ686" s="420"/>
      <c r="BK686" s="420"/>
      <c r="BL686" s="420"/>
      <c r="BM686" s="420"/>
      <c r="BN686" s="420"/>
      <c r="BO686" s="420"/>
      <c r="BP686" s="420"/>
      <c r="BQ686" s="420"/>
      <c r="BR686" s="420"/>
      <c r="BS686" s="420"/>
      <c r="BT686" s="420"/>
      <c r="BU686" s="420"/>
      <c r="BV686" s="420"/>
      <c r="BW686" s="420"/>
      <c r="BX686" s="420"/>
      <c r="BY686" s="420"/>
      <c r="BZ686" s="420"/>
      <c r="CA686" s="420"/>
      <c r="CB686" s="420"/>
      <c r="CC686" s="420"/>
      <c r="CD686" s="420"/>
      <c r="CE686" s="420"/>
      <c r="CF686" s="420"/>
      <c r="CG686" s="420"/>
      <c r="CH686" s="420"/>
      <c r="CI686" s="420"/>
      <c r="CJ686" s="420"/>
      <c r="CK686" s="420"/>
      <c r="CL686" s="420"/>
      <c r="CM686" s="420"/>
      <c r="CN686" s="420"/>
      <c r="CO686" s="420"/>
      <c r="CP686" s="420"/>
      <c r="CQ686" s="420"/>
      <c r="CR686" s="420"/>
      <c r="CS686" s="420"/>
      <c r="CT686" s="420"/>
      <c r="CU686" s="420"/>
      <c r="CV686" s="420"/>
      <c r="CW686" s="420"/>
      <c r="CX686" s="420"/>
      <c r="CY686" s="420"/>
      <c r="CZ686" s="420"/>
    </row>
    <row r="687" s="748" customFormat="true" ht="25.15" customHeight="true" x14ac:dyDescent="0.2">
      <c r="C687" s="849" t="s">
        <v>366</v>
      </c>
      <c r="D687" s="848"/>
      <c r="E687" s="708">
        <v>-2.2056763766058231E-3</v>
      </c>
      <c r="F687" s="660"/>
      <c r="G687" s="660"/>
      <c r="H687" s="848" t="s">
        <v>380</v>
      </c>
      <c r="I687" s="848"/>
      <c r="J687" s="708">
        <v>-3.252093941801252E-4</v>
      </c>
      <c r="K687" s="660"/>
      <c r="L687" s="660"/>
      <c r="M687" s="848" t="s">
        <v>343</v>
      </c>
      <c r="N687" s="848"/>
      <c r="O687" s="708">
        <v>2.4689406496032299E-3</v>
      </c>
      <c r="P687" s="660"/>
      <c r="Q687" s="660"/>
      <c r="AH687" s="417"/>
      <c r="AI687" s="417"/>
      <c r="AJ687" s="417"/>
      <c r="AK687" s="417"/>
      <c r="AL687" s="417"/>
      <c r="AM687" s="417"/>
      <c r="AN687" s="417"/>
      <c r="AO687" s="417"/>
      <c r="AP687" s="417"/>
      <c r="AQ687" s="417"/>
      <c r="AR687" s="417"/>
      <c r="AS687" s="417"/>
      <c r="AT687" s="417"/>
      <c r="AU687" s="417"/>
      <c r="AV687" s="417"/>
      <c r="AW687" s="417"/>
      <c r="AX687" s="417"/>
      <c r="AY687" s="417"/>
      <c r="AZ687" s="417"/>
      <c r="BA687" s="420"/>
      <c r="BB687" s="496"/>
      <c r="BC687" s="420"/>
      <c r="BD687" s="420"/>
      <c r="BE687" s="420"/>
      <c r="BF687" s="420"/>
      <c r="BG687" s="420"/>
      <c r="BH687" s="420"/>
      <c r="BI687" s="420"/>
      <c r="BJ687" s="420"/>
      <c r="BK687" s="420"/>
      <c r="BL687" s="420"/>
      <c r="BM687" s="420"/>
      <c r="BN687" s="420"/>
      <c r="BO687" s="420"/>
      <c r="BP687" s="420"/>
      <c r="BQ687" s="420"/>
      <c r="BR687" s="420"/>
      <c r="BS687" s="420"/>
      <c r="BT687" s="420"/>
      <c r="BU687" s="420"/>
      <c r="BV687" s="420"/>
      <c r="BW687" s="420"/>
      <c r="BX687" s="420"/>
      <c r="BY687" s="420"/>
      <c r="BZ687" s="420"/>
      <c r="CA687" s="420"/>
      <c r="CB687" s="420"/>
      <c r="CC687" s="420"/>
      <c r="CD687" s="420"/>
      <c r="CE687" s="420"/>
      <c r="CF687" s="420"/>
      <c r="CG687" s="420"/>
      <c r="CH687" s="420"/>
      <c r="CI687" s="420"/>
      <c r="CJ687" s="420"/>
      <c r="CK687" s="420"/>
      <c r="CL687" s="420"/>
      <c r="CM687" s="420"/>
      <c r="CN687" s="420"/>
      <c r="CO687" s="420"/>
      <c r="CP687" s="420"/>
      <c r="CQ687" s="420"/>
      <c r="CR687" s="420"/>
      <c r="CS687" s="420"/>
      <c r="CT687" s="420"/>
      <c r="CU687" s="420"/>
      <c r="CV687" s="420"/>
      <c r="CW687" s="420"/>
      <c r="CX687" s="420"/>
      <c r="CY687" s="420"/>
      <c r="CZ687" s="420"/>
    </row>
    <row r="688" s="748" customFormat="true" ht="25.15" customHeight="true" x14ac:dyDescent="0.2">
      <c r="C688" s="849" t="s">
        <v>349</v>
      </c>
      <c r="D688" s="848"/>
      <c r="E688" s="708">
        <v>-4.2147246332350629E-3</v>
      </c>
      <c r="F688" s="660"/>
      <c r="G688" s="660"/>
      <c r="H688" s="848" t="s">
        <v>378</v>
      </c>
      <c r="I688" s="848"/>
      <c r="J688" s="708">
        <v>-1.6972690066335357E-3</v>
      </c>
      <c r="K688" s="660"/>
      <c r="L688" s="660"/>
      <c r="M688" s="848" t="s">
        <v>361</v>
      </c>
      <c r="N688" s="848"/>
      <c r="O688" s="708">
        <v>-1.2663485499278034E-3</v>
      </c>
      <c r="P688" s="660"/>
      <c r="Q688" s="660"/>
      <c r="AH688" s="417"/>
      <c r="AI688" s="417"/>
      <c r="AJ688" s="417"/>
      <c r="AK688" s="417"/>
      <c r="AL688" s="417"/>
      <c r="AM688" s="417"/>
      <c r="AN688" s="417"/>
      <c r="AO688" s="417"/>
      <c r="AP688" s="417"/>
      <c r="AQ688" s="417"/>
      <c r="AR688" s="417"/>
      <c r="AS688" s="417"/>
      <c r="AT688" s="417"/>
      <c r="AU688" s="417"/>
      <c r="AV688" s="417"/>
      <c r="AW688" s="417"/>
      <c r="AX688" s="417"/>
      <c r="AY688" s="417"/>
      <c r="AZ688" s="417"/>
      <c r="BA688" s="420"/>
      <c r="BB688" s="496"/>
      <c r="BC688" s="420"/>
      <c r="BD688" s="420"/>
      <c r="BE688" s="420"/>
      <c r="BF688" s="420"/>
      <c r="BG688" s="420"/>
      <c r="BH688" s="420"/>
      <c r="BI688" s="420"/>
      <c r="BJ688" s="420"/>
      <c r="BK688" s="420"/>
      <c r="BL688" s="420"/>
      <c r="BM688" s="420"/>
      <c r="BN688" s="420"/>
      <c r="BO688" s="420"/>
      <c r="BP688" s="420"/>
      <c r="BQ688" s="420"/>
      <c r="BR688" s="420"/>
      <c r="BS688" s="420"/>
      <c r="BT688" s="420"/>
      <c r="BU688" s="420"/>
      <c r="BV688" s="420"/>
      <c r="BW688" s="420"/>
      <c r="BX688" s="420"/>
      <c r="BY688" s="420"/>
      <c r="BZ688" s="420"/>
      <c r="CA688" s="420"/>
      <c r="CB688" s="420"/>
      <c r="CC688" s="420"/>
      <c r="CD688" s="420"/>
      <c r="CE688" s="420"/>
      <c r="CF688" s="420"/>
      <c r="CG688" s="420"/>
      <c r="CH688" s="420"/>
      <c r="CI688" s="420"/>
      <c r="CJ688" s="420"/>
      <c r="CK688" s="420"/>
      <c r="CL688" s="420"/>
      <c r="CM688" s="420"/>
      <c r="CN688" s="420"/>
      <c r="CO688" s="420"/>
      <c r="CP688" s="420"/>
      <c r="CQ688" s="420"/>
      <c r="CR688" s="420"/>
      <c r="CS688" s="420"/>
      <c r="CT688" s="420"/>
      <c r="CU688" s="420"/>
      <c r="CV688" s="420"/>
      <c r="CW688" s="420"/>
      <c r="CX688" s="420"/>
      <c r="CY688" s="420"/>
      <c r="CZ688" s="420"/>
    </row>
    <row r="689" s="748" customFormat="true" ht="25.15" customHeight="true" x14ac:dyDescent="0.2">
      <c r="C689" s="849" t="s">
        <v>355</v>
      </c>
      <c r="D689" s="848"/>
      <c r="E689" s="708">
        <v>-3.3584804012116061E-3</v>
      </c>
      <c r="F689" s="660"/>
      <c r="G689" s="660"/>
      <c r="H689" s="848" t="s">
        <v>356</v>
      </c>
      <c r="I689" s="848"/>
      <c r="J689" s="708">
        <v>-3.5949050792595349E-3</v>
      </c>
      <c r="K689" s="660"/>
      <c r="L689" s="660"/>
      <c r="M689" s="848" t="s">
        <v>376</v>
      </c>
      <c r="N689" s="848"/>
      <c r="O689" s="708">
        <v>-5.3995659606802108E-4</v>
      </c>
      <c r="P689" s="660"/>
      <c r="Q689" s="660"/>
      <c r="AH689" s="417"/>
      <c r="AI689" s="417"/>
      <c r="AJ689" s="417"/>
      <c r="AK689" s="417"/>
      <c r="AL689" s="417"/>
      <c r="AM689" s="417"/>
      <c r="AN689" s="417"/>
      <c r="AO689" s="417"/>
      <c r="AP689" s="417"/>
      <c r="AQ689" s="417"/>
      <c r="AR689" s="417"/>
      <c r="AS689" s="417"/>
      <c r="AT689" s="417"/>
      <c r="AU689" s="417"/>
      <c r="AV689" s="417"/>
      <c r="AW689" s="417"/>
      <c r="AX689" s="417"/>
      <c r="AY689" s="417"/>
      <c r="AZ689" s="417"/>
      <c r="BA689" s="420"/>
      <c r="BB689" s="496"/>
      <c r="BC689" s="420"/>
      <c r="BD689" s="420"/>
      <c r="BE689" s="420"/>
      <c r="BF689" s="420"/>
      <c r="BG689" s="420"/>
      <c r="BH689" s="420"/>
      <c r="BI689" s="420"/>
      <c r="BJ689" s="420"/>
      <c r="BK689" s="420"/>
      <c r="BL689" s="420"/>
      <c r="BM689" s="420"/>
      <c r="BN689" s="420"/>
      <c r="BO689" s="420"/>
      <c r="BP689" s="420"/>
      <c r="BQ689" s="420"/>
      <c r="BR689" s="420"/>
      <c r="BS689" s="420"/>
      <c r="BT689" s="420"/>
      <c r="BU689" s="420"/>
      <c r="BV689" s="420"/>
      <c r="BW689" s="420"/>
      <c r="BX689" s="420"/>
      <c r="BY689" s="420"/>
      <c r="BZ689" s="420"/>
      <c r="CA689" s="420"/>
      <c r="CB689" s="420"/>
      <c r="CC689" s="420"/>
      <c r="CD689" s="420"/>
      <c r="CE689" s="420"/>
      <c r="CF689" s="420"/>
      <c r="CG689" s="420"/>
      <c r="CH689" s="420"/>
      <c r="CI689" s="420"/>
      <c r="CJ689" s="420"/>
      <c r="CK689" s="420"/>
      <c r="CL689" s="420"/>
      <c r="CM689" s="420"/>
      <c r="CN689" s="420"/>
      <c r="CO689" s="420"/>
      <c r="CP689" s="420"/>
      <c r="CQ689" s="420"/>
      <c r="CR689" s="420"/>
      <c r="CS689" s="420"/>
      <c r="CT689" s="420"/>
      <c r="CU689" s="420"/>
      <c r="CV689" s="420"/>
      <c r="CW689" s="420"/>
      <c r="CX689" s="420"/>
      <c r="CY689" s="420"/>
      <c r="CZ689" s="420"/>
    </row>
    <row r="690" s="748" customFormat="true" ht="25.15" customHeight="true" x14ac:dyDescent="0.2">
      <c r="C690" s="849" t="s">
        <v>391</v>
      </c>
      <c r="D690" s="848"/>
      <c r="E690" s="708">
        <v>-2.2037522589662356E-5</v>
      </c>
      <c r="F690" s="660"/>
      <c r="G690" s="660"/>
      <c r="H690" s="848" t="s">
        <v>344</v>
      </c>
      <c r="I690" s="848"/>
      <c r="J690" s="708">
        <v>-3.010388719825504E-3</v>
      </c>
      <c r="K690" s="660"/>
      <c r="L690" s="660"/>
      <c r="M690" s="848" t="s">
        <v>372</v>
      </c>
      <c r="N690" s="848"/>
      <c r="O690" s="708">
        <v>-8.5927549324213632E-4</v>
      </c>
      <c r="P690" s="660"/>
      <c r="Q690" s="660"/>
      <c r="AH690" s="417"/>
      <c r="AI690" s="417"/>
      <c r="AJ690" s="417"/>
      <c r="AK690" s="417"/>
      <c r="AL690" s="417"/>
      <c r="AM690" s="417"/>
      <c r="AN690" s="417"/>
      <c r="AO690" s="417"/>
      <c r="AP690" s="417"/>
      <c r="AQ690" s="417"/>
      <c r="AR690" s="417"/>
      <c r="AS690" s="417"/>
      <c r="AT690" s="417"/>
      <c r="AU690" s="417"/>
      <c r="AV690" s="417"/>
      <c r="AW690" s="417"/>
      <c r="AX690" s="417"/>
      <c r="AY690" s="417"/>
      <c r="AZ690" s="417"/>
      <c r="BA690" s="420"/>
      <c r="BB690" s="496"/>
      <c r="BC690" s="420"/>
      <c r="BD690" s="420"/>
      <c r="BE690" s="420"/>
      <c r="BF690" s="420"/>
      <c r="BG690" s="420"/>
      <c r="BH690" s="420"/>
      <c r="BI690" s="420"/>
      <c r="BJ690" s="420"/>
      <c r="BK690" s="420"/>
      <c r="BL690" s="420"/>
      <c r="BM690" s="420"/>
      <c r="BN690" s="420"/>
      <c r="BO690" s="420"/>
      <c r="BP690" s="420"/>
      <c r="BQ690" s="420"/>
      <c r="BR690" s="420"/>
      <c r="BS690" s="420"/>
      <c r="BT690" s="420"/>
      <c r="BU690" s="420"/>
      <c r="BV690" s="420"/>
      <c r="BW690" s="420"/>
      <c r="BX690" s="420"/>
      <c r="BY690" s="420"/>
      <c r="BZ690" s="420"/>
      <c r="CA690" s="420"/>
      <c r="CB690" s="420"/>
      <c r="CC690" s="420"/>
      <c r="CD690" s="420"/>
      <c r="CE690" s="420"/>
      <c r="CF690" s="420"/>
      <c r="CG690" s="420"/>
      <c r="CH690" s="420"/>
      <c r="CI690" s="420"/>
      <c r="CJ690" s="420"/>
      <c r="CK690" s="420"/>
      <c r="CL690" s="420"/>
      <c r="CM690" s="420"/>
      <c r="CN690" s="420"/>
      <c r="CO690" s="420"/>
      <c r="CP690" s="420"/>
      <c r="CQ690" s="420"/>
      <c r="CR690" s="420"/>
      <c r="CS690" s="420"/>
      <c r="CT690" s="420"/>
      <c r="CU690" s="420"/>
      <c r="CV690" s="420"/>
      <c r="CW690" s="420"/>
      <c r="CX690" s="420"/>
      <c r="CY690" s="420"/>
      <c r="CZ690" s="420"/>
    </row>
    <row r="691" s="748" customFormat="true" ht="25.15" customHeight="true" x14ac:dyDescent="0.2">
      <c r="C691" s="849" t="s">
        <v>385</v>
      </c>
      <c r="D691" s="848"/>
      <c r="E691" s="708">
        <v>-6.8440219259899304E-4</v>
      </c>
      <c r="F691" s="660"/>
      <c r="G691" s="660"/>
      <c r="H691" s="848" t="s">
        <v>368</v>
      </c>
      <c r="I691" s="848"/>
      <c r="J691" s="708">
        <v>-2.4505560436544941E-3</v>
      </c>
      <c r="K691" s="660"/>
      <c r="L691" s="660"/>
      <c r="M691" s="848" t="s">
        <v>358</v>
      </c>
      <c r="N691" s="848"/>
      <c r="O691" s="708">
        <v>-6.0476740636220211E-4</v>
      </c>
      <c r="P691" s="660"/>
      <c r="Q691" s="660"/>
      <c r="AH691" s="417"/>
      <c r="AI691" s="417"/>
      <c r="AJ691" s="417"/>
      <c r="AK691" s="417"/>
      <c r="AL691" s="417"/>
      <c r="AM691" s="417"/>
      <c r="AN691" s="417"/>
      <c r="AO691" s="417"/>
      <c r="AP691" s="417"/>
      <c r="AQ691" s="417"/>
      <c r="AR691" s="417"/>
      <c r="AS691" s="417"/>
      <c r="AT691" s="417"/>
      <c r="AU691" s="417"/>
      <c r="AV691" s="417"/>
      <c r="AW691" s="417"/>
      <c r="AX691" s="417"/>
      <c r="AY691" s="417"/>
      <c r="AZ691" s="417"/>
      <c r="BA691" s="420"/>
      <c r="BB691" s="496"/>
      <c r="BC691" s="420"/>
      <c r="BD691" s="420"/>
      <c r="BE691" s="420"/>
      <c r="BF691" s="420"/>
      <c r="BG691" s="420"/>
      <c r="BH691" s="420"/>
      <c r="BI691" s="420"/>
      <c r="BJ691" s="420"/>
      <c r="BK691" s="420"/>
      <c r="BL691" s="420"/>
      <c r="BM691" s="420"/>
      <c r="BN691" s="420"/>
      <c r="BO691" s="420"/>
      <c r="BP691" s="420"/>
      <c r="BQ691" s="420"/>
      <c r="BR691" s="420"/>
      <c r="BS691" s="420"/>
      <c r="BT691" s="420"/>
      <c r="BU691" s="420"/>
      <c r="BV691" s="420"/>
      <c r="BW691" s="420"/>
      <c r="BX691" s="420"/>
      <c r="BY691" s="420"/>
      <c r="BZ691" s="420"/>
      <c r="CA691" s="420"/>
      <c r="CB691" s="420"/>
      <c r="CC691" s="420"/>
      <c r="CD691" s="420"/>
      <c r="CE691" s="420"/>
      <c r="CF691" s="420"/>
      <c r="CG691" s="420"/>
      <c r="CH691" s="420"/>
      <c r="CI691" s="420"/>
      <c r="CJ691" s="420"/>
      <c r="CK691" s="420"/>
      <c r="CL691" s="420"/>
      <c r="CM691" s="420"/>
      <c r="CN691" s="420"/>
      <c r="CO691" s="420"/>
      <c r="CP691" s="420"/>
      <c r="CQ691" s="420"/>
      <c r="CR691" s="420"/>
      <c r="CS691" s="420"/>
      <c r="CT691" s="420"/>
      <c r="CU691" s="420"/>
      <c r="CV691" s="420"/>
      <c r="CW691" s="420"/>
      <c r="CX691" s="420"/>
      <c r="CY691" s="420"/>
      <c r="CZ691" s="420"/>
    </row>
    <row r="692" s="748" customFormat="true" ht="25.15" customHeight="true" x14ac:dyDescent="0.2">
      <c r="C692" s="849" t="s">
        <v>363</v>
      </c>
      <c r="D692" s="848"/>
      <c r="E692" s="708">
        <v>-2.2154373227679124E-3</v>
      </c>
      <c r="F692" s="660"/>
      <c r="G692" s="660"/>
      <c r="H692" s="848" t="s">
        <v>365</v>
      </c>
      <c r="I692" s="848"/>
      <c r="J692" s="708">
        <v>-1.4016324461233517E-3</v>
      </c>
      <c r="K692" s="660"/>
      <c r="L692" s="660"/>
      <c r="M692" s="848" t="s">
        <v>374</v>
      </c>
      <c r="N692" s="848"/>
      <c r="O692" s="708">
        <v>-6.9383381998048524E-4</v>
      </c>
      <c r="P692" s="660"/>
      <c r="Q692" s="660"/>
      <c r="AH692" s="417"/>
      <c r="AI692" s="417"/>
      <c r="AJ692" s="417"/>
      <c r="AK692" s="417"/>
      <c r="AL692" s="417"/>
      <c r="AM692" s="417"/>
      <c r="AN692" s="417"/>
      <c r="AO692" s="417"/>
      <c r="AP692" s="417"/>
      <c r="AQ692" s="417"/>
      <c r="AR692" s="417"/>
      <c r="AS692" s="417"/>
      <c r="AT692" s="417"/>
      <c r="AU692" s="417"/>
      <c r="AV692" s="417"/>
      <c r="AW692" s="417"/>
      <c r="AX692" s="417"/>
      <c r="AY692" s="417"/>
      <c r="AZ692" s="417"/>
      <c r="BA692" s="420"/>
      <c r="BB692" s="496"/>
      <c r="BC692" s="420"/>
      <c r="BD692" s="420"/>
      <c r="BE692" s="420"/>
      <c r="BF692" s="420"/>
      <c r="BG692" s="420"/>
      <c r="BH692" s="420"/>
      <c r="BI692" s="420"/>
      <c r="BJ692" s="420"/>
      <c r="BK692" s="420"/>
      <c r="BL692" s="420"/>
      <c r="BM692" s="420"/>
      <c r="BN692" s="420"/>
      <c r="BO692" s="420"/>
      <c r="BP692" s="420"/>
      <c r="BQ692" s="420"/>
      <c r="BR692" s="420"/>
      <c r="BS692" s="420"/>
      <c r="BT692" s="420"/>
      <c r="BU692" s="420"/>
      <c r="BV692" s="420"/>
      <c r="BW692" s="420"/>
      <c r="BX692" s="420"/>
      <c r="BY692" s="420"/>
      <c r="BZ692" s="420"/>
      <c r="CA692" s="420"/>
      <c r="CB692" s="420"/>
      <c r="CC692" s="420"/>
      <c r="CD692" s="420"/>
      <c r="CE692" s="420"/>
      <c r="CF692" s="420"/>
      <c r="CG692" s="420"/>
      <c r="CH692" s="420"/>
      <c r="CI692" s="420"/>
      <c r="CJ692" s="420"/>
      <c r="CK692" s="420"/>
      <c r="CL692" s="420"/>
      <c r="CM692" s="420"/>
      <c r="CN692" s="420"/>
      <c r="CO692" s="420"/>
      <c r="CP692" s="420"/>
      <c r="CQ692" s="420"/>
      <c r="CR692" s="420"/>
      <c r="CS692" s="420"/>
      <c r="CT692" s="420"/>
      <c r="CU692" s="420"/>
      <c r="CV692" s="420"/>
      <c r="CW692" s="420"/>
      <c r="CX692" s="420"/>
      <c r="CY692" s="420"/>
      <c r="CZ692" s="420"/>
    </row>
    <row r="693" s="748" customFormat="true" ht="25.15" customHeight="true" x14ac:dyDescent="0.2">
      <c r="C693" s="849" t="s">
        <v>352</v>
      </c>
      <c r="D693" s="848"/>
      <c r="E693" s="708">
        <v>3.7423834519354697E-3</v>
      </c>
      <c r="F693" s="660"/>
      <c r="G693" s="660"/>
      <c r="H693" s="848" t="s">
        <v>369</v>
      </c>
      <c r="I693" s="848"/>
      <c r="J693" s="708">
        <v>-1.8467683932532771E-3</v>
      </c>
      <c r="K693" s="660"/>
      <c r="L693" s="660"/>
      <c r="M693" s="848" t="s">
        <v>377</v>
      </c>
      <c r="N693" s="848"/>
      <c r="O693" s="708">
        <v>-3.7420555020493355E-4</v>
      </c>
      <c r="P693" s="660"/>
      <c r="Q693" s="660"/>
      <c r="AH693" s="417"/>
      <c r="AI693" s="417"/>
      <c r="AJ693" s="417"/>
      <c r="AK693" s="417"/>
      <c r="AL693" s="417"/>
      <c r="AM693" s="417"/>
      <c r="AN693" s="417"/>
      <c r="AO693" s="417"/>
      <c r="AP693" s="417"/>
      <c r="AQ693" s="417"/>
      <c r="AR693" s="417"/>
      <c r="AS693" s="417"/>
      <c r="AT693" s="417"/>
      <c r="AU693" s="417"/>
      <c r="AV693" s="417"/>
      <c r="AW693" s="417"/>
      <c r="AX693" s="417"/>
      <c r="AY693" s="417"/>
      <c r="AZ693" s="417"/>
      <c r="BA693" s="420"/>
      <c r="BB693" s="496"/>
      <c r="BC693" s="420"/>
      <c r="BD693" s="420"/>
      <c r="BE693" s="420"/>
      <c r="BF693" s="420"/>
      <c r="BG693" s="420"/>
      <c r="BH693" s="420"/>
      <c r="BI693" s="420"/>
      <c r="BJ693" s="420"/>
      <c r="BK693" s="420"/>
      <c r="BL693" s="420"/>
      <c r="BM693" s="420"/>
      <c r="BN693" s="420"/>
      <c r="BO693" s="420"/>
      <c r="BP693" s="420"/>
      <c r="BQ693" s="420"/>
      <c r="BR693" s="420"/>
      <c r="BS693" s="420"/>
      <c r="BT693" s="420"/>
      <c r="BU693" s="420"/>
      <c r="BV693" s="420"/>
      <c r="BW693" s="420"/>
      <c r="BX693" s="420"/>
      <c r="BY693" s="420"/>
      <c r="BZ693" s="420"/>
      <c r="CA693" s="420"/>
      <c r="CB693" s="420"/>
      <c r="CC693" s="420"/>
      <c r="CD693" s="420"/>
      <c r="CE693" s="420"/>
      <c r="CF693" s="420"/>
      <c r="CG693" s="420"/>
      <c r="CH693" s="420"/>
      <c r="CI693" s="420"/>
      <c r="CJ693" s="420"/>
      <c r="CK693" s="420"/>
      <c r="CL693" s="420"/>
      <c r="CM693" s="420"/>
      <c r="CN693" s="420"/>
      <c r="CO693" s="420"/>
      <c r="CP693" s="420"/>
      <c r="CQ693" s="420"/>
      <c r="CR693" s="420"/>
      <c r="CS693" s="420"/>
      <c r="CT693" s="420"/>
      <c r="CU693" s="420"/>
      <c r="CV693" s="420"/>
      <c r="CW693" s="420"/>
      <c r="CX693" s="420"/>
      <c r="CY693" s="420"/>
      <c r="CZ693" s="420"/>
    </row>
    <row r="694" s="748" customFormat="true" ht="25.15" customHeight="true" x14ac:dyDescent="0.2">
      <c r="C694" s="849" t="s">
        <v>395</v>
      </c>
      <c r="D694" s="848"/>
      <c r="E694" s="708">
        <v>4.8167492557430377E-5</v>
      </c>
      <c r="F694" s="660"/>
      <c r="G694" s="660"/>
      <c r="H694" s="848" t="s">
        <v>371</v>
      </c>
      <c r="I694" s="848"/>
      <c r="J694" s="708">
        <v>-2.3120524410338377E-3</v>
      </c>
      <c r="K694" s="660"/>
      <c r="L694" s="660"/>
      <c r="M694" s="848" t="s">
        <v>359</v>
      </c>
      <c r="N694" s="848"/>
      <c r="O694" s="708">
        <v>-1.3146618645520638E-3</v>
      </c>
      <c r="P694" s="660"/>
      <c r="Q694" s="660"/>
      <c r="AH694" s="417"/>
      <c r="AI694" s="417"/>
      <c r="AJ694" s="417"/>
      <c r="AK694" s="417"/>
      <c r="AL694" s="417"/>
      <c r="AM694" s="417"/>
      <c r="AN694" s="417"/>
      <c r="AO694" s="417"/>
      <c r="AP694" s="417"/>
      <c r="AQ694" s="417"/>
      <c r="AR694" s="417"/>
      <c r="AS694" s="417"/>
      <c r="AT694" s="417"/>
      <c r="AU694" s="417"/>
      <c r="AV694" s="417"/>
      <c r="AW694" s="417"/>
      <c r="AX694" s="417"/>
      <c r="AY694" s="417"/>
      <c r="AZ694" s="417"/>
      <c r="BA694" s="420"/>
      <c r="BB694" s="496"/>
      <c r="BC694" s="420"/>
      <c r="BD694" s="420"/>
      <c r="BE694" s="420"/>
      <c r="BF694" s="420"/>
      <c r="BG694" s="420"/>
      <c r="BH694" s="420"/>
      <c r="BI694" s="420"/>
      <c r="BJ694" s="420"/>
      <c r="BK694" s="420"/>
      <c r="BL694" s="420"/>
      <c r="BM694" s="420"/>
      <c r="BN694" s="420"/>
      <c r="BO694" s="420"/>
      <c r="BP694" s="420"/>
      <c r="BQ694" s="420"/>
      <c r="BR694" s="420"/>
      <c r="BS694" s="420"/>
      <c r="BT694" s="420"/>
      <c r="BU694" s="420"/>
      <c r="BV694" s="420"/>
      <c r="BW694" s="420"/>
      <c r="BX694" s="420"/>
      <c r="BY694" s="420"/>
      <c r="BZ694" s="420"/>
      <c r="CA694" s="420"/>
      <c r="CB694" s="420"/>
      <c r="CC694" s="420"/>
      <c r="CD694" s="420"/>
      <c r="CE694" s="420"/>
      <c r="CF694" s="420"/>
      <c r="CG694" s="420"/>
      <c r="CH694" s="420"/>
      <c r="CI694" s="420"/>
      <c r="CJ694" s="420"/>
      <c r="CK694" s="420"/>
      <c r="CL694" s="420"/>
      <c r="CM694" s="420"/>
      <c r="CN694" s="420"/>
      <c r="CO694" s="420"/>
      <c r="CP694" s="420"/>
      <c r="CQ694" s="420"/>
      <c r="CR694" s="420"/>
      <c r="CS694" s="420"/>
      <c r="CT694" s="420"/>
      <c r="CU694" s="420"/>
      <c r="CV694" s="420"/>
      <c r="CW694" s="420"/>
      <c r="CX694" s="420"/>
      <c r="CY694" s="420"/>
      <c r="CZ694" s="420"/>
    </row>
    <row r="695" s="748" customFormat="true" ht="25.15" customHeight="true" x14ac:dyDescent="0.2">
      <c r="C695" s="849" t="s">
        <v>364</v>
      </c>
      <c r="D695" s="848"/>
      <c r="E695" s="708">
        <v>-1.0244339338566276E-3</v>
      </c>
      <c r="F695" s="660"/>
      <c r="G695" s="660"/>
      <c r="H695" s="848" t="s">
        <v>362</v>
      </c>
      <c r="I695" s="848"/>
      <c r="J695" s="708">
        <v>-1.790915180383081E-3</v>
      </c>
      <c r="K695" s="660"/>
      <c r="L695" s="660"/>
      <c r="M695" s="848" t="s">
        <v>383</v>
      </c>
      <c r="N695" s="848"/>
      <c r="O695" s="708">
        <v>-2.7449136474682359E-4</v>
      </c>
      <c r="P695" s="660"/>
      <c r="Q695" s="660"/>
      <c r="AH695" s="417"/>
      <c r="AI695" s="417"/>
      <c r="AJ695" s="417"/>
      <c r="AK695" s="417"/>
      <c r="AL695" s="417"/>
      <c r="AM695" s="417"/>
      <c r="AN695" s="417"/>
      <c r="AO695" s="417"/>
      <c r="AP695" s="417"/>
      <c r="AQ695" s="417"/>
      <c r="AR695" s="417"/>
      <c r="AS695" s="417"/>
      <c r="AT695" s="417"/>
      <c r="AU695" s="417"/>
      <c r="AV695" s="417"/>
      <c r="AW695" s="417"/>
      <c r="AX695" s="417"/>
      <c r="AY695" s="417"/>
      <c r="AZ695" s="417"/>
      <c r="BA695" s="420"/>
      <c r="BB695" s="496"/>
      <c r="BC695" s="420"/>
      <c r="BD695" s="420"/>
      <c r="BE695" s="420"/>
      <c r="BF695" s="420"/>
      <c r="BG695" s="420"/>
      <c r="BH695" s="420"/>
      <c r="BI695" s="420"/>
      <c r="BJ695" s="420"/>
      <c r="BK695" s="420"/>
      <c r="BL695" s="420"/>
      <c r="BM695" s="420"/>
      <c r="BN695" s="420"/>
      <c r="BO695" s="420"/>
      <c r="BP695" s="420"/>
      <c r="BQ695" s="420"/>
      <c r="BR695" s="420"/>
      <c r="BS695" s="420"/>
      <c r="BT695" s="420"/>
      <c r="BU695" s="420"/>
      <c r="BV695" s="420"/>
      <c r="BW695" s="420"/>
      <c r="BX695" s="420"/>
      <c r="BY695" s="420"/>
      <c r="BZ695" s="420"/>
      <c r="CA695" s="420"/>
      <c r="CB695" s="420"/>
      <c r="CC695" s="420"/>
      <c r="CD695" s="420"/>
      <c r="CE695" s="420"/>
      <c r="CF695" s="420"/>
      <c r="CG695" s="420"/>
      <c r="CH695" s="420"/>
      <c r="CI695" s="420"/>
      <c r="CJ695" s="420"/>
      <c r="CK695" s="420"/>
      <c r="CL695" s="420"/>
      <c r="CM695" s="420"/>
      <c r="CN695" s="420"/>
      <c r="CO695" s="420"/>
      <c r="CP695" s="420"/>
      <c r="CQ695" s="420"/>
      <c r="CR695" s="420"/>
      <c r="CS695" s="420"/>
      <c r="CT695" s="420"/>
      <c r="CU695" s="420"/>
      <c r="CV695" s="420"/>
      <c r="CW695" s="420"/>
      <c r="CX695" s="420"/>
      <c r="CY695" s="420"/>
      <c r="CZ695" s="420"/>
    </row>
    <row r="696" s="748" customFormat="true" ht="25.15" customHeight="true" x14ac:dyDescent="0.2">
      <c r="C696" s="849" t="s">
        <v>388</v>
      </c>
      <c r="D696" s="848"/>
      <c r="E696" s="708">
        <v>1.3190797699093101E-4</v>
      </c>
      <c r="F696" s="660"/>
      <c r="G696" s="660"/>
      <c r="H696" s="848" t="s">
        <v>351</v>
      </c>
      <c r="I696" s="848"/>
      <c r="J696" s="708">
        <v>-3.2261269256387889E-3</v>
      </c>
      <c r="K696" s="660"/>
      <c r="L696" s="660"/>
      <c r="M696" s="848" t="s">
        <v>380</v>
      </c>
      <c r="N696" s="848"/>
      <c r="O696" s="708">
        <v>3.3955217541304679E-4</v>
      </c>
      <c r="P696" s="660"/>
      <c r="Q696" s="660"/>
      <c r="AH696" s="417"/>
      <c r="AI696" s="417"/>
      <c r="AJ696" s="417"/>
      <c r="AK696" s="417"/>
      <c r="AL696" s="417"/>
      <c r="AM696" s="417"/>
      <c r="AN696" s="417"/>
      <c r="AO696" s="417"/>
      <c r="AP696" s="417"/>
      <c r="AQ696" s="417"/>
      <c r="AR696" s="417"/>
      <c r="AS696" s="417"/>
      <c r="AT696" s="417"/>
      <c r="AU696" s="417"/>
      <c r="AV696" s="417"/>
      <c r="AW696" s="417"/>
      <c r="AX696" s="417"/>
      <c r="AY696" s="417"/>
      <c r="AZ696" s="417"/>
      <c r="BA696" s="420"/>
      <c r="BB696" s="496"/>
      <c r="BC696" s="420"/>
      <c r="BD696" s="420"/>
      <c r="BE696" s="420"/>
      <c r="BF696" s="420"/>
      <c r="BG696" s="420"/>
      <c r="BH696" s="420"/>
      <c r="BI696" s="420"/>
      <c r="BJ696" s="420"/>
      <c r="BK696" s="420"/>
      <c r="BL696" s="420"/>
      <c r="BM696" s="420"/>
      <c r="BN696" s="420"/>
      <c r="BO696" s="420"/>
      <c r="BP696" s="420"/>
      <c r="BQ696" s="420"/>
      <c r="BR696" s="420"/>
      <c r="BS696" s="420"/>
      <c r="BT696" s="420"/>
      <c r="BU696" s="420"/>
      <c r="BV696" s="420"/>
      <c r="BW696" s="420"/>
      <c r="BX696" s="420"/>
      <c r="BY696" s="420"/>
      <c r="BZ696" s="420"/>
      <c r="CA696" s="420"/>
      <c r="CB696" s="420"/>
      <c r="CC696" s="420"/>
      <c r="CD696" s="420"/>
      <c r="CE696" s="420"/>
      <c r="CF696" s="420"/>
      <c r="CG696" s="420"/>
      <c r="CH696" s="420"/>
      <c r="CI696" s="420"/>
      <c r="CJ696" s="420"/>
      <c r="CK696" s="420"/>
      <c r="CL696" s="420"/>
      <c r="CM696" s="420"/>
      <c r="CN696" s="420"/>
      <c r="CO696" s="420"/>
      <c r="CP696" s="420"/>
      <c r="CQ696" s="420"/>
      <c r="CR696" s="420"/>
      <c r="CS696" s="420"/>
      <c r="CT696" s="420"/>
      <c r="CU696" s="420"/>
      <c r="CV696" s="420"/>
      <c r="CW696" s="420"/>
      <c r="CX696" s="420"/>
      <c r="CY696" s="420"/>
      <c r="CZ696" s="420"/>
    </row>
    <row r="697" s="748" customFormat="true" ht="25.15" customHeight="true" x14ac:dyDescent="0.2">
      <c r="C697" s="849" t="s">
        <v>348</v>
      </c>
      <c r="D697" s="848"/>
      <c r="E697" s="708">
        <v>4.8076525666688836E-3</v>
      </c>
      <c r="F697" s="660"/>
      <c r="G697" s="660"/>
      <c r="H697" s="848" t="s">
        <v>354</v>
      </c>
      <c r="I697" s="848"/>
      <c r="J697" s="711">
        <v>-2.2954239488504544E-3</v>
      </c>
      <c r="K697" s="660"/>
      <c r="L697" s="660"/>
      <c r="M697" s="848" t="s">
        <v>378</v>
      </c>
      <c r="N697" s="848"/>
      <c r="O697" s="708">
        <v>-1.402555434290888E-4</v>
      </c>
      <c r="P697" s="660"/>
      <c r="Q697" s="660"/>
      <c r="AH697" s="417"/>
      <c r="AI697" s="417"/>
      <c r="AJ697" s="417"/>
      <c r="AK697" s="417"/>
      <c r="AL697" s="417"/>
      <c r="AM697" s="417"/>
      <c r="AN697" s="417"/>
      <c r="AO697" s="417"/>
      <c r="AP697" s="417"/>
      <c r="AQ697" s="417"/>
      <c r="AR697" s="417"/>
      <c r="AS697" s="417"/>
      <c r="AT697" s="417"/>
      <c r="AU697" s="417"/>
      <c r="AV697" s="417"/>
      <c r="AW697" s="417"/>
      <c r="AX697" s="417"/>
      <c r="AY697" s="417"/>
      <c r="AZ697" s="417"/>
      <c r="BA697" s="420"/>
      <c r="BB697" s="496"/>
      <c r="BC697" s="420"/>
      <c r="BD697" s="420"/>
      <c r="BE697" s="420"/>
      <c r="BF697" s="420"/>
      <c r="BG697" s="420"/>
      <c r="BH697" s="420"/>
      <c r="BI697" s="420"/>
      <c r="BJ697" s="420"/>
      <c r="BK697" s="420"/>
      <c r="BL697" s="420"/>
      <c r="BM697" s="420"/>
      <c r="BN697" s="420"/>
      <c r="BO697" s="420"/>
      <c r="BP697" s="420"/>
      <c r="BQ697" s="420"/>
      <c r="BR697" s="420"/>
      <c r="BS697" s="420"/>
      <c r="BT697" s="420"/>
      <c r="BU697" s="420"/>
      <c r="BV697" s="420"/>
      <c r="BW697" s="420"/>
      <c r="BX697" s="420"/>
      <c r="BY697" s="420"/>
      <c r="BZ697" s="420"/>
      <c r="CA697" s="420"/>
      <c r="CB697" s="420"/>
      <c r="CC697" s="420"/>
      <c r="CD697" s="420"/>
      <c r="CE697" s="420"/>
      <c r="CF697" s="420"/>
      <c r="CG697" s="420"/>
      <c r="CH697" s="420"/>
      <c r="CI697" s="420"/>
      <c r="CJ697" s="420"/>
      <c r="CK697" s="420"/>
      <c r="CL697" s="420"/>
      <c r="CM697" s="420"/>
      <c r="CN697" s="420"/>
      <c r="CO697" s="420"/>
      <c r="CP697" s="420"/>
      <c r="CQ697" s="420"/>
      <c r="CR697" s="420"/>
      <c r="CS697" s="420"/>
      <c r="CT697" s="420"/>
      <c r="CU697" s="420"/>
      <c r="CV697" s="420"/>
      <c r="CW697" s="420"/>
      <c r="CX697" s="420"/>
      <c r="CY697" s="420"/>
      <c r="CZ697" s="420"/>
    </row>
    <row r="698" s="748" customFormat="true" ht="25.15" customHeight="true" x14ac:dyDescent="0.2">
      <c r="C698" s="849" t="s">
        <v>357</v>
      </c>
      <c r="D698" s="848"/>
      <c r="E698" s="708">
        <v>-3.0351911633048861E-3</v>
      </c>
      <c r="F698" s="660"/>
      <c r="G698" s="660"/>
      <c r="H698" s="848"/>
      <c r="I698" s="848"/>
      <c r="J698" s="660"/>
      <c r="K698" s="660"/>
      <c r="L698" s="660"/>
      <c r="M698" s="848" t="s">
        <v>356</v>
      </c>
      <c r="N698" s="848"/>
      <c r="O698" s="708">
        <v>-1.4329507955781E-3</v>
      </c>
      <c r="P698" s="660"/>
      <c r="Q698" s="660"/>
      <c r="AH698" s="417"/>
      <c r="AI698" s="417"/>
      <c r="AJ698" s="417"/>
      <c r="AK698" s="417"/>
      <c r="AL698" s="417"/>
      <c r="AM698" s="417"/>
      <c r="AN698" s="417"/>
      <c r="AO698" s="417"/>
      <c r="AP698" s="417"/>
      <c r="AQ698" s="417"/>
      <c r="AR698" s="417"/>
      <c r="AS698" s="417"/>
      <c r="AT698" s="417"/>
      <c r="AU698" s="417"/>
      <c r="AV698" s="417"/>
      <c r="AW698" s="417"/>
      <c r="AX698" s="417"/>
      <c r="AY698" s="417"/>
      <c r="AZ698" s="417"/>
      <c r="BA698" s="420"/>
      <c r="BB698" s="496"/>
      <c r="BC698" s="420"/>
      <c r="BD698" s="420"/>
      <c r="BE698" s="420"/>
      <c r="BF698" s="420"/>
      <c r="BG698" s="420"/>
      <c r="BH698" s="420"/>
      <c r="BI698" s="420"/>
      <c r="BJ698" s="420"/>
      <c r="BK698" s="420"/>
      <c r="BL698" s="420"/>
      <c r="BM698" s="420"/>
      <c r="BN698" s="420"/>
      <c r="BO698" s="420"/>
      <c r="BP698" s="420"/>
      <c r="BQ698" s="420"/>
      <c r="BR698" s="420"/>
      <c r="BS698" s="420"/>
      <c r="BT698" s="420"/>
      <c r="BU698" s="420"/>
      <c r="BV698" s="420"/>
      <c r="BW698" s="420"/>
      <c r="BX698" s="420"/>
      <c r="BY698" s="420"/>
      <c r="BZ698" s="420"/>
      <c r="CA698" s="420"/>
      <c r="CB698" s="420"/>
      <c r="CC698" s="420"/>
      <c r="CD698" s="420"/>
      <c r="CE698" s="420"/>
      <c r="CF698" s="420"/>
      <c r="CG698" s="420"/>
      <c r="CH698" s="420"/>
      <c r="CI698" s="420"/>
      <c r="CJ698" s="420"/>
      <c r="CK698" s="420"/>
      <c r="CL698" s="420"/>
      <c r="CM698" s="420"/>
      <c r="CN698" s="420"/>
      <c r="CO698" s="420"/>
      <c r="CP698" s="420"/>
      <c r="CQ698" s="420"/>
      <c r="CR698" s="420"/>
      <c r="CS698" s="420"/>
      <c r="CT698" s="420"/>
      <c r="CU698" s="420"/>
      <c r="CV698" s="420"/>
      <c r="CW698" s="420"/>
      <c r="CX698" s="420"/>
      <c r="CY698" s="420"/>
      <c r="CZ698" s="420"/>
    </row>
    <row r="699" s="748" customFormat="true" ht="25.15" customHeight="true" x14ac:dyDescent="0.2">
      <c r="C699" s="849" t="s">
        <v>375</v>
      </c>
      <c r="D699" s="848"/>
      <c r="E699" s="708">
        <v>-8.1253022732831568E-4</v>
      </c>
      <c r="F699" s="660"/>
      <c r="G699" s="660"/>
      <c r="H699" s="848"/>
      <c r="I699" s="848"/>
      <c r="J699" s="660"/>
      <c r="K699" s="660"/>
      <c r="L699" s="660"/>
      <c r="M699" s="848" t="s">
        <v>344</v>
      </c>
      <c r="N699" s="848"/>
      <c r="O699" s="708">
        <v>-2.1235581380964611E-3</v>
      </c>
      <c r="P699" s="660"/>
      <c r="Q699" s="660"/>
      <c r="AH699" s="417"/>
      <c r="AI699" s="417"/>
      <c r="AJ699" s="417"/>
      <c r="AK699" s="417"/>
      <c r="AL699" s="417"/>
      <c r="AM699" s="417"/>
      <c r="AN699" s="417"/>
      <c r="AO699" s="417"/>
      <c r="AP699" s="417"/>
      <c r="AQ699" s="417"/>
      <c r="AR699" s="417"/>
      <c r="AS699" s="417"/>
      <c r="AT699" s="417"/>
      <c r="AU699" s="417"/>
      <c r="AV699" s="417"/>
      <c r="AW699" s="417"/>
      <c r="AX699" s="417"/>
      <c r="AY699" s="417"/>
      <c r="AZ699" s="417"/>
      <c r="BA699" s="420"/>
      <c r="BB699" s="496"/>
      <c r="BC699" s="420"/>
      <c r="BD699" s="420"/>
      <c r="BE699" s="420"/>
      <c r="BF699" s="420"/>
      <c r="BG699" s="420"/>
      <c r="BH699" s="420"/>
      <c r="BI699" s="420"/>
      <c r="BJ699" s="420"/>
      <c r="BK699" s="420"/>
      <c r="BL699" s="420"/>
      <c r="BM699" s="420"/>
      <c r="BN699" s="420"/>
      <c r="BO699" s="420"/>
      <c r="BP699" s="420"/>
      <c r="BQ699" s="420"/>
      <c r="BR699" s="420"/>
      <c r="BS699" s="420"/>
      <c r="BT699" s="420"/>
      <c r="BU699" s="420"/>
      <c r="BV699" s="420"/>
      <c r="BW699" s="420"/>
      <c r="BX699" s="420"/>
      <c r="BY699" s="420"/>
      <c r="BZ699" s="420"/>
      <c r="CA699" s="420"/>
      <c r="CB699" s="420"/>
      <c r="CC699" s="420"/>
      <c r="CD699" s="420"/>
      <c r="CE699" s="420"/>
      <c r="CF699" s="420"/>
      <c r="CG699" s="420"/>
      <c r="CH699" s="420"/>
      <c r="CI699" s="420"/>
      <c r="CJ699" s="420"/>
      <c r="CK699" s="420"/>
      <c r="CL699" s="420"/>
      <c r="CM699" s="420"/>
      <c r="CN699" s="420"/>
      <c r="CO699" s="420"/>
      <c r="CP699" s="420"/>
      <c r="CQ699" s="420"/>
      <c r="CR699" s="420"/>
      <c r="CS699" s="420"/>
      <c r="CT699" s="420"/>
      <c r="CU699" s="420"/>
      <c r="CV699" s="420"/>
      <c r="CW699" s="420"/>
      <c r="CX699" s="420"/>
      <c r="CY699" s="420"/>
      <c r="CZ699" s="420"/>
    </row>
    <row r="700" s="748" customFormat="true" ht="25.15" customHeight="true" x14ac:dyDescent="0.2">
      <c r="C700" s="849" t="s">
        <v>370</v>
      </c>
      <c r="D700" s="848"/>
      <c r="E700" s="708">
        <v>1.7334419814238422E-3</v>
      </c>
      <c r="F700" s="660"/>
      <c r="G700" s="660"/>
      <c r="H700" s="848" t="s">
        <v>264</v>
      </c>
      <c r="I700" s="848"/>
      <c r="J700" s="848"/>
      <c r="K700" s="660"/>
      <c r="L700" s="660"/>
      <c r="M700" s="848" t="s">
        <v>368</v>
      </c>
      <c r="N700" s="848"/>
      <c r="O700" s="708">
        <v>-6.9447408752230835E-4</v>
      </c>
      <c r="P700" s="660"/>
      <c r="Q700" s="660"/>
      <c r="AH700" s="417"/>
      <c r="AI700" s="417"/>
      <c r="AJ700" s="417"/>
      <c r="AK700" s="417"/>
      <c r="AL700" s="417"/>
      <c r="AM700" s="417"/>
      <c r="AN700" s="417"/>
      <c r="AO700" s="417"/>
      <c r="AP700" s="417"/>
      <c r="AQ700" s="417"/>
      <c r="AR700" s="417"/>
      <c r="AS700" s="417"/>
      <c r="AT700" s="417"/>
      <c r="AU700" s="417"/>
      <c r="AV700" s="417"/>
      <c r="AW700" s="417"/>
      <c r="AX700" s="417"/>
      <c r="AY700" s="417"/>
      <c r="AZ700" s="417"/>
      <c r="BA700" s="420"/>
      <c r="BB700" s="496"/>
      <c r="BC700" s="420"/>
      <c r="BD700" s="420"/>
      <c r="BE700" s="420"/>
      <c r="BF700" s="420"/>
      <c r="BG700" s="420"/>
      <c r="BH700" s="420"/>
      <c r="BI700" s="420"/>
      <c r="BJ700" s="420"/>
      <c r="BK700" s="420"/>
      <c r="BL700" s="420"/>
      <c r="BM700" s="420"/>
      <c r="BN700" s="420"/>
      <c r="BO700" s="420"/>
      <c r="BP700" s="420"/>
      <c r="BQ700" s="420"/>
      <c r="BR700" s="420"/>
      <c r="BS700" s="420"/>
      <c r="BT700" s="420"/>
      <c r="BU700" s="420"/>
      <c r="BV700" s="420"/>
      <c r="BW700" s="420"/>
      <c r="BX700" s="420"/>
      <c r="BY700" s="420"/>
      <c r="BZ700" s="420"/>
      <c r="CA700" s="420"/>
      <c r="CB700" s="420"/>
      <c r="CC700" s="420"/>
      <c r="CD700" s="420"/>
      <c r="CE700" s="420"/>
      <c r="CF700" s="420"/>
      <c r="CG700" s="420"/>
      <c r="CH700" s="420"/>
      <c r="CI700" s="420"/>
      <c r="CJ700" s="420"/>
      <c r="CK700" s="420"/>
      <c r="CL700" s="420"/>
      <c r="CM700" s="420"/>
      <c r="CN700" s="420"/>
      <c r="CO700" s="420"/>
      <c r="CP700" s="420"/>
      <c r="CQ700" s="420"/>
      <c r="CR700" s="420"/>
      <c r="CS700" s="420"/>
      <c r="CT700" s="420"/>
      <c r="CU700" s="420"/>
      <c r="CV700" s="420"/>
      <c r="CW700" s="420"/>
      <c r="CX700" s="420"/>
      <c r="CY700" s="420"/>
      <c r="CZ700" s="420"/>
    </row>
    <row r="701" ht="25.15" customHeight="true" x14ac:dyDescent="0.2">
      <c r="C701" s="848" t="s">
        <v>342</v>
      </c>
      <c r="D701" s="848"/>
      <c r="E701" s="708">
        <v>-5.4398235738554726E-3</v>
      </c>
      <c r="F701" s="660"/>
      <c r="G701" s="660"/>
      <c r="H701" s="848" t="s">
        <v>218</v>
      </c>
      <c r="I701" s="848"/>
      <c r="J701" s="732" t="s">
        <v>219</v>
      </c>
      <c r="K701" s="660"/>
      <c r="L701" s="660"/>
      <c r="M701" s="848" t="s">
        <v>365</v>
      </c>
      <c r="N701" s="848"/>
      <c r="O701" s="708">
        <v>-1.1624229784951284E-3</v>
      </c>
      <c r="P701" s="660"/>
      <c r="Q701" s="660"/>
      <c r="BA701" s="420"/>
      <c r="BB701" s="496"/>
      <c r="BC701" s="420"/>
      <c r="BD701" s="420"/>
      <c r="BE701" s="420"/>
      <c r="BF701" s="420"/>
      <c r="BG701" s="420"/>
      <c r="BH701" s="420"/>
      <c r="BI701" s="420"/>
      <c r="BJ701" s="420"/>
      <c r="BK701" s="420"/>
      <c r="BL701" s="420"/>
      <c r="BM701" s="420"/>
      <c r="BN701" s="420"/>
      <c r="BO701" s="420"/>
      <c r="BP701" s="420"/>
      <c r="BQ701" s="420"/>
      <c r="BR701" s="420"/>
      <c r="BS701" s="420"/>
      <c r="BT701" s="420"/>
      <c r="BU701" s="420"/>
      <c r="BV701" s="420"/>
      <c r="BW701" s="420"/>
      <c r="BX701" s="420"/>
      <c r="BY701" s="420"/>
      <c r="BZ701" s="420"/>
      <c r="CA701" s="420"/>
      <c r="CB701" s="420"/>
      <c r="CC701" s="420"/>
      <c r="CD701" s="420"/>
      <c r="CE701" s="420"/>
      <c r="CF701" s="420"/>
      <c r="CG701" s="420"/>
      <c r="CH701" s="420"/>
      <c r="CI701" s="420"/>
      <c r="CJ701" s="420"/>
      <c r="CK701" s="420"/>
      <c r="CL701" s="420"/>
      <c r="CM701" s="420"/>
      <c r="CN701" s="420"/>
      <c r="CO701" s="420"/>
      <c r="CP701" s="420"/>
      <c r="CQ701" s="420"/>
      <c r="CR701" s="420"/>
      <c r="CS701" s="420"/>
      <c r="CT701" s="420"/>
      <c r="CU701" s="420"/>
      <c r="CV701" s="420"/>
      <c r="CW701" s="420"/>
      <c r="CX701" s="420"/>
      <c r="CY701" s="420"/>
      <c r="CZ701" s="420"/>
    </row>
    <row r="702" ht="25.15" customHeight="true" x14ac:dyDescent="0.2">
      <c r="C702" s="848" t="s">
        <v>343</v>
      </c>
      <c r="D702" s="848"/>
      <c r="E702" s="708">
        <v>3.5228033514823624E-3</v>
      </c>
      <c r="F702" s="660"/>
      <c r="G702" s="660"/>
      <c r="H702" s="848" t="s">
        <v>219</v>
      </c>
      <c r="I702" s="848"/>
      <c r="J702" s="733">
        <v>1.0000000000000002</v>
      </c>
      <c r="K702" s="660"/>
      <c r="L702" s="660"/>
      <c r="M702" s="848" t="s">
        <v>369</v>
      </c>
      <c r="N702" s="848"/>
      <c r="O702" s="708">
        <v>-9.1121845396008858E-4</v>
      </c>
      <c r="P702" s="660"/>
      <c r="Q702" s="660"/>
      <c r="BA702" s="420"/>
      <c r="BB702" s="496"/>
      <c r="BC702" s="420"/>
      <c r="BD702" s="420"/>
      <c r="BE702" s="420"/>
      <c r="BF702" s="420"/>
      <c r="BG702" s="420"/>
      <c r="BH702" s="420"/>
      <c r="BI702" s="420"/>
      <c r="BJ702" s="420"/>
      <c r="BK702" s="420"/>
      <c r="BL702" s="420"/>
      <c r="BM702" s="420"/>
      <c r="BN702" s="420"/>
      <c r="BO702" s="420"/>
      <c r="BP702" s="420"/>
      <c r="BQ702" s="420"/>
      <c r="BR702" s="420"/>
      <c r="BS702" s="420"/>
      <c r="BT702" s="420"/>
      <c r="BU702" s="420"/>
      <c r="BV702" s="420"/>
      <c r="BW702" s="420"/>
      <c r="BX702" s="420"/>
      <c r="BY702" s="420"/>
      <c r="BZ702" s="420"/>
      <c r="CA702" s="420"/>
      <c r="CB702" s="420"/>
      <c r="CC702" s="420"/>
      <c r="CD702" s="420"/>
      <c r="CE702" s="420"/>
      <c r="CF702" s="420"/>
      <c r="CG702" s="420"/>
      <c r="CH702" s="420"/>
      <c r="CI702" s="420"/>
      <c r="CJ702" s="420"/>
      <c r="CK702" s="420"/>
      <c r="CL702" s="420"/>
      <c r="CM702" s="420"/>
      <c r="CN702" s="420"/>
      <c r="CO702" s="420"/>
      <c r="CP702" s="420"/>
      <c r="CQ702" s="420"/>
      <c r="CR702" s="420"/>
      <c r="CS702" s="420"/>
      <c r="CT702" s="420"/>
      <c r="CU702" s="420"/>
      <c r="CV702" s="420"/>
      <c r="CW702" s="420"/>
      <c r="CX702" s="420"/>
      <c r="CY702" s="420"/>
      <c r="CZ702" s="420"/>
    </row>
    <row r="703" ht="25.15" customHeight="true" x14ac:dyDescent="0.2">
      <c r="C703" s="848" t="s">
        <v>361</v>
      </c>
      <c r="D703" s="848"/>
      <c r="E703" s="708">
        <v>-1.7349782179265326E-3</v>
      </c>
      <c r="F703" s="660"/>
      <c r="G703" s="660"/>
      <c r="H703" s="848"/>
      <c r="I703" s="848"/>
      <c r="J703" s="660"/>
      <c r="K703" s="660"/>
      <c r="L703" s="660"/>
      <c r="M703" s="848" t="s">
        <v>371</v>
      </c>
      <c r="N703" s="848"/>
      <c r="O703" s="708">
        <v>-2.0191262894390821E-5</v>
      </c>
      <c r="P703" s="660"/>
      <c r="Q703" s="660"/>
      <c r="BA703" s="420"/>
      <c r="BB703" s="496"/>
      <c r="BC703" s="420"/>
      <c r="BD703" s="420"/>
      <c r="BE703" s="420"/>
      <c r="BF703" s="420"/>
      <c r="BG703" s="420"/>
      <c r="BH703" s="420"/>
      <c r="BI703" s="420"/>
      <c r="BJ703" s="420"/>
      <c r="BK703" s="420"/>
      <c r="BL703" s="420"/>
      <c r="BM703" s="420"/>
      <c r="BN703" s="420"/>
      <c r="BO703" s="420"/>
      <c r="BP703" s="420"/>
      <c r="BQ703" s="420"/>
      <c r="BR703" s="420"/>
      <c r="BS703" s="420"/>
      <c r="BT703" s="420"/>
      <c r="BU703" s="420"/>
      <c r="BV703" s="420"/>
      <c r="BW703" s="420"/>
      <c r="BX703" s="420"/>
      <c r="BY703" s="420"/>
      <c r="BZ703" s="420"/>
      <c r="CA703" s="420"/>
      <c r="CB703" s="420"/>
      <c r="CC703" s="420"/>
      <c r="CD703" s="420"/>
      <c r="CE703" s="420"/>
      <c r="CF703" s="420"/>
      <c r="CG703" s="420"/>
      <c r="CH703" s="420"/>
      <c r="CI703" s="420"/>
      <c r="CJ703" s="420"/>
      <c r="CK703" s="420"/>
      <c r="CL703" s="420"/>
      <c r="CM703" s="420"/>
      <c r="CN703" s="420"/>
      <c r="CO703" s="420"/>
      <c r="CP703" s="420"/>
      <c r="CQ703" s="420"/>
      <c r="CR703" s="420"/>
      <c r="CS703" s="420"/>
      <c r="CT703" s="420"/>
      <c r="CU703" s="420"/>
      <c r="CV703" s="420"/>
      <c r="CW703" s="420"/>
      <c r="CX703" s="420"/>
      <c r="CY703" s="420"/>
      <c r="CZ703" s="420"/>
    </row>
    <row r="704" ht="25.15" customHeight="true" x14ac:dyDescent="0.2">
      <c r="C704" s="848" t="s">
        <v>376</v>
      </c>
      <c r="D704" s="848"/>
      <c r="E704" s="708">
        <v>-3.6419191332659207E-4</v>
      </c>
      <c r="F704" s="660"/>
      <c r="G704" s="660"/>
      <c r="H704" s="848"/>
      <c r="I704" s="848"/>
      <c r="J704" s="660"/>
      <c r="K704" s="660"/>
      <c r="L704" s="660"/>
      <c r="M704" s="848" t="s">
        <v>362</v>
      </c>
      <c r="N704" s="848"/>
      <c r="O704" s="708">
        <v>1.1878493711256022E-3</v>
      </c>
      <c r="P704" s="660"/>
      <c r="Q704" s="660"/>
      <c r="BA704" s="420"/>
      <c r="BB704" s="496"/>
      <c r="BC704" s="420"/>
      <c r="BD704" s="420"/>
      <c r="BE704" s="420"/>
      <c r="BF704" s="420"/>
      <c r="BG704" s="420"/>
      <c r="BH704" s="420"/>
      <c r="BI704" s="420"/>
      <c r="BJ704" s="420"/>
      <c r="BK704" s="420"/>
      <c r="BL704" s="420"/>
      <c r="BM704" s="420"/>
      <c r="BN704" s="420"/>
      <c r="BO704" s="420"/>
      <c r="BP704" s="420"/>
      <c r="BQ704" s="420"/>
      <c r="BR704" s="420"/>
      <c r="BS704" s="420"/>
      <c r="BT704" s="420"/>
      <c r="BU704" s="420"/>
      <c r="BV704" s="420"/>
      <c r="BW704" s="420"/>
      <c r="BX704" s="420"/>
      <c r="BY704" s="420"/>
      <c r="BZ704" s="420"/>
      <c r="CA704" s="420"/>
      <c r="CB704" s="420"/>
      <c r="CC704" s="420"/>
      <c r="CD704" s="420"/>
      <c r="CE704" s="420"/>
      <c r="CF704" s="420"/>
      <c r="CG704" s="420"/>
      <c r="CH704" s="420"/>
      <c r="CI704" s="420"/>
      <c r="CJ704" s="420"/>
      <c r="CK704" s="420"/>
      <c r="CL704" s="420"/>
      <c r="CM704" s="420"/>
      <c r="CN704" s="420"/>
      <c r="CO704" s="420"/>
      <c r="CP704" s="420"/>
      <c r="CQ704" s="420"/>
      <c r="CR704" s="420"/>
      <c r="CS704" s="420"/>
      <c r="CT704" s="420"/>
      <c r="CU704" s="420"/>
      <c r="CV704" s="420"/>
      <c r="CW704" s="420"/>
      <c r="CX704" s="420"/>
      <c r="CY704" s="420"/>
      <c r="CZ704" s="420"/>
    </row>
    <row r="705" ht="25.15" customHeight="true" x14ac:dyDescent="0.2">
      <c r="C705" s="848" t="s">
        <v>372</v>
      </c>
      <c r="D705" s="848"/>
      <c r="E705" s="708">
        <v>-8.9700366480947391E-4</v>
      </c>
      <c r="F705" s="660"/>
      <c r="G705" s="660"/>
      <c r="H705" s="848"/>
      <c r="I705" s="848"/>
      <c r="J705" s="660"/>
      <c r="K705" s="660"/>
      <c r="L705" s="660"/>
      <c r="M705" s="848" t="s">
        <v>351</v>
      </c>
      <c r="N705" s="848"/>
      <c r="O705" s="708">
        <v>-1.6177713295053848E-3</v>
      </c>
      <c r="P705" s="660"/>
      <c r="Q705" s="660"/>
      <c r="BA705" s="420"/>
      <c r="BB705" s="496"/>
      <c r="BC705" s="420"/>
      <c r="BD705" s="420"/>
      <c r="BE705" s="420"/>
      <c r="BF705" s="420"/>
      <c r="BG705" s="420"/>
      <c r="BH705" s="420"/>
      <c r="BI705" s="420"/>
      <c r="BJ705" s="420"/>
      <c r="BK705" s="420"/>
      <c r="BL705" s="420"/>
      <c r="BM705" s="420"/>
      <c r="BN705" s="420"/>
      <c r="BO705" s="420"/>
      <c r="BP705" s="420"/>
      <c r="BQ705" s="420"/>
      <c r="BR705" s="420"/>
      <c r="BS705" s="420"/>
      <c r="BT705" s="420"/>
      <c r="BU705" s="420"/>
      <c r="BV705" s="420"/>
      <c r="BW705" s="420"/>
      <c r="BX705" s="420"/>
      <c r="BY705" s="420"/>
      <c r="BZ705" s="420"/>
      <c r="CA705" s="420"/>
      <c r="CB705" s="420"/>
      <c r="CC705" s="420"/>
      <c r="CD705" s="420"/>
      <c r="CE705" s="420"/>
      <c r="CF705" s="420"/>
      <c r="CG705" s="420"/>
      <c r="CH705" s="420"/>
      <c r="CI705" s="420"/>
      <c r="CJ705" s="420"/>
      <c r="CK705" s="420"/>
      <c r="CL705" s="420"/>
      <c r="CM705" s="420"/>
      <c r="CN705" s="420"/>
      <c r="CO705" s="420"/>
      <c r="CP705" s="420"/>
      <c r="CQ705" s="420"/>
      <c r="CR705" s="420"/>
      <c r="CS705" s="420"/>
      <c r="CT705" s="420"/>
      <c r="CU705" s="420"/>
      <c r="CV705" s="420"/>
      <c r="CW705" s="420"/>
      <c r="CX705" s="420"/>
      <c r="CY705" s="420"/>
      <c r="CZ705" s="420"/>
    </row>
    <row r="706" ht="25.15" customHeight="true" x14ac:dyDescent="0.2">
      <c r="C706" s="848" t="s">
        <v>358</v>
      </c>
      <c r="D706" s="848"/>
      <c r="E706" s="708">
        <v>-1.5449245995842135E-3</v>
      </c>
      <c r="F706" s="660"/>
      <c r="G706" s="660"/>
      <c r="H706" s="848"/>
      <c r="I706" s="848"/>
      <c r="J706" s="660"/>
      <c r="K706" s="660"/>
      <c r="L706" s="660"/>
      <c r="M706" s="848" t="s">
        <v>354</v>
      </c>
      <c r="N706" s="848"/>
      <c r="O706" s="711">
        <v>-1.5188826864269292E-3</v>
      </c>
      <c r="P706" s="660"/>
      <c r="Q706" s="660"/>
      <c r="BA706" s="420"/>
      <c r="BB706" s="496"/>
      <c r="BC706" s="420"/>
      <c r="BD706" s="420"/>
      <c r="BE706" s="420"/>
      <c r="BF706" s="420"/>
      <c r="BG706" s="420"/>
      <c r="BH706" s="420"/>
      <c r="BI706" s="420"/>
      <c r="BJ706" s="420"/>
      <c r="BK706" s="420"/>
      <c r="BL706" s="420"/>
      <c r="BM706" s="420"/>
      <c r="BN706" s="420"/>
      <c r="BO706" s="420"/>
      <c r="BP706" s="420"/>
      <c r="BQ706" s="420"/>
      <c r="BR706" s="420"/>
      <c r="BS706" s="420"/>
      <c r="BT706" s="420"/>
      <c r="BU706" s="420"/>
      <c r="BV706" s="420"/>
      <c r="BW706" s="420"/>
      <c r="BX706" s="420"/>
      <c r="BY706" s="420"/>
      <c r="BZ706" s="420"/>
      <c r="CA706" s="420"/>
      <c r="CB706" s="420"/>
      <c r="CC706" s="420"/>
      <c r="CD706" s="420"/>
      <c r="CE706" s="420"/>
      <c r="CF706" s="420"/>
      <c r="CG706" s="420"/>
      <c r="CH706" s="420"/>
      <c r="CI706" s="420"/>
      <c r="CJ706" s="420"/>
      <c r="CK706" s="420"/>
      <c r="CL706" s="420"/>
      <c r="CM706" s="420"/>
      <c r="CN706" s="420"/>
      <c r="CO706" s="420"/>
      <c r="CP706" s="420"/>
      <c r="CQ706" s="420"/>
      <c r="CR706" s="420"/>
      <c r="CS706" s="420"/>
      <c r="CT706" s="420"/>
      <c r="CU706" s="420"/>
      <c r="CV706" s="420"/>
      <c r="CW706" s="420"/>
      <c r="CX706" s="420"/>
      <c r="CY706" s="420"/>
      <c r="CZ706" s="420"/>
    </row>
    <row r="707" ht="25.15" customHeight="true" x14ac:dyDescent="0.2">
      <c r="C707" s="848" t="s">
        <v>374</v>
      </c>
      <c r="D707" s="848"/>
      <c r="E707" s="708">
        <v>-5.1457806973998692E-4</v>
      </c>
      <c r="F707" s="660"/>
      <c r="G707" s="660"/>
      <c r="H707" s="848"/>
      <c r="I707" s="848"/>
      <c r="J707" s="660"/>
      <c r="K707" s="660"/>
      <c r="L707" s="660"/>
      <c r="M707" s="848"/>
      <c r="N707" s="848"/>
      <c r="O707" s="660"/>
      <c r="P707" s="660"/>
      <c r="Q707" s="660"/>
      <c r="BA707" s="420"/>
      <c r="BB707" s="496"/>
      <c r="BC707" s="420"/>
      <c r="BD707" s="420"/>
      <c r="BE707" s="420"/>
      <c r="BF707" s="420"/>
      <c r="BG707" s="420"/>
      <c r="BH707" s="420"/>
      <c r="BI707" s="420"/>
      <c r="BJ707" s="420"/>
      <c r="BK707" s="420"/>
      <c r="BL707" s="420"/>
      <c r="BM707" s="420"/>
      <c r="BN707" s="420"/>
      <c r="BO707" s="420"/>
      <c r="BP707" s="420"/>
      <c r="BQ707" s="420"/>
      <c r="BR707" s="420"/>
      <c r="BS707" s="420"/>
      <c r="BT707" s="420"/>
      <c r="BU707" s="420"/>
      <c r="BV707" s="420"/>
      <c r="BW707" s="420"/>
      <c r="BX707" s="420"/>
      <c r="BY707" s="420"/>
      <c r="BZ707" s="420"/>
      <c r="CA707" s="420"/>
      <c r="CB707" s="420"/>
      <c r="CC707" s="420"/>
      <c r="CD707" s="420"/>
      <c r="CE707" s="420"/>
      <c r="CF707" s="420"/>
      <c r="CG707" s="420"/>
      <c r="CH707" s="420"/>
      <c r="CI707" s="420"/>
      <c r="CJ707" s="420"/>
      <c r="CK707" s="420"/>
      <c r="CL707" s="420"/>
      <c r="CM707" s="420"/>
      <c r="CN707" s="420"/>
      <c r="CO707" s="420"/>
      <c r="CP707" s="420"/>
      <c r="CQ707" s="420"/>
      <c r="CR707" s="420"/>
      <c r="CS707" s="420"/>
      <c r="CT707" s="420"/>
      <c r="CU707" s="420"/>
      <c r="CV707" s="420"/>
      <c r="CW707" s="420"/>
      <c r="CX707" s="420"/>
      <c r="CY707" s="420"/>
      <c r="CZ707" s="420"/>
    </row>
    <row r="708" ht="25.15" customHeight="true" x14ac:dyDescent="0.2">
      <c r="C708" s="848" t="s">
        <v>377</v>
      </c>
      <c r="D708" s="848"/>
      <c r="E708" s="708">
        <v>-7.557209144058969E-4</v>
      </c>
      <c r="F708" s="660"/>
      <c r="G708" s="660"/>
      <c r="H708" s="848"/>
      <c r="I708" s="848"/>
      <c r="J708" s="660"/>
      <c r="K708" s="660"/>
      <c r="L708" s="660"/>
      <c r="M708" s="848"/>
      <c r="N708" s="848"/>
      <c r="O708" s="660"/>
      <c r="P708" s="660"/>
      <c r="Q708" s="660"/>
      <c r="BA708" s="420"/>
      <c r="BB708" s="496"/>
      <c r="BC708" s="420"/>
      <c r="BD708" s="420"/>
      <c r="BE708" s="420"/>
      <c r="BF708" s="420"/>
      <c r="BG708" s="420"/>
      <c r="BH708" s="420"/>
      <c r="BI708" s="420"/>
      <c r="BJ708" s="420"/>
      <c r="BK708" s="420"/>
      <c r="BL708" s="420"/>
      <c r="BM708" s="420"/>
      <c r="BN708" s="420"/>
      <c r="BO708" s="420"/>
      <c r="BP708" s="420"/>
      <c r="BQ708" s="420"/>
      <c r="BR708" s="420"/>
      <c r="BS708" s="420"/>
      <c r="BT708" s="420"/>
      <c r="BU708" s="420"/>
      <c r="BV708" s="420"/>
      <c r="BW708" s="420"/>
      <c r="BX708" s="420"/>
      <c r="BY708" s="420"/>
      <c r="BZ708" s="420"/>
      <c r="CA708" s="420"/>
      <c r="CB708" s="420"/>
      <c r="CC708" s="420"/>
      <c r="CD708" s="420"/>
      <c r="CE708" s="420"/>
      <c r="CF708" s="420"/>
      <c r="CG708" s="420"/>
      <c r="CH708" s="420"/>
      <c r="CI708" s="420"/>
      <c r="CJ708" s="420"/>
      <c r="CK708" s="420"/>
      <c r="CL708" s="420"/>
      <c r="CM708" s="420"/>
      <c r="CN708" s="420"/>
      <c r="CO708" s="420"/>
      <c r="CP708" s="420"/>
      <c r="CQ708" s="420"/>
      <c r="CR708" s="420"/>
      <c r="CS708" s="420"/>
      <c r="CT708" s="420"/>
      <c r="CU708" s="420"/>
      <c r="CV708" s="420"/>
      <c r="CW708" s="420"/>
      <c r="CX708" s="420"/>
      <c r="CY708" s="420"/>
      <c r="CZ708" s="420"/>
    </row>
    <row r="709" ht="25.15" customHeight="true" x14ac:dyDescent="0.2">
      <c r="C709" s="848" t="s">
        <v>359</v>
      </c>
      <c r="D709" s="848"/>
      <c r="E709" s="708">
        <v>-1.7875433464490482E-3</v>
      </c>
      <c r="F709" s="660"/>
      <c r="G709" s="660"/>
      <c r="H709" s="848"/>
      <c r="I709" s="848"/>
      <c r="J709" s="660"/>
      <c r="K709" s="660"/>
      <c r="L709" s="660"/>
      <c r="M709" s="848" t="s">
        <v>264</v>
      </c>
      <c r="N709" s="848"/>
      <c r="O709" s="848"/>
      <c r="P709" s="660"/>
      <c r="Q709" s="660"/>
      <c r="BA709" s="420"/>
      <c r="BB709" s="496"/>
      <c r="BC709" s="420"/>
      <c r="BD709" s="420"/>
      <c r="BE709" s="420"/>
      <c r="BF709" s="420"/>
      <c r="BG709" s="420"/>
      <c r="BH709" s="420"/>
      <c r="BI709" s="420"/>
      <c r="BJ709" s="420"/>
      <c r="BK709" s="420"/>
      <c r="BL709" s="420"/>
      <c r="BM709" s="420"/>
      <c r="BN709" s="420"/>
      <c r="BO709" s="420"/>
      <c r="BP709" s="420"/>
      <c r="BQ709" s="420"/>
      <c r="BR709" s="420"/>
      <c r="BS709" s="420"/>
      <c r="BT709" s="420"/>
      <c r="BU709" s="420"/>
      <c r="BV709" s="420"/>
      <c r="BW709" s="420"/>
      <c r="BX709" s="420"/>
      <c r="BY709" s="420"/>
      <c r="BZ709" s="420"/>
      <c r="CA709" s="420"/>
      <c r="CB709" s="420"/>
      <c r="CC709" s="420"/>
      <c r="CD709" s="420"/>
      <c r="CE709" s="420"/>
      <c r="CF709" s="420"/>
      <c r="CG709" s="420"/>
      <c r="CH709" s="420"/>
      <c r="CI709" s="420"/>
      <c r="CJ709" s="420"/>
      <c r="CK709" s="420"/>
      <c r="CL709" s="420"/>
      <c r="CM709" s="420"/>
      <c r="CN709" s="420"/>
      <c r="CO709" s="420"/>
      <c r="CP709" s="420"/>
      <c r="CQ709" s="420"/>
      <c r="CR709" s="420"/>
      <c r="CS709" s="420"/>
      <c r="CT709" s="420"/>
      <c r="CU709" s="420"/>
      <c r="CV709" s="420"/>
      <c r="CW709" s="420"/>
      <c r="CX709" s="420"/>
      <c r="CY709" s="420"/>
      <c r="CZ709" s="420"/>
    </row>
    <row r="710" ht="25.15" customHeight="true" x14ac:dyDescent="0.2">
      <c r="C710" s="848" t="s">
        <v>383</v>
      </c>
      <c r="D710" s="848"/>
      <c r="E710" s="708">
        <v>-2.4334286567585645E-4</v>
      </c>
      <c r="F710" s="660"/>
      <c r="G710" s="660"/>
      <c r="H710" s="848"/>
      <c r="I710" s="848"/>
      <c r="J710" s="660"/>
      <c r="K710" s="660"/>
      <c r="L710" s="660"/>
      <c r="M710" s="848" t="s">
        <v>218</v>
      </c>
      <c r="N710" s="848"/>
      <c r="O710" s="732" t="s">
        <v>219</v>
      </c>
      <c r="P710" s="660"/>
      <c r="Q710" s="660"/>
      <c r="BA710" s="420"/>
      <c r="BB710" s="496"/>
      <c r="BC710" s="420"/>
      <c r="BD710" s="420"/>
      <c r="BE710" s="420"/>
      <c r="BF710" s="420"/>
      <c r="BG710" s="420"/>
      <c r="BH710" s="420"/>
      <c r="BI710" s="420"/>
      <c r="BJ710" s="420"/>
      <c r="BK710" s="420"/>
      <c r="BL710" s="420"/>
      <c r="BM710" s="420"/>
      <c r="BN710" s="420"/>
      <c r="BO710" s="420"/>
      <c r="BP710" s="420"/>
      <c r="BQ710" s="420"/>
      <c r="BR710" s="420"/>
      <c r="BS710" s="420"/>
      <c r="BT710" s="420"/>
      <c r="BU710" s="420"/>
      <c r="BV710" s="420"/>
      <c r="BW710" s="420"/>
      <c r="BX710" s="420"/>
      <c r="BY710" s="420"/>
      <c r="BZ710" s="420"/>
      <c r="CA710" s="420"/>
      <c r="CB710" s="420"/>
      <c r="CC710" s="420"/>
      <c r="CD710" s="420"/>
      <c r="CE710" s="420"/>
      <c r="CF710" s="420"/>
      <c r="CG710" s="420"/>
      <c r="CH710" s="420"/>
      <c r="CI710" s="420"/>
      <c r="CJ710" s="420"/>
      <c r="CK710" s="420"/>
      <c r="CL710" s="420"/>
      <c r="CM710" s="420"/>
      <c r="CN710" s="420"/>
      <c r="CO710" s="420"/>
      <c r="CP710" s="420"/>
      <c r="CQ710" s="420"/>
      <c r="CR710" s="420"/>
      <c r="CS710" s="420"/>
      <c r="CT710" s="420"/>
      <c r="CU710" s="420"/>
      <c r="CV710" s="420"/>
      <c r="CW710" s="420"/>
      <c r="CX710" s="420"/>
      <c r="CY710" s="420"/>
      <c r="CZ710" s="420"/>
    </row>
    <row r="711" ht="25.15" customHeight="true" x14ac:dyDescent="0.2">
      <c r="C711" s="848" t="s">
        <v>380</v>
      </c>
      <c r="D711" s="848"/>
      <c r="E711" s="708">
        <v>-1.2167691181507982E-5</v>
      </c>
      <c r="F711" s="660"/>
      <c r="G711" s="660"/>
      <c r="H711" s="848"/>
      <c r="I711" s="848"/>
      <c r="J711" s="660"/>
      <c r="K711" s="660"/>
      <c r="L711" s="660"/>
      <c r="M711" s="848" t="s">
        <v>219</v>
      </c>
      <c r="N711" s="848"/>
      <c r="O711" s="733">
        <v>1.0000000000000002</v>
      </c>
      <c r="P711" s="660"/>
      <c r="Q711" s="660"/>
      <c r="BA711" s="420"/>
      <c r="BB711" s="496"/>
      <c r="BC711" s="420"/>
      <c r="BD711" s="420"/>
      <c r="BE711" s="420"/>
      <c r="BF711" s="420"/>
      <c r="BG711" s="420"/>
      <c r="BH711" s="420"/>
      <c r="BI711" s="420"/>
      <c r="BJ711" s="420"/>
      <c r="BK711" s="420"/>
      <c r="BL711" s="420"/>
      <c r="BM711" s="420"/>
      <c r="BN711" s="420"/>
      <c r="BO711" s="420"/>
      <c r="BP711" s="420"/>
      <c r="BQ711" s="420"/>
      <c r="BR711" s="420"/>
      <c r="BS711" s="420"/>
      <c r="BT711" s="420"/>
      <c r="BU711" s="420"/>
      <c r="BV711" s="420"/>
      <c r="BW711" s="420"/>
      <c r="BX711" s="420"/>
      <c r="BY711" s="420"/>
      <c r="BZ711" s="420"/>
      <c r="CA711" s="420"/>
      <c r="CB711" s="420"/>
      <c r="CC711" s="420"/>
      <c r="CD711" s="420"/>
      <c r="CE711" s="420"/>
      <c r="CF711" s="420"/>
      <c r="CG711" s="420"/>
      <c r="CH711" s="420"/>
      <c r="CI711" s="420"/>
      <c r="CJ711" s="420"/>
      <c r="CK711" s="420"/>
      <c r="CL711" s="420"/>
      <c r="CM711" s="420"/>
      <c r="CN711" s="420"/>
      <c r="CO711" s="420"/>
      <c r="CP711" s="420"/>
      <c r="CQ711" s="420"/>
      <c r="CR711" s="420"/>
      <c r="CS711" s="420"/>
      <c r="CT711" s="420"/>
      <c r="CU711" s="420"/>
      <c r="CV711" s="420"/>
      <c r="CW711" s="420"/>
      <c r="CX711" s="420"/>
      <c r="CY711" s="420"/>
      <c r="CZ711" s="420"/>
    </row>
    <row r="712" ht="25.15" customHeight="true" x14ac:dyDescent="0.2">
      <c r="C712" s="848" t="s">
        <v>378</v>
      </c>
      <c r="D712" s="848"/>
      <c r="E712" s="708">
        <v>-5.2566853942114899E-4</v>
      </c>
      <c r="F712" s="660"/>
      <c r="G712" s="660"/>
      <c r="H712" s="848"/>
      <c r="I712" s="848"/>
      <c r="J712" s="660"/>
      <c r="K712" s="660"/>
      <c r="L712" s="660"/>
      <c r="M712" s="848"/>
      <c r="N712" s="848"/>
      <c r="O712" s="660"/>
      <c r="P712" s="660"/>
      <c r="Q712" s="660"/>
      <c r="BA712" s="420"/>
      <c r="BB712" s="496"/>
      <c r="BC712" s="420"/>
      <c r="BD712" s="420"/>
      <c r="BE712" s="420"/>
      <c r="BF712" s="420"/>
      <c r="BG712" s="420"/>
      <c r="BH712" s="420"/>
      <c r="BI712" s="420"/>
      <c r="BJ712" s="420"/>
      <c r="BK712" s="420"/>
      <c r="BL712" s="420"/>
      <c r="BM712" s="420"/>
      <c r="BN712" s="420"/>
      <c r="BO712" s="420"/>
      <c r="BP712" s="420"/>
      <c r="BQ712" s="420"/>
      <c r="BR712" s="420"/>
      <c r="BS712" s="420"/>
      <c r="BT712" s="420"/>
      <c r="BU712" s="420"/>
      <c r="BV712" s="420"/>
      <c r="BW712" s="420"/>
      <c r="BX712" s="420"/>
      <c r="BY712" s="420"/>
      <c r="BZ712" s="420"/>
      <c r="CA712" s="420"/>
      <c r="CB712" s="420"/>
      <c r="CC712" s="420"/>
      <c r="CD712" s="420"/>
      <c r="CE712" s="420"/>
      <c r="CF712" s="420"/>
      <c r="CG712" s="420"/>
      <c r="CH712" s="420"/>
      <c r="CI712" s="420"/>
      <c r="CJ712" s="420"/>
      <c r="CK712" s="420"/>
      <c r="CL712" s="420"/>
      <c r="CM712" s="420"/>
      <c r="CN712" s="420"/>
      <c r="CO712" s="420"/>
      <c r="CP712" s="420"/>
      <c r="CQ712" s="420"/>
      <c r="CR712" s="420"/>
      <c r="CS712" s="420"/>
      <c r="CT712" s="420"/>
      <c r="CU712" s="420"/>
      <c r="CV712" s="420"/>
      <c r="CW712" s="420"/>
      <c r="CX712" s="420"/>
      <c r="CY712" s="420"/>
      <c r="CZ712" s="420"/>
    </row>
    <row r="713" ht="25.15" customHeight="true" x14ac:dyDescent="0.2">
      <c r="C713" s="848" t="s">
        <v>356</v>
      </c>
      <c r="D713" s="848"/>
      <c r="E713" s="708">
        <v>-1.5731656532094126E-3</v>
      </c>
      <c r="F713" s="660"/>
      <c r="G713" s="660"/>
      <c r="H713" s="848"/>
      <c r="I713" s="848"/>
      <c r="J713" s="660"/>
      <c r="K713" s="660"/>
      <c r="L713" s="660"/>
      <c r="M713" s="848"/>
      <c r="N713" s="848"/>
      <c r="O713" s="660"/>
      <c r="P713" s="660"/>
      <c r="Q713" s="660"/>
      <c r="BA713" s="420"/>
      <c r="BB713" s="496"/>
      <c r="BC713" s="420"/>
      <c r="BD713" s="420"/>
      <c r="BE713" s="420"/>
      <c r="BF713" s="420"/>
      <c r="BG713" s="420"/>
      <c r="BH713" s="420"/>
      <c r="BI713" s="420"/>
      <c r="BJ713" s="420"/>
      <c r="BK713" s="420"/>
      <c r="BL713" s="420"/>
      <c r="BM713" s="420"/>
      <c r="BN713" s="420"/>
      <c r="BO713" s="420"/>
      <c r="BP713" s="420"/>
      <c r="BQ713" s="420"/>
      <c r="BR713" s="420"/>
      <c r="BS713" s="420"/>
      <c r="BT713" s="420"/>
      <c r="BU713" s="420"/>
      <c r="BV713" s="420"/>
      <c r="BW713" s="420"/>
      <c r="BX713" s="420"/>
      <c r="BY713" s="420"/>
      <c r="BZ713" s="420"/>
      <c r="CA713" s="420"/>
      <c r="CB713" s="420"/>
      <c r="CC713" s="420"/>
      <c r="CD713" s="420"/>
      <c r="CE713" s="420"/>
      <c r="CF713" s="420"/>
      <c r="CG713" s="420"/>
      <c r="CH713" s="420"/>
      <c r="CI713" s="420"/>
      <c r="CJ713" s="420"/>
      <c r="CK713" s="420"/>
      <c r="CL713" s="420"/>
      <c r="CM713" s="420"/>
      <c r="CN713" s="420"/>
      <c r="CO713" s="420"/>
      <c r="CP713" s="420"/>
      <c r="CQ713" s="420"/>
      <c r="CR713" s="420"/>
      <c r="CS713" s="420"/>
      <c r="CT713" s="420"/>
      <c r="CU713" s="420"/>
      <c r="CV713" s="420"/>
      <c r="CW713" s="420"/>
      <c r="CX713" s="420"/>
      <c r="CY713" s="420"/>
      <c r="CZ713" s="420"/>
    </row>
    <row r="714" ht="25.15" customHeight="true" x14ac:dyDescent="0.2">
      <c r="C714" s="848" t="s">
        <v>344</v>
      </c>
      <c r="D714" s="848"/>
      <c r="E714" s="708">
        <v>-2.5312200768471487E-3</v>
      </c>
      <c r="F714" s="660"/>
      <c r="G714" s="660"/>
      <c r="H714" s="848"/>
      <c r="I714" s="848"/>
      <c r="J714" s="660"/>
      <c r="K714" s="660"/>
      <c r="L714" s="660"/>
      <c r="M714" s="848"/>
      <c r="N714" s="848"/>
      <c r="O714" s="660"/>
      <c r="P714" s="660"/>
      <c r="Q714" s="660"/>
      <c r="BA714" s="420"/>
      <c r="BB714" s="496"/>
      <c r="BC714" s="420"/>
      <c r="BD714" s="420"/>
      <c r="BE714" s="420"/>
      <c r="BF714" s="420"/>
      <c r="BG714" s="420"/>
      <c r="BH714" s="420"/>
      <c r="BI714" s="420"/>
      <c r="BJ714" s="420"/>
      <c r="BK714" s="420"/>
      <c r="BL714" s="420"/>
      <c r="BM714" s="420"/>
      <c r="BN714" s="420"/>
      <c r="BO714" s="420"/>
      <c r="BP714" s="420"/>
      <c r="BQ714" s="420"/>
      <c r="BR714" s="420"/>
      <c r="BS714" s="420"/>
      <c r="BT714" s="420"/>
      <c r="BU714" s="420"/>
      <c r="BV714" s="420"/>
      <c r="BW714" s="420"/>
      <c r="BX714" s="420"/>
      <c r="BY714" s="420"/>
      <c r="BZ714" s="420"/>
      <c r="CA714" s="420"/>
      <c r="CB714" s="420"/>
      <c r="CC714" s="420"/>
      <c r="CD714" s="420"/>
      <c r="CE714" s="420"/>
      <c r="CF714" s="420"/>
      <c r="CG714" s="420"/>
      <c r="CH714" s="420"/>
      <c r="CI714" s="420"/>
      <c r="CJ714" s="420"/>
      <c r="CK714" s="420"/>
      <c r="CL714" s="420"/>
      <c r="CM714" s="420"/>
      <c r="CN714" s="420"/>
      <c r="CO714" s="420"/>
      <c r="CP714" s="420"/>
      <c r="CQ714" s="420"/>
      <c r="CR714" s="420"/>
      <c r="CS714" s="420"/>
      <c r="CT714" s="420"/>
      <c r="CU714" s="420"/>
      <c r="CV714" s="420"/>
      <c r="CW714" s="420"/>
      <c r="CX714" s="420"/>
      <c r="CY714" s="420"/>
      <c r="CZ714" s="420"/>
    </row>
    <row r="715" ht="25.15" customHeight="true" x14ac:dyDescent="0.2">
      <c r="C715" s="848" t="s">
        <v>368</v>
      </c>
      <c r="D715" s="848"/>
      <c r="E715" s="708">
        <v>-1.4713454267136228E-3</v>
      </c>
      <c r="F715" s="660"/>
      <c r="G715" s="660"/>
      <c r="H715" s="848"/>
      <c r="I715" s="848"/>
      <c r="J715" s="660"/>
      <c r="K715" s="660"/>
      <c r="L715" s="660"/>
      <c r="M715" s="848"/>
      <c r="N715" s="848"/>
      <c r="O715" s="660"/>
      <c r="P715" s="660"/>
      <c r="Q715" s="660"/>
      <c r="BA715" s="420"/>
      <c r="BB715" s="496"/>
      <c r="BC715" s="420"/>
      <c r="BD715" s="420"/>
      <c r="BE715" s="420"/>
      <c r="BF715" s="420"/>
      <c r="BG715" s="420"/>
      <c r="BH715" s="420"/>
      <c r="BI715" s="420"/>
      <c r="BJ715" s="420"/>
      <c r="BK715" s="420"/>
      <c r="BL715" s="420"/>
      <c r="BM715" s="420"/>
      <c r="BN715" s="420"/>
      <c r="BO715" s="420"/>
      <c r="BP715" s="420"/>
      <c r="BQ715" s="420"/>
      <c r="BR715" s="420"/>
      <c r="BS715" s="420"/>
      <c r="BT715" s="420"/>
      <c r="BU715" s="420"/>
      <c r="BV715" s="420"/>
      <c r="BW715" s="420"/>
      <c r="BX715" s="420"/>
      <c r="BY715" s="420"/>
      <c r="BZ715" s="420"/>
      <c r="CA715" s="420"/>
      <c r="CB715" s="420"/>
      <c r="CC715" s="420"/>
      <c r="CD715" s="420"/>
      <c r="CE715" s="420"/>
      <c r="CF715" s="420"/>
      <c r="CG715" s="420"/>
      <c r="CH715" s="420"/>
      <c r="CI715" s="420"/>
      <c r="CJ715" s="420"/>
      <c r="CK715" s="420"/>
      <c r="CL715" s="420"/>
      <c r="CM715" s="420"/>
      <c r="CN715" s="420"/>
      <c r="CO715" s="420"/>
      <c r="CP715" s="420"/>
      <c r="CQ715" s="420"/>
      <c r="CR715" s="420"/>
      <c r="CS715" s="420"/>
      <c r="CT715" s="420"/>
      <c r="CU715" s="420"/>
      <c r="CV715" s="420"/>
      <c r="CW715" s="420"/>
      <c r="CX715" s="420"/>
      <c r="CY715" s="420"/>
      <c r="CZ715" s="420"/>
    </row>
    <row r="716" ht="25.15" customHeight="true" x14ac:dyDescent="0.2">
      <c r="C716" s="848" t="s">
        <v>365</v>
      </c>
      <c r="D716" s="848"/>
      <c r="E716" s="708">
        <v>-1.1726975246431496E-3</v>
      </c>
      <c r="F716" s="660"/>
      <c r="G716" s="660"/>
      <c r="H716" s="848"/>
      <c r="I716" s="848"/>
      <c r="J716" s="660"/>
      <c r="K716" s="660"/>
      <c r="L716" s="660"/>
      <c r="M716" s="848"/>
      <c r="N716" s="848"/>
      <c r="O716" s="660"/>
      <c r="P716" s="660"/>
      <c r="Q716" s="660"/>
      <c r="BA716" s="420"/>
      <c r="BB716" s="496"/>
      <c r="BC716" s="420"/>
      <c r="BD716" s="420"/>
      <c r="BE716" s="420"/>
      <c r="BF716" s="420"/>
      <c r="BG716" s="420"/>
      <c r="BH716" s="420"/>
      <c r="BI716" s="420"/>
      <c r="BJ716" s="420"/>
      <c r="BK716" s="420"/>
      <c r="BL716" s="420"/>
      <c r="BM716" s="420"/>
      <c r="BN716" s="420"/>
      <c r="BO716" s="420"/>
      <c r="BP716" s="420"/>
      <c r="BQ716" s="420"/>
      <c r="BR716" s="420"/>
      <c r="BS716" s="420"/>
      <c r="BT716" s="420"/>
      <c r="BU716" s="420"/>
      <c r="BV716" s="420"/>
      <c r="BW716" s="420"/>
      <c r="BX716" s="420"/>
      <c r="BY716" s="420"/>
      <c r="BZ716" s="420"/>
      <c r="CA716" s="420"/>
      <c r="CB716" s="420"/>
      <c r="CC716" s="420"/>
      <c r="CD716" s="420"/>
      <c r="CE716" s="420"/>
      <c r="CF716" s="420"/>
      <c r="CG716" s="420"/>
      <c r="CH716" s="420"/>
      <c r="CI716" s="420"/>
      <c r="CJ716" s="420"/>
      <c r="CK716" s="420"/>
      <c r="CL716" s="420"/>
      <c r="CM716" s="420"/>
      <c r="CN716" s="420"/>
      <c r="CO716" s="420"/>
      <c r="CP716" s="420"/>
      <c r="CQ716" s="420"/>
      <c r="CR716" s="420"/>
      <c r="CS716" s="420"/>
      <c r="CT716" s="420"/>
      <c r="CU716" s="420"/>
      <c r="CV716" s="420"/>
      <c r="CW716" s="420"/>
      <c r="CX716" s="420"/>
      <c r="CY716" s="420"/>
      <c r="CZ716" s="420"/>
    </row>
    <row r="717" ht="25.15" customHeight="true" x14ac:dyDescent="0.2">
      <c r="C717" s="848" t="s">
        <v>369</v>
      </c>
      <c r="D717" s="848"/>
      <c r="E717" s="708">
        <v>-1.3314524525711953E-3</v>
      </c>
      <c r="F717" s="660"/>
      <c r="G717" s="660"/>
      <c r="H717" s="848"/>
      <c r="I717" s="848"/>
      <c r="J717" s="660"/>
      <c r="K717" s="660"/>
      <c r="L717" s="660"/>
      <c r="M717" s="848"/>
      <c r="N717" s="848"/>
      <c r="O717" s="660"/>
      <c r="P717" s="660"/>
      <c r="Q717" s="660"/>
      <c r="BA717" s="420"/>
      <c r="BB717" s="496"/>
      <c r="BC717" s="420"/>
      <c r="BD717" s="420"/>
      <c r="BE717" s="420"/>
      <c r="BF717" s="420"/>
      <c r="BG717" s="420"/>
      <c r="BH717" s="420"/>
      <c r="BI717" s="420"/>
      <c r="BJ717" s="420"/>
      <c r="BK717" s="420"/>
      <c r="BL717" s="420"/>
      <c r="BM717" s="420"/>
      <c r="BN717" s="420"/>
      <c r="BO717" s="420"/>
      <c r="BP717" s="420"/>
      <c r="BQ717" s="420"/>
      <c r="BR717" s="420"/>
      <c r="BS717" s="420"/>
      <c r="BT717" s="420"/>
      <c r="BU717" s="420"/>
      <c r="BV717" s="420"/>
      <c r="BW717" s="420"/>
      <c r="BX717" s="420"/>
      <c r="BY717" s="420"/>
      <c r="BZ717" s="420"/>
      <c r="CA717" s="420"/>
      <c r="CB717" s="420"/>
      <c r="CC717" s="420"/>
      <c r="CD717" s="420"/>
      <c r="CE717" s="420"/>
      <c r="CF717" s="420"/>
      <c r="CG717" s="420"/>
      <c r="CH717" s="420"/>
      <c r="CI717" s="420"/>
      <c r="CJ717" s="420"/>
      <c r="CK717" s="420"/>
      <c r="CL717" s="420"/>
      <c r="CM717" s="420"/>
      <c r="CN717" s="420"/>
      <c r="CO717" s="420"/>
      <c r="CP717" s="420"/>
      <c r="CQ717" s="420"/>
      <c r="CR717" s="420"/>
      <c r="CS717" s="420"/>
      <c r="CT717" s="420"/>
      <c r="CU717" s="420"/>
      <c r="CV717" s="420"/>
      <c r="CW717" s="420"/>
      <c r="CX717" s="420"/>
      <c r="CY717" s="420"/>
      <c r="CZ717" s="420"/>
    </row>
    <row r="718" ht="25.15" customHeight="true" x14ac:dyDescent="0.2">
      <c r="C718" s="848" t="s">
        <v>371</v>
      </c>
      <c r="D718" s="848"/>
      <c r="E718" s="708">
        <v>-9.5825417960271125E-4</v>
      </c>
      <c r="F718" s="660"/>
      <c r="G718" s="660"/>
      <c r="H718" s="848"/>
      <c r="I718" s="848"/>
      <c r="J718" s="660"/>
      <c r="K718" s="660"/>
      <c r="L718" s="660"/>
      <c r="M718" s="848"/>
      <c r="N718" s="848"/>
      <c r="O718" s="660"/>
      <c r="P718" s="660"/>
      <c r="Q718" s="660"/>
      <c r="BA718" s="420"/>
      <c r="BB718" s="496"/>
      <c r="BC718" s="420"/>
      <c r="BD718" s="420"/>
      <c r="BE718" s="420"/>
      <c r="BF718" s="420"/>
      <c r="BG718" s="420"/>
      <c r="BH718" s="420"/>
      <c r="BI718" s="420"/>
      <c r="BJ718" s="420"/>
      <c r="BK718" s="420"/>
      <c r="BL718" s="420"/>
      <c r="BM718" s="420"/>
      <c r="BN718" s="420"/>
      <c r="BO718" s="420"/>
      <c r="BP718" s="420"/>
      <c r="BQ718" s="420"/>
      <c r="BR718" s="420"/>
      <c r="BS718" s="420"/>
      <c r="BT718" s="420"/>
      <c r="BU718" s="420"/>
      <c r="BV718" s="420"/>
      <c r="BW718" s="420"/>
      <c r="BX718" s="420"/>
      <c r="BY718" s="420"/>
      <c r="BZ718" s="420"/>
      <c r="CA718" s="420"/>
      <c r="CB718" s="420"/>
      <c r="CC718" s="420"/>
      <c r="CD718" s="420"/>
      <c r="CE718" s="420"/>
      <c r="CF718" s="420"/>
      <c r="CG718" s="420"/>
      <c r="CH718" s="420"/>
      <c r="CI718" s="420"/>
      <c r="CJ718" s="420"/>
      <c r="CK718" s="420"/>
      <c r="CL718" s="420"/>
      <c r="CM718" s="420"/>
      <c r="CN718" s="420"/>
      <c r="CO718" s="420"/>
      <c r="CP718" s="420"/>
      <c r="CQ718" s="420"/>
      <c r="CR718" s="420"/>
      <c r="CS718" s="420"/>
      <c r="CT718" s="420"/>
      <c r="CU718" s="420"/>
      <c r="CV718" s="420"/>
      <c r="CW718" s="420"/>
      <c r="CX718" s="420"/>
      <c r="CY718" s="420"/>
      <c r="CZ718" s="420"/>
    </row>
    <row r="719" ht="25.15" customHeight="true" x14ac:dyDescent="0.2">
      <c r="C719" s="848" t="s">
        <v>362</v>
      </c>
      <c r="D719" s="848"/>
      <c r="E719" s="708">
        <v>1.2946574540889254E-3</v>
      </c>
      <c r="F719" s="660"/>
      <c r="G719" s="660"/>
      <c r="H719" s="848"/>
      <c r="I719" s="848"/>
      <c r="J719" s="660"/>
      <c r="K719" s="660"/>
      <c r="L719" s="660"/>
      <c r="M719" s="848"/>
      <c r="N719" s="848"/>
      <c r="O719" s="660"/>
      <c r="P719" s="660"/>
      <c r="Q719" s="660"/>
      <c r="BA719" s="420"/>
      <c r="BB719" s="496"/>
      <c r="BC719" s="420"/>
      <c r="BD719" s="420"/>
      <c r="BE719" s="420"/>
      <c r="BF719" s="420"/>
      <c r="BG719" s="420"/>
      <c r="BH719" s="420"/>
      <c r="BI719" s="420"/>
      <c r="BJ719" s="420"/>
      <c r="BK719" s="420"/>
      <c r="BL719" s="420"/>
      <c r="BM719" s="420"/>
      <c r="BN719" s="420"/>
      <c r="BO719" s="420"/>
      <c r="BP719" s="420"/>
      <c r="BQ719" s="420"/>
      <c r="BR719" s="420"/>
      <c r="BS719" s="420"/>
      <c r="BT719" s="420"/>
      <c r="BU719" s="420"/>
      <c r="BV719" s="420"/>
      <c r="BW719" s="420"/>
      <c r="BX719" s="420"/>
      <c r="BY719" s="420"/>
      <c r="BZ719" s="420"/>
      <c r="CA719" s="420"/>
      <c r="CB719" s="420"/>
      <c r="CC719" s="420"/>
      <c r="CD719" s="420"/>
      <c r="CE719" s="420"/>
      <c r="CF719" s="420"/>
      <c r="CG719" s="420"/>
      <c r="CH719" s="420"/>
      <c r="CI719" s="420"/>
      <c r="CJ719" s="420"/>
      <c r="CK719" s="420"/>
      <c r="CL719" s="420"/>
      <c r="CM719" s="420"/>
      <c r="CN719" s="420"/>
      <c r="CO719" s="420"/>
      <c r="CP719" s="420"/>
      <c r="CQ719" s="420"/>
      <c r="CR719" s="420"/>
      <c r="CS719" s="420"/>
      <c r="CT719" s="420"/>
      <c r="CU719" s="420"/>
      <c r="CV719" s="420"/>
      <c r="CW719" s="420"/>
      <c r="CX719" s="420"/>
      <c r="CY719" s="420"/>
      <c r="CZ719" s="420"/>
    </row>
    <row r="720" ht="25.15" customHeight="true" x14ac:dyDescent="0.2">
      <c r="C720" s="848" t="s">
        <v>351</v>
      </c>
      <c r="D720" s="848"/>
      <c r="E720" s="708">
        <v>-1.9588137803088399E-3</v>
      </c>
      <c r="F720" s="660"/>
      <c r="G720" s="660"/>
      <c r="H720" s="848"/>
      <c r="I720" s="848"/>
      <c r="J720" s="660"/>
      <c r="K720" s="660"/>
      <c r="L720" s="660"/>
      <c r="M720" s="848"/>
      <c r="N720" s="848"/>
      <c r="O720" s="660"/>
      <c r="P720" s="660"/>
      <c r="Q720" s="660"/>
      <c r="BA720" s="420"/>
      <c r="BB720" s="496"/>
      <c r="BC720" s="420"/>
      <c r="BD720" s="420"/>
      <c r="BE720" s="420"/>
      <c r="BF720" s="420"/>
      <c r="BG720" s="420"/>
      <c r="BH720" s="420"/>
      <c r="BI720" s="420"/>
      <c r="BJ720" s="420"/>
      <c r="BK720" s="420"/>
      <c r="BL720" s="420"/>
      <c r="BM720" s="420"/>
      <c r="BN720" s="420"/>
      <c r="BO720" s="420"/>
      <c r="BP720" s="420"/>
      <c r="BQ720" s="420"/>
      <c r="BR720" s="420"/>
      <c r="BS720" s="420"/>
      <c r="BT720" s="420"/>
      <c r="BU720" s="420"/>
      <c r="BV720" s="420"/>
      <c r="BW720" s="420"/>
      <c r="BX720" s="420"/>
      <c r="BY720" s="420"/>
      <c r="BZ720" s="420"/>
      <c r="CA720" s="420"/>
      <c r="CB720" s="420"/>
      <c r="CC720" s="420"/>
      <c r="CD720" s="420"/>
      <c r="CE720" s="420"/>
      <c r="CF720" s="420"/>
      <c r="CG720" s="420"/>
      <c r="CH720" s="420"/>
      <c r="CI720" s="420"/>
      <c r="CJ720" s="420"/>
      <c r="CK720" s="420"/>
      <c r="CL720" s="420"/>
      <c r="CM720" s="420"/>
      <c r="CN720" s="420"/>
      <c r="CO720" s="420"/>
      <c r="CP720" s="420"/>
      <c r="CQ720" s="420"/>
      <c r="CR720" s="420"/>
      <c r="CS720" s="420"/>
      <c r="CT720" s="420"/>
      <c r="CU720" s="420"/>
      <c r="CV720" s="420"/>
      <c r="CW720" s="420"/>
      <c r="CX720" s="420"/>
      <c r="CY720" s="420"/>
      <c r="CZ720" s="420"/>
    </row>
    <row r="721" ht="25.15" customHeight="true" x14ac:dyDescent="0.2">
      <c r="C721" s="848" t="s">
        <v>354</v>
      </c>
      <c r="D721" s="848"/>
      <c r="E721" s="711">
        <v>-1.8847746708044581E-3</v>
      </c>
      <c r="F721" s="660"/>
      <c r="G721" s="660"/>
      <c r="H721" s="848"/>
      <c r="I721" s="848"/>
      <c r="J721" s="660"/>
      <c r="K721" s="660"/>
      <c r="L721" s="660"/>
      <c r="M721" s="848"/>
      <c r="N721" s="848"/>
      <c r="O721" s="660"/>
      <c r="P721" s="660"/>
      <c r="Q721" s="660"/>
      <c r="BA721" s="420"/>
      <c r="BB721" s="496"/>
      <c r="BC721" s="420"/>
      <c r="BD721" s="420"/>
      <c r="BE721" s="420"/>
      <c r="BF721" s="420"/>
      <c r="BG721" s="420"/>
      <c r="BH721" s="420"/>
      <c r="BI721" s="420"/>
      <c r="BJ721" s="420"/>
      <c r="BK721" s="420"/>
      <c r="BL721" s="420"/>
      <c r="BM721" s="420"/>
      <c r="BN721" s="420"/>
      <c r="BO721" s="420"/>
      <c r="BP721" s="420"/>
      <c r="BQ721" s="420"/>
      <c r="BR721" s="420"/>
      <c r="BS721" s="420"/>
      <c r="BT721" s="420"/>
      <c r="BU721" s="420"/>
      <c r="BV721" s="420"/>
      <c r="BW721" s="420"/>
      <c r="BX721" s="420"/>
      <c r="BY721" s="420"/>
      <c r="BZ721" s="420"/>
      <c r="CA721" s="420"/>
      <c r="CB721" s="420"/>
      <c r="CC721" s="420"/>
      <c r="CD721" s="420"/>
      <c r="CE721" s="420"/>
      <c r="CF721" s="420"/>
      <c r="CG721" s="420"/>
      <c r="CH721" s="420"/>
      <c r="CI721" s="420"/>
      <c r="CJ721" s="420"/>
      <c r="CK721" s="420"/>
      <c r="CL721" s="420"/>
      <c r="CM721" s="420"/>
      <c r="CN721" s="420"/>
      <c r="CO721" s="420"/>
      <c r="CP721" s="420"/>
      <c r="CQ721" s="420"/>
      <c r="CR721" s="420"/>
      <c r="CS721" s="420"/>
      <c r="CT721" s="420"/>
      <c r="CU721" s="420"/>
      <c r="CV721" s="420"/>
      <c r="CW721" s="420"/>
      <c r="CX721" s="420"/>
      <c r="CY721" s="420"/>
      <c r="CZ721" s="420"/>
    </row>
    <row r="722" ht="25.15" customHeight="true" x14ac:dyDescent="0.2">
      <c r="C722" s="848"/>
      <c r="D722" s="848"/>
      <c r="E722" s="660"/>
      <c r="F722" s="660"/>
      <c r="G722" s="660"/>
      <c r="H722" s="848"/>
      <c r="I722" s="848"/>
      <c r="J722" s="660"/>
      <c r="K722" s="660"/>
      <c r="L722" s="660"/>
      <c r="M722" s="848"/>
      <c r="N722" s="848"/>
      <c r="O722" s="660"/>
      <c r="P722" s="660"/>
      <c r="Q722" s="660"/>
      <c r="BA722" s="420"/>
      <c r="BB722" s="496"/>
      <c r="BC722" s="420"/>
      <c r="BD722" s="420"/>
      <c r="BE722" s="420"/>
      <c r="BF722" s="420"/>
      <c r="BG722" s="420"/>
      <c r="BH722" s="420"/>
      <c r="BI722" s="420"/>
      <c r="BJ722" s="420"/>
      <c r="BK722" s="420"/>
      <c r="BL722" s="420"/>
      <c r="BM722" s="420"/>
      <c r="BN722" s="420"/>
      <c r="BO722" s="420"/>
      <c r="BP722" s="420"/>
      <c r="BQ722" s="420"/>
      <c r="BR722" s="420"/>
      <c r="BS722" s="420"/>
      <c r="BT722" s="420"/>
      <c r="BU722" s="420"/>
      <c r="BV722" s="420"/>
      <c r="BW722" s="420"/>
      <c r="BX722" s="420"/>
      <c r="BY722" s="420"/>
      <c r="BZ722" s="420"/>
      <c r="CA722" s="420"/>
      <c r="CB722" s="420"/>
      <c r="CC722" s="420"/>
      <c r="CD722" s="420"/>
      <c r="CE722" s="420"/>
      <c r="CF722" s="420"/>
      <c r="CG722" s="420"/>
      <c r="CH722" s="420"/>
      <c r="CI722" s="420"/>
      <c r="CJ722" s="420"/>
      <c r="CK722" s="420"/>
      <c r="CL722" s="420"/>
      <c r="CM722" s="420"/>
      <c r="CN722" s="420"/>
      <c r="CO722" s="420"/>
      <c r="CP722" s="420"/>
      <c r="CQ722" s="420"/>
      <c r="CR722" s="420"/>
      <c r="CS722" s="420"/>
      <c r="CT722" s="420"/>
      <c r="CU722" s="420"/>
      <c r="CV722" s="420"/>
      <c r="CW722" s="420"/>
      <c r="CX722" s="420"/>
      <c r="CY722" s="420"/>
      <c r="CZ722" s="420"/>
    </row>
    <row r="723" ht="25.15" customHeight="true" x14ac:dyDescent="0.2">
      <c r="C723" s="848"/>
      <c r="D723" s="848"/>
      <c r="E723" s="660"/>
      <c r="F723" s="660"/>
      <c r="G723" s="660"/>
      <c r="H723" s="848"/>
      <c r="I723" s="848"/>
      <c r="J723" s="660"/>
      <c r="K723" s="660"/>
      <c r="L723" s="660"/>
      <c r="M723" s="848"/>
      <c r="N723" s="848"/>
      <c r="O723" s="660"/>
      <c r="P723" s="660"/>
      <c r="Q723" s="660"/>
      <c r="BA723" s="420"/>
      <c r="BB723" s="496"/>
      <c r="BC723" s="420"/>
      <c r="BD723" s="420"/>
      <c r="BE723" s="420"/>
      <c r="BF723" s="420"/>
      <c r="BG723" s="420"/>
      <c r="BH723" s="420"/>
      <c r="BI723" s="420"/>
      <c r="BJ723" s="420"/>
      <c r="BK723" s="420"/>
      <c r="BL723" s="420"/>
      <c r="BM723" s="420"/>
      <c r="BN723" s="420"/>
      <c r="BO723" s="420"/>
      <c r="BP723" s="420"/>
      <c r="BQ723" s="420"/>
      <c r="BR723" s="420"/>
      <c r="BS723" s="420"/>
      <c r="BT723" s="420"/>
      <c r="BU723" s="420"/>
      <c r="BV723" s="420"/>
      <c r="BW723" s="420"/>
      <c r="BX723" s="420"/>
      <c r="BY723" s="420"/>
      <c r="BZ723" s="420"/>
      <c r="CA723" s="420"/>
      <c r="CB723" s="420"/>
      <c r="CC723" s="420"/>
      <c r="CD723" s="420"/>
      <c r="CE723" s="420"/>
      <c r="CF723" s="420"/>
      <c r="CG723" s="420"/>
      <c r="CH723" s="420"/>
      <c r="CI723" s="420"/>
      <c r="CJ723" s="420"/>
      <c r="CK723" s="420"/>
      <c r="CL723" s="420"/>
      <c r="CM723" s="420"/>
      <c r="CN723" s="420"/>
      <c r="CO723" s="420"/>
      <c r="CP723" s="420"/>
      <c r="CQ723" s="420"/>
      <c r="CR723" s="420"/>
      <c r="CS723" s="420"/>
      <c r="CT723" s="420"/>
      <c r="CU723" s="420"/>
      <c r="CV723" s="420"/>
      <c r="CW723" s="420"/>
      <c r="CX723" s="420"/>
      <c r="CY723" s="420"/>
      <c r="CZ723" s="420"/>
    </row>
    <row r="724" ht="25.15" customHeight="true" x14ac:dyDescent="0.2">
      <c r="C724" s="848" t="s">
        <v>264</v>
      </c>
      <c r="D724" s="848"/>
      <c r="E724" s="848"/>
      <c r="F724" s="660"/>
      <c r="G724" s="660"/>
      <c r="H724" s="848"/>
      <c r="I724" s="848"/>
      <c r="J724" s="660"/>
      <c r="K724" s="660"/>
      <c r="L724" s="660"/>
      <c r="M724" s="848"/>
      <c r="N724" s="848"/>
      <c r="O724" s="660"/>
      <c r="P724" s="660"/>
      <c r="Q724" s="660"/>
      <c r="BA724" s="420"/>
      <c r="BB724" s="496"/>
      <c r="BC724" s="420"/>
      <c r="BD724" s="420"/>
      <c r="BE724" s="420"/>
      <c r="BF724" s="420"/>
      <c r="BG724" s="420"/>
      <c r="BH724" s="420"/>
      <c r="BI724" s="420"/>
      <c r="BJ724" s="420"/>
      <c r="BK724" s="420"/>
      <c r="BL724" s="420"/>
      <c r="BM724" s="420"/>
      <c r="BN724" s="420"/>
      <c r="BO724" s="420"/>
      <c r="BP724" s="420"/>
      <c r="BQ724" s="420"/>
      <c r="BR724" s="420"/>
      <c r="BS724" s="420"/>
      <c r="BT724" s="420"/>
      <c r="BU724" s="420"/>
      <c r="BV724" s="420"/>
      <c r="BW724" s="420"/>
      <c r="BX724" s="420"/>
      <c r="BY724" s="420"/>
      <c r="BZ724" s="420"/>
      <c r="CA724" s="420"/>
      <c r="CB724" s="420"/>
      <c r="CC724" s="420"/>
      <c r="CD724" s="420"/>
      <c r="CE724" s="420"/>
      <c r="CF724" s="420"/>
      <c r="CG724" s="420"/>
      <c r="CH724" s="420"/>
      <c r="CI724" s="420"/>
      <c r="CJ724" s="420"/>
      <c r="CK724" s="420"/>
      <c r="CL724" s="420"/>
      <c r="CM724" s="420"/>
      <c r="CN724" s="420"/>
      <c r="CO724" s="420"/>
      <c r="CP724" s="420"/>
      <c r="CQ724" s="420"/>
      <c r="CR724" s="420"/>
      <c r="CS724" s="420"/>
      <c r="CT724" s="420"/>
      <c r="CU724" s="420"/>
      <c r="CV724" s="420"/>
      <c r="CW724" s="420"/>
      <c r="CX724" s="420"/>
      <c r="CY724" s="420"/>
      <c r="CZ724" s="420"/>
    </row>
    <row r="725" ht="25.15" customHeight="true" x14ac:dyDescent="0.2">
      <c r="C725" s="848" t="s">
        <v>218</v>
      </c>
      <c r="D725" s="848"/>
      <c r="E725" s="732" t="s">
        <v>219</v>
      </c>
      <c r="F725" s="660"/>
      <c r="G725" s="660"/>
      <c r="H725" s="848"/>
      <c r="I725" s="848"/>
      <c r="J725" s="660"/>
      <c r="K725" s="660"/>
      <c r="L725" s="660"/>
      <c r="M725" s="848"/>
      <c r="N725" s="848"/>
      <c r="O725" s="660"/>
      <c r="P725" s="660"/>
      <c r="Q725" s="660"/>
      <c r="BA725" s="420"/>
      <c r="BB725" s="496"/>
      <c r="BC725" s="420"/>
      <c r="BD725" s="420"/>
      <c r="BE725" s="420"/>
      <c r="BF725" s="420"/>
      <c r="BG725" s="420"/>
      <c r="BH725" s="420"/>
      <c r="BI725" s="420"/>
      <c r="BJ725" s="420"/>
      <c r="BK725" s="420"/>
      <c r="BL725" s="420"/>
      <c r="BM725" s="420"/>
      <c r="BN725" s="420"/>
      <c r="BO725" s="420"/>
      <c r="BP725" s="420"/>
      <c r="BQ725" s="420"/>
      <c r="BR725" s="420"/>
      <c r="BS725" s="420"/>
      <c r="BT725" s="420"/>
      <c r="BU725" s="420"/>
      <c r="BV725" s="420"/>
      <c r="BW725" s="420"/>
      <c r="BX725" s="420"/>
      <c r="BY725" s="420"/>
      <c r="BZ725" s="420"/>
      <c r="CA725" s="420"/>
      <c r="CB725" s="420"/>
      <c r="CC725" s="420"/>
      <c r="CD725" s="420"/>
      <c r="CE725" s="420"/>
      <c r="CF725" s="420"/>
      <c r="CG725" s="420"/>
      <c r="CH725" s="420"/>
      <c r="CI725" s="420"/>
      <c r="CJ725" s="420"/>
      <c r="CK725" s="420"/>
      <c r="CL725" s="420"/>
      <c r="CM725" s="420"/>
      <c r="CN725" s="420"/>
      <c r="CO725" s="420"/>
      <c r="CP725" s="420"/>
      <c r="CQ725" s="420"/>
      <c r="CR725" s="420"/>
      <c r="CS725" s="420"/>
      <c r="CT725" s="420"/>
      <c r="CU725" s="420"/>
      <c r="CV725" s="420"/>
      <c r="CW725" s="420"/>
      <c r="CX725" s="420"/>
      <c r="CY725" s="420"/>
      <c r="CZ725" s="420"/>
    </row>
    <row r="726" ht="25.15" customHeight="true" x14ac:dyDescent="0.2">
      <c r="C726" s="848" t="s">
        <v>219</v>
      </c>
      <c r="D726" s="848"/>
      <c r="E726" s="733">
        <v>1.0000000000000002</v>
      </c>
      <c r="F726" s="660"/>
      <c r="G726" s="660"/>
      <c r="H726" s="848"/>
      <c r="I726" s="848"/>
      <c r="J726" s="660"/>
      <c r="K726" s="660"/>
      <c r="L726" s="660"/>
      <c r="M726" s="848"/>
      <c r="N726" s="848"/>
      <c r="O726" s="660"/>
      <c r="P726" s="660"/>
      <c r="Q726" s="660"/>
      <c r="BA726" s="420"/>
      <c r="BB726" s="496"/>
      <c r="BC726" s="420"/>
      <c r="BD726" s="420"/>
      <c r="BE726" s="420"/>
      <c r="BF726" s="420"/>
      <c r="BG726" s="420"/>
      <c r="BH726" s="420"/>
      <c r="BI726" s="420"/>
      <c r="BJ726" s="420"/>
      <c r="BK726" s="420"/>
      <c r="BL726" s="420"/>
      <c r="BM726" s="420"/>
      <c r="BN726" s="420"/>
      <c r="BO726" s="420"/>
      <c r="BP726" s="420"/>
      <c r="BQ726" s="420"/>
      <c r="BR726" s="420"/>
      <c r="BS726" s="420"/>
      <c r="BT726" s="420"/>
      <c r="BU726" s="420"/>
      <c r="BV726" s="420"/>
      <c r="BW726" s="420"/>
      <c r="BX726" s="420"/>
      <c r="BY726" s="420"/>
      <c r="BZ726" s="420"/>
      <c r="CA726" s="420"/>
      <c r="CB726" s="420"/>
      <c r="CC726" s="420"/>
      <c r="CD726" s="420"/>
      <c r="CE726" s="420"/>
      <c r="CF726" s="420"/>
      <c r="CG726" s="420"/>
      <c r="CH726" s="420"/>
      <c r="CI726" s="420"/>
      <c r="CJ726" s="420"/>
      <c r="CK726" s="420"/>
      <c r="CL726" s="420"/>
      <c r="CM726" s="420"/>
      <c r="CN726" s="420"/>
      <c r="CO726" s="420"/>
      <c r="CP726" s="420"/>
      <c r="CQ726" s="420"/>
      <c r="CR726" s="420"/>
      <c r="CS726" s="420"/>
      <c r="CT726" s="420"/>
      <c r="CU726" s="420"/>
      <c r="CV726" s="420"/>
      <c r="CW726" s="420"/>
      <c r="CX726" s="420"/>
      <c r="CY726" s="420"/>
      <c r="CZ726" s="420"/>
    </row>
    <row r="727" ht="25.15" customHeight="true" x14ac:dyDescent="0.2">
      <c r="C727" s="848"/>
      <c r="D727" s="848"/>
      <c r="E727" s="660"/>
      <c r="F727" s="660"/>
      <c r="G727" s="660"/>
      <c r="H727" s="848"/>
      <c r="I727" s="848"/>
      <c r="J727" s="660"/>
      <c r="K727" s="660"/>
      <c r="L727" s="660"/>
      <c r="M727" s="848"/>
      <c r="N727" s="848"/>
      <c r="O727" s="660"/>
      <c r="P727" s="660"/>
      <c r="Q727" s="660"/>
      <c r="BA727" s="420"/>
      <c r="BB727" s="496"/>
      <c r="BC727" s="420"/>
      <c r="BD727" s="420"/>
      <c r="BE727" s="420"/>
      <c r="BF727" s="420"/>
      <c r="BG727" s="420"/>
      <c r="BH727" s="420"/>
      <c r="BI727" s="420"/>
      <c r="BJ727" s="420"/>
      <c r="BK727" s="420"/>
      <c r="BL727" s="420"/>
      <c r="BM727" s="420"/>
      <c r="BN727" s="420"/>
      <c r="BO727" s="420"/>
      <c r="BP727" s="420"/>
      <c r="BQ727" s="420"/>
      <c r="BR727" s="420"/>
      <c r="BS727" s="420"/>
      <c r="BT727" s="420"/>
      <c r="BU727" s="420"/>
      <c r="BV727" s="420"/>
      <c r="BW727" s="420"/>
      <c r="BX727" s="420"/>
      <c r="BY727" s="420"/>
      <c r="BZ727" s="420"/>
      <c r="CA727" s="420"/>
      <c r="CB727" s="420"/>
      <c r="CC727" s="420"/>
      <c r="CD727" s="420"/>
      <c r="CE727" s="420"/>
      <c r="CF727" s="420"/>
      <c r="CG727" s="420"/>
      <c r="CH727" s="420"/>
      <c r="CI727" s="420"/>
      <c r="CJ727" s="420"/>
      <c r="CK727" s="420"/>
      <c r="CL727" s="420"/>
      <c r="CM727" s="420"/>
      <c r="CN727" s="420"/>
      <c r="CO727" s="420"/>
      <c r="CP727" s="420"/>
      <c r="CQ727" s="420"/>
      <c r="CR727" s="420"/>
      <c r="CS727" s="420"/>
      <c r="CT727" s="420"/>
      <c r="CU727" s="420"/>
      <c r="CV727" s="420"/>
      <c r="CW727" s="420"/>
      <c r="CX727" s="420"/>
      <c r="CY727" s="420"/>
      <c r="CZ727" s="420"/>
    </row>
    <row r="728" ht="25.15" customHeight="true" x14ac:dyDescent="0.2">
      <c r="C728" s="848"/>
      <c r="D728" s="848"/>
      <c r="E728" s="660"/>
      <c r="F728" s="660"/>
      <c r="G728" s="660"/>
      <c r="H728" s="848"/>
      <c r="I728" s="848"/>
      <c r="J728" s="660"/>
      <c r="K728" s="660"/>
      <c r="L728" s="660"/>
      <c r="M728" s="848"/>
      <c r="N728" s="848"/>
      <c r="O728" s="660"/>
      <c r="P728" s="660"/>
      <c r="Q728" s="660"/>
      <c r="BA728" s="420"/>
      <c r="BB728" s="496"/>
      <c r="BC728" s="420"/>
      <c r="BD728" s="420"/>
      <c r="BE728" s="420"/>
      <c r="BF728" s="420"/>
      <c r="BG728" s="420"/>
      <c r="BH728" s="420"/>
      <c r="BI728" s="420"/>
      <c r="BJ728" s="420"/>
      <c r="BK728" s="420"/>
      <c r="BL728" s="420"/>
      <c r="BM728" s="420"/>
      <c r="BN728" s="420"/>
      <c r="BO728" s="420"/>
      <c r="BP728" s="420"/>
      <c r="BQ728" s="420"/>
      <c r="BR728" s="420"/>
      <c r="BS728" s="420"/>
      <c r="BT728" s="420"/>
      <c r="BU728" s="420"/>
      <c r="BV728" s="420"/>
      <c r="BW728" s="420"/>
      <c r="BX728" s="420"/>
      <c r="BY728" s="420"/>
      <c r="BZ728" s="420"/>
      <c r="CA728" s="420"/>
      <c r="CB728" s="420"/>
      <c r="CC728" s="420"/>
      <c r="CD728" s="420"/>
      <c r="CE728" s="420"/>
      <c r="CF728" s="420"/>
      <c r="CG728" s="420"/>
      <c r="CH728" s="420"/>
      <c r="CI728" s="420"/>
      <c r="CJ728" s="420"/>
      <c r="CK728" s="420"/>
      <c r="CL728" s="420"/>
      <c r="CM728" s="420"/>
      <c r="CN728" s="420"/>
      <c r="CO728" s="420"/>
      <c r="CP728" s="420"/>
      <c r="CQ728" s="420"/>
      <c r="CR728" s="420"/>
      <c r="CS728" s="420"/>
      <c r="CT728" s="420"/>
      <c r="CU728" s="420"/>
      <c r="CV728" s="420"/>
      <c r="CW728" s="420"/>
      <c r="CX728" s="420"/>
      <c r="CY728" s="420"/>
      <c r="CZ728" s="420"/>
    </row>
    <row r="729" ht="25.15" customHeight="true" x14ac:dyDescent="0.2">
      <c r="C729" s="848"/>
      <c r="D729" s="848"/>
      <c r="E729" s="660"/>
      <c r="F729" s="660"/>
      <c r="G729" s="660"/>
      <c r="H729" s="848"/>
      <c r="I729" s="848"/>
      <c r="J729" s="660"/>
      <c r="K729" s="660"/>
      <c r="L729" s="660"/>
      <c r="M729" s="848"/>
      <c r="N729" s="848"/>
      <c r="O729" s="660"/>
      <c r="P729" s="660"/>
      <c r="Q729" s="660"/>
      <c r="BA729" s="420"/>
      <c r="BB729" s="496"/>
      <c r="BC729" s="420"/>
      <c r="BD729" s="420"/>
      <c r="BE729" s="420"/>
      <c r="BF729" s="420"/>
      <c r="BG729" s="420"/>
      <c r="BH729" s="420"/>
      <c r="BI729" s="420"/>
      <c r="BJ729" s="420"/>
      <c r="BK729" s="420"/>
      <c r="BL729" s="420"/>
      <c r="BM729" s="420"/>
      <c r="BN729" s="420"/>
      <c r="BO729" s="420"/>
      <c r="BP729" s="420"/>
      <c r="BQ729" s="420"/>
      <c r="BR729" s="420"/>
      <c r="BS729" s="420"/>
      <c r="BT729" s="420"/>
      <c r="BU729" s="420"/>
      <c r="BV729" s="420"/>
      <c r="BW729" s="420"/>
      <c r="BX729" s="420"/>
      <c r="BY729" s="420"/>
      <c r="BZ729" s="420"/>
      <c r="CA729" s="420"/>
      <c r="CB729" s="420"/>
      <c r="CC729" s="420"/>
      <c r="CD729" s="420"/>
      <c r="CE729" s="420"/>
      <c r="CF729" s="420"/>
      <c r="CG729" s="420"/>
      <c r="CH729" s="420"/>
      <c r="CI729" s="420"/>
      <c r="CJ729" s="420"/>
      <c r="CK729" s="420"/>
      <c r="CL729" s="420"/>
      <c r="CM729" s="420"/>
      <c r="CN729" s="420"/>
      <c r="CO729" s="420"/>
      <c r="CP729" s="420"/>
      <c r="CQ729" s="420"/>
      <c r="CR729" s="420"/>
      <c r="CS729" s="420"/>
      <c r="CT729" s="420"/>
      <c r="CU729" s="420"/>
      <c r="CV729" s="420"/>
      <c r="CW729" s="420"/>
      <c r="CX729" s="420"/>
      <c r="CY729" s="420"/>
      <c r="CZ729" s="420"/>
    </row>
    <row r="730" ht="25.15" customHeight="true" x14ac:dyDescent="0.2">
      <c r="C730" s="848"/>
      <c r="D730" s="848"/>
      <c r="E730" s="660"/>
      <c r="F730" s="660"/>
      <c r="G730" s="660"/>
      <c r="H730" s="848"/>
      <c r="I730" s="848"/>
      <c r="J730" s="660"/>
      <c r="K730" s="660"/>
      <c r="L730" s="660"/>
      <c r="M730" s="848"/>
      <c r="N730" s="848"/>
      <c r="O730" s="660"/>
      <c r="P730" s="660"/>
      <c r="Q730" s="660"/>
      <c r="BA730" s="420"/>
      <c r="BB730" s="496"/>
      <c r="BC730" s="420"/>
      <c r="BD730" s="420"/>
      <c r="BE730" s="420"/>
      <c r="BF730" s="420"/>
      <c r="BG730" s="420"/>
      <c r="BH730" s="420"/>
      <c r="BI730" s="420"/>
      <c r="BJ730" s="420"/>
      <c r="BK730" s="420"/>
      <c r="BL730" s="420"/>
      <c r="BM730" s="420"/>
      <c r="BN730" s="420"/>
      <c r="BO730" s="420"/>
      <c r="BP730" s="420"/>
      <c r="BQ730" s="420"/>
      <c r="BR730" s="420"/>
      <c r="BS730" s="420"/>
      <c r="BT730" s="420"/>
      <c r="BU730" s="420"/>
      <c r="BV730" s="420"/>
      <c r="BW730" s="420"/>
      <c r="BX730" s="420"/>
      <c r="BY730" s="420"/>
      <c r="BZ730" s="420"/>
      <c r="CA730" s="420"/>
      <c r="CB730" s="420"/>
      <c r="CC730" s="420"/>
      <c r="CD730" s="420"/>
      <c r="CE730" s="420"/>
      <c r="CF730" s="420"/>
      <c r="CG730" s="420"/>
      <c r="CH730" s="420"/>
      <c r="CI730" s="420"/>
      <c r="CJ730" s="420"/>
      <c r="CK730" s="420"/>
      <c r="CL730" s="420"/>
      <c r="CM730" s="420"/>
      <c r="CN730" s="420"/>
      <c r="CO730" s="420"/>
      <c r="CP730" s="420"/>
      <c r="CQ730" s="420"/>
      <c r="CR730" s="420"/>
      <c r="CS730" s="420"/>
      <c r="CT730" s="420"/>
      <c r="CU730" s="420"/>
      <c r="CV730" s="420"/>
      <c r="CW730" s="420"/>
      <c r="CX730" s="420"/>
      <c r="CY730" s="420"/>
      <c r="CZ730" s="420"/>
    </row>
    <row r="731" ht="25.15" customHeight="true" x14ac:dyDescent="0.2">
      <c r="C731" s="848"/>
      <c r="D731" s="848"/>
      <c r="E731" s="660"/>
      <c r="F731" s="660"/>
      <c r="G731" s="660"/>
      <c r="H731" s="848"/>
      <c r="I731" s="848"/>
      <c r="J731" s="660"/>
      <c r="K731" s="660"/>
      <c r="L731" s="660"/>
      <c r="M731" s="848"/>
      <c r="N731" s="848"/>
      <c r="O731" s="660"/>
      <c r="P731" s="660"/>
      <c r="Q731" s="660"/>
      <c r="BA731" s="420"/>
      <c r="BB731" s="496"/>
      <c r="BC731" s="420"/>
      <c r="BD731" s="420"/>
      <c r="BE731" s="420"/>
      <c r="BF731" s="420"/>
      <c r="BG731" s="420"/>
      <c r="BH731" s="420"/>
      <c r="BI731" s="420"/>
      <c r="BJ731" s="420"/>
      <c r="BK731" s="420"/>
      <c r="BL731" s="420"/>
      <c r="BM731" s="420"/>
      <c r="BN731" s="420"/>
      <c r="BO731" s="420"/>
      <c r="BP731" s="420"/>
      <c r="BQ731" s="420"/>
      <c r="BR731" s="420"/>
      <c r="BS731" s="420"/>
      <c r="BT731" s="420"/>
      <c r="BU731" s="420"/>
      <c r="BV731" s="420"/>
      <c r="BW731" s="420"/>
      <c r="BX731" s="420"/>
      <c r="BY731" s="420"/>
      <c r="BZ731" s="420"/>
      <c r="CA731" s="420"/>
      <c r="CB731" s="420"/>
      <c r="CC731" s="420"/>
      <c r="CD731" s="420"/>
      <c r="CE731" s="420"/>
      <c r="CF731" s="420"/>
      <c r="CG731" s="420"/>
      <c r="CH731" s="420"/>
      <c r="CI731" s="420"/>
      <c r="CJ731" s="420"/>
      <c r="CK731" s="420"/>
      <c r="CL731" s="420"/>
      <c r="CM731" s="420"/>
      <c r="CN731" s="420"/>
      <c r="CO731" s="420"/>
      <c r="CP731" s="420"/>
      <c r="CQ731" s="420"/>
      <c r="CR731" s="420"/>
      <c r="CS731" s="420"/>
      <c r="CT731" s="420"/>
      <c r="CU731" s="420"/>
      <c r="CV731" s="420"/>
      <c r="CW731" s="420"/>
      <c r="CX731" s="420"/>
      <c r="CY731" s="420"/>
      <c r="CZ731" s="420"/>
    </row>
    <row r="732" ht="25.15" customHeight="true" x14ac:dyDescent="0.2">
      <c r="C732" s="848"/>
      <c r="D732" s="848"/>
      <c r="E732" s="660"/>
      <c r="F732" s="660"/>
      <c r="G732" s="660"/>
      <c r="H732" s="848"/>
      <c r="I732" s="848"/>
      <c r="J732" s="660"/>
      <c r="K732" s="660"/>
      <c r="L732" s="660"/>
      <c r="M732" s="848"/>
      <c r="N732" s="848"/>
      <c r="O732" s="660"/>
      <c r="P732" s="660"/>
      <c r="Q732" s="660"/>
      <c r="BA732" s="420"/>
      <c r="BB732" s="496"/>
      <c r="BC732" s="420"/>
      <c r="BD732" s="420"/>
      <c r="BE732" s="420"/>
      <c r="BF732" s="420"/>
      <c r="BG732" s="420"/>
      <c r="BH732" s="420"/>
      <c r="BI732" s="420"/>
      <c r="BJ732" s="420"/>
      <c r="BK732" s="420"/>
      <c r="BL732" s="420"/>
      <c r="BM732" s="420"/>
      <c r="BN732" s="420"/>
      <c r="BO732" s="420"/>
      <c r="BP732" s="420"/>
      <c r="BQ732" s="420"/>
      <c r="BR732" s="420"/>
      <c r="BS732" s="420"/>
      <c r="BT732" s="420"/>
      <c r="BU732" s="420"/>
      <c r="BV732" s="420"/>
      <c r="BW732" s="420"/>
      <c r="BX732" s="420"/>
      <c r="BY732" s="420"/>
      <c r="BZ732" s="420"/>
      <c r="CA732" s="420"/>
      <c r="CB732" s="420"/>
      <c r="CC732" s="420"/>
      <c r="CD732" s="420"/>
      <c r="CE732" s="420"/>
      <c r="CF732" s="420"/>
      <c r="CG732" s="420"/>
      <c r="CH732" s="420"/>
      <c r="CI732" s="420"/>
      <c r="CJ732" s="420"/>
      <c r="CK732" s="420"/>
      <c r="CL732" s="420"/>
      <c r="CM732" s="420"/>
      <c r="CN732" s="420"/>
      <c r="CO732" s="420"/>
      <c r="CP732" s="420"/>
      <c r="CQ732" s="420"/>
      <c r="CR732" s="420"/>
      <c r="CS732" s="420"/>
      <c r="CT732" s="420"/>
      <c r="CU732" s="420"/>
      <c r="CV732" s="420"/>
      <c r="CW732" s="420"/>
      <c r="CX732" s="420"/>
      <c r="CY732" s="420"/>
      <c r="CZ732" s="420"/>
    </row>
    <row r="733" ht="25.15" customHeight="true" x14ac:dyDescent="0.2">
      <c r="C733" s="848"/>
      <c r="D733" s="848"/>
      <c r="E733" s="660"/>
      <c r="F733" s="660"/>
      <c r="G733" s="660"/>
      <c r="H733" s="848"/>
      <c r="I733" s="848"/>
      <c r="J733" s="660"/>
      <c r="K733" s="660"/>
      <c r="L733" s="660"/>
      <c r="M733" s="848"/>
      <c r="N733" s="848"/>
      <c r="O733" s="660"/>
      <c r="P733" s="660"/>
      <c r="Q733" s="660"/>
      <c r="BA733" s="420"/>
      <c r="BB733" s="496"/>
      <c r="BC733" s="420"/>
      <c r="BD733" s="420"/>
      <c r="BE733" s="420"/>
      <c r="BF733" s="420"/>
      <c r="BG733" s="420"/>
      <c r="BH733" s="420"/>
      <c r="BI733" s="420"/>
      <c r="BJ733" s="420"/>
      <c r="BK733" s="420"/>
      <c r="BL733" s="420"/>
      <c r="BM733" s="420"/>
      <c r="BN733" s="420"/>
      <c r="BO733" s="420"/>
      <c r="BP733" s="420"/>
      <c r="BQ733" s="420"/>
      <c r="BR733" s="420"/>
      <c r="BS733" s="420"/>
      <c r="BT733" s="420"/>
      <c r="BU733" s="420"/>
      <c r="BV733" s="420"/>
      <c r="BW733" s="420"/>
      <c r="BX733" s="420"/>
      <c r="BY733" s="420"/>
      <c r="BZ733" s="420"/>
      <c r="CA733" s="420"/>
      <c r="CB733" s="420"/>
      <c r="CC733" s="420"/>
      <c r="CD733" s="420"/>
      <c r="CE733" s="420"/>
      <c r="CF733" s="420"/>
      <c r="CG733" s="420"/>
      <c r="CH733" s="420"/>
      <c r="CI733" s="420"/>
      <c r="CJ733" s="420"/>
      <c r="CK733" s="420"/>
      <c r="CL733" s="420"/>
      <c r="CM733" s="420"/>
      <c r="CN733" s="420"/>
      <c r="CO733" s="420"/>
      <c r="CP733" s="420"/>
      <c r="CQ733" s="420"/>
      <c r="CR733" s="420"/>
      <c r="CS733" s="420"/>
      <c r="CT733" s="420"/>
      <c r="CU733" s="420"/>
      <c r="CV733" s="420"/>
      <c r="CW733" s="420"/>
      <c r="CX733" s="420"/>
      <c r="CY733" s="420"/>
      <c r="CZ733" s="420"/>
    </row>
    <row r="734" ht="25.15" customHeight="true" x14ac:dyDescent="0.2">
      <c r="C734" s="848"/>
      <c r="D734" s="848"/>
      <c r="E734" s="660"/>
      <c r="F734" s="660"/>
      <c r="G734" s="660"/>
      <c r="H734" s="848"/>
      <c r="I734" s="848"/>
      <c r="J734" s="660"/>
      <c r="K734" s="660"/>
      <c r="L734" s="660"/>
      <c r="M734" s="848"/>
      <c r="N734" s="848"/>
      <c r="O734" s="660"/>
      <c r="P734" s="660"/>
      <c r="Q734" s="660"/>
      <c r="BA734" s="420"/>
      <c r="BB734" s="496"/>
      <c r="BC734" s="420"/>
      <c r="BD734" s="420"/>
      <c r="BE734" s="420"/>
      <c r="BF734" s="420"/>
      <c r="BG734" s="420"/>
      <c r="BH734" s="420"/>
      <c r="BI734" s="420"/>
      <c r="BJ734" s="420"/>
      <c r="BK734" s="420"/>
      <c r="BL734" s="420"/>
      <c r="BM734" s="420"/>
      <c r="BN734" s="420"/>
      <c r="BO734" s="420"/>
      <c r="BP734" s="420"/>
      <c r="BQ734" s="420"/>
      <c r="BR734" s="420"/>
      <c r="BS734" s="420"/>
      <c r="BT734" s="420"/>
      <c r="BU734" s="420"/>
      <c r="BV734" s="420"/>
      <c r="BW734" s="420"/>
      <c r="BX734" s="420"/>
      <c r="BY734" s="420"/>
      <c r="BZ734" s="420"/>
      <c r="CA734" s="420"/>
      <c r="CB734" s="420"/>
      <c r="CC734" s="420"/>
      <c r="CD734" s="420"/>
      <c r="CE734" s="420"/>
      <c r="CF734" s="420"/>
      <c r="CG734" s="420"/>
      <c r="CH734" s="420"/>
      <c r="CI734" s="420"/>
      <c r="CJ734" s="420"/>
      <c r="CK734" s="420"/>
      <c r="CL734" s="420"/>
      <c r="CM734" s="420"/>
      <c r="CN734" s="420"/>
      <c r="CO734" s="420"/>
      <c r="CP734" s="420"/>
      <c r="CQ734" s="420"/>
      <c r="CR734" s="420"/>
      <c r="CS734" s="420"/>
      <c r="CT734" s="420"/>
      <c r="CU734" s="420"/>
      <c r="CV734" s="420"/>
      <c r="CW734" s="420"/>
      <c r="CX734" s="420"/>
      <c r="CY734" s="420"/>
      <c r="CZ734" s="420"/>
    </row>
    <row r="735" ht="25.15" customHeight="true" x14ac:dyDescent="0.2">
      <c r="C735" s="848"/>
      <c r="D735" s="848"/>
      <c r="E735" s="660"/>
      <c r="F735" s="660"/>
      <c r="G735" s="660"/>
      <c r="H735" s="848"/>
      <c r="I735" s="848"/>
      <c r="J735" s="660"/>
      <c r="K735" s="660"/>
      <c r="L735" s="660"/>
      <c r="M735" s="848"/>
      <c r="N735" s="848"/>
      <c r="O735" s="660"/>
      <c r="P735" s="660"/>
      <c r="Q735" s="660"/>
      <c r="BA735" s="420"/>
      <c r="BB735" s="496"/>
      <c r="BC735" s="420"/>
      <c r="BD735" s="420"/>
      <c r="BE735" s="420"/>
      <c r="BF735" s="420"/>
      <c r="BG735" s="420"/>
      <c r="BH735" s="420"/>
      <c r="BI735" s="420"/>
      <c r="BJ735" s="420"/>
      <c r="BK735" s="420"/>
      <c r="BL735" s="420"/>
      <c r="BM735" s="420"/>
      <c r="BN735" s="420"/>
      <c r="BO735" s="420"/>
      <c r="BP735" s="420"/>
      <c r="BQ735" s="420"/>
      <c r="BR735" s="420"/>
      <c r="BS735" s="420"/>
      <c r="BT735" s="420"/>
      <c r="BU735" s="420"/>
      <c r="BV735" s="420"/>
      <c r="BW735" s="420"/>
      <c r="BX735" s="420"/>
      <c r="BY735" s="420"/>
      <c r="BZ735" s="420"/>
      <c r="CA735" s="420"/>
      <c r="CB735" s="420"/>
      <c r="CC735" s="420"/>
      <c r="CD735" s="420"/>
      <c r="CE735" s="420"/>
      <c r="CF735" s="420"/>
      <c r="CG735" s="420"/>
      <c r="CH735" s="420"/>
      <c r="CI735" s="420"/>
      <c r="CJ735" s="420"/>
      <c r="CK735" s="420"/>
      <c r="CL735" s="420"/>
      <c r="CM735" s="420"/>
      <c r="CN735" s="420"/>
      <c r="CO735" s="420"/>
      <c r="CP735" s="420"/>
      <c r="CQ735" s="420"/>
      <c r="CR735" s="420"/>
      <c r="CS735" s="420"/>
      <c r="CT735" s="420"/>
      <c r="CU735" s="420"/>
      <c r="CV735" s="420"/>
      <c r="CW735" s="420"/>
      <c r="CX735" s="420"/>
      <c r="CY735" s="420"/>
      <c r="CZ735" s="420"/>
    </row>
    <row r="736" ht="25.15" customHeight="true" x14ac:dyDescent="0.2">
      <c r="C736" s="848"/>
      <c r="D736" s="848"/>
      <c r="E736" s="660"/>
      <c r="F736" s="660"/>
      <c r="G736" s="660"/>
      <c r="H736" s="848"/>
      <c r="I736" s="848"/>
      <c r="J736" s="660"/>
      <c r="K736" s="660"/>
      <c r="L736" s="660"/>
      <c r="M736" s="848"/>
      <c r="N736" s="848"/>
      <c r="O736" s="660"/>
      <c r="P736" s="660"/>
      <c r="Q736" s="660"/>
      <c r="BA736" s="420"/>
      <c r="BB736" s="496"/>
      <c r="BC736" s="420"/>
      <c r="BD736" s="420"/>
      <c r="BE736" s="420"/>
      <c r="BF736" s="420"/>
      <c r="BG736" s="420"/>
      <c r="BH736" s="420"/>
      <c r="BI736" s="420"/>
      <c r="BJ736" s="420"/>
      <c r="BK736" s="420"/>
      <c r="BL736" s="420"/>
      <c r="BM736" s="420"/>
      <c r="BN736" s="420"/>
      <c r="BO736" s="420"/>
      <c r="BP736" s="420"/>
      <c r="BQ736" s="420"/>
      <c r="BR736" s="420"/>
      <c r="BS736" s="420"/>
      <c r="BT736" s="420"/>
      <c r="BU736" s="420"/>
      <c r="BV736" s="420"/>
      <c r="BW736" s="420"/>
      <c r="BX736" s="420"/>
      <c r="BY736" s="420"/>
      <c r="BZ736" s="420"/>
      <c r="CA736" s="420"/>
      <c r="CB736" s="420"/>
      <c r="CC736" s="420"/>
      <c r="CD736" s="420"/>
      <c r="CE736" s="420"/>
      <c r="CF736" s="420"/>
      <c r="CG736" s="420"/>
      <c r="CH736" s="420"/>
      <c r="CI736" s="420"/>
      <c r="CJ736" s="420"/>
      <c r="CK736" s="420"/>
      <c r="CL736" s="420"/>
      <c r="CM736" s="420"/>
      <c r="CN736" s="420"/>
      <c r="CO736" s="420"/>
      <c r="CP736" s="420"/>
      <c r="CQ736" s="420"/>
      <c r="CR736" s="420"/>
      <c r="CS736" s="420"/>
      <c r="CT736" s="420"/>
      <c r="CU736" s="420"/>
      <c r="CV736" s="420"/>
      <c r="CW736" s="420"/>
      <c r="CX736" s="420"/>
      <c r="CY736" s="420"/>
      <c r="CZ736" s="420"/>
    </row>
    <row r="737" ht="25.15" customHeight="true" x14ac:dyDescent="0.2">
      <c r="C737" s="848"/>
      <c r="D737" s="848"/>
      <c r="E737" s="660"/>
      <c r="F737" s="660"/>
      <c r="G737" s="660"/>
      <c r="H737" s="848"/>
      <c r="I737" s="848"/>
      <c r="J737" s="660"/>
      <c r="K737" s="660"/>
      <c r="L737" s="660"/>
      <c r="M737" s="848"/>
      <c r="N737" s="848"/>
      <c r="O737" s="660"/>
      <c r="P737" s="660"/>
      <c r="Q737" s="660"/>
      <c r="BA737" s="420"/>
      <c r="BB737" s="496"/>
      <c r="BC737" s="420"/>
      <c r="BD737" s="420"/>
      <c r="BE737" s="420"/>
      <c r="BF737" s="420"/>
      <c r="BG737" s="420"/>
      <c r="BH737" s="420"/>
      <c r="BI737" s="420"/>
      <c r="BJ737" s="420"/>
      <c r="BK737" s="420"/>
      <c r="BL737" s="420"/>
      <c r="BM737" s="420"/>
      <c r="BN737" s="420"/>
      <c r="BO737" s="420"/>
      <c r="BP737" s="420"/>
      <c r="BQ737" s="420"/>
      <c r="BR737" s="420"/>
      <c r="BS737" s="420"/>
      <c r="BT737" s="420"/>
      <c r="BU737" s="420"/>
      <c r="BV737" s="420"/>
      <c r="BW737" s="420"/>
      <c r="BX737" s="420"/>
      <c r="BY737" s="420"/>
      <c r="BZ737" s="420"/>
      <c r="CA737" s="420"/>
      <c r="CB737" s="420"/>
      <c r="CC737" s="420"/>
      <c r="CD737" s="420"/>
      <c r="CE737" s="420"/>
      <c r="CF737" s="420"/>
      <c r="CG737" s="420"/>
      <c r="CH737" s="420"/>
      <c r="CI737" s="420"/>
      <c r="CJ737" s="420"/>
      <c r="CK737" s="420"/>
      <c r="CL737" s="420"/>
      <c r="CM737" s="420"/>
      <c r="CN737" s="420"/>
      <c r="CO737" s="420"/>
      <c r="CP737" s="420"/>
      <c r="CQ737" s="420"/>
      <c r="CR737" s="420"/>
      <c r="CS737" s="420"/>
      <c r="CT737" s="420"/>
      <c r="CU737" s="420"/>
      <c r="CV737" s="420"/>
      <c r="CW737" s="420"/>
      <c r="CX737" s="420"/>
      <c r="CY737" s="420"/>
      <c r="CZ737" s="420"/>
    </row>
    <row r="738" ht="25.15" customHeight="true" x14ac:dyDescent="0.2">
      <c r="C738" s="848"/>
      <c r="D738" s="848"/>
      <c r="E738" s="660"/>
      <c r="F738" s="660"/>
      <c r="G738" s="660"/>
      <c r="H738" s="848"/>
      <c r="I738" s="848"/>
      <c r="J738" s="660"/>
      <c r="K738" s="660"/>
      <c r="L738" s="660"/>
      <c r="M738" s="848"/>
      <c r="N738" s="848"/>
      <c r="O738" s="660"/>
      <c r="P738" s="660"/>
      <c r="Q738" s="660"/>
      <c r="BA738" s="420"/>
      <c r="BB738" s="496"/>
      <c r="BC738" s="420"/>
      <c r="BD738" s="420"/>
      <c r="BE738" s="420"/>
      <c r="BF738" s="420"/>
      <c r="BG738" s="420"/>
      <c r="BH738" s="420"/>
      <c r="BI738" s="420"/>
      <c r="BJ738" s="420"/>
      <c r="BK738" s="420"/>
      <c r="BL738" s="420"/>
      <c r="BM738" s="420"/>
      <c r="BN738" s="420"/>
      <c r="BO738" s="420"/>
      <c r="BP738" s="420"/>
      <c r="BQ738" s="420"/>
      <c r="BR738" s="420"/>
      <c r="BS738" s="420"/>
      <c r="BT738" s="420"/>
      <c r="BU738" s="420"/>
      <c r="BV738" s="420"/>
      <c r="BW738" s="420"/>
      <c r="BX738" s="420"/>
      <c r="BY738" s="420"/>
      <c r="BZ738" s="420"/>
      <c r="CA738" s="420"/>
      <c r="CB738" s="420"/>
      <c r="CC738" s="420"/>
      <c r="CD738" s="420"/>
      <c r="CE738" s="420"/>
      <c r="CF738" s="420"/>
      <c r="CG738" s="420"/>
      <c r="CH738" s="420"/>
      <c r="CI738" s="420"/>
      <c r="CJ738" s="420"/>
      <c r="CK738" s="420"/>
      <c r="CL738" s="420"/>
      <c r="CM738" s="420"/>
      <c r="CN738" s="420"/>
      <c r="CO738" s="420"/>
      <c r="CP738" s="420"/>
      <c r="CQ738" s="420"/>
      <c r="CR738" s="420"/>
      <c r="CS738" s="420"/>
      <c r="CT738" s="420"/>
      <c r="CU738" s="420"/>
      <c r="CV738" s="420"/>
      <c r="CW738" s="420"/>
      <c r="CX738" s="420"/>
      <c r="CY738" s="420"/>
      <c r="CZ738" s="420"/>
    </row>
    <row r="739" ht="25.15" customHeight="true" x14ac:dyDescent="0.2">
      <c r="C739" s="848"/>
      <c r="D739" s="848"/>
      <c r="E739" s="660"/>
      <c r="F739" s="660"/>
      <c r="G739" s="660"/>
      <c r="H739" s="848"/>
      <c r="I739" s="848"/>
      <c r="J739" s="660"/>
      <c r="K739" s="660"/>
      <c r="L739" s="660"/>
      <c r="M739" s="848"/>
      <c r="N739" s="848"/>
      <c r="O739" s="660"/>
      <c r="P739" s="660"/>
      <c r="Q739" s="660"/>
      <c r="BA739" s="420"/>
      <c r="BB739" s="496"/>
      <c r="BC739" s="420"/>
      <c r="BD739" s="420"/>
      <c r="BE739" s="420"/>
      <c r="BF739" s="420"/>
      <c r="BG739" s="420"/>
      <c r="BH739" s="420"/>
      <c r="BI739" s="420"/>
      <c r="BJ739" s="420"/>
      <c r="BK739" s="420"/>
      <c r="BL739" s="420"/>
      <c r="BM739" s="420"/>
      <c r="BN739" s="420"/>
      <c r="BO739" s="420"/>
      <c r="BP739" s="420"/>
      <c r="BQ739" s="420"/>
      <c r="BR739" s="420"/>
      <c r="BS739" s="420"/>
      <c r="BT739" s="420"/>
      <c r="BU739" s="420"/>
      <c r="BV739" s="420"/>
      <c r="BW739" s="420"/>
      <c r="BX739" s="420"/>
      <c r="BY739" s="420"/>
      <c r="BZ739" s="420"/>
      <c r="CA739" s="420"/>
      <c r="CB739" s="420"/>
      <c r="CC739" s="420"/>
      <c r="CD739" s="420"/>
      <c r="CE739" s="420"/>
      <c r="CF739" s="420"/>
      <c r="CG739" s="420"/>
      <c r="CH739" s="420"/>
      <c r="CI739" s="420"/>
      <c r="CJ739" s="420"/>
      <c r="CK739" s="420"/>
      <c r="CL739" s="420"/>
      <c r="CM739" s="420"/>
      <c r="CN739" s="420"/>
      <c r="CO739" s="420"/>
      <c r="CP739" s="420"/>
      <c r="CQ739" s="420"/>
      <c r="CR739" s="420"/>
      <c r="CS739" s="420"/>
      <c r="CT739" s="420"/>
      <c r="CU739" s="420"/>
      <c r="CV739" s="420"/>
      <c r="CW739" s="420"/>
      <c r="CX739" s="420"/>
      <c r="CY739" s="420"/>
      <c r="CZ739" s="420"/>
    </row>
    <row r="740" ht="25.15" customHeight="true" x14ac:dyDescent="0.2">
      <c r="C740" s="848"/>
      <c r="D740" s="848"/>
      <c r="E740" s="660"/>
      <c r="F740" s="660"/>
      <c r="G740" s="660"/>
      <c r="H740" s="848"/>
      <c r="I740" s="848"/>
      <c r="J740" s="660"/>
      <c r="K740" s="660"/>
      <c r="L740" s="660"/>
      <c r="M740" s="848"/>
      <c r="N740" s="848"/>
      <c r="O740" s="660"/>
      <c r="P740" s="660"/>
      <c r="Q740" s="660"/>
      <c r="BA740" s="420"/>
      <c r="BB740" s="496"/>
      <c r="BC740" s="420"/>
      <c r="BD740" s="420"/>
      <c r="BE740" s="420"/>
      <c r="BF740" s="420"/>
      <c r="BG740" s="420"/>
      <c r="BH740" s="420"/>
      <c r="BI740" s="420"/>
      <c r="BJ740" s="420"/>
      <c r="BK740" s="420"/>
      <c r="BL740" s="420"/>
      <c r="BM740" s="420"/>
      <c r="BN740" s="420"/>
      <c r="BO740" s="420"/>
      <c r="BP740" s="420"/>
      <c r="BQ740" s="420"/>
      <c r="BR740" s="420"/>
      <c r="BS740" s="420"/>
      <c r="BT740" s="420"/>
      <c r="BU740" s="420"/>
      <c r="BV740" s="420"/>
      <c r="BW740" s="420"/>
      <c r="BX740" s="420"/>
      <c r="BY740" s="420"/>
      <c r="BZ740" s="420"/>
      <c r="CA740" s="420"/>
      <c r="CB740" s="420"/>
      <c r="CC740" s="420"/>
      <c r="CD740" s="420"/>
      <c r="CE740" s="420"/>
      <c r="CF740" s="420"/>
      <c r="CG740" s="420"/>
      <c r="CH740" s="420"/>
      <c r="CI740" s="420"/>
      <c r="CJ740" s="420"/>
      <c r="CK740" s="420"/>
      <c r="CL740" s="420"/>
      <c r="CM740" s="420"/>
      <c r="CN740" s="420"/>
      <c r="CO740" s="420"/>
      <c r="CP740" s="420"/>
      <c r="CQ740" s="420"/>
      <c r="CR740" s="420"/>
      <c r="CS740" s="420"/>
      <c r="CT740" s="420"/>
      <c r="CU740" s="420"/>
      <c r="CV740" s="420"/>
      <c r="CW740" s="420"/>
      <c r="CX740" s="420"/>
      <c r="CY740" s="420"/>
      <c r="CZ740" s="420"/>
    </row>
    <row r="741" ht="25.15" customHeight="true" x14ac:dyDescent="0.2">
      <c r="C741" s="848"/>
      <c r="D741" s="848"/>
      <c r="E741" s="660"/>
      <c r="F741" s="660"/>
      <c r="G741" s="660"/>
      <c r="H741" s="848"/>
      <c r="I741" s="848"/>
      <c r="J741" s="660"/>
      <c r="K741" s="660"/>
      <c r="L741" s="660"/>
      <c r="M741" s="848"/>
      <c r="N741" s="848"/>
      <c r="O741" s="660"/>
      <c r="P741" s="660"/>
      <c r="Q741" s="660"/>
      <c r="BA741" s="420"/>
      <c r="BB741" s="496"/>
      <c r="BC741" s="420"/>
      <c r="BD741" s="420"/>
      <c r="BE741" s="420"/>
      <c r="BF741" s="420"/>
      <c r="BG741" s="420"/>
      <c r="BH741" s="420"/>
      <c r="BI741" s="420"/>
      <c r="BJ741" s="420"/>
      <c r="BK741" s="420"/>
      <c r="BL741" s="420"/>
      <c r="BM741" s="420"/>
      <c r="BN741" s="420"/>
      <c r="BO741" s="420"/>
      <c r="BP741" s="420"/>
      <c r="BQ741" s="420"/>
      <c r="BR741" s="420"/>
      <c r="BS741" s="420"/>
      <c r="BT741" s="420"/>
      <c r="BU741" s="420"/>
      <c r="BV741" s="420"/>
      <c r="BW741" s="420"/>
      <c r="BX741" s="420"/>
      <c r="BY741" s="420"/>
      <c r="BZ741" s="420"/>
      <c r="CA741" s="420"/>
      <c r="CB741" s="420"/>
      <c r="CC741" s="420"/>
      <c r="CD741" s="420"/>
      <c r="CE741" s="420"/>
      <c r="CF741" s="420"/>
      <c r="CG741" s="420"/>
      <c r="CH741" s="420"/>
      <c r="CI741" s="420"/>
      <c r="CJ741" s="420"/>
      <c r="CK741" s="420"/>
      <c r="CL741" s="420"/>
      <c r="CM741" s="420"/>
      <c r="CN741" s="420"/>
      <c r="CO741" s="420"/>
      <c r="CP741" s="420"/>
      <c r="CQ741" s="420"/>
      <c r="CR741" s="420"/>
      <c r="CS741" s="420"/>
      <c r="CT741" s="420"/>
      <c r="CU741" s="420"/>
      <c r="CV741" s="420"/>
      <c r="CW741" s="420"/>
      <c r="CX741" s="420"/>
      <c r="CY741" s="420"/>
      <c r="CZ741" s="420"/>
    </row>
    <row r="742" ht="25.15" customHeight="true" x14ac:dyDescent="0.2">
      <c r="C742" s="848"/>
      <c r="D742" s="848"/>
      <c r="E742" s="660"/>
      <c r="F742" s="660"/>
      <c r="G742" s="660"/>
      <c r="H742" s="848"/>
      <c r="I742" s="848"/>
      <c r="J742" s="660"/>
      <c r="K742" s="660"/>
      <c r="L742" s="660"/>
      <c r="M742" s="848"/>
      <c r="N742" s="848"/>
      <c r="O742" s="660"/>
      <c r="P742" s="660"/>
      <c r="Q742" s="660"/>
      <c r="BA742" s="420"/>
      <c r="BB742" s="496"/>
      <c r="BC742" s="420"/>
      <c r="BD742" s="420"/>
      <c r="BE742" s="420"/>
      <c r="BF742" s="420"/>
      <c r="BG742" s="420"/>
      <c r="BH742" s="420"/>
      <c r="BI742" s="420"/>
      <c r="BJ742" s="420"/>
      <c r="BK742" s="420"/>
      <c r="BL742" s="420"/>
      <c r="BM742" s="420"/>
      <c r="BN742" s="420"/>
      <c r="BO742" s="420"/>
      <c r="BP742" s="420"/>
      <c r="BQ742" s="420"/>
      <c r="BR742" s="420"/>
      <c r="BS742" s="420"/>
      <c r="BT742" s="420"/>
      <c r="BU742" s="420"/>
      <c r="BV742" s="420"/>
      <c r="BW742" s="420"/>
      <c r="BX742" s="420"/>
      <c r="BY742" s="420"/>
      <c r="BZ742" s="420"/>
      <c r="CA742" s="420"/>
      <c r="CB742" s="420"/>
      <c r="CC742" s="420"/>
      <c r="CD742" s="420"/>
      <c r="CE742" s="420"/>
      <c r="CF742" s="420"/>
      <c r="CG742" s="420"/>
      <c r="CH742" s="420"/>
      <c r="CI742" s="420"/>
      <c r="CJ742" s="420"/>
      <c r="CK742" s="420"/>
      <c r="CL742" s="420"/>
      <c r="CM742" s="420"/>
      <c r="CN742" s="420"/>
      <c r="CO742" s="420"/>
      <c r="CP742" s="420"/>
      <c r="CQ742" s="420"/>
      <c r="CR742" s="420"/>
      <c r="CS742" s="420"/>
      <c r="CT742" s="420"/>
      <c r="CU742" s="420"/>
      <c r="CV742" s="420"/>
      <c r="CW742" s="420"/>
      <c r="CX742" s="420"/>
      <c r="CY742" s="420"/>
      <c r="CZ742" s="420"/>
    </row>
    <row r="743" ht="25.15" customHeight="true" x14ac:dyDescent="0.2">
      <c r="C743" s="848"/>
      <c r="D743" s="848"/>
      <c r="E743" s="660"/>
      <c r="F743" s="660"/>
      <c r="G743" s="660"/>
      <c r="H743" s="848"/>
      <c r="I743" s="848"/>
      <c r="J743" s="660"/>
      <c r="K743" s="660"/>
      <c r="L743" s="660"/>
      <c r="M743" s="848"/>
      <c r="N743" s="848"/>
      <c r="O743" s="660"/>
      <c r="P743" s="660"/>
      <c r="Q743" s="660"/>
      <c r="BA743" s="420"/>
      <c r="BB743" s="496"/>
      <c r="BC743" s="420"/>
      <c r="BD743" s="420"/>
      <c r="BE743" s="420"/>
      <c r="BF743" s="420"/>
      <c r="BG743" s="420"/>
      <c r="BH743" s="420"/>
      <c r="BI743" s="420"/>
      <c r="BJ743" s="420"/>
      <c r="BK743" s="420"/>
      <c r="BL743" s="420"/>
      <c r="BM743" s="420"/>
      <c r="BN743" s="420"/>
      <c r="BO743" s="420"/>
      <c r="BP743" s="420"/>
      <c r="BQ743" s="420"/>
      <c r="BR743" s="420"/>
      <c r="BS743" s="420"/>
      <c r="BT743" s="420"/>
      <c r="BU743" s="420"/>
      <c r="BV743" s="420"/>
      <c r="BW743" s="420"/>
      <c r="BX743" s="420"/>
      <c r="BY743" s="420"/>
      <c r="BZ743" s="420"/>
      <c r="CA743" s="420"/>
      <c r="CB743" s="420"/>
      <c r="CC743" s="420"/>
      <c r="CD743" s="420"/>
      <c r="CE743" s="420"/>
      <c r="CF743" s="420"/>
      <c r="CG743" s="420"/>
      <c r="CH743" s="420"/>
      <c r="CI743" s="420"/>
      <c r="CJ743" s="420"/>
      <c r="CK743" s="420"/>
      <c r="CL743" s="420"/>
      <c r="CM743" s="420"/>
      <c r="CN743" s="420"/>
      <c r="CO743" s="420"/>
      <c r="CP743" s="420"/>
      <c r="CQ743" s="420"/>
      <c r="CR743" s="420"/>
      <c r="CS743" s="420"/>
      <c r="CT743" s="420"/>
      <c r="CU743" s="420"/>
      <c r="CV743" s="420"/>
      <c r="CW743" s="420"/>
      <c r="CX743" s="420"/>
      <c r="CY743" s="420"/>
      <c r="CZ743" s="420"/>
    </row>
    <row r="744" ht="25.15" customHeight="true" x14ac:dyDescent="0.2">
      <c r="C744" s="848"/>
      <c r="D744" s="848"/>
      <c r="E744" s="660"/>
      <c r="F744" s="660"/>
      <c r="G744" s="660"/>
      <c r="H744" s="848"/>
      <c r="I744" s="848"/>
      <c r="J744" s="660"/>
      <c r="K744" s="660"/>
      <c r="L744" s="660"/>
      <c r="M744" s="848"/>
      <c r="N744" s="848"/>
      <c r="O744" s="660"/>
      <c r="P744" s="660"/>
      <c r="Q744" s="660"/>
      <c r="BA744" s="420"/>
      <c r="BB744" s="496"/>
      <c r="BC744" s="420"/>
      <c r="BD744" s="420"/>
      <c r="BE744" s="420"/>
      <c r="BF744" s="420"/>
      <c r="BG744" s="420"/>
      <c r="BH744" s="420"/>
      <c r="BI744" s="420"/>
      <c r="BJ744" s="420"/>
      <c r="BK744" s="420"/>
      <c r="BL744" s="420"/>
      <c r="BM744" s="420"/>
      <c r="BN744" s="420"/>
      <c r="BO744" s="420"/>
      <c r="BP744" s="420"/>
      <c r="BQ744" s="420"/>
      <c r="BR744" s="420"/>
      <c r="BS744" s="420"/>
      <c r="BT744" s="420"/>
      <c r="BU744" s="420"/>
      <c r="BV744" s="420"/>
      <c r="BW744" s="420"/>
      <c r="BX744" s="420"/>
      <c r="BY744" s="420"/>
      <c r="BZ744" s="420"/>
      <c r="CA744" s="420"/>
      <c r="CB744" s="420"/>
      <c r="CC744" s="420"/>
      <c r="CD744" s="420"/>
      <c r="CE744" s="420"/>
      <c r="CF744" s="420"/>
      <c r="CG744" s="420"/>
      <c r="CH744" s="420"/>
      <c r="CI744" s="420"/>
      <c r="CJ744" s="420"/>
      <c r="CK744" s="420"/>
      <c r="CL744" s="420"/>
      <c r="CM744" s="420"/>
      <c r="CN744" s="420"/>
      <c r="CO744" s="420"/>
      <c r="CP744" s="420"/>
      <c r="CQ744" s="420"/>
      <c r="CR744" s="420"/>
      <c r="CS744" s="420"/>
      <c r="CT744" s="420"/>
      <c r="CU744" s="420"/>
      <c r="CV744" s="420"/>
      <c r="CW744" s="420"/>
      <c r="CX744" s="420"/>
      <c r="CY744" s="420"/>
      <c r="CZ744" s="420"/>
    </row>
    <row r="745" ht="25.15" customHeight="true" x14ac:dyDescent="0.2">
      <c r="C745" s="848"/>
      <c r="D745" s="848"/>
      <c r="E745" s="660"/>
      <c r="F745" s="660"/>
      <c r="G745" s="660"/>
      <c r="H745" s="848"/>
      <c r="I745" s="848"/>
      <c r="J745" s="660"/>
      <c r="K745" s="660"/>
      <c r="L745" s="660"/>
      <c r="M745" s="848"/>
      <c r="N745" s="848"/>
      <c r="O745" s="660"/>
      <c r="P745" s="660"/>
      <c r="Q745" s="660"/>
      <c r="BA745" s="420"/>
      <c r="BB745" s="496"/>
      <c r="BC745" s="420"/>
      <c r="BD745" s="420"/>
      <c r="BE745" s="420"/>
      <c r="BF745" s="420"/>
      <c r="BG745" s="420"/>
      <c r="BH745" s="420"/>
      <c r="BI745" s="420"/>
      <c r="BJ745" s="420"/>
      <c r="BK745" s="420"/>
      <c r="BL745" s="420"/>
      <c r="BM745" s="420"/>
      <c r="BN745" s="420"/>
      <c r="BO745" s="420"/>
      <c r="BP745" s="420"/>
      <c r="BQ745" s="420"/>
      <c r="BR745" s="420"/>
      <c r="BS745" s="420"/>
      <c r="BT745" s="420"/>
      <c r="BU745" s="420"/>
      <c r="BV745" s="420"/>
      <c r="BW745" s="420"/>
      <c r="BX745" s="420"/>
      <c r="BY745" s="420"/>
      <c r="BZ745" s="420"/>
      <c r="CA745" s="420"/>
      <c r="CB745" s="420"/>
      <c r="CC745" s="420"/>
      <c r="CD745" s="420"/>
      <c r="CE745" s="420"/>
      <c r="CF745" s="420"/>
      <c r="CG745" s="420"/>
      <c r="CH745" s="420"/>
      <c r="CI745" s="420"/>
      <c r="CJ745" s="420"/>
      <c r="CK745" s="420"/>
      <c r="CL745" s="420"/>
      <c r="CM745" s="420"/>
      <c r="CN745" s="420"/>
      <c r="CO745" s="420"/>
      <c r="CP745" s="420"/>
      <c r="CQ745" s="420"/>
      <c r="CR745" s="420"/>
      <c r="CS745" s="420"/>
      <c r="CT745" s="420"/>
      <c r="CU745" s="420"/>
      <c r="CV745" s="420"/>
      <c r="CW745" s="420"/>
      <c r="CX745" s="420"/>
      <c r="CY745" s="420"/>
      <c r="CZ745" s="420"/>
    </row>
    <row r="746" ht="25.15" customHeight="true" x14ac:dyDescent="0.2">
      <c r="C746" s="848"/>
      <c r="D746" s="848"/>
      <c r="E746" s="660"/>
      <c r="F746" s="660"/>
      <c r="G746" s="660"/>
      <c r="H746" s="848"/>
      <c r="I746" s="848"/>
      <c r="J746" s="660"/>
      <c r="K746" s="660"/>
      <c r="L746" s="660"/>
      <c r="M746" s="848"/>
      <c r="N746" s="848"/>
      <c r="O746" s="660"/>
      <c r="P746" s="660"/>
      <c r="Q746" s="660"/>
      <c r="BA746" s="420"/>
      <c r="BB746" s="496"/>
      <c r="BC746" s="420"/>
      <c r="BD746" s="420"/>
      <c r="BE746" s="420"/>
      <c r="BF746" s="420"/>
      <c r="BG746" s="420"/>
      <c r="BH746" s="420"/>
      <c r="BI746" s="420"/>
      <c r="BJ746" s="420"/>
      <c r="BK746" s="420"/>
      <c r="BL746" s="420"/>
      <c r="BM746" s="420"/>
      <c r="BN746" s="420"/>
      <c r="BO746" s="420"/>
      <c r="BP746" s="420"/>
      <c r="BQ746" s="420"/>
      <c r="BR746" s="420"/>
      <c r="BS746" s="420"/>
      <c r="BT746" s="420"/>
      <c r="BU746" s="420"/>
      <c r="BV746" s="420"/>
      <c r="BW746" s="420"/>
      <c r="BX746" s="420"/>
      <c r="BY746" s="420"/>
      <c r="BZ746" s="420"/>
      <c r="CA746" s="420"/>
      <c r="CB746" s="420"/>
      <c r="CC746" s="420"/>
      <c r="CD746" s="420"/>
      <c r="CE746" s="420"/>
      <c r="CF746" s="420"/>
      <c r="CG746" s="420"/>
      <c r="CH746" s="420"/>
      <c r="CI746" s="420"/>
      <c r="CJ746" s="420"/>
      <c r="CK746" s="420"/>
      <c r="CL746" s="420"/>
      <c r="CM746" s="420"/>
      <c r="CN746" s="420"/>
      <c r="CO746" s="420"/>
      <c r="CP746" s="420"/>
      <c r="CQ746" s="420"/>
      <c r="CR746" s="420"/>
      <c r="CS746" s="420"/>
      <c r="CT746" s="420"/>
      <c r="CU746" s="420"/>
      <c r="CV746" s="420"/>
      <c r="CW746" s="420"/>
      <c r="CX746" s="420"/>
      <c r="CY746" s="420"/>
      <c r="CZ746" s="420"/>
    </row>
    <row r="747" ht="25.15" customHeight="true" x14ac:dyDescent="0.2">
      <c r="C747" s="848"/>
      <c r="D747" s="848"/>
      <c r="E747" s="660"/>
      <c r="F747" s="660"/>
      <c r="G747" s="660"/>
      <c r="H747" s="848"/>
      <c r="I747" s="848"/>
      <c r="J747" s="660"/>
      <c r="K747" s="660"/>
      <c r="L747" s="660"/>
      <c r="M747" s="848"/>
      <c r="N747" s="848"/>
      <c r="O747" s="660"/>
      <c r="P747" s="660"/>
      <c r="Q747" s="660"/>
      <c r="BA747" s="420"/>
      <c r="BB747" s="496"/>
      <c r="BC747" s="420"/>
      <c r="BD747" s="420"/>
      <c r="BE747" s="420"/>
      <c r="BF747" s="420"/>
      <c r="BG747" s="420"/>
      <c r="BH747" s="420"/>
      <c r="BI747" s="420"/>
      <c r="BJ747" s="420"/>
      <c r="BK747" s="420"/>
      <c r="BL747" s="420"/>
      <c r="BM747" s="420"/>
      <c r="BN747" s="420"/>
      <c r="BO747" s="420"/>
      <c r="BP747" s="420"/>
      <c r="BQ747" s="420"/>
      <c r="BR747" s="420"/>
      <c r="BS747" s="420"/>
      <c r="BT747" s="420"/>
      <c r="BU747" s="420"/>
      <c r="BV747" s="420"/>
      <c r="BW747" s="420"/>
      <c r="BX747" s="420"/>
      <c r="BY747" s="420"/>
      <c r="BZ747" s="420"/>
      <c r="CA747" s="420"/>
      <c r="CB747" s="420"/>
      <c r="CC747" s="420"/>
      <c r="CD747" s="420"/>
      <c r="CE747" s="420"/>
      <c r="CF747" s="420"/>
      <c r="CG747" s="420"/>
      <c r="CH747" s="420"/>
      <c r="CI747" s="420"/>
      <c r="CJ747" s="420"/>
      <c r="CK747" s="420"/>
      <c r="CL747" s="420"/>
      <c r="CM747" s="420"/>
      <c r="CN747" s="420"/>
      <c r="CO747" s="420"/>
      <c r="CP747" s="420"/>
      <c r="CQ747" s="420"/>
      <c r="CR747" s="420"/>
      <c r="CS747" s="420"/>
      <c r="CT747" s="420"/>
      <c r="CU747" s="420"/>
      <c r="CV747" s="420"/>
      <c r="CW747" s="420"/>
      <c r="CX747" s="420"/>
      <c r="CY747" s="420"/>
      <c r="CZ747" s="420"/>
    </row>
    <row r="748" ht="25.15" customHeight="true" x14ac:dyDescent="0.2">
      <c r="C748" s="848"/>
      <c r="D748" s="848"/>
      <c r="E748" s="660"/>
      <c r="F748" s="660"/>
      <c r="G748" s="660"/>
      <c r="H748" s="848"/>
      <c r="I748" s="848"/>
      <c r="J748" s="660"/>
      <c r="K748" s="660"/>
      <c r="L748" s="660"/>
      <c r="M748" s="848"/>
      <c r="N748" s="848"/>
      <c r="O748" s="660"/>
      <c r="P748" s="660"/>
      <c r="Q748" s="660"/>
      <c r="BA748" s="420"/>
      <c r="BB748" s="496"/>
      <c r="BC748" s="420"/>
      <c r="BD748" s="420"/>
      <c r="BE748" s="420"/>
      <c r="BF748" s="420"/>
      <c r="BG748" s="420"/>
      <c r="BH748" s="420"/>
      <c r="BI748" s="420"/>
      <c r="BJ748" s="420"/>
      <c r="BK748" s="420"/>
      <c r="BL748" s="420"/>
      <c r="BM748" s="420"/>
      <c r="BN748" s="420"/>
      <c r="BO748" s="420"/>
      <c r="BP748" s="420"/>
      <c r="BQ748" s="420"/>
      <c r="BR748" s="420"/>
      <c r="BS748" s="420"/>
      <c r="BT748" s="420"/>
      <c r="BU748" s="420"/>
      <c r="BV748" s="420"/>
      <c r="BW748" s="420"/>
      <c r="BX748" s="420"/>
      <c r="BY748" s="420"/>
      <c r="BZ748" s="420"/>
      <c r="CA748" s="420"/>
      <c r="CB748" s="420"/>
      <c r="CC748" s="420"/>
      <c r="CD748" s="420"/>
      <c r="CE748" s="420"/>
      <c r="CF748" s="420"/>
      <c r="CG748" s="420"/>
      <c r="CH748" s="420"/>
      <c r="CI748" s="420"/>
      <c r="CJ748" s="420"/>
      <c r="CK748" s="420"/>
      <c r="CL748" s="420"/>
      <c r="CM748" s="420"/>
      <c r="CN748" s="420"/>
      <c r="CO748" s="420"/>
      <c r="CP748" s="420"/>
      <c r="CQ748" s="420"/>
      <c r="CR748" s="420"/>
      <c r="CS748" s="420"/>
      <c r="CT748" s="420"/>
      <c r="CU748" s="420"/>
      <c r="CV748" s="420"/>
      <c r="CW748" s="420"/>
      <c r="CX748" s="420"/>
      <c r="CY748" s="420"/>
      <c r="CZ748" s="420"/>
    </row>
    <row r="749" ht="25.15" customHeight="true" x14ac:dyDescent="0.2">
      <c r="C749" s="848"/>
      <c r="D749" s="848"/>
      <c r="E749" s="660"/>
      <c r="F749" s="660"/>
      <c r="G749" s="660"/>
      <c r="H749" s="848"/>
      <c r="I749" s="848"/>
      <c r="J749" s="660"/>
      <c r="K749" s="660"/>
      <c r="L749" s="660"/>
      <c r="M749" s="848"/>
      <c r="N749" s="848"/>
      <c r="O749" s="660"/>
      <c r="P749" s="660"/>
      <c r="Q749" s="660"/>
      <c r="BA749" s="420"/>
      <c r="BB749" s="496"/>
      <c r="BC749" s="420"/>
      <c r="BD749" s="420"/>
      <c r="BE749" s="420"/>
      <c r="BF749" s="420"/>
      <c r="BG749" s="420"/>
      <c r="BH749" s="420"/>
      <c r="BI749" s="420"/>
      <c r="BJ749" s="420"/>
      <c r="BK749" s="420"/>
      <c r="BL749" s="420"/>
      <c r="BM749" s="420"/>
      <c r="BN749" s="420"/>
      <c r="BO749" s="420"/>
      <c r="BP749" s="420"/>
      <c r="BQ749" s="420"/>
      <c r="BR749" s="420"/>
      <c r="BS749" s="420"/>
      <c r="BT749" s="420"/>
      <c r="BU749" s="420"/>
      <c r="BV749" s="420"/>
      <c r="BW749" s="420"/>
      <c r="BX749" s="420"/>
      <c r="BY749" s="420"/>
      <c r="BZ749" s="420"/>
      <c r="CA749" s="420"/>
      <c r="CB749" s="420"/>
      <c r="CC749" s="420"/>
      <c r="CD749" s="420"/>
      <c r="CE749" s="420"/>
      <c r="CF749" s="420"/>
      <c r="CG749" s="420"/>
      <c r="CH749" s="420"/>
      <c r="CI749" s="420"/>
      <c r="CJ749" s="420"/>
      <c r="CK749" s="420"/>
      <c r="CL749" s="420"/>
      <c r="CM749" s="420"/>
      <c r="CN749" s="420"/>
      <c r="CO749" s="420"/>
      <c r="CP749" s="420"/>
      <c r="CQ749" s="420"/>
      <c r="CR749" s="420"/>
      <c r="CS749" s="420"/>
      <c r="CT749" s="420"/>
      <c r="CU749" s="420"/>
      <c r="CV749" s="420"/>
      <c r="CW749" s="420"/>
      <c r="CX749" s="420"/>
      <c r="CY749" s="420"/>
      <c r="CZ749" s="420"/>
    </row>
    <row r="750" ht="25.15" customHeight="true" x14ac:dyDescent="0.2">
      <c r="C750" s="848"/>
      <c r="D750" s="848"/>
      <c r="E750" s="660"/>
      <c r="F750" s="660"/>
      <c r="G750" s="660"/>
      <c r="H750" s="848"/>
      <c r="I750" s="848"/>
      <c r="J750" s="660"/>
      <c r="K750" s="660"/>
      <c r="L750" s="660"/>
      <c r="M750" s="848"/>
      <c r="N750" s="848"/>
      <c r="O750" s="660"/>
      <c r="P750" s="660"/>
      <c r="Q750" s="660"/>
      <c r="BA750" s="420"/>
      <c r="BB750" s="496"/>
      <c r="BC750" s="420"/>
      <c r="BD750" s="420"/>
      <c r="BE750" s="420"/>
      <c r="BF750" s="420"/>
      <c r="BG750" s="420"/>
      <c r="BH750" s="420"/>
      <c r="BI750" s="420"/>
      <c r="BJ750" s="420"/>
      <c r="BK750" s="420"/>
      <c r="BL750" s="420"/>
      <c r="BM750" s="420"/>
      <c r="BN750" s="420"/>
      <c r="BO750" s="420"/>
      <c r="BP750" s="420"/>
      <c r="BQ750" s="420"/>
      <c r="BR750" s="420"/>
      <c r="BS750" s="420"/>
      <c r="BT750" s="420"/>
      <c r="BU750" s="420"/>
      <c r="BV750" s="420"/>
      <c r="BW750" s="420"/>
      <c r="BX750" s="420"/>
      <c r="BY750" s="420"/>
      <c r="BZ750" s="420"/>
      <c r="CA750" s="420"/>
      <c r="CB750" s="420"/>
      <c r="CC750" s="420"/>
      <c r="CD750" s="420"/>
      <c r="CE750" s="420"/>
      <c r="CF750" s="420"/>
      <c r="CG750" s="420"/>
      <c r="CH750" s="420"/>
      <c r="CI750" s="420"/>
      <c r="CJ750" s="420"/>
      <c r="CK750" s="420"/>
      <c r="CL750" s="420"/>
      <c r="CM750" s="420"/>
      <c r="CN750" s="420"/>
      <c r="CO750" s="420"/>
      <c r="CP750" s="420"/>
      <c r="CQ750" s="420"/>
      <c r="CR750" s="420"/>
      <c r="CS750" s="420"/>
      <c r="CT750" s="420"/>
      <c r="CU750" s="420"/>
      <c r="CV750" s="420"/>
      <c r="CW750" s="420"/>
      <c r="CX750" s="420"/>
      <c r="CY750" s="420"/>
      <c r="CZ750" s="420"/>
    </row>
    <row r="751" ht="25.15" customHeight="true" x14ac:dyDescent="0.2">
      <c r="C751" s="848"/>
      <c r="D751" s="848"/>
      <c r="E751" s="660"/>
      <c r="F751" s="660"/>
      <c r="G751" s="660"/>
      <c r="H751" s="848"/>
      <c r="I751" s="848"/>
      <c r="J751" s="660"/>
      <c r="K751" s="660"/>
      <c r="L751" s="660"/>
      <c r="M751" s="848"/>
      <c r="N751" s="848"/>
      <c r="O751" s="660"/>
      <c r="P751" s="660"/>
      <c r="Q751" s="660"/>
      <c r="BA751" s="420"/>
      <c r="BB751" s="496"/>
      <c r="BC751" s="420"/>
      <c r="BD751" s="420"/>
      <c r="BE751" s="420"/>
      <c r="BF751" s="420"/>
      <c r="BG751" s="420"/>
      <c r="BH751" s="420"/>
      <c r="BI751" s="420"/>
      <c r="BJ751" s="420"/>
      <c r="BK751" s="420"/>
      <c r="BL751" s="420"/>
      <c r="BM751" s="420"/>
      <c r="BN751" s="420"/>
      <c r="BO751" s="420"/>
      <c r="BP751" s="420"/>
      <c r="BQ751" s="420"/>
      <c r="BR751" s="420"/>
      <c r="BS751" s="420"/>
      <c r="BT751" s="420"/>
      <c r="BU751" s="420"/>
      <c r="BV751" s="420"/>
      <c r="BW751" s="420"/>
      <c r="BX751" s="420"/>
      <c r="BY751" s="420"/>
      <c r="BZ751" s="420"/>
      <c r="CA751" s="420"/>
      <c r="CB751" s="420"/>
      <c r="CC751" s="420"/>
      <c r="CD751" s="420"/>
      <c r="CE751" s="420"/>
      <c r="CF751" s="420"/>
      <c r="CG751" s="420"/>
      <c r="CH751" s="420"/>
      <c r="CI751" s="420"/>
      <c r="CJ751" s="420"/>
      <c r="CK751" s="420"/>
      <c r="CL751" s="420"/>
      <c r="CM751" s="420"/>
      <c r="CN751" s="420"/>
      <c r="CO751" s="420"/>
      <c r="CP751" s="420"/>
      <c r="CQ751" s="420"/>
      <c r="CR751" s="420"/>
      <c r="CS751" s="420"/>
      <c r="CT751" s="420"/>
      <c r="CU751" s="420"/>
      <c r="CV751" s="420"/>
      <c r="CW751" s="420"/>
      <c r="CX751" s="420"/>
      <c r="CY751" s="420"/>
      <c r="CZ751" s="420"/>
    </row>
    <row r="752" ht="25.15" customHeight="true" x14ac:dyDescent="0.2">
      <c r="C752" s="848"/>
      <c r="D752" s="848"/>
      <c r="E752" s="660"/>
      <c r="F752" s="660"/>
      <c r="G752" s="660"/>
      <c r="H752" s="848"/>
      <c r="I752" s="848"/>
      <c r="J752" s="660"/>
      <c r="K752" s="660"/>
      <c r="L752" s="660"/>
      <c r="M752" s="848"/>
      <c r="N752" s="848"/>
      <c r="O752" s="660"/>
      <c r="P752" s="660"/>
      <c r="Q752" s="660"/>
      <c r="BA752" s="420"/>
      <c r="BB752" s="496"/>
      <c r="BC752" s="420"/>
      <c r="BD752" s="420"/>
      <c r="BE752" s="420"/>
      <c r="BF752" s="420"/>
      <c r="BG752" s="420"/>
      <c r="BH752" s="420"/>
      <c r="BI752" s="420"/>
      <c r="BJ752" s="420"/>
      <c r="BK752" s="420"/>
      <c r="BL752" s="420"/>
      <c r="BM752" s="420"/>
      <c r="BN752" s="420"/>
      <c r="BO752" s="420"/>
      <c r="BP752" s="420"/>
      <c r="BQ752" s="420"/>
      <c r="BR752" s="420"/>
      <c r="BS752" s="420"/>
      <c r="BT752" s="420"/>
      <c r="BU752" s="420"/>
      <c r="BV752" s="420"/>
      <c r="BW752" s="420"/>
      <c r="BX752" s="420"/>
      <c r="BY752" s="420"/>
      <c r="BZ752" s="420"/>
      <c r="CA752" s="420"/>
      <c r="CB752" s="420"/>
      <c r="CC752" s="420"/>
      <c r="CD752" s="420"/>
      <c r="CE752" s="420"/>
      <c r="CF752" s="420"/>
      <c r="CG752" s="420"/>
      <c r="CH752" s="420"/>
      <c r="CI752" s="420"/>
      <c r="CJ752" s="420"/>
      <c r="CK752" s="420"/>
      <c r="CL752" s="420"/>
      <c r="CM752" s="420"/>
      <c r="CN752" s="420"/>
      <c r="CO752" s="420"/>
      <c r="CP752" s="420"/>
      <c r="CQ752" s="420"/>
      <c r="CR752" s="420"/>
      <c r="CS752" s="420"/>
      <c r="CT752" s="420"/>
      <c r="CU752" s="420"/>
      <c r="CV752" s="420"/>
      <c r="CW752" s="420"/>
      <c r="CX752" s="420"/>
      <c r="CY752" s="420"/>
      <c r="CZ752" s="420"/>
    </row>
    <row r="753" ht="25.15" customHeight="true" x14ac:dyDescent="0.2">
      <c r="C753" s="848"/>
      <c r="D753" s="848"/>
      <c r="E753" s="660"/>
      <c r="F753" s="660"/>
      <c r="G753" s="660"/>
      <c r="H753" s="848"/>
      <c r="I753" s="848"/>
      <c r="J753" s="660"/>
      <c r="K753" s="660"/>
      <c r="L753" s="660"/>
      <c r="M753" s="848"/>
      <c r="N753" s="848"/>
      <c r="O753" s="660"/>
      <c r="P753" s="660"/>
      <c r="Q753" s="660"/>
      <c r="BA753" s="420"/>
      <c r="BB753" s="496"/>
      <c r="BC753" s="420"/>
      <c r="BD753" s="420"/>
      <c r="BE753" s="420"/>
      <c r="BF753" s="420"/>
      <c r="BG753" s="420"/>
      <c r="BH753" s="420"/>
      <c r="BI753" s="420"/>
      <c r="BJ753" s="420"/>
      <c r="BK753" s="420"/>
      <c r="BL753" s="420"/>
      <c r="BM753" s="420"/>
      <c r="BN753" s="420"/>
      <c r="BO753" s="420"/>
      <c r="BP753" s="420"/>
      <c r="BQ753" s="420"/>
      <c r="BR753" s="420"/>
      <c r="BS753" s="420"/>
      <c r="BT753" s="420"/>
      <c r="BU753" s="420"/>
      <c r="BV753" s="420"/>
      <c r="BW753" s="420"/>
      <c r="BX753" s="420"/>
      <c r="BY753" s="420"/>
      <c r="BZ753" s="420"/>
      <c r="CA753" s="420"/>
      <c r="CB753" s="420"/>
      <c r="CC753" s="420"/>
      <c r="CD753" s="420"/>
      <c r="CE753" s="420"/>
      <c r="CF753" s="420"/>
      <c r="CG753" s="420"/>
      <c r="CH753" s="420"/>
      <c r="CI753" s="420"/>
      <c r="CJ753" s="420"/>
      <c r="CK753" s="420"/>
      <c r="CL753" s="420"/>
      <c r="CM753" s="420"/>
      <c r="CN753" s="420"/>
      <c r="CO753" s="420"/>
      <c r="CP753" s="420"/>
      <c r="CQ753" s="420"/>
      <c r="CR753" s="420"/>
      <c r="CS753" s="420"/>
      <c r="CT753" s="420"/>
      <c r="CU753" s="420"/>
      <c r="CV753" s="420"/>
      <c r="CW753" s="420"/>
      <c r="CX753" s="420"/>
      <c r="CY753" s="420"/>
      <c r="CZ753" s="420"/>
    </row>
    <row r="754" ht="25.15" customHeight="true" x14ac:dyDescent="0.2">
      <c r="C754" s="848"/>
      <c r="D754" s="848"/>
      <c r="E754" s="660"/>
      <c r="F754" s="660"/>
      <c r="G754" s="660"/>
      <c r="H754" s="848"/>
      <c r="I754" s="848"/>
      <c r="J754" s="660"/>
      <c r="K754" s="660"/>
      <c r="L754" s="660"/>
      <c r="M754" s="848"/>
      <c r="N754" s="848"/>
      <c r="O754" s="660"/>
      <c r="P754" s="660"/>
      <c r="Q754" s="660"/>
      <c r="BA754" s="420"/>
      <c r="BB754" s="496"/>
      <c r="BC754" s="420"/>
      <c r="BD754" s="420"/>
      <c r="BE754" s="420"/>
      <c r="BF754" s="420"/>
      <c r="BG754" s="420"/>
      <c r="BH754" s="420"/>
      <c r="BI754" s="420"/>
      <c r="BJ754" s="420"/>
      <c r="BK754" s="420"/>
      <c r="BL754" s="420"/>
      <c r="BM754" s="420"/>
      <c r="BN754" s="420"/>
      <c r="BO754" s="420"/>
      <c r="BP754" s="420"/>
      <c r="BQ754" s="420"/>
      <c r="BR754" s="420"/>
      <c r="BS754" s="420"/>
      <c r="BT754" s="420"/>
      <c r="BU754" s="420"/>
      <c r="BV754" s="420"/>
      <c r="BW754" s="420"/>
      <c r="BX754" s="420"/>
      <c r="BY754" s="420"/>
      <c r="BZ754" s="420"/>
      <c r="CA754" s="420"/>
      <c r="CB754" s="420"/>
      <c r="CC754" s="420"/>
      <c r="CD754" s="420"/>
      <c r="CE754" s="420"/>
      <c r="CF754" s="420"/>
      <c r="CG754" s="420"/>
      <c r="CH754" s="420"/>
      <c r="CI754" s="420"/>
      <c r="CJ754" s="420"/>
      <c r="CK754" s="420"/>
      <c r="CL754" s="420"/>
      <c r="CM754" s="420"/>
      <c r="CN754" s="420"/>
      <c r="CO754" s="420"/>
      <c r="CP754" s="420"/>
      <c r="CQ754" s="420"/>
      <c r="CR754" s="420"/>
      <c r="CS754" s="420"/>
      <c r="CT754" s="420"/>
      <c r="CU754" s="420"/>
      <c r="CV754" s="420"/>
      <c r="CW754" s="420"/>
      <c r="CX754" s="420"/>
      <c r="CY754" s="420"/>
      <c r="CZ754" s="420"/>
    </row>
    <row r="755" ht="25.15" customHeight="true" x14ac:dyDescent="0.2">
      <c r="C755" s="848"/>
      <c r="D755" s="848"/>
      <c r="E755" s="660"/>
      <c r="F755" s="660"/>
      <c r="G755" s="660"/>
      <c r="H755" s="848"/>
      <c r="I755" s="848"/>
      <c r="J755" s="660"/>
      <c r="K755" s="660"/>
      <c r="L755" s="660"/>
      <c r="M755" s="848"/>
      <c r="N755" s="848"/>
      <c r="O755" s="660"/>
      <c r="P755" s="660"/>
      <c r="Q755" s="660"/>
      <c r="BA755" s="420"/>
      <c r="BB755" s="496"/>
      <c r="BC755" s="420"/>
      <c r="BD755" s="420"/>
      <c r="BE755" s="420"/>
      <c r="BF755" s="420"/>
      <c r="BG755" s="420"/>
      <c r="BH755" s="420"/>
      <c r="BI755" s="420"/>
      <c r="BJ755" s="420"/>
      <c r="BK755" s="420"/>
      <c r="BL755" s="420"/>
      <c r="BM755" s="420"/>
      <c r="BN755" s="420"/>
      <c r="BO755" s="420"/>
      <c r="BP755" s="420"/>
      <c r="BQ755" s="420"/>
      <c r="BR755" s="420"/>
      <c r="BS755" s="420"/>
      <c r="BT755" s="420"/>
      <c r="BU755" s="420"/>
      <c r="BV755" s="420"/>
      <c r="BW755" s="420"/>
      <c r="BX755" s="420"/>
      <c r="BY755" s="420"/>
      <c r="BZ755" s="420"/>
      <c r="CA755" s="420"/>
      <c r="CB755" s="420"/>
      <c r="CC755" s="420"/>
      <c r="CD755" s="420"/>
      <c r="CE755" s="420"/>
      <c r="CF755" s="420"/>
      <c r="CG755" s="420"/>
      <c r="CH755" s="420"/>
      <c r="CI755" s="420"/>
      <c r="CJ755" s="420"/>
      <c r="CK755" s="420"/>
      <c r="CL755" s="420"/>
      <c r="CM755" s="420"/>
      <c r="CN755" s="420"/>
      <c r="CO755" s="420"/>
      <c r="CP755" s="420"/>
      <c r="CQ755" s="420"/>
      <c r="CR755" s="420"/>
      <c r="CS755" s="420"/>
      <c r="CT755" s="420"/>
      <c r="CU755" s="420"/>
      <c r="CV755" s="420"/>
      <c r="CW755" s="420"/>
      <c r="CX755" s="420"/>
      <c r="CY755" s="420"/>
      <c r="CZ755" s="420"/>
    </row>
    <row r="756" ht="25.15" customHeight="true" x14ac:dyDescent="0.2">
      <c r="C756" s="848"/>
      <c r="D756" s="848"/>
      <c r="E756" s="660"/>
      <c r="F756" s="660"/>
      <c r="G756" s="660"/>
      <c r="H756" s="848"/>
      <c r="I756" s="848"/>
      <c r="J756" s="660"/>
      <c r="K756" s="660"/>
      <c r="L756" s="660"/>
      <c r="M756" s="848"/>
      <c r="N756" s="848"/>
      <c r="O756" s="660"/>
      <c r="P756" s="660"/>
      <c r="Q756" s="660"/>
      <c r="BA756" s="420"/>
      <c r="BB756" s="496"/>
      <c r="BC756" s="420"/>
      <c r="BD756" s="420"/>
      <c r="BE756" s="420"/>
      <c r="BF756" s="420"/>
      <c r="BG756" s="420"/>
      <c r="BH756" s="420"/>
      <c r="BI756" s="420"/>
      <c r="BJ756" s="420"/>
      <c r="BK756" s="420"/>
      <c r="BL756" s="420"/>
      <c r="BM756" s="420"/>
      <c r="BN756" s="420"/>
      <c r="BO756" s="420"/>
      <c r="BP756" s="420"/>
      <c r="BQ756" s="420"/>
      <c r="BR756" s="420"/>
      <c r="BS756" s="420"/>
      <c r="BT756" s="420"/>
      <c r="BU756" s="420"/>
      <c r="BV756" s="420"/>
      <c r="BW756" s="420"/>
      <c r="BX756" s="420"/>
      <c r="BY756" s="420"/>
      <c r="BZ756" s="420"/>
      <c r="CA756" s="420"/>
      <c r="CB756" s="420"/>
      <c r="CC756" s="420"/>
      <c r="CD756" s="420"/>
      <c r="CE756" s="420"/>
      <c r="CF756" s="420"/>
      <c r="CG756" s="420"/>
      <c r="CH756" s="420"/>
      <c r="CI756" s="420"/>
      <c r="CJ756" s="420"/>
      <c r="CK756" s="420"/>
      <c r="CL756" s="420"/>
      <c r="CM756" s="420"/>
      <c r="CN756" s="420"/>
      <c r="CO756" s="420"/>
      <c r="CP756" s="420"/>
      <c r="CQ756" s="420"/>
      <c r="CR756" s="420"/>
      <c r="CS756" s="420"/>
      <c r="CT756" s="420"/>
      <c r="CU756" s="420"/>
      <c r="CV756" s="420"/>
      <c r="CW756" s="420"/>
      <c r="CX756" s="420"/>
      <c r="CY756" s="420"/>
      <c r="CZ756" s="420"/>
    </row>
    <row r="757" ht="25.15" customHeight="true" x14ac:dyDescent="0.2">
      <c r="C757" s="848"/>
      <c r="D757" s="848"/>
      <c r="E757" s="660"/>
      <c r="F757" s="660"/>
      <c r="G757" s="660"/>
      <c r="H757" s="848"/>
      <c r="I757" s="848"/>
      <c r="J757" s="660"/>
      <c r="K757" s="660"/>
      <c r="L757" s="660"/>
      <c r="M757" s="848"/>
      <c r="N757" s="848"/>
      <c r="O757" s="660"/>
      <c r="P757" s="660"/>
      <c r="Q757" s="660"/>
      <c r="BA757" s="420"/>
      <c r="BB757" s="496"/>
      <c r="BC757" s="420"/>
      <c r="BD757" s="420"/>
      <c r="BE757" s="420"/>
      <c r="BF757" s="420"/>
      <c r="BG757" s="420"/>
      <c r="BH757" s="420"/>
      <c r="BI757" s="420"/>
      <c r="BJ757" s="420"/>
      <c r="BK757" s="420"/>
      <c r="BL757" s="420"/>
      <c r="BM757" s="420"/>
      <c r="BN757" s="420"/>
      <c r="BO757" s="420"/>
      <c r="BP757" s="420"/>
      <c r="BQ757" s="420"/>
      <c r="BR757" s="420"/>
      <c r="BS757" s="420"/>
      <c r="BT757" s="420"/>
      <c r="BU757" s="420"/>
      <c r="BV757" s="420"/>
      <c r="BW757" s="420"/>
      <c r="BX757" s="420"/>
      <c r="BY757" s="420"/>
      <c r="BZ757" s="420"/>
      <c r="CA757" s="420"/>
      <c r="CB757" s="420"/>
      <c r="CC757" s="420"/>
      <c r="CD757" s="420"/>
      <c r="CE757" s="420"/>
      <c r="CF757" s="420"/>
      <c r="CG757" s="420"/>
      <c r="CH757" s="420"/>
      <c r="CI757" s="420"/>
      <c r="CJ757" s="420"/>
      <c r="CK757" s="420"/>
      <c r="CL757" s="420"/>
      <c r="CM757" s="420"/>
      <c r="CN757" s="420"/>
      <c r="CO757" s="420"/>
      <c r="CP757" s="420"/>
      <c r="CQ757" s="420"/>
      <c r="CR757" s="420"/>
      <c r="CS757" s="420"/>
      <c r="CT757" s="420"/>
      <c r="CU757" s="420"/>
      <c r="CV757" s="420"/>
      <c r="CW757" s="420"/>
      <c r="CX757" s="420"/>
      <c r="CY757" s="420"/>
      <c r="CZ757" s="420"/>
    </row>
    <row r="758" ht="25.15" customHeight="true" x14ac:dyDescent="0.2">
      <c r="C758" s="848"/>
      <c r="D758" s="848"/>
      <c r="E758" s="660"/>
      <c r="F758" s="660"/>
      <c r="G758" s="660"/>
      <c r="H758" s="848"/>
      <c r="I758" s="848"/>
      <c r="J758" s="660"/>
      <c r="K758" s="660"/>
      <c r="L758" s="660"/>
      <c r="M758" s="848"/>
      <c r="N758" s="848"/>
      <c r="O758" s="660"/>
      <c r="P758" s="660"/>
      <c r="Q758" s="660"/>
      <c r="BA758" s="420"/>
      <c r="BB758" s="496"/>
      <c r="BC758" s="420"/>
      <c r="BD758" s="420"/>
      <c r="BE758" s="420"/>
      <c r="BF758" s="420"/>
      <c r="BG758" s="420"/>
      <c r="BH758" s="420"/>
      <c r="BI758" s="420"/>
      <c r="BJ758" s="420"/>
      <c r="BK758" s="420"/>
      <c r="BL758" s="420"/>
      <c r="BM758" s="420"/>
      <c r="BN758" s="420"/>
      <c r="BO758" s="420"/>
      <c r="BP758" s="420"/>
      <c r="BQ758" s="420"/>
      <c r="BR758" s="420"/>
      <c r="BS758" s="420"/>
      <c r="BT758" s="420"/>
      <c r="BU758" s="420"/>
      <c r="BV758" s="420"/>
      <c r="BW758" s="420"/>
      <c r="BX758" s="420"/>
      <c r="BY758" s="420"/>
      <c r="BZ758" s="420"/>
      <c r="CA758" s="420"/>
      <c r="CB758" s="420"/>
      <c r="CC758" s="420"/>
      <c r="CD758" s="420"/>
      <c r="CE758" s="420"/>
      <c r="CF758" s="420"/>
      <c r="CG758" s="420"/>
      <c r="CH758" s="420"/>
      <c r="CI758" s="420"/>
      <c r="CJ758" s="420"/>
      <c r="CK758" s="420"/>
      <c r="CL758" s="420"/>
      <c r="CM758" s="420"/>
      <c r="CN758" s="420"/>
      <c r="CO758" s="420"/>
      <c r="CP758" s="420"/>
      <c r="CQ758" s="420"/>
      <c r="CR758" s="420"/>
      <c r="CS758" s="420"/>
      <c r="CT758" s="420"/>
      <c r="CU758" s="420"/>
      <c r="CV758" s="420"/>
      <c r="CW758" s="420"/>
      <c r="CX758" s="420"/>
      <c r="CY758" s="420"/>
      <c r="CZ758" s="420"/>
    </row>
    <row r="759" ht="25.15" customHeight="true" x14ac:dyDescent="0.2">
      <c r="C759" s="848"/>
      <c r="D759" s="848"/>
      <c r="E759" s="660"/>
      <c r="F759" s="660"/>
      <c r="G759" s="660"/>
      <c r="H759" s="848"/>
      <c r="I759" s="848"/>
      <c r="J759" s="660"/>
      <c r="K759" s="660"/>
      <c r="L759" s="660"/>
      <c r="M759" s="848"/>
      <c r="N759" s="848"/>
      <c r="O759" s="660"/>
      <c r="P759" s="660"/>
      <c r="Q759" s="660"/>
      <c r="BA759" s="420"/>
      <c r="BB759" s="496"/>
      <c r="BC759" s="420"/>
      <c r="BD759" s="420"/>
      <c r="BE759" s="420"/>
      <c r="BF759" s="420"/>
      <c r="BG759" s="420"/>
      <c r="BH759" s="420"/>
      <c r="BI759" s="420"/>
      <c r="BJ759" s="420"/>
      <c r="BK759" s="420"/>
      <c r="BL759" s="420"/>
      <c r="BM759" s="420"/>
      <c r="BN759" s="420"/>
      <c r="BO759" s="420"/>
      <c r="BP759" s="420"/>
      <c r="BQ759" s="420"/>
      <c r="BR759" s="420"/>
      <c r="BS759" s="420"/>
      <c r="BT759" s="420"/>
      <c r="BU759" s="420"/>
      <c r="BV759" s="420"/>
      <c r="BW759" s="420"/>
      <c r="BX759" s="420"/>
      <c r="BY759" s="420"/>
      <c r="BZ759" s="420"/>
      <c r="CA759" s="420"/>
      <c r="CB759" s="420"/>
      <c r="CC759" s="420"/>
      <c r="CD759" s="420"/>
      <c r="CE759" s="420"/>
      <c r="CF759" s="420"/>
      <c r="CG759" s="420"/>
      <c r="CH759" s="420"/>
      <c r="CI759" s="420"/>
      <c r="CJ759" s="420"/>
      <c r="CK759" s="420"/>
      <c r="CL759" s="420"/>
      <c r="CM759" s="420"/>
      <c r="CN759" s="420"/>
      <c r="CO759" s="420"/>
      <c r="CP759" s="420"/>
      <c r="CQ759" s="420"/>
      <c r="CR759" s="420"/>
      <c r="CS759" s="420"/>
      <c r="CT759" s="420"/>
      <c r="CU759" s="420"/>
      <c r="CV759" s="420"/>
      <c r="CW759" s="420"/>
      <c r="CX759" s="420"/>
      <c r="CY759" s="420"/>
      <c r="CZ759" s="420"/>
    </row>
    <row r="760" ht="25.15" customHeight="true" x14ac:dyDescent="0.2">
      <c r="C760" s="848"/>
      <c r="D760" s="848"/>
      <c r="E760" s="660"/>
      <c r="F760" s="660"/>
      <c r="G760" s="660"/>
      <c r="H760" s="848"/>
      <c r="I760" s="848"/>
      <c r="J760" s="660"/>
      <c r="K760" s="660"/>
      <c r="L760" s="660"/>
      <c r="M760" s="848"/>
      <c r="N760" s="848"/>
      <c r="O760" s="660"/>
      <c r="P760" s="660"/>
      <c r="Q760" s="660"/>
      <c r="BA760" s="420"/>
      <c r="BB760" s="496"/>
      <c r="BC760" s="420"/>
      <c r="BD760" s="420"/>
      <c r="BE760" s="420"/>
      <c r="BF760" s="420"/>
      <c r="BG760" s="420"/>
      <c r="BH760" s="420"/>
      <c r="BI760" s="420"/>
      <c r="BJ760" s="420"/>
      <c r="BK760" s="420"/>
      <c r="BL760" s="420"/>
      <c r="BM760" s="420"/>
      <c r="BN760" s="420"/>
      <c r="BO760" s="420"/>
      <c r="BP760" s="420"/>
      <c r="BQ760" s="420"/>
      <c r="BR760" s="420"/>
      <c r="BS760" s="420"/>
      <c r="BT760" s="420"/>
      <c r="BU760" s="420"/>
      <c r="BV760" s="420"/>
      <c r="BW760" s="420"/>
      <c r="BX760" s="420"/>
      <c r="BY760" s="420"/>
      <c r="BZ760" s="420"/>
      <c r="CA760" s="420"/>
      <c r="CB760" s="420"/>
      <c r="CC760" s="420"/>
      <c r="CD760" s="420"/>
      <c r="CE760" s="420"/>
      <c r="CF760" s="420"/>
      <c r="CG760" s="420"/>
      <c r="CH760" s="420"/>
      <c r="CI760" s="420"/>
      <c r="CJ760" s="420"/>
      <c r="CK760" s="420"/>
      <c r="CL760" s="420"/>
      <c r="CM760" s="420"/>
      <c r="CN760" s="420"/>
      <c r="CO760" s="420"/>
      <c r="CP760" s="420"/>
      <c r="CQ760" s="420"/>
      <c r="CR760" s="420"/>
      <c r="CS760" s="420"/>
      <c r="CT760" s="420"/>
      <c r="CU760" s="420"/>
      <c r="CV760" s="420"/>
      <c r="CW760" s="420"/>
      <c r="CX760" s="420"/>
      <c r="CY760" s="420"/>
      <c r="CZ760" s="420"/>
    </row>
    <row r="761" ht="25.15" customHeight="true" x14ac:dyDescent="0.2">
      <c r="C761" s="848"/>
      <c r="D761" s="848"/>
      <c r="E761" s="660"/>
      <c r="F761" s="660"/>
      <c r="G761" s="660"/>
      <c r="H761" s="848"/>
      <c r="I761" s="848"/>
      <c r="J761" s="660"/>
      <c r="K761" s="660"/>
      <c r="L761" s="660"/>
      <c r="M761" s="848"/>
      <c r="N761" s="848"/>
      <c r="O761" s="660"/>
      <c r="P761" s="660"/>
      <c r="Q761" s="660"/>
      <c r="BA761" s="420"/>
      <c r="BB761" s="496"/>
      <c r="BC761" s="420"/>
      <c r="BD761" s="420"/>
      <c r="BE761" s="420"/>
      <c r="BF761" s="420"/>
      <c r="BG761" s="420"/>
      <c r="BH761" s="420"/>
      <c r="BI761" s="420"/>
      <c r="BJ761" s="420"/>
      <c r="BK761" s="420"/>
      <c r="BL761" s="420"/>
      <c r="BM761" s="420"/>
      <c r="BN761" s="420"/>
      <c r="BO761" s="420"/>
      <c r="BP761" s="420"/>
      <c r="BQ761" s="420"/>
      <c r="BR761" s="420"/>
      <c r="BS761" s="420"/>
      <c r="BT761" s="420"/>
      <c r="BU761" s="420"/>
      <c r="BV761" s="420"/>
      <c r="BW761" s="420"/>
      <c r="BX761" s="420"/>
      <c r="BY761" s="420"/>
      <c r="BZ761" s="420"/>
      <c r="CA761" s="420"/>
      <c r="CB761" s="420"/>
      <c r="CC761" s="420"/>
      <c r="CD761" s="420"/>
      <c r="CE761" s="420"/>
      <c r="CF761" s="420"/>
      <c r="CG761" s="420"/>
      <c r="CH761" s="420"/>
      <c r="CI761" s="420"/>
      <c r="CJ761" s="420"/>
      <c r="CK761" s="420"/>
      <c r="CL761" s="420"/>
      <c r="CM761" s="420"/>
      <c r="CN761" s="420"/>
      <c r="CO761" s="420"/>
      <c r="CP761" s="420"/>
      <c r="CQ761" s="420"/>
      <c r="CR761" s="420"/>
      <c r="CS761" s="420"/>
      <c r="CT761" s="420"/>
      <c r="CU761" s="420"/>
      <c r="CV761" s="420"/>
      <c r="CW761" s="420"/>
      <c r="CX761" s="420"/>
      <c r="CY761" s="420"/>
      <c r="CZ761" s="420"/>
    </row>
    <row r="762" ht="25.15" customHeight="true" x14ac:dyDescent="0.2">
      <c r="C762" s="848"/>
      <c r="D762" s="848"/>
      <c r="E762" s="660"/>
      <c r="F762" s="660"/>
      <c r="G762" s="660"/>
      <c r="H762" s="848"/>
      <c r="I762" s="848"/>
      <c r="J762" s="660"/>
      <c r="K762" s="660"/>
      <c r="L762" s="660"/>
      <c r="M762" s="848"/>
      <c r="N762" s="848"/>
      <c r="O762" s="660"/>
      <c r="P762" s="660"/>
      <c r="Q762" s="660"/>
      <c r="BA762" s="420"/>
      <c r="BB762" s="496"/>
      <c r="BC762" s="420"/>
      <c r="BD762" s="420"/>
      <c r="BE762" s="420"/>
      <c r="BF762" s="420"/>
      <c r="BG762" s="420"/>
      <c r="BH762" s="420"/>
      <c r="BI762" s="420"/>
      <c r="BJ762" s="420"/>
      <c r="BK762" s="420"/>
      <c r="BL762" s="420"/>
      <c r="BM762" s="420"/>
      <c r="BN762" s="420"/>
      <c r="BO762" s="420"/>
      <c r="BP762" s="420"/>
      <c r="BQ762" s="420"/>
      <c r="BR762" s="420"/>
      <c r="BS762" s="420"/>
      <c r="BT762" s="420"/>
      <c r="BU762" s="420"/>
      <c r="BV762" s="420"/>
      <c r="BW762" s="420"/>
      <c r="BX762" s="420"/>
      <c r="BY762" s="420"/>
      <c r="BZ762" s="420"/>
      <c r="CA762" s="420"/>
      <c r="CB762" s="420"/>
      <c r="CC762" s="420"/>
      <c r="CD762" s="420"/>
      <c r="CE762" s="420"/>
      <c r="CF762" s="420"/>
      <c r="CG762" s="420"/>
      <c r="CH762" s="420"/>
      <c r="CI762" s="420"/>
      <c r="CJ762" s="420"/>
      <c r="CK762" s="420"/>
      <c r="CL762" s="420"/>
      <c r="CM762" s="420"/>
      <c r="CN762" s="420"/>
      <c r="CO762" s="420"/>
      <c r="CP762" s="420"/>
      <c r="CQ762" s="420"/>
      <c r="CR762" s="420"/>
      <c r="CS762" s="420"/>
      <c r="CT762" s="420"/>
      <c r="CU762" s="420"/>
      <c r="CV762" s="420"/>
      <c r="CW762" s="420"/>
      <c r="CX762" s="420"/>
      <c r="CY762" s="420"/>
      <c r="CZ762" s="420"/>
    </row>
    <row r="763" ht="25.15" customHeight="true" x14ac:dyDescent="0.2">
      <c r="C763" s="848"/>
      <c r="D763" s="848"/>
      <c r="E763" s="660"/>
      <c r="F763" s="660"/>
      <c r="G763" s="660"/>
      <c r="H763" s="848"/>
      <c r="I763" s="848"/>
      <c r="J763" s="660"/>
      <c r="K763" s="660"/>
      <c r="L763" s="660"/>
      <c r="M763" s="848"/>
      <c r="N763" s="848"/>
      <c r="O763" s="660"/>
      <c r="P763" s="660"/>
      <c r="Q763" s="660"/>
      <c r="BA763" s="420"/>
      <c r="BB763" s="496"/>
      <c r="BC763" s="420"/>
      <c r="BD763" s="420"/>
      <c r="BE763" s="420"/>
      <c r="BF763" s="420"/>
      <c r="BG763" s="420"/>
      <c r="BH763" s="420"/>
      <c r="BI763" s="420"/>
      <c r="BJ763" s="420"/>
      <c r="BK763" s="420"/>
      <c r="BL763" s="420"/>
      <c r="BM763" s="420"/>
      <c r="BN763" s="420"/>
      <c r="BO763" s="420"/>
      <c r="BP763" s="420"/>
      <c r="BQ763" s="420"/>
      <c r="BR763" s="420"/>
      <c r="BS763" s="420"/>
      <c r="BT763" s="420"/>
      <c r="BU763" s="420"/>
      <c r="BV763" s="420"/>
      <c r="BW763" s="420"/>
      <c r="BX763" s="420"/>
      <c r="BY763" s="420"/>
      <c r="BZ763" s="420"/>
      <c r="CA763" s="420"/>
      <c r="CB763" s="420"/>
      <c r="CC763" s="420"/>
      <c r="CD763" s="420"/>
      <c r="CE763" s="420"/>
      <c r="CF763" s="420"/>
      <c r="CG763" s="420"/>
      <c r="CH763" s="420"/>
      <c r="CI763" s="420"/>
      <c r="CJ763" s="420"/>
      <c r="CK763" s="420"/>
      <c r="CL763" s="420"/>
      <c r="CM763" s="420"/>
      <c r="CN763" s="420"/>
      <c r="CO763" s="420"/>
      <c r="CP763" s="420"/>
      <c r="CQ763" s="420"/>
      <c r="CR763" s="420"/>
      <c r="CS763" s="420"/>
      <c r="CT763" s="420"/>
      <c r="CU763" s="420"/>
      <c r="CV763" s="420"/>
      <c r="CW763" s="420"/>
      <c r="CX763" s="420"/>
      <c r="CY763" s="420"/>
      <c r="CZ763" s="420"/>
    </row>
    <row r="764" ht="25.15" customHeight="true" x14ac:dyDescent="0.2">
      <c r="C764" s="848"/>
      <c r="D764" s="848"/>
      <c r="E764" s="660"/>
      <c r="F764" s="660"/>
      <c r="G764" s="660"/>
      <c r="H764" s="848"/>
      <c r="I764" s="848"/>
      <c r="J764" s="660"/>
      <c r="K764" s="660"/>
      <c r="L764" s="660"/>
      <c r="M764" s="848"/>
      <c r="N764" s="848"/>
      <c r="O764" s="660"/>
      <c r="P764" s="660"/>
      <c r="Q764" s="660"/>
      <c r="BA764" s="420"/>
      <c r="BB764" s="496"/>
      <c r="BC764" s="420"/>
      <c r="BD764" s="420"/>
      <c r="BE764" s="420"/>
      <c r="BF764" s="420"/>
      <c r="BG764" s="420"/>
      <c r="BH764" s="420"/>
      <c r="BI764" s="420"/>
      <c r="BJ764" s="420"/>
      <c r="BK764" s="420"/>
      <c r="BL764" s="420"/>
      <c r="BM764" s="420"/>
      <c r="BN764" s="420"/>
      <c r="BO764" s="420"/>
      <c r="BP764" s="420"/>
      <c r="BQ764" s="420"/>
      <c r="BR764" s="420"/>
      <c r="BS764" s="420"/>
      <c r="BT764" s="420"/>
      <c r="BU764" s="420"/>
      <c r="BV764" s="420"/>
      <c r="BW764" s="420"/>
      <c r="BX764" s="420"/>
      <c r="BY764" s="420"/>
      <c r="BZ764" s="420"/>
      <c r="CA764" s="420"/>
      <c r="CB764" s="420"/>
      <c r="CC764" s="420"/>
      <c r="CD764" s="420"/>
      <c r="CE764" s="420"/>
      <c r="CF764" s="420"/>
      <c r="CG764" s="420"/>
      <c r="CH764" s="420"/>
      <c r="CI764" s="420"/>
      <c r="CJ764" s="420"/>
      <c r="CK764" s="420"/>
      <c r="CL764" s="420"/>
      <c r="CM764" s="420"/>
      <c r="CN764" s="420"/>
      <c r="CO764" s="420"/>
      <c r="CP764" s="420"/>
      <c r="CQ764" s="420"/>
      <c r="CR764" s="420"/>
      <c r="CS764" s="420"/>
      <c r="CT764" s="420"/>
      <c r="CU764" s="420"/>
      <c r="CV764" s="420"/>
      <c r="CW764" s="420"/>
      <c r="CX764" s="420"/>
      <c r="CY764" s="420"/>
      <c r="CZ764" s="420"/>
    </row>
    <row r="765" ht="25.15" customHeight="true" x14ac:dyDescent="0.2">
      <c r="C765" s="848"/>
      <c r="D765" s="848"/>
      <c r="E765" s="660"/>
      <c r="F765" s="660"/>
      <c r="G765" s="660"/>
      <c r="H765" s="848"/>
      <c r="I765" s="848"/>
      <c r="J765" s="660"/>
      <c r="K765" s="660"/>
      <c r="L765" s="660"/>
      <c r="M765" s="848"/>
      <c r="N765" s="848"/>
      <c r="O765" s="660"/>
      <c r="P765" s="660"/>
      <c r="Q765" s="660"/>
      <c r="BA765" s="420"/>
      <c r="BB765" s="496"/>
      <c r="BC765" s="420"/>
      <c r="BD765" s="420"/>
      <c r="BE765" s="420"/>
      <c r="BF765" s="420"/>
      <c r="BG765" s="420"/>
      <c r="BH765" s="420"/>
      <c r="BI765" s="420"/>
      <c r="BJ765" s="420"/>
      <c r="BK765" s="420"/>
      <c r="BL765" s="420"/>
      <c r="BM765" s="420"/>
      <c r="BN765" s="420"/>
      <c r="BO765" s="420"/>
      <c r="BP765" s="420"/>
      <c r="BQ765" s="420"/>
      <c r="BR765" s="420"/>
      <c r="BS765" s="420"/>
      <c r="BT765" s="420"/>
      <c r="BU765" s="420"/>
      <c r="BV765" s="420"/>
      <c r="BW765" s="420"/>
      <c r="BX765" s="420"/>
      <c r="BY765" s="420"/>
      <c r="BZ765" s="420"/>
      <c r="CA765" s="420"/>
      <c r="CB765" s="420"/>
      <c r="CC765" s="420"/>
      <c r="CD765" s="420"/>
      <c r="CE765" s="420"/>
      <c r="CF765" s="420"/>
      <c r="CG765" s="420"/>
      <c r="CH765" s="420"/>
      <c r="CI765" s="420"/>
      <c r="CJ765" s="420"/>
      <c r="CK765" s="420"/>
      <c r="CL765" s="420"/>
      <c r="CM765" s="420"/>
      <c r="CN765" s="420"/>
      <c r="CO765" s="420"/>
      <c r="CP765" s="420"/>
      <c r="CQ765" s="420"/>
      <c r="CR765" s="420"/>
      <c r="CS765" s="420"/>
      <c r="CT765" s="420"/>
      <c r="CU765" s="420"/>
      <c r="CV765" s="420"/>
      <c r="CW765" s="420"/>
      <c r="CX765" s="420"/>
      <c r="CY765" s="420"/>
      <c r="CZ765" s="420"/>
    </row>
    <row r="766" ht="25.15" customHeight="true" x14ac:dyDescent="0.2">
      <c r="C766" s="848"/>
      <c r="D766" s="848"/>
      <c r="E766" s="660"/>
      <c r="F766" s="660"/>
      <c r="G766" s="660"/>
      <c r="H766" s="848"/>
      <c r="I766" s="848"/>
      <c r="J766" s="660"/>
      <c r="K766" s="660"/>
      <c r="L766" s="660"/>
      <c r="M766" s="848"/>
      <c r="N766" s="848"/>
      <c r="O766" s="660"/>
      <c r="P766" s="660"/>
      <c r="Q766" s="660"/>
      <c r="BA766" s="420"/>
      <c r="BB766" s="496"/>
      <c r="BC766" s="420"/>
      <c r="BD766" s="420"/>
      <c r="BE766" s="420"/>
      <c r="BF766" s="420"/>
      <c r="BG766" s="420"/>
      <c r="BH766" s="420"/>
      <c r="BI766" s="420"/>
      <c r="BJ766" s="420"/>
      <c r="BK766" s="420"/>
      <c r="BL766" s="420"/>
      <c r="BM766" s="420"/>
      <c r="BN766" s="420"/>
      <c r="BO766" s="420"/>
      <c r="BP766" s="420"/>
      <c r="BQ766" s="420"/>
      <c r="BR766" s="420"/>
      <c r="BS766" s="420"/>
      <c r="BT766" s="420"/>
      <c r="BU766" s="420"/>
      <c r="BV766" s="420"/>
      <c r="BW766" s="420"/>
      <c r="BX766" s="420"/>
      <c r="BY766" s="420"/>
      <c r="BZ766" s="420"/>
      <c r="CA766" s="420"/>
      <c r="CB766" s="420"/>
      <c r="CC766" s="420"/>
      <c r="CD766" s="420"/>
      <c r="CE766" s="420"/>
      <c r="CF766" s="420"/>
      <c r="CG766" s="420"/>
      <c r="CH766" s="420"/>
      <c r="CI766" s="420"/>
      <c r="CJ766" s="420"/>
      <c r="CK766" s="420"/>
      <c r="CL766" s="420"/>
      <c r="CM766" s="420"/>
      <c r="CN766" s="420"/>
      <c r="CO766" s="420"/>
      <c r="CP766" s="420"/>
      <c r="CQ766" s="420"/>
      <c r="CR766" s="420"/>
      <c r="CS766" s="420"/>
      <c r="CT766" s="420"/>
      <c r="CU766" s="420"/>
      <c r="CV766" s="420"/>
      <c r="CW766" s="420"/>
      <c r="CX766" s="420"/>
      <c r="CY766" s="420"/>
      <c r="CZ766" s="420"/>
    </row>
    <row r="767" ht="25.15" customHeight="true" x14ac:dyDescent="0.2">
      <c r="C767" s="848"/>
      <c r="D767" s="848"/>
      <c r="E767" s="660"/>
      <c r="F767" s="660"/>
      <c r="G767" s="660"/>
      <c r="H767" s="848"/>
      <c r="I767" s="848"/>
      <c r="J767" s="660"/>
      <c r="K767" s="660"/>
      <c r="L767" s="660"/>
      <c r="M767" s="848"/>
      <c r="N767" s="848"/>
      <c r="O767" s="660"/>
      <c r="P767" s="660"/>
      <c r="Q767" s="660"/>
      <c r="BA767" s="420"/>
      <c r="BB767" s="496"/>
      <c r="BC767" s="420"/>
      <c r="BD767" s="420"/>
      <c r="BE767" s="420"/>
      <c r="BF767" s="420"/>
      <c r="BG767" s="420"/>
      <c r="BH767" s="420"/>
      <c r="BI767" s="420"/>
      <c r="BJ767" s="420"/>
      <c r="BK767" s="420"/>
      <c r="BL767" s="420"/>
      <c r="BM767" s="420"/>
      <c r="BN767" s="420"/>
      <c r="BO767" s="420"/>
      <c r="BP767" s="420"/>
      <c r="BQ767" s="420"/>
      <c r="BR767" s="420"/>
      <c r="BS767" s="420"/>
      <c r="BT767" s="420"/>
      <c r="BU767" s="420"/>
      <c r="BV767" s="420"/>
      <c r="BW767" s="420"/>
      <c r="BX767" s="420"/>
      <c r="BY767" s="420"/>
      <c r="BZ767" s="420"/>
      <c r="CA767" s="420"/>
      <c r="CB767" s="420"/>
      <c r="CC767" s="420"/>
      <c r="CD767" s="420"/>
      <c r="CE767" s="420"/>
      <c r="CF767" s="420"/>
      <c r="CG767" s="420"/>
      <c r="CH767" s="420"/>
      <c r="CI767" s="420"/>
      <c r="CJ767" s="420"/>
      <c r="CK767" s="420"/>
      <c r="CL767" s="420"/>
      <c r="CM767" s="420"/>
      <c r="CN767" s="420"/>
      <c r="CO767" s="420"/>
      <c r="CP767" s="420"/>
      <c r="CQ767" s="420"/>
      <c r="CR767" s="420"/>
      <c r="CS767" s="420"/>
      <c r="CT767" s="420"/>
      <c r="CU767" s="420"/>
      <c r="CV767" s="420"/>
      <c r="CW767" s="420"/>
      <c r="CX767" s="420"/>
      <c r="CY767" s="420"/>
      <c r="CZ767" s="420"/>
    </row>
    <row r="768" ht="25.15" customHeight="true" x14ac:dyDescent="0.2">
      <c r="C768" s="848"/>
      <c r="D768" s="848"/>
      <c r="E768" s="660"/>
      <c r="F768" s="660"/>
      <c r="G768" s="660"/>
      <c r="H768" s="848"/>
      <c r="I768" s="848"/>
      <c r="J768" s="660"/>
      <c r="K768" s="660"/>
      <c r="L768" s="660"/>
      <c r="M768" s="848"/>
      <c r="N768" s="848"/>
      <c r="O768" s="660"/>
      <c r="P768" s="660"/>
      <c r="Q768" s="660"/>
      <c r="BA768" s="418"/>
      <c r="BB768" s="497"/>
      <c r="BC768" s="418"/>
      <c r="BD768" s="418"/>
      <c r="BE768" s="418"/>
      <c r="BF768" s="418"/>
      <c r="BG768" s="418"/>
      <c r="BH768" s="418"/>
      <c r="BI768" s="418"/>
      <c r="BJ768" s="418"/>
      <c r="BK768" s="418"/>
      <c r="BL768" s="418"/>
      <c r="BM768" s="418"/>
      <c r="BN768" s="418"/>
      <c r="BO768" s="418"/>
      <c r="BP768" s="418"/>
      <c r="BQ768" s="418"/>
      <c r="BR768" s="418"/>
      <c r="BS768" s="418"/>
      <c r="BT768" s="418"/>
      <c r="BU768" s="418"/>
      <c r="BV768" s="418"/>
      <c r="BW768" s="418"/>
      <c r="BX768" s="418"/>
      <c r="BY768" s="418"/>
      <c r="BZ768" s="418"/>
      <c r="CA768" s="418"/>
      <c r="CB768" s="418"/>
      <c r="CC768" s="418"/>
      <c r="CD768" s="418"/>
      <c r="CE768" s="418"/>
      <c r="CF768" s="418"/>
      <c r="CG768" s="418"/>
      <c r="CH768" s="418"/>
      <c r="CI768" s="418"/>
      <c r="CJ768" s="418"/>
      <c r="CK768" s="418"/>
      <c r="CL768" s="418"/>
      <c r="CM768" s="418"/>
      <c r="CN768" s="418"/>
      <c r="CO768" s="418"/>
      <c r="CP768" s="418"/>
      <c r="CQ768" s="418"/>
      <c r="CR768" s="418"/>
      <c r="CS768" s="418"/>
      <c r="CT768" s="418"/>
      <c r="CU768" s="418"/>
      <c r="CV768" s="418"/>
      <c r="CW768" s="418"/>
      <c r="CX768" s="418"/>
      <c r="CY768" s="418"/>
      <c r="CZ768" s="418"/>
    </row>
    <row r="769" ht="25.15" customHeight="true" x14ac:dyDescent="0.2">
      <c r="C769" s="848"/>
      <c r="D769" s="848"/>
      <c r="E769" s="660"/>
      <c r="F769" s="660"/>
      <c r="G769" s="660"/>
      <c r="H769" s="848"/>
      <c r="I769" s="848"/>
      <c r="J769" s="660"/>
      <c r="K769" s="660"/>
      <c r="L769" s="660"/>
      <c r="M769" s="848"/>
      <c r="N769" s="848"/>
      <c r="O769" s="660"/>
      <c r="P769" s="660"/>
      <c r="Q769" s="660"/>
      <c r="BA769" s="418"/>
      <c r="BB769" s="497"/>
      <c r="BC769" s="418"/>
      <c r="BD769" s="418"/>
      <c r="BE769" s="418"/>
      <c r="BF769" s="418"/>
      <c r="BG769" s="418"/>
      <c r="BH769" s="418"/>
      <c r="BI769" s="418"/>
      <c r="BJ769" s="418"/>
      <c r="BK769" s="418"/>
      <c r="BL769" s="418"/>
      <c r="BM769" s="418"/>
      <c r="BN769" s="418"/>
      <c r="BO769" s="418"/>
      <c r="BP769" s="418"/>
      <c r="BQ769" s="418"/>
      <c r="BR769" s="418"/>
      <c r="BS769" s="418"/>
      <c r="BT769" s="418"/>
      <c r="BU769" s="418"/>
      <c r="BV769" s="418"/>
      <c r="BW769" s="418"/>
      <c r="BX769" s="418"/>
      <c r="BY769" s="418"/>
      <c r="BZ769" s="418"/>
      <c r="CA769" s="418"/>
      <c r="CB769" s="418"/>
      <c r="CC769" s="418"/>
      <c r="CD769" s="418"/>
      <c r="CE769" s="418"/>
      <c r="CF769" s="418"/>
      <c r="CG769" s="418"/>
      <c r="CH769" s="418"/>
      <c r="CI769" s="418"/>
      <c r="CJ769" s="418"/>
      <c r="CK769" s="418"/>
      <c r="CL769" s="418"/>
      <c r="CM769" s="418"/>
      <c r="CN769" s="418"/>
      <c r="CO769" s="418"/>
      <c r="CP769" s="418"/>
      <c r="CQ769" s="418"/>
      <c r="CR769" s="418"/>
      <c r="CS769" s="418"/>
      <c r="CT769" s="418"/>
      <c r="CU769" s="418"/>
      <c r="CV769" s="418"/>
      <c r="CW769" s="418"/>
      <c r="CX769" s="418"/>
      <c r="CY769" s="418"/>
      <c r="CZ769" s="418"/>
    </row>
    <row r="770" ht="25.15" customHeight="true" x14ac:dyDescent="0.2">
      <c r="C770" s="848"/>
      <c r="D770" s="848"/>
      <c r="E770" s="660"/>
      <c r="F770" s="660"/>
      <c r="G770" s="660"/>
      <c r="H770" s="848"/>
      <c r="I770" s="848"/>
      <c r="J770" s="660"/>
      <c r="K770" s="660"/>
      <c r="L770" s="660"/>
      <c r="M770" s="848"/>
      <c r="N770" s="848"/>
      <c r="O770" s="660"/>
      <c r="P770" s="660"/>
      <c r="Q770" s="660"/>
      <c r="BA770" s="418"/>
      <c r="BB770" s="497"/>
      <c r="BC770" s="418"/>
      <c r="BD770" s="418"/>
      <c r="BE770" s="418"/>
      <c r="BF770" s="418"/>
      <c r="BG770" s="418"/>
      <c r="BH770" s="418"/>
      <c r="BI770" s="418"/>
      <c r="BJ770" s="418"/>
      <c r="BK770" s="418"/>
      <c r="BL770" s="418"/>
      <c r="BM770" s="418"/>
      <c r="BN770" s="418"/>
      <c r="BO770" s="418"/>
      <c r="BP770" s="418"/>
      <c r="BQ770" s="418"/>
      <c r="BR770" s="418"/>
      <c r="BS770" s="418"/>
      <c r="BT770" s="418"/>
      <c r="BU770" s="418"/>
      <c r="BV770" s="418"/>
      <c r="BW770" s="418"/>
      <c r="BX770" s="418"/>
      <c r="BY770" s="418"/>
      <c r="BZ770" s="418"/>
      <c r="CA770" s="418"/>
      <c r="CB770" s="418"/>
      <c r="CC770" s="418"/>
      <c r="CD770" s="418"/>
      <c r="CE770" s="418"/>
      <c r="CF770" s="418"/>
      <c r="CG770" s="418"/>
      <c r="CH770" s="418"/>
      <c r="CI770" s="418"/>
      <c r="CJ770" s="418"/>
      <c r="CK770" s="418"/>
      <c r="CL770" s="418"/>
      <c r="CM770" s="418"/>
      <c r="CN770" s="418"/>
      <c r="CO770" s="418"/>
      <c r="CP770" s="418"/>
      <c r="CQ770" s="418"/>
      <c r="CR770" s="418"/>
      <c r="CS770" s="418"/>
      <c r="CT770" s="418"/>
      <c r="CU770" s="418"/>
      <c r="CV770" s="418"/>
      <c r="CW770" s="418"/>
      <c r="CX770" s="418"/>
      <c r="CY770" s="418"/>
      <c r="CZ770" s="418"/>
    </row>
    <row r="771" ht="25.15" customHeight="true" x14ac:dyDescent="0.2">
      <c r="C771" s="848"/>
      <c r="D771" s="848"/>
      <c r="E771" s="660"/>
      <c r="F771" s="660"/>
      <c r="G771" s="660"/>
      <c r="H771" s="848"/>
      <c r="I771" s="848"/>
      <c r="J771" s="660"/>
      <c r="K771" s="660"/>
      <c r="L771" s="660"/>
      <c r="M771" s="848"/>
      <c r="N771" s="848"/>
      <c r="O771" s="660"/>
      <c r="P771" s="660"/>
      <c r="Q771" s="660"/>
      <c r="BA771" s="418"/>
      <c r="BB771" s="497"/>
      <c r="BC771" s="418"/>
      <c r="BD771" s="418"/>
      <c r="BE771" s="418"/>
      <c r="BF771" s="418"/>
      <c r="BG771" s="418"/>
      <c r="BH771" s="418"/>
      <c r="BI771" s="418"/>
      <c r="BJ771" s="418"/>
      <c r="BK771" s="418"/>
      <c r="BL771" s="418"/>
      <c r="BM771" s="418"/>
      <c r="BN771" s="418"/>
      <c r="BO771" s="418"/>
      <c r="BP771" s="418"/>
      <c r="BQ771" s="418"/>
      <c r="BR771" s="418"/>
      <c r="BS771" s="418"/>
      <c r="BT771" s="418"/>
      <c r="BU771" s="418"/>
      <c r="BV771" s="418"/>
      <c r="BW771" s="418"/>
      <c r="BX771" s="418"/>
      <c r="BY771" s="418"/>
      <c r="BZ771" s="418"/>
      <c r="CA771" s="418"/>
      <c r="CB771" s="418"/>
      <c r="CC771" s="418"/>
      <c r="CD771" s="418"/>
      <c r="CE771" s="418"/>
      <c r="CF771" s="418"/>
      <c r="CG771" s="418"/>
      <c r="CH771" s="418"/>
      <c r="CI771" s="418"/>
      <c r="CJ771" s="418"/>
      <c r="CK771" s="418"/>
      <c r="CL771" s="418"/>
      <c r="CM771" s="418"/>
      <c r="CN771" s="418"/>
      <c r="CO771" s="418"/>
      <c r="CP771" s="418"/>
      <c r="CQ771" s="418"/>
      <c r="CR771" s="418"/>
      <c r="CS771" s="418"/>
      <c r="CT771" s="418"/>
      <c r="CU771" s="418"/>
      <c r="CV771" s="418"/>
      <c r="CW771" s="418"/>
      <c r="CX771" s="418"/>
      <c r="CY771" s="418"/>
      <c r="CZ771" s="418"/>
    </row>
    <row r="772" ht="25.15" customHeight="true" x14ac:dyDescent="0.2">
      <c r="C772" s="848"/>
      <c r="D772" s="848"/>
      <c r="E772" s="660"/>
      <c r="F772" s="660"/>
      <c r="G772" s="660"/>
      <c r="H772" s="848"/>
      <c r="I772" s="848"/>
      <c r="J772" s="660"/>
      <c r="K772" s="660"/>
      <c r="L772" s="660"/>
      <c r="M772" s="848"/>
      <c r="N772" s="848"/>
      <c r="O772" s="660"/>
      <c r="P772" s="660"/>
      <c r="Q772" s="660"/>
      <c r="BA772" s="418"/>
      <c r="BB772" s="497"/>
      <c r="BC772" s="418"/>
      <c r="BD772" s="418"/>
      <c r="BE772" s="418"/>
      <c r="BF772" s="418"/>
      <c r="BG772" s="418"/>
      <c r="BH772" s="418"/>
      <c r="BI772" s="418"/>
      <c r="BJ772" s="418"/>
      <c r="BK772" s="418"/>
      <c r="BL772" s="418"/>
      <c r="BM772" s="418"/>
      <c r="BN772" s="418"/>
      <c r="BO772" s="418"/>
      <c r="BP772" s="418"/>
      <c r="BQ772" s="418"/>
      <c r="BR772" s="418"/>
      <c r="BS772" s="418"/>
      <c r="BT772" s="418"/>
      <c r="BU772" s="418"/>
      <c r="BV772" s="418"/>
      <c r="BW772" s="418"/>
      <c r="BX772" s="418"/>
      <c r="BY772" s="418"/>
      <c r="BZ772" s="418"/>
      <c r="CA772" s="418"/>
      <c r="CB772" s="418"/>
      <c r="CC772" s="418"/>
      <c r="CD772" s="418"/>
      <c r="CE772" s="418"/>
      <c r="CF772" s="418"/>
      <c r="CG772" s="418"/>
      <c r="CH772" s="418"/>
      <c r="CI772" s="418"/>
      <c r="CJ772" s="418"/>
      <c r="CK772" s="418"/>
      <c r="CL772" s="418"/>
      <c r="CM772" s="418"/>
      <c r="CN772" s="418"/>
      <c r="CO772" s="418"/>
      <c r="CP772" s="418"/>
      <c r="CQ772" s="418"/>
      <c r="CR772" s="418"/>
      <c r="CS772" s="418"/>
      <c r="CT772" s="418"/>
      <c r="CU772" s="418"/>
      <c r="CV772" s="418"/>
      <c r="CW772" s="418"/>
      <c r="CX772" s="418"/>
      <c r="CY772" s="418"/>
      <c r="CZ772" s="418"/>
    </row>
    <row r="773" ht="25.15" customHeight="true" x14ac:dyDescent="0.2">
      <c r="C773" s="848"/>
      <c r="D773" s="848"/>
      <c r="E773" s="660"/>
      <c r="F773" s="660"/>
      <c r="G773" s="660"/>
      <c r="H773" s="848"/>
      <c r="I773" s="848"/>
      <c r="J773" s="660"/>
      <c r="K773" s="660"/>
      <c r="L773" s="660"/>
      <c r="M773" s="848"/>
      <c r="N773" s="848"/>
      <c r="O773" s="660"/>
      <c r="P773" s="660"/>
      <c r="Q773" s="660"/>
      <c r="BA773" s="418"/>
      <c r="BB773" s="497"/>
      <c r="BC773" s="418"/>
      <c r="BD773" s="418"/>
      <c r="BE773" s="418"/>
      <c r="BF773" s="418"/>
      <c r="BG773" s="418"/>
      <c r="BH773" s="418"/>
      <c r="BI773" s="418"/>
      <c r="BJ773" s="418"/>
      <c r="BK773" s="418"/>
      <c r="BL773" s="418"/>
      <c r="BM773" s="418"/>
      <c r="BN773" s="418"/>
      <c r="BO773" s="418"/>
      <c r="BP773" s="418"/>
      <c r="BQ773" s="418"/>
      <c r="BR773" s="418"/>
      <c r="BS773" s="418"/>
      <c r="BT773" s="418"/>
      <c r="BU773" s="418"/>
      <c r="BV773" s="418"/>
      <c r="BW773" s="418"/>
      <c r="BX773" s="418"/>
      <c r="BY773" s="418"/>
      <c r="BZ773" s="418"/>
      <c r="CA773" s="418"/>
      <c r="CB773" s="418"/>
      <c r="CC773" s="418"/>
      <c r="CD773" s="418"/>
      <c r="CE773" s="418"/>
      <c r="CF773" s="418"/>
      <c r="CG773" s="418"/>
      <c r="CH773" s="418"/>
      <c r="CI773" s="418"/>
      <c r="CJ773" s="418"/>
      <c r="CK773" s="418"/>
      <c r="CL773" s="418"/>
      <c r="CM773" s="418"/>
      <c r="CN773" s="418"/>
      <c r="CO773" s="418"/>
      <c r="CP773" s="418"/>
      <c r="CQ773" s="418"/>
      <c r="CR773" s="418"/>
      <c r="CS773" s="418"/>
      <c r="CT773" s="418"/>
      <c r="CU773" s="418"/>
      <c r="CV773" s="418"/>
      <c r="CW773" s="418"/>
      <c r="CX773" s="418"/>
      <c r="CY773" s="418"/>
      <c r="CZ773" s="418"/>
    </row>
    <row r="774" ht="25.15" customHeight="true" x14ac:dyDescent="0.2">
      <c r="C774" s="848"/>
      <c r="D774" s="848"/>
      <c r="E774" s="660"/>
      <c r="F774" s="660"/>
      <c r="G774" s="660"/>
      <c r="H774" s="848"/>
      <c r="I774" s="848"/>
      <c r="J774" s="660"/>
      <c r="K774" s="660"/>
      <c r="L774" s="660"/>
      <c r="M774" s="848"/>
      <c r="N774" s="848"/>
      <c r="O774" s="660"/>
      <c r="P774" s="660"/>
      <c r="Q774" s="660"/>
      <c r="BA774" s="418"/>
      <c r="BB774" s="497"/>
      <c r="BC774" s="418"/>
      <c r="BD774" s="418"/>
      <c r="BE774" s="418"/>
      <c r="BF774" s="418"/>
      <c r="BG774" s="418"/>
      <c r="BH774" s="418"/>
      <c r="BI774" s="418"/>
      <c r="BJ774" s="418"/>
      <c r="BK774" s="418"/>
      <c r="BL774" s="418"/>
      <c r="BM774" s="418"/>
      <c r="BN774" s="418"/>
      <c r="BO774" s="418"/>
      <c r="BP774" s="418"/>
      <c r="BQ774" s="418"/>
      <c r="BR774" s="418"/>
      <c r="BS774" s="418"/>
      <c r="BT774" s="418"/>
      <c r="BU774" s="418"/>
      <c r="BV774" s="418"/>
      <c r="BW774" s="418"/>
      <c r="BX774" s="418"/>
      <c r="BY774" s="418"/>
      <c r="BZ774" s="418"/>
      <c r="CA774" s="418"/>
      <c r="CB774" s="418"/>
      <c r="CC774" s="418"/>
      <c r="CD774" s="418"/>
      <c r="CE774" s="418"/>
      <c r="CF774" s="418"/>
      <c r="CG774" s="418"/>
      <c r="CH774" s="418"/>
      <c r="CI774" s="418"/>
      <c r="CJ774" s="418"/>
      <c r="CK774" s="418"/>
      <c r="CL774" s="418"/>
      <c r="CM774" s="418"/>
      <c r="CN774" s="418"/>
      <c r="CO774" s="418"/>
      <c r="CP774" s="418"/>
      <c r="CQ774" s="418"/>
      <c r="CR774" s="418"/>
      <c r="CS774" s="418"/>
      <c r="CT774" s="418"/>
      <c r="CU774" s="418"/>
      <c r="CV774" s="418"/>
      <c r="CW774" s="418"/>
      <c r="CX774" s="418"/>
      <c r="CY774" s="418"/>
      <c r="CZ774" s="418"/>
    </row>
    <row r="775" ht="25.15" customHeight="true" x14ac:dyDescent="0.2">
      <c r="C775" s="848"/>
      <c r="D775" s="848"/>
      <c r="E775" s="660"/>
      <c r="F775" s="660"/>
      <c r="G775" s="660"/>
      <c r="H775" s="848"/>
      <c r="I775" s="848"/>
      <c r="J775" s="660"/>
      <c r="K775" s="660"/>
      <c r="L775" s="660"/>
      <c r="M775" s="848"/>
      <c r="N775" s="848"/>
      <c r="O775" s="660"/>
      <c r="P775" s="660"/>
      <c r="Q775" s="660"/>
      <c r="BA775" s="418"/>
      <c r="BB775" s="497"/>
      <c r="BC775" s="418"/>
      <c r="BD775" s="418"/>
      <c r="BE775" s="418"/>
      <c r="BF775" s="418"/>
      <c r="BG775" s="418"/>
      <c r="BH775" s="418"/>
      <c r="BI775" s="418"/>
      <c r="BJ775" s="418"/>
      <c r="BK775" s="418"/>
      <c r="BL775" s="418"/>
      <c r="BM775" s="418"/>
      <c r="BN775" s="418"/>
      <c r="BO775" s="418"/>
      <c r="BP775" s="418"/>
      <c r="BQ775" s="418"/>
      <c r="BR775" s="418"/>
      <c r="BS775" s="418"/>
      <c r="BT775" s="418"/>
      <c r="BU775" s="418"/>
      <c r="BV775" s="418"/>
      <c r="BW775" s="418"/>
      <c r="BX775" s="418"/>
      <c r="BY775" s="418"/>
      <c r="BZ775" s="418"/>
      <c r="CA775" s="418"/>
      <c r="CB775" s="418"/>
      <c r="CC775" s="418"/>
      <c r="CD775" s="418"/>
      <c r="CE775" s="418"/>
      <c r="CF775" s="418"/>
      <c r="CG775" s="418"/>
      <c r="CH775" s="418"/>
      <c r="CI775" s="418"/>
      <c r="CJ775" s="418"/>
      <c r="CK775" s="418"/>
      <c r="CL775" s="418"/>
      <c r="CM775" s="418"/>
      <c r="CN775" s="418"/>
      <c r="CO775" s="418"/>
      <c r="CP775" s="418"/>
      <c r="CQ775" s="418"/>
      <c r="CR775" s="418"/>
      <c r="CS775" s="418"/>
      <c r="CT775" s="418"/>
      <c r="CU775" s="418"/>
      <c r="CV775" s="418"/>
      <c r="CW775" s="418"/>
      <c r="CX775" s="418"/>
      <c r="CY775" s="418"/>
      <c r="CZ775" s="418"/>
    </row>
    <row r="776" ht="25.15" customHeight="true" x14ac:dyDescent="0.2">
      <c r="C776" s="848"/>
      <c r="D776" s="848"/>
      <c r="E776" s="660"/>
      <c r="F776" s="660"/>
      <c r="G776" s="660"/>
      <c r="H776" s="848"/>
      <c r="I776" s="848"/>
      <c r="J776" s="660"/>
      <c r="K776" s="660"/>
      <c r="L776" s="660"/>
      <c r="M776" s="848"/>
      <c r="N776" s="848"/>
      <c r="O776" s="660"/>
      <c r="P776" s="660"/>
      <c r="Q776" s="660"/>
      <c r="BA776" s="418"/>
      <c r="BB776" s="497"/>
      <c r="BC776" s="418"/>
      <c r="BD776" s="418"/>
      <c r="BE776" s="418"/>
      <c r="BF776" s="418"/>
      <c r="BG776" s="418"/>
      <c r="BH776" s="418"/>
      <c r="BI776" s="418"/>
      <c r="BJ776" s="418"/>
      <c r="BK776" s="418"/>
      <c r="BL776" s="418"/>
      <c r="BM776" s="418"/>
      <c r="BN776" s="418"/>
      <c r="BO776" s="418"/>
      <c r="BP776" s="418"/>
      <c r="BQ776" s="418"/>
      <c r="BR776" s="418"/>
      <c r="BS776" s="418"/>
      <c r="BT776" s="418"/>
      <c r="BU776" s="418"/>
      <c r="BV776" s="418"/>
      <c r="BW776" s="418"/>
      <c r="BX776" s="418"/>
      <c r="BY776" s="418"/>
      <c r="BZ776" s="418"/>
      <c r="CA776" s="418"/>
      <c r="CB776" s="418"/>
      <c r="CC776" s="418"/>
      <c r="CD776" s="418"/>
      <c r="CE776" s="418"/>
      <c r="CF776" s="418"/>
      <c r="CG776" s="418"/>
      <c r="CH776" s="418"/>
      <c r="CI776" s="418"/>
      <c r="CJ776" s="418"/>
      <c r="CK776" s="418"/>
      <c r="CL776" s="418"/>
      <c r="CM776" s="418"/>
      <c r="CN776" s="418"/>
      <c r="CO776" s="418"/>
      <c r="CP776" s="418"/>
      <c r="CQ776" s="418"/>
      <c r="CR776" s="418"/>
      <c r="CS776" s="418"/>
      <c r="CT776" s="418"/>
      <c r="CU776" s="418"/>
      <c r="CV776" s="418"/>
      <c r="CW776" s="418"/>
      <c r="CX776" s="418"/>
      <c r="CY776" s="418"/>
      <c r="CZ776" s="418"/>
    </row>
    <row r="777" ht="25.15" customHeight="true" x14ac:dyDescent="0.2">
      <c r="C777" s="848"/>
      <c r="D777" s="848"/>
      <c r="E777" s="660"/>
      <c r="F777" s="660"/>
      <c r="G777" s="660"/>
      <c r="H777" s="848"/>
      <c r="I777" s="848"/>
      <c r="J777" s="660"/>
      <c r="K777" s="660"/>
      <c r="L777" s="660"/>
      <c r="M777" s="848"/>
      <c r="N777" s="848"/>
      <c r="O777" s="660"/>
      <c r="P777" s="660"/>
      <c r="Q777" s="660"/>
      <c r="BA777" s="418"/>
      <c r="BB777" s="497"/>
      <c r="BC777" s="418"/>
      <c r="BD777" s="418"/>
      <c r="BE777" s="418"/>
      <c r="BF777" s="418"/>
      <c r="BG777" s="418"/>
      <c r="BH777" s="418"/>
      <c r="BI777" s="418"/>
      <c r="BJ777" s="418"/>
      <c r="BK777" s="418"/>
      <c r="BL777" s="418"/>
      <c r="BM777" s="418"/>
      <c r="BN777" s="418"/>
      <c r="BO777" s="418"/>
      <c r="BP777" s="418"/>
      <c r="BQ777" s="418"/>
      <c r="BR777" s="418"/>
      <c r="BS777" s="418"/>
      <c r="BT777" s="418"/>
      <c r="BU777" s="418"/>
      <c r="BV777" s="418"/>
      <c r="BW777" s="418"/>
      <c r="BX777" s="418"/>
      <c r="BY777" s="418"/>
      <c r="BZ777" s="418"/>
      <c r="CA777" s="418"/>
      <c r="CB777" s="418"/>
      <c r="CC777" s="418"/>
      <c r="CD777" s="418"/>
      <c r="CE777" s="418"/>
      <c r="CF777" s="418"/>
      <c r="CG777" s="418"/>
      <c r="CH777" s="418"/>
      <c r="CI777" s="418"/>
      <c r="CJ777" s="418"/>
      <c r="CK777" s="418"/>
      <c r="CL777" s="418"/>
      <c r="CM777" s="418"/>
      <c r="CN777" s="418"/>
      <c r="CO777" s="418"/>
      <c r="CP777" s="418"/>
      <c r="CQ777" s="418"/>
      <c r="CR777" s="418"/>
      <c r="CS777" s="418"/>
      <c r="CT777" s="418"/>
      <c r="CU777" s="418"/>
      <c r="CV777" s="418"/>
      <c r="CW777" s="418"/>
      <c r="CX777" s="418"/>
      <c r="CY777" s="418"/>
      <c r="CZ777" s="418"/>
    </row>
    <row r="778" ht="25.15" customHeight="true" x14ac:dyDescent="0.2">
      <c r="C778" s="848"/>
      <c r="D778" s="848"/>
      <c r="E778" s="660"/>
      <c r="F778" s="660"/>
      <c r="G778" s="660"/>
      <c r="H778" s="848"/>
      <c r="I778" s="848"/>
      <c r="J778" s="660"/>
      <c r="K778" s="660"/>
      <c r="L778" s="660"/>
      <c r="M778" s="848"/>
      <c r="N778" s="848"/>
      <c r="O778" s="660"/>
      <c r="P778" s="660"/>
      <c r="Q778" s="660"/>
      <c r="BA778" s="418"/>
      <c r="BB778" s="497"/>
      <c r="BC778" s="418"/>
      <c r="BD778" s="418"/>
      <c r="BE778" s="418"/>
      <c r="BF778" s="418"/>
      <c r="BG778" s="418"/>
      <c r="BH778" s="418"/>
      <c r="BI778" s="418"/>
      <c r="BJ778" s="418"/>
      <c r="BK778" s="418"/>
      <c r="BL778" s="418"/>
      <c r="BM778" s="418"/>
      <c r="BN778" s="418"/>
      <c r="BO778" s="418"/>
      <c r="BP778" s="418"/>
      <c r="BQ778" s="418"/>
      <c r="BR778" s="418"/>
      <c r="BS778" s="418"/>
      <c r="BT778" s="418"/>
      <c r="BU778" s="418"/>
      <c r="BV778" s="418"/>
      <c r="BW778" s="418"/>
      <c r="BX778" s="418"/>
      <c r="BY778" s="418"/>
      <c r="BZ778" s="418"/>
      <c r="CA778" s="418"/>
      <c r="CB778" s="418"/>
      <c r="CC778" s="418"/>
      <c r="CD778" s="418"/>
      <c r="CE778" s="418"/>
      <c r="CF778" s="418"/>
      <c r="CG778" s="418"/>
      <c r="CH778" s="418"/>
      <c r="CI778" s="418"/>
      <c r="CJ778" s="418"/>
      <c r="CK778" s="418"/>
      <c r="CL778" s="418"/>
      <c r="CM778" s="418"/>
      <c r="CN778" s="418"/>
      <c r="CO778" s="418"/>
      <c r="CP778" s="418"/>
      <c r="CQ778" s="418"/>
      <c r="CR778" s="418"/>
      <c r="CS778" s="418"/>
      <c r="CT778" s="418"/>
      <c r="CU778" s="418"/>
      <c r="CV778" s="418"/>
      <c r="CW778" s="418"/>
      <c r="CX778" s="418"/>
      <c r="CY778" s="418"/>
      <c r="CZ778" s="418"/>
    </row>
    <row r="779" ht="25.15" customHeight="true" x14ac:dyDescent="0.2">
      <c r="C779" s="848"/>
      <c r="D779" s="848"/>
      <c r="E779" s="660"/>
      <c r="F779" s="660"/>
      <c r="G779" s="660"/>
      <c r="H779" s="848"/>
      <c r="I779" s="848"/>
      <c r="J779" s="660"/>
      <c r="K779" s="660"/>
      <c r="L779" s="660"/>
      <c r="M779" s="848"/>
      <c r="N779" s="848"/>
      <c r="O779" s="660"/>
      <c r="P779" s="660"/>
      <c r="Q779" s="660"/>
      <c r="BA779" s="418"/>
      <c r="BB779" s="497"/>
      <c r="BC779" s="418"/>
      <c r="BD779" s="418"/>
      <c r="BE779" s="418"/>
      <c r="BF779" s="418"/>
      <c r="BG779" s="418"/>
      <c r="BH779" s="418"/>
      <c r="BI779" s="418"/>
      <c r="BJ779" s="418"/>
      <c r="BK779" s="418"/>
      <c r="BL779" s="418"/>
      <c r="BM779" s="418"/>
      <c r="BN779" s="418"/>
      <c r="BO779" s="418"/>
      <c r="BP779" s="418"/>
      <c r="BQ779" s="418"/>
      <c r="BR779" s="418"/>
      <c r="BS779" s="418"/>
      <c r="BT779" s="418"/>
      <c r="BU779" s="418"/>
      <c r="BV779" s="418"/>
      <c r="BW779" s="418"/>
      <c r="BX779" s="418"/>
      <c r="BY779" s="418"/>
      <c r="BZ779" s="418"/>
      <c r="CA779" s="418"/>
      <c r="CB779" s="418"/>
      <c r="CC779" s="418"/>
      <c r="CD779" s="418"/>
      <c r="CE779" s="418"/>
      <c r="CF779" s="418"/>
      <c r="CG779" s="418"/>
      <c r="CH779" s="418"/>
      <c r="CI779" s="418"/>
      <c r="CJ779" s="418"/>
      <c r="CK779" s="418"/>
      <c r="CL779" s="418"/>
      <c r="CM779" s="418"/>
      <c r="CN779" s="418"/>
      <c r="CO779" s="418"/>
      <c r="CP779" s="418"/>
      <c r="CQ779" s="418"/>
      <c r="CR779" s="418"/>
      <c r="CS779" s="418"/>
      <c r="CT779" s="418"/>
      <c r="CU779" s="418"/>
      <c r="CV779" s="418"/>
      <c r="CW779" s="418"/>
      <c r="CX779" s="418"/>
      <c r="CY779" s="418"/>
      <c r="CZ779" s="418"/>
    </row>
    <row r="780" ht="25.15" customHeight="true" x14ac:dyDescent="0.2">
      <c r="C780" s="848"/>
      <c r="D780" s="848"/>
      <c r="E780" s="660"/>
      <c r="F780" s="660"/>
      <c r="G780" s="660"/>
      <c r="H780" s="848"/>
      <c r="I780" s="848"/>
      <c r="J780" s="660"/>
      <c r="K780" s="660"/>
      <c r="L780" s="660"/>
      <c r="M780" s="848"/>
      <c r="N780" s="848"/>
      <c r="O780" s="660"/>
      <c r="P780" s="660"/>
      <c r="Q780" s="660"/>
      <c r="BA780" s="418"/>
      <c r="BB780" s="497"/>
      <c r="BC780" s="418"/>
      <c r="BD780" s="418"/>
      <c r="BE780" s="418"/>
      <c r="BF780" s="418"/>
      <c r="BG780" s="418"/>
      <c r="BH780" s="418"/>
      <c r="BI780" s="418"/>
      <c r="BJ780" s="418"/>
      <c r="BK780" s="418"/>
      <c r="BL780" s="418"/>
      <c r="BM780" s="418"/>
      <c r="BN780" s="418"/>
      <c r="BO780" s="418"/>
      <c r="BP780" s="418"/>
      <c r="BQ780" s="418"/>
      <c r="BR780" s="418"/>
      <c r="BS780" s="418"/>
      <c r="BT780" s="418"/>
      <c r="BU780" s="418"/>
      <c r="BV780" s="418"/>
      <c r="BW780" s="418"/>
      <c r="BX780" s="418"/>
      <c r="BY780" s="418"/>
      <c r="BZ780" s="418"/>
      <c r="CA780" s="418"/>
      <c r="CB780" s="418"/>
      <c r="CC780" s="418"/>
      <c r="CD780" s="418"/>
      <c r="CE780" s="418"/>
      <c r="CF780" s="418"/>
      <c r="CG780" s="418"/>
      <c r="CH780" s="418"/>
      <c r="CI780" s="418"/>
      <c r="CJ780" s="418"/>
      <c r="CK780" s="418"/>
      <c r="CL780" s="418"/>
      <c r="CM780" s="418"/>
      <c r="CN780" s="418"/>
      <c r="CO780" s="418"/>
      <c r="CP780" s="418"/>
      <c r="CQ780" s="418"/>
      <c r="CR780" s="418"/>
      <c r="CS780" s="418"/>
      <c r="CT780" s="418"/>
      <c r="CU780" s="418"/>
      <c r="CV780" s="418"/>
      <c r="CW780" s="418"/>
      <c r="CX780" s="418"/>
      <c r="CY780" s="418"/>
      <c r="CZ780" s="418"/>
    </row>
    <row r="781" ht="25.15" customHeight="true" x14ac:dyDescent="0.2">
      <c r="C781" s="848"/>
      <c r="D781" s="848"/>
      <c r="E781" s="660"/>
      <c r="F781" s="660"/>
      <c r="G781" s="660"/>
      <c r="H781" s="848"/>
      <c r="I781" s="848"/>
      <c r="J781" s="660"/>
      <c r="K781" s="660"/>
      <c r="L781" s="660"/>
      <c r="M781" s="848"/>
      <c r="N781" s="848"/>
      <c r="O781" s="660"/>
      <c r="P781" s="660"/>
      <c r="Q781" s="660"/>
      <c r="BA781" s="418"/>
      <c r="BB781" s="497"/>
      <c r="BC781" s="418"/>
      <c r="BD781" s="418"/>
      <c r="BE781" s="418"/>
      <c r="BF781" s="418"/>
      <c r="BG781" s="418"/>
      <c r="BH781" s="418"/>
      <c r="BI781" s="418"/>
      <c r="BJ781" s="418"/>
      <c r="BK781" s="418"/>
      <c r="BL781" s="418"/>
      <c r="BM781" s="418"/>
      <c r="BN781" s="418"/>
      <c r="BO781" s="418"/>
      <c r="BP781" s="418"/>
      <c r="BQ781" s="418"/>
      <c r="BR781" s="418"/>
      <c r="BS781" s="418"/>
      <c r="BT781" s="418"/>
      <c r="BU781" s="418"/>
      <c r="BV781" s="418"/>
      <c r="BW781" s="418"/>
      <c r="BX781" s="418"/>
      <c r="BY781" s="418"/>
      <c r="BZ781" s="418"/>
      <c r="CA781" s="418"/>
      <c r="CB781" s="418"/>
      <c r="CC781" s="418"/>
      <c r="CD781" s="418"/>
      <c r="CE781" s="418"/>
      <c r="CF781" s="418"/>
      <c r="CG781" s="418"/>
      <c r="CH781" s="418"/>
      <c r="CI781" s="418"/>
      <c r="CJ781" s="418"/>
      <c r="CK781" s="418"/>
      <c r="CL781" s="418"/>
      <c r="CM781" s="418"/>
      <c r="CN781" s="418"/>
      <c r="CO781" s="418"/>
      <c r="CP781" s="418"/>
      <c r="CQ781" s="418"/>
      <c r="CR781" s="418"/>
      <c r="CS781" s="418"/>
      <c r="CT781" s="418"/>
      <c r="CU781" s="418"/>
      <c r="CV781" s="418"/>
      <c r="CW781" s="418"/>
      <c r="CX781" s="418"/>
      <c r="CY781" s="418"/>
      <c r="CZ781" s="418"/>
    </row>
    <row r="782" ht="25.15" customHeight="true" x14ac:dyDescent="0.2">
      <c r="C782" s="848"/>
      <c r="D782" s="848"/>
      <c r="E782" s="660"/>
      <c r="F782" s="660"/>
      <c r="G782" s="660"/>
      <c r="H782" s="848"/>
      <c r="I782" s="848"/>
      <c r="J782" s="660"/>
      <c r="K782" s="660"/>
      <c r="L782" s="660"/>
      <c r="M782" s="848"/>
      <c r="N782" s="848"/>
      <c r="O782" s="660"/>
      <c r="P782" s="660"/>
      <c r="Q782" s="660"/>
      <c r="BA782" s="418"/>
      <c r="BB782" s="497"/>
      <c r="BC782" s="418"/>
      <c r="BD782" s="418"/>
      <c r="BE782" s="418"/>
      <c r="BF782" s="418"/>
      <c r="BG782" s="418"/>
      <c r="BH782" s="418"/>
      <c r="BI782" s="418"/>
      <c r="BJ782" s="418"/>
      <c r="BK782" s="418"/>
      <c r="BL782" s="418"/>
      <c r="BM782" s="418"/>
      <c r="BN782" s="418"/>
      <c r="BO782" s="418"/>
      <c r="BP782" s="418"/>
      <c r="BQ782" s="418"/>
      <c r="BR782" s="418"/>
      <c r="BS782" s="418"/>
      <c r="BT782" s="418"/>
      <c r="BU782" s="418"/>
      <c r="BV782" s="418"/>
      <c r="BW782" s="418"/>
      <c r="BX782" s="418"/>
      <c r="BY782" s="418"/>
      <c r="BZ782" s="418"/>
      <c r="CA782" s="418"/>
      <c r="CB782" s="418"/>
      <c r="CC782" s="418"/>
      <c r="CD782" s="418"/>
      <c r="CE782" s="418"/>
      <c r="CF782" s="418"/>
      <c r="CG782" s="418"/>
      <c r="CH782" s="418"/>
      <c r="CI782" s="418"/>
      <c r="CJ782" s="418"/>
      <c r="CK782" s="418"/>
      <c r="CL782" s="418"/>
      <c r="CM782" s="418"/>
      <c r="CN782" s="418"/>
      <c r="CO782" s="418"/>
      <c r="CP782" s="418"/>
      <c r="CQ782" s="418"/>
      <c r="CR782" s="418"/>
      <c r="CS782" s="418"/>
      <c r="CT782" s="418"/>
      <c r="CU782" s="418"/>
      <c r="CV782" s="418"/>
      <c r="CW782" s="418"/>
      <c r="CX782" s="418"/>
      <c r="CY782" s="418"/>
      <c r="CZ782" s="418"/>
    </row>
    <row r="783" ht="25.15" customHeight="true" x14ac:dyDescent="0.2">
      <c r="C783" s="848"/>
      <c r="D783" s="848"/>
      <c r="E783" s="660"/>
      <c r="F783" s="660"/>
      <c r="G783" s="660"/>
      <c r="H783" s="848"/>
      <c r="I783" s="848"/>
      <c r="J783" s="660"/>
      <c r="K783" s="660"/>
      <c r="L783" s="660"/>
      <c r="M783" s="848"/>
      <c r="N783" s="848"/>
      <c r="O783" s="660"/>
      <c r="P783" s="660"/>
      <c r="Q783" s="660"/>
      <c r="BA783" s="418"/>
      <c r="BB783" s="497"/>
      <c r="BC783" s="418"/>
      <c r="BD783" s="418"/>
      <c r="BE783" s="418"/>
      <c r="BF783" s="418"/>
      <c r="BG783" s="418"/>
      <c r="BH783" s="418"/>
      <c r="BI783" s="418"/>
      <c r="BJ783" s="418"/>
      <c r="BK783" s="418"/>
      <c r="BL783" s="418"/>
      <c r="BM783" s="418"/>
      <c r="BN783" s="418"/>
      <c r="BO783" s="418"/>
      <c r="BP783" s="418"/>
      <c r="BQ783" s="418"/>
      <c r="BR783" s="418"/>
      <c r="BS783" s="418"/>
      <c r="BT783" s="418"/>
      <c r="BU783" s="418"/>
      <c r="BV783" s="418"/>
      <c r="BW783" s="418"/>
      <c r="BX783" s="418"/>
      <c r="BY783" s="418"/>
      <c r="BZ783" s="418"/>
      <c r="CA783" s="418"/>
      <c r="CB783" s="418"/>
      <c r="CC783" s="418"/>
      <c r="CD783" s="418"/>
      <c r="CE783" s="418"/>
      <c r="CF783" s="418"/>
      <c r="CG783" s="418"/>
      <c r="CH783" s="418"/>
      <c r="CI783" s="418"/>
      <c r="CJ783" s="418"/>
      <c r="CK783" s="418"/>
      <c r="CL783" s="418"/>
      <c r="CM783" s="418"/>
      <c r="CN783" s="418"/>
      <c r="CO783" s="418"/>
      <c r="CP783" s="418"/>
      <c r="CQ783" s="418"/>
      <c r="CR783" s="418"/>
      <c r="CS783" s="418"/>
      <c r="CT783" s="418"/>
      <c r="CU783" s="418"/>
      <c r="CV783" s="418"/>
      <c r="CW783" s="418"/>
      <c r="CX783" s="418"/>
      <c r="CY783" s="418"/>
      <c r="CZ783" s="418"/>
    </row>
    <row r="784" ht="25.15" customHeight="true" x14ac:dyDescent="0.2">
      <c r="C784" s="848"/>
      <c r="D784" s="848"/>
      <c r="E784" s="660"/>
      <c r="F784" s="660"/>
      <c r="G784" s="660"/>
      <c r="H784" s="848"/>
      <c r="I784" s="848"/>
      <c r="J784" s="660"/>
      <c r="K784" s="660"/>
      <c r="L784" s="660"/>
      <c r="M784" s="848"/>
      <c r="N784" s="848"/>
      <c r="O784" s="660"/>
      <c r="P784" s="660"/>
      <c r="Q784" s="660"/>
      <c r="BA784" s="418"/>
      <c r="BB784" s="497"/>
      <c r="BC784" s="418"/>
      <c r="BD784" s="418"/>
      <c r="BE784" s="418"/>
      <c r="BF784" s="418"/>
      <c r="BG784" s="418"/>
      <c r="BH784" s="418"/>
      <c r="BI784" s="418"/>
      <c r="BJ784" s="418"/>
      <c r="BK784" s="418"/>
      <c r="BL784" s="418"/>
      <c r="BM784" s="418"/>
      <c r="BN784" s="418"/>
      <c r="BO784" s="418"/>
      <c r="BP784" s="418"/>
      <c r="BQ784" s="418"/>
      <c r="BR784" s="418"/>
      <c r="BS784" s="418"/>
      <c r="BT784" s="418"/>
      <c r="BU784" s="418"/>
      <c r="BV784" s="418"/>
      <c r="BW784" s="418"/>
      <c r="BX784" s="418"/>
      <c r="BY784" s="418"/>
      <c r="BZ784" s="418"/>
      <c r="CA784" s="418"/>
      <c r="CB784" s="418"/>
      <c r="CC784" s="418"/>
      <c r="CD784" s="418"/>
      <c r="CE784" s="418"/>
      <c r="CF784" s="418"/>
      <c r="CG784" s="418"/>
      <c r="CH784" s="418"/>
      <c r="CI784" s="418"/>
      <c r="CJ784" s="418"/>
      <c r="CK784" s="418"/>
      <c r="CL784" s="418"/>
      <c r="CM784" s="418"/>
      <c r="CN784" s="418"/>
      <c r="CO784" s="418"/>
      <c r="CP784" s="418"/>
      <c r="CQ784" s="418"/>
      <c r="CR784" s="418"/>
      <c r="CS784" s="418"/>
      <c r="CT784" s="418"/>
      <c r="CU784" s="418"/>
      <c r="CV784" s="418"/>
      <c r="CW784" s="418"/>
      <c r="CX784" s="418"/>
      <c r="CY784" s="418"/>
      <c r="CZ784" s="418"/>
    </row>
    <row r="785" ht="25.15" customHeight="true" x14ac:dyDescent="0.2">
      <c r="C785" s="848"/>
      <c r="D785" s="848"/>
      <c r="E785" s="660"/>
      <c r="F785" s="660"/>
      <c r="G785" s="660"/>
      <c r="H785" s="848"/>
      <c r="I785" s="848"/>
      <c r="J785" s="660"/>
      <c r="K785" s="660"/>
      <c r="L785" s="660"/>
      <c r="M785" s="848"/>
      <c r="N785" s="848"/>
      <c r="O785" s="660"/>
      <c r="P785" s="660"/>
      <c r="Q785" s="660"/>
      <c r="BA785" s="418"/>
      <c r="BB785" s="497"/>
      <c r="BC785" s="418"/>
      <c r="BD785" s="418"/>
      <c r="BE785" s="418"/>
      <c r="BF785" s="418"/>
      <c r="BG785" s="418"/>
      <c r="BH785" s="418"/>
      <c r="BI785" s="418"/>
      <c r="BJ785" s="418"/>
      <c r="BK785" s="418"/>
      <c r="BL785" s="418"/>
      <c r="BM785" s="418"/>
      <c r="BN785" s="418"/>
      <c r="BO785" s="418"/>
      <c r="BP785" s="418"/>
      <c r="BQ785" s="418"/>
      <c r="BR785" s="418"/>
      <c r="BS785" s="418"/>
      <c r="BT785" s="418"/>
      <c r="BU785" s="418"/>
      <c r="BV785" s="418"/>
      <c r="BW785" s="418"/>
      <c r="BX785" s="418"/>
      <c r="BY785" s="418"/>
      <c r="BZ785" s="418"/>
      <c r="CA785" s="418"/>
      <c r="CB785" s="418"/>
      <c r="CC785" s="418"/>
      <c r="CD785" s="418"/>
      <c r="CE785" s="418"/>
      <c r="CF785" s="418"/>
      <c r="CG785" s="418"/>
      <c r="CH785" s="418"/>
      <c r="CI785" s="418"/>
      <c r="CJ785" s="418"/>
      <c r="CK785" s="418"/>
      <c r="CL785" s="418"/>
      <c r="CM785" s="418"/>
      <c r="CN785" s="418"/>
      <c r="CO785" s="418"/>
      <c r="CP785" s="418"/>
      <c r="CQ785" s="418"/>
      <c r="CR785" s="418"/>
      <c r="CS785" s="418"/>
      <c r="CT785" s="418"/>
      <c r="CU785" s="418"/>
      <c r="CV785" s="418"/>
      <c r="CW785" s="418"/>
      <c r="CX785" s="418"/>
      <c r="CY785" s="418"/>
      <c r="CZ785" s="418"/>
    </row>
    <row r="786" ht="25.15" customHeight="true" x14ac:dyDescent="0.2">
      <c r="C786" s="848"/>
      <c r="D786" s="848"/>
      <c r="E786" s="660"/>
      <c r="F786" s="660"/>
      <c r="G786" s="660"/>
      <c r="H786" s="848"/>
      <c r="I786" s="848"/>
      <c r="J786" s="660"/>
      <c r="K786" s="660"/>
      <c r="L786" s="660"/>
      <c r="M786" s="848"/>
      <c r="N786" s="848"/>
      <c r="O786" s="660"/>
      <c r="P786" s="660"/>
      <c r="Q786" s="660"/>
      <c r="BA786" s="418"/>
      <c r="BB786" s="497"/>
      <c r="BC786" s="418"/>
      <c r="BD786" s="418"/>
      <c r="BE786" s="418"/>
      <c r="BF786" s="418"/>
      <c r="BG786" s="418"/>
      <c r="BH786" s="418"/>
      <c r="BI786" s="418"/>
      <c r="BJ786" s="418"/>
      <c r="BK786" s="418"/>
      <c r="BL786" s="418"/>
      <c r="BM786" s="418"/>
      <c r="BN786" s="418"/>
      <c r="BO786" s="418"/>
      <c r="BP786" s="418"/>
      <c r="BQ786" s="418"/>
      <c r="BR786" s="418"/>
      <c r="BS786" s="418"/>
      <c r="BT786" s="418"/>
      <c r="BU786" s="418"/>
      <c r="BV786" s="418"/>
      <c r="BW786" s="418"/>
      <c r="BX786" s="418"/>
      <c r="BY786" s="418"/>
      <c r="BZ786" s="418"/>
      <c r="CA786" s="418"/>
      <c r="CB786" s="418"/>
      <c r="CC786" s="418"/>
      <c r="CD786" s="418"/>
      <c r="CE786" s="418"/>
      <c r="CF786" s="418"/>
      <c r="CG786" s="418"/>
      <c r="CH786" s="418"/>
      <c r="CI786" s="418"/>
      <c r="CJ786" s="418"/>
      <c r="CK786" s="418"/>
      <c r="CL786" s="418"/>
      <c r="CM786" s="418"/>
      <c r="CN786" s="418"/>
      <c r="CO786" s="418"/>
      <c r="CP786" s="418"/>
      <c r="CQ786" s="418"/>
      <c r="CR786" s="418"/>
      <c r="CS786" s="418"/>
      <c r="CT786" s="418"/>
      <c r="CU786" s="418"/>
      <c r="CV786" s="418"/>
      <c r="CW786" s="418"/>
      <c r="CX786" s="418"/>
      <c r="CY786" s="418"/>
      <c r="CZ786" s="418"/>
    </row>
    <row r="787" ht="25.15" customHeight="true" x14ac:dyDescent="0.2">
      <c r="C787" s="848"/>
      <c r="D787" s="848"/>
      <c r="E787" s="660"/>
      <c r="F787" s="660"/>
      <c r="G787" s="660"/>
      <c r="H787" s="848"/>
      <c r="I787" s="848"/>
      <c r="J787" s="660"/>
      <c r="K787" s="660"/>
      <c r="L787" s="660"/>
      <c r="M787" s="848"/>
      <c r="N787" s="848"/>
      <c r="O787" s="660"/>
      <c r="P787" s="660"/>
      <c r="Q787" s="660"/>
      <c r="BA787" s="418"/>
      <c r="BB787" s="497"/>
      <c r="BC787" s="418"/>
      <c r="BD787" s="418"/>
      <c r="BE787" s="418"/>
      <c r="BF787" s="418"/>
      <c r="BG787" s="418"/>
      <c r="BH787" s="418"/>
      <c r="BI787" s="418"/>
      <c r="BJ787" s="418"/>
      <c r="BK787" s="418"/>
      <c r="BL787" s="418"/>
      <c r="BM787" s="418"/>
      <c r="BN787" s="418"/>
      <c r="BO787" s="418"/>
      <c r="BP787" s="418"/>
      <c r="BQ787" s="418"/>
      <c r="BR787" s="418"/>
      <c r="BS787" s="418"/>
      <c r="BT787" s="418"/>
      <c r="BU787" s="418"/>
      <c r="BV787" s="418"/>
      <c r="BW787" s="418"/>
      <c r="BX787" s="418"/>
      <c r="BY787" s="418"/>
      <c r="BZ787" s="418"/>
      <c r="CA787" s="418"/>
      <c r="CB787" s="418"/>
      <c r="CC787" s="418"/>
      <c r="CD787" s="418"/>
      <c r="CE787" s="418"/>
      <c r="CF787" s="418"/>
      <c r="CG787" s="418"/>
      <c r="CH787" s="418"/>
      <c r="CI787" s="418"/>
      <c r="CJ787" s="418"/>
      <c r="CK787" s="418"/>
      <c r="CL787" s="418"/>
      <c r="CM787" s="418"/>
      <c r="CN787" s="418"/>
      <c r="CO787" s="418"/>
      <c r="CP787" s="418"/>
      <c r="CQ787" s="418"/>
      <c r="CR787" s="418"/>
      <c r="CS787" s="418"/>
      <c r="CT787" s="418"/>
      <c r="CU787" s="418"/>
      <c r="CV787" s="418"/>
      <c r="CW787" s="418"/>
      <c r="CX787" s="418"/>
      <c r="CY787" s="418"/>
      <c r="CZ787" s="418"/>
    </row>
    <row r="788" ht="25.15" customHeight="true" x14ac:dyDescent="0.2">
      <c r="C788" s="848"/>
      <c r="D788" s="848"/>
      <c r="E788" s="660"/>
      <c r="F788" s="660"/>
      <c r="G788" s="660"/>
      <c r="H788" s="848"/>
      <c r="I788" s="848"/>
      <c r="J788" s="660"/>
      <c r="K788" s="660"/>
      <c r="L788" s="660"/>
      <c r="M788" s="848"/>
      <c r="N788" s="848"/>
      <c r="O788" s="660"/>
      <c r="P788" s="660"/>
      <c r="Q788" s="660"/>
      <c r="BA788" s="418"/>
      <c r="BB788" s="497"/>
      <c r="BC788" s="418"/>
      <c r="BD788" s="418"/>
      <c r="BE788" s="418"/>
      <c r="BF788" s="418"/>
      <c r="BG788" s="418"/>
      <c r="BH788" s="418"/>
      <c r="BI788" s="418"/>
      <c r="BJ788" s="418"/>
      <c r="BK788" s="418"/>
      <c r="BL788" s="418"/>
      <c r="BM788" s="418"/>
      <c r="BN788" s="418"/>
      <c r="BO788" s="418"/>
      <c r="BP788" s="418"/>
      <c r="BQ788" s="418"/>
      <c r="BR788" s="418"/>
      <c r="BS788" s="418"/>
      <c r="BT788" s="418"/>
      <c r="BU788" s="418"/>
      <c r="BV788" s="418"/>
      <c r="BW788" s="418"/>
      <c r="BX788" s="418"/>
      <c r="BY788" s="418"/>
      <c r="BZ788" s="418"/>
      <c r="CA788" s="418"/>
      <c r="CB788" s="418"/>
      <c r="CC788" s="418"/>
      <c r="CD788" s="418"/>
      <c r="CE788" s="418"/>
      <c r="CF788" s="418"/>
      <c r="CG788" s="418"/>
      <c r="CH788" s="418"/>
      <c r="CI788" s="418"/>
      <c r="CJ788" s="418"/>
      <c r="CK788" s="418"/>
      <c r="CL788" s="418"/>
      <c r="CM788" s="418"/>
      <c r="CN788" s="418"/>
      <c r="CO788" s="418"/>
      <c r="CP788" s="418"/>
      <c r="CQ788" s="418"/>
      <c r="CR788" s="418"/>
      <c r="CS788" s="418"/>
      <c r="CT788" s="418"/>
      <c r="CU788" s="418"/>
      <c r="CV788" s="418"/>
      <c r="CW788" s="418"/>
      <c r="CX788" s="418"/>
      <c r="CY788" s="418"/>
      <c r="CZ788" s="418"/>
    </row>
    <row r="789" ht="25.15" customHeight="true" x14ac:dyDescent="0.2">
      <c r="C789" s="848"/>
      <c r="D789" s="848"/>
      <c r="E789" s="660"/>
      <c r="F789" s="660"/>
      <c r="G789" s="660"/>
      <c r="H789" s="848"/>
      <c r="I789" s="848"/>
      <c r="J789" s="660"/>
      <c r="K789" s="660"/>
      <c r="L789" s="660"/>
      <c r="M789" s="848"/>
      <c r="N789" s="848"/>
      <c r="O789" s="660"/>
      <c r="P789" s="660"/>
      <c r="Q789" s="660"/>
      <c r="BA789" s="418"/>
      <c r="BB789" s="497"/>
      <c r="BC789" s="418"/>
      <c r="BD789" s="418"/>
      <c r="BE789" s="418"/>
      <c r="BF789" s="418"/>
      <c r="BG789" s="418"/>
      <c r="BH789" s="418"/>
      <c r="BI789" s="418"/>
      <c r="BJ789" s="418"/>
      <c r="BK789" s="418"/>
      <c r="BL789" s="418"/>
      <c r="BM789" s="418"/>
      <c r="BN789" s="418"/>
      <c r="BO789" s="418"/>
      <c r="BP789" s="418"/>
      <c r="BQ789" s="418"/>
      <c r="BR789" s="418"/>
      <c r="BS789" s="418"/>
      <c r="BT789" s="418"/>
      <c r="BU789" s="418"/>
      <c r="BV789" s="418"/>
      <c r="BW789" s="418"/>
      <c r="BX789" s="418"/>
      <c r="BY789" s="418"/>
      <c r="BZ789" s="418"/>
      <c r="CA789" s="418"/>
      <c r="CB789" s="418"/>
      <c r="CC789" s="418"/>
      <c r="CD789" s="418"/>
      <c r="CE789" s="418"/>
      <c r="CF789" s="418"/>
      <c r="CG789" s="418"/>
      <c r="CH789" s="418"/>
      <c r="CI789" s="418"/>
      <c r="CJ789" s="418"/>
      <c r="CK789" s="418"/>
      <c r="CL789" s="418"/>
      <c r="CM789" s="418"/>
      <c r="CN789" s="418"/>
      <c r="CO789" s="418"/>
      <c r="CP789" s="418"/>
      <c r="CQ789" s="418"/>
      <c r="CR789" s="418"/>
      <c r="CS789" s="418"/>
      <c r="CT789" s="418"/>
      <c r="CU789" s="418"/>
      <c r="CV789" s="418"/>
      <c r="CW789" s="418"/>
      <c r="CX789" s="418"/>
      <c r="CY789" s="418"/>
      <c r="CZ789" s="418"/>
    </row>
    <row r="790" ht="25.15" customHeight="true" x14ac:dyDescent="0.2">
      <c r="C790" s="848"/>
      <c r="D790" s="848"/>
      <c r="E790" s="660"/>
      <c r="F790" s="660"/>
      <c r="G790" s="660"/>
      <c r="H790" s="848"/>
      <c r="I790" s="848"/>
      <c r="J790" s="660"/>
      <c r="K790" s="660"/>
      <c r="L790" s="660"/>
      <c r="M790" s="848"/>
      <c r="N790" s="848"/>
      <c r="O790" s="660"/>
      <c r="P790" s="660"/>
      <c r="Q790" s="660"/>
      <c r="BA790" s="418"/>
      <c r="BB790" s="497"/>
      <c r="BC790" s="418"/>
      <c r="BD790" s="418"/>
      <c r="BE790" s="418"/>
      <c r="BF790" s="418"/>
      <c r="BG790" s="418"/>
      <c r="BH790" s="418"/>
      <c r="BI790" s="418"/>
      <c r="BJ790" s="418"/>
      <c r="BK790" s="418"/>
      <c r="BL790" s="418"/>
      <c r="BM790" s="418"/>
      <c r="BN790" s="418"/>
      <c r="BO790" s="418"/>
      <c r="BP790" s="418"/>
      <c r="BQ790" s="418"/>
      <c r="BR790" s="418"/>
      <c r="BS790" s="418"/>
      <c r="BT790" s="418"/>
      <c r="BU790" s="418"/>
      <c r="BV790" s="418"/>
      <c r="BW790" s="418"/>
      <c r="BX790" s="418"/>
      <c r="BY790" s="418"/>
      <c r="BZ790" s="418"/>
      <c r="CA790" s="418"/>
      <c r="CB790" s="418"/>
      <c r="CC790" s="418"/>
      <c r="CD790" s="418"/>
      <c r="CE790" s="418"/>
      <c r="CF790" s="418"/>
      <c r="CG790" s="418"/>
      <c r="CH790" s="418"/>
      <c r="CI790" s="418"/>
      <c r="CJ790" s="418"/>
      <c r="CK790" s="418"/>
      <c r="CL790" s="418"/>
      <c r="CM790" s="418"/>
      <c r="CN790" s="418"/>
      <c r="CO790" s="418"/>
      <c r="CP790" s="418"/>
      <c r="CQ790" s="418"/>
      <c r="CR790" s="418"/>
      <c r="CS790" s="418"/>
      <c r="CT790" s="418"/>
      <c r="CU790" s="418"/>
      <c r="CV790" s="418"/>
      <c r="CW790" s="418"/>
      <c r="CX790" s="418"/>
      <c r="CY790" s="418"/>
      <c r="CZ790" s="418"/>
    </row>
    <row r="791" ht="25.15" customHeight="true" x14ac:dyDescent="0.2">
      <c r="C791" s="848"/>
      <c r="D791" s="848"/>
      <c r="E791" s="660"/>
      <c r="F791" s="660"/>
      <c r="G791" s="660"/>
      <c r="H791" s="848"/>
      <c r="I791" s="848"/>
      <c r="J791" s="660"/>
      <c r="K791" s="660"/>
      <c r="L791" s="660"/>
      <c r="M791" s="848"/>
      <c r="N791" s="848"/>
      <c r="O791" s="660"/>
      <c r="P791" s="660"/>
      <c r="Q791" s="660"/>
      <c r="BA791" s="418"/>
      <c r="BB791" s="497"/>
      <c r="BC791" s="418"/>
      <c r="BD791" s="418"/>
      <c r="BE791" s="418"/>
      <c r="BF791" s="418"/>
      <c r="BG791" s="418"/>
      <c r="BH791" s="418"/>
      <c r="BI791" s="418"/>
      <c r="BJ791" s="418"/>
      <c r="BK791" s="418"/>
      <c r="BL791" s="418"/>
      <c r="BM791" s="418"/>
      <c r="BN791" s="418"/>
      <c r="BO791" s="418"/>
      <c r="BP791" s="418"/>
      <c r="BQ791" s="418"/>
      <c r="BR791" s="418"/>
      <c r="BS791" s="418"/>
      <c r="BT791" s="418"/>
      <c r="BU791" s="418"/>
      <c r="BV791" s="418"/>
      <c r="BW791" s="418"/>
      <c r="BX791" s="418"/>
      <c r="BY791" s="418"/>
      <c r="BZ791" s="418"/>
      <c r="CA791" s="418"/>
      <c r="CB791" s="418"/>
      <c r="CC791" s="418"/>
      <c r="CD791" s="418"/>
      <c r="CE791" s="418"/>
      <c r="CF791" s="418"/>
      <c r="CG791" s="418"/>
      <c r="CH791" s="418"/>
      <c r="CI791" s="418"/>
      <c r="CJ791" s="418"/>
      <c r="CK791" s="418"/>
      <c r="CL791" s="418"/>
      <c r="CM791" s="418"/>
      <c r="CN791" s="418"/>
      <c r="CO791" s="418"/>
      <c r="CP791" s="418"/>
      <c r="CQ791" s="418"/>
      <c r="CR791" s="418"/>
      <c r="CS791" s="418"/>
      <c r="CT791" s="418"/>
      <c r="CU791" s="418"/>
      <c r="CV791" s="418"/>
      <c r="CW791" s="418"/>
      <c r="CX791" s="418"/>
      <c r="CY791" s="418"/>
      <c r="CZ791" s="418"/>
    </row>
    <row r="792" ht="25.15" customHeight="true" x14ac:dyDescent="0.2">
      <c r="C792" s="848"/>
      <c r="D792" s="848"/>
      <c r="E792" s="660"/>
      <c r="F792" s="660"/>
      <c r="G792" s="660"/>
      <c r="H792" s="848"/>
      <c r="I792" s="848"/>
      <c r="J792" s="660"/>
      <c r="K792" s="660"/>
      <c r="L792" s="660"/>
      <c r="M792" s="848"/>
      <c r="N792" s="848"/>
      <c r="O792" s="660"/>
      <c r="P792" s="660"/>
      <c r="Q792" s="660"/>
      <c r="BA792" s="418"/>
      <c r="BB792" s="497"/>
      <c r="BC792" s="418"/>
      <c r="BD792" s="418"/>
      <c r="BE792" s="418"/>
      <c r="BF792" s="418"/>
      <c r="BG792" s="418"/>
      <c r="BH792" s="418"/>
      <c r="BI792" s="418"/>
      <c r="BJ792" s="418"/>
      <c r="BK792" s="418"/>
      <c r="BL792" s="418"/>
      <c r="BM792" s="418"/>
      <c r="BN792" s="418"/>
      <c r="BO792" s="418"/>
      <c r="BP792" s="418"/>
      <c r="BQ792" s="418"/>
      <c r="BR792" s="418"/>
      <c r="BS792" s="418"/>
      <c r="BT792" s="418"/>
      <c r="BU792" s="418"/>
      <c r="BV792" s="418"/>
      <c r="BW792" s="418"/>
      <c r="BX792" s="418"/>
      <c r="BY792" s="418"/>
      <c r="BZ792" s="418"/>
      <c r="CA792" s="418"/>
      <c r="CB792" s="418"/>
      <c r="CC792" s="418"/>
      <c r="CD792" s="418"/>
      <c r="CE792" s="418"/>
      <c r="CF792" s="418"/>
      <c r="CG792" s="418"/>
      <c r="CH792" s="418"/>
      <c r="CI792" s="418"/>
      <c r="CJ792" s="418"/>
      <c r="CK792" s="418"/>
      <c r="CL792" s="418"/>
      <c r="CM792" s="418"/>
      <c r="CN792" s="418"/>
      <c r="CO792" s="418"/>
      <c r="CP792" s="418"/>
      <c r="CQ792" s="418"/>
      <c r="CR792" s="418"/>
      <c r="CS792" s="418"/>
      <c r="CT792" s="418"/>
      <c r="CU792" s="418"/>
      <c r="CV792" s="418"/>
      <c r="CW792" s="418"/>
      <c r="CX792" s="418"/>
      <c r="CY792" s="418"/>
      <c r="CZ792" s="418"/>
    </row>
    <row r="793" ht="25.15" customHeight="true" x14ac:dyDescent="0.2">
      <c r="C793" s="848"/>
      <c r="D793" s="848"/>
      <c r="E793" s="660"/>
      <c r="F793" s="660"/>
      <c r="G793" s="660"/>
      <c r="H793" s="848"/>
      <c r="I793" s="848"/>
      <c r="J793" s="660"/>
      <c r="K793" s="660"/>
      <c r="L793" s="660"/>
      <c r="M793" s="848"/>
      <c r="N793" s="848"/>
      <c r="O793" s="660"/>
      <c r="P793" s="660"/>
      <c r="Q793" s="660"/>
      <c r="BA793" s="418"/>
      <c r="BB793" s="497"/>
      <c r="BC793" s="418"/>
      <c r="BD793" s="418"/>
      <c r="BE793" s="418"/>
      <c r="BF793" s="418"/>
      <c r="BG793" s="418"/>
      <c r="BH793" s="418"/>
      <c r="BI793" s="418"/>
      <c r="BJ793" s="418"/>
      <c r="BK793" s="418"/>
      <c r="BL793" s="418"/>
      <c r="BM793" s="418"/>
      <c r="BN793" s="418"/>
      <c r="BO793" s="418"/>
      <c r="BP793" s="418"/>
      <c r="BQ793" s="418"/>
      <c r="BR793" s="418"/>
      <c r="BS793" s="418"/>
      <c r="BT793" s="418"/>
      <c r="BU793" s="418"/>
      <c r="BV793" s="418"/>
      <c r="BW793" s="418"/>
      <c r="BX793" s="418"/>
      <c r="BY793" s="418"/>
      <c r="BZ793" s="418"/>
      <c r="CA793" s="418"/>
      <c r="CB793" s="418"/>
      <c r="CC793" s="418"/>
      <c r="CD793" s="418"/>
      <c r="CE793" s="418"/>
      <c r="CF793" s="418"/>
      <c r="CG793" s="418"/>
      <c r="CH793" s="418"/>
      <c r="CI793" s="418"/>
      <c r="CJ793" s="418"/>
      <c r="CK793" s="418"/>
      <c r="CL793" s="418"/>
      <c r="CM793" s="418"/>
      <c r="CN793" s="418"/>
      <c r="CO793" s="418"/>
      <c r="CP793" s="418"/>
      <c r="CQ793" s="418"/>
      <c r="CR793" s="418"/>
      <c r="CS793" s="418"/>
      <c r="CT793" s="418"/>
      <c r="CU793" s="418"/>
      <c r="CV793" s="418"/>
      <c r="CW793" s="418"/>
      <c r="CX793" s="418"/>
      <c r="CY793" s="418"/>
      <c r="CZ793" s="418"/>
    </row>
    <row r="794" ht="25.15" customHeight="true" x14ac:dyDescent="0.2">
      <c r="C794" s="848"/>
      <c r="D794" s="848"/>
      <c r="E794" s="660"/>
      <c r="F794" s="660"/>
      <c r="G794" s="660"/>
      <c r="H794" s="848"/>
      <c r="I794" s="848"/>
      <c r="J794" s="660"/>
      <c r="K794" s="660"/>
      <c r="L794" s="660"/>
      <c r="M794" s="848"/>
      <c r="N794" s="848"/>
      <c r="O794" s="660"/>
      <c r="P794" s="660"/>
      <c r="Q794" s="660"/>
      <c r="BA794" s="418"/>
      <c r="BB794" s="497"/>
      <c r="BC794" s="418"/>
      <c r="BD794" s="418"/>
      <c r="BE794" s="418"/>
      <c r="BF794" s="418"/>
      <c r="BG794" s="418"/>
      <c r="BH794" s="418"/>
      <c r="BI794" s="418"/>
      <c r="BJ794" s="418"/>
      <c r="BK794" s="418"/>
      <c r="BL794" s="418"/>
      <c r="BM794" s="418"/>
      <c r="BN794" s="418"/>
      <c r="BO794" s="418"/>
      <c r="BP794" s="418"/>
      <c r="BQ794" s="418"/>
      <c r="BR794" s="418"/>
      <c r="BS794" s="418"/>
      <c r="BT794" s="418"/>
      <c r="BU794" s="418"/>
      <c r="BV794" s="418"/>
      <c r="BW794" s="418"/>
      <c r="BX794" s="418"/>
      <c r="BY794" s="418"/>
      <c r="BZ794" s="418"/>
      <c r="CA794" s="418"/>
      <c r="CB794" s="418"/>
      <c r="CC794" s="418"/>
      <c r="CD794" s="418"/>
      <c r="CE794" s="418"/>
      <c r="CF794" s="418"/>
      <c r="CG794" s="418"/>
      <c r="CH794" s="418"/>
      <c r="CI794" s="418"/>
      <c r="CJ794" s="418"/>
      <c r="CK794" s="418"/>
      <c r="CL794" s="418"/>
      <c r="CM794" s="418"/>
      <c r="CN794" s="418"/>
      <c r="CO794" s="418"/>
      <c r="CP794" s="418"/>
      <c r="CQ794" s="418"/>
      <c r="CR794" s="418"/>
      <c r="CS794" s="418"/>
      <c r="CT794" s="418"/>
      <c r="CU794" s="418"/>
      <c r="CV794" s="418"/>
      <c r="CW794" s="418"/>
      <c r="CX794" s="418"/>
      <c r="CY794" s="418"/>
      <c r="CZ794" s="418"/>
    </row>
    <row r="795" ht="25.15" customHeight="true" x14ac:dyDescent="0.2">
      <c r="C795" s="848"/>
      <c r="D795" s="848"/>
      <c r="E795" s="660"/>
      <c r="F795" s="660"/>
      <c r="G795" s="660"/>
      <c r="H795" s="848"/>
      <c r="I795" s="848"/>
      <c r="J795" s="660"/>
      <c r="K795" s="660"/>
      <c r="L795" s="660"/>
      <c r="M795" s="848"/>
      <c r="N795" s="848"/>
      <c r="O795" s="660"/>
      <c r="P795" s="660"/>
      <c r="Q795" s="660"/>
      <c r="BA795" s="418"/>
      <c r="BB795" s="497"/>
      <c r="BC795" s="418"/>
      <c r="BD795" s="418"/>
      <c r="BE795" s="418"/>
      <c r="BF795" s="418"/>
      <c r="BG795" s="418"/>
      <c r="BH795" s="418"/>
      <c r="BI795" s="418"/>
      <c r="BJ795" s="418"/>
      <c r="BK795" s="418"/>
      <c r="BL795" s="418"/>
      <c r="BM795" s="418"/>
      <c r="BN795" s="418"/>
      <c r="BO795" s="418"/>
      <c r="BP795" s="418"/>
      <c r="BQ795" s="418"/>
      <c r="BR795" s="418"/>
      <c r="BS795" s="418"/>
      <c r="BT795" s="418"/>
      <c r="BU795" s="418"/>
      <c r="BV795" s="418"/>
      <c r="BW795" s="418"/>
      <c r="BX795" s="418"/>
      <c r="BY795" s="418"/>
      <c r="BZ795" s="418"/>
      <c r="CA795" s="418"/>
      <c r="CB795" s="418"/>
      <c r="CC795" s="418"/>
      <c r="CD795" s="418"/>
      <c r="CE795" s="418"/>
      <c r="CF795" s="418"/>
      <c r="CG795" s="418"/>
      <c r="CH795" s="418"/>
      <c r="CI795" s="418"/>
      <c r="CJ795" s="418"/>
      <c r="CK795" s="418"/>
      <c r="CL795" s="418"/>
      <c r="CM795" s="418"/>
      <c r="CN795" s="418"/>
      <c r="CO795" s="418"/>
      <c r="CP795" s="418"/>
      <c r="CQ795" s="418"/>
      <c r="CR795" s="418"/>
      <c r="CS795" s="418"/>
      <c r="CT795" s="418"/>
      <c r="CU795" s="418"/>
      <c r="CV795" s="418"/>
      <c r="CW795" s="418"/>
      <c r="CX795" s="418"/>
      <c r="CY795" s="418"/>
      <c r="CZ795" s="418"/>
    </row>
    <row r="796" ht="25.15" customHeight="true" x14ac:dyDescent="0.2">
      <c r="C796" s="848"/>
      <c r="D796" s="848"/>
      <c r="E796" s="660"/>
      <c r="F796" s="660"/>
      <c r="G796" s="660"/>
      <c r="H796" s="848"/>
      <c r="I796" s="848"/>
      <c r="J796" s="660"/>
      <c r="K796" s="660"/>
      <c r="L796" s="660"/>
      <c r="M796" s="848"/>
      <c r="N796" s="848"/>
      <c r="O796" s="660"/>
      <c r="P796" s="660"/>
      <c r="Q796" s="660"/>
      <c r="BA796" s="418"/>
      <c r="BB796" s="497"/>
      <c r="BC796" s="418"/>
      <c r="BD796" s="418"/>
      <c r="BE796" s="418"/>
      <c r="BF796" s="418"/>
      <c r="BG796" s="418"/>
      <c r="BH796" s="418"/>
      <c r="BI796" s="418"/>
      <c r="BJ796" s="418"/>
      <c r="BK796" s="418"/>
      <c r="BL796" s="418"/>
      <c r="BM796" s="418"/>
      <c r="BN796" s="418"/>
      <c r="BO796" s="418"/>
      <c r="BP796" s="418"/>
      <c r="BQ796" s="418"/>
      <c r="BR796" s="418"/>
      <c r="BS796" s="418"/>
      <c r="BT796" s="418"/>
      <c r="BU796" s="418"/>
      <c r="BV796" s="418"/>
      <c r="BW796" s="418"/>
      <c r="BX796" s="418"/>
      <c r="BY796" s="418"/>
      <c r="BZ796" s="418"/>
      <c r="CA796" s="418"/>
      <c r="CB796" s="418"/>
      <c r="CC796" s="418"/>
      <c r="CD796" s="418"/>
      <c r="CE796" s="418"/>
      <c r="CF796" s="418"/>
      <c r="CG796" s="418"/>
      <c r="CH796" s="418"/>
      <c r="CI796" s="418"/>
      <c r="CJ796" s="418"/>
      <c r="CK796" s="418"/>
      <c r="CL796" s="418"/>
      <c r="CM796" s="418"/>
      <c r="CN796" s="418"/>
      <c r="CO796" s="418"/>
      <c r="CP796" s="418"/>
      <c r="CQ796" s="418"/>
      <c r="CR796" s="418"/>
      <c r="CS796" s="418"/>
      <c r="CT796" s="418"/>
      <c r="CU796" s="418"/>
      <c r="CV796" s="418"/>
      <c r="CW796" s="418"/>
      <c r="CX796" s="418"/>
      <c r="CY796" s="418"/>
      <c r="CZ796" s="418"/>
    </row>
    <row r="797" ht="25.15" customHeight="true" x14ac:dyDescent="0.2">
      <c r="C797" s="848"/>
      <c r="D797" s="848"/>
      <c r="E797" s="660"/>
      <c r="F797" s="660"/>
      <c r="G797" s="660"/>
      <c r="H797" s="848"/>
      <c r="I797" s="848"/>
      <c r="J797" s="660"/>
      <c r="K797" s="660"/>
      <c r="L797" s="660"/>
      <c r="M797" s="848"/>
      <c r="N797" s="848"/>
      <c r="O797" s="660"/>
      <c r="P797" s="660"/>
      <c r="Q797" s="660"/>
      <c r="BA797" s="418"/>
      <c r="BB797" s="497"/>
      <c r="BC797" s="418"/>
      <c r="BD797" s="418"/>
      <c r="BE797" s="418"/>
      <c r="BF797" s="418"/>
      <c r="BG797" s="418"/>
      <c r="BH797" s="418"/>
      <c r="BI797" s="418"/>
      <c r="BJ797" s="418"/>
      <c r="BK797" s="418"/>
      <c r="BL797" s="418"/>
      <c r="BM797" s="418"/>
      <c r="BN797" s="418"/>
      <c r="BO797" s="418"/>
      <c r="BP797" s="418"/>
      <c r="BQ797" s="418"/>
      <c r="BR797" s="418"/>
      <c r="BS797" s="418"/>
      <c r="BT797" s="418"/>
      <c r="BU797" s="418"/>
      <c r="BV797" s="418"/>
      <c r="BW797" s="418"/>
      <c r="BX797" s="418"/>
      <c r="BY797" s="418"/>
      <c r="BZ797" s="418"/>
      <c r="CA797" s="418"/>
      <c r="CB797" s="418"/>
      <c r="CC797" s="418"/>
      <c r="CD797" s="418"/>
      <c r="CE797" s="418"/>
      <c r="CF797" s="418"/>
      <c r="CG797" s="418"/>
      <c r="CH797" s="418"/>
      <c r="CI797" s="418"/>
      <c r="CJ797" s="418"/>
      <c r="CK797" s="418"/>
      <c r="CL797" s="418"/>
      <c r="CM797" s="418"/>
      <c r="CN797" s="418"/>
      <c r="CO797" s="418"/>
      <c r="CP797" s="418"/>
      <c r="CQ797" s="418"/>
      <c r="CR797" s="418"/>
      <c r="CS797" s="418"/>
      <c r="CT797" s="418"/>
      <c r="CU797" s="418"/>
      <c r="CV797" s="418"/>
      <c r="CW797" s="418"/>
      <c r="CX797" s="418"/>
      <c r="CY797" s="418"/>
      <c r="CZ797" s="418"/>
    </row>
    <row r="798" ht="25.15" customHeight="true" x14ac:dyDescent="0.2">
      <c r="C798" s="848"/>
      <c r="D798" s="848"/>
      <c r="E798" s="660"/>
      <c r="F798" s="660"/>
      <c r="G798" s="660"/>
      <c r="H798" s="848"/>
      <c r="I798" s="848"/>
      <c r="J798" s="660"/>
      <c r="K798" s="660"/>
      <c r="L798" s="660"/>
      <c r="M798" s="848"/>
      <c r="N798" s="848"/>
      <c r="O798" s="660"/>
      <c r="P798" s="660"/>
      <c r="Q798" s="660"/>
      <c r="BA798" s="418"/>
      <c r="BB798" s="497"/>
      <c r="BC798" s="418"/>
      <c r="BD798" s="418"/>
      <c r="BE798" s="418"/>
      <c r="BF798" s="418"/>
      <c r="BG798" s="418"/>
      <c r="BH798" s="418"/>
      <c r="BI798" s="418"/>
      <c r="BJ798" s="418"/>
      <c r="BK798" s="418"/>
      <c r="BL798" s="418"/>
      <c r="BM798" s="418"/>
      <c r="BN798" s="418"/>
      <c r="BO798" s="418"/>
      <c r="BP798" s="418"/>
      <c r="BQ798" s="418"/>
      <c r="BR798" s="418"/>
      <c r="BS798" s="418"/>
      <c r="BT798" s="418"/>
      <c r="BU798" s="418"/>
      <c r="BV798" s="418"/>
      <c r="BW798" s="418"/>
      <c r="BX798" s="418"/>
      <c r="BY798" s="418"/>
      <c r="BZ798" s="418"/>
      <c r="CA798" s="418"/>
      <c r="CB798" s="418"/>
      <c r="CC798" s="418"/>
      <c r="CD798" s="418"/>
      <c r="CE798" s="418"/>
      <c r="CF798" s="418"/>
      <c r="CG798" s="418"/>
      <c r="CH798" s="418"/>
      <c r="CI798" s="418"/>
      <c r="CJ798" s="418"/>
      <c r="CK798" s="418"/>
      <c r="CL798" s="418"/>
      <c r="CM798" s="418"/>
      <c r="CN798" s="418"/>
      <c r="CO798" s="418"/>
      <c r="CP798" s="418"/>
      <c r="CQ798" s="418"/>
      <c r="CR798" s="418"/>
      <c r="CS798" s="418"/>
      <c r="CT798" s="418"/>
      <c r="CU798" s="418"/>
      <c r="CV798" s="418"/>
      <c r="CW798" s="418"/>
      <c r="CX798" s="418"/>
      <c r="CY798" s="418"/>
      <c r="CZ798" s="418"/>
    </row>
    <row r="799" ht="25.15" customHeight="true" x14ac:dyDescent="0.2">
      <c r="C799" s="848"/>
      <c r="D799" s="848"/>
      <c r="E799" s="660"/>
      <c r="F799" s="660"/>
      <c r="G799" s="660"/>
      <c r="H799" s="848"/>
      <c r="I799" s="848"/>
      <c r="J799" s="660"/>
      <c r="K799" s="660"/>
      <c r="L799" s="660"/>
      <c r="M799" s="848"/>
      <c r="N799" s="848"/>
      <c r="O799" s="660"/>
      <c r="P799" s="660"/>
      <c r="Q799" s="660"/>
      <c r="BA799" s="418"/>
      <c r="BB799" s="497"/>
      <c r="BC799" s="418"/>
      <c r="BD799" s="418"/>
      <c r="BE799" s="418"/>
      <c r="BF799" s="418"/>
      <c r="BG799" s="418"/>
      <c r="BH799" s="418"/>
      <c r="BI799" s="418"/>
      <c r="BJ799" s="418"/>
      <c r="BK799" s="418"/>
      <c r="BL799" s="418"/>
      <c r="BM799" s="418"/>
      <c r="BN799" s="418"/>
      <c r="BO799" s="418"/>
      <c r="BP799" s="418"/>
      <c r="BQ799" s="418"/>
      <c r="BR799" s="418"/>
      <c r="BS799" s="418"/>
      <c r="BT799" s="418"/>
      <c r="BU799" s="418"/>
      <c r="BV799" s="418"/>
      <c r="BW799" s="418"/>
      <c r="BX799" s="418"/>
      <c r="BY799" s="418"/>
      <c r="BZ799" s="418"/>
      <c r="CA799" s="418"/>
      <c r="CB799" s="418"/>
      <c r="CC799" s="418"/>
      <c r="CD799" s="418"/>
      <c r="CE799" s="418"/>
      <c r="CF799" s="418"/>
      <c r="CG799" s="418"/>
      <c r="CH799" s="418"/>
      <c r="CI799" s="418"/>
      <c r="CJ799" s="418"/>
      <c r="CK799" s="418"/>
      <c r="CL799" s="418"/>
      <c r="CM799" s="418"/>
      <c r="CN799" s="418"/>
      <c r="CO799" s="418"/>
      <c r="CP799" s="418"/>
      <c r="CQ799" s="418"/>
      <c r="CR799" s="418"/>
      <c r="CS799" s="418"/>
      <c r="CT799" s="418"/>
      <c r="CU799" s="418"/>
      <c r="CV799" s="418"/>
      <c r="CW799" s="418"/>
      <c r="CX799" s="418"/>
      <c r="CY799" s="418"/>
      <c r="CZ799" s="418"/>
    </row>
    <row r="800" ht="25.15" customHeight="true" x14ac:dyDescent="0.2">
      <c r="C800" s="660"/>
      <c r="D800" s="660"/>
      <c r="E800" s="660"/>
      <c r="F800" s="660"/>
      <c r="G800" s="660"/>
      <c r="H800" s="660"/>
      <c r="I800" s="660"/>
      <c r="J800" s="660"/>
      <c r="K800" s="660"/>
      <c r="L800" s="660"/>
      <c r="M800" s="660"/>
      <c r="N800" s="660"/>
      <c r="O800" s="660"/>
      <c r="P800" s="660"/>
      <c r="Q800" s="660"/>
      <c r="BA800" s="418"/>
      <c r="BB800" s="497"/>
      <c r="BC800" s="418"/>
      <c r="BD800" s="418"/>
      <c r="BE800" s="418"/>
      <c r="BF800" s="418"/>
      <c r="BG800" s="418"/>
      <c r="BH800" s="418"/>
      <c r="BI800" s="418"/>
      <c r="BJ800" s="418"/>
      <c r="BK800" s="418"/>
      <c r="BL800" s="418"/>
      <c r="BM800" s="418"/>
      <c r="BN800" s="418"/>
      <c r="BO800" s="418"/>
      <c r="BP800" s="418"/>
      <c r="BQ800" s="418"/>
      <c r="BR800" s="418"/>
      <c r="BS800" s="418"/>
      <c r="BT800" s="418"/>
      <c r="BU800" s="418"/>
      <c r="BV800" s="418"/>
      <c r="BW800" s="418"/>
      <c r="BX800" s="418"/>
      <c r="BY800" s="418"/>
      <c r="BZ800" s="418"/>
      <c r="CA800" s="418"/>
      <c r="CB800" s="418"/>
      <c r="CC800" s="418"/>
      <c r="CD800" s="418"/>
      <c r="CE800" s="418"/>
      <c r="CF800" s="418"/>
      <c r="CG800" s="418"/>
      <c r="CH800" s="418"/>
      <c r="CI800" s="418"/>
      <c r="CJ800" s="418"/>
      <c r="CK800" s="418"/>
      <c r="CL800" s="418"/>
      <c r="CM800" s="418"/>
      <c r="CN800" s="418"/>
      <c r="CO800" s="418"/>
      <c r="CP800" s="418"/>
      <c r="CQ800" s="418"/>
      <c r="CR800" s="418"/>
      <c r="CS800" s="418"/>
      <c r="CT800" s="418"/>
      <c r="CU800" s="418"/>
      <c r="CV800" s="418"/>
      <c r="CW800" s="418"/>
      <c r="CX800" s="418"/>
      <c r="CY800" s="418"/>
      <c r="CZ800" s="418"/>
    </row>
    <row r="801" ht="25.15" customHeight="true" x14ac:dyDescent="0.2">
      <c r="C801" s="660"/>
      <c r="D801" s="660"/>
      <c r="E801" s="660"/>
      <c r="F801" s="660"/>
      <c r="G801" s="660"/>
      <c r="H801" s="660"/>
      <c r="I801" s="660"/>
      <c r="J801" s="660"/>
      <c r="K801" s="660"/>
      <c r="L801" s="660"/>
      <c r="M801" s="660"/>
      <c r="N801" s="660"/>
      <c r="O801" s="660"/>
      <c r="P801" s="660"/>
      <c r="Q801" s="660"/>
    </row>
    <row r="802" ht="25.15" customHeight="true" x14ac:dyDescent="0.2">
      <c r="C802" s="660"/>
      <c r="D802" s="660"/>
      <c r="E802" s="660"/>
      <c r="F802" s="660"/>
      <c r="G802" s="660"/>
      <c r="H802" s="660"/>
      <c r="I802" s="660"/>
      <c r="J802" s="660"/>
      <c r="K802" s="660"/>
      <c r="L802" s="660"/>
      <c r="M802" s="660"/>
      <c r="N802" s="660"/>
      <c r="O802" s="660"/>
      <c r="P802" s="660"/>
      <c r="Q802" s="660"/>
    </row>
    <row r="803" ht="25.15" customHeight="true" x14ac:dyDescent="0.2">
      <c r="C803" s="660"/>
      <c r="D803" s="660"/>
      <c r="E803" s="660"/>
      <c r="F803" s="660"/>
      <c r="G803" s="660"/>
      <c r="H803" s="660"/>
      <c r="I803" s="660"/>
      <c r="J803" s="660"/>
      <c r="K803" s="660"/>
      <c r="L803" s="660"/>
      <c r="M803" s="660"/>
      <c r="N803" s="660"/>
      <c r="O803" s="660"/>
      <c r="P803" s="660"/>
      <c r="Q803" s="660"/>
    </row>
    <row r="804" ht="25.15" customHeight="true" x14ac:dyDescent="0.2">
      <c r="C804" s="660"/>
      <c r="D804" s="660"/>
      <c r="E804" s="660"/>
      <c r="F804" s="660"/>
      <c r="G804" s="660"/>
      <c r="H804" s="660"/>
      <c r="I804" s="660"/>
      <c r="J804" s="660"/>
      <c r="K804" s="660"/>
      <c r="L804" s="660"/>
      <c r="M804" s="660"/>
      <c r="N804" s="660"/>
      <c r="O804" s="660"/>
      <c r="P804" s="660"/>
      <c r="Q804" s="660"/>
    </row>
    <row r="805" ht="25.15" customHeight="true" x14ac:dyDescent="0.2">
      <c r="C805" s="660"/>
      <c r="D805" s="660"/>
      <c r="E805" s="660"/>
      <c r="F805" s="660"/>
      <c r="G805" s="660"/>
      <c r="H805" s="660"/>
      <c r="I805" s="660"/>
      <c r="J805" s="660"/>
      <c r="K805" s="660"/>
      <c r="L805" s="660"/>
      <c r="M805" s="660"/>
      <c r="N805" s="660"/>
      <c r="O805" s="660"/>
      <c r="P805" s="660"/>
      <c r="Q805" s="660"/>
    </row>
    <row r="806" ht="25.15" customHeight="true" x14ac:dyDescent="0.2">
      <c r="C806" s="660"/>
      <c r="D806" s="660"/>
      <c r="E806" s="660"/>
      <c r="F806" s="660"/>
      <c r="G806" s="660"/>
      <c r="H806" s="660"/>
      <c r="I806" s="660"/>
      <c r="J806" s="660"/>
      <c r="K806" s="660"/>
      <c r="L806" s="660"/>
      <c r="M806" s="660"/>
      <c r="N806" s="660"/>
      <c r="O806" s="660"/>
      <c r="P806" s="660"/>
      <c r="Q806" s="660"/>
    </row>
    <row r="807" ht="25.15" customHeight="true" x14ac:dyDescent="0.2">
      <c r="C807" s="660"/>
      <c r="D807" s="660"/>
      <c r="E807" s="660"/>
      <c r="F807" s="660"/>
      <c r="G807" s="660"/>
      <c r="H807" s="660"/>
      <c r="I807" s="660"/>
      <c r="J807" s="660"/>
      <c r="K807" s="660"/>
      <c r="L807" s="660"/>
      <c r="M807" s="660"/>
      <c r="N807" s="660"/>
      <c r="O807" s="660"/>
      <c r="P807" s="660"/>
      <c r="Q807" s="660"/>
    </row>
    <row r="808" ht="25.15" customHeight="true" x14ac:dyDescent="0.2">
      <c r="C808" s="660"/>
      <c r="D808" s="660"/>
      <c r="E808" s="660"/>
      <c r="F808" s="660"/>
      <c r="G808" s="660"/>
      <c r="H808" s="660"/>
      <c r="I808" s="660"/>
      <c r="J808" s="660"/>
      <c r="K808" s="660"/>
      <c r="L808" s="660"/>
      <c r="M808" s="660"/>
      <c r="N808" s="660"/>
      <c r="O808" s="660"/>
      <c r="P808" s="660"/>
      <c r="Q808" s="660"/>
    </row>
    <row r="809" ht="25.15" customHeight="true" x14ac:dyDescent="0.2">
      <c r="C809" s="660"/>
      <c r="D809" s="660"/>
      <c r="E809" s="660"/>
      <c r="F809" s="660"/>
      <c r="G809" s="660"/>
      <c r="H809" s="660"/>
      <c r="I809" s="660"/>
      <c r="J809" s="660"/>
      <c r="K809" s="660"/>
      <c r="L809" s="660"/>
      <c r="M809" s="660"/>
      <c r="N809" s="660"/>
      <c r="O809" s="660"/>
      <c r="P809" s="660"/>
      <c r="Q809" s="660"/>
    </row>
    <row r="810" ht="25.15" customHeight="true" x14ac:dyDescent="0.2">
      <c r="C810" s="660"/>
      <c r="D810" s="660"/>
      <c r="E810" s="660"/>
      <c r="F810" s="660"/>
      <c r="G810" s="660"/>
      <c r="H810" s="660"/>
      <c r="I810" s="660"/>
      <c r="J810" s="660"/>
      <c r="K810" s="660"/>
      <c r="L810" s="660"/>
      <c r="M810" s="660"/>
      <c r="N810" s="660"/>
      <c r="O810" s="660"/>
      <c r="P810" s="660"/>
      <c r="Q810" s="660"/>
    </row>
    <row r="811" ht="25.15" customHeight="true" x14ac:dyDescent="0.2">
      <c r="C811" s="660"/>
      <c r="D811" s="660"/>
      <c r="E811" s="660"/>
      <c r="F811" s="660"/>
      <c r="G811" s="660"/>
      <c r="H811" s="660"/>
      <c r="I811" s="660"/>
      <c r="J811" s="660"/>
      <c r="K811" s="660"/>
      <c r="L811" s="660"/>
      <c r="M811" s="660"/>
      <c r="N811" s="660"/>
      <c r="O811" s="660"/>
      <c r="P811" s="660"/>
      <c r="Q811" s="660"/>
    </row>
    <row r="812" ht="25.15" customHeight="true" x14ac:dyDescent="0.2">
      <c r="C812" s="660"/>
      <c r="D812" s="660"/>
      <c r="E812" s="660"/>
      <c r="F812" s="660"/>
      <c r="G812" s="660"/>
      <c r="H812" s="660"/>
      <c r="I812" s="660"/>
      <c r="J812" s="660"/>
      <c r="K812" s="660"/>
      <c r="L812" s="660"/>
      <c r="M812" s="660"/>
      <c r="N812" s="660"/>
      <c r="O812" s="660"/>
      <c r="P812" s="660"/>
      <c r="Q812" s="660"/>
    </row>
    <row r="813" ht="25.15" customHeight="true" x14ac:dyDescent="0.2">
      <c r="C813" s="660"/>
      <c r="D813" s="660"/>
      <c r="E813" s="660"/>
      <c r="F813" s="660"/>
      <c r="G813" s="660"/>
      <c r="H813" s="660"/>
      <c r="I813" s="660"/>
      <c r="J813" s="660"/>
      <c r="K813" s="660"/>
      <c r="L813" s="660"/>
      <c r="M813" s="660"/>
      <c r="N813" s="660"/>
      <c r="O813" s="660"/>
      <c r="P813" s="660"/>
      <c r="Q813" s="660"/>
    </row>
    <row r="814" ht="25.15" customHeight="true" x14ac:dyDescent="0.2">
      <c r="C814" s="660"/>
      <c r="D814" s="660"/>
      <c r="E814" s="660"/>
      <c r="F814" s="660"/>
      <c r="G814" s="660"/>
      <c r="H814" s="660"/>
      <c r="I814" s="660"/>
      <c r="J814" s="660"/>
      <c r="K814" s="660"/>
      <c r="L814" s="660"/>
      <c r="M814" s="660"/>
      <c r="N814" s="660"/>
      <c r="O814" s="660"/>
      <c r="P814" s="660"/>
      <c r="Q814" s="660"/>
    </row>
    <row r="815" ht="25.15" customHeight="true" x14ac:dyDescent="0.2">
      <c r="C815" s="660"/>
      <c r="D815" s="660"/>
      <c r="E815" s="660"/>
      <c r="F815" s="660"/>
      <c r="G815" s="660"/>
      <c r="H815" s="660"/>
      <c r="I815" s="660"/>
      <c r="J815" s="660"/>
      <c r="K815" s="660"/>
      <c r="L815" s="660"/>
      <c r="M815" s="660"/>
      <c r="N815" s="660"/>
      <c r="O815" s="660"/>
      <c r="P815" s="660"/>
      <c r="Q815" s="660"/>
    </row>
    <row r="816" ht="25.15" customHeight="true" x14ac:dyDescent="0.2">
      <c r="C816" s="660"/>
      <c r="D816" s="660"/>
      <c r="E816" s="660"/>
      <c r="F816" s="660"/>
      <c r="G816" s="660"/>
      <c r="H816" s="660"/>
      <c r="I816" s="660"/>
      <c r="J816" s="660"/>
      <c r="K816" s="660"/>
      <c r="L816" s="660"/>
      <c r="M816" s="660"/>
      <c r="N816" s="660"/>
      <c r="O816" s="660"/>
      <c r="P816" s="660"/>
      <c r="Q816" s="660"/>
    </row>
    <row r="817" ht="25.15" customHeight="true" x14ac:dyDescent="0.2">
      <c r="C817" s="660"/>
      <c r="D817" s="660"/>
      <c r="E817" s="660"/>
      <c r="F817" s="660"/>
      <c r="G817" s="660"/>
      <c r="H817" s="660"/>
      <c r="I817" s="660"/>
      <c r="J817" s="660"/>
      <c r="K817" s="660"/>
      <c r="L817" s="660"/>
      <c r="M817" s="660"/>
      <c r="N817" s="660"/>
      <c r="O817" s="660"/>
      <c r="P817" s="660"/>
      <c r="Q817" s="660"/>
    </row>
    <row r="818" ht="25.15" customHeight="true" x14ac:dyDescent="0.2">
      <c r="C818" s="660"/>
      <c r="D818" s="660"/>
      <c r="E818" s="660"/>
      <c r="F818" s="660"/>
      <c r="G818" s="660"/>
      <c r="H818" s="660"/>
      <c r="I818" s="660"/>
      <c r="J818" s="660"/>
      <c r="K818" s="660"/>
      <c r="L818" s="660"/>
      <c r="M818" s="660"/>
      <c r="N818" s="660"/>
      <c r="O818" s="660"/>
      <c r="P818" s="660"/>
      <c r="Q818" s="660"/>
    </row>
    <row r="819" ht="25.15" customHeight="true" x14ac:dyDescent="0.2">
      <c r="C819" s="660"/>
      <c r="D819" s="660"/>
      <c r="E819" s="660"/>
      <c r="F819" s="660"/>
      <c r="G819" s="660"/>
      <c r="H819" s="660"/>
      <c r="I819" s="660"/>
      <c r="J819" s="660"/>
      <c r="K819" s="660"/>
      <c r="L819" s="660"/>
      <c r="M819" s="660"/>
      <c r="N819" s="660"/>
      <c r="O819" s="660"/>
      <c r="P819" s="660"/>
      <c r="Q819" s="660"/>
    </row>
    <row r="820" ht="25.15" customHeight="true" x14ac:dyDescent="0.2">
      <c r="C820" s="660"/>
      <c r="D820" s="660"/>
      <c r="E820" s="660"/>
      <c r="F820" s="660"/>
      <c r="G820" s="660"/>
      <c r="H820" s="660"/>
      <c r="I820" s="660"/>
      <c r="J820" s="660"/>
      <c r="K820" s="660"/>
      <c r="L820" s="660"/>
      <c r="M820" s="660"/>
      <c r="N820" s="660"/>
      <c r="O820" s="660"/>
      <c r="P820" s="660"/>
      <c r="Q820" s="660"/>
    </row>
    <row r="821" ht="25.15" customHeight="true" x14ac:dyDescent="0.2">
      <c r="C821" s="660"/>
      <c r="D821" s="660"/>
      <c r="E821" s="660"/>
      <c r="F821" s="660"/>
      <c r="G821" s="660"/>
      <c r="H821" s="660"/>
      <c r="I821" s="660"/>
      <c r="J821" s="660"/>
      <c r="K821" s="660"/>
      <c r="L821" s="660"/>
      <c r="M821" s="660"/>
      <c r="N821" s="660"/>
      <c r="O821" s="660"/>
      <c r="P821" s="660"/>
      <c r="Q821" s="660"/>
    </row>
    <row r="822" ht="25.15" customHeight="true" x14ac:dyDescent="0.2">
      <c r="C822" s="660"/>
      <c r="D822" s="660"/>
      <c r="E822" s="660"/>
      <c r="F822" s="660"/>
      <c r="G822" s="660"/>
      <c r="H822" s="660"/>
      <c r="I822" s="660"/>
      <c r="J822" s="660"/>
      <c r="K822" s="660"/>
      <c r="L822" s="660"/>
      <c r="M822" s="660"/>
      <c r="N822" s="660"/>
      <c r="O822" s="660"/>
      <c r="P822" s="660"/>
      <c r="Q822" s="660"/>
    </row>
    <row r="823" ht="25.15" customHeight="true" x14ac:dyDescent="0.2">
      <c r="C823" s="660"/>
      <c r="D823" s="660"/>
      <c r="E823" s="660"/>
      <c r="F823" s="660"/>
      <c r="G823" s="660"/>
      <c r="H823" s="660"/>
      <c r="I823" s="660"/>
      <c r="J823" s="660"/>
      <c r="K823" s="660"/>
      <c r="L823" s="660"/>
      <c r="M823" s="660"/>
      <c r="N823" s="660"/>
      <c r="O823" s="660"/>
      <c r="P823" s="660"/>
      <c r="Q823" s="660"/>
    </row>
    <row r="824" ht="25.15" customHeight="true" x14ac:dyDescent="0.2">
      <c r="C824" s="660"/>
      <c r="D824" s="660"/>
      <c r="E824" s="660"/>
      <c r="F824" s="660"/>
      <c r="G824" s="660"/>
      <c r="H824" s="660"/>
      <c r="I824" s="660"/>
      <c r="J824" s="660"/>
      <c r="K824" s="660"/>
      <c r="L824" s="660"/>
      <c r="M824" s="660"/>
      <c r="N824" s="660"/>
      <c r="O824" s="660"/>
      <c r="P824" s="660"/>
      <c r="Q824" s="660"/>
    </row>
    <row r="825" ht="25.15" customHeight="true" x14ac:dyDescent="0.2">
      <c r="C825" s="660"/>
      <c r="D825" s="660"/>
      <c r="E825" s="660"/>
      <c r="F825" s="660"/>
      <c r="G825" s="660"/>
      <c r="H825" s="660"/>
      <c r="I825" s="660"/>
      <c r="J825" s="660"/>
      <c r="K825" s="660"/>
      <c r="L825" s="660"/>
      <c r="M825" s="660"/>
      <c r="N825" s="660"/>
      <c r="O825" s="660"/>
      <c r="P825" s="660"/>
      <c r="Q825" s="660"/>
    </row>
    <row r="826" ht="25.15" customHeight="true" x14ac:dyDescent="0.2">
      <c r="C826" s="660"/>
      <c r="D826" s="660"/>
      <c r="E826" s="660"/>
      <c r="F826" s="660"/>
      <c r="G826" s="660"/>
      <c r="H826" s="660"/>
      <c r="I826" s="660"/>
      <c r="J826" s="660"/>
      <c r="K826" s="660"/>
      <c r="L826" s="660"/>
      <c r="M826" s="660"/>
      <c r="N826" s="660"/>
      <c r="O826" s="660"/>
      <c r="P826" s="660"/>
      <c r="Q826" s="660"/>
    </row>
    <row r="827" ht="25.15" customHeight="true" x14ac:dyDescent="0.2">
      <c r="C827" s="660"/>
      <c r="D827" s="660"/>
      <c r="E827" s="660"/>
      <c r="F827" s="660"/>
      <c r="G827" s="660"/>
      <c r="H827" s="660"/>
      <c r="I827" s="660"/>
      <c r="J827" s="660"/>
      <c r="K827" s="660"/>
      <c r="L827" s="660"/>
      <c r="M827" s="660"/>
      <c r="N827" s="660"/>
      <c r="O827" s="660"/>
      <c r="P827" s="660"/>
      <c r="Q827" s="660"/>
    </row>
    <row r="828" ht="25.15" customHeight="true" x14ac:dyDescent="0.2">
      <c r="C828" s="660"/>
      <c r="D828" s="660"/>
      <c r="E828" s="660"/>
      <c r="F828" s="660"/>
      <c r="G828" s="660"/>
      <c r="H828" s="660"/>
      <c r="I828" s="660"/>
      <c r="J828" s="660"/>
      <c r="K828" s="660"/>
      <c r="L828" s="660"/>
      <c r="M828" s="660"/>
      <c r="N828" s="660"/>
      <c r="O828" s="660"/>
      <c r="P828" s="660"/>
      <c r="Q828" s="660"/>
    </row>
    <row r="829" ht="25.15" customHeight="true" x14ac:dyDescent="0.2">
      <c r="C829" s="660"/>
      <c r="D829" s="660"/>
      <c r="E829" s="660"/>
      <c r="F829" s="660"/>
      <c r="G829" s="660"/>
      <c r="H829" s="660"/>
      <c r="I829" s="660"/>
      <c r="J829" s="660"/>
      <c r="K829" s="660"/>
      <c r="L829" s="660"/>
      <c r="M829" s="660"/>
      <c r="N829" s="660"/>
      <c r="O829" s="660"/>
      <c r="P829" s="660"/>
      <c r="Q829" s="660"/>
    </row>
    <row r="830" ht="25.15" customHeight="true" x14ac:dyDescent="0.2">
      <c r="C830" s="660"/>
      <c r="D830" s="660"/>
      <c r="E830" s="660"/>
      <c r="F830" s="660"/>
      <c r="G830" s="660"/>
      <c r="H830" s="660"/>
      <c r="I830" s="660"/>
      <c r="J830" s="660"/>
      <c r="K830" s="660"/>
      <c r="L830" s="660"/>
      <c r="M830" s="660"/>
      <c r="N830" s="660"/>
      <c r="O830" s="660"/>
      <c r="P830" s="660"/>
      <c r="Q830" s="660"/>
    </row>
    <row r="831" ht="25.15" customHeight="true" x14ac:dyDescent="0.2">
      <c r="C831" s="660"/>
      <c r="D831" s="660"/>
      <c r="E831" s="660"/>
      <c r="F831" s="660"/>
      <c r="G831" s="660"/>
      <c r="H831" s="660"/>
      <c r="I831" s="660"/>
      <c r="J831" s="660"/>
      <c r="K831" s="660"/>
      <c r="L831" s="660"/>
      <c r="M831" s="660"/>
      <c r="N831" s="660"/>
      <c r="O831" s="660"/>
      <c r="P831" s="660"/>
      <c r="Q831" s="660"/>
    </row>
    <row r="832" ht="25.15" customHeight="true" x14ac:dyDescent="0.2">
      <c r="C832" s="660"/>
      <c r="D832" s="660"/>
      <c r="E832" s="660"/>
      <c r="F832" s="660"/>
      <c r="G832" s="660"/>
      <c r="H832" s="660"/>
      <c r="I832" s="660"/>
      <c r="J832" s="660"/>
      <c r="K832" s="660"/>
      <c r="L832" s="660"/>
      <c r="M832" s="660"/>
      <c r="N832" s="660"/>
      <c r="O832" s="660"/>
      <c r="P832" s="660"/>
      <c r="Q832" s="660"/>
    </row>
    <row r="833" ht="25.15" customHeight="true" x14ac:dyDescent="0.2">
      <c r="C833" s="660"/>
      <c r="D833" s="660"/>
      <c r="E833" s="660"/>
      <c r="F833" s="660"/>
      <c r="G833" s="660"/>
      <c r="H833" s="660"/>
      <c r="I833" s="660"/>
      <c r="J833" s="660"/>
      <c r="K833" s="660"/>
      <c r="L833" s="660"/>
      <c r="M833" s="660"/>
      <c r="N833" s="660"/>
      <c r="O833" s="660"/>
      <c r="P833" s="660"/>
      <c r="Q833" s="660"/>
    </row>
    <row r="834" ht="25.15" customHeight="true" x14ac:dyDescent="0.2">
      <c r="C834" s="660"/>
      <c r="D834" s="660"/>
      <c r="E834" s="660"/>
      <c r="F834" s="660"/>
      <c r="G834" s="660"/>
      <c r="H834" s="660"/>
      <c r="I834" s="660"/>
      <c r="J834" s="660"/>
      <c r="K834" s="660"/>
      <c r="L834" s="660"/>
      <c r="M834" s="660"/>
      <c r="N834" s="660"/>
      <c r="O834" s="660"/>
      <c r="P834" s="660"/>
      <c r="Q834" s="660"/>
    </row>
    <row r="835" ht="25.15" customHeight="true" x14ac:dyDescent="0.2">
      <c r="C835" s="660"/>
      <c r="D835" s="660"/>
      <c r="E835" s="660"/>
      <c r="F835" s="660"/>
      <c r="G835" s="660"/>
      <c r="H835" s="660"/>
      <c r="I835" s="660"/>
      <c r="J835" s="660"/>
      <c r="K835" s="660"/>
      <c r="L835" s="660"/>
      <c r="M835" s="660"/>
      <c r="N835" s="660"/>
      <c r="O835" s="660"/>
      <c r="P835" s="660"/>
      <c r="Q835" s="660"/>
    </row>
    <row r="836" ht="25.15" customHeight="true" x14ac:dyDescent="0.2">
      <c r="C836" s="660"/>
      <c r="D836" s="660"/>
      <c r="E836" s="660"/>
      <c r="F836" s="660"/>
      <c r="G836" s="660"/>
      <c r="H836" s="660"/>
      <c r="I836" s="660"/>
      <c r="J836" s="660"/>
      <c r="K836" s="660"/>
      <c r="L836" s="660"/>
      <c r="M836" s="660"/>
      <c r="N836" s="660"/>
      <c r="O836" s="660"/>
      <c r="P836" s="660"/>
      <c r="Q836" s="660"/>
    </row>
    <row r="837" ht="25.15" customHeight="true" x14ac:dyDescent="0.2">
      <c r="C837" s="660"/>
      <c r="D837" s="660"/>
      <c r="E837" s="660"/>
      <c r="F837" s="660"/>
      <c r="G837" s="660"/>
      <c r="H837" s="660"/>
      <c r="I837" s="660"/>
      <c r="J837" s="660"/>
      <c r="K837" s="660"/>
      <c r="L837" s="660"/>
      <c r="M837" s="660"/>
      <c r="N837" s="660"/>
      <c r="O837" s="660"/>
      <c r="P837" s="660"/>
      <c r="Q837" s="660"/>
    </row>
    <row r="838" ht="25.15" customHeight="true" x14ac:dyDescent="0.2">
      <c r="C838" s="660"/>
      <c r="D838" s="660"/>
      <c r="E838" s="660"/>
      <c r="F838" s="660"/>
      <c r="G838" s="660"/>
      <c r="H838" s="660"/>
      <c r="I838" s="660"/>
      <c r="J838" s="660"/>
      <c r="K838" s="660"/>
      <c r="L838" s="660"/>
      <c r="M838" s="660"/>
      <c r="N838" s="660"/>
      <c r="O838" s="660"/>
      <c r="P838" s="660"/>
      <c r="Q838" s="660"/>
    </row>
    <row r="839" ht="25.15" customHeight="true" x14ac:dyDescent="0.2">
      <c r="C839" s="660"/>
      <c r="D839" s="660"/>
      <c r="E839" s="660"/>
      <c r="F839" s="660"/>
      <c r="G839" s="660"/>
      <c r="H839" s="660"/>
      <c r="I839" s="660"/>
      <c r="J839" s="660"/>
      <c r="K839" s="660"/>
      <c r="L839" s="660"/>
      <c r="M839" s="660"/>
      <c r="N839" s="660"/>
      <c r="O839" s="660"/>
      <c r="P839" s="660"/>
      <c r="Q839" s="660"/>
    </row>
    <row r="840" ht="25.15" customHeight="true" x14ac:dyDescent="0.2">
      <c r="C840" s="660"/>
      <c r="D840" s="660"/>
      <c r="E840" s="660"/>
      <c r="F840" s="660"/>
      <c r="G840" s="660"/>
      <c r="H840" s="660"/>
      <c r="I840" s="660"/>
      <c r="J840" s="660"/>
      <c r="K840" s="660"/>
      <c r="L840" s="660"/>
      <c r="M840" s="660"/>
      <c r="N840" s="660"/>
      <c r="O840" s="660"/>
      <c r="P840" s="660"/>
      <c r="Q840" s="660"/>
    </row>
    <row r="841" ht="25.15" customHeight="true" x14ac:dyDescent="0.2">
      <c r="C841" s="660"/>
      <c r="D841" s="660"/>
      <c r="E841" s="660"/>
      <c r="F841" s="660"/>
      <c r="G841" s="660"/>
      <c r="H841" s="660"/>
      <c r="I841" s="660"/>
      <c r="J841" s="660"/>
      <c r="K841" s="660"/>
      <c r="L841" s="660"/>
      <c r="M841" s="660"/>
      <c r="N841" s="660"/>
      <c r="O841" s="660"/>
      <c r="P841" s="660"/>
      <c r="Q841" s="660"/>
    </row>
    <row r="842" ht="25.15" customHeight="true" x14ac:dyDescent="0.2">
      <c r="C842" s="660"/>
      <c r="D842" s="660"/>
      <c r="E842" s="660"/>
      <c r="F842" s="660"/>
      <c r="G842" s="660"/>
      <c r="H842" s="660"/>
      <c r="I842" s="660"/>
      <c r="J842" s="660"/>
      <c r="K842" s="660"/>
      <c r="L842" s="660"/>
      <c r="M842" s="660"/>
      <c r="N842" s="660"/>
      <c r="O842" s="660"/>
      <c r="P842" s="660"/>
      <c r="Q842" s="660"/>
    </row>
    <row r="843" ht="25.15" customHeight="true" x14ac:dyDescent="0.2">
      <c r="C843" s="660"/>
      <c r="D843" s="660"/>
      <c r="E843" s="660"/>
      <c r="F843" s="660"/>
      <c r="G843" s="660"/>
      <c r="H843" s="660"/>
      <c r="I843" s="660"/>
      <c r="J843" s="660"/>
      <c r="K843" s="660"/>
      <c r="L843" s="660"/>
      <c r="M843" s="660"/>
      <c r="N843" s="660"/>
      <c r="O843" s="660"/>
      <c r="P843" s="660"/>
      <c r="Q843" s="660"/>
    </row>
    <row r="844" ht="25.15" customHeight="true" x14ac:dyDescent="0.2">
      <c r="C844" s="660"/>
      <c r="D844" s="660"/>
      <c r="E844" s="660"/>
      <c r="F844" s="660"/>
      <c r="G844" s="660"/>
      <c r="H844" s="660"/>
      <c r="I844" s="660"/>
      <c r="J844" s="660"/>
      <c r="K844" s="660"/>
      <c r="L844" s="660"/>
      <c r="M844" s="660"/>
      <c r="N844" s="660"/>
      <c r="O844" s="660"/>
      <c r="P844" s="660"/>
      <c r="Q844" s="660"/>
    </row>
    <row r="845" ht="25.15" customHeight="true" x14ac:dyDescent="0.2">
      <c r="C845" s="660"/>
      <c r="D845" s="660"/>
      <c r="E845" s="660"/>
      <c r="F845" s="660"/>
      <c r="G845" s="660"/>
      <c r="H845" s="660"/>
      <c r="I845" s="660"/>
      <c r="J845" s="660"/>
      <c r="K845" s="660"/>
      <c r="L845" s="660"/>
      <c r="M845" s="660"/>
      <c r="N845" s="660"/>
      <c r="O845" s="660"/>
      <c r="P845" s="660"/>
      <c r="Q845" s="660"/>
    </row>
    <row r="846" ht="25.15" customHeight="true" x14ac:dyDescent="0.2">
      <c r="C846" s="660"/>
      <c r="D846" s="660"/>
      <c r="E846" s="660"/>
      <c r="F846" s="660"/>
      <c r="G846" s="660"/>
      <c r="H846" s="660"/>
      <c r="I846" s="660"/>
      <c r="J846" s="660"/>
      <c r="K846" s="660"/>
      <c r="L846" s="660"/>
      <c r="M846" s="660"/>
      <c r="N846" s="660"/>
      <c r="O846" s="660"/>
      <c r="P846" s="660"/>
      <c r="Q846" s="660"/>
    </row>
    <row r="847" ht="25.15" customHeight="true" x14ac:dyDescent="0.2">
      <c r="C847" s="660"/>
      <c r="D847" s="660"/>
      <c r="E847" s="660"/>
      <c r="F847" s="660"/>
      <c r="G847" s="660"/>
      <c r="H847" s="660"/>
      <c r="I847" s="660"/>
      <c r="J847" s="660"/>
      <c r="K847" s="660"/>
      <c r="L847" s="660"/>
      <c r="M847" s="660"/>
      <c r="N847" s="660"/>
      <c r="O847" s="660"/>
      <c r="P847" s="660"/>
      <c r="Q847" s="660"/>
    </row>
    <row r="848" ht="25.15" customHeight="true" x14ac:dyDescent="0.2">
      <c r="C848" s="660"/>
      <c r="D848" s="660"/>
      <c r="E848" s="660"/>
      <c r="F848" s="660"/>
      <c r="G848" s="660"/>
      <c r="H848" s="660"/>
      <c r="I848" s="660"/>
      <c r="J848" s="660"/>
      <c r="K848" s="660"/>
      <c r="L848" s="660"/>
      <c r="M848" s="660"/>
      <c r="N848" s="660"/>
      <c r="O848" s="660"/>
      <c r="P848" s="660"/>
      <c r="Q848" s="660"/>
    </row>
    <row r="849" ht="25.15" customHeight="true" x14ac:dyDescent="0.2">
      <c r="C849" s="660"/>
      <c r="D849" s="660"/>
      <c r="E849" s="660"/>
      <c r="F849" s="660"/>
      <c r="G849" s="660"/>
      <c r="H849" s="660"/>
      <c r="I849" s="660"/>
      <c r="J849" s="660"/>
      <c r="K849" s="660"/>
      <c r="L849" s="660"/>
      <c r="M849" s="660"/>
      <c r="N849" s="660"/>
      <c r="O849" s="660"/>
      <c r="P849" s="660"/>
      <c r="Q849" s="660"/>
    </row>
    <row r="850" ht="25.15" customHeight="true" x14ac:dyDescent="0.2">
      <c r="C850" s="660"/>
      <c r="D850" s="660"/>
      <c r="E850" s="660"/>
      <c r="F850" s="660"/>
      <c r="G850" s="660"/>
      <c r="H850" s="660"/>
      <c r="I850" s="660"/>
      <c r="J850" s="660"/>
      <c r="K850" s="660"/>
      <c r="L850" s="660"/>
      <c r="M850" s="660"/>
      <c r="N850" s="660"/>
      <c r="O850" s="660"/>
      <c r="P850" s="660"/>
      <c r="Q850" s="660"/>
    </row>
    <row r="851" ht="25.15" customHeight="true" x14ac:dyDescent="0.2">
      <c r="C851" s="660"/>
      <c r="D851" s="660"/>
      <c r="E851" s="660"/>
      <c r="F851" s="660"/>
      <c r="G851" s="660"/>
      <c r="H851" s="660"/>
      <c r="I851" s="660"/>
      <c r="J851" s="660"/>
      <c r="K851" s="660"/>
      <c r="L851" s="660"/>
      <c r="M851" s="660"/>
      <c r="N851" s="660"/>
      <c r="O851" s="660"/>
      <c r="P851" s="660"/>
      <c r="Q851" s="660"/>
    </row>
    <row r="852" ht="25.15" customHeight="true" x14ac:dyDescent="0.2">
      <c r="C852" s="660"/>
      <c r="D852" s="660"/>
      <c r="E852" s="660"/>
      <c r="F852" s="660"/>
      <c r="G852" s="660"/>
      <c r="H852" s="660"/>
      <c r="I852" s="660"/>
      <c r="J852" s="660"/>
      <c r="K852" s="660"/>
      <c r="L852" s="660"/>
      <c r="M852" s="660"/>
      <c r="N852" s="660"/>
      <c r="O852" s="660"/>
      <c r="P852" s="660"/>
      <c r="Q852" s="660"/>
    </row>
    <row r="853" ht="25.15" customHeight="true" x14ac:dyDescent="0.2">
      <c r="C853" s="660"/>
      <c r="D853" s="660"/>
      <c r="E853" s="660"/>
      <c r="F853" s="660"/>
      <c r="G853" s="660"/>
      <c r="H853" s="660"/>
      <c r="I853" s="660"/>
      <c r="J853" s="660"/>
      <c r="K853" s="660"/>
      <c r="L853" s="660"/>
      <c r="M853" s="660"/>
      <c r="N853" s="660"/>
      <c r="O853" s="660"/>
      <c r="P853" s="660"/>
      <c r="Q853" s="660"/>
    </row>
    <row r="854" ht="25.15" customHeight="true" x14ac:dyDescent="0.2">
      <c r="C854" s="660"/>
      <c r="D854" s="660"/>
      <c r="E854" s="660"/>
      <c r="F854" s="660"/>
      <c r="G854" s="660"/>
      <c r="H854" s="660"/>
      <c r="I854" s="660"/>
      <c r="J854" s="660"/>
      <c r="K854" s="660"/>
      <c r="L854" s="660"/>
      <c r="M854" s="660"/>
      <c r="N854" s="660"/>
      <c r="O854" s="660"/>
      <c r="P854" s="660"/>
      <c r="Q854" s="660"/>
    </row>
    <row r="855" ht="25.15" customHeight="true" x14ac:dyDescent="0.2">
      <c r="C855" s="660"/>
      <c r="D855" s="660"/>
      <c r="E855" s="660"/>
      <c r="F855" s="660"/>
      <c r="G855" s="660"/>
      <c r="H855" s="660"/>
      <c r="I855" s="660"/>
      <c r="J855" s="660"/>
      <c r="K855" s="660"/>
      <c r="L855" s="660"/>
      <c r="M855" s="660"/>
      <c r="N855" s="660"/>
      <c r="O855" s="660"/>
      <c r="P855" s="660"/>
      <c r="Q855" s="660"/>
    </row>
    <row r="856" ht="25.15" customHeight="true" x14ac:dyDescent="0.2">
      <c r="C856" s="660"/>
      <c r="D856" s="660"/>
      <c r="E856" s="660"/>
      <c r="F856" s="660"/>
      <c r="G856" s="660"/>
      <c r="H856" s="660"/>
      <c r="I856" s="660"/>
      <c r="J856" s="660"/>
      <c r="K856" s="660"/>
      <c r="L856" s="660"/>
      <c r="M856" s="660"/>
      <c r="N856" s="660"/>
      <c r="O856" s="660"/>
      <c r="P856" s="660"/>
      <c r="Q856" s="660"/>
    </row>
    <row r="857" ht="25.15" customHeight="true" x14ac:dyDescent="0.2">
      <c r="C857" s="660"/>
      <c r="D857" s="660"/>
      <c r="E857" s="660"/>
      <c r="F857" s="660"/>
      <c r="G857" s="660"/>
      <c r="H857" s="660"/>
      <c r="I857" s="660"/>
      <c r="J857" s="660"/>
      <c r="K857" s="660"/>
      <c r="L857" s="660"/>
      <c r="M857" s="660"/>
      <c r="N857" s="660"/>
      <c r="O857" s="660"/>
      <c r="P857" s="660"/>
      <c r="Q857" s="660"/>
    </row>
    <row r="858" ht="25.15" customHeight="true" x14ac:dyDescent="0.2">
      <c r="C858" s="660"/>
      <c r="D858" s="660"/>
      <c r="E858" s="660"/>
      <c r="F858" s="660"/>
      <c r="G858" s="660"/>
      <c r="H858" s="660"/>
      <c r="I858" s="660"/>
      <c r="J858" s="660"/>
      <c r="K858" s="660"/>
      <c r="L858" s="660"/>
      <c r="M858" s="660"/>
      <c r="N858" s="660"/>
      <c r="O858" s="660"/>
      <c r="P858" s="660"/>
      <c r="Q858" s="660"/>
    </row>
    <row r="859" ht="25.15" customHeight="true" x14ac:dyDescent="0.2">
      <c r="C859" s="660"/>
      <c r="D859" s="660"/>
      <c r="E859" s="660"/>
      <c r="F859" s="660"/>
      <c r="G859" s="660"/>
      <c r="H859" s="660"/>
      <c r="I859" s="660"/>
      <c r="J859" s="660"/>
      <c r="K859" s="660"/>
      <c r="L859" s="660"/>
      <c r="M859" s="660"/>
      <c r="N859" s="660"/>
      <c r="O859" s="660"/>
      <c r="P859" s="660"/>
      <c r="Q859" s="660"/>
    </row>
    <row r="860" ht="25.15" customHeight="true" x14ac:dyDescent="0.2">
      <c r="C860" s="660"/>
      <c r="D860" s="660"/>
      <c r="E860" s="660"/>
      <c r="F860" s="660"/>
      <c r="G860" s="660"/>
      <c r="H860" s="660"/>
      <c r="I860" s="660"/>
      <c r="J860" s="660"/>
      <c r="K860" s="660"/>
      <c r="L860" s="660"/>
      <c r="M860" s="660"/>
      <c r="N860" s="660"/>
      <c r="O860" s="660"/>
      <c r="P860" s="660"/>
      <c r="Q860" s="660"/>
    </row>
    <row r="861" ht="25.15" customHeight="true" x14ac:dyDescent="0.2">
      <c r="C861" s="660"/>
      <c r="D861" s="660"/>
      <c r="E861" s="660"/>
      <c r="F861" s="660"/>
      <c r="G861" s="660"/>
      <c r="H861" s="660"/>
      <c r="I861" s="660"/>
      <c r="J861" s="660"/>
      <c r="K861" s="660"/>
      <c r="L861" s="660"/>
      <c r="M861" s="660"/>
      <c r="N861" s="660"/>
      <c r="O861" s="660"/>
      <c r="P861" s="660"/>
      <c r="Q861" s="660"/>
    </row>
    <row r="862" ht="25.15" customHeight="true" x14ac:dyDescent="0.2">
      <c r="C862" s="660"/>
      <c r="D862" s="660"/>
      <c r="E862" s="660"/>
      <c r="F862" s="660"/>
      <c r="G862" s="660"/>
      <c r="H862" s="660"/>
      <c r="I862" s="660"/>
      <c r="J862" s="660"/>
      <c r="K862" s="660"/>
      <c r="L862" s="660"/>
      <c r="M862" s="660"/>
      <c r="N862" s="660"/>
      <c r="O862" s="660"/>
      <c r="P862" s="660"/>
      <c r="Q862" s="660"/>
    </row>
    <row r="863" ht="25.15" customHeight="true" x14ac:dyDescent="0.2">
      <c r="C863" s="660"/>
      <c r="D863" s="660"/>
      <c r="E863" s="660"/>
      <c r="F863" s="660"/>
      <c r="G863" s="660"/>
      <c r="H863" s="660"/>
      <c r="I863" s="660"/>
      <c r="J863" s="660"/>
      <c r="K863" s="660"/>
      <c r="L863" s="660"/>
      <c r="M863" s="660"/>
      <c r="N863" s="660"/>
      <c r="O863" s="660"/>
      <c r="P863" s="660"/>
      <c r="Q863" s="660"/>
    </row>
    <row r="864" ht="25.15" customHeight="true" x14ac:dyDescent="0.2">
      <c r="C864" s="660"/>
      <c r="D864" s="660"/>
      <c r="E864" s="660"/>
      <c r="F864" s="660"/>
      <c r="G864" s="660"/>
      <c r="H864" s="660"/>
      <c r="I864" s="660"/>
      <c r="J864" s="660"/>
      <c r="K864" s="660"/>
      <c r="L864" s="660"/>
      <c r="M864" s="660"/>
      <c r="N864" s="660"/>
      <c r="O864" s="660"/>
      <c r="P864" s="660"/>
      <c r="Q864" s="660"/>
    </row>
    <row r="865" ht="25.15" customHeight="true" x14ac:dyDescent="0.2">
      <c r="C865" s="660"/>
      <c r="D865" s="660"/>
      <c r="E865" s="660"/>
      <c r="F865" s="660"/>
      <c r="G865" s="660"/>
      <c r="H865" s="660"/>
      <c r="I865" s="660"/>
      <c r="J865" s="660"/>
      <c r="K865" s="660"/>
      <c r="L865" s="660"/>
      <c r="M865" s="660"/>
      <c r="N865" s="660"/>
      <c r="O865" s="660"/>
      <c r="P865" s="660"/>
      <c r="Q865" s="660"/>
    </row>
    <row r="866" ht="25.15" customHeight="true" x14ac:dyDescent="0.2">
      <c r="C866" s="660"/>
      <c r="D866" s="660"/>
      <c r="E866" s="660"/>
      <c r="F866" s="660"/>
      <c r="G866" s="660"/>
      <c r="H866" s="660"/>
      <c r="I866" s="660"/>
      <c r="J866" s="660"/>
      <c r="K866" s="660"/>
      <c r="L866" s="660"/>
      <c r="M866" s="660"/>
      <c r="N866" s="660"/>
      <c r="O866" s="660"/>
      <c r="P866" s="660"/>
      <c r="Q866" s="660"/>
    </row>
    <row r="867" ht="25.15" customHeight="true" x14ac:dyDescent="0.2">
      <c r="C867" s="660"/>
      <c r="D867" s="660"/>
      <c r="E867" s="660"/>
      <c r="F867" s="660"/>
      <c r="G867" s="660"/>
      <c r="H867" s="660"/>
      <c r="I867" s="660"/>
      <c r="J867" s="660"/>
      <c r="K867" s="660"/>
      <c r="L867" s="660"/>
      <c r="M867" s="660"/>
      <c r="N867" s="660"/>
      <c r="O867" s="660"/>
      <c r="P867" s="660"/>
      <c r="Q867" s="660"/>
    </row>
    <row r="868" ht="25.15" customHeight="true" x14ac:dyDescent="0.2">
      <c r="C868" s="660"/>
      <c r="D868" s="660"/>
      <c r="E868" s="660"/>
      <c r="F868" s="660"/>
      <c r="G868" s="660"/>
      <c r="H868" s="660"/>
      <c r="I868" s="660"/>
      <c r="J868" s="660"/>
      <c r="K868" s="660"/>
      <c r="L868" s="660"/>
      <c r="M868" s="660"/>
      <c r="N868" s="660"/>
      <c r="O868" s="660"/>
      <c r="P868" s="660"/>
      <c r="Q868" s="660"/>
    </row>
    <row r="869" ht="25.15" customHeight="true" x14ac:dyDescent="0.2">
      <c r="C869" s="660"/>
      <c r="D869" s="660"/>
      <c r="E869" s="660"/>
      <c r="F869" s="660"/>
      <c r="G869" s="660"/>
      <c r="H869" s="660"/>
      <c r="I869" s="660"/>
      <c r="J869" s="660"/>
      <c r="K869" s="660"/>
      <c r="L869" s="660"/>
      <c r="M869" s="660"/>
      <c r="N869" s="660"/>
      <c r="O869" s="660"/>
      <c r="P869" s="660"/>
      <c r="Q869" s="660"/>
    </row>
    <row r="870" ht="25.15" customHeight="true" x14ac:dyDescent="0.2">
      <c r="C870" s="660"/>
      <c r="D870" s="660"/>
      <c r="E870" s="660"/>
      <c r="F870" s="660"/>
      <c r="G870" s="660"/>
      <c r="H870" s="660"/>
      <c r="I870" s="660"/>
      <c r="J870" s="660"/>
      <c r="K870" s="660"/>
      <c r="L870" s="660"/>
      <c r="M870" s="660"/>
      <c r="N870" s="660"/>
      <c r="O870" s="660"/>
      <c r="P870" s="660"/>
      <c r="Q870" s="660"/>
    </row>
    <row r="871" ht="25.15" customHeight="true" x14ac:dyDescent="0.2">
      <c r="C871" s="660"/>
      <c r="D871" s="660"/>
      <c r="E871" s="660"/>
      <c r="F871" s="660"/>
      <c r="G871" s="660"/>
      <c r="H871" s="660"/>
      <c r="I871" s="660"/>
      <c r="J871" s="660"/>
      <c r="K871" s="660"/>
      <c r="L871" s="660"/>
      <c r="M871" s="660"/>
      <c r="N871" s="660"/>
      <c r="O871" s="660"/>
      <c r="P871" s="660"/>
      <c r="Q871" s="660"/>
    </row>
    <row r="872" ht="25.15" customHeight="true" x14ac:dyDescent="0.2">
      <c r="C872" s="660"/>
      <c r="D872" s="660"/>
      <c r="E872" s="660"/>
      <c r="F872" s="660"/>
      <c r="G872" s="660"/>
      <c r="H872" s="660"/>
      <c r="I872" s="660"/>
      <c r="J872" s="660"/>
      <c r="K872" s="660"/>
      <c r="L872" s="660"/>
      <c r="M872" s="660"/>
      <c r="N872" s="660"/>
      <c r="O872" s="660"/>
      <c r="P872" s="660"/>
      <c r="Q872" s="660"/>
    </row>
    <row r="873" ht="25.15" customHeight="true" x14ac:dyDescent="0.2">
      <c r="C873" s="660"/>
      <c r="D873" s="660"/>
      <c r="E873" s="660"/>
      <c r="F873" s="660"/>
      <c r="G873" s="660"/>
      <c r="H873" s="660"/>
      <c r="I873" s="660"/>
      <c r="J873" s="660"/>
      <c r="K873" s="660"/>
      <c r="L873" s="660"/>
      <c r="M873" s="660"/>
      <c r="N873" s="660"/>
      <c r="O873" s="660"/>
      <c r="P873" s="660"/>
      <c r="Q873" s="660"/>
    </row>
    <row r="874" ht="25.15" customHeight="true" x14ac:dyDescent="0.2">
      <c r="C874" s="660"/>
      <c r="D874" s="660"/>
      <c r="E874" s="660"/>
      <c r="F874" s="660"/>
      <c r="G874" s="660"/>
      <c r="H874" s="660"/>
      <c r="I874" s="660"/>
      <c r="J874" s="660"/>
      <c r="K874" s="660"/>
      <c r="L874" s="660"/>
      <c r="M874" s="660"/>
      <c r="N874" s="660"/>
      <c r="O874" s="660"/>
      <c r="P874" s="660"/>
      <c r="Q874" s="660"/>
    </row>
    <row r="875" ht="25.15" customHeight="true" x14ac:dyDescent="0.2">
      <c r="C875" s="660"/>
      <c r="D875" s="660"/>
      <c r="E875" s="660"/>
      <c r="F875" s="660"/>
      <c r="G875" s="660"/>
      <c r="H875" s="660"/>
      <c r="I875" s="660"/>
      <c r="J875" s="660"/>
      <c r="K875" s="660"/>
      <c r="L875" s="660"/>
      <c r="M875" s="660"/>
      <c r="N875" s="660"/>
      <c r="O875" s="660"/>
      <c r="P875" s="660"/>
      <c r="Q875" s="660"/>
    </row>
    <row r="876" ht="25.15" customHeight="true" x14ac:dyDescent="0.2">
      <c r="C876" s="660"/>
      <c r="D876" s="660"/>
      <c r="E876" s="660"/>
      <c r="F876" s="660"/>
      <c r="G876" s="660"/>
      <c r="H876" s="660"/>
      <c r="I876" s="660"/>
      <c r="J876" s="660"/>
      <c r="K876" s="660"/>
      <c r="L876" s="660"/>
      <c r="M876" s="660"/>
      <c r="N876" s="660"/>
      <c r="O876" s="660"/>
      <c r="P876" s="660"/>
      <c r="Q876" s="660"/>
    </row>
    <row r="877" ht="25.15" customHeight="true" x14ac:dyDescent="0.2">
      <c r="C877" s="660"/>
      <c r="D877" s="660"/>
      <c r="E877" s="660"/>
      <c r="F877" s="660"/>
      <c r="G877" s="660"/>
      <c r="H877" s="660"/>
      <c r="I877" s="660"/>
      <c r="J877" s="660"/>
      <c r="K877" s="660"/>
      <c r="L877" s="660"/>
      <c r="M877" s="660"/>
      <c r="N877" s="660"/>
      <c r="O877" s="660"/>
      <c r="P877" s="660"/>
      <c r="Q877" s="660"/>
    </row>
    <row r="878" ht="25.15" customHeight="true" x14ac:dyDescent="0.2">
      <c r="C878" s="660"/>
      <c r="D878" s="660"/>
      <c r="E878" s="660"/>
      <c r="F878" s="660"/>
      <c r="G878" s="660"/>
      <c r="H878" s="660"/>
      <c r="I878" s="660"/>
      <c r="J878" s="660"/>
      <c r="K878" s="660"/>
      <c r="L878" s="660"/>
      <c r="M878" s="660"/>
      <c r="N878" s="660"/>
      <c r="O878" s="660"/>
      <c r="P878" s="660"/>
      <c r="Q878" s="660"/>
    </row>
    <row r="879" ht="25.15" customHeight="true" x14ac:dyDescent="0.2">
      <c r="C879" s="660"/>
      <c r="D879" s="660"/>
      <c r="E879" s="660"/>
      <c r="F879" s="660"/>
      <c r="G879" s="660"/>
      <c r="H879" s="660"/>
      <c r="I879" s="660"/>
      <c r="J879" s="660"/>
      <c r="K879" s="660"/>
      <c r="L879" s="660"/>
      <c r="M879" s="660"/>
      <c r="N879" s="660"/>
      <c r="O879" s="660"/>
      <c r="P879" s="660"/>
      <c r="Q879" s="660"/>
    </row>
    <row r="880" ht="25.15" customHeight="true" x14ac:dyDescent="0.2">
      <c r="C880" s="660"/>
      <c r="D880" s="660"/>
      <c r="E880" s="660"/>
      <c r="F880" s="660"/>
      <c r="G880" s="660"/>
      <c r="H880" s="660"/>
      <c r="I880" s="660"/>
      <c r="J880" s="660"/>
      <c r="K880" s="660"/>
      <c r="L880" s="660"/>
      <c r="M880" s="660"/>
      <c r="N880" s="660"/>
      <c r="O880" s="660"/>
      <c r="P880" s="660"/>
      <c r="Q880" s="660"/>
    </row>
    <row r="881" ht="25.15" customHeight="true" x14ac:dyDescent="0.2">
      <c r="C881" s="660"/>
      <c r="D881" s="660"/>
      <c r="E881" s="660"/>
      <c r="F881" s="660"/>
      <c r="G881" s="660"/>
      <c r="H881" s="660"/>
      <c r="I881" s="660"/>
      <c r="J881" s="660"/>
      <c r="K881" s="660"/>
      <c r="L881" s="660"/>
      <c r="M881" s="660"/>
      <c r="N881" s="660"/>
      <c r="O881" s="660"/>
      <c r="P881" s="660"/>
      <c r="Q881" s="660"/>
    </row>
    <row r="882" ht="25.15" customHeight="true" x14ac:dyDescent="0.2">
      <c r="C882" s="660"/>
      <c r="D882" s="660"/>
      <c r="E882" s="660"/>
      <c r="F882" s="660"/>
      <c r="G882" s="660"/>
      <c r="H882" s="660"/>
      <c r="I882" s="660"/>
      <c r="J882" s="660"/>
      <c r="K882" s="660"/>
      <c r="L882" s="660"/>
      <c r="M882" s="660"/>
      <c r="N882" s="660"/>
      <c r="O882" s="660"/>
      <c r="P882" s="660"/>
      <c r="Q882" s="660"/>
    </row>
    <row r="883" ht="25.15" customHeight="true" x14ac:dyDescent="0.2">
      <c r="C883" s="660"/>
      <c r="D883" s="660"/>
      <c r="E883" s="660"/>
      <c r="F883" s="660"/>
      <c r="G883" s="660"/>
      <c r="H883" s="660"/>
      <c r="I883" s="660"/>
      <c r="J883" s="660"/>
      <c r="K883" s="660"/>
      <c r="L883" s="660"/>
      <c r="M883" s="660"/>
      <c r="N883" s="660"/>
      <c r="O883" s="660"/>
      <c r="P883" s="660"/>
      <c r="Q883" s="660"/>
    </row>
    <row r="884" ht="25.15" customHeight="true" x14ac:dyDescent="0.2">
      <c r="C884" s="660"/>
      <c r="D884" s="660"/>
      <c r="E884" s="660"/>
      <c r="F884" s="660"/>
      <c r="G884" s="660"/>
      <c r="H884" s="660"/>
      <c r="I884" s="660"/>
      <c r="J884" s="660"/>
      <c r="K884" s="660"/>
      <c r="L884" s="660"/>
      <c r="M884" s="660"/>
      <c r="N884" s="660"/>
      <c r="O884" s="660"/>
      <c r="P884" s="660"/>
      <c r="Q884" s="660"/>
    </row>
    <row r="885" ht="25.15" customHeight="true" x14ac:dyDescent="0.2">
      <c r="C885" s="660"/>
      <c r="D885" s="660"/>
      <c r="E885" s="660"/>
      <c r="F885" s="660"/>
      <c r="G885" s="660"/>
      <c r="H885" s="660"/>
      <c r="I885" s="660"/>
      <c r="J885" s="660"/>
      <c r="K885" s="660"/>
      <c r="L885" s="660"/>
      <c r="M885" s="660"/>
      <c r="N885" s="660"/>
      <c r="O885" s="660"/>
      <c r="P885" s="660"/>
      <c r="Q885" s="660"/>
    </row>
    <row r="886" ht="25.15" customHeight="true" x14ac:dyDescent="0.2">
      <c r="C886" s="660"/>
      <c r="D886" s="660"/>
      <c r="E886" s="660"/>
      <c r="F886" s="660"/>
      <c r="G886" s="660"/>
      <c r="H886" s="660"/>
      <c r="I886" s="660"/>
      <c r="J886" s="660"/>
      <c r="K886" s="660"/>
      <c r="L886" s="660"/>
      <c r="M886" s="660"/>
      <c r="N886" s="660"/>
      <c r="O886" s="660"/>
      <c r="P886" s="660"/>
      <c r="Q886" s="660"/>
    </row>
    <row r="887" ht="25.15" customHeight="true" x14ac:dyDescent="0.2">
      <c r="C887" s="660"/>
      <c r="D887" s="660"/>
      <c r="E887" s="660"/>
      <c r="F887" s="660"/>
      <c r="G887" s="660"/>
      <c r="H887" s="660"/>
      <c r="I887" s="660"/>
      <c r="J887" s="660"/>
      <c r="K887" s="660"/>
      <c r="L887" s="660"/>
      <c r="M887" s="660"/>
      <c r="N887" s="660"/>
      <c r="O887" s="660"/>
      <c r="P887" s="660"/>
      <c r="Q887" s="660"/>
    </row>
    <row r="888" ht="25.15" customHeight="true" x14ac:dyDescent="0.2">
      <c r="C888" s="660"/>
      <c r="D888" s="660"/>
      <c r="E888" s="660"/>
      <c r="F888" s="660"/>
      <c r="G888" s="660"/>
      <c r="H888" s="660"/>
      <c r="I888" s="660"/>
      <c r="J888" s="660"/>
      <c r="K888" s="660"/>
      <c r="L888" s="660"/>
      <c r="M888" s="660"/>
      <c r="N888" s="660"/>
      <c r="O888" s="660"/>
      <c r="P888" s="660"/>
      <c r="Q888" s="660"/>
    </row>
    <row r="889" ht="25.15" customHeight="true" x14ac:dyDescent="0.2">
      <c r="C889" s="660"/>
      <c r="D889" s="660"/>
      <c r="E889" s="660"/>
      <c r="F889" s="660"/>
      <c r="G889" s="660"/>
      <c r="H889" s="660"/>
      <c r="I889" s="660"/>
      <c r="J889" s="660"/>
      <c r="K889" s="660"/>
      <c r="L889" s="660"/>
      <c r="M889" s="660"/>
      <c r="N889" s="660"/>
      <c r="O889" s="660"/>
      <c r="P889" s="660"/>
      <c r="Q889" s="660"/>
    </row>
    <row r="890" ht="25.15" customHeight="true" x14ac:dyDescent="0.2">
      <c r="C890" s="660"/>
      <c r="D890" s="660"/>
      <c r="E890" s="660"/>
      <c r="F890" s="660"/>
      <c r="G890" s="660"/>
      <c r="H890" s="660"/>
      <c r="I890" s="660"/>
      <c r="J890" s="660"/>
      <c r="K890" s="660"/>
      <c r="L890" s="660"/>
      <c r="M890" s="660"/>
      <c r="N890" s="660"/>
      <c r="O890" s="660"/>
      <c r="P890" s="660"/>
      <c r="Q890" s="660"/>
    </row>
    <row r="891" ht="25.15" customHeight="true" x14ac:dyDescent="0.2">
      <c r="C891" s="660"/>
      <c r="D891" s="660"/>
      <c r="E891" s="660"/>
      <c r="F891" s="660"/>
      <c r="G891" s="660"/>
      <c r="H891" s="660"/>
      <c r="I891" s="660"/>
      <c r="J891" s="660"/>
      <c r="K891" s="660"/>
      <c r="L891" s="660"/>
      <c r="M891" s="660"/>
      <c r="N891" s="660"/>
      <c r="O891" s="660"/>
      <c r="P891" s="660"/>
      <c r="Q891" s="660"/>
    </row>
    <row r="892" ht="25.15" customHeight="true" x14ac:dyDescent="0.2">
      <c r="C892" s="660"/>
      <c r="D892" s="660"/>
      <c r="E892" s="660"/>
      <c r="F892" s="660"/>
      <c r="G892" s="660"/>
      <c r="H892" s="660"/>
      <c r="I892" s="660"/>
      <c r="J892" s="660"/>
      <c r="K892" s="660"/>
      <c r="L892" s="660"/>
      <c r="M892" s="660"/>
      <c r="N892" s="660"/>
      <c r="O892" s="660"/>
      <c r="P892" s="660"/>
      <c r="Q892" s="660"/>
    </row>
    <row r="893" ht="25.15" customHeight="true" x14ac:dyDescent="0.2">
      <c r="C893" s="660"/>
      <c r="D893" s="660"/>
      <c r="E893" s="660"/>
      <c r="F893" s="660"/>
      <c r="G893" s="660"/>
      <c r="H893" s="660"/>
      <c r="I893" s="660"/>
      <c r="J893" s="660"/>
      <c r="K893" s="660"/>
      <c r="L893" s="660"/>
      <c r="M893" s="660"/>
      <c r="N893" s="660"/>
      <c r="O893" s="660"/>
      <c r="P893" s="660"/>
      <c r="Q893" s="660"/>
    </row>
    <row r="894" ht="25.15" customHeight="true" x14ac:dyDescent="0.2">
      <c r="C894" s="660"/>
      <c r="D894" s="660"/>
      <c r="E894" s="660"/>
      <c r="F894" s="660"/>
      <c r="G894" s="660"/>
      <c r="H894" s="660"/>
      <c r="I894" s="660"/>
      <c r="J894" s="660"/>
      <c r="K894" s="660"/>
      <c r="L894" s="660"/>
      <c r="M894" s="660"/>
      <c r="N894" s="660"/>
      <c r="O894" s="660"/>
      <c r="P894" s="660"/>
      <c r="Q894" s="660"/>
    </row>
    <row r="895" ht="25.15" customHeight="true" x14ac:dyDescent="0.2">
      <c r="C895" s="660"/>
      <c r="D895" s="660"/>
      <c r="E895" s="660"/>
      <c r="F895" s="660"/>
      <c r="G895" s="660"/>
      <c r="H895" s="660"/>
      <c r="I895" s="660"/>
      <c r="J895" s="660"/>
      <c r="K895" s="660"/>
      <c r="L895" s="660"/>
      <c r="M895" s="660"/>
      <c r="N895" s="660"/>
      <c r="O895" s="660"/>
      <c r="P895" s="660"/>
      <c r="Q895" s="660"/>
    </row>
    <row r="896" ht="25.15" customHeight="true" x14ac:dyDescent="0.2">
      <c r="C896" s="660"/>
      <c r="D896" s="660"/>
      <c r="E896" s="660"/>
      <c r="F896" s="660"/>
      <c r="G896" s="660"/>
      <c r="H896" s="660"/>
      <c r="I896" s="660"/>
      <c r="J896" s="660"/>
      <c r="K896" s="660"/>
      <c r="L896" s="660"/>
      <c r="M896" s="660"/>
      <c r="N896" s="660"/>
      <c r="O896" s="660"/>
      <c r="P896" s="660"/>
      <c r="Q896" s="660"/>
    </row>
    <row r="897" ht="25.15" customHeight="true" x14ac:dyDescent="0.2">
      <c r="C897" s="660"/>
      <c r="D897" s="660"/>
      <c r="E897" s="660"/>
      <c r="F897" s="660"/>
      <c r="G897" s="660"/>
      <c r="H897" s="660"/>
      <c r="I897" s="660"/>
      <c r="J897" s="660"/>
      <c r="K897" s="660"/>
      <c r="L897" s="660"/>
      <c r="M897" s="660"/>
      <c r="N897" s="660"/>
      <c r="O897" s="660"/>
      <c r="P897" s="660"/>
      <c r="Q897" s="660"/>
    </row>
    <row r="898" ht="25.15" customHeight="true" x14ac:dyDescent="0.2">
      <c r="C898" s="660"/>
      <c r="D898" s="660"/>
      <c r="E898" s="660"/>
      <c r="F898" s="660"/>
      <c r="G898" s="660"/>
      <c r="H898" s="660"/>
      <c r="I898" s="660"/>
      <c r="J898" s="660"/>
      <c r="K898" s="660"/>
      <c r="L898" s="660"/>
      <c r="M898" s="660"/>
      <c r="N898" s="660"/>
      <c r="O898" s="660"/>
      <c r="P898" s="660"/>
      <c r="Q898" s="660"/>
    </row>
    <row r="899" ht="25.15" customHeight="true" x14ac:dyDescent="0.2">
      <c r="C899" s="660"/>
      <c r="D899" s="660"/>
      <c r="E899" s="660"/>
      <c r="F899" s="660"/>
      <c r="G899" s="660"/>
      <c r="H899" s="660"/>
      <c r="I899" s="660"/>
      <c r="J899" s="660"/>
      <c r="K899" s="660"/>
      <c r="L899" s="660"/>
      <c r="M899" s="660"/>
      <c r="N899" s="660"/>
      <c r="O899" s="660"/>
      <c r="P899" s="660"/>
      <c r="Q899" s="660"/>
    </row>
    <row r="900" ht="25.15" customHeight="true" x14ac:dyDescent="0.2">
      <c r="C900" s="660"/>
      <c r="D900" s="660"/>
      <c r="E900" s="660"/>
      <c r="F900" s="660"/>
      <c r="G900" s="660"/>
      <c r="H900" s="660"/>
      <c r="I900" s="660"/>
      <c r="J900" s="660"/>
      <c r="K900" s="660"/>
      <c r="L900" s="660"/>
      <c r="M900" s="660"/>
      <c r="N900" s="660"/>
      <c r="O900" s="660"/>
      <c r="P900" s="660"/>
      <c r="Q900" s="660"/>
    </row>
    <row r="901" ht="25.15" customHeight="true" x14ac:dyDescent="0.2">
      <c r="C901" s="660"/>
      <c r="D901" s="660"/>
      <c r="E901" s="660"/>
      <c r="F901" s="660"/>
      <c r="G901" s="660"/>
      <c r="H901" s="660"/>
      <c r="I901" s="660"/>
      <c r="J901" s="660"/>
      <c r="K901" s="660"/>
      <c r="L901" s="660"/>
      <c r="M901" s="660"/>
      <c r="N901" s="660"/>
      <c r="O901" s="660"/>
      <c r="P901" s="660"/>
      <c r="Q901" s="660"/>
    </row>
    <row r="902" ht="25.15" customHeight="true" x14ac:dyDescent="0.2">
      <c r="C902" s="660"/>
      <c r="D902" s="660"/>
      <c r="E902" s="660"/>
      <c r="F902" s="660"/>
      <c r="G902" s="660"/>
      <c r="H902" s="660"/>
      <c r="I902" s="660"/>
      <c r="J902" s="660"/>
      <c r="K902" s="660"/>
      <c r="L902" s="660"/>
      <c r="M902" s="660"/>
      <c r="N902" s="660"/>
      <c r="O902" s="660"/>
      <c r="P902" s="660"/>
      <c r="Q902" s="660"/>
    </row>
    <row r="903" ht="25.15" customHeight="true" x14ac:dyDescent="0.2">
      <c r="C903" s="660"/>
      <c r="D903" s="660"/>
      <c r="E903" s="660"/>
      <c r="F903" s="660"/>
      <c r="G903" s="660"/>
      <c r="H903" s="660"/>
      <c r="I903" s="660"/>
      <c r="J903" s="660"/>
      <c r="K903" s="660"/>
      <c r="L903" s="660"/>
      <c r="M903" s="660"/>
      <c r="N903" s="660"/>
      <c r="O903" s="660"/>
      <c r="P903" s="660"/>
      <c r="Q903" s="660"/>
    </row>
    <row r="904" ht="25.15" customHeight="true" x14ac:dyDescent="0.2">
      <c r="C904" s="660"/>
      <c r="D904" s="660"/>
      <c r="E904" s="660"/>
      <c r="F904" s="660"/>
      <c r="G904" s="660"/>
      <c r="H904" s="660"/>
      <c r="I904" s="660"/>
      <c r="J904" s="660"/>
      <c r="K904" s="660"/>
      <c r="L904" s="660"/>
      <c r="M904" s="660"/>
      <c r="N904" s="660"/>
      <c r="O904" s="660"/>
      <c r="P904" s="660"/>
      <c r="Q904" s="660"/>
    </row>
    <row r="905" ht="25.15" customHeight="true" x14ac:dyDescent="0.2">
      <c r="C905" s="660"/>
      <c r="D905" s="660"/>
      <c r="E905" s="660"/>
      <c r="F905" s="660"/>
      <c r="G905" s="660"/>
      <c r="H905" s="660"/>
      <c r="I905" s="660"/>
      <c r="J905" s="660"/>
      <c r="K905" s="660"/>
      <c r="L905" s="660"/>
      <c r="M905" s="660"/>
      <c r="N905" s="660"/>
      <c r="O905" s="660"/>
      <c r="P905" s="660"/>
      <c r="Q905" s="660"/>
    </row>
    <row r="906" ht="25.15" customHeight="true" x14ac:dyDescent="0.2">
      <c r="C906" s="660"/>
      <c r="D906" s="660"/>
      <c r="E906" s="660"/>
      <c r="F906" s="660"/>
      <c r="G906" s="660"/>
      <c r="H906" s="660"/>
      <c r="I906" s="660"/>
      <c r="J906" s="660"/>
      <c r="K906" s="660"/>
      <c r="L906" s="660"/>
      <c r="M906" s="660"/>
      <c r="N906" s="660"/>
      <c r="O906" s="660"/>
      <c r="P906" s="660"/>
      <c r="Q906" s="660"/>
    </row>
    <row r="907" ht="25.15" customHeight="true" x14ac:dyDescent="0.2">
      <c r="C907" s="660"/>
      <c r="D907" s="660"/>
      <c r="E907" s="660"/>
      <c r="F907" s="660"/>
      <c r="G907" s="660"/>
      <c r="H907" s="660"/>
      <c r="I907" s="660"/>
      <c r="J907" s="660"/>
      <c r="K907" s="660"/>
      <c r="L907" s="660"/>
      <c r="M907" s="660"/>
      <c r="N907" s="660"/>
      <c r="O907" s="660"/>
      <c r="P907" s="660"/>
      <c r="Q907" s="660"/>
    </row>
    <row r="908" ht="25.15" customHeight="true" x14ac:dyDescent="0.2">
      <c r="C908" s="660"/>
      <c r="D908" s="660"/>
      <c r="E908" s="660"/>
      <c r="F908" s="660"/>
      <c r="G908" s="660"/>
      <c r="H908" s="660"/>
      <c r="I908" s="660"/>
      <c r="J908" s="660"/>
      <c r="K908" s="660"/>
      <c r="L908" s="660"/>
      <c r="M908" s="660"/>
      <c r="N908" s="660"/>
      <c r="O908" s="660"/>
      <c r="P908" s="660"/>
      <c r="Q908" s="660"/>
    </row>
    <row r="909" ht="25.15" customHeight="true" x14ac:dyDescent="0.2">
      <c r="C909" s="660"/>
      <c r="D909" s="660"/>
      <c r="E909" s="660"/>
      <c r="F909" s="660"/>
      <c r="G909" s="660"/>
      <c r="H909" s="660"/>
      <c r="I909" s="660"/>
      <c r="J909" s="660"/>
      <c r="K909" s="660"/>
      <c r="L909" s="660"/>
      <c r="M909" s="660"/>
      <c r="N909" s="660"/>
      <c r="O909" s="660"/>
      <c r="P909" s="660"/>
      <c r="Q909" s="660"/>
    </row>
    <row r="910" ht="25.15" customHeight="true" x14ac:dyDescent="0.2">
      <c r="C910" s="660"/>
      <c r="D910" s="660"/>
      <c r="E910" s="660"/>
      <c r="F910" s="660"/>
      <c r="G910" s="660"/>
      <c r="H910" s="660"/>
      <c r="I910" s="660"/>
      <c r="J910" s="660"/>
      <c r="K910" s="660"/>
      <c r="L910" s="660"/>
      <c r="M910" s="660"/>
      <c r="N910" s="660"/>
      <c r="O910" s="660"/>
      <c r="P910" s="660"/>
      <c r="Q910" s="660"/>
    </row>
    <row r="911" ht="25.15" customHeight="true" x14ac:dyDescent="0.2">
      <c r="C911" s="660"/>
      <c r="D911" s="660"/>
      <c r="E911" s="660"/>
      <c r="F911" s="660"/>
      <c r="G911" s="660"/>
      <c r="H911" s="660"/>
      <c r="I911" s="660"/>
      <c r="J911" s="660"/>
      <c r="K911" s="660"/>
      <c r="L911" s="660"/>
      <c r="M911" s="660"/>
      <c r="N911" s="660"/>
      <c r="O911" s="660"/>
      <c r="P911" s="660"/>
      <c r="Q911" s="660"/>
    </row>
    <row r="912" ht="25.15" customHeight="true" x14ac:dyDescent="0.2">
      <c r="C912" s="660"/>
      <c r="D912" s="660"/>
      <c r="E912" s="660"/>
      <c r="F912" s="660"/>
      <c r="G912" s="660"/>
      <c r="H912" s="660"/>
      <c r="I912" s="660"/>
      <c r="J912" s="660"/>
      <c r="K912" s="660"/>
      <c r="L912" s="660"/>
      <c r="M912" s="660"/>
      <c r="N912" s="660"/>
      <c r="O912" s="660"/>
      <c r="P912" s="660"/>
      <c r="Q912" s="660"/>
    </row>
    <row r="913" ht="25.15" customHeight="true" x14ac:dyDescent="0.2">
      <c r="C913" s="660"/>
      <c r="D913" s="660"/>
      <c r="E913" s="660"/>
      <c r="F913" s="660"/>
      <c r="G913" s="660"/>
      <c r="H913" s="660"/>
      <c r="I913" s="660"/>
      <c r="J913" s="660"/>
      <c r="K913" s="660"/>
      <c r="L913" s="660"/>
      <c r="M913" s="660"/>
      <c r="N913" s="660"/>
      <c r="O913" s="660"/>
      <c r="P913" s="660"/>
      <c r="Q913" s="660"/>
    </row>
    <row r="914" ht="25.15" customHeight="true" x14ac:dyDescent="0.2">
      <c r="C914" s="660"/>
      <c r="D914" s="660"/>
      <c r="E914" s="660"/>
      <c r="F914" s="660"/>
      <c r="G914" s="660"/>
      <c r="H914" s="660"/>
      <c r="I914" s="660"/>
      <c r="J914" s="660"/>
      <c r="K914" s="660"/>
      <c r="L914" s="660"/>
      <c r="M914" s="660"/>
      <c r="N914" s="660"/>
      <c r="O914" s="660"/>
      <c r="P914" s="660"/>
      <c r="Q914" s="660"/>
    </row>
    <row r="915" ht="25.15" customHeight="true" x14ac:dyDescent="0.2">
      <c r="C915" s="660"/>
      <c r="D915" s="660"/>
      <c r="E915" s="660"/>
      <c r="F915" s="660"/>
      <c r="G915" s="660"/>
      <c r="H915" s="660"/>
      <c r="I915" s="660"/>
      <c r="J915" s="660"/>
      <c r="K915" s="660"/>
      <c r="L915" s="660"/>
      <c r="M915" s="660"/>
      <c r="N915" s="660"/>
      <c r="O915" s="660"/>
      <c r="P915" s="660"/>
      <c r="Q915" s="660"/>
    </row>
    <row r="916" ht="25.15" customHeight="true" x14ac:dyDescent="0.2">
      <c r="C916" s="660"/>
      <c r="D916" s="660"/>
      <c r="E916" s="660"/>
      <c r="F916" s="660"/>
      <c r="G916" s="660"/>
      <c r="H916" s="660"/>
      <c r="I916" s="660"/>
      <c r="J916" s="660"/>
      <c r="K916" s="660"/>
      <c r="L916" s="660"/>
      <c r="M916" s="660"/>
      <c r="N916" s="660"/>
      <c r="O916" s="660"/>
      <c r="P916" s="660"/>
      <c r="Q916" s="660"/>
    </row>
    <row r="917" ht="25.15" customHeight="true" x14ac:dyDescent="0.2">
      <c r="C917" s="660"/>
      <c r="D917" s="660"/>
      <c r="E917" s="660"/>
      <c r="F917" s="660"/>
      <c r="G917" s="660"/>
      <c r="H917" s="660"/>
      <c r="I917" s="660"/>
      <c r="J917" s="660"/>
      <c r="K917" s="660"/>
      <c r="L917" s="660"/>
      <c r="M917" s="660"/>
      <c r="N917" s="660"/>
      <c r="O917" s="660"/>
      <c r="P917" s="660"/>
      <c r="Q917" s="660"/>
    </row>
    <row r="918" ht="25.15" customHeight="true" x14ac:dyDescent="0.2">
      <c r="C918" s="660"/>
      <c r="D918" s="660"/>
      <c r="E918" s="660"/>
      <c r="F918" s="660"/>
      <c r="G918" s="660"/>
      <c r="H918" s="660"/>
      <c r="I918" s="660"/>
      <c r="J918" s="660"/>
      <c r="K918" s="660"/>
      <c r="L918" s="660"/>
      <c r="M918" s="660"/>
      <c r="N918" s="660"/>
      <c r="O918" s="660"/>
      <c r="P918" s="660"/>
      <c r="Q918" s="660"/>
    </row>
    <row r="919" ht="25.15" customHeight="true" x14ac:dyDescent="0.2">
      <c r="C919" s="660"/>
      <c r="D919" s="660"/>
      <c r="E919" s="660"/>
      <c r="F919" s="660"/>
      <c r="G919" s="660"/>
      <c r="H919" s="660"/>
      <c r="I919" s="660"/>
      <c r="J919" s="660"/>
      <c r="K919" s="660"/>
      <c r="L919" s="660"/>
      <c r="M919" s="660"/>
      <c r="N919" s="660"/>
      <c r="O919" s="660"/>
      <c r="P919" s="660"/>
      <c r="Q919" s="660"/>
    </row>
    <row r="920" ht="25.15" customHeight="true" x14ac:dyDescent="0.2">
      <c r="C920" s="660"/>
      <c r="D920" s="660"/>
      <c r="E920" s="660"/>
      <c r="F920" s="660"/>
      <c r="G920" s="660"/>
      <c r="H920" s="660"/>
      <c r="I920" s="660"/>
      <c r="J920" s="660"/>
      <c r="K920" s="660"/>
      <c r="L920" s="660"/>
      <c r="M920" s="660"/>
      <c r="N920" s="660"/>
      <c r="O920" s="660"/>
      <c r="P920" s="660"/>
      <c r="Q920" s="660"/>
    </row>
    <row r="921" ht="25.15" customHeight="true" x14ac:dyDescent="0.2">
      <c r="C921" s="660"/>
      <c r="D921" s="660"/>
      <c r="E921" s="660"/>
      <c r="F921" s="660"/>
      <c r="G921" s="660"/>
      <c r="H921" s="660"/>
      <c r="I921" s="660"/>
      <c r="J921" s="660"/>
      <c r="K921" s="660"/>
      <c r="L921" s="660"/>
      <c r="M921" s="660"/>
      <c r="N921" s="660"/>
      <c r="O921" s="660"/>
      <c r="P921" s="660"/>
      <c r="Q921" s="660"/>
    </row>
    <row r="922" ht="25.15" customHeight="true" x14ac:dyDescent="0.2">
      <c r="C922" s="660"/>
      <c r="D922" s="660"/>
      <c r="E922" s="660"/>
      <c r="F922" s="660"/>
      <c r="G922" s="660"/>
      <c r="H922" s="660"/>
      <c r="I922" s="660"/>
      <c r="J922" s="660"/>
      <c r="K922" s="660"/>
      <c r="L922" s="660"/>
      <c r="M922" s="660"/>
      <c r="N922" s="660"/>
      <c r="O922" s="660"/>
      <c r="P922" s="660"/>
      <c r="Q922" s="660"/>
    </row>
    <row r="923" ht="25.15" customHeight="true" x14ac:dyDescent="0.2">
      <c r="C923" s="660"/>
      <c r="D923" s="660"/>
      <c r="E923" s="660"/>
      <c r="F923" s="660"/>
      <c r="G923" s="660"/>
      <c r="H923" s="660"/>
      <c r="I923" s="660"/>
      <c r="J923" s="660"/>
      <c r="K923" s="660"/>
      <c r="L923" s="660"/>
      <c r="M923" s="660"/>
      <c r="N923" s="660"/>
      <c r="O923" s="660"/>
      <c r="P923" s="660"/>
      <c r="Q923" s="660"/>
    </row>
    <row r="924" ht="25.15" customHeight="true" x14ac:dyDescent="0.2">
      <c r="C924" s="660"/>
      <c r="D924" s="660"/>
      <c r="E924" s="660"/>
      <c r="F924" s="660"/>
      <c r="G924" s="660"/>
      <c r="H924" s="660"/>
      <c r="I924" s="660"/>
      <c r="J924" s="660"/>
      <c r="K924" s="660"/>
      <c r="L924" s="660"/>
      <c r="M924" s="660"/>
      <c r="N924" s="660"/>
      <c r="O924" s="660"/>
      <c r="P924" s="660"/>
      <c r="Q924" s="660"/>
    </row>
    <row r="925" ht="25.15" customHeight="true" x14ac:dyDescent="0.2">
      <c r="C925" s="660"/>
      <c r="D925" s="660"/>
      <c r="E925" s="660"/>
      <c r="F925" s="660"/>
      <c r="G925" s="660"/>
      <c r="H925" s="660"/>
      <c r="I925" s="660"/>
      <c r="J925" s="660"/>
      <c r="K925" s="660"/>
      <c r="L925" s="660"/>
      <c r="M925" s="660"/>
      <c r="N925" s="660"/>
      <c r="O925" s="660"/>
      <c r="P925" s="660"/>
      <c r="Q925" s="660"/>
    </row>
    <row r="926" ht="25.15" customHeight="true" x14ac:dyDescent="0.2">
      <c r="C926" s="660"/>
      <c r="D926" s="660"/>
      <c r="E926" s="660"/>
      <c r="F926" s="660"/>
      <c r="G926" s="660"/>
      <c r="H926" s="660"/>
      <c r="I926" s="660"/>
      <c r="J926" s="660"/>
      <c r="K926" s="660"/>
      <c r="L926" s="660"/>
      <c r="M926" s="660"/>
      <c r="N926" s="660"/>
      <c r="O926" s="660"/>
      <c r="P926" s="660"/>
      <c r="Q926" s="660"/>
    </row>
    <row r="927" ht="25.15" customHeight="true" x14ac:dyDescent="0.2">
      <c r="C927" s="660"/>
      <c r="D927" s="660"/>
      <c r="E927" s="660"/>
      <c r="F927" s="660"/>
      <c r="G927" s="660"/>
      <c r="H927" s="660"/>
      <c r="I927" s="660"/>
      <c r="J927" s="660"/>
      <c r="K927" s="660"/>
      <c r="L927" s="660"/>
      <c r="M927" s="660"/>
      <c r="N927" s="660"/>
      <c r="O927" s="660"/>
      <c r="P927" s="660"/>
      <c r="Q927" s="660"/>
    </row>
    <row r="928" ht="25.15" customHeight="true" x14ac:dyDescent="0.2">
      <c r="C928" s="660"/>
      <c r="D928" s="660"/>
      <c r="E928" s="660"/>
      <c r="F928" s="660"/>
      <c r="G928" s="660"/>
      <c r="H928" s="660"/>
      <c r="I928" s="660"/>
      <c r="J928" s="660"/>
      <c r="K928" s="660"/>
      <c r="L928" s="660"/>
      <c r="M928" s="660"/>
      <c r="N928" s="660"/>
      <c r="O928" s="660"/>
      <c r="P928" s="660"/>
      <c r="Q928" s="660"/>
    </row>
    <row r="929" ht="25.15" customHeight="true" x14ac:dyDescent="0.2">
      <c r="C929" s="660"/>
      <c r="D929" s="660"/>
      <c r="E929" s="660"/>
      <c r="F929" s="660"/>
      <c r="G929" s="660"/>
      <c r="H929" s="660"/>
      <c r="I929" s="660"/>
      <c r="J929" s="660"/>
      <c r="K929" s="660"/>
      <c r="L929" s="660"/>
      <c r="M929" s="660"/>
      <c r="N929" s="660"/>
      <c r="O929" s="660"/>
      <c r="P929" s="660"/>
      <c r="Q929" s="660"/>
    </row>
    <row r="930" ht="25.15" customHeight="true" x14ac:dyDescent="0.2">
      <c r="C930" s="660"/>
      <c r="D930" s="660"/>
      <c r="E930" s="660"/>
      <c r="F930" s="660"/>
      <c r="G930" s="660"/>
      <c r="H930" s="660"/>
      <c r="I930" s="660"/>
      <c r="J930" s="660"/>
      <c r="K930" s="660"/>
      <c r="L930" s="660"/>
      <c r="M930" s="660"/>
      <c r="N930" s="660"/>
      <c r="O930" s="660"/>
      <c r="P930" s="660"/>
      <c r="Q930" s="660"/>
    </row>
    <row r="931" ht="25.15" customHeight="true" x14ac:dyDescent="0.2">
      <c r="C931" s="660"/>
      <c r="D931" s="660"/>
      <c r="E931" s="660"/>
      <c r="F931" s="660"/>
      <c r="G931" s="660"/>
      <c r="H931" s="660"/>
      <c r="I931" s="660"/>
      <c r="J931" s="660"/>
      <c r="K931" s="660"/>
      <c r="L931" s="660"/>
      <c r="M931" s="660"/>
      <c r="N931" s="660"/>
      <c r="O931" s="660"/>
      <c r="P931" s="660"/>
      <c r="Q931" s="660"/>
    </row>
    <row r="932" ht="25.15" customHeight="true" x14ac:dyDescent="0.2">
      <c r="C932" s="660"/>
      <c r="D932" s="660"/>
      <c r="E932" s="660"/>
      <c r="F932" s="660"/>
      <c r="G932" s="660"/>
      <c r="H932" s="660"/>
      <c r="I932" s="660"/>
      <c r="J932" s="660"/>
      <c r="K932" s="660"/>
      <c r="L932" s="660"/>
      <c r="M932" s="660"/>
      <c r="N932" s="660"/>
      <c r="O932" s="660"/>
      <c r="P932" s="660"/>
      <c r="Q932" s="660"/>
    </row>
    <row r="933" ht="25.15" customHeight="true" x14ac:dyDescent="0.2">
      <c r="C933" s="660"/>
      <c r="D933" s="660"/>
      <c r="E933" s="660"/>
      <c r="F933" s="660"/>
      <c r="G933" s="660"/>
      <c r="H933" s="660"/>
      <c r="I933" s="660"/>
      <c r="J933" s="660"/>
      <c r="K933" s="660"/>
      <c r="L933" s="660"/>
      <c r="M933" s="660"/>
      <c r="N933" s="660"/>
      <c r="O933" s="660"/>
      <c r="P933" s="660"/>
      <c r="Q933" s="660"/>
    </row>
    <row r="934" ht="25.15" customHeight="true" x14ac:dyDescent="0.2">
      <c r="C934" s="660"/>
      <c r="D934" s="660"/>
      <c r="E934" s="660"/>
      <c r="F934" s="660"/>
      <c r="G934" s="660"/>
      <c r="H934" s="660"/>
      <c r="I934" s="660"/>
      <c r="J934" s="660"/>
      <c r="K934" s="660"/>
      <c r="L934" s="660"/>
      <c r="M934" s="660"/>
      <c r="N934" s="660"/>
      <c r="O934" s="660"/>
      <c r="P934" s="660"/>
      <c r="Q934" s="660"/>
    </row>
    <row r="935" ht="25.15" customHeight="true" x14ac:dyDescent="0.2">
      <c r="C935" s="660"/>
      <c r="D935" s="660"/>
      <c r="E935" s="660"/>
      <c r="F935" s="660"/>
      <c r="G935" s="660"/>
      <c r="H935" s="660"/>
      <c r="I935" s="660"/>
      <c r="J935" s="660"/>
      <c r="K935" s="660"/>
      <c r="L935" s="660"/>
      <c r="M935" s="660"/>
      <c r="N935" s="660"/>
      <c r="O935" s="660"/>
      <c r="P935" s="660"/>
      <c r="Q935" s="660"/>
    </row>
    <row r="936" ht="25.15" customHeight="true" x14ac:dyDescent="0.2">
      <c r="C936" s="660"/>
      <c r="D936" s="660"/>
      <c r="E936" s="660"/>
      <c r="F936" s="660"/>
      <c r="G936" s="660"/>
      <c r="H936" s="660"/>
      <c r="I936" s="660"/>
      <c r="J936" s="660"/>
      <c r="K936" s="660"/>
      <c r="L936" s="660"/>
      <c r="M936" s="660"/>
      <c r="N936" s="660"/>
      <c r="O936" s="660"/>
      <c r="P936" s="660"/>
      <c r="Q936" s="660"/>
    </row>
    <row r="937" ht="25.15" customHeight="true" x14ac:dyDescent="0.2">
      <c r="C937" s="660"/>
      <c r="D937" s="660"/>
      <c r="E937" s="660"/>
      <c r="F937" s="660"/>
      <c r="G937" s="660"/>
      <c r="H937" s="660"/>
      <c r="I937" s="660"/>
      <c r="J937" s="660"/>
      <c r="K937" s="660"/>
      <c r="L937" s="660"/>
      <c r="M937" s="660"/>
      <c r="N937" s="660"/>
      <c r="O937" s="660"/>
      <c r="P937" s="660"/>
      <c r="Q937" s="660"/>
    </row>
    <row r="938" ht="25.15" customHeight="true" x14ac:dyDescent="0.2">
      <c r="C938" s="660"/>
      <c r="D938" s="660"/>
      <c r="E938" s="660"/>
      <c r="F938" s="660"/>
      <c r="G938" s="660"/>
      <c r="H938" s="660"/>
      <c r="I938" s="660"/>
      <c r="J938" s="660"/>
      <c r="K938" s="660"/>
      <c r="L938" s="660"/>
      <c r="M938" s="660"/>
      <c r="N938" s="660"/>
      <c r="O938" s="660"/>
      <c r="P938" s="660"/>
      <c r="Q938" s="660"/>
    </row>
    <row r="939" ht="25.15" customHeight="true" x14ac:dyDescent="0.2">
      <c r="C939" s="660"/>
      <c r="D939" s="660"/>
      <c r="E939" s="660"/>
      <c r="F939" s="660"/>
      <c r="G939" s="660"/>
      <c r="H939" s="660"/>
      <c r="I939" s="660"/>
      <c r="J939" s="660"/>
      <c r="K939" s="660"/>
      <c r="L939" s="660"/>
      <c r="M939" s="660"/>
      <c r="N939" s="660"/>
      <c r="O939" s="660"/>
      <c r="P939" s="660"/>
      <c r="Q939" s="660"/>
    </row>
    <row r="940" ht="25.15" customHeight="true" x14ac:dyDescent="0.2">
      <c r="C940" s="660"/>
      <c r="D940" s="660"/>
      <c r="E940" s="660"/>
      <c r="F940" s="660"/>
      <c r="G940" s="660"/>
      <c r="H940" s="660"/>
      <c r="I940" s="660"/>
      <c r="J940" s="660"/>
      <c r="K940" s="660"/>
      <c r="L940" s="660"/>
      <c r="M940" s="660"/>
      <c r="N940" s="660"/>
      <c r="O940" s="660"/>
      <c r="P940" s="660"/>
      <c r="Q940" s="660"/>
    </row>
    <row r="941" ht="25.15" customHeight="true" x14ac:dyDescent="0.2">
      <c r="C941" s="660"/>
      <c r="D941" s="660"/>
      <c r="E941" s="660"/>
      <c r="F941" s="660"/>
      <c r="G941" s="660"/>
      <c r="H941" s="660"/>
      <c r="I941" s="660"/>
      <c r="J941" s="660"/>
      <c r="K941" s="660"/>
      <c r="L941" s="660"/>
      <c r="M941" s="660"/>
      <c r="N941" s="660"/>
      <c r="O941" s="660"/>
      <c r="P941" s="660"/>
      <c r="Q941" s="660"/>
    </row>
    <row r="942" ht="25.15" customHeight="true" x14ac:dyDescent="0.2">
      <c r="C942" s="660"/>
      <c r="D942" s="660"/>
      <c r="E942" s="660"/>
      <c r="F942" s="660"/>
      <c r="G942" s="660"/>
      <c r="H942" s="660"/>
      <c r="I942" s="660"/>
      <c r="J942" s="660"/>
      <c r="K942" s="660"/>
      <c r="L942" s="660"/>
      <c r="M942" s="660"/>
      <c r="N942" s="660"/>
      <c r="O942" s="660"/>
      <c r="P942" s="660"/>
      <c r="Q942" s="660"/>
    </row>
    <row r="943" ht="25.15" customHeight="true" x14ac:dyDescent="0.2">
      <c r="C943" s="660"/>
      <c r="D943" s="660"/>
      <c r="E943" s="660"/>
      <c r="F943" s="660"/>
      <c r="G943" s="660"/>
      <c r="H943" s="660"/>
      <c r="I943" s="660"/>
      <c r="J943" s="660"/>
      <c r="K943" s="660"/>
      <c r="L943" s="660"/>
      <c r="M943" s="660"/>
      <c r="N943" s="660"/>
      <c r="O943" s="660"/>
      <c r="P943" s="660"/>
      <c r="Q943" s="660"/>
    </row>
    <row r="944" ht="25.15" customHeight="true" x14ac:dyDescent="0.2">
      <c r="C944" s="660"/>
      <c r="D944" s="660"/>
      <c r="E944" s="660"/>
      <c r="F944" s="660"/>
      <c r="G944" s="660"/>
      <c r="H944" s="660"/>
      <c r="I944" s="660"/>
      <c r="J944" s="660"/>
      <c r="K944" s="660"/>
      <c r="L944" s="660"/>
      <c r="M944" s="660"/>
      <c r="N944" s="660"/>
      <c r="O944" s="660"/>
      <c r="P944" s="660"/>
      <c r="Q944" s="660"/>
    </row>
    <row r="945" ht="25.15" customHeight="true" x14ac:dyDescent="0.2">
      <c r="C945" s="660"/>
      <c r="D945" s="660"/>
      <c r="E945" s="660"/>
      <c r="F945" s="660"/>
      <c r="G945" s="660"/>
      <c r="H945" s="660"/>
      <c r="I945" s="660"/>
      <c r="J945" s="660"/>
      <c r="K945" s="660"/>
      <c r="L945" s="660"/>
      <c r="M945" s="660"/>
      <c r="N945" s="660"/>
      <c r="O945" s="660"/>
      <c r="P945" s="660"/>
      <c r="Q945" s="660"/>
    </row>
    <row r="946" ht="25.15" customHeight="true" x14ac:dyDescent="0.2">
      <c r="C946" s="660"/>
      <c r="D946" s="660"/>
      <c r="E946" s="660"/>
      <c r="F946" s="660"/>
      <c r="G946" s="660"/>
      <c r="H946" s="660"/>
      <c r="I946" s="660"/>
      <c r="J946" s="660"/>
      <c r="K946" s="660"/>
      <c r="L946" s="660"/>
      <c r="M946" s="660"/>
      <c r="N946" s="660"/>
      <c r="O946" s="660"/>
      <c r="P946" s="660"/>
      <c r="Q946" s="660"/>
    </row>
    <row r="947" ht="25.15" customHeight="true" x14ac:dyDescent="0.2">
      <c r="C947" s="660"/>
      <c r="D947" s="660"/>
      <c r="E947" s="660"/>
      <c r="F947" s="660"/>
      <c r="G947" s="660"/>
      <c r="H947" s="660"/>
      <c r="I947" s="660"/>
      <c r="J947" s="660"/>
      <c r="K947" s="660"/>
      <c r="L947" s="660"/>
      <c r="M947" s="660"/>
      <c r="N947" s="660"/>
      <c r="O947" s="660"/>
      <c r="P947" s="660"/>
      <c r="Q947" s="660"/>
    </row>
    <row r="948" ht="25.15" customHeight="true" x14ac:dyDescent="0.2">
      <c r="C948" s="660"/>
      <c r="D948" s="660"/>
      <c r="E948" s="660"/>
      <c r="F948" s="660"/>
      <c r="G948" s="660"/>
      <c r="H948" s="660"/>
      <c r="I948" s="660"/>
      <c r="J948" s="660"/>
      <c r="K948" s="660"/>
      <c r="L948" s="660"/>
      <c r="M948" s="660"/>
      <c r="N948" s="660"/>
      <c r="O948" s="660"/>
      <c r="P948" s="660"/>
      <c r="Q948" s="660"/>
    </row>
    <row r="949" ht="25.15" customHeight="true" x14ac:dyDescent="0.2">
      <c r="C949" s="660"/>
      <c r="D949" s="660"/>
      <c r="E949" s="660"/>
      <c r="F949" s="660"/>
      <c r="G949" s="660"/>
      <c r="H949" s="660"/>
      <c r="I949" s="660"/>
      <c r="J949" s="660"/>
      <c r="K949" s="660"/>
      <c r="L949" s="660"/>
      <c r="M949" s="660"/>
      <c r="N949" s="660"/>
      <c r="O949" s="660"/>
      <c r="P949" s="660"/>
      <c r="Q949" s="660"/>
    </row>
    <row r="950" ht="25.15" customHeight="true" x14ac:dyDescent="0.2">
      <c r="C950" s="660"/>
      <c r="D950" s="660"/>
      <c r="E950" s="660"/>
      <c r="F950" s="660"/>
      <c r="G950" s="660"/>
      <c r="H950" s="660"/>
      <c r="I950" s="660"/>
      <c r="J950" s="660"/>
      <c r="K950" s="660"/>
      <c r="L950" s="660"/>
      <c r="M950" s="660"/>
      <c r="N950" s="660"/>
      <c r="O950" s="660"/>
      <c r="P950" s="660"/>
      <c r="Q950" s="660"/>
    </row>
    <row r="951" ht="25.15" customHeight="true" x14ac:dyDescent="0.2">
      <c r="C951" s="660"/>
      <c r="D951" s="660"/>
      <c r="E951" s="660"/>
      <c r="F951" s="660"/>
      <c r="G951" s="660"/>
      <c r="H951" s="660"/>
      <c r="I951" s="660"/>
      <c r="J951" s="660"/>
      <c r="K951" s="660"/>
      <c r="L951" s="660"/>
      <c r="M951" s="660"/>
      <c r="N951" s="660"/>
      <c r="O951" s="660"/>
      <c r="P951" s="660"/>
      <c r="Q951" s="660"/>
    </row>
    <row r="952" ht="25.15" customHeight="true" x14ac:dyDescent="0.2">
      <c r="C952" s="660"/>
      <c r="D952" s="660"/>
      <c r="E952" s="660"/>
      <c r="F952" s="660"/>
      <c r="G952" s="660"/>
      <c r="H952" s="660"/>
      <c r="I952" s="660"/>
      <c r="J952" s="660"/>
      <c r="K952" s="660"/>
      <c r="L952" s="660"/>
      <c r="M952" s="660"/>
      <c r="N952" s="660"/>
      <c r="O952" s="660"/>
      <c r="P952" s="660"/>
      <c r="Q952" s="660"/>
    </row>
    <row r="953" ht="25.15" customHeight="true" x14ac:dyDescent="0.2">
      <c r="C953" s="660"/>
      <c r="D953" s="660"/>
      <c r="E953" s="660"/>
      <c r="F953" s="660"/>
      <c r="G953" s="660"/>
      <c r="H953" s="660"/>
      <c r="I953" s="660"/>
      <c r="J953" s="660"/>
      <c r="K953" s="660"/>
      <c r="L953" s="660"/>
      <c r="M953" s="660"/>
      <c r="N953" s="660"/>
      <c r="O953" s="660"/>
      <c r="P953" s="660"/>
      <c r="Q953" s="660"/>
    </row>
    <row r="954" ht="25.15" customHeight="true" x14ac:dyDescent="0.2">
      <c r="C954" s="660"/>
      <c r="D954" s="660"/>
      <c r="E954" s="660"/>
      <c r="F954" s="660"/>
      <c r="G954" s="660"/>
      <c r="H954" s="660"/>
      <c r="I954" s="660"/>
      <c r="J954" s="660"/>
      <c r="K954" s="660"/>
      <c r="L954" s="660"/>
      <c r="M954" s="660"/>
      <c r="N954" s="660"/>
      <c r="O954" s="660"/>
      <c r="P954" s="660"/>
      <c r="Q954" s="660"/>
    </row>
    <row r="955" ht="25.15" customHeight="true" x14ac:dyDescent="0.2">
      <c r="C955" s="660"/>
      <c r="D955" s="660"/>
      <c r="E955" s="660"/>
      <c r="F955" s="660"/>
      <c r="G955" s="660"/>
      <c r="H955" s="660"/>
      <c r="I955" s="660"/>
      <c r="J955" s="660"/>
      <c r="K955" s="660"/>
      <c r="L955" s="660"/>
      <c r="M955" s="660"/>
      <c r="N955" s="660"/>
      <c r="O955" s="660"/>
      <c r="P955" s="660"/>
      <c r="Q955" s="660"/>
    </row>
    <row r="956" ht="25.15" customHeight="true" x14ac:dyDescent="0.2">
      <c r="C956" s="660"/>
      <c r="D956" s="660"/>
      <c r="E956" s="660"/>
      <c r="F956" s="660"/>
      <c r="G956" s="660"/>
      <c r="H956" s="660"/>
      <c r="I956" s="660"/>
      <c r="J956" s="660"/>
      <c r="K956" s="660"/>
      <c r="L956" s="660"/>
      <c r="M956" s="660"/>
      <c r="N956" s="660"/>
      <c r="O956" s="660"/>
      <c r="P956" s="660"/>
      <c r="Q956" s="660"/>
    </row>
    <row r="957" ht="25.15" customHeight="true" x14ac:dyDescent="0.2">
      <c r="C957" s="660"/>
      <c r="D957" s="660"/>
      <c r="E957" s="660"/>
      <c r="F957" s="660"/>
      <c r="G957" s="660"/>
      <c r="H957" s="660"/>
      <c r="I957" s="660"/>
      <c r="J957" s="660"/>
      <c r="K957" s="660"/>
      <c r="L957" s="660"/>
      <c r="M957" s="660"/>
      <c r="N957" s="660"/>
      <c r="O957" s="660"/>
      <c r="P957" s="660"/>
      <c r="Q957" s="660"/>
    </row>
    <row r="958" ht="25.15" customHeight="true" x14ac:dyDescent="0.2">
      <c r="C958" s="660"/>
      <c r="D958" s="660"/>
      <c r="E958" s="660"/>
      <c r="F958" s="660"/>
      <c r="G958" s="660"/>
      <c r="H958" s="660"/>
      <c r="I958" s="660"/>
      <c r="J958" s="660"/>
      <c r="K958" s="660"/>
      <c r="L958" s="660"/>
      <c r="M958" s="660"/>
      <c r="N958" s="660"/>
      <c r="O958" s="660"/>
      <c r="P958" s="660"/>
      <c r="Q958" s="660"/>
    </row>
    <row r="959" ht="25.15" customHeight="true" x14ac:dyDescent="0.2">
      <c r="C959" s="660"/>
      <c r="D959" s="660"/>
      <c r="E959" s="660"/>
      <c r="F959" s="660"/>
      <c r="G959" s="660"/>
      <c r="H959" s="660"/>
      <c r="I959" s="660"/>
      <c r="J959" s="660"/>
      <c r="K959" s="660"/>
      <c r="L959" s="660"/>
      <c r="M959" s="660"/>
      <c r="N959" s="660"/>
      <c r="O959" s="660"/>
      <c r="P959" s="660"/>
      <c r="Q959" s="660"/>
    </row>
    <row r="960" ht="25.15" customHeight="true" x14ac:dyDescent="0.2">
      <c r="C960" s="660"/>
      <c r="D960" s="660"/>
      <c r="E960" s="660"/>
      <c r="F960" s="660"/>
      <c r="G960" s="660"/>
      <c r="H960" s="660"/>
      <c r="I960" s="660"/>
      <c r="J960" s="660"/>
      <c r="K960" s="660"/>
      <c r="L960" s="660"/>
      <c r="M960" s="660"/>
      <c r="N960" s="660"/>
      <c r="O960" s="660"/>
      <c r="P960" s="660"/>
      <c r="Q960" s="660"/>
    </row>
    <row r="961" ht="25.15" customHeight="true" x14ac:dyDescent="0.2">
      <c r="C961" s="660"/>
      <c r="D961" s="660"/>
      <c r="E961" s="660"/>
      <c r="F961" s="660"/>
      <c r="G961" s="660"/>
      <c r="H961" s="660"/>
      <c r="I961" s="660"/>
      <c r="J961" s="660"/>
      <c r="K961" s="660"/>
      <c r="L961" s="660"/>
      <c r="M961" s="660"/>
      <c r="N961" s="660"/>
      <c r="O961" s="660"/>
      <c r="P961" s="660"/>
      <c r="Q961" s="660"/>
    </row>
    <row r="962" ht="25.15" customHeight="true" x14ac:dyDescent="0.2">
      <c r="C962" s="660"/>
      <c r="D962" s="660"/>
      <c r="E962" s="660"/>
      <c r="F962" s="660"/>
      <c r="G962" s="660"/>
      <c r="H962" s="660"/>
      <c r="I962" s="660"/>
      <c r="J962" s="660"/>
      <c r="K962" s="660"/>
      <c r="L962" s="660"/>
      <c r="M962" s="660"/>
      <c r="N962" s="660"/>
      <c r="O962" s="660"/>
      <c r="P962" s="660"/>
      <c r="Q962" s="660"/>
    </row>
    <row r="963" ht="25.15" customHeight="true" x14ac:dyDescent="0.2">
      <c r="C963" s="660"/>
      <c r="D963" s="660"/>
      <c r="E963" s="660"/>
      <c r="F963" s="660"/>
      <c r="G963" s="660"/>
      <c r="H963" s="660"/>
      <c r="I963" s="660"/>
      <c r="J963" s="660"/>
      <c r="K963" s="660"/>
      <c r="L963" s="660"/>
      <c r="M963" s="660"/>
      <c r="N963" s="660"/>
      <c r="O963" s="660"/>
      <c r="P963" s="660"/>
      <c r="Q963" s="660"/>
    </row>
    <row r="964" ht="25.15" customHeight="true" x14ac:dyDescent="0.2">
      <c r="C964" s="660"/>
      <c r="D964" s="660"/>
      <c r="E964" s="660"/>
      <c r="F964" s="660"/>
      <c r="G964" s="660"/>
      <c r="H964" s="660"/>
      <c r="I964" s="660"/>
      <c r="J964" s="660"/>
      <c r="K964" s="660"/>
      <c r="L964" s="660"/>
      <c r="M964" s="660"/>
      <c r="N964" s="660"/>
      <c r="O964" s="660"/>
      <c r="P964" s="660"/>
      <c r="Q964" s="660"/>
    </row>
    <row r="965" ht="25.15" customHeight="true" x14ac:dyDescent="0.2">
      <c r="C965" s="660"/>
      <c r="D965" s="660"/>
      <c r="E965" s="660"/>
      <c r="F965" s="660"/>
      <c r="G965" s="660"/>
      <c r="H965" s="660"/>
      <c r="I965" s="660"/>
      <c r="J965" s="660"/>
      <c r="K965" s="660"/>
      <c r="L965" s="660"/>
      <c r="M965" s="660"/>
      <c r="N965" s="660"/>
      <c r="O965" s="660"/>
      <c r="P965" s="660"/>
      <c r="Q965" s="660"/>
    </row>
    <row r="966" ht="25.15" customHeight="true" x14ac:dyDescent="0.2">
      <c r="C966" s="660"/>
      <c r="D966" s="660"/>
      <c r="E966" s="660"/>
      <c r="F966" s="660"/>
      <c r="G966" s="660"/>
      <c r="H966" s="660"/>
      <c r="I966" s="660"/>
      <c r="J966" s="660"/>
      <c r="K966" s="660"/>
      <c r="L966" s="660"/>
      <c r="M966" s="660"/>
      <c r="N966" s="660"/>
      <c r="O966" s="660"/>
      <c r="P966" s="660"/>
      <c r="Q966" s="660"/>
    </row>
    <row r="967" ht="25.15" customHeight="true" x14ac:dyDescent="0.2">
      <c r="C967" s="660"/>
      <c r="D967" s="660"/>
      <c r="E967" s="660"/>
      <c r="F967" s="660"/>
      <c r="G967" s="660"/>
      <c r="H967" s="660"/>
      <c r="I967" s="660"/>
      <c r="J967" s="660"/>
      <c r="K967" s="660"/>
      <c r="L967" s="660"/>
      <c r="M967" s="660"/>
      <c r="N967" s="660"/>
      <c r="O967" s="660"/>
      <c r="P967" s="660"/>
      <c r="Q967" s="660"/>
    </row>
    <row r="968" ht="25.15" customHeight="true" x14ac:dyDescent="0.2">
      <c r="C968" s="660"/>
      <c r="D968" s="660"/>
      <c r="E968" s="660"/>
      <c r="F968" s="660"/>
      <c r="G968" s="660"/>
      <c r="H968" s="660"/>
      <c r="I968" s="660"/>
      <c r="J968" s="660"/>
      <c r="K968" s="660"/>
      <c r="L968" s="660"/>
      <c r="M968" s="660"/>
      <c r="N968" s="660"/>
      <c r="O968" s="660"/>
      <c r="P968" s="660"/>
      <c r="Q968" s="660"/>
    </row>
    <row r="969" ht="25.15" customHeight="true" x14ac:dyDescent="0.2">
      <c r="C969" s="660"/>
      <c r="D969" s="660"/>
      <c r="E969" s="660"/>
      <c r="F969" s="660"/>
      <c r="G969" s="660"/>
      <c r="H969" s="660"/>
      <c r="I969" s="660"/>
      <c r="J969" s="660"/>
      <c r="K969" s="660"/>
      <c r="L969" s="660"/>
      <c r="M969" s="660"/>
      <c r="N969" s="660"/>
      <c r="O969" s="660"/>
      <c r="P969" s="660"/>
      <c r="Q969" s="660"/>
    </row>
    <row r="970" ht="25.15" customHeight="true" x14ac:dyDescent="0.2">
      <c r="C970" s="660"/>
      <c r="D970" s="660"/>
      <c r="E970" s="660"/>
      <c r="F970" s="660"/>
      <c r="G970" s="660"/>
      <c r="H970" s="660"/>
      <c r="I970" s="660"/>
      <c r="J970" s="660"/>
      <c r="K970" s="660"/>
      <c r="L970" s="660"/>
      <c r="M970" s="660"/>
      <c r="N970" s="660"/>
      <c r="O970" s="660"/>
      <c r="P970" s="660"/>
      <c r="Q970" s="660"/>
    </row>
    <row r="971" ht="25.15" customHeight="true" x14ac:dyDescent="0.2">
      <c r="C971" s="660"/>
      <c r="D971" s="660"/>
      <c r="E971" s="660"/>
      <c r="F971" s="660"/>
      <c r="G971" s="660"/>
      <c r="H971" s="660"/>
      <c r="I971" s="660"/>
      <c r="J971" s="660"/>
      <c r="K971" s="660"/>
      <c r="L971" s="660"/>
      <c r="M971" s="660"/>
      <c r="N971" s="660"/>
      <c r="O971" s="660"/>
      <c r="P971" s="660"/>
      <c r="Q971" s="660"/>
    </row>
    <row r="972" ht="25.15" customHeight="true" x14ac:dyDescent="0.2">
      <c r="C972" s="660"/>
      <c r="D972" s="660"/>
      <c r="E972" s="660"/>
      <c r="F972" s="660"/>
      <c r="G972" s="660"/>
      <c r="H972" s="660"/>
      <c r="I972" s="660"/>
      <c r="J972" s="660"/>
      <c r="K972" s="660"/>
      <c r="L972" s="660"/>
      <c r="M972" s="660"/>
      <c r="N972" s="660"/>
      <c r="O972" s="660"/>
      <c r="P972" s="660"/>
      <c r="Q972" s="660"/>
    </row>
    <row r="973" ht="25.15" customHeight="true" x14ac:dyDescent="0.2">
      <c r="C973" s="660"/>
      <c r="D973" s="660"/>
      <c r="E973" s="660"/>
      <c r="F973" s="660"/>
      <c r="G973" s="660"/>
      <c r="H973" s="660"/>
      <c r="I973" s="660"/>
      <c r="J973" s="660"/>
      <c r="K973" s="660"/>
      <c r="L973" s="660"/>
      <c r="M973" s="660"/>
      <c r="N973" s="660"/>
      <c r="O973" s="660"/>
      <c r="P973" s="660"/>
      <c r="Q973" s="660"/>
    </row>
    <row r="974" ht="25.15" customHeight="true" x14ac:dyDescent="0.2">
      <c r="C974" s="660"/>
      <c r="D974" s="660"/>
      <c r="E974" s="660"/>
      <c r="F974" s="660"/>
      <c r="G974" s="660"/>
      <c r="H974" s="660"/>
      <c r="I974" s="660"/>
      <c r="J974" s="660"/>
      <c r="K974" s="660"/>
      <c r="L974" s="660"/>
      <c r="M974" s="660"/>
      <c r="N974" s="660"/>
      <c r="O974" s="660"/>
      <c r="P974" s="660"/>
      <c r="Q974" s="660"/>
    </row>
    <row r="975" ht="25.15" customHeight="true" x14ac:dyDescent="0.2">
      <c r="C975" s="660"/>
      <c r="D975" s="660"/>
      <c r="E975" s="660"/>
      <c r="F975" s="660"/>
      <c r="G975" s="660"/>
      <c r="H975" s="660"/>
      <c r="I975" s="660"/>
      <c r="J975" s="660"/>
      <c r="K975" s="660"/>
      <c r="L975" s="660"/>
      <c r="M975" s="660"/>
      <c r="N975" s="660"/>
      <c r="O975" s="660"/>
      <c r="P975" s="660"/>
      <c r="Q975" s="660"/>
    </row>
    <row r="976" ht="25.15" customHeight="true" x14ac:dyDescent="0.2">
      <c r="C976" s="660"/>
      <c r="D976" s="660"/>
      <c r="E976" s="660"/>
      <c r="F976" s="660"/>
      <c r="G976" s="660"/>
      <c r="H976" s="660"/>
      <c r="I976" s="660"/>
      <c r="J976" s="660"/>
      <c r="K976" s="660"/>
      <c r="L976" s="660"/>
      <c r="M976" s="660"/>
      <c r="N976" s="660"/>
      <c r="O976" s="660"/>
      <c r="P976" s="660"/>
      <c r="Q976" s="660"/>
    </row>
    <row r="977" ht="25.15" customHeight="true" x14ac:dyDescent="0.2">
      <c r="C977" s="660"/>
      <c r="D977" s="660"/>
      <c r="E977" s="660"/>
      <c r="F977" s="660"/>
      <c r="G977" s="660"/>
      <c r="H977" s="660"/>
      <c r="I977" s="660"/>
      <c r="J977" s="660"/>
      <c r="K977" s="660"/>
      <c r="L977" s="660"/>
      <c r="M977" s="660"/>
      <c r="N977" s="660"/>
      <c r="O977" s="660"/>
      <c r="P977" s="660"/>
      <c r="Q977" s="660"/>
    </row>
    <row r="978" ht="25.15" customHeight="true" x14ac:dyDescent="0.2">
      <c r="C978" s="660"/>
      <c r="D978" s="660"/>
      <c r="E978" s="660"/>
      <c r="F978" s="660"/>
      <c r="G978" s="660"/>
      <c r="H978" s="660"/>
      <c r="I978" s="660"/>
      <c r="J978" s="660"/>
      <c r="K978" s="660"/>
      <c r="L978" s="660"/>
      <c r="M978" s="660"/>
      <c r="N978" s="660"/>
      <c r="O978" s="660"/>
      <c r="P978" s="660"/>
      <c r="Q978" s="660"/>
    </row>
    <row r="979" ht="25.15" customHeight="true" x14ac:dyDescent="0.2">
      <c r="C979" s="660"/>
      <c r="D979" s="660"/>
      <c r="E979" s="660"/>
      <c r="F979" s="660"/>
      <c r="G979" s="660"/>
      <c r="H979" s="660"/>
      <c r="I979" s="660"/>
      <c r="J979" s="660"/>
      <c r="K979" s="660"/>
      <c r="L979" s="660"/>
      <c r="M979" s="660"/>
      <c r="N979" s="660"/>
      <c r="O979" s="660"/>
      <c r="P979" s="660"/>
      <c r="Q979" s="660"/>
    </row>
    <row r="980" ht="25.15" customHeight="true" x14ac:dyDescent="0.2">
      <c r="C980" s="660"/>
      <c r="D980" s="660"/>
      <c r="E980" s="660"/>
      <c r="F980" s="660"/>
      <c r="G980" s="660"/>
      <c r="H980" s="660"/>
      <c r="I980" s="660"/>
      <c r="J980" s="660"/>
      <c r="K980" s="660"/>
      <c r="L980" s="660"/>
      <c r="M980" s="660"/>
      <c r="N980" s="660"/>
      <c r="O980" s="660"/>
      <c r="P980" s="660"/>
      <c r="Q980" s="660"/>
    </row>
    <row r="981" ht="25.15" customHeight="true" x14ac:dyDescent="0.2">
      <c r="C981" s="660"/>
      <c r="D981" s="660"/>
      <c r="E981" s="660"/>
      <c r="F981" s="660"/>
      <c r="G981" s="660"/>
      <c r="H981" s="660"/>
      <c r="I981" s="660"/>
      <c r="J981" s="660"/>
      <c r="K981" s="660"/>
      <c r="L981" s="660"/>
      <c r="M981" s="660"/>
      <c r="N981" s="660"/>
      <c r="O981" s="660"/>
      <c r="P981" s="660"/>
      <c r="Q981" s="660"/>
    </row>
    <row r="982" ht="25.15" customHeight="true" x14ac:dyDescent="0.2">
      <c r="C982" s="660"/>
      <c r="D982" s="660"/>
      <c r="E982" s="660"/>
      <c r="F982" s="660"/>
      <c r="G982" s="660"/>
      <c r="H982" s="660"/>
      <c r="I982" s="660"/>
      <c r="J982" s="660"/>
      <c r="K982" s="660"/>
      <c r="L982" s="660"/>
      <c r="M982" s="660"/>
      <c r="N982" s="660"/>
      <c r="O982" s="660"/>
      <c r="P982" s="660"/>
      <c r="Q982" s="660"/>
    </row>
    <row r="983" ht="25.15" customHeight="true" x14ac:dyDescent="0.2">
      <c r="C983" s="660"/>
      <c r="D983" s="660"/>
      <c r="E983" s="660"/>
      <c r="F983" s="660"/>
      <c r="G983" s="660"/>
      <c r="H983" s="660"/>
      <c r="I983" s="660"/>
      <c r="J983" s="660"/>
      <c r="K983" s="660"/>
      <c r="L983" s="660"/>
      <c r="M983" s="660"/>
      <c r="N983" s="660"/>
      <c r="O983" s="660"/>
      <c r="P983" s="660"/>
      <c r="Q983" s="660"/>
    </row>
    <row r="984" ht="25.15" customHeight="true" x14ac:dyDescent="0.2">
      <c r="C984" s="660"/>
      <c r="D984" s="660"/>
      <c r="E984" s="660"/>
      <c r="F984" s="660"/>
      <c r="G984" s="660"/>
      <c r="H984" s="660"/>
      <c r="I984" s="660"/>
      <c r="J984" s="660"/>
      <c r="K984" s="660"/>
      <c r="L984" s="660"/>
      <c r="M984" s="660"/>
      <c r="N984" s="660"/>
      <c r="O984" s="660"/>
      <c r="P984" s="660"/>
      <c r="Q984" s="660"/>
    </row>
    <row r="985" ht="25.15" customHeight="true" x14ac:dyDescent="0.2">
      <c r="C985" s="660"/>
      <c r="D985" s="660"/>
      <c r="E985" s="660"/>
      <c r="F985" s="660"/>
      <c r="G985" s="660"/>
      <c r="H985" s="660"/>
      <c r="I985" s="660"/>
      <c r="J985" s="660"/>
      <c r="K985" s="660"/>
      <c r="L985" s="660"/>
      <c r="M985" s="660"/>
      <c r="N985" s="660"/>
      <c r="O985" s="660"/>
      <c r="P985" s="660"/>
      <c r="Q985" s="660"/>
    </row>
    <row r="986" ht="25.15" customHeight="true" x14ac:dyDescent="0.2">
      <c r="C986" s="660"/>
      <c r="D986" s="660"/>
      <c r="E986" s="660"/>
      <c r="F986" s="660"/>
      <c r="G986" s="660"/>
      <c r="H986" s="660"/>
      <c r="I986" s="660"/>
      <c r="J986" s="660"/>
      <c r="K986" s="660"/>
      <c r="L986" s="660"/>
      <c r="M986" s="660"/>
      <c r="N986" s="660"/>
      <c r="O986" s="660"/>
      <c r="P986" s="660"/>
      <c r="Q986" s="660"/>
    </row>
    <row r="987" ht="25.15" customHeight="true" x14ac:dyDescent="0.2">
      <c r="C987" s="660"/>
      <c r="D987" s="660"/>
      <c r="E987" s="660"/>
      <c r="F987" s="660"/>
      <c r="G987" s="660"/>
      <c r="H987" s="660"/>
      <c r="I987" s="660"/>
      <c r="J987" s="660"/>
      <c r="K987" s="660"/>
      <c r="L987" s="660"/>
      <c r="M987" s="660"/>
      <c r="N987" s="660"/>
      <c r="O987" s="660"/>
      <c r="P987" s="660"/>
      <c r="Q987" s="660"/>
    </row>
    <row r="988" ht="25.15" customHeight="true" x14ac:dyDescent="0.2">
      <c r="C988" s="660"/>
      <c r="D988" s="660"/>
      <c r="E988" s="660"/>
      <c r="F988" s="660"/>
      <c r="G988" s="660"/>
      <c r="H988" s="660"/>
      <c r="I988" s="660"/>
      <c r="J988" s="660"/>
      <c r="K988" s="660"/>
      <c r="L988" s="660"/>
      <c r="M988" s="660"/>
      <c r="N988" s="660"/>
      <c r="O988" s="660"/>
      <c r="P988" s="660"/>
      <c r="Q988" s="660"/>
    </row>
    <row r="989" ht="25.15" customHeight="true" x14ac:dyDescent="0.2">
      <c r="C989" s="660"/>
      <c r="D989" s="660"/>
      <c r="E989" s="660"/>
      <c r="F989" s="660"/>
      <c r="G989" s="660"/>
      <c r="H989" s="660"/>
      <c r="I989" s="660"/>
      <c r="J989" s="660"/>
      <c r="K989" s="660"/>
      <c r="L989" s="660"/>
      <c r="M989" s="660"/>
      <c r="N989" s="660"/>
      <c r="O989" s="660"/>
      <c r="P989" s="660"/>
      <c r="Q989" s="660"/>
    </row>
    <row r="990" ht="25.15" customHeight="true" x14ac:dyDescent="0.2">
      <c r="C990" s="660"/>
      <c r="D990" s="660"/>
      <c r="E990" s="660"/>
      <c r="F990" s="660"/>
      <c r="G990" s="660"/>
      <c r="H990" s="660"/>
      <c r="I990" s="660"/>
      <c r="J990" s="660"/>
      <c r="K990" s="660"/>
      <c r="L990" s="660"/>
      <c r="M990" s="660"/>
      <c r="N990" s="660"/>
      <c r="O990" s="660"/>
      <c r="P990" s="660"/>
      <c r="Q990" s="660"/>
    </row>
    <row r="991" ht="25.15" customHeight="true" x14ac:dyDescent="0.2">
      <c r="C991" s="660"/>
      <c r="D991" s="660"/>
      <c r="E991" s="660"/>
      <c r="F991" s="660"/>
      <c r="G991" s="660"/>
      <c r="H991" s="660"/>
      <c r="I991" s="660"/>
      <c r="J991" s="660"/>
      <c r="K991" s="660"/>
      <c r="L991" s="660"/>
      <c r="M991" s="660"/>
      <c r="N991" s="660"/>
      <c r="O991" s="660"/>
      <c r="P991" s="660"/>
      <c r="Q991" s="660"/>
    </row>
    <row r="992" ht="25.15" customHeight="true" x14ac:dyDescent="0.2">
      <c r="C992" s="660"/>
      <c r="D992" s="660"/>
      <c r="E992" s="660"/>
      <c r="F992" s="660"/>
      <c r="G992" s="660"/>
      <c r="H992" s="660"/>
      <c r="I992" s="660"/>
      <c r="J992" s="660"/>
      <c r="K992" s="660"/>
      <c r="L992" s="660"/>
      <c r="M992" s="660"/>
      <c r="N992" s="660"/>
      <c r="O992" s="660"/>
      <c r="P992" s="660"/>
      <c r="Q992" s="660"/>
    </row>
    <row r="993" ht="25.15" customHeight="true" x14ac:dyDescent="0.2">
      <c r="C993" s="660"/>
      <c r="D993" s="660"/>
      <c r="E993" s="660"/>
      <c r="F993" s="660"/>
      <c r="G993" s="660"/>
      <c r="H993" s="660"/>
      <c r="I993" s="660"/>
      <c r="J993" s="660"/>
      <c r="K993" s="660"/>
      <c r="L993" s="660"/>
      <c r="M993" s="660"/>
      <c r="N993" s="660"/>
      <c r="O993" s="660"/>
      <c r="P993" s="660"/>
      <c r="Q993" s="660"/>
    </row>
    <row r="994" ht="25.15" customHeight="true" x14ac:dyDescent="0.2">
      <c r="C994" s="660"/>
      <c r="D994" s="660"/>
      <c r="E994" s="660"/>
      <c r="F994" s="660"/>
      <c r="G994" s="660"/>
      <c r="H994" s="660"/>
      <c r="I994" s="660"/>
      <c r="J994" s="660"/>
      <c r="K994" s="660"/>
      <c r="L994" s="660"/>
      <c r="M994" s="660"/>
      <c r="N994" s="660"/>
      <c r="O994" s="660"/>
      <c r="P994" s="660"/>
      <c r="Q994" s="660"/>
    </row>
    <row r="995" ht="25.15" customHeight="true" x14ac:dyDescent="0.2">
      <c r="C995" s="660"/>
      <c r="D995" s="660"/>
      <c r="E995" s="660"/>
      <c r="F995" s="660"/>
      <c r="G995" s="660"/>
      <c r="H995" s="660"/>
      <c r="I995" s="660"/>
      <c r="J995" s="660"/>
      <c r="K995" s="660"/>
      <c r="L995" s="660"/>
      <c r="M995" s="660"/>
      <c r="N995" s="660"/>
      <c r="O995" s="660"/>
      <c r="P995" s="660"/>
      <c r="Q995" s="660"/>
    </row>
    <row r="996" ht="25.15" customHeight="true" x14ac:dyDescent="0.2">
      <c r="C996" s="660"/>
      <c r="D996" s="660"/>
      <c r="E996" s="660"/>
      <c r="F996" s="660"/>
      <c r="G996" s="660"/>
      <c r="H996" s="660"/>
      <c r="I996" s="660"/>
      <c r="J996" s="660"/>
      <c r="K996" s="660"/>
      <c r="L996" s="660"/>
      <c r="M996" s="660"/>
      <c r="N996" s="660"/>
      <c r="O996" s="660"/>
      <c r="P996" s="660"/>
      <c r="Q996" s="660"/>
    </row>
    <row r="997" ht="25.15" customHeight="true" x14ac:dyDescent="0.2">
      <c r="C997" s="660"/>
      <c r="D997" s="660"/>
      <c r="E997" s="660"/>
      <c r="F997" s="660"/>
      <c r="G997" s="660"/>
      <c r="H997" s="660"/>
      <c r="I997" s="660"/>
      <c r="J997" s="660"/>
      <c r="K997" s="660"/>
      <c r="L997" s="660"/>
      <c r="M997" s="660"/>
      <c r="N997" s="660"/>
      <c r="O997" s="660"/>
      <c r="P997" s="660"/>
      <c r="Q997" s="660"/>
    </row>
    <row r="998" ht="25.15" customHeight="true" x14ac:dyDescent="0.2">
      <c r="C998" s="660"/>
      <c r="D998" s="660"/>
      <c r="E998" s="660"/>
      <c r="F998" s="660"/>
      <c r="G998" s="660"/>
      <c r="H998" s="660"/>
      <c r="I998" s="660"/>
      <c r="J998" s="660"/>
      <c r="K998" s="660"/>
      <c r="L998" s="660"/>
      <c r="M998" s="660"/>
      <c r="N998" s="660"/>
      <c r="O998" s="660"/>
      <c r="P998" s="660"/>
      <c r="Q998" s="660"/>
    </row>
    <row r="999" ht="25.15" customHeight="true" x14ac:dyDescent="0.2">
      <c r="C999" s="660"/>
      <c r="D999" s="660"/>
      <c r="E999" s="660"/>
      <c r="F999" s="660"/>
      <c r="G999" s="660"/>
      <c r="H999" s="660"/>
      <c r="I999" s="660"/>
      <c r="J999" s="660"/>
      <c r="K999" s="660"/>
      <c r="L999" s="660"/>
      <c r="M999" s="660"/>
      <c r="N999" s="660"/>
      <c r="O999" s="660"/>
      <c r="P999" s="660"/>
      <c r="Q999" s="660"/>
    </row>
    <row r="1000" ht="25.15" customHeight="true" x14ac:dyDescent="0.2">
      <c r="C1000" s="660"/>
      <c r="D1000" s="660"/>
      <c r="E1000" s="660"/>
      <c r="F1000" s="660"/>
      <c r="G1000" s="660"/>
      <c r="H1000" s="660"/>
      <c r="I1000" s="660"/>
      <c r="J1000" s="660"/>
      <c r="K1000" s="660"/>
      <c r="L1000" s="660"/>
      <c r="M1000" s="660"/>
      <c r="N1000" s="660"/>
      <c r="O1000" s="660"/>
      <c r="P1000" s="660"/>
      <c r="Q1000" s="660"/>
    </row>
    <row r="1001" ht="25.15" customHeight="true" x14ac:dyDescent="0.2">
      <c r="C1001" s="660"/>
      <c r="D1001" s="660"/>
      <c r="E1001" s="660"/>
      <c r="F1001" s="660"/>
      <c r="G1001" s="660"/>
      <c r="H1001" s="660"/>
      <c r="I1001" s="660"/>
      <c r="J1001" s="660"/>
      <c r="K1001" s="660"/>
      <c r="L1001" s="660"/>
      <c r="M1001" s="660"/>
      <c r="N1001" s="660"/>
      <c r="O1001" s="660"/>
      <c r="P1001" s="660"/>
      <c r="Q1001" s="660"/>
    </row>
    <row r="1002" ht="25.15" customHeight="true" x14ac:dyDescent="0.2">
      <c r="C1002" s="660"/>
      <c r="D1002" s="660"/>
      <c r="E1002" s="660"/>
      <c r="F1002" s="660"/>
      <c r="G1002" s="660"/>
      <c r="H1002" s="660"/>
      <c r="I1002" s="660"/>
      <c r="J1002" s="660"/>
      <c r="K1002" s="660"/>
      <c r="L1002" s="660"/>
      <c r="M1002" s="660"/>
      <c r="N1002" s="660"/>
      <c r="O1002" s="660"/>
      <c r="P1002" s="660"/>
      <c r="Q1002" s="660"/>
    </row>
    <row r="1003" ht="25.15" customHeight="true" x14ac:dyDescent="0.2">
      <c r="C1003" s="660"/>
      <c r="D1003" s="660"/>
      <c r="E1003" s="660"/>
      <c r="F1003" s="660"/>
      <c r="G1003" s="660"/>
      <c r="H1003" s="660"/>
      <c r="I1003" s="660"/>
      <c r="J1003" s="660"/>
      <c r="K1003" s="660"/>
      <c r="L1003" s="660"/>
      <c r="M1003" s="660"/>
      <c r="N1003" s="660"/>
      <c r="O1003" s="660"/>
      <c r="P1003" s="660"/>
      <c r="Q1003" s="660"/>
    </row>
    <row r="1004" ht="25.15" customHeight="true" x14ac:dyDescent="0.2">
      <c r="C1004" s="660"/>
      <c r="D1004" s="660"/>
      <c r="E1004" s="660"/>
      <c r="F1004" s="660"/>
      <c r="G1004" s="660"/>
      <c r="H1004" s="660"/>
      <c r="I1004" s="660"/>
      <c r="J1004" s="660"/>
      <c r="K1004" s="660"/>
      <c r="L1004" s="660"/>
      <c r="M1004" s="660"/>
      <c r="N1004" s="660"/>
      <c r="O1004" s="660"/>
      <c r="P1004" s="660"/>
      <c r="Q1004" s="660"/>
    </row>
    <row r="1005" ht="25.15" customHeight="true" x14ac:dyDescent="0.2">
      <c r="C1005" s="660"/>
      <c r="D1005" s="660"/>
      <c r="E1005" s="660"/>
      <c r="F1005" s="660"/>
      <c r="G1005" s="660"/>
      <c r="H1005" s="660"/>
      <c r="I1005" s="660"/>
      <c r="J1005" s="660"/>
      <c r="K1005" s="660"/>
      <c r="L1005" s="660"/>
      <c r="M1005" s="660"/>
      <c r="N1005" s="660"/>
      <c r="O1005" s="660"/>
      <c r="P1005" s="660"/>
      <c r="Q1005" s="660"/>
    </row>
    <row r="1006" ht="25.15" customHeight="true" x14ac:dyDescent="0.2">
      <c r="C1006" s="660"/>
      <c r="D1006" s="660"/>
      <c r="E1006" s="660"/>
      <c r="F1006" s="660"/>
      <c r="G1006" s="660"/>
      <c r="H1006" s="660"/>
      <c r="I1006" s="660"/>
      <c r="J1006" s="660"/>
      <c r="K1006" s="660"/>
      <c r="L1006" s="660"/>
      <c r="M1006" s="660"/>
      <c r="N1006" s="660"/>
      <c r="O1006" s="660"/>
      <c r="P1006" s="660"/>
      <c r="Q1006" s="660"/>
    </row>
    <row r="1007" ht="25.15" customHeight="true" x14ac:dyDescent="0.2">
      <c r="C1007" s="660"/>
      <c r="D1007" s="660"/>
      <c r="E1007" s="660"/>
      <c r="F1007" s="660"/>
      <c r="G1007" s="660"/>
      <c r="H1007" s="660"/>
      <c r="I1007" s="660"/>
      <c r="J1007" s="660"/>
      <c r="K1007" s="660"/>
      <c r="L1007" s="660"/>
      <c r="M1007" s="660"/>
      <c r="N1007" s="660"/>
      <c r="O1007" s="660"/>
      <c r="P1007" s="660"/>
      <c r="Q1007" s="660"/>
    </row>
    <row r="1008" ht="25.15" customHeight="true" x14ac:dyDescent="0.2">
      <c r="C1008" s="660"/>
      <c r="D1008" s="660"/>
      <c r="E1008" s="660"/>
      <c r="F1008" s="660"/>
      <c r="G1008" s="660"/>
      <c r="H1008" s="660"/>
      <c r="I1008" s="660"/>
      <c r="J1008" s="660"/>
      <c r="K1008" s="660"/>
      <c r="L1008" s="660"/>
      <c r="M1008" s="660"/>
      <c r="N1008" s="660"/>
      <c r="O1008" s="660"/>
      <c r="P1008" s="660"/>
      <c r="Q1008" s="660"/>
    </row>
    <row r="1009" ht="25.15" customHeight="true" x14ac:dyDescent="0.2">
      <c r="C1009" s="660"/>
      <c r="D1009" s="660"/>
      <c r="E1009" s="660"/>
      <c r="F1009" s="660"/>
      <c r="G1009" s="660"/>
      <c r="H1009" s="660"/>
      <c r="I1009" s="660"/>
      <c r="J1009" s="660"/>
      <c r="K1009" s="660"/>
      <c r="L1009" s="660"/>
      <c r="M1009" s="660"/>
      <c r="N1009" s="660"/>
      <c r="O1009" s="660"/>
      <c r="P1009" s="660"/>
      <c r="Q1009" s="660"/>
    </row>
    <row r="1010" ht="25.15" customHeight="true" x14ac:dyDescent="0.2">
      <c r="C1010" s="660"/>
      <c r="D1010" s="660"/>
      <c r="E1010" s="660"/>
      <c r="F1010" s="660"/>
      <c r="G1010" s="660"/>
      <c r="H1010" s="660"/>
      <c r="I1010" s="660"/>
      <c r="J1010" s="660"/>
      <c r="K1010" s="660"/>
      <c r="L1010" s="660"/>
      <c r="M1010" s="660"/>
      <c r="N1010" s="660"/>
      <c r="O1010" s="660"/>
      <c r="P1010" s="660"/>
      <c r="Q1010" s="660"/>
    </row>
    <row r="1011" ht="25.15" customHeight="true" x14ac:dyDescent="0.2">
      <c r="C1011" s="660"/>
      <c r="D1011" s="660"/>
      <c r="E1011" s="660"/>
      <c r="F1011" s="660"/>
      <c r="G1011" s="660"/>
      <c r="H1011" s="660"/>
      <c r="I1011" s="660"/>
      <c r="J1011" s="660"/>
      <c r="K1011" s="660"/>
      <c r="L1011" s="660"/>
      <c r="M1011" s="660"/>
      <c r="N1011" s="660"/>
      <c r="O1011" s="660"/>
      <c r="P1011" s="660"/>
      <c r="Q1011" s="660"/>
    </row>
    <row r="1012" ht="25.15" customHeight="true" x14ac:dyDescent="0.2">
      <c r="C1012" s="660"/>
      <c r="D1012" s="660"/>
      <c r="E1012" s="660"/>
      <c r="F1012" s="660"/>
      <c r="G1012" s="660"/>
      <c r="H1012" s="660"/>
      <c r="I1012" s="660"/>
      <c r="J1012" s="660"/>
      <c r="K1012" s="660"/>
      <c r="L1012" s="660"/>
      <c r="M1012" s="660"/>
      <c r="N1012" s="660"/>
      <c r="O1012" s="660"/>
      <c r="P1012" s="660"/>
      <c r="Q1012" s="660"/>
    </row>
    <row r="1013" ht="25.15" customHeight="true" x14ac:dyDescent="0.2">
      <c r="C1013" s="660"/>
      <c r="D1013" s="660"/>
      <c r="E1013" s="660"/>
      <c r="F1013" s="660"/>
      <c r="G1013" s="660"/>
      <c r="H1013" s="660"/>
      <c r="I1013" s="660"/>
      <c r="J1013" s="660"/>
      <c r="K1013" s="660"/>
      <c r="L1013" s="660"/>
      <c r="M1013" s="660"/>
      <c r="N1013" s="660"/>
      <c r="O1013" s="660"/>
      <c r="P1013" s="660"/>
      <c r="Q1013" s="660"/>
    </row>
    <row r="1014" ht="25.15" customHeight="true" x14ac:dyDescent="0.2">
      <c r="C1014" s="660"/>
      <c r="D1014" s="660"/>
      <c r="E1014" s="660"/>
      <c r="F1014" s="660"/>
      <c r="G1014" s="660"/>
      <c r="H1014" s="660"/>
      <c r="I1014" s="660"/>
      <c r="J1014" s="660"/>
      <c r="K1014" s="660"/>
      <c r="L1014" s="660"/>
      <c r="M1014" s="660"/>
      <c r="N1014" s="660"/>
      <c r="O1014" s="660"/>
      <c r="P1014" s="660"/>
      <c r="Q1014" s="660"/>
    </row>
    <row r="1015" ht="25.15" customHeight="true" x14ac:dyDescent="0.2">
      <c r="C1015" s="660"/>
      <c r="D1015" s="660"/>
      <c r="E1015" s="660"/>
      <c r="F1015" s="660"/>
      <c r="G1015" s="660"/>
      <c r="H1015" s="660"/>
      <c r="I1015" s="660"/>
      <c r="J1015" s="660"/>
      <c r="K1015" s="660"/>
      <c r="L1015" s="660"/>
      <c r="M1015" s="660"/>
      <c r="N1015" s="660"/>
      <c r="O1015" s="660"/>
      <c r="P1015" s="660"/>
      <c r="Q1015" s="660"/>
    </row>
    <row r="1016" ht="25.15" customHeight="true" x14ac:dyDescent="0.2">
      <c r="C1016" s="660"/>
      <c r="D1016" s="660"/>
      <c r="E1016" s="660"/>
      <c r="F1016" s="660"/>
      <c r="G1016" s="660"/>
      <c r="H1016" s="660"/>
      <c r="I1016" s="660"/>
      <c r="J1016" s="660"/>
      <c r="K1016" s="660"/>
      <c r="L1016" s="660"/>
      <c r="M1016" s="660"/>
      <c r="N1016" s="660"/>
      <c r="O1016" s="660"/>
      <c r="P1016" s="660"/>
      <c r="Q1016" s="660"/>
    </row>
    <row r="1017" ht="25.15" customHeight="true" x14ac:dyDescent="0.2">
      <c r="C1017" s="660"/>
      <c r="D1017" s="660"/>
      <c r="E1017" s="660"/>
      <c r="F1017" s="660"/>
      <c r="G1017" s="660"/>
      <c r="H1017" s="660"/>
      <c r="I1017" s="660"/>
      <c r="J1017" s="660"/>
      <c r="K1017" s="660"/>
      <c r="L1017" s="660"/>
      <c r="M1017" s="660"/>
      <c r="N1017" s="660"/>
      <c r="O1017" s="660"/>
      <c r="P1017" s="660"/>
      <c r="Q1017" s="660"/>
    </row>
    <row r="1018" ht="25.15" customHeight="true" x14ac:dyDescent="0.2">
      <c r="C1018" s="660"/>
      <c r="D1018" s="660"/>
      <c r="E1018" s="660"/>
      <c r="F1018" s="660"/>
      <c r="G1018" s="660"/>
      <c r="H1018" s="660"/>
      <c r="I1018" s="660"/>
      <c r="J1018" s="660"/>
      <c r="K1018" s="660"/>
      <c r="L1018" s="660"/>
      <c r="M1018" s="660"/>
      <c r="N1018" s="660"/>
      <c r="O1018" s="660"/>
      <c r="P1018" s="660"/>
      <c r="Q1018" s="660"/>
    </row>
    <row r="1019" ht="25.15" customHeight="true" x14ac:dyDescent="0.2">
      <c r="C1019" s="660"/>
      <c r="D1019" s="660"/>
      <c r="E1019" s="660"/>
      <c r="F1019" s="660"/>
      <c r="G1019" s="660"/>
      <c r="H1019" s="660"/>
      <c r="I1019" s="660"/>
      <c r="J1019" s="660"/>
      <c r="K1019" s="660"/>
      <c r="L1019" s="660"/>
      <c r="M1019" s="660"/>
      <c r="N1019" s="660"/>
      <c r="O1019" s="660"/>
      <c r="P1019" s="660"/>
      <c r="Q1019" s="660"/>
    </row>
    <row r="1020" ht="25.15" customHeight="true" x14ac:dyDescent="0.2">
      <c r="C1020" s="660"/>
      <c r="D1020" s="660"/>
      <c r="E1020" s="660"/>
      <c r="F1020" s="660"/>
      <c r="G1020" s="660"/>
      <c r="H1020" s="660"/>
      <c r="I1020" s="660"/>
      <c r="J1020" s="660"/>
      <c r="K1020" s="660"/>
      <c r="L1020" s="660"/>
      <c r="M1020" s="660"/>
      <c r="N1020" s="660"/>
      <c r="O1020" s="660"/>
      <c r="P1020" s="660"/>
      <c r="Q1020" s="660"/>
    </row>
    <row r="1021" ht="25.15" customHeight="true" x14ac:dyDescent="0.2">
      <c r="C1021" s="660"/>
      <c r="D1021" s="660"/>
      <c r="E1021" s="660"/>
      <c r="F1021" s="660"/>
      <c r="G1021" s="660"/>
      <c r="H1021" s="660"/>
      <c r="I1021" s="660"/>
      <c r="J1021" s="660"/>
      <c r="K1021" s="660"/>
      <c r="L1021" s="660"/>
      <c r="M1021" s="660"/>
      <c r="N1021" s="660"/>
      <c r="O1021" s="660"/>
      <c r="P1021" s="660"/>
      <c r="Q1021" s="660"/>
    </row>
    <row r="1022" ht="25.15" customHeight="true" x14ac:dyDescent="0.2">
      <c r="C1022" s="660"/>
      <c r="D1022" s="660"/>
      <c r="E1022" s="660"/>
      <c r="F1022" s="660"/>
      <c r="G1022" s="660"/>
      <c r="H1022" s="660"/>
      <c r="I1022" s="660"/>
      <c r="J1022" s="660"/>
      <c r="K1022" s="660"/>
      <c r="L1022" s="660"/>
      <c r="M1022" s="660"/>
      <c r="N1022" s="660"/>
      <c r="O1022" s="660"/>
      <c r="P1022" s="660"/>
      <c r="Q1022" s="660"/>
    </row>
    <row r="1023" ht="25.15" customHeight="true" x14ac:dyDescent="0.2">
      <c r="C1023" s="660"/>
      <c r="D1023" s="660"/>
      <c r="E1023" s="660"/>
      <c r="F1023" s="660"/>
      <c r="G1023" s="660"/>
      <c r="H1023" s="660"/>
      <c r="I1023" s="660"/>
      <c r="J1023" s="660"/>
      <c r="K1023" s="660"/>
      <c r="L1023" s="660"/>
      <c r="M1023" s="660"/>
      <c r="N1023" s="660"/>
      <c r="O1023" s="660"/>
      <c r="P1023" s="660"/>
      <c r="Q1023" s="660"/>
    </row>
    <row r="1024" ht="25.15" customHeight="true" x14ac:dyDescent="0.2">
      <c r="C1024" s="660"/>
      <c r="D1024" s="660"/>
      <c r="E1024" s="660"/>
      <c r="F1024" s="660"/>
      <c r="G1024" s="660"/>
      <c r="H1024" s="660"/>
      <c r="I1024" s="660"/>
      <c r="J1024" s="660"/>
      <c r="K1024" s="660"/>
      <c r="L1024" s="660"/>
      <c r="M1024" s="660"/>
      <c r="N1024" s="660"/>
      <c r="O1024" s="660"/>
      <c r="P1024" s="660"/>
      <c r="Q1024" s="660"/>
    </row>
    <row r="1025" s="584" customFormat="true" ht="21" customHeight="true" x14ac:dyDescent="0.2">
      <c r="A1025" s="875" t="s">
        <v>35</v>
      </c>
      <c r="B1025" s="875"/>
      <c r="C1025" s="875"/>
      <c r="AH1025" s="86"/>
      <c r="AI1025" s="86"/>
      <c r="AJ1025" s="86"/>
      <c r="AK1025" s="86"/>
      <c r="AL1025" s="86"/>
      <c r="AM1025" s="86"/>
      <c r="AN1025" s="86"/>
      <c r="AO1025" s="86"/>
      <c r="AP1025" s="86"/>
      <c r="AQ1025" s="86"/>
      <c r="AR1025" s="86"/>
      <c r="AS1025" s="86"/>
      <c r="AT1025" s="86"/>
      <c r="AU1025" s="86"/>
      <c r="AV1025" s="86"/>
      <c r="AW1025" s="86"/>
      <c r="AX1025" s="86"/>
      <c r="AY1025" s="86"/>
      <c r="AZ1025" s="86"/>
      <c r="BA1025" s="432"/>
      <c r="BB1025" s="498"/>
      <c r="BC1025"/>
      <c r="BD1025"/>
      <c r="BE1025"/>
      <c r="BF1025"/>
      <c r="BG1025"/>
      <c r="BH1025"/>
      <c r="BI1025"/>
      <c r="BJ1025"/>
      <c r="BK1025"/>
      <c r="BL1025"/>
      <c r="BM1025"/>
      <c r="BN1025"/>
      <c r="BO1025"/>
      <c r="BP1025"/>
      <c r="BQ1025"/>
      <c r="BR1025"/>
      <c r="BS1025"/>
      <c r="BT1025"/>
      <c r="BU1025"/>
      <c r="BV1025"/>
      <c r="BW1025"/>
      <c r="BX1025"/>
      <c r="BY1025" s="432"/>
      <c r="BZ1025" s="433"/>
      <c r="CA1025" s="433"/>
      <c r="CB1025" s="433"/>
      <c r="CC1025" s="433"/>
      <c r="CD1025" s="433"/>
      <c r="CE1025" s="433"/>
      <c r="CF1025" s="433"/>
      <c r="CG1025" s="433"/>
      <c r="CH1025" s="433"/>
      <c r="CI1025" s="433"/>
      <c r="CJ1025" s="433"/>
      <c r="CK1025" s="433"/>
      <c r="CL1025" s="433"/>
      <c r="CM1025" s="433"/>
      <c r="CN1025" s="433"/>
      <c r="CO1025" s="433"/>
      <c r="CP1025" s="433"/>
      <c r="CQ1025" s="433"/>
      <c r="CR1025" s="433"/>
      <c r="CS1025" s="433"/>
      <c r="CT1025" s="433"/>
      <c r="CU1025" s="433"/>
      <c r="CV1025" s="433"/>
      <c r="CW1025" s="433"/>
      <c r="CX1025" s="433"/>
      <c r="CY1025" s="433"/>
      <c r="CZ1025" s="433"/>
    </row>
    <row r="1026" s="584" customFormat="true" ht="15.95" customHeight="true" x14ac:dyDescent="0.2">
      <c r="A1026" s="876" t="s">
        <v>203</v>
      </c>
      <c r="B1026" s="876"/>
      <c r="C1026" s="606" t="s">
        <v>204</v>
      </c>
      <c r="AH1026" s="86"/>
      <c r="AI1026" s="86"/>
      <c r="AJ1026" s="86"/>
      <c r="AK1026" s="86"/>
      <c r="AL1026" s="86"/>
      <c r="AM1026" s="86"/>
      <c r="AN1026" s="86"/>
      <c r="AO1026" s="86"/>
      <c r="AP1026" s="86"/>
      <c r="AQ1026" s="86"/>
      <c r="AR1026" s="86"/>
      <c r="AS1026" s="86"/>
      <c r="AT1026" s="86"/>
      <c r="AU1026" s="86"/>
      <c r="AV1026" s="86"/>
      <c r="AW1026" s="86"/>
      <c r="AX1026" s="86"/>
      <c r="AY1026" s="86"/>
      <c r="AZ1026" s="86"/>
      <c r="BA1026" s="432"/>
      <c r="BB1026" s="498"/>
      <c r="BC1026"/>
      <c r="BD1026"/>
      <c r="BE1026"/>
      <c r="BF1026"/>
      <c r="BG1026"/>
      <c r="BH1026"/>
      <c r="BI1026"/>
      <c r="BJ1026"/>
      <c r="BK1026"/>
      <c r="BL1026"/>
      <c r="BM1026"/>
      <c r="BN1026"/>
      <c r="BO1026"/>
      <c r="BP1026"/>
      <c r="BQ1026"/>
      <c r="BR1026"/>
      <c r="BS1026"/>
      <c r="BT1026"/>
      <c r="BU1026"/>
      <c r="BV1026"/>
      <c r="BW1026"/>
      <c r="BX1026"/>
      <c r="BY1026" s="432"/>
      <c r="BZ1026" s="433"/>
      <c r="CA1026" s="433"/>
      <c r="CB1026" s="433"/>
      <c r="CC1026" s="433"/>
      <c r="CD1026" s="433"/>
      <c r="CE1026" s="433"/>
      <c r="CF1026" s="433"/>
      <c r="CG1026" s="433"/>
      <c r="CH1026" s="433"/>
      <c r="CI1026" s="433"/>
      <c r="CJ1026" s="433"/>
      <c r="CK1026" s="433"/>
      <c r="CL1026" s="433"/>
      <c r="CM1026" s="433"/>
      <c r="CN1026" s="433"/>
      <c r="CO1026" s="433"/>
      <c r="CP1026" s="433"/>
      <c r="CQ1026" s="433"/>
      <c r="CR1026" s="433"/>
      <c r="CS1026" s="433"/>
      <c r="CT1026" s="433"/>
      <c r="CU1026" s="433"/>
      <c r="CV1026" s="433"/>
      <c r="CW1026" s="433"/>
      <c r="CX1026" s="433"/>
      <c r="CY1026" s="433"/>
      <c r="CZ1026" s="433"/>
    </row>
    <row r="1027" s="584" customFormat="true" ht="17.1" hidden="true" customHeight="true" x14ac:dyDescent="0.2">
      <c r="A1027" s="608" t="s">
        <v>205</v>
      </c>
      <c r="B1027" s="608" t="s">
        <v>206</v>
      </c>
      <c r="C1027" s="609">
        <v>9454</v>
      </c>
      <c r="AH1027" s="86"/>
      <c r="AI1027" s="86"/>
      <c r="AJ1027" s="86"/>
      <c r="AK1027" s="86"/>
      <c r="AL1027" s="86"/>
      <c r="AM1027" s="86"/>
      <c r="AN1027" s="86"/>
      <c r="AO1027" s="86"/>
      <c r="AP1027" s="86"/>
      <c r="AQ1027" s="86"/>
      <c r="AR1027" s="86"/>
      <c r="AS1027" s="86"/>
      <c r="AT1027" s="86"/>
      <c r="AU1027" s="86"/>
      <c r="AV1027" s="86"/>
      <c r="AW1027" s="86"/>
      <c r="AX1027" s="86"/>
      <c r="AY1027" s="86"/>
      <c r="AZ1027" s="86"/>
      <c r="BA1027" s="432"/>
      <c r="BB1027" s="498"/>
      <c r="BC1027"/>
      <c r="BD1027"/>
      <c r="BE1027"/>
      <c r="BF1027"/>
      <c r="BG1027"/>
      <c r="BH1027"/>
      <c r="BI1027"/>
      <c r="BJ1027"/>
      <c r="BK1027"/>
      <c r="BL1027"/>
      <c r="BM1027"/>
      <c r="BN1027"/>
      <c r="BO1027"/>
      <c r="BP1027"/>
      <c r="BQ1027"/>
      <c r="BR1027"/>
      <c r="BS1027"/>
      <c r="BT1027"/>
      <c r="BU1027"/>
      <c r="BV1027"/>
      <c r="BW1027"/>
      <c r="BX1027"/>
      <c r="BY1027" s="432"/>
      <c r="BZ1027" s="433"/>
      <c r="CA1027" s="433"/>
      <c r="CB1027" s="433"/>
      <c r="CC1027" s="433"/>
      <c r="CD1027" s="433"/>
      <c r="CE1027" s="433"/>
      <c r="CF1027" s="433"/>
      <c r="CG1027" s="433"/>
      <c r="CH1027" s="433"/>
      <c r="CI1027" s="433"/>
      <c r="CJ1027" s="433"/>
      <c r="CK1027" s="433"/>
      <c r="CL1027" s="433"/>
      <c r="CM1027" s="433"/>
      <c r="CN1027" s="433"/>
      <c r="CO1027" s="433"/>
      <c r="CP1027" s="433"/>
      <c r="CQ1027" s="433"/>
      <c r="CR1027" s="433"/>
      <c r="CS1027" s="433"/>
      <c r="CT1027" s="433"/>
      <c r="CU1027" s="433"/>
      <c r="CV1027" s="433"/>
      <c r="CW1027" s="433"/>
      <c r="CX1027" s="433"/>
      <c r="CY1027" s="433"/>
      <c r="CZ1027" s="433"/>
    </row>
    <row r="1028" s="584" customFormat="true" ht="17.1" hidden="true" customHeight="true" x14ac:dyDescent="0.2">
      <c r="A1028" s="611" t="s">
        <v>207</v>
      </c>
      <c r="B1028" s="611" t="s">
        <v>206</v>
      </c>
      <c r="C1028" s="612">
        <v>9454</v>
      </c>
      <c r="AH1028" s="86"/>
      <c r="AI1028" s="86"/>
      <c r="AJ1028" s="86"/>
      <c r="AK1028" s="86"/>
      <c r="AL1028" s="86"/>
      <c r="AM1028" s="86"/>
      <c r="AN1028" s="86"/>
      <c r="AO1028" s="86"/>
      <c r="AP1028" s="86"/>
      <c r="AQ1028" s="86"/>
      <c r="AR1028" s="86"/>
      <c r="AS1028" s="86"/>
      <c r="AT1028" s="86"/>
      <c r="AU1028" s="86"/>
      <c r="AV1028" s="86"/>
      <c r="AW1028" s="86"/>
      <c r="AX1028" s="86"/>
      <c r="AY1028" s="86"/>
      <c r="AZ1028" s="86"/>
      <c r="BA1028" s="432"/>
      <c r="BB1028" s="498"/>
      <c r="BC1028"/>
      <c r="BD1028"/>
      <c r="BE1028"/>
      <c r="BF1028"/>
      <c r="BG1028"/>
      <c r="BH1028"/>
      <c r="BI1028"/>
      <c r="BJ1028"/>
      <c r="BK1028"/>
      <c r="BL1028"/>
      <c r="BM1028"/>
      <c r="BN1028"/>
      <c r="BO1028"/>
      <c r="BP1028"/>
      <c r="BQ1028"/>
      <c r="BR1028"/>
      <c r="BS1028"/>
      <c r="BT1028"/>
      <c r="BU1028"/>
      <c r="BV1028"/>
      <c r="BW1028"/>
      <c r="BX1028"/>
      <c r="BY1028" s="432"/>
      <c r="BZ1028" s="433"/>
      <c r="CA1028" s="433"/>
      <c r="CB1028" s="433"/>
      <c r="CC1028" s="433"/>
      <c r="CD1028" s="433"/>
      <c r="CE1028" s="433"/>
      <c r="CF1028" s="433"/>
      <c r="CG1028" s="433"/>
      <c r="CH1028" s="433"/>
      <c r="CI1028" s="433"/>
      <c r="CJ1028" s="433"/>
      <c r="CK1028" s="433"/>
      <c r="CL1028" s="433"/>
      <c r="CM1028" s="433"/>
      <c r="CN1028" s="433"/>
      <c r="CO1028" s="433"/>
      <c r="CP1028" s="433"/>
      <c r="CQ1028" s="433"/>
      <c r="CR1028" s="433"/>
      <c r="CS1028" s="433"/>
      <c r="CT1028" s="433"/>
      <c r="CU1028" s="433"/>
      <c r="CV1028" s="433"/>
      <c r="CW1028" s="433"/>
      <c r="CX1028" s="433"/>
      <c r="CY1028" s="433"/>
      <c r="CZ1028" s="433"/>
    </row>
    <row r="1029" s="584" customFormat="true" ht="17.1" hidden="true" customHeight="true" x14ac:dyDescent="0.2">
      <c r="A1029" s="611" t="s">
        <v>208</v>
      </c>
      <c r="B1029" s="611" t="s">
        <v>206</v>
      </c>
      <c r="C1029" s="612">
        <v>9454</v>
      </c>
      <c r="AH1029" s="86"/>
      <c r="AI1029" s="86"/>
      <c r="AJ1029" s="86"/>
      <c r="AK1029" s="86"/>
      <c r="AL1029" s="86"/>
      <c r="AM1029" s="86"/>
      <c r="AN1029" s="86"/>
      <c r="AO1029" s="86"/>
      <c r="AP1029" s="86"/>
      <c r="AQ1029" s="86"/>
      <c r="AR1029" s="86"/>
      <c r="AS1029" s="86"/>
      <c r="AT1029" s="86"/>
      <c r="AU1029" s="86"/>
      <c r="AV1029" s="86"/>
      <c r="AW1029" s="86"/>
      <c r="AX1029" s="86"/>
      <c r="AY1029" s="86"/>
      <c r="AZ1029" s="86"/>
      <c r="BA1029" s="432"/>
      <c r="BB1029" s="498"/>
      <c r="BC1029"/>
      <c r="BD1029"/>
      <c r="BE1029"/>
      <c r="BF1029"/>
      <c r="BG1029"/>
      <c r="BH1029"/>
      <c r="BI1029"/>
      <c r="BJ1029"/>
      <c r="BK1029"/>
      <c r="BL1029"/>
      <c r="BM1029"/>
      <c r="BN1029"/>
      <c r="BO1029"/>
      <c r="BP1029"/>
      <c r="BQ1029"/>
      <c r="BR1029"/>
      <c r="BS1029"/>
      <c r="BT1029"/>
      <c r="BU1029"/>
      <c r="BV1029"/>
      <c r="BW1029"/>
      <c r="BX1029"/>
      <c r="BY1029" s="432"/>
      <c r="BZ1029" s="433"/>
      <c r="CA1029" s="433"/>
      <c r="CB1029" s="433"/>
      <c r="CC1029" s="433"/>
      <c r="CD1029" s="433"/>
      <c r="CE1029" s="433"/>
      <c r="CF1029" s="433"/>
      <c r="CG1029" s="433"/>
      <c r="CH1029" s="433"/>
      <c r="CI1029" s="433"/>
      <c r="CJ1029" s="433"/>
      <c r="CK1029" s="433"/>
      <c r="CL1029" s="433"/>
      <c r="CM1029" s="433"/>
      <c r="CN1029" s="433"/>
      <c r="CO1029" s="433"/>
      <c r="CP1029" s="433"/>
      <c r="CQ1029" s="433"/>
      <c r="CR1029" s="433"/>
      <c r="CS1029" s="433"/>
      <c r="CT1029" s="433"/>
      <c r="CU1029" s="433"/>
      <c r="CV1029" s="433"/>
      <c r="CW1029" s="433"/>
      <c r="CX1029" s="433"/>
      <c r="CY1029" s="433"/>
      <c r="CZ1029" s="433"/>
    </row>
    <row r="1030" s="584" customFormat="true" ht="17.1" hidden="true" customHeight="true" x14ac:dyDescent="0.2">
      <c r="A1030" s="611" t="s">
        <v>210</v>
      </c>
      <c r="B1030" s="611" t="s">
        <v>206</v>
      </c>
      <c r="C1030" s="612">
        <v>9454</v>
      </c>
      <c r="AH1030" s="86"/>
      <c r="AI1030" s="86"/>
      <c r="AJ1030" s="86"/>
      <c r="AK1030" s="86"/>
      <c r="AL1030" s="86"/>
      <c r="AM1030" s="86"/>
      <c r="AN1030" s="86"/>
      <c r="AO1030" s="86"/>
      <c r="AP1030" s="86"/>
      <c r="AQ1030" s="86"/>
      <c r="AR1030" s="86"/>
      <c r="AS1030" s="86"/>
      <c r="AT1030" s="86"/>
      <c r="AU1030" s="86"/>
      <c r="AV1030" s="86"/>
      <c r="AW1030" s="86"/>
      <c r="AX1030" s="86"/>
      <c r="AY1030" s="86"/>
      <c r="AZ1030" s="86"/>
      <c r="BA1030" s="432"/>
      <c r="BB1030" s="498"/>
      <c r="BC1030"/>
      <c r="BD1030"/>
      <c r="BE1030"/>
      <c r="BF1030"/>
      <c r="BG1030"/>
      <c r="BH1030"/>
      <c r="BI1030"/>
      <c r="BJ1030"/>
      <c r="BK1030"/>
      <c r="BL1030"/>
      <c r="BM1030"/>
      <c r="BN1030"/>
      <c r="BO1030"/>
      <c r="BP1030"/>
      <c r="BQ1030"/>
      <c r="BR1030"/>
      <c r="BS1030"/>
      <c r="BT1030"/>
      <c r="BU1030"/>
      <c r="BV1030"/>
      <c r="BW1030"/>
      <c r="BX1030"/>
      <c r="BY1030" s="432"/>
      <c r="BZ1030" s="433"/>
      <c r="CA1030" s="433"/>
      <c r="CB1030" s="433"/>
      <c r="CC1030" s="433"/>
      <c r="CD1030" s="433"/>
      <c r="CE1030" s="433"/>
      <c r="CF1030" s="433"/>
      <c r="CG1030" s="433"/>
      <c r="CH1030" s="433"/>
      <c r="CI1030" s="433"/>
      <c r="CJ1030" s="433"/>
      <c r="CK1030" s="433"/>
      <c r="CL1030" s="433"/>
      <c r="CM1030" s="433"/>
      <c r="CN1030" s="433"/>
      <c r="CO1030" s="433"/>
      <c r="CP1030" s="433"/>
      <c r="CQ1030" s="433"/>
      <c r="CR1030" s="433"/>
      <c r="CS1030" s="433"/>
      <c r="CT1030" s="433"/>
      <c r="CU1030" s="433"/>
      <c r="CV1030" s="433"/>
      <c r="CW1030" s="433"/>
      <c r="CX1030" s="433"/>
      <c r="CY1030" s="433"/>
      <c r="CZ1030" s="433"/>
    </row>
    <row r="1031" s="584" customFormat="true" ht="17.1" customHeight="true" x14ac:dyDescent="0.2">
      <c r="A1031" s="877" t="s">
        <v>212</v>
      </c>
      <c r="B1031" s="611" t="s">
        <v>213</v>
      </c>
      <c r="C1031" s="612">
        <v>2448</v>
      </c>
      <c r="AH1031" s="86"/>
      <c r="AI1031" s="86"/>
      <c r="AJ1031" s="86"/>
      <c r="AK1031" s="86"/>
      <c r="AL1031" s="86"/>
      <c r="AM1031" s="86"/>
      <c r="AN1031" s="86"/>
      <c r="AO1031" s="86"/>
      <c r="AP1031" s="86"/>
      <c r="AQ1031" s="86"/>
      <c r="AR1031" s="86"/>
      <c r="AS1031" s="86"/>
      <c r="AT1031" s="86"/>
      <c r="AU1031" s="86"/>
      <c r="AV1031" s="86"/>
      <c r="AW1031" s="86"/>
      <c r="AX1031" s="86"/>
      <c r="AY1031" s="86"/>
      <c r="AZ1031" s="86"/>
      <c r="BA1031" s="432"/>
      <c r="BB1031" s="498"/>
      <c r="BC1031"/>
      <c r="BD1031"/>
      <c r="BE1031"/>
      <c r="BF1031"/>
      <c r="BG1031"/>
      <c r="BH1031"/>
      <c r="BI1031"/>
      <c r="BJ1031"/>
      <c r="BK1031"/>
      <c r="BL1031"/>
      <c r="BM1031"/>
      <c r="BN1031"/>
      <c r="BO1031"/>
      <c r="BP1031"/>
      <c r="BQ1031"/>
      <c r="BR1031"/>
      <c r="BS1031"/>
      <c r="BT1031"/>
      <c r="BU1031"/>
      <c r="BV1031"/>
      <c r="BW1031"/>
      <c r="BX1031"/>
      <c r="BY1031" s="432"/>
      <c r="BZ1031" s="433"/>
      <c r="CA1031" s="433"/>
      <c r="CB1031" s="433"/>
      <c r="CC1031" s="433"/>
      <c r="CD1031" s="433"/>
      <c r="CE1031" s="433"/>
      <c r="CF1031" s="433"/>
      <c r="CG1031" s="433"/>
      <c r="CH1031" s="433"/>
      <c r="CI1031" s="433"/>
      <c r="CJ1031" s="433"/>
      <c r="CK1031" s="433"/>
      <c r="CL1031" s="433"/>
      <c r="CM1031" s="433"/>
      <c r="CN1031" s="433"/>
      <c r="CO1031" s="433"/>
      <c r="CP1031" s="433"/>
      <c r="CQ1031" s="433"/>
      <c r="CR1031" s="433"/>
      <c r="CS1031" s="433"/>
      <c r="CT1031" s="433"/>
      <c r="CU1031" s="433"/>
      <c r="CV1031" s="433"/>
      <c r="CW1031" s="433"/>
      <c r="CX1031" s="433"/>
      <c r="CY1031" s="433"/>
      <c r="CZ1031" s="433"/>
    </row>
    <row r="1032" s="584" customFormat="true" ht="17.1" customHeight="true" x14ac:dyDescent="0.2">
      <c r="A1032" s="877"/>
      <c r="B1032" s="611" t="s">
        <v>214</v>
      </c>
      <c r="C1032" s="612">
        <v>7006</v>
      </c>
      <c r="AH1032" s="86"/>
      <c r="AI1032" s="86"/>
      <c r="AJ1032" s="86"/>
      <c r="AK1032" s="86"/>
      <c r="AL1032" s="86"/>
      <c r="AM1032" s="86"/>
      <c r="AN1032" s="86"/>
      <c r="AO1032" s="86"/>
      <c r="AP1032" s="86"/>
      <c r="AQ1032" s="86"/>
      <c r="AR1032" s="86"/>
      <c r="AS1032" s="86"/>
      <c r="AT1032" s="86"/>
      <c r="AU1032" s="86"/>
      <c r="AV1032" s="86"/>
      <c r="AW1032" s="86"/>
      <c r="AX1032" s="86"/>
      <c r="AY1032" s="86"/>
      <c r="AZ1032" s="86"/>
      <c r="BA1032" s="432"/>
      <c r="BB1032" s="498"/>
      <c r="BC1032"/>
      <c r="BD1032"/>
      <c r="BE1032"/>
      <c r="BF1032"/>
      <c r="BG1032"/>
      <c r="BH1032"/>
      <c r="BI1032"/>
      <c r="BJ1032"/>
      <c r="BK1032"/>
      <c r="BL1032"/>
      <c r="BM1032"/>
      <c r="BN1032"/>
      <c r="BO1032"/>
      <c r="BP1032"/>
      <c r="BQ1032"/>
      <c r="BR1032"/>
      <c r="BS1032"/>
      <c r="BT1032"/>
      <c r="BU1032"/>
      <c r="BV1032"/>
      <c r="BW1032"/>
      <c r="BX1032"/>
      <c r="BY1032" s="432"/>
      <c r="BZ1032" s="433"/>
      <c r="CA1032" s="433"/>
      <c r="CB1032" s="433"/>
      <c r="CC1032" s="433"/>
      <c r="CD1032" s="433"/>
      <c r="CE1032" s="433"/>
      <c r="CF1032" s="433"/>
      <c r="CG1032" s="433"/>
      <c r="CH1032" s="433"/>
      <c r="CI1032" s="433"/>
      <c r="CJ1032" s="433"/>
      <c r="CK1032" s="433"/>
      <c r="CL1032" s="433"/>
      <c r="CM1032" s="433"/>
      <c r="CN1032" s="433"/>
      <c r="CO1032" s="433"/>
      <c r="CP1032" s="433"/>
      <c r="CQ1032" s="433"/>
      <c r="CR1032" s="433"/>
      <c r="CS1032" s="433"/>
      <c r="CT1032" s="433"/>
      <c r="CU1032" s="433"/>
      <c r="CV1032" s="433"/>
      <c r="CW1032" s="433"/>
      <c r="CX1032" s="433"/>
      <c r="CY1032" s="433"/>
      <c r="CZ1032" s="433"/>
    </row>
    <row r="1033" s="584" customFormat="true" ht="17.1" customHeight="true" x14ac:dyDescent="0.2">
      <c r="A1033" s="878"/>
      <c r="B1033" s="613" t="s">
        <v>215</v>
      </c>
      <c r="C1033" s="614">
        <v>0</v>
      </c>
      <c r="AH1033" s="86"/>
      <c r="AI1033" s="86"/>
      <c r="AJ1033" s="86"/>
      <c r="AK1033" s="86"/>
      <c r="AL1033" s="86"/>
      <c r="AM1033" s="86"/>
      <c r="AN1033" s="86"/>
      <c r="AO1033" s="86"/>
      <c r="AP1033" s="86"/>
      <c r="AQ1033" s="86"/>
      <c r="AR1033" s="86"/>
      <c r="AS1033" s="86"/>
      <c r="AT1033" s="86"/>
      <c r="AU1033" s="86"/>
      <c r="AV1033" s="86"/>
      <c r="AW1033" s="86"/>
      <c r="AX1033" s="86"/>
      <c r="AY1033" s="86"/>
      <c r="AZ1033" s="86"/>
      <c r="BA1033" s="748"/>
      <c r="BB1033" s="390"/>
      <c r="BC1033" s="748"/>
      <c r="BD1033" s="748"/>
      <c r="BE1033" s="748"/>
      <c r="BF1033" s="748"/>
      <c r="BG1033" s="748"/>
      <c r="BH1033" s="748"/>
      <c r="BI1033" s="748"/>
      <c r="BJ1033" s="748"/>
      <c r="BK1033" s="748"/>
      <c r="BL1033" s="748"/>
      <c r="BM1033" s="748"/>
      <c r="BN1033" s="748"/>
      <c r="BO1033" s="748"/>
      <c r="BP1033" s="748"/>
      <c r="BQ1033" s="748"/>
      <c r="BR1033" s="748"/>
      <c r="BS1033" s="748"/>
      <c r="BT1033" s="748"/>
      <c r="BU1033" s="748"/>
      <c r="BV1033" s="748"/>
      <c r="BW1033" s="748"/>
      <c r="BX1033" s="748"/>
      <c r="BY1033" s="748"/>
      <c r="BZ1033" s="417"/>
      <c r="CA1033" s="417"/>
      <c r="CB1033" s="417"/>
      <c r="CC1033" s="417"/>
      <c r="CD1033" s="417"/>
      <c r="CE1033" s="417"/>
      <c r="CF1033" s="417"/>
      <c r="CG1033" s="417"/>
      <c r="CH1033" s="417"/>
      <c r="CI1033" s="417"/>
      <c r="CJ1033" s="417"/>
      <c r="CK1033" s="417"/>
      <c r="CL1033" s="417"/>
      <c r="CM1033" s="417"/>
      <c r="CN1033" s="417"/>
      <c r="CO1033" s="417"/>
      <c r="CP1033" s="417"/>
      <c r="CQ1033" s="417"/>
      <c r="CR1033" s="417"/>
      <c r="CS1033" s="417"/>
      <c r="CT1033" s="417"/>
      <c r="CU1033" s="417"/>
      <c r="CV1033" s="417"/>
      <c r="CW1033" s="417"/>
      <c r="CX1033" s="417"/>
      <c r="CY1033" s="417"/>
      <c r="CZ1033" s="417"/>
    </row>
    <row r="1034" s="584" customFormat="true" ht="12.95" customHeight="true" x14ac:dyDescent="0.2">
      <c r="A1034" s="853" t="s">
        <v>307</v>
      </c>
      <c r="B1034" s="853"/>
      <c r="C1034" s="853"/>
      <c r="AH1034" s="86"/>
      <c r="AI1034" s="86"/>
      <c r="AJ1034" s="86"/>
      <c r="AK1034" s="86"/>
      <c r="AL1034" s="86"/>
      <c r="AM1034" s="86"/>
      <c r="AN1034" s="86"/>
      <c r="AO1034" s="86"/>
      <c r="AP1034" s="86"/>
      <c r="AQ1034" s="86"/>
      <c r="AR1034" s="86"/>
      <c r="AS1034" s="86"/>
      <c r="AT1034" s="86"/>
      <c r="AU1034" s="86"/>
      <c r="AV1034" s="86"/>
      <c r="AW1034" s="86"/>
      <c r="AX1034" s="86"/>
      <c r="AY1034" s="86"/>
      <c r="AZ1034" s="86"/>
      <c r="BA1034" s="432"/>
      <c r="BB1034" s="498"/>
      <c r="BC1034"/>
      <c r="BD1034"/>
      <c r="BE1034"/>
      <c r="BF1034"/>
      <c r="BG1034"/>
      <c r="BH1034"/>
      <c r="BI1034"/>
      <c r="BJ1034"/>
      <c r="BK1034"/>
      <c r="BL1034"/>
      <c r="BM1034"/>
      <c r="BN1034"/>
      <c r="BO1034"/>
      <c r="BP1034"/>
      <c r="BQ1034"/>
      <c r="BR1034"/>
      <c r="BS1034"/>
      <c r="BT1034"/>
      <c r="BU1034"/>
      <c r="BV1034"/>
      <c r="BW1034"/>
      <c r="BX1034"/>
      <c r="BY1034" s="432"/>
      <c r="BZ1034" s="433"/>
      <c r="CA1034" s="433"/>
      <c r="CB1034" s="433"/>
      <c r="CC1034" s="433"/>
      <c r="CD1034" s="433"/>
      <c r="CE1034" s="433"/>
      <c r="CF1034" s="433"/>
      <c r="CG1034" s="433"/>
      <c r="CH1034" s="433"/>
      <c r="CI1034" s="433"/>
      <c r="CJ1034" s="433"/>
      <c r="CK1034" s="433"/>
      <c r="CL1034" s="433"/>
      <c r="CM1034" s="433"/>
      <c r="CN1034" s="433"/>
      <c r="CO1034" s="433"/>
      <c r="CP1034" s="433"/>
      <c r="CQ1034" s="433"/>
      <c r="CR1034" s="433"/>
      <c r="CS1034" s="433"/>
      <c r="CT1034" s="433"/>
      <c r="CU1034" s="433"/>
      <c r="CV1034" s="433"/>
      <c r="CW1034" s="433"/>
      <c r="CX1034" s="433"/>
      <c r="CY1034" s="433"/>
      <c r="CZ1034" s="433"/>
    </row>
    <row r="1035" s="584" customFormat="true" ht="12.75" x14ac:dyDescent="0.2">
      <c r="AH1035" s="86"/>
      <c r="AI1035" s="86"/>
      <c r="AJ1035" s="86"/>
      <c r="AK1035" s="86"/>
      <c r="AL1035" s="86"/>
      <c r="AM1035" s="86"/>
      <c r="AN1035" s="86"/>
      <c r="AO1035" s="86"/>
      <c r="AP1035" s="86"/>
      <c r="AQ1035" s="86"/>
      <c r="AR1035" s="86"/>
      <c r="AS1035" s="86"/>
      <c r="AT1035" s="86"/>
      <c r="AU1035" s="86"/>
      <c r="AV1035" s="86"/>
      <c r="AW1035" s="86"/>
      <c r="AX1035" s="86"/>
      <c r="AY1035" s="86"/>
      <c r="AZ1035" s="86"/>
      <c r="BA1035" s="629"/>
      <c r="BB1035" s="760"/>
      <c r="BC1035" s="629"/>
      <c r="BD1035" s="629"/>
      <c r="BE1035" s="629"/>
      <c r="BF1035" s="629"/>
      <c r="BG1035" s="629"/>
      <c r="BH1035" s="629"/>
      <c r="BI1035" s="629"/>
      <c r="BJ1035" s="629"/>
      <c r="BK1035" s="629"/>
      <c r="BL1035" s="629"/>
      <c r="BM1035" s="629"/>
      <c r="BN1035" s="629"/>
      <c r="BO1035" s="629"/>
      <c r="BP1035" s="629"/>
      <c r="BQ1035" s="629"/>
      <c r="BR1035" s="629"/>
      <c r="BS1035" s="629"/>
      <c r="BT1035" s="629"/>
      <c r="BU1035" s="629"/>
      <c r="BV1035" s="629"/>
      <c r="BW1035" s="629"/>
      <c r="BX1035" s="629"/>
      <c r="BY1035" s="629"/>
      <c r="BZ1035" s="417"/>
      <c r="CA1035" s="417"/>
      <c r="CB1035" s="417"/>
      <c r="CC1035" s="417"/>
      <c r="CD1035" s="417"/>
      <c r="CE1035" s="417"/>
      <c r="CF1035" s="417"/>
      <c r="CG1035" s="417"/>
      <c r="CH1035" s="417"/>
      <c r="CI1035" s="417"/>
      <c r="CJ1035" s="417"/>
      <c r="CK1035" s="417"/>
      <c r="CL1035" s="417"/>
      <c r="CM1035" s="417"/>
      <c r="CN1035" s="417"/>
      <c r="CO1035" s="417"/>
      <c r="CP1035" s="417"/>
      <c r="CQ1035" s="417"/>
      <c r="CR1035" s="417"/>
      <c r="CS1035" s="417"/>
      <c r="CT1035" s="417"/>
      <c r="CU1035" s="417"/>
      <c r="CV1035" s="417"/>
      <c r="CW1035" s="417"/>
      <c r="CX1035" s="417"/>
      <c r="CY1035" s="417"/>
      <c r="CZ1035" s="417"/>
    </row>
    <row r="1036" ht="15" customHeight="true" x14ac:dyDescent="0.25">
      <c r="A1036" s="499" t="s">
        <v>121</v>
      </c>
      <c r="B1036" s="372" t="s">
        <v>122</v>
      </c>
    </row>
    <row r="1037" ht="15" customHeight="true" x14ac:dyDescent="0.2">
      <c r="A1037" s="500" t="str">
        <f>R15</f>
        <v>“Bamingui Bangoran”</v>
      </c>
      <c r="B1037" s="500">
        <f>BR122+BR123</f>
        <v>788.400675796001</v>
      </c>
    </row>
    <row r="1038" ht="15" customHeight="true" x14ac:dyDescent="0.2">
      <c r="A1038" s="500" t="str">
        <f>S15</f>
        <v>“Bangui”</v>
      </c>
      <c r="B1038" s="500">
        <f>BS122+BS123</f>
        <v>5115.7300302670037</v>
      </c>
    </row>
    <row r="1039" ht="15" customHeight="true" x14ac:dyDescent="0.2">
      <c r="A1039" s="500" t="str">
        <f>T15</f>
        <v>“Basse Kotto”</v>
      </c>
      <c r="B1039" s="500">
        <f>BT122+BT123</f>
        <v>1816.8090154510001</v>
      </c>
    </row>
    <row r="1040" ht="15" customHeight="true" x14ac:dyDescent="0.2">
      <c r="A1040" s="500" t="str">
        <f>U15</f>
        <v>“Haut Mbomou”</v>
      </c>
      <c r="B1040" s="500">
        <f>BU122+BU123</f>
        <v>523.14423382499888</v>
      </c>
    </row>
    <row r="1041" ht="15" customHeight="true" x14ac:dyDescent="0.2">
      <c r="A1041" s="500" t="str">
        <f>V15</f>
        <v>“Haute-Kotto”</v>
      </c>
      <c r="B1041" s="500">
        <f>BV122+BV123</f>
        <v>433.01388920400007</v>
      </c>
    </row>
    <row r="1042" ht="15" customHeight="true" x14ac:dyDescent="0.2">
      <c r="A1042" s="500" t="str">
        <f>W15</f>
        <v>“Kemo”</v>
      </c>
      <c r="B1042" s="500">
        <f>BW122+BW123</f>
        <v>3386.8454354470018</v>
      </c>
    </row>
    <row r="1043" ht="15" customHeight="true" x14ac:dyDescent="0.2">
      <c r="A1043" s="500" t="str">
        <f>X15</f>
        <v>“Lobaye”</v>
      </c>
      <c r="B1043" s="500">
        <f>BX122+XR123</f>
        <v>254.41346487500002</v>
      </c>
    </row>
    <row r="1044" ht="15" customHeight="true" x14ac:dyDescent="0.2">
      <c r="A1044" s="500" t="str">
        <f>Y15</f>
        <v>“Mambere Kadei”</v>
      </c>
      <c r="B1044" s="500">
        <f>BY122+BY123</f>
        <v>1042.1981951140012</v>
      </c>
    </row>
    <row r="1045" ht="15" customHeight="true" x14ac:dyDescent="0.2">
      <c r="A1045" s="500" t="str">
        <f>Z15</f>
        <v>“Mbomou”</v>
      </c>
      <c r="B1045" s="500">
        <f>BZ122+BZ123</f>
        <v>2944.4280984729985</v>
      </c>
    </row>
    <row r="1046" ht="15" customHeight="true" x14ac:dyDescent="0.2">
      <c r="A1046" s="760" t="str">
        <f>AA15</f>
        <v>“Nana Gribizi”</v>
      </c>
      <c r="B1046" s="500">
        <f>CA122+CA123</f>
        <v>4576.6318299639943</v>
      </c>
    </row>
    <row r="1047" ht="15" customHeight="true" x14ac:dyDescent="0.2">
      <c r="A1047" s="760" t="str">
        <f>AB15</f>
        <v>“Nana Mambere”</v>
      </c>
      <c r="B1047" s="500">
        <f>CB122+CB123</f>
        <v>2719.3724985150002</v>
      </c>
    </row>
    <row r="1048" ht="15" customHeight="true" x14ac:dyDescent="0.2">
      <c r="A1048" s="760" t="str">
        <f>AC15</f>
        <v>“Ombella Mpoko”</v>
      </c>
      <c r="B1048" s="500">
        <f>CC122+CC123</f>
        <v>3071.0121184369959</v>
      </c>
    </row>
    <row r="1049" ht="15" customHeight="true" x14ac:dyDescent="0.2">
      <c r="A1049" s="760" t="str">
        <f>AD15</f>
        <v>“Ouaka”</v>
      </c>
      <c r="B1049" s="500">
        <f>CD122+CD123</f>
        <v>2938.4706191100008</v>
      </c>
    </row>
    <row r="1050" ht="15" customHeight="true" x14ac:dyDescent="0.2">
      <c r="A1050" s="760" t="str">
        <f>AE15</f>
        <v>“Ouham Pende”</v>
      </c>
      <c r="B1050" s="500">
        <f>CE122+CE123</f>
        <v>1376.223166718999</v>
      </c>
    </row>
    <row r="1051" ht="15" customHeight="true" x14ac:dyDescent="0.2">
      <c r="A1051" s="760" t="str">
        <f>AF15</f>
        <v>“Ouham”</v>
      </c>
      <c r="B1051" s="500">
        <f>CF122+CF123</f>
        <v>2851.0075804100024</v>
      </c>
    </row>
    <row r="1052" ht="15" customHeight="true" x14ac:dyDescent="0.2">
      <c r="A1052" s="760" t="str">
        <f>AG15</f>
        <v>“Sangha Mbaere”</v>
      </c>
      <c r="B1052" s="500">
        <f>CG122+CG123</f>
        <v>4684.8812782579989</v>
      </c>
    </row>
    <row r="1053" ht="15" customHeight="true" x14ac:dyDescent="0.2">
      <c r="A1053" s="760" t="str">
        <f>AH15</f>
        <v>“Vakaga”</v>
      </c>
      <c r="B1053" s="500" t="e">
        <f>CH122+CH123</f>
        <v>#VALUE!</v>
      </c>
    </row>
    <row r="1054" ht="15" customHeight="true" x14ac:dyDescent="0.2">
      <c r="A1054" s="760">
        <f>AI15</f>
        <v>0</v>
      </c>
      <c r="B1054" s="500">
        <f>CI122+CI123</f>
        <v>0</v>
      </c>
    </row>
    <row r="1055" ht="15" customHeight="true" x14ac:dyDescent="0.2">
      <c r="A1055" s="760">
        <f>AJ15</f>
        <v>0</v>
      </c>
      <c r="B1055" s="500">
        <f>CJ122+CJ123</f>
        <v>0</v>
      </c>
    </row>
    <row r="1056" ht="15" customHeight="true" x14ac:dyDescent="0.2">
      <c r="A1056" s="760">
        <f>AK15</f>
        <v>0</v>
      </c>
      <c r="B1056" s="500">
        <f>CK122+CK123</f>
        <v>0</v>
      </c>
    </row>
    <row r="1057" ht="15" customHeight="true" x14ac:dyDescent="0.2">
      <c r="A1057" s="760">
        <f>AL15</f>
        <v>0</v>
      </c>
      <c r="B1057" s="500">
        <f>CL122+CL123</f>
        <v>0</v>
      </c>
    </row>
    <row r="1058" ht="15" customHeight="true" x14ac:dyDescent="0.2">
      <c r="A1058" s="760">
        <f>AM15</f>
        <v>0</v>
      </c>
      <c r="B1058" s="500">
        <f>CM122+CM123</f>
        <v>0</v>
      </c>
    </row>
    <row r="1059" ht="15" customHeight="true" x14ac:dyDescent="0.2">
      <c r="A1059" s="760">
        <f>AN15</f>
        <v>0</v>
      </c>
      <c r="B1059" s="500">
        <f>CN122+CN123</f>
        <v>0</v>
      </c>
    </row>
    <row r="1060" ht="15" customHeight="true" x14ac:dyDescent="0.2">
      <c r="A1060" s="760">
        <f>AO15</f>
        <v>0</v>
      </c>
      <c r="B1060" s="500">
        <f>CO122+CO123</f>
        <v>0</v>
      </c>
    </row>
    <row r="1061" ht="15" customHeight="true" x14ac:dyDescent="0.2">
      <c r="A1061" s="760">
        <f>AP15</f>
        <v>0</v>
      </c>
      <c r="B1061" s="500">
        <f>CP122+CP123</f>
        <v>0</v>
      </c>
    </row>
    <row r="1062" ht="15" customHeight="true" x14ac:dyDescent="0.2">
      <c r="A1062" s="760">
        <f>AQ15</f>
        <v>0</v>
      </c>
      <c r="B1062" s="500">
        <f>CQ122+CQ123</f>
        <v>0</v>
      </c>
    </row>
    <row r="1063" ht="15" customHeight="true" x14ac:dyDescent="0.2">
      <c r="A1063" s="760">
        <f>AR15</f>
        <v>0</v>
      </c>
      <c r="B1063" s="500">
        <f>CR122+CR123</f>
        <v>0</v>
      </c>
    </row>
    <row r="1064" ht="15" customHeight="true" x14ac:dyDescent="0.2">
      <c r="A1064" s="760">
        <f>AS15</f>
        <v>0</v>
      </c>
      <c r="B1064" s="500">
        <f>CS122+CS123</f>
        <v>0</v>
      </c>
    </row>
    <row r="1065" ht="15" customHeight="true" x14ac:dyDescent="0.2">
      <c r="A1065" s="760">
        <f>AT15</f>
        <v>0</v>
      </c>
      <c r="B1065" s="500">
        <f>CT122+CT123</f>
        <v>0</v>
      </c>
    </row>
    <row r="1066" ht="15" customHeight="true" x14ac:dyDescent="0.2">
      <c r="A1066" s="760">
        <f>AU15</f>
        <v>0</v>
      </c>
      <c r="B1066" s="500">
        <f>CU122+CU123</f>
        <v>0</v>
      </c>
    </row>
    <row r="1067" ht="15" customHeight="true" x14ac:dyDescent="0.2">
      <c r="A1067" s="760">
        <f>AV15</f>
        <v>0</v>
      </c>
      <c r="B1067" s="500">
        <f>CV122+CV123</f>
        <v>0</v>
      </c>
    </row>
    <row r="1068" ht="15" customHeight="true" x14ac:dyDescent="0.2">
      <c r="A1068" s="760">
        <f>AW15</f>
        <v>0</v>
      </c>
      <c r="B1068" s="500">
        <f>CW122+CW123</f>
        <v>0</v>
      </c>
    </row>
    <row r="1069" ht="15" customHeight="true" x14ac:dyDescent="0.2">
      <c r="A1069" s="760">
        <f>AX15</f>
        <v>0</v>
      </c>
      <c r="B1069" s="500">
        <f>CX122+CX123</f>
        <v>0</v>
      </c>
    </row>
    <row r="1070" ht="15" customHeight="true" x14ac:dyDescent="0.2">
      <c r="A1070" s="760">
        <f>AY15</f>
        <v>0</v>
      </c>
      <c r="B1070" s="500">
        <f>CY122+CY123</f>
        <v>0</v>
      </c>
    </row>
    <row r="1071" ht="15" customHeight="true" x14ac:dyDescent="0.2">
      <c r="A1071" s="760"/>
      <c r="B1071" s="500"/>
    </row>
    <row r="1072" ht="15" customHeight="true" x14ac:dyDescent="0.2">
      <c r="A1072" s="500">
        <f>34-COUNTIF(A1037:A1071,"0")</f>
        <v>17</v>
      </c>
      <c r="B1072" s="760" t="s">
        <v>142</v>
      </c>
    </row>
    <row r="1100" s="744" customFormat="true" ht="17.1" customHeight="true" x14ac:dyDescent="0.2">
      <c r="A1100" s="756"/>
      <c r="B1100" s="756"/>
      <c r="BA1100" s="629"/>
      <c r="BB1100" s="760"/>
      <c r="BC1100" s="629"/>
      <c r="BD1100" s="629"/>
      <c r="BE1100" s="629"/>
      <c r="BF1100" s="629"/>
      <c r="BG1100" s="629"/>
      <c r="BH1100" s="629"/>
      <c r="BI1100" s="629"/>
      <c r="BJ1100" s="629"/>
      <c r="BK1100" s="629"/>
      <c r="BL1100" s="629"/>
      <c r="BM1100" s="629"/>
      <c r="BN1100" s="629"/>
      <c r="BO1100" s="629"/>
      <c r="BP1100" s="629"/>
      <c r="BQ1100" s="629"/>
      <c r="BR1100" s="629"/>
      <c r="BS1100" s="629"/>
      <c r="BT1100" s="629"/>
      <c r="BU1100" s="629"/>
      <c r="BV1100" s="629"/>
      <c r="BW1100" s="629"/>
      <c r="BX1100" s="629"/>
      <c r="BY1100" s="629"/>
      <c r="BZ1100" s="417"/>
      <c r="CA1100" s="417"/>
      <c r="CB1100" s="417"/>
      <c r="CC1100" s="417"/>
      <c r="CD1100" s="417"/>
      <c r="CE1100" s="417"/>
      <c r="CF1100" s="417"/>
      <c r="CG1100" s="417"/>
      <c r="CH1100" s="417"/>
      <c r="CI1100" s="417"/>
      <c r="CJ1100" s="417"/>
      <c r="CK1100" s="417"/>
      <c r="CL1100" s="417"/>
      <c r="CM1100" s="417"/>
      <c r="CN1100" s="417"/>
      <c r="CO1100" s="417"/>
      <c r="CP1100" s="417"/>
      <c r="CQ1100" s="417"/>
      <c r="CR1100" s="417"/>
      <c r="CS1100" s="417"/>
      <c r="CT1100" s="417"/>
      <c r="CU1100" s="417"/>
      <c r="CV1100" s="417"/>
      <c r="CW1100" s="417"/>
      <c r="CX1100" s="417"/>
      <c r="CY1100" s="417"/>
      <c r="CZ1100" s="417"/>
    </row>
    <row r="1101" s="744" customFormat="true" ht="17.1" customHeight="true" x14ac:dyDescent="0.2">
      <c r="A1101" s="756"/>
      <c r="B1101" s="756"/>
      <c r="BA1101" s="629"/>
      <c r="BB1101" s="760"/>
      <c r="BC1101" s="629"/>
      <c r="BD1101" s="629"/>
      <c r="BE1101" s="629"/>
      <c r="BF1101" s="629"/>
      <c r="BG1101" s="629"/>
      <c r="BH1101" s="629"/>
      <c r="BI1101" s="629"/>
      <c r="BJ1101" s="629"/>
      <c r="BK1101" s="629"/>
      <c r="BL1101" s="629"/>
      <c r="BM1101" s="629"/>
      <c r="BN1101" s="629"/>
      <c r="BO1101" s="629"/>
      <c r="BP1101" s="629"/>
      <c r="BQ1101" s="629"/>
      <c r="BR1101" s="629"/>
      <c r="BS1101" s="629"/>
      <c r="BT1101" s="629"/>
      <c r="BU1101" s="629"/>
      <c r="BV1101" s="629"/>
      <c r="BW1101" s="629"/>
      <c r="BX1101" s="629"/>
      <c r="BY1101" s="629"/>
      <c r="BZ1101" s="417"/>
      <c r="CA1101" s="417"/>
      <c r="CB1101" s="417"/>
      <c r="CC1101" s="417"/>
      <c r="CD1101" s="417"/>
      <c r="CE1101" s="417"/>
      <c r="CF1101" s="417"/>
      <c r="CG1101" s="417"/>
      <c r="CH1101" s="417"/>
      <c r="CI1101" s="417"/>
      <c r="CJ1101" s="417"/>
      <c r="CK1101" s="417"/>
      <c r="CL1101" s="417"/>
      <c r="CM1101" s="417"/>
      <c r="CN1101" s="417"/>
      <c r="CO1101" s="417"/>
      <c r="CP1101" s="417"/>
      <c r="CQ1101" s="417"/>
      <c r="CR1101" s="417"/>
      <c r="CS1101" s="417"/>
      <c r="CT1101" s="417"/>
      <c r="CU1101" s="417"/>
      <c r="CV1101" s="417"/>
      <c r="CW1101" s="417"/>
      <c r="CX1101" s="417"/>
      <c r="CY1101" s="417"/>
      <c r="CZ1101" s="417"/>
    </row>
    <row r="1102" s="417" customFormat="true" ht="15" customHeight="true" x14ac:dyDescent="0.2">
      <c r="BA1102" s="629"/>
      <c r="BB1102" s="760"/>
      <c r="BC1102" s="629"/>
      <c r="BD1102" s="629"/>
      <c r="BE1102" s="629"/>
      <c r="BF1102" s="629"/>
      <c r="BG1102" s="629"/>
      <c r="BH1102" s="629"/>
      <c r="BI1102" s="629"/>
      <c r="BJ1102" s="629"/>
      <c r="BK1102" s="629"/>
      <c r="BL1102" s="629"/>
      <c r="BM1102" s="629"/>
      <c r="BN1102" s="629"/>
      <c r="BO1102" s="629"/>
      <c r="BP1102" s="629"/>
      <c r="BQ1102" s="629"/>
      <c r="BR1102" s="629"/>
      <c r="BS1102" s="629"/>
      <c r="BT1102" s="629"/>
      <c r="BU1102" s="629"/>
      <c r="BV1102" s="629"/>
      <c r="BW1102" s="629"/>
      <c r="BX1102" s="629"/>
      <c r="BY1102" s="629"/>
    </row>
    <row r="1103" s="417" customFormat="true" ht="15" customHeight="true" x14ac:dyDescent="0.2">
      <c r="BA1103" s="629"/>
      <c r="BB1103" s="760"/>
      <c r="BC1103" s="629"/>
      <c r="BD1103" s="629"/>
      <c r="BE1103" s="629"/>
      <c r="BF1103" s="629"/>
      <c r="BG1103" s="629"/>
      <c r="BH1103" s="629"/>
      <c r="BI1103" s="629"/>
      <c r="BJ1103" s="629"/>
      <c r="BK1103" s="629"/>
      <c r="BL1103" s="629"/>
      <c r="BM1103" s="629"/>
      <c r="BN1103" s="629"/>
      <c r="BO1103" s="629"/>
      <c r="BP1103" s="629"/>
      <c r="BQ1103" s="629"/>
      <c r="BR1103" s="629"/>
      <c r="BS1103" s="629"/>
      <c r="BT1103" s="629"/>
      <c r="BU1103" s="629"/>
      <c r="BV1103" s="629"/>
      <c r="BW1103" s="629"/>
      <c r="BX1103" s="629"/>
      <c r="BY1103" s="629"/>
    </row>
    <row r="1104" s="417" customFormat="true" ht="15" customHeight="true" x14ac:dyDescent="0.2">
      <c r="BA1104" s="629"/>
      <c r="BB1104" s="760"/>
      <c r="BC1104" s="629"/>
      <c r="BD1104" s="629"/>
      <c r="BE1104" s="629"/>
      <c r="BF1104" s="629"/>
      <c r="BG1104" s="629"/>
      <c r="BH1104" s="629"/>
      <c r="BI1104" s="629"/>
      <c r="BJ1104" s="629"/>
      <c r="BK1104" s="629"/>
      <c r="BL1104" s="629"/>
      <c r="BM1104" s="629"/>
      <c r="BN1104" s="629"/>
      <c r="BO1104" s="629"/>
      <c r="BP1104" s="629"/>
      <c r="BQ1104" s="629"/>
      <c r="BR1104" s="629"/>
      <c r="BS1104" s="629"/>
      <c r="BT1104" s="629"/>
      <c r="BU1104" s="629"/>
      <c r="BV1104" s="629"/>
      <c r="BW1104" s="629"/>
      <c r="BX1104" s="629"/>
      <c r="BY1104" s="629"/>
    </row>
    <row r="1105" s="417" customFormat="true" ht="15" customHeight="true" x14ac:dyDescent="0.2">
      <c r="BA1105" s="629"/>
      <c r="BB1105" s="760"/>
      <c r="BC1105" s="629"/>
      <c r="BD1105" s="629"/>
      <c r="BE1105" s="629"/>
      <c r="BF1105" s="629"/>
      <c r="BG1105" s="629"/>
      <c r="BH1105" s="629"/>
      <c r="BI1105" s="629"/>
      <c r="BJ1105" s="629"/>
      <c r="BK1105" s="629"/>
      <c r="BL1105" s="629"/>
      <c r="BM1105" s="629"/>
      <c r="BN1105" s="629"/>
      <c r="BO1105" s="629"/>
      <c r="BP1105" s="629"/>
      <c r="BQ1105" s="629"/>
      <c r="BR1105" s="629"/>
      <c r="BS1105" s="629"/>
      <c r="BT1105" s="629"/>
      <c r="BU1105" s="629"/>
      <c r="BV1105" s="629"/>
      <c r="BW1105" s="629"/>
      <c r="BX1105" s="629"/>
      <c r="BY1105" s="629"/>
    </row>
    <row r="1106" s="417" customFormat="true" ht="15" customHeight="true" x14ac:dyDescent="0.2">
      <c r="BA1106" s="629"/>
      <c r="BB1106" s="760"/>
      <c r="BC1106" s="629"/>
      <c r="BD1106" s="629"/>
      <c r="BE1106" s="629"/>
      <c r="BF1106" s="629"/>
      <c r="BG1106" s="629"/>
      <c r="BH1106" s="629"/>
      <c r="BI1106" s="629"/>
      <c r="BJ1106" s="629"/>
      <c r="BK1106" s="629"/>
      <c r="BL1106" s="629"/>
      <c r="BM1106" s="629"/>
      <c r="BN1106" s="629"/>
      <c r="BO1106" s="629"/>
      <c r="BP1106" s="629"/>
      <c r="BQ1106" s="629"/>
      <c r="BR1106" s="629"/>
      <c r="BS1106" s="629"/>
      <c r="BT1106" s="629"/>
      <c r="BU1106" s="629"/>
      <c r="BV1106" s="629"/>
      <c r="BW1106" s="629"/>
      <c r="BX1106" s="629"/>
      <c r="BY1106" s="629"/>
    </row>
    <row r="1107" s="417" customFormat="true" ht="15" customHeight="true" x14ac:dyDescent="0.2">
      <c r="BA1107" s="629"/>
      <c r="BB1107" s="760"/>
      <c r="BC1107" s="629"/>
      <c r="BD1107" s="629"/>
      <c r="BE1107" s="629"/>
      <c r="BF1107" s="629"/>
      <c r="BG1107" s="629"/>
      <c r="BH1107" s="629"/>
      <c r="BI1107" s="629"/>
      <c r="BJ1107" s="629"/>
      <c r="BK1107" s="629"/>
      <c r="BL1107" s="629"/>
      <c r="BM1107" s="629"/>
      <c r="BN1107" s="629"/>
      <c r="BO1107" s="629"/>
      <c r="BP1107" s="629"/>
      <c r="BQ1107" s="629"/>
      <c r="BR1107" s="629"/>
      <c r="BS1107" s="629"/>
      <c r="BT1107" s="629"/>
      <c r="BU1107" s="629"/>
      <c r="BV1107" s="629"/>
      <c r="BW1107" s="629"/>
      <c r="BX1107" s="629"/>
      <c r="BY1107" s="629"/>
    </row>
    <row r="1108" s="417" customFormat="true" ht="15" customHeight="true" x14ac:dyDescent="0.2">
      <c r="BA1108" s="629"/>
      <c r="BB1108" s="760"/>
      <c r="BC1108" s="629"/>
      <c r="BD1108" s="629"/>
      <c r="BE1108" s="629"/>
      <c r="BF1108" s="629"/>
      <c r="BG1108" s="629"/>
      <c r="BH1108" s="629"/>
      <c r="BI1108" s="629"/>
      <c r="BJ1108" s="629"/>
      <c r="BK1108" s="629"/>
      <c r="BL1108" s="629"/>
      <c r="BM1108" s="629"/>
      <c r="BN1108" s="629"/>
      <c r="BO1108" s="629"/>
      <c r="BP1108" s="629"/>
      <c r="BQ1108" s="629"/>
      <c r="BR1108" s="629"/>
      <c r="BS1108" s="629"/>
      <c r="BT1108" s="629"/>
      <c r="BU1108" s="629"/>
      <c r="BV1108" s="629"/>
      <c r="BW1108" s="629"/>
      <c r="BX1108" s="629"/>
      <c r="BY1108" s="629"/>
    </row>
    <row r="1109" s="417" customFormat="true" ht="15" customHeight="true" x14ac:dyDescent="0.2">
      <c r="BA1109" s="629"/>
      <c r="BB1109" s="760"/>
      <c r="BC1109" s="629"/>
      <c r="BD1109" s="629"/>
      <c r="BE1109" s="629"/>
      <c r="BF1109" s="629"/>
      <c r="BG1109" s="629"/>
      <c r="BH1109" s="629"/>
      <c r="BI1109" s="629"/>
      <c r="BJ1109" s="629"/>
      <c r="BK1109" s="629"/>
      <c r="BL1109" s="629"/>
      <c r="BM1109" s="629"/>
      <c r="BN1109" s="629"/>
      <c r="BO1109" s="629"/>
      <c r="BP1109" s="629"/>
      <c r="BQ1109" s="629"/>
      <c r="BR1109" s="629"/>
      <c r="BS1109" s="629"/>
      <c r="BT1109" s="629"/>
      <c r="BU1109" s="629"/>
      <c r="BV1109" s="629"/>
      <c r="BW1109" s="629"/>
      <c r="BX1109" s="629"/>
      <c r="BY1109" s="629"/>
    </row>
    <row r="1110" s="417" customFormat="true" ht="15" customHeight="true" x14ac:dyDescent="0.2">
      <c r="BA1110" s="629"/>
      <c r="BB1110" s="760"/>
      <c r="BC1110" s="629"/>
      <c r="BD1110" s="629"/>
      <c r="BE1110" s="629"/>
      <c r="BF1110" s="629"/>
      <c r="BG1110" s="629"/>
      <c r="BH1110" s="629"/>
      <c r="BI1110" s="629"/>
      <c r="BJ1110" s="629"/>
      <c r="BK1110" s="629"/>
      <c r="BL1110" s="629"/>
      <c r="BM1110" s="629"/>
      <c r="BN1110" s="629"/>
      <c r="BO1110" s="629"/>
      <c r="BP1110" s="629"/>
      <c r="BQ1110" s="629"/>
      <c r="BR1110" s="629"/>
      <c r="BS1110" s="629"/>
      <c r="BT1110" s="629"/>
      <c r="BU1110" s="629"/>
      <c r="BV1110" s="629"/>
      <c r="BW1110" s="629"/>
      <c r="BX1110" s="629"/>
      <c r="BY1110" s="629"/>
    </row>
    <row r="1111" s="417" customFormat="true" ht="15" customHeight="true" x14ac:dyDescent="0.2">
      <c r="BA1111" s="629"/>
      <c r="BB1111" s="760"/>
      <c r="BC1111" s="629"/>
      <c r="BD1111" s="629"/>
      <c r="BE1111" s="629"/>
      <c r="BF1111" s="629"/>
      <c r="BG1111" s="629"/>
      <c r="BH1111" s="629"/>
      <c r="BI1111" s="629"/>
      <c r="BJ1111" s="629"/>
      <c r="BK1111" s="629"/>
      <c r="BL1111" s="629"/>
      <c r="BM1111" s="629"/>
      <c r="BN1111" s="629"/>
      <c r="BO1111" s="629"/>
      <c r="BP1111" s="629"/>
      <c r="BQ1111" s="629"/>
      <c r="BR1111" s="629"/>
      <c r="BS1111" s="629"/>
      <c r="BT1111" s="629"/>
      <c r="BU1111" s="629"/>
      <c r="BV1111" s="629"/>
      <c r="BW1111" s="629"/>
      <c r="BX1111" s="629"/>
      <c r="BY1111" s="629"/>
    </row>
    <row r="1112" s="417" customFormat="true" ht="15" customHeight="true" x14ac:dyDescent="0.2">
      <c r="BA1112" s="629"/>
      <c r="BB1112" s="760"/>
      <c r="BC1112" s="629"/>
      <c r="BD1112" s="629"/>
      <c r="BE1112" s="629"/>
      <c r="BF1112" s="629"/>
      <c r="BG1112" s="629"/>
      <c r="BH1112" s="629"/>
      <c r="BI1112" s="629"/>
      <c r="BJ1112" s="629"/>
      <c r="BK1112" s="629"/>
      <c r="BL1112" s="629"/>
      <c r="BM1112" s="629"/>
      <c r="BN1112" s="629"/>
      <c r="BO1112" s="629"/>
      <c r="BP1112" s="629"/>
      <c r="BQ1112" s="629"/>
      <c r="BR1112" s="629"/>
      <c r="BS1112" s="629"/>
      <c r="BT1112" s="629"/>
      <c r="BU1112" s="629"/>
      <c r="BV1112" s="629"/>
      <c r="BW1112" s="629"/>
      <c r="BX1112" s="629"/>
      <c r="BY1112" s="629"/>
    </row>
    <row r="1113" s="417" customFormat="true" ht="15" customHeight="true" x14ac:dyDescent="0.2">
      <c r="BA1113" s="629"/>
      <c r="BB1113" s="760"/>
      <c r="BC1113" s="629"/>
      <c r="BD1113" s="629"/>
      <c r="BE1113" s="629"/>
      <c r="BF1113" s="629"/>
      <c r="BG1113" s="629"/>
      <c r="BH1113" s="629"/>
      <c r="BI1113" s="629"/>
      <c r="BJ1113" s="629"/>
      <c r="BK1113" s="629"/>
      <c r="BL1113" s="629"/>
      <c r="BM1113" s="629"/>
      <c r="BN1113" s="629"/>
      <c r="BO1113" s="629"/>
      <c r="BP1113" s="629"/>
      <c r="BQ1113" s="629"/>
      <c r="BR1113" s="629"/>
      <c r="BS1113" s="629"/>
      <c r="BT1113" s="629"/>
      <c r="BU1113" s="629"/>
      <c r="BV1113" s="629"/>
      <c r="BW1113" s="629"/>
      <c r="BX1113" s="629"/>
      <c r="BY1113" s="629"/>
    </row>
    <row r="1114" s="744" customFormat="true" ht="17.1" customHeight="true" x14ac:dyDescent="0.2">
      <c r="A1114" s="756"/>
      <c r="B1114" s="756"/>
      <c r="C1114" s="753"/>
      <c r="D1114" s="753"/>
      <c r="E1114" s="753"/>
      <c r="F1114" s="753"/>
      <c r="G1114" s="753"/>
      <c r="H1114" s="753"/>
      <c r="I1114" s="753"/>
      <c r="J1114" s="753"/>
      <c r="K1114" s="753"/>
      <c r="L1114" s="753"/>
      <c r="M1114" s="753"/>
      <c r="N1114" s="753"/>
      <c r="O1114" s="753"/>
      <c r="P1114" s="753"/>
      <c r="Q1114" s="753"/>
      <c r="R1114" s="753"/>
      <c r="S1114" s="753"/>
      <c r="T1114" s="753"/>
      <c r="U1114" s="753"/>
      <c r="V1114" s="753"/>
      <c r="W1114" s="753"/>
      <c r="X1114" s="753"/>
      <c r="Y1114" s="753"/>
      <c r="Z1114" s="753"/>
      <c r="AA1114" s="753"/>
      <c r="AB1114" s="753"/>
      <c r="AC1114" s="753"/>
      <c r="AD1114" s="753"/>
      <c r="AE1114" s="753"/>
      <c r="AF1114" s="753"/>
      <c r="AG1114" s="753"/>
      <c r="BA1114" s="629"/>
      <c r="BB1114" s="760"/>
      <c r="BC1114" s="629"/>
      <c r="BD1114" s="629"/>
      <c r="BE1114" s="629"/>
      <c r="BF1114" s="629"/>
      <c r="BG1114" s="629"/>
      <c r="BH1114" s="629"/>
      <c r="BI1114" s="629"/>
      <c r="BJ1114" s="629"/>
      <c r="BK1114" s="629"/>
      <c r="BL1114" s="629"/>
      <c r="BM1114" s="629"/>
      <c r="BN1114" s="629"/>
      <c r="BO1114" s="629"/>
      <c r="BP1114" s="629"/>
      <c r="BQ1114" s="629"/>
      <c r="BR1114" s="629"/>
      <c r="BS1114" s="629"/>
      <c r="BT1114" s="629"/>
      <c r="BU1114" s="629"/>
      <c r="BV1114" s="629"/>
      <c r="BW1114" s="629"/>
      <c r="BX1114" s="629"/>
      <c r="BY1114" s="629"/>
      <c r="BZ1114" s="417"/>
      <c r="CA1114" s="417"/>
      <c r="CB1114" s="417"/>
      <c r="CC1114" s="417"/>
      <c r="CD1114" s="417"/>
      <c r="CE1114" s="417"/>
      <c r="CF1114" s="417"/>
      <c r="CG1114" s="417"/>
      <c r="CH1114" s="417"/>
      <c r="CI1114" s="417"/>
      <c r="CJ1114" s="417"/>
      <c r="CK1114" s="417"/>
      <c r="CL1114" s="417"/>
      <c r="CM1114" s="417"/>
      <c r="CN1114" s="417"/>
      <c r="CO1114" s="417"/>
      <c r="CP1114" s="417"/>
      <c r="CQ1114" s="417"/>
      <c r="CR1114" s="417"/>
      <c r="CS1114" s="417"/>
      <c r="CT1114" s="417"/>
      <c r="CU1114" s="417"/>
      <c r="CV1114" s="417"/>
      <c r="CW1114" s="417"/>
      <c r="CX1114" s="417"/>
      <c r="CY1114" s="417"/>
      <c r="CZ1114" s="417"/>
    </row>
    <row r="1115" s="744" customFormat="true" ht="17.1" customHeight="true" x14ac:dyDescent="0.2">
      <c r="A1115" s="756"/>
      <c r="B1115" s="756"/>
      <c r="C1115" s="753"/>
      <c r="D1115" s="753"/>
      <c r="E1115" s="753"/>
      <c r="F1115" s="753"/>
      <c r="G1115" s="753"/>
      <c r="H1115" s="753"/>
      <c r="I1115" s="753"/>
      <c r="J1115" s="753"/>
      <c r="K1115" s="753"/>
      <c r="L1115" s="753"/>
      <c r="M1115" s="753"/>
      <c r="N1115" s="753"/>
      <c r="O1115" s="753"/>
      <c r="P1115" s="753"/>
      <c r="Q1115" s="753"/>
      <c r="R1115" s="753"/>
      <c r="S1115" s="753"/>
      <c r="T1115" s="753"/>
      <c r="U1115" s="753"/>
      <c r="V1115" s="753"/>
      <c r="W1115" s="753"/>
      <c r="X1115" s="753"/>
      <c r="Y1115" s="753"/>
      <c r="Z1115" s="753"/>
      <c r="AA1115" s="753"/>
      <c r="AB1115" s="753"/>
      <c r="AC1115" s="753"/>
      <c r="AD1115" s="753"/>
      <c r="AE1115" s="753"/>
      <c r="AF1115" s="753"/>
      <c r="AG1115" s="753"/>
      <c r="BA1115" s="629"/>
      <c r="BB1115" s="760"/>
      <c r="BC1115" s="629"/>
      <c r="BD1115" s="629"/>
      <c r="BE1115" s="629"/>
      <c r="BF1115" s="629"/>
      <c r="BG1115" s="629"/>
      <c r="BH1115" s="629"/>
      <c r="BI1115" s="629"/>
      <c r="BJ1115" s="629"/>
      <c r="BK1115" s="629"/>
      <c r="BL1115" s="629"/>
      <c r="BM1115" s="629"/>
      <c r="BN1115" s="629"/>
      <c r="BO1115" s="629"/>
      <c r="BP1115" s="629"/>
      <c r="BQ1115" s="629"/>
      <c r="BR1115" s="629"/>
      <c r="BS1115" s="629"/>
      <c r="BT1115" s="629"/>
      <c r="BU1115" s="629"/>
      <c r="BV1115" s="629"/>
      <c r="BW1115" s="629"/>
      <c r="BX1115" s="629"/>
      <c r="BY1115" s="629"/>
      <c r="BZ1115" s="417"/>
      <c r="CA1115" s="417"/>
      <c r="CB1115" s="417"/>
      <c r="CC1115" s="417"/>
      <c r="CD1115" s="417"/>
      <c r="CE1115" s="417"/>
      <c r="CF1115" s="417"/>
      <c r="CG1115" s="417"/>
      <c r="CH1115" s="417"/>
      <c r="CI1115" s="417"/>
      <c r="CJ1115" s="417"/>
      <c r="CK1115" s="417"/>
      <c r="CL1115" s="417"/>
      <c r="CM1115" s="417"/>
      <c r="CN1115" s="417"/>
      <c r="CO1115" s="417"/>
      <c r="CP1115" s="417"/>
      <c r="CQ1115" s="417"/>
      <c r="CR1115" s="417"/>
      <c r="CS1115" s="417"/>
      <c r="CT1115" s="417"/>
      <c r="CU1115" s="417"/>
      <c r="CV1115" s="417"/>
      <c r="CW1115" s="417"/>
      <c r="CX1115" s="417"/>
      <c r="CY1115" s="417"/>
      <c r="CZ1115" s="417"/>
    </row>
    <row r="1116" s="744" customFormat="true" ht="17.1" customHeight="true" x14ac:dyDescent="0.2">
      <c r="A1116" s="756"/>
      <c r="B1116" s="756"/>
      <c r="C1116" s="753"/>
      <c r="D1116" s="753"/>
      <c r="E1116" s="753"/>
      <c r="F1116" s="753"/>
      <c r="G1116" s="753"/>
      <c r="H1116" s="753"/>
      <c r="I1116" s="753"/>
      <c r="J1116" s="753"/>
      <c r="K1116" s="753"/>
      <c r="L1116" s="753"/>
      <c r="M1116" s="753"/>
      <c r="N1116" s="753"/>
      <c r="O1116" s="753"/>
      <c r="P1116" s="753"/>
      <c r="Q1116" s="753"/>
      <c r="R1116" s="753"/>
      <c r="S1116" s="753"/>
      <c r="T1116" s="753"/>
      <c r="U1116" s="753"/>
      <c r="V1116" s="753"/>
      <c r="W1116" s="753"/>
      <c r="X1116" s="753"/>
      <c r="Y1116" s="753"/>
      <c r="Z1116" s="753"/>
      <c r="AA1116" s="753"/>
      <c r="AB1116" s="753"/>
      <c r="AC1116" s="753"/>
      <c r="AD1116" s="753"/>
      <c r="AE1116" s="753"/>
      <c r="AF1116" s="753"/>
      <c r="AG1116" s="753"/>
      <c r="BA1116" s="629"/>
      <c r="BB1116" s="760"/>
      <c r="BC1116" s="629"/>
      <c r="BD1116" s="629"/>
      <c r="BE1116" s="629"/>
      <c r="BF1116" s="629"/>
      <c r="BG1116" s="629"/>
      <c r="BH1116" s="629"/>
      <c r="BI1116" s="629"/>
      <c r="BJ1116" s="629"/>
      <c r="BK1116" s="629"/>
      <c r="BL1116" s="629"/>
      <c r="BM1116" s="629"/>
      <c r="BN1116" s="629"/>
      <c r="BO1116" s="629"/>
      <c r="BP1116" s="629"/>
      <c r="BQ1116" s="629"/>
      <c r="BR1116" s="629"/>
      <c r="BS1116" s="629"/>
      <c r="BT1116" s="629"/>
      <c r="BU1116" s="629"/>
      <c r="BV1116" s="629"/>
      <c r="BW1116" s="629"/>
      <c r="BX1116" s="629"/>
      <c r="BY1116" s="629"/>
      <c r="BZ1116" s="417"/>
      <c r="CA1116" s="417"/>
      <c r="CB1116" s="417"/>
      <c r="CC1116" s="417"/>
      <c r="CD1116" s="417"/>
      <c r="CE1116" s="417"/>
      <c r="CF1116" s="417"/>
      <c r="CG1116" s="417"/>
      <c r="CH1116" s="417"/>
      <c r="CI1116" s="417"/>
      <c r="CJ1116" s="417"/>
      <c r="CK1116" s="417"/>
      <c r="CL1116" s="417"/>
      <c r="CM1116" s="417"/>
      <c r="CN1116" s="417"/>
      <c r="CO1116" s="417"/>
      <c r="CP1116" s="417"/>
      <c r="CQ1116" s="417"/>
      <c r="CR1116" s="417"/>
      <c r="CS1116" s="417"/>
      <c r="CT1116" s="417"/>
      <c r="CU1116" s="417"/>
      <c r="CV1116" s="417"/>
      <c r="CW1116" s="417"/>
      <c r="CX1116" s="417"/>
      <c r="CY1116" s="417"/>
      <c r="CZ1116" s="417"/>
    </row>
    <row r="1117" s="744" customFormat="true" ht="17.1" customHeight="true" x14ac:dyDescent="0.2">
      <c r="A1117" s="756"/>
      <c r="B1117" s="756"/>
      <c r="C1117" s="753"/>
      <c r="D1117" s="753"/>
      <c r="E1117" s="753"/>
      <c r="F1117" s="753"/>
      <c r="G1117" s="753"/>
      <c r="H1117" s="753"/>
      <c r="I1117" s="753"/>
      <c r="J1117" s="753"/>
      <c r="K1117" s="753"/>
      <c r="L1117" s="753"/>
      <c r="M1117" s="753"/>
      <c r="N1117" s="753"/>
      <c r="O1117" s="753"/>
      <c r="P1117" s="753"/>
      <c r="Q1117" s="753"/>
      <c r="R1117" s="753"/>
      <c r="S1117" s="753"/>
      <c r="T1117" s="753"/>
      <c r="U1117" s="753"/>
      <c r="V1117" s="753"/>
      <c r="W1117" s="753"/>
      <c r="X1117" s="753"/>
      <c r="Y1117" s="753"/>
      <c r="Z1117" s="753"/>
      <c r="AA1117" s="753"/>
      <c r="AB1117" s="753"/>
      <c r="AC1117" s="753"/>
      <c r="AD1117" s="753"/>
      <c r="AE1117" s="753"/>
      <c r="AF1117" s="753"/>
      <c r="AG1117" s="753"/>
      <c r="BA1117" s="629"/>
      <c r="BB1117" s="760"/>
      <c r="BC1117" s="629"/>
      <c r="BD1117" s="629"/>
      <c r="BE1117" s="629"/>
      <c r="BF1117" s="629"/>
      <c r="BG1117" s="629"/>
      <c r="BH1117" s="629"/>
      <c r="BI1117" s="629"/>
      <c r="BJ1117" s="629"/>
      <c r="BK1117" s="629"/>
      <c r="BL1117" s="629"/>
      <c r="BM1117" s="629"/>
      <c r="BN1117" s="629"/>
      <c r="BO1117" s="629"/>
      <c r="BP1117" s="629"/>
      <c r="BQ1117" s="629"/>
      <c r="BR1117" s="629"/>
      <c r="BS1117" s="629"/>
      <c r="BT1117" s="629"/>
      <c r="BU1117" s="629"/>
      <c r="BV1117" s="629"/>
      <c r="BW1117" s="629"/>
      <c r="BX1117" s="629"/>
      <c r="BY1117" s="629"/>
      <c r="BZ1117" s="417"/>
      <c r="CA1117" s="417"/>
      <c r="CB1117" s="417"/>
      <c r="CC1117" s="417"/>
      <c r="CD1117" s="417"/>
      <c r="CE1117" s="417"/>
      <c r="CF1117" s="417"/>
      <c r="CG1117" s="417"/>
      <c r="CH1117" s="417"/>
      <c r="CI1117" s="417"/>
      <c r="CJ1117" s="417"/>
      <c r="CK1117" s="417"/>
      <c r="CL1117" s="417"/>
      <c r="CM1117" s="417"/>
      <c r="CN1117" s="417"/>
      <c r="CO1117" s="417"/>
      <c r="CP1117" s="417"/>
      <c r="CQ1117" s="417"/>
      <c r="CR1117" s="417"/>
      <c r="CS1117" s="417"/>
      <c r="CT1117" s="417"/>
      <c r="CU1117" s="417"/>
      <c r="CV1117" s="417"/>
      <c r="CW1117" s="417"/>
      <c r="CX1117" s="417"/>
      <c r="CY1117" s="417"/>
      <c r="CZ1117" s="417"/>
    </row>
    <row r="1118" s="417" customFormat="true" ht="15" customHeight="true" x14ac:dyDescent="0.2">
      <c r="BA1118" s="629"/>
      <c r="BB1118" s="760"/>
      <c r="BC1118" s="629"/>
      <c r="BD1118" s="629"/>
      <c r="BE1118" s="629"/>
      <c r="BF1118" s="629"/>
      <c r="BG1118" s="629"/>
      <c r="BH1118" s="629"/>
      <c r="BI1118" s="629"/>
      <c r="BJ1118" s="629"/>
      <c r="BK1118" s="629"/>
      <c r="BL1118" s="629"/>
      <c r="BM1118" s="629"/>
      <c r="BN1118" s="629"/>
      <c r="BO1118" s="629"/>
      <c r="BP1118" s="629"/>
      <c r="BQ1118" s="629"/>
      <c r="BR1118" s="629"/>
      <c r="BS1118" s="629"/>
      <c r="BT1118" s="629"/>
      <c r="BU1118" s="629"/>
      <c r="BV1118" s="629"/>
      <c r="BW1118" s="629"/>
      <c r="BX1118" s="629"/>
      <c r="BY1118" s="629"/>
    </row>
    <row r="1119" s="417" customFormat="true" ht="15" customHeight="true" x14ac:dyDescent="0.2">
      <c r="BA1119" s="629"/>
      <c r="BB1119" s="760"/>
      <c r="BC1119" s="629"/>
      <c r="BD1119" s="629"/>
      <c r="BE1119" s="629"/>
      <c r="BF1119" s="629"/>
      <c r="BG1119" s="629"/>
      <c r="BH1119" s="629"/>
      <c r="BI1119" s="629"/>
      <c r="BJ1119" s="629"/>
      <c r="BK1119" s="629"/>
      <c r="BL1119" s="629"/>
      <c r="BM1119" s="629"/>
      <c r="BN1119" s="629"/>
      <c r="BO1119" s="629"/>
      <c r="BP1119" s="629"/>
      <c r="BQ1119" s="629"/>
      <c r="BR1119" s="629"/>
      <c r="BS1119" s="629"/>
      <c r="BT1119" s="629"/>
      <c r="BU1119" s="629"/>
      <c r="BV1119" s="629"/>
      <c r="BW1119" s="629"/>
      <c r="BX1119" s="629"/>
      <c r="BY1119" s="629"/>
    </row>
    <row r="1120" s="417" customFormat="true" ht="15" customHeight="true" x14ac:dyDescent="0.2">
      <c r="BA1120" s="629"/>
      <c r="BB1120" s="760"/>
      <c r="BC1120" s="629"/>
      <c r="BD1120" s="629"/>
      <c r="BE1120" s="629"/>
      <c r="BF1120" s="629"/>
      <c r="BG1120" s="629"/>
      <c r="BH1120" s="629"/>
      <c r="BI1120" s="629"/>
      <c r="BJ1120" s="629"/>
      <c r="BK1120" s="629"/>
      <c r="BL1120" s="629"/>
      <c r="BM1120" s="629"/>
      <c r="BN1120" s="629"/>
      <c r="BO1120" s="629"/>
      <c r="BP1120" s="629"/>
      <c r="BQ1120" s="629"/>
      <c r="BR1120" s="629"/>
      <c r="BS1120" s="629"/>
      <c r="BT1120" s="629"/>
      <c r="BU1120" s="629"/>
      <c r="BV1120" s="629"/>
      <c r="BW1120" s="629"/>
      <c r="BX1120" s="629"/>
      <c r="BY1120" s="629"/>
    </row>
    <row r="1121" s="417" customFormat="true" ht="15" customHeight="true" x14ac:dyDescent="0.2">
      <c r="BA1121" s="629"/>
      <c r="BB1121" s="760"/>
      <c r="BC1121" s="629"/>
      <c r="BD1121" s="629"/>
      <c r="BE1121" s="629"/>
      <c r="BF1121" s="629"/>
      <c r="BG1121" s="629"/>
      <c r="BH1121" s="629"/>
      <c r="BI1121" s="629"/>
      <c r="BJ1121" s="629"/>
      <c r="BK1121" s="629"/>
      <c r="BL1121" s="629"/>
      <c r="BM1121" s="629"/>
      <c r="BN1121" s="629"/>
      <c r="BO1121" s="629"/>
      <c r="BP1121" s="629"/>
      <c r="BQ1121" s="629"/>
      <c r="BR1121" s="629"/>
      <c r="BS1121" s="629"/>
      <c r="BT1121" s="629"/>
      <c r="BU1121" s="629"/>
      <c r="BV1121" s="629"/>
      <c r="BW1121" s="629"/>
      <c r="BX1121" s="629"/>
      <c r="BY1121" s="629"/>
    </row>
    <row r="1122" s="417" customFormat="true" ht="15" customHeight="true" x14ac:dyDescent="0.2">
      <c r="BA1122" s="629"/>
      <c r="BB1122" s="760"/>
      <c r="BC1122" s="629"/>
      <c r="BD1122" s="629"/>
      <c r="BE1122" s="629"/>
      <c r="BF1122" s="629"/>
      <c r="BG1122" s="629"/>
      <c r="BH1122" s="629"/>
      <c r="BI1122" s="629"/>
      <c r="BJ1122" s="629"/>
      <c r="BK1122" s="629"/>
      <c r="BL1122" s="629"/>
      <c r="BM1122" s="629"/>
      <c r="BN1122" s="629"/>
      <c r="BO1122" s="629"/>
      <c r="BP1122" s="629"/>
      <c r="BQ1122" s="629"/>
      <c r="BR1122" s="629"/>
      <c r="BS1122" s="629"/>
      <c r="BT1122" s="629"/>
      <c r="BU1122" s="629"/>
      <c r="BV1122" s="629"/>
      <c r="BW1122" s="629"/>
      <c r="BX1122" s="629"/>
      <c r="BY1122" s="629"/>
    </row>
    <row r="1123" s="417" customFormat="true" ht="15" customHeight="true" x14ac:dyDescent="0.2">
      <c r="BA1123" s="629"/>
      <c r="BB1123" s="760"/>
      <c r="BC1123" s="629"/>
      <c r="BD1123" s="629"/>
      <c r="BE1123" s="629"/>
      <c r="BF1123" s="629"/>
      <c r="BG1123" s="629"/>
      <c r="BH1123" s="629"/>
      <c r="BI1123" s="629"/>
      <c r="BJ1123" s="629"/>
      <c r="BK1123" s="629"/>
      <c r="BL1123" s="629"/>
      <c r="BM1123" s="629"/>
      <c r="BN1123" s="629"/>
      <c r="BO1123" s="629"/>
      <c r="BP1123" s="629"/>
      <c r="BQ1123" s="629"/>
      <c r="BR1123" s="629"/>
      <c r="BS1123" s="629"/>
      <c r="BT1123" s="629"/>
      <c r="BU1123" s="629"/>
      <c r="BV1123" s="629"/>
      <c r="BW1123" s="629"/>
      <c r="BX1123" s="629"/>
      <c r="BY1123" s="629"/>
    </row>
    <row r="1124" s="417" customFormat="true" ht="15" customHeight="true" x14ac:dyDescent="0.2">
      <c r="BA1124" s="629"/>
      <c r="BB1124" s="760"/>
      <c r="BC1124" s="629"/>
      <c r="BD1124" s="629"/>
      <c r="BE1124" s="629"/>
      <c r="BF1124" s="629"/>
      <c r="BG1124" s="629"/>
      <c r="BH1124" s="629"/>
      <c r="BI1124" s="629"/>
      <c r="BJ1124" s="629"/>
      <c r="BK1124" s="629"/>
      <c r="BL1124" s="629"/>
      <c r="BM1124" s="629"/>
      <c r="BN1124" s="629"/>
      <c r="BO1124" s="629"/>
      <c r="BP1124" s="629"/>
      <c r="BQ1124" s="629"/>
      <c r="BR1124" s="629"/>
      <c r="BS1124" s="629"/>
      <c r="BT1124" s="629"/>
      <c r="BU1124" s="629"/>
      <c r="BV1124" s="629"/>
      <c r="BW1124" s="629"/>
      <c r="BX1124" s="629"/>
      <c r="BY1124" s="629"/>
    </row>
    <row r="1125" s="417" customFormat="true" ht="15" customHeight="true" x14ac:dyDescent="0.2">
      <c r="BA1125" s="629"/>
      <c r="BB1125" s="760"/>
      <c r="BC1125" s="629"/>
      <c r="BD1125" s="629"/>
      <c r="BE1125" s="629"/>
      <c r="BF1125" s="629"/>
      <c r="BG1125" s="629"/>
      <c r="BH1125" s="629"/>
      <c r="BI1125" s="629"/>
      <c r="BJ1125" s="629"/>
      <c r="BK1125" s="629"/>
      <c r="BL1125" s="629"/>
      <c r="BM1125" s="629"/>
      <c r="BN1125" s="629"/>
      <c r="BO1125" s="629"/>
      <c r="BP1125" s="629"/>
      <c r="BQ1125" s="629"/>
      <c r="BR1125" s="629"/>
      <c r="BS1125" s="629"/>
      <c r="BT1125" s="629"/>
      <c r="BU1125" s="629"/>
      <c r="BV1125" s="629"/>
      <c r="BW1125" s="629"/>
      <c r="BX1125" s="629"/>
      <c r="BY1125" s="629"/>
    </row>
    <row r="1126" s="417" customFormat="true" ht="15" customHeight="true" x14ac:dyDescent="0.2">
      <c r="BA1126" s="629"/>
      <c r="BB1126" s="760"/>
      <c r="BC1126" s="629"/>
      <c r="BD1126" s="629"/>
      <c r="BE1126" s="629"/>
      <c r="BF1126" s="629"/>
      <c r="BG1126" s="629"/>
      <c r="BH1126" s="629"/>
      <c r="BI1126" s="629"/>
      <c r="BJ1126" s="629"/>
      <c r="BK1126" s="629"/>
      <c r="BL1126" s="629"/>
      <c r="BM1126" s="629"/>
      <c r="BN1126" s="629"/>
      <c r="BO1126" s="629"/>
      <c r="BP1126" s="629"/>
      <c r="BQ1126" s="629"/>
      <c r="BR1126" s="629"/>
      <c r="BS1126" s="629"/>
      <c r="BT1126" s="629"/>
      <c r="BU1126" s="629"/>
      <c r="BV1126" s="629"/>
      <c r="BW1126" s="629"/>
      <c r="BX1126" s="629"/>
      <c r="BY1126" s="629"/>
    </row>
    <row r="1127" s="417" customFormat="true" ht="15" customHeight="true" x14ac:dyDescent="0.2">
      <c r="BA1127" s="629"/>
      <c r="BB1127" s="760"/>
      <c r="BC1127" s="629"/>
      <c r="BD1127" s="629"/>
      <c r="BE1127" s="629"/>
      <c r="BF1127" s="629"/>
      <c r="BG1127" s="629"/>
      <c r="BH1127" s="629"/>
      <c r="BI1127" s="629"/>
      <c r="BJ1127" s="629"/>
      <c r="BK1127" s="629"/>
      <c r="BL1127" s="629"/>
      <c r="BM1127" s="629"/>
      <c r="BN1127" s="629"/>
      <c r="BO1127" s="629"/>
      <c r="BP1127" s="629"/>
      <c r="BQ1127" s="629"/>
      <c r="BR1127" s="629"/>
      <c r="BS1127" s="629"/>
      <c r="BT1127" s="629"/>
      <c r="BU1127" s="629"/>
      <c r="BV1127" s="629"/>
      <c r="BW1127" s="629"/>
      <c r="BX1127" s="629"/>
      <c r="BY1127" s="629"/>
    </row>
    <row r="1128" s="417" customFormat="true" ht="15" customHeight="true" x14ac:dyDescent="0.2">
      <c r="BA1128" s="629"/>
      <c r="BB1128" s="760"/>
      <c r="BC1128" s="629"/>
      <c r="BD1128" s="629"/>
      <c r="BE1128" s="629"/>
      <c r="BF1128" s="629"/>
      <c r="BG1128" s="629"/>
      <c r="BH1128" s="629"/>
      <c r="BI1128" s="629"/>
      <c r="BJ1128" s="629"/>
      <c r="BK1128" s="629"/>
      <c r="BL1128" s="629"/>
      <c r="BM1128" s="629"/>
      <c r="BN1128" s="629"/>
      <c r="BO1128" s="629"/>
      <c r="BP1128" s="629"/>
      <c r="BQ1128" s="629"/>
      <c r="BR1128" s="629"/>
      <c r="BS1128" s="629"/>
      <c r="BT1128" s="629"/>
      <c r="BU1128" s="629"/>
      <c r="BV1128" s="629"/>
      <c r="BW1128" s="629"/>
      <c r="BX1128" s="629"/>
      <c r="BY1128" s="629"/>
    </row>
    <row r="1129" s="417" customFormat="true" ht="15" customHeight="true" x14ac:dyDescent="0.2">
      <c r="BA1129" s="629"/>
      <c r="BB1129" s="760"/>
      <c r="BC1129" s="629"/>
      <c r="BD1129" s="629"/>
      <c r="BE1129" s="629"/>
      <c r="BF1129" s="629"/>
      <c r="BG1129" s="629"/>
      <c r="BH1129" s="629"/>
      <c r="BI1129" s="629"/>
      <c r="BJ1129" s="629"/>
      <c r="BK1129" s="629"/>
      <c r="BL1129" s="629"/>
      <c r="BM1129" s="629"/>
      <c r="BN1129" s="629"/>
      <c r="BO1129" s="629"/>
      <c r="BP1129" s="629"/>
      <c r="BQ1129" s="629"/>
      <c r="BR1129" s="629"/>
      <c r="BS1129" s="629"/>
      <c r="BT1129" s="629"/>
      <c r="BU1129" s="629"/>
      <c r="BV1129" s="629"/>
      <c r="BW1129" s="629"/>
      <c r="BX1129" s="629"/>
      <c r="BY1129" s="629"/>
    </row>
    <row r="1130" s="417" customFormat="true" ht="15" customHeight="true" x14ac:dyDescent="0.2">
      <c r="BA1130" s="629"/>
      <c r="BB1130" s="760"/>
      <c r="BC1130" s="629"/>
      <c r="BD1130" s="629"/>
      <c r="BE1130" s="629"/>
      <c r="BF1130" s="629"/>
      <c r="BG1130" s="629"/>
      <c r="BH1130" s="629"/>
      <c r="BI1130" s="629"/>
      <c r="BJ1130" s="629"/>
      <c r="BK1130" s="629"/>
      <c r="BL1130" s="629"/>
      <c r="BM1130" s="629"/>
      <c r="BN1130" s="629"/>
      <c r="BO1130" s="629"/>
      <c r="BP1130" s="629"/>
      <c r="BQ1130" s="629"/>
      <c r="BR1130" s="629"/>
      <c r="BS1130" s="629"/>
      <c r="BT1130" s="629"/>
      <c r="BU1130" s="629"/>
      <c r="BV1130" s="629"/>
      <c r="BW1130" s="629"/>
      <c r="BX1130" s="629"/>
      <c r="BY1130" s="629"/>
    </row>
    <row r="1131" s="417" customFormat="true" ht="15" customHeight="true" x14ac:dyDescent="0.2">
      <c r="BA1131" s="629"/>
      <c r="BB1131" s="760"/>
      <c r="BC1131" s="629"/>
      <c r="BD1131" s="629"/>
      <c r="BE1131" s="629"/>
      <c r="BF1131" s="629"/>
      <c r="BG1131" s="629"/>
      <c r="BH1131" s="629"/>
      <c r="BI1131" s="629"/>
      <c r="BJ1131" s="629"/>
      <c r="BK1131" s="629"/>
      <c r="BL1131" s="629"/>
      <c r="BM1131" s="629"/>
      <c r="BN1131" s="629"/>
      <c r="BO1131" s="629"/>
      <c r="BP1131" s="629"/>
      <c r="BQ1131" s="629"/>
      <c r="BR1131" s="629"/>
      <c r="BS1131" s="629"/>
      <c r="BT1131" s="629"/>
      <c r="BU1131" s="629"/>
      <c r="BV1131" s="629"/>
      <c r="BW1131" s="629"/>
      <c r="BX1131" s="629"/>
      <c r="BY1131" s="629"/>
    </row>
    <row r="1132" s="417" customFormat="true" ht="15" customHeight="true" x14ac:dyDescent="0.2">
      <c r="BA1132" s="629"/>
      <c r="BB1132" s="760"/>
      <c r="BC1132" s="629"/>
      <c r="BD1132" s="629"/>
      <c r="BE1132" s="629"/>
      <c r="BF1132" s="629"/>
      <c r="BG1132" s="629"/>
      <c r="BH1132" s="629"/>
      <c r="BI1132" s="629"/>
      <c r="BJ1132" s="629"/>
      <c r="BK1132" s="629"/>
      <c r="BL1132" s="629"/>
      <c r="BM1132" s="629"/>
      <c r="BN1132" s="629"/>
      <c r="BO1132" s="629"/>
      <c r="BP1132" s="629"/>
      <c r="BQ1132" s="629"/>
      <c r="BR1132" s="629"/>
      <c r="BS1132" s="629"/>
      <c r="BT1132" s="629"/>
      <c r="BU1132" s="629"/>
      <c r="BV1132" s="629"/>
      <c r="BW1132" s="629"/>
      <c r="BX1132" s="629"/>
      <c r="BY1132" s="629"/>
    </row>
    <row r="1133" s="417" customFormat="true" ht="15" customHeight="true" x14ac:dyDescent="0.2">
      <c r="BA1133" s="629"/>
      <c r="BB1133" s="760"/>
      <c r="BC1133" s="629"/>
      <c r="BD1133" s="629"/>
      <c r="BE1133" s="629"/>
      <c r="BF1133" s="629"/>
      <c r="BG1133" s="629"/>
      <c r="BH1133" s="629"/>
      <c r="BI1133" s="629"/>
      <c r="BJ1133" s="629"/>
      <c r="BK1133" s="629"/>
      <c r="BL1133" s="629"/>
      <c r="BM1133" s="629"/>
      <c r="BN1133" s="629"/>
      <c r="BO1133" s="629"/>
      <c r="BP1133" s="629"/>
      <c r="BQ1133" s="629"/>
      <c r="BR1133" s="629"/>
      <c r="BS1133" s="629"/>
      <c r="BT1133" s="629"/>
      <c r="BU1133" s="629"/>
      <c r="BV1133" s="629"/>
      <c r="BW1133" s="629"/>
      <c r="BX1133" s="629"/>
      <c r="BY1133" s="629"/>
    </row>
    <row r="1134" s="417" customFormat="true" ht="15" customHeight="true" x14ac:dyDescent="0.2">
      <c r="BA1134" s="629"/>
      <c r="BB1134" s="760"/>
      <c r="BC1134" s="629"/>
      <c r="BD1134" s="629"/>
      <c r="BE1134" s="629"/>
      <c r="BF1134" s="629"/>
      <c r="BG1134" s="629"/>
      <c r="BH1134" s="629"/>
      <c r="BI1134" s="629"/>
      <c r="BJ1134" s="629"/>
      <c r="BK1134" s="629"/>
      <c r="BL1134" s="629"/>
      <c r="BM1134" s="629"/>
      <c r="BN1134" s="629"/>
      <c r="BO1134" s="629"/>
      <c r="BP1134" s="629"/>
      <c r="BQ1134" s="629"/>
      <c r="BR1134" s="629"/>
      <c r="BS1134" s="629"/>
      <c r="BT1134" s="629"/>
      <c r="BU1134" s="629"/>
      <c r="BV1134" s="629"/>
      <c r="BW1134" s="629"/>
      <c r="BX1134" s="629"/>
      <c r="BY1134" s="629"/>
    </row>
    <row r="1135" s="417" customFormat="true" ht="15" customHeight="true" x14ac:dyDescent="0.2">
      <c r="BA1135" s="629"/>
      <c r="BB1135" s="760"/>
      <c r="BC1135" s="629"/>
      <c r="BD1135" s="629"/>
      <c r="BE1135" s="629"/>
      <c r="BF1135" s="629"/>
      <c r="BG1135" s="629"/>
      <c r="BH1135" s="629"/>
      <c r="BI1135" s="629"/>
      <c r="BJ1135" s="629"/>
      <c r="BK1135" s="629"/>
      <c r="BL1135" s="629"/>
      <c r="BM1135" s="629"/>
      <c r="BN1135" s="629"/>
      <c r="BO1135" s="629"/>
      <c r="BP1135" s="629"/>
      <c r="BQ1135" s="629"/>
      <c r="BR1135" s="629"/>
      <c r="BS1135" s="629"/>
      <c r="BT1135" s="629"/>
      <c r="BU1135" s="629"/>
      <c r="BV1135" s="629"/>
      <c r="BW1135" s="629"/>
      <c r="BX1135" s="629"/>
      <c r="BY1135" s="629"/>
    </row>
    <row r="1136" s="417" customFormat="true" ht="15" customHeight="true" x14ac:dyDescent="0.2">
      <c r="BA1136" s="629"/>
      <c r="BB1136" s="760"/>
      <c r="BC1136" s="629"/>
      <c r="BD1136" s="629"/>
      <c r="BE1136" s="629"/>
      <c r="BF1136" s="629"/>
      <c r="BG1136" s="629"/>
      <c r="BH1136" s="629"/>
      <c r="BI1136" s="629"/>
      <c r="BJ1136" s="629"/>
      <c r="BK1136" s="629"/>
      <c r="BL1136" s="629"/>
      <c r="BM1136" s="629"/>
      <c r="BN1136" s="629"/>
      <c r="BO1136" s="629"/>
      <c r="BP1136" s="629"/>
      <c r="BQ1136" s="629"/>
      <c r="BR1136" s="629"/>
      <c r="BS1136" s="629"/>
      <c r="BT1136" s="629"/>
      <c r="BU1136" s="629"/>
      <c r="BV1136" s="629"/>
      <c r="BW1136" s="629"/>
      <c r="BX1136" s="629"/>
      <c r="BY1136" s="629"/>
    </row>
    <row r="1137" s="417" customFormat="true" ht="15" customHeight="true" x14ac:dyDescent="0.2">
      <c r="BA1137" s="629"/>
      <c r="BB1137" s="760"/>
      <c r="BC1137" s="629"/>
      <c r="BD1137" s="629"/>
      <c r="BE1137" s="629"/>
      <c r="BF1137" s="629"/>
      <c r="BG1137" s="629"/>
      <c r="BH1137" s="629"/>
      <c r="BI1137" s="629"/>
      <c r="BJ1137" s="629"/>
      <c r="BK1137" s="629"/>
      <c r="BL1137" s="629"/>
      <c r="BM1137" s="629"/>
      <c r="BN1137" s="629"/>
      <c r="BO1137" s="629"/>
      <c r="BP1137" s="629"/>
      <c r="BQ1137" s="629"/>
      <c r="BR1137" s="629"/>
      <c r="BS1137" s="629"/>
      <c r="BT1137" s="629"/>
      <c r="BU1137" s="629"/>
      <c r="BV1137" s="629"/>
      <c r="BW1137" s="629"/>
      <c r="BX1137" s="629"/>
      <c r="BY1137" s="629"/>
    </row>
    <row r="1138" s="417" customFormat="true" ht="15" customHeight="true" x14ac:dyDescent="0.2">
      <c r="BA1138" s="629"/>
      <c r="BB1138" s="760"/>
      <c r="BC1138" s="629"/>
      <c r="BD1138" s="629"/>
      <c r="BE1138" s="629"/>
      <c r="BF1138" s="629"/>
      <c r="BG1138" s="629"/>
      <c r="BH1138" s="629"/>
      <c r="BI1138" s="629"/>
      <c r="BJ1138" s="629"/>
      <c r="BK1138" s="629"/>
      <c r="BL1138" s="629"/>
      <c r="BM1138" s="629"/>
      <c r="BN1138" s="629"/>
      <c r="BO1138" s="629"/>
      <c r="BP1138" s="629"/>
      <c r="BQ1138" s="629"/>
      <c r="BR1138" s="629"/>
      <c r="BS1138" s="629"/>
      <c r="BT1138" s="629"/>
      <c r="BU1138" s="629"/>
      <c r="BV1138" s="629"/>
      <c r="BW1138" s="629"/>
      <c r="BX1138" s="629"/>
      <c r="BY1138" s="629"/>
    </row>
    <row r="1139" s="417" customFormat="true" ht="15" customHeight="true" x14ac:dyDescent="0.2">
      <c r="BA1139" s="629"/>
      <c r="BB1139" s="760"/>
      <c r="BC1139" s="629"/>
      <c r="BD1139" s="629"/>
      <c r="BE1139" s="629"/>
      <c r="BF1139" s="629"/>
      <c r="BG1139" s="629"/>
      <c r="BH1139" s="629"/>
      <c r="BI1139" s="629"/>
      <c r="BJ1139" s="629"/>
      <c r="BK1139" s="629"/>
      <c r="BL1139" s="629"/>
      <c r="BM1139" s="629"/>
      <c r="BN1139" s="629"/>
      <c r="BO1139" s="629"/>
      <c r="BP1139" s="629"/>
      <c r="BQ1139" s="629"/>
      <c r="BR1139" s="629"/>
      <c r="BS1139" s="629"/>
      <c r="BT1139" s="629"/>
      <c r="BU1139" s="629"/>
      <c r="BV1139" s="629"/>
      <c r="BW1139" s="629"/>
      <c r="BX1139" s="629"/>
      <c r="BY1139" s="629"/>
    </row>
    <row r="1140" s="417" customFormat="true" ht="15" customHeight="true" x14ac:dyDescent="0.2">
      <c r="BA1140" s="629"/>
      <c r="BB1140" s="760"/>
      <c r="BC1140" s="629"/>
      <c r="BD1140" s="629"/>
      <c r="BE1140" s="629"/>
      <c r="BF1140" s="629"/>
      <c r="BG1140" s="629"/>
      <c r="BH1140" s="629"/>
      <c r="BI1140" s="629"/>
      <c r="BJ1140" s="629"/>
      <c r="BK1140" s="629"/>
      <c r="BL1140" s="629"/>
      <c r="BM1140" s="629"/>
      <c r="BN1140" s="629"/>
      <c r="BO1140" s="629"/>
      <c r="BP1140" s="629"/>
      <c r="BQ1140" s="629"/>
      <c r="BR1140" s="629"/>
      <c r="BS1140" s="629"/>
      <c r="BT1140" s="629"/>
      <c r="BU1140" s="629"/>
      <c r="BV1140" s="629"/>
      <c r="BW1140" s="629"/>
      <c r="BX1140" s="629"/>
      <c r="BY1140" s="629"/>
    </row>
    <row r="1141" s="417" customFormat="true" ht="15" customHeight="true" x14ac:dyDescent="0.2">
      <c r="BA1141" s="629"/>
      <c r="BB1141" s="760"/>
      <c r="BC1141" s="629"/>
      <c r="BD1141" s="629"/>
      <c r="BE1141" s="629"/>
      <c r="BF1141" s="629"/>
      <c r="BG1141" s="629"/>
      <c r="BH1141" s="629"/>
      <c r="BI1141" s="629"/>
      <c r="BJ1141" s="629"/>
      <c r="BK1141" s="629"/>
      <c r="BL1141" s="629"/>
      <c r="BM1141" s="629"/>
      <c r="BN1141" s="629"/>
      <c r="BO1141" s="629"/>
      <c r="BP1141" s="629"/>
      <c r="BQ1141" s="629"/>
      <c r="BR1141" s="629"/>
      <c r="BS1141" s="629"/>
      <c r="BT1141" s="629"/>
      <c r="BU1141" s="629"/>
      <c r="BV1141" s="629"/>
      <c r="BW1141" s="629"/>
      <c r="BX1141" s="629"/>
      <c r="BY1141" s="629"/>
    </row>
    <row r="1142" s="417" customFormat="true" ht="15" customHeight="true" x14ac:dyDescent="0.2">
      <c r="BA1142" s="629"/>
      <c r="BB1142" s="760"/>
      <c r="BC1142" s="629"/>
      <c r="BD1142" s="629"/>
      <c r="BE1142" s="629"/>
      <c r="BF1142" s="629"/>
      <c r="BG1142" s="629"/>
      <c r="BH1142" s="629"/>
      <c r="BI1142" s="629"/>
      <c r="BJ1142" s="629"/>
      <c r="BK1142" s="629"/>
      <c r="BL1142" s="629"/>
      <c r="BM1142" s="629"/>
      <c r="BN1142" s="629"/>
      <c r="BO1142" s="629"/>
      <c r="BP1142" s="629"/>
      <c r="BQ1142" s="629"/>
      <c r="BR1142" s="629"/>
      <c r="BS1142" s="629"/>
      <c r="BT1142" s="629"/>
      <c r="BU1142" s="629"/>
      <c r="BV1142" s="629"/>
      <c r="BW1142" s="629"/>
      <c r="BX1142" s="629"/>
      <c r="BY1142" s="629"/>
    </row>
    <row r="1143" s="417" customFormat="true" ht="15" customHeight="true" x14ac:dyDescent="0.2">
      <c r="BA1143" s="629"/>
      <c r="BB1143" s="760"/>
      <c r="BC1143" s="629"/>
      <c r="BD1143" s="629"/>
      <c r="BE1143" s="629"/>
      <c r="BF1143" s="629"/>
      <c r="BG1143" s="629"/>
      <c r="BH1143" s="629"/>
      <c r="BI1143" s="629"/>
      <c r="BJ1143" s="629"/>
      <c r="BK1143" s="629"/>
      <c r="BL1143" s="629"/>
      <c r="BM1143" s="629"/>
      <c r="BN1143" s="629"/>
      <c r="BO1143" s="629"/>
      <c r="BP1143" s="629"/>
      <c r="BQ1143" s="629"/>
      <c r="BR1143" s="629"/>
      <c r="BS1143" s="629"/>
      <c r="BT1143" s="629"/>
      <c r="BU1143" s="629"/>
      <c r="BV1143" s="629"/>
      <c r="BW1143" s="629"/>
      <c r="BX1143" s="629"/>
      <c r="BY1143" s="629"/>
    </row>
    <row r="1144" s="417" customFormat="true" ht="15" customHeight="true" x14ac:dyDescent="0.2">
      <c r="BA1144" s="629"/>
      <c r="BB1144" s="760"/>
      <c r="BC1144" s="629"/>
      <c r="BD1144" s="629"/>
      <c r="BE1144" s="629"/>
      <c r="BF1144" s="629"/>
      <c r="BG1144" s="629"/>
      <c r="BH1144" s="629"/>
      <c r="BI1144" s="629"/>
      <c r="BJ1144" s="629"/>
      <c r="BK1144" s="629"/>
      <c r="BL1144" s="629"/>
      <c r="BM1144" s="629"/>
      <c r="BN1144" s="629"/>
      <c r="BO1144" s="629"/>
      <c r="BP1144" s="629"/>
      <c r="BQ1144" s="629"/>
      <c r="BR1144" s="629"/>
      <c r="BS1144" s="629"/>
      <c r="BT1144" s="629"/>
      <c r="BU1144" s="629"/>
      <c r="BV1144" s="629"/>
      <c r="BW1144" s="629"/>
      <c r="BX1144" s="629"/>
      <c r="BY1144" s="629"/>
    </row>
    <row r="1145" s="417" customFormat="true" ht="15" customHeight="true" x14ac:dyDescent="0.2">
      <c r="BA1145" s="629"/>
      <c r="BB1145" s="760"/>
      <c r="BC1145" s="629"/>
      <c r="BD1145" s="629"/>
      <c r="BE1145" s="629"/>
      <c r="BF1145" s="629"/>
      <c r="BG1145" s="629"/>
      <c r="BH1145" s="629"/>
      <c r="BI1145" s="629"/>
      <c r="BJ1145" s="629"/>
      <c r="BK1145" s="629"/>
      <c r="BL1145" s="629"/>
      <c r="BM1145" s="629"/>
      <c r="BN1145" s="629"/>
      <c r="BO1145" s="629"/>
      <c r="BP1145" s="629"/>
      <c r="BQ1145" s="629"/>
      <c r="BR1145" s="629"/>
      <c r="BS1145" s="629"/>
      <c r="BT1145" s="629"/>
      <c r="BU1145" s="629"/>
      <c r="BV1145" s="629"/>
      <c r="BW1145" s="629"/>
      <c r="BX1145" s="629"/>
      <c r="BY1145" s="629"/>
    </row>
    <row r="1146" s="417" customFormat="true" ht="15" customHeight="true" x14ac:dyDescent="0.2">
      <c r="BA1146" s="629"/>
      <c r="BB1146" s="760"/>
      <c r="BC1146" s="629"/>
      <c r="BD1146" s="629"/>
      <c r="BE1146" s="629"/>
      <c r="BF1146" s="629"/>
      <c r="BG1146" s="629"/>
      <c r="BH1146" s="629"/>
      <c r="BI1146" s="629"/>
      <c r="BJ1146" s="629"/>
      <c r="BK1146" s="629"/>
      <c r="BL1146" s="629"/>
      <c r="BM1146" s="629"/>
      <c r="BN1146" s="629"/>
      <c r="BO1146" s="629"/>
      <c r="BP1146" s="629"/>
      <c r="BQ1146" s="629"/>
      <c r="BR1146" s="629"/>
      <c r="BS1146" s="629"/>
      <c r="BT1146" s="629"/>
      <c r="BU1146" s="629"/>
      <c r="BV1146" s="629"/>
      <c r="BW1146" s="629"/>
      <c r="BX1146" s="629"/>
      <c r="BY1146" s="629"/>
    </row>
    <row r="1147" s="417" customFormat="true" ht="15" customHeight="true" x14ac:dyDescent="0.2">
      <c r="BA1147" s="629"/>
      <c r="BB1147" s="760"/>
      <c r="BC1147" s="629"/>
      <c r="BD1147" s="629"/>
      <c r="BE1147" s="629"/>
      <c r="BF1147" s="629"/>
      <c r="BG1147" s="629"/>
      <c r="BH1147" s="629"/>
      <c r="BI1147" s="629"/>
      <c r="BJ1147" s="629"/>
      <c r="BK1147" s="629"/>
      <c r="BL1147" s="629"/>
      <c r="BM1147" s="629"/>
      <c r="BN1147" s="629"/>
      <c r="BO1147" s="629"/>
      <c r="BP1147" s="629"/>
      <c r="BQ1147" s="629"/>
      <c r="BR1147" s="629"/>
      <c r="BS1147" s="629"/>
      <c r="BT1147" s="629"/>
      <c r="BU1147" s="629"/>
      <c r="BV1147" s="629"/>
      <c r="BW1147" s="629"/>
      <c r="BX1147" s="629"/>
      <c r="BY1147" s="629"/>
    </row>
    <row r="1148" s="417" customFormat="true" ht="15" customHeight="true" x14ac:dyDescent="0.2">
      <c r="BA1148" s="629"/>
      <c r="BB1148" s="760"/>
      <c r="BC1148" s="629"/>
      <c r="BD1148" s="629"/>
      <c r="BE1148" s="629"/>
      <c r="BF1148" s="629"/>
      <c r="BG1148" s="629"/>
      <c r="BH1148" s="629"/>
      <c r="BI1148" s="629"/>
      <c r="BJ1148" s="629"/>
      <c r="BK1148" s="629"/>
      <c r="BL1148" s="629"/>
      <c r="BM1148" s="629"/>
      <c r="BN1148" s="629"/>
      <c r="BO1148" s="629"/>
      <c r="BP1148" s="629"/>
      <c r="BQ1148" s="629"/>
      <c r="BR1148" s="629"/>
      <c r="BS1148" s="629"/>
      <c r="BT1148" s="629"/>
      <c r="BU1148" s="629"/>
      <c r="BV1148" s="629"/>
      <c r="BW1148" s="629"/>
      <c r="BX1148" s="629"/>
      <c r="BY1148" s="629"/>
    </row>
    <row r="1149" s="417" customFormat="true" ht="15" customHeight="true" x14ac:dyDescent="0.2">
      <c r="BA1149" s="629"/>
      <c r="BB1149" s="760"/>
      <c r="BC1149" s="629"/>
      <c r="BD1149" s="629"/>
      <c r="BE1149" s="629"/>
      <c r="BF1149" s="629"/>
      <c r="BG1149" s="629"/>
      <c r="BH1149" s="629"/>
      <c r="BI1149" s="629"/>
      <c r="BJ1149" s="629"/>
      <c r="BK1149" s="629"/>
      <c r="BL1149" s="629"/>
      <c r="BM1149" s="629"/>
      <c r="BN1149" s="629"/>
      <c r="BO1149" s="629"/>
      <c r="BP1149" s="629"/>
      <c r="BQ1149" s="629"/>
      <c r="BR1149" s="629"/>
      <c r="BS1149" s="629"/>
      <c r="BT1149" s="629"/>
      <c r="BU1149" s="629"/>
      <c r="BV1149" s="629"/>
      <c r="BW1149" s="629"/>
      <c r="BX1149" s="629"/>
      <c r="BY1149" s="629"/>
    </row>
    <row r="1150" s="417" customFormat="true" ht="15" customHeight="true" x14ac:dyDescent="0.2">
      <c r="BA1150" s="629"/>
      <c r="BB1150" s="760"/>
      <c r="BC1150" s="629"/>
      <c r="BD1150" s="629"/>
      <c r="BE1150" s="629"/>
      <c r="BF1150" s="629"/>
      <c r="BG1150" s="629"/>
      <c r="BH1150" s="629"/>
      <c r="BI1150" s="629"/>
      <c r="BJ1150" s="629"/>
      <c r="BK1150" s="629"/>
      <c r="BL1150" s="629"/>
      <c r="BM1150" s="629"/>
      <c r="BN1150" s="629"/>
      <c r="BO1150" s="629"/>
      <c r="BP1150" s="629"/>
      <c r="BQ1150" s="629"/>
      <c r="BR1150" s="629"/>
      <c r="BS1150" s="629"/>
      <c r="BT1150" s="629"/>
      <c r="BU1150" s="629"/>
      <c r="BV1150" s="629"/>
      <c r="BW1150" s="629"/>
      <c r="BX1150" s="629"/>
      <c r="BY1150" s="629"/>
    </row>
    <row r="1151" s="417" customFormat="true" ht="15" customHeight="true" x14ac:dyDescent="0.2">
      <c r="BA1151" s="629"/>
      <c r="BB1151" s="760"/>
      <c r="BC1151" s="629"/>
      <c r="BD1151" s="629"/>
      <c r="BE1151" s="629"/>
      <c r="BF1151" s="629"/>
      <c r="BG1151" s="629"/>
      <c r="BH1151" s="629"/>
      <c r="BI1151" s="629"/>
      <c r="BJ1151" s="629"/>
      <c r="BK1151" s="629"/>
      <c r="BL1151" s="629"/>
      <c r="BM1151" s="629"/>
      <c r="BN1151" s="629"/>
      <c r="BO1151" s="629"/>
      <c r="BP1151" s="629"/>
      <c r="BQ1151" s="629"/>
      <c r="BR1151" s="629"/>
      <c r="BS1151" s="629"/>
      <c r="BT1151" s="629"/>
      <c r="BU1151" s="629"/>
      <c r="BV1151" s="629"/>
      <c r="BW1151" s="629"/>
      <c r="BX1151" s="629"/>
      <c r="BY1151" s="629"/>
    </row>
    <row r="1152" s="417" customFormat="true" ht="15" customHeight="true" x14ac:dyDescent="0.2">
      <c r="BA1152" s="629"/>
      <c r="BB1152" s="760"/>
      <c r="BC1152" s="629"/>
      <c r="BD1152" s="629"/>
      <c r="BE1152" s="629"/>
      <c r="BF1152" s="629"/>
      <c r="BG1152" s="629"/>
      <c r="BH1152" s="629"/>
      <c r="BI1152" s="629"/>
      <c r="BJ1152" s="629"/>
      <c r="BK1152" s="629"/>
      <c r="BL1152" s="629"/>
      <c r="BM1152" s="629"/>
      <c r="BN1152" s="629"/>
      <c r="BO1152" s="629"/>
      <c r="BP1152" s="629"/>
      <c r="BQ1152" s="629"/>
      <c r="BR1152" s="629"/>
      <c r="BS1152" s="629"/>
      <c r="BT1152" s="629"/>
      <c r="BU1152" s="629"/>
      <c r="BV1152" s="629"/>
      <c r="BW1152" s="629"/>
      <c r="BX1152" s="629"/>
      <c r="BY1152" s="629"/>
    </row>
    <row r="1153" s="417" customFormat="true" ht="15" customHeight="true" x14ac:dyDescent="0.2">
      <c r="BA1153" s="629"/>
      <c r="BB1153" s="760"/>
      <c r="BC1153" s="629"/>
      <c r="BD1153" s="629"/>
      <c r="BE1153" s="629"/>
      <c r="BF1153" s="629"/>
      <c r="BG1153" s="629"/>
      <c r="BH1153" s="629"/>
      <c r="BI1153" s="629"/>
      <c r="BJ1153" s="629"/>
      <c r="BK1153" s="629"/>
      <c r="BL1153" s="629"/>
      <c r="BM1153" s="629"/>
      <c r="BN1153" s="629"/>
      <c r="BO1153" s="629"/>
      <c r="BP1153" s="629"/>
      <c r="BQ1153" s="629"/>
      <c r="BR1153" s="629"/>
      <c r="BS1153" s="629"/>
      <c r="BT1153" s="629"/>
      <c r="BU1153" s="629"/>
      <c r="BV1153" s="629"/>
      <c r="BW1153" s="629"/>
      <c r="BX1153" s="629"/>
      <c r="BY1153" s="629"/>
    </row>
    <row r="1154" s="417" customFormat="true" ht="15" customHeight="true" x14ac:dyDescent="0.2">
      <c r="BA1154" s="629"/>
      <c r="BB1154" s="760"/>
      <c r="BC1154" s="629"/>
      <c r="BD1154" s="629"/>
      <c r="BE1154" s="629"/>
      <c r="BF1154" s="629"/>
      <c r="BG1154" s="629"/>
      <c r="BH1154" s="629"/>
      <c r="BI1154" s="629"/>
      <c r="BJ1154" s="629"/>
      <c r="BK1154" s="629"/>
      <c r="BL1154" s="629"/>
      <c r="BM1154" s="629"/>
      <c r="BN1154" s="629"/>
      <c r="BO1154" s="629"/>
      <c r="BP1154" s="629"/>
      <c r="BQ1154" s="629"/>
      <c r="BR1154" s="629"/>
      <c r="BS1154" s="629"/>
      <c r="BT1154" s="629"/>
      <c r="BU1154" s="629"/>
      <c r="BV1154" s="629"/>
      <c r="BW1154" s="629"/>
      <c r="BX1154" s="629"/>
      <c r="BY1154" s="629"/>
    </row>
    <row r="1155" s="417" customFormat="true" ht="15" customHeight="true" x14ac:dyDescent="0.2">
      <c r="BA1155" s="629"/>
      <c r="BB1155" s="760"/>
      <c r="BC1155" s="629"/>
      <c r="BD1155" s="629"/>
      <c r="BE1155" s="629"/>
      <c r="BF1155" s="629"/>
      <c r="BG1155" s="629"/>
      <c r="BH1155" s="629"/>
      <c r="BI1155" s="629"/>
      <c r="BJ1155" s="629"/>
      <c r="BK1155" s="629"/>
      <c r="BL1155" s="629"/>
      <c r="BM1155" s="629"/>
      <c r="BN1155" s="629"/>
      <c r="BO1155" s="629"/>
      <c r="BP1155" s="629"/>
      <c r="BQ1155" s="629"/>
      <c r="BR1155" s="629"/>
      <c r="BS1155" s="629"/>
      <c r="BT1155" s="629"/>
      <c r="BU1155" s="629"/>
      <c r="BV1155" s="629"/>
      <c r="BW1155" s="629"/>
      <c r="BX1155" s="629"/>
      <c r="BY1155" s="629"/>
    </row>
    <row r="1156" s="417" customFormat="true" ht="15" customHeight="true" x14ac:dyDescent="0.2">
      <c r="BA1156" s="629"/>
      <c r="BB1156" s="760"/>
      <c r="BC1156" s="629"/>
      <c r="BD1156" s="629"/>
      <c r="BE1156" s="629"/>
      <c r="BF1156" s="629"/>
      <c r="BG1156" s="629"/>
      <c r="BH1156" s="629"/>
      <c r="BI1156" s="629"/>
      <c r="BJ1156" s="629"/>
      <c r="BK1156" s="629"/>
      <c r="BL1156" s="629"/>
      <c r="BM1156" s="629"/>
      <c r="BN1156" s="629"/>
      <c r="BO1156" s="629"/>
      <c r="BP1156" s="629"/>
      <c r="BQ1156" s="629"/>
      <c r="BR1156" s="629"/>
      <c r="BS1156" s="629"/>
      <c r="BT1156" s="629"/>
      <c r="BU1156" s="629"/>
      <c r="BV1156" s="629"/>
      <c r="BW1156" s="629"/>
      <c r="BX1156" s="629"/>
      <c r="BY1156" s="629"/>
    </row>
    <row r="1157" s="417" customFormat="true" ht="15" customHeight="true" x14ac:dyDescent="0.2">
      <c r="BA1157" s="629"/>
      <c r="BB1157" s="760"/>
      <c r="BC1157" s="629"/>
      <c r="BD1157" s="629"/>
      <c r="BE1157" s="629"/>
      <c r="BF1157" s="629"/>
      <c r="BG1157" s="629"/>
      <c r="BH1157" s="629"/>
      <c r="BI1157" s="629"/>
      <c r="BJ1157" s="629"/>
      <c r="BK1157" s="629"/>
      <c r="BL1157" s="629"/>
      <c r="BM1157" s="629"/>
      <c r="BN1157" s="629"/>
      <c r="BO1157" s="629"/>
      <c r="BP1157" s="629"/>
      <c r="BQ1157" s="629"/>
      <c r="BR1157" s="629"/>
      <c r="BS1157" s="629"/>
      <c r="BT1157" s="629"/>
      <c r="BU1157" s="629"/>
      <c r="BV1157" s="629"/>
      <c r="BW1157" s="629"/>
      <c r="BX1157" s="629"/>
      <c r="BY1157" s="629"/>
    </row>
    <row r="1158" s="417" customFormat="true" ht="15" customHeight="true" x14ac:dyDescent="0.2">
      <c r="BA1158" s="629"/>
      <c r="BB1158" s="760"/>
      <c r="BC1158" s="629"/>
      <c r="BD1158" s="629"/>
      <c r="BE1158" s="629"/>
      <c r="BF1158" s="629"/>
      <c r="BG1158" s="629"/>
      <c r="BH1158" s="629"/>
      <c r="BI1158" s="629"/>
      <c r="BJ1158" s="629"/>
      <c r="BK1158" s="629"/>
      <c r="BL1158" s="629"/>
      <c r="BM1158" s="629"/>
      <c r="BN1158" s="629"/>
      <c r="BO1158" s="629"/>
      <c r="BP1158" s="629"/>
      <c r="BQ1158" s="629"/>
      <c r="BR1158" s="629"/>
      <c r="BS1158" s="629"/>
      <c r="BT1158" s="629"/>
      <c r="BU1158" s="629"/>
      <c r="BV1158" s="629"/>
      <c r="BW1158" s="629"/>
      <c r="BX1158" s="629"/>
      <c r="BY1158" s="629"/>
    </row>
    <row r="1159" s="417" customFormat="true" ht="15" customHeight="true" x14ac:dyDescent="0.2">
      <c r="BA1159" s="629"/>
      <c r="BB1159" s="760"/>
      <c r="BC1159" s="629"/>
      <c r="BD1159" s="629"/>
      <c r="BE1159" s="629"/>
      <c r="BF1159" s="629"/>
      <c r="BG1159" s="629"/>
      <c r="BH1159" s="629"/>
      <c r="BI1159" s="629"/>
      <c r="BJ1159" s="629"/>
      <c r="BK1159" s="629"/>
      <c r="BL1159" s="629"/>
      <c r="BM1159" s="629"/>
      <c r="BN1159" s="629"/>
      <c r="BO1159" s="629"/>
      <c r="BP1159" s="629"/>
      <c r="BQ1159" s="629"/>
      <c r="BR1159" s="629"/>
      <c r="BS1159" s="629"/>
      <c r="BT1159" s="629"/>
      <c r="BU1159" s="629"/>
      <c r="BV1159" s="629"/>
      <c r="BW1159" s="629"/>
      <c r="BX1159" s="629"/>
      <c r="BY1159" s="629"/>
    </row>
    <row r="1160" s="417" customFormat="true" ht="15" customHeight="true" x14ac:dyDescent="0.2">
      <c r="BA1160" s="629"/>
      <c r="BB1160" s="760"/>
      <c r="BC1160" s="629"/>
      <c r="BD1160" s="629"/>
      <c r="BE1160" s="629"/>
      <c r="BF1160" s="629"/>
      <c r="BG1160" s="629"/>
      <c r="BH1160" s="629"/>
      <c r="BI1160" s="629"/>
      <c r="BJ1160" s="629"/>
      <c r="BK1160" s="629"/>
      <c r="BL1160" s="629"/>
      <c r="BM1160" s="629"/>
      <c r="BN1160" s="629"/>
      <c r="BO1160" s="629"/>
      <c r="BP1160" s="629"/>
      <c r="BQ1160" s="629"/>
      <c r="BR1160" s="629"/>
      <c r="BS1160" s="629"/>
      <c r="BT1160" s="629"/>
      <c r="BU1160" s="629"/>
      <c r="BV1160" s="629"/>
      <c r="BW1160" s="629"/>
      <c r="BX1160" s="629"/>
      <c r="BY1160" s="629"/>
    </row>
    <row r="1161" s="417" customFormat="true" ht="15" customHeight="true" x14ac:dyDescent="0.2">
      <c r="BA1161" s="629"/>
      <c r="BB1161" s="760"/>
      <c r="BC1161" s="629"/>
      <c r="BD1161" s="629"/>
      <c r="BE1161" s="629"/>
      <c r="BF1161" s="629"/>
      <c r="BG1161" s="629"/>
      <c r="BH1161" s="629"/>
      <c r="BI1161" s="629"/>
      <c r="BJ1161" s="629"/>
      <c r="BK1161" s="629"/>
      <c r="BL1161" s="629"/>
      <c r="BM1161" s="629"/>
      <c r="BN1161" s="629"/>
      <c r="BO1161" s="629"/>
      <c r="BP1161" s="629"/>
      <c r="BQ1161" s="629"/>
      <c r="BR1161" s="629"/>
      <c r="BS1161" s="629"/>
      <c r="BT1161" s="629"/>
      <c r="BU1161" s="629"/>
      <c r="BV1161" s="629"/>
      <c r="BW1161" s="629"/>
      <c r="BX1161" s="629"/>
      <c r="BY1161" s="629"/>
    </row>
    <row r="1162" s="417" customFormat="true" ht="15" customHeight="true" x14ac:dyDescent="0.2">
      <c r="BA1162" s="629"/>
      <c r="BB1162" s="760"/>
      <c r="BC1162" s="629"/>
      <c r="BD1162" s="629"/>
      <c r="BE1162" s="629"/>
      <c r="BF1162" s="629"/>
      <c r="BG1162" s="629"/>
      <c r="BH1162" s="629"/>
      <c r="BI1162" s="629"/>
      <c r="BJ1162" s="629"/>
      <c r="BK1162" s="629"/>
      <c r="BL1162" s="629"/>
      <c r="BM1162" s="629"/>
      <c r="BN1162" s="629"/>
      <c r="BO1162" s="629"/>
      <c r="BP1162" s="629"/>
      <c r="BQ1162" s="629"/>
      <c r="BR1162" s="629"/>
      <c r="BS1162" s="629"/>
      <c r="BT1162" s="629"/>
      <c r="BU1162" s="629"/>
      <c r="BV1162" s="629"/>
      <c r="BW1162" s="629"/>
      <c r="BX1162" s="629"/>
      <c r="BY1162" s="629"/>
    </row>
    <row r="1163" s="417" customFormat="true" ht="15" customHeight="true" x14ac:dyDescent="0.2">
      <c r="BA1163" s="629"/>
      <c r="BB1163" s="760"/>
      <c r="BC1163" s="629"/>
      <c r="BD1163" s="629"/>
      <c r="BE1163" s="629"/>
      <c r="BF1163" s="629"/>
      <c r="BG1163" s="629"/>
      <c r="BH1163" s="629"/>
      <c r="BI1163" s="629"/>
      <c r="BJ1163" s="629"/>
      <c r="BK1163" s="629"/>
      <c r="BL1163" s="629"/>
      <c r="BM1163" s="629"/>
      <c r="BN1163" s="629"/>
      <c r="BO1163" s="629"/>
      <c r="BP1163" s="629"/>
      <c r="BQ1163" s="629"/>
      <c r="BR1163" s="629"/>
      <c r="BS1163" s="629"/>
      <c r="BT1163" s="629"/>
      <c r="BU1163" s="629"/>
      <c r="BV1163" s="629"/>
      <c r="BW1163" s="629"/>
      <c r="BX1163" s="629"/>
      <c r="BY1163" s="629"/>
    </row>
    <row r="1164" s="417" customFormat="true" ht="15" customHeight="true" x14ac:dyDescent="0.2">
      <c r="BA1164" s="629"/>
      <c r="BB1164" s="760"/>
      <c r="BC1164" s="629"/>
      <c r="BD1164" s="629"/>
      <c r="BE1164" s="629"/>
      <c r="BF1164" s="629"/>
      <c r="BG1164" s="629"/>
      <c r="BH1164" s="629"/>
      <c r="BI1164" s="629"/>
      <c r="BJ1164" s="629"/>
      <c r="BK1164" s="629"/>
      <c r="BL1164" s="629"/>
      <c r="BM1164" s="629"/>
      <c r="BN1164" s="629"/>
      <c r="BO1164" s="629"/>
      <c r="BP1164" s="629"/>
      <c r="BQ1164" s="629"/>
      <c r="BR1164" s="629"/>
      <c r="BS1164" s="629"/>
      <c r="BT1164" s="629"/>
      <c r="BU1164" s="629"/>
      <c r="BV1164" s="629"/>
      <c r="BW1164" s="629"/>
      <c r="BX1164" s="629"/>
      <c r="BY1164" s="629"/>
    </row>
    <row r="1165" s="417" customFormat="true" ht="15" customHeight="true" x14ac:dyDescent="0.2">
      <c r="BA1165" s="629"/>
      <c r="BB1165" s="760"/>
      <c r="BC1165" s="629"/>
      <c r="BD1165" s="629"/>
      <c r="BE1165" s="629"/>
      <c r="BF1165" s="629"/>
      <c r="BG1165" s="629"/>
      <c r="BH1165" s="629"/>
      <c r="BI1165" s="629"/>
      <c r="BJ1165" s="629"/>
      <c r="BK1165" s="629"/>
      <c r="BL1165" s="629"/>
      <c r="BM1165" s="629"/>
      <c r="BN1165" s="629"/>
      <c r="BO1165" s="629"/>
      <c r="BP1165" s="629"/>
      <c r="BQ1165" s="629"/>
      <c r="BR1165" s="629"/>
      <c r="BS1165" s="629"/>
      <c r="BT1165" s="629"/>
      <c r="BU1165" s="629"/>
      <c r="BV1165" s="629"/>
      <c r="BW1165" s="629"/>
      <c r="BX1165" s="629"/>
      <c r="BY1165" s="629"/>
    </row>
    <row r="1166" s="417" customFormat="true" ht="15" customHeight="true" x14ac:dyDescent="0.2">
      <c r="BA1166" s="629"/>
      <c r="BB1166" s="760"/>
      <c r="BC1166" s="629"/>
      <c r="BD1166" s="629"/>
      <c r="BE1166" s="629"/>
      <c r="BF1166" s="629"/>
      <c r="BG1166" s="629"/>
      <c r="BH1166" s="629"/>
      <c r="BI1166" s="629"/>
      <c r="BJ1166" s="629"/>
      <c r="BK1166" s="629"/>
      <c r="BL1166" s="629"/>
      <c r="BM1166" s="629"/>
      <c r="BN1166" s="629"/>
      <c r="BO1166" s="629"/>
      <c r="BP1166" s="629"/>
      <c r="BQ1166" s="629"/>
      <c r="BR1166" s="629"/>
      <c r="BS1166" s="629"/>
      <c r="BT1166" s="629"/>
      <c r="BU1166" s="629"/>
      <c r="BV1166" s="629"/>
      <c r="BW1166" s="629"/>
      <c r="BX1166" s="629"/>
      <c r="BY1166" s="629"/>
    </row>
    <row r="1167" s="417" customFormat="true" ht="15" customHeight="true" x14ac:dyDescent="0.2">
      <c r="BA1167" s="629"/>
      <c r="BB1167" s="760"/>
      <c r="BC1167" s="629"/>
      <c r="BD1167" s="629"/>
      <c r="BE1167" s="629"/>
      <c r="BF1167" s="629"/>
      <c r="BG1167" s="629"/>
      <c r="BH1167" s="629"/>
      <c r="BI1167" s="629"/>
      <c r="BJ1167" s="629"/>
      <c r="BK1167" s="629"/>
      <c r="BL1167" s="629"/>
      <c r="BM1167" s="629"/>
      <c r="BN1167" s="629"/>
      <c r="BO1167" s="629"/>
      <c r="BP1167" s="629"/>
      <c r="BQ1167" s="629"/>
      <c r="BR1167" s="629"/>
      <c r="BS1167" s="629"/>
      <c r="BT1167" s="629"/>
      <c r="BU1167" s="629"/>
      <c r="BV1167" s="629"/>
      <c r="BW1167" s="629"/>
      <c r="BX1167" s="629"/>
      <c r="BY1167" s="629"/>
    </row>
    <row r="1168" s="417" customFormat="true" ht="15" customHeight="true" x14ac:dyDescent="0.2">
      <c r="BA1168" s="629"/>
      <c r="BB1168" s="760"/>
      <c r="BC1168" s="629"/>
      <c r="BD1168" s="629"/>
      <c r="BE1168" s="629"/>
      <c r="BF1168" s="629"/>
      <c r="BG1168" s="629"/>
      <c r="BH1168" s="629"/>
      <c r="BI1168" s="629"/>
      <c r="BJ1168" s="629"/>
      <c r="BK1168" s="629"/>
      <c r="BL1168" s="629"/>
      <c r="BM1168" s="629"/>
      <c r="BN1168" s="629"/>
      <c r="BO1168" s="629"/>
      <c r="BP1168" s="629"/>
      <c r="BQ1168" s="629"/>
      <c r="BR1168" s="629"/>
      <c r="BS1168" s="629"/>
      <c r="BT1168" s="629"/>
      <c r="BU1168" s="629"/>
      <c r="BV1168" s="629"/>
      <c r="BW1168" s="629"/>
      <c r="BX1168" s="629"/>
      <c r="BY1168" s="629"/>
    </row>
    <row r="1169" s="417" customFormat="true" ht="15" customHeight="true" x14ac:dyDescent="0.2">
      <c r="BA1169" s="629"/>
      <c r="BB1169" s="760"/>
      <c r="BC1169" s="629"/>
      <c r="BD1169" s="629"/>
      <c r="BE1169" s="629"/>
      <c r="BF1169" s="629"/>
      <c r="BG1169" s="629"/>
      <c r="BH1169" s="629"/>
      <c r="BI1169" s="629"/>
      <c r="BJ1169" s="629"/>
      <c r="BK1169" s="629"/>
      <c r="BL1169" s="629"/>
      <c r="BM1169" s="629"/>
      <c r="BN1169" s="629"/>
      <c r="BO1169" s="629"/>
      <c r="BP1169" s="629"/>
      <c r="BQ1169" s="629"/>
      <c r="BR1169" s="629"/>
      <c r="BS1169" s="629"/>
      <c r="BT1169" s="629"/>
      <c r="BU1169" s="629"/>
      <c r="BV1169" s="629"/>
      <c r="BW1169" s="629"/>
      <c r="BX1169" s="629"/>
      <c r="BY1169" s="629"/>
    </row>
    <row r="1170" s="417" customFormat="true" ht="15" customHeight="true" x14ac:dyDescent="0.2">
      <c r="A1170" s="513"/>
      <c r="B1170" s="739"/>
      <c r="C1170" s="740"/>
      <c r="D1170" s="740"/>
      <c r="E1170" s="740"/>
      <c r="F1170" s="740"/>
      <c r="G1170" s="740"/>
      <c r="H1170" s="740"/>
      <c r="I1170" s="740"/>
      <c r="J1170" s="740"/>
      <c r="K1170" s="740"/>
      <c r="L1170" s="740"/>
      <c r="M1170" s="740"/>
      <c r="N1170" s="740"/>
      <c r="O1170" s="740"/>
      <c r="P1170" s="740"/>
      <c r="Q1170" s="740"/>
      <c r="R1170" s="740"/>
      <c r="S1170" s="740"/>
      <c r="T1170" s="740"/>
      <c r="U1170" s="740"/>
      <c r="V1170" s="740"/>
      <c r="W1170" s="740"/>
      <c r="X1170" s="740"/>
      <c r="Y1170" s="740"/>
      <c r="Z1170" s="740"/>
      <c r="AA1170" s="740"/>
      <c r="AB1170" s="740"/>
      <c r="BA1170" s="629"/>
      <c r="BB1170" s="760"/>
      <c r="BC1170" s="629"/>
      <c r="BD1170" s="629"/>
      <c r="BE1170" s="629"/>
      <c r="BF1170" s="629"/>
      <c r="BG1170" s="629"/>
      <c r="BH1170" s="629"/>
      <c r="BI1170" s="629"/>
      <c r="BJ1170" s="629"/>
      <c r="BK1170" s="629"/>
      <c r="BL1170" s="629"/>
      <c r="BM1170" s="629"/>
      <c r="BN1170" s="629"/>
      <c r="BO1170" s="629"/>
      <c r="BP1170" s="629"/>
      <c r="BQ1170" s="629"/>
      <c r="BR1170" s="629"/>
      <c r="BS1170" s="629"/>
      <c r="BT1170" s="629"/>
      <c r="BU1170" s="629"/>
      <c r="BV1170" s="629"/>
      <c r="BW1170" s="629"/>
      <c r="BX1170" s="629"/>
      <c r="BY1170" s="629"/>
    </row>
    <row r="1171" s="417" customFormat="true" ht="15" customHeight="true" x14ac:dyDescent="0.2">
      <c r="A1171" s="513"/>
      <c r="B1171" s="739"/>
      <c r="C1171" s="740"/>
      <c r="D1171" s="740"/>
      <c r="E1171" s="740"/>
      <c r="F1171" s="740"/>
      <c r="G1171" s="740"/>
      <c r="H1171" s="740"/>
      <c r="I1171" s="740"/>
      <c r="J1171" s="740"/>
      <c r="K1171" s="740"/>
      <c r="L1171" s="740"/>
      <c r="M1171" s="740"/>
      <c r="N1171" s="740"/>
      <c r="O1171" s="740"/>
      <c r="P1171" s="740"/>
      <c r="Q1171" s="740"/>
      <c r="R1171" s="740"/>
      <c r="S1171" s="740"/>
      <c r="T1171" s="740"/>
      <c r="U1171" s="740"/>
      <c r="V1171" s="740"/>
      <c r="W1171" s="740"/>
      <c r="X1171" s="740"/>
      <c r="Y1171" s="740"/>
      <c r="Z1171" s="740"/>
      <c r="AA1171" s="740"/>
      <c r="AB1171" s="740"/>
      <c r="BA1171" s="629"/>
      <c r="BB1171" s="760"/>
      <c r="BC1171" s="629"/>
      <c r="BD1171" s="629"/>
      <c r="BE1171" s="629"/>
      <c r="BF1171" s="629"/>
      <c r="BG1171" s="629"/>
      <c r="BH1171" s="629"/>
      <c r="BI1171" s="629"/>
      <c r="BJ1171" s="629"/>
      <c r="BK1171" s="629"/>
      <c r="BL1171" s="629"/>
      <c r="BM1171" s="629"/>
      <c r="BN1171" s="629"/>
      <c r="BO1171" s="629"/>
      <c r="BP1171" s="629"/>
      <c r="BQ1171" s="629"/>
      <c r="BR1171" s="629"/>
      <c r="BS1171" s="629"/>
      <c r="BT1171" s="629"/>
      <c r="BU1171" s="629"/>
      <c r="BV1171" s="629"/>
      <c r="BW1171" s="629"/>
      <c r="BX1171" s="629"/>
      <c r="BY1171" s="629"/>
    </row>
    <row r="1172" s="417" customFormat="true" ht="15" customHeight="true" x14ac:dyDescent="0.2">
      <c r="A1172" s="513"/>
      <c r="B1172" s="739"/>
      <c r="C1172" s="740"/>
      <c r="D1172" s="740"/>
      <c r="E1172" s="740"/>
      <c r="F1172" s="740"/>
      <c r="G1172" s="740"/>
      <c r="H1172" s="740"/>
      <c r="I1172" s="740"/>
      <c r="J1172" s="740"/>
      <c r="K1172" s="740"/>
      <c r="L1172" s="740"/>
      <c r="M1172" s="740"/>
      <c r="N1172" s="740"/>
      <c r="O1172" s="740"/>
      <c r="P1172" s="740"/>
      <c r="Q1172" s="740"/>
      <c r="R1172" s="740"/>
      <c r="S1172" s="740"/>
      <c r="T1172" s="740"/>
      <c r="U1172" s="740"/>
      <c r="V1172" s="740"/>
      <c r="W1172" s="740"/>
      <c r="X1172" s="740"/>
      <c r="Y1172" s="740"/>
      <c r="Z1172" s="740"/>
      <c r="AA1172" s="740"/>
      <c r="AB1172" s="740"/>
      <c r="BA1172" s="629"/>
      <c r="BB1172" s="760"/>
      <c r="BC1172" s="629"/>
      <c r="BD1172" s="629"/>
      <c r="BE1172" s="629"/>
      <c r="BF1172" s="629"/>
      <c r="BG1172" s="629"/>
      <c r="BH1172" s="629"/>
      <c r="BI1172" s="629"/>
      <c r="BJ1172" s="629"/>
      <c r="BK1172" s="629"/>
      <c r="BL1172" s="629"/>
      <c r="BM1172" s="629"/>
      <c r="BN1172" s="629"/>
      <c r="BO1172" s="629"/>
      <c r="BP1172" s="629"/>
      <c r="BQ1172" s="629"/>
      <c r="BR1172" s="629"/>
      <c r="BS1172" s="629"/>
      <c r="BT1172" s="629"/>
      <c r="BU1172" s="629"/>
      <c r="BV1172" s="629"/>
      <c r="BW1172" s="629"/>
      <c r="BX1172" s="629"/>
      <c r="BY1172" s="629"/>
    </row>
    <row r="1173" s="417" customFormat="true" ht="15" customHeight="true" x14ac:dyDescent="0.2">
      <c r="A1173" s="513"/>
      <c r="B1173" s="739"/>
      <c r="C1173" s="740"/>
      <c r="D1173" s="740"/>
      <c r="E1173" s="740"/>
      <c r="F1173" s="740"/>
      <c r="G1173" s="740"/>
      <c r="H1173" s="740"/>
      <c r="I1173" s="740"/>
      <c r="J1173" s="740"/>
      <c r="K1173" s="740"/>
      <c r="L1173" s="740"/>
      <c r="M1173" s="740"/>
      <c r="N1173" s="740"/>
      <c r="O1173" s="740"/>
      <c r="P1173" s="740"/>
      <c r="Q1173" s="740"/>
      <c r="R1173" s="740"/>
      <c r="S1173" s="740"/>
      <c r="T1173" s="740"/>
      <c r="U1173" s="740"/>
      <c r="V1173" s="740"/>
      <c r="W1173" s="740"/>
      <c r="X1173" s="740"/>
      <c r="Y1173" s="740"/>
      <c r="Z1173" s="740"/>
      <c r="AA1173" s="740"/>
      <c r="AB1173" s="740"/>
      <c r="BA1173" s="629"/>
      <c r="BB1173" s="760"/>
      <c r="BC1173" s="629"/>
      <c r="BD1173" s="629"/>
      <c r="BE1173" s="629"/>
      <c r="BF1173" s="629"/>
      <c r="BG1173" s="629"/>
      <c r="BH1173" s="629"/>
      <c r="BI1173" s="629"/>
      <c r="BJ1173" s="629"/>
      <c r="BK1173" s="629"/>
      <c r="BL1173" s="629"/>
      <c r="BM1173" s="629"/>
      <c r="BN1173" s="629"/>
      <c r="BO1173" s="629"/>
      <c r="BP1173" s="629"/>
      <c r="BQ1173" s="629"/>
      <c r="BR1173" s="629"/>
      <c r="BS1173" s="629"/>
      <c r="BT1173" s="629"/>
      <c r="BU1173" s="629"/>
      <c r="BV1173" s="629"/>
      <c r="BW1173" s="629"/>
      <c r="BX1173" s="629"/>
      <c r="BY1173" s="629"/>
    </row>
    <row r="1174" s="417" customFormat="true" ht="15" customHeight="true" x14ac:dyDescent="0.2">
      <c r="A1174" s="513"/>
      <c r="B1174" s="739"/>
      <c r="C1174" s="740"/>
      <c r="D1174" s="740"/>
      <c r="E1174" s="740"/>
      <c r="F1174" s="740"/>
      <c r="G1174" s="740"/>
      <c r="H1174" s="740"/>
      <c r="I1174" s="740"/>
      <c r="J1174" s="740"/>
      <c r="K1174" s="740"/>
      <c r="L1174" s="740"/>
      <c r="M1174" s="740"/>
      <c r="N1174" s="740"/>
      <c r="O1174" s="740"/>
      <c r="P1174" s="740"/>
      <c r="Q1174" s="740"/>
      <c r="R1174" s="740"/>
      <c r="S1174" s="740"/>
      <c r="T1174" s="740"/>
      <c r="U1174" s="740"/>
      <c r="V1174" s="740"/>
      <c r="W1174" s="740"/>
      <c r="X1174" s="740"/>
      <c r="Y1174" s="740"/>
      <c r="Z1174" s="740"/>
      <c r="AA1174" s="740"/>
      <c r="AB1174" s="740"/>
      <c r="BA1174" s="629"/>
      <c r="BB1174" s="760"/>
      <c r="BC1174" s="629"/>
      <c r="BD1174" s="629"/>
      <c r="BE1174" s="629"/>
      <c r="BF1174" s="629"/>
      <c r="BG1174" s="629"/>
      <c r="BH1174" s="629"/>
      <c r="BI1174" s="629"/>
      <c r="BJ1174" s="629"/>
      <c r="BK1174" s="629"/>
      <c r="BL1174" s="629"/>
      <c r="BM1174" s="629"/>
      <c r="BN1174" s="629"/>
      <c r="BO1174" s="629"/>
      <c r="BP1174" s="629"/>
      <c r="BQ1174" s="629"/>
      <c r="BR1174" s="629"/>
      <c r="BS1174" s="629"/>
      <c r="BT1174" s="629"/>
      <c r="BU1174" s="629"/>
      <c r="BV1174" s="629"/>
      <c r="BW1174" s="629"/>
      <c r="BX1174" s="629"/>
      <c r="BY1174" s="629"/>
    </row>
    <row r="1175" s="417" customFormat="true" ht="15" customHeight="true" x14ac:dyDescent="0.2">
      <c r="A1175" s="513"/>
      <c r="B1175" s="739"/>
      <c r="C1175" s="740"/>
      <c r="D1175" s="740"/>
      <c r="E1175" s="740"/>
      <c r="F1175" s="740"/>
      <c r="G1175" s="740"/>
      <c r="H1175" s="740"/>
      <c r="I1175" s="740"/>
      <c r="J1175" s="740"/>
      <c r="K1175" s="740"/>
      <c r="L1175" s="740"/>
      <c r="M1175" s="740"/>
      <c r="N1175" s="740"/>
      <c r="O1175" s="740"/>
      <c r="P1175" s="740"/>
      <c r="Q1175" s="740"/>
      <c r="R1175" s="740"/>
      <c r="S1175" s="740"/>
      <c r="T1175" s="740"/>
      <c r="U1175" s="740"/>
      <c r="V1175" s="740"/>
      <c r="W1175" s="740"/>
      <c r="X1175" s="740"/>
      <c r="Y1175" s="740"/>
      <c r="Z1175" s="740"/>
      <c r="AA1175" s="740"/>
      <c r="AB1175" s="740"/>
      <c r="BA1175" s="629"/>
      <c r="BB1175" s="760"/>
      <c r="BC1175" s="629"/>
      <c r="BD1175" s="629"/>
      <c r="BE1175" s="629"/>
      <c r="BF1175" s="629"/>
      <c r="BG1175" s="629"/>
      <c r="BH1175" s="629"/>
      <c r="BI1175" s="629"/>
      <c r="BJ1175" s="629"/>
      <c r="BK1175" s="629"/>
      <c r="BL1175" s="629"/>
      <c r="BM1175" s="629"/>
      <c r="BN1175" s="629"/>
      <c r="BO1175" s="629"/>
      <c r="BP1175" s="629"/>
      <c r="BQ1175" s="629"/>
      <c r="BR1175" s="629"/>
      <c r="BS1175" s="629"/>
      <c r="BT1175" s="629"/>
      <c r="BU1175" s="629"/>
      <c r="BV1175" s="629"/>
      <c r="BW1175" s="629"/>
      <c r="BX1175" s="629"/>
      <c r="BY1175" s="629"/>
    </row>
    <row r="1176" s="417" customFormat="true" ht="15" customHeight="true" x14ac:dyDescent="0.2">
      <c r="A1176" s="741"/>
      <c r="B1176" s="513"/>
      <c r="C1176" s="742"/>
      <c r="D1176" s="743"/>
      <c r="E1176" s="743"/>
      <c r="F1176" s="743"/>
      <c r="G1176" s="743"/>
      <c r="H1176" s="742"/>
      <c r="I1176" s="743"/>
      <c r="J1176" s="743"/>
      <c r="K1176" s="743"/>
      <c r="L1176" s="743"/>
      <c r="M1176" s="742"/>
      <c r="N1176" s="743"/>
      <c r="O1176" s="743"/>
      <c r="P1176" s="743"/>
      <c r="Q1176" s="743"/>
      <c r="R1176" s="742"/>
      <c r="S1176" s="743"/>
      <c r="T1176" s="743"/>
      <c r="U1176" s="743"/>
      <c r="BA1176" s="629"/>
      <c r="BB1176" s="760"/>
      <c r="BC1176" s="629"/>
      <c r="BD1176" s="629"/>
      <c r="BE1176" s="629"/>
      <c r="BF1176" s="629"/>
      <c r="BG1176" s="629"/>
      <c r="BH1176" s="629"/>
      <c r="BI1176" s="629"/>
      <c r="BJ1176" s="629"/>
      <c r="BK1176" s="629"/>
      <c r="BL1176" s="629"/>
      <c r="BM1176" s="629"/>
      <c r="BN1176" s="629"/>
      <c r="BO1176" s="629"/>
      <c r="BP1176" s="629"/>
      <c r="BQ1176" s="629"/>
      <c r="BR1176" s="629"/>
      <c r="BS1176" s="629"/>
      <c r="BT1176" s="629"/>
      <c r="BU1176" s="629"/>
      <c r="BV1176" s="629"/>
      <c r="BW1176" s="629"/>
      <c r="BX1176" s="629"/>
      <c r="BY1176" s="629"/>
    </row>
    <row r="1177" s="417" customFormat="true" ht="15" customHeight="true" x14ac:dyDescent="0.2">
      <c r="A1177" s="743"/>
      <c r="B1177" s="743"/>
      <c r="C1177" s="742"/>
      <c r="D1177" s="742"/>
      <c r="E1177" s="742"/>
      <c r="F1177" s="742"/>
      <c r="G1177" s="742"/>
      <c r="H1177" s="742"/>
      <c r="I1177" s="742"/>
      <c r="J1177" s="742"/>
      <c r="K1177" s="742"/>
      <c r="L1177" s="742"/>
      <c r="M1177" s="742"/>
      <c r="N1177" s="742"/>
      <c r="O1177" s="742"/>
      <c r="P1177" s="742"/>
      <c r="Q1177" s="742"/>
      <c r="R1177" s="742"/>
      <c r="S1177" s="742"/>
      <c r="T1177" s="742"/>
      <c r="U1177" s="742"/>
      <c r="BA1177" s="629"/>
      <c r="BB1177" s="760"/>
      <c r="BC1177" s="629"/>
      <c r="BD1177" s="629"/>
      <c r="BE1177" s="629"/>
      <c r="BF1177" s="629"/>
      <c r="BG1177" s="629"/>
      <c r="BH1177" s="629"/>
      <c r="BI1177" s="629"/>
      <c r="BJ1177" s="629"/>
      <c r="BK1177" s="629"/>
      <c r="BL1177" s="629"/>
      <c r="BM1177" s="629"/>
      <c r="BN1177" s="629"/>
      <c r="BO1177" s="629"/>
      <c r="BP1177" s="629"/>
      <c r="BQ1177" s="629"/>
      <c r="BR1177" s="629"/>
      <c r="BS1177" s="629"/>
      <c r="BT1177" s="629"/>
      <c r="BU1177" s="629"/>
      <c r="BV1177" s="629"/>
      <c r="BW1177" s="629"/>
      <c r="BX1177" s="629"/>
      <c r="BY1177" s="629"/>
    </row>
    <row r="1178" s="417" customFormat="true" ht="15" customHeight="true" x14ac:dyDescent="0.2">
      <c r="BA1178" s="629"/>
      <c r="BB1178" s="760"/>
      <c r="BC1178" s="629"/>
      <c r="BD1178" s="629"/>
      <c r="BE1178" s="629"/>
      <c r="BF1178" s="629"/>
      <c r="BG1178" s="629"/>
      <c r="BH1178" s="629"/>
      <c r="BI1178" s="629"/>
      <c r="BJ1178" s="629"/>
      <c r="BK1178" s="629"/>
      <c r="BL1178" s="629"/>
      <c r="BM1178" s="629"/>
      <c r="BN1178" s="629"/>
      <c r="BO1178" s="629"/>
      <c r="BP1178" s="629"/>
      <c r="BQ1178" s="629"/>
      <c r="BR1178" s="629"/>
      <c r="BS1178" s="629"/>
      <c r="BT1178" s="629"/>
      <c r="BU1178" s="629"/>
      <c r="BV1178" s="629"/>
      <c r="BW1178" s="629"/>
      <c r="BX1178" s="629"/>
      <c r="BY1178" s="629"/>
    </row>
    <row r="1179" s="417" customFormat="true" ht="15" customHeight="true" x14ac:dyDescent="0.2">
      <c r="BA1179" s="629"/>
      <c r="BB1179" s="760"/>
      <c r="BC1179" s="629"/>
      <c r="BD1179" s="629"/>
      <c r="BE1179" s="629"/>
      <c r="BF1179" s="629"/>
      <c r="BG1179" s="629"/>
      <c r="BH1179" s="629"/>
      <c r="BI1179" s="629"/>
      <c r="BJ1179" s="629"/>
      <c r="BK1179" s="629"/>
      <c r="BL1179" s="629"/>
      <c r="BM1179" s="629"/>
      <c r="BN1179" s="629"/>
      <c r="BO1179" s="629"/>
      <c r="BP1179" s="629"/>
      <c r="BQ1179" s="629"/>
      <c r="BR1179" s="629"/>
      <c r="BS1179" s="629"/>
      <c r="BT1179" s="629"/>
      <c r="BU1179" s="629"/>
      <c r="BV1179" s="629"/>
      <c r="BW1179" s="629"/>
      <c r="BX1179" s="629"/>
      <c r="BY1179" s="629"/>
    </row>
    <row r="1180" s="417" customFormat="true" ht="15" customHeight="true" x14ac:dyDescent="0.2">
      <c r="BA1180" s="629"/>
      <c r="BB1180" s="760"/>
      <c r="BC1180" s="629"/>
      <c r="BD1180" s="629"/>
      <c r="BE1180" s="629"/>
      <c r="BF1180" s="629"/>
      <c r="BG1180" s="629"/>
      <c r="BH1180" s="629"/>
      <c r="BI1180" s="629"/>
      <c r="BJ1180" s="629"/>
      <c r="BK1180" s="629"/>
      <c r="BL1180" s="629"/>
      <c r="BM1180" s="629"/>
      <c r="BN1180" s="629"/>
      <c r="BO1180" s="629"/>
      <c r="BP1180" s="629"/>
      <c r="BQ1180" s="629"/>
      <c r="BR1180" s="629"/>
      <c r="BS1180" s="629"/>
      <c r="BT1180" s="629"/>
      <c r="BU1180" s="629"/>
      <c r="BV1180" s="629"/>
      <c r="BW1180" s="629"/>
      <c r="BX1180" s="629"/>
      <c r="BY1180" s="629"/>
    </row>
    <row r="1181" s="417" customFormat="true" ht="15" customHeight="true" x14ac:dyDescent="0.2">
      <c r="BA1181" s="629"/>
      <c r="BB1181" s="760"/>
      <c r="BC1181" s="629"/>
      <c r="BD1181" s="629"/>
      <c r="BE1181" s="629"/>
      <c r="BF1181" s="629"/>
      <c r="BG1181" s="629"/>
      <c r="BH1181" s="629"/>
      <c r="BI1181" s="629"/>
      <c r="BJ1181" s="629"/>
      <c r="BK1181" s="629"/>
      <c r="BL1181" s="629"/>
      <c r="BM1181" s="629"/>
      <c r="BN1181" s="629"/>
      <c r="BO1181" s="629"/>
      <c r="BP1181" s="629"/>
      <c r="BQ1181" s="629"/>
      <c r="BR1181" s="629"/>
      <c r="BS1181" s="629"/>
      <c r="BT1181" s="629"/>
      <c r="BU1181" s="629"/>
      <c r="BV1181" s="629"/>
      <c r="BW1181" s="629"/>
      <c r="BX1181" s="629"/>
      <c r="BY1181" s="629"/>
    </row>
    <row r="1182" s="417" customFormat="true" ht="15" customHeight="true" x14ac:dyDescent="0.2">
      <c r="BA1182" s="629"/>
      <c r="BB1182" s="760"/>
      <c r="BC1182" s="629"/>
      <c r="BD1182" s="629"/>
      <c r="BE1182" s="629"/>
      <c r="BF1182" s="629"/>
      <c r="BG1182" s="629"/>
      <c r="BH1182" s="629"/>
      <c r="BI1182" s="629"/>
      <c r="BJ1182" s="629"/>
      <c r="BK1182" s="629"/>
      <c r="BL1182" s="629"/>
      <c r="BM1182" s="629"/>
      <c r="BN1182" s="629"/>
      <c r="BO1182" s="629"/>
      <c r="BP1182" s="629"/>
      <c r="BQ1182" s="629"/>
      <c r="BR1182" s="629"/>
      <c r="BS1182" s="629"/>
      <c r="BT1182" s="629"/>
      <c r="BU1182" s="629"/>
      <c r="BV1182" s="629"/>
      <c r="BW1182" s="629"/>
      <c r="BX1182" s="629"/>
      <c r="BY1182" s="629"/>
    </row>
    <row r="1183" s="417" customFormat="true" ht="15" customHeight="true" x14ac:dyDescent="0.2">
      <c r="BA1183" s="629"/>
      <c r="BB1183" s="760"/>
      <c r="BC1183" s="629"/>
      <c r="BD1183" s="629"/>
      <c r="BE1183" s="629"/>
      <c r="BF1183" s="629"/>
      <c r="BG1183" s="629"/>
      <c r="BH1183" s="629"/>
      <c r="BI1183" s="629"/>
      <c r="BJ1183" s="629"/>
      <c r="BK1183" s="629"/>
      <c r="BL1183" s="629"/>
      <c r="BM1183" s="629"/>
      <c r="BN1183" s="629"/>
      <c r="BO1183" s="629"/>
      <c r="BP1183" s="629"/>
      <c r="BQ1183" s="629"/>
      <c r="BR1183" s="629"/>
      <c r="BS1183" s="629"/>
      <c r="BT1183" s="629"/>
      <c r="BU1183" s="629"/>
      <c r="BV1183" s="629"/>
      <c r="BW1183" s="629"/>
      <c r="BX1183" s="629"/>
      <c r="BY1183" s="629"/>
    </row>
    <row r="1184" s="417" customFormat="true" ht="15" customHeight="true" x14ac:dyDescent="0.2">
      <c r="BA1184" s="629"/>
      <c r="BB1184" s="760"/>
      <c r="BC1184" s="629"/>
      <c r="BD1184" s="629"/>
      <c r="BE1184" s="629"/>
      <c r="BF1184" s="629"/>
      <c r="BG1184" s="629"/>
      <c r="BH1184" s="629"/>
      <c r="BI1184" s="629"/>
      <c r="BJ1184" s="629"/>
      <c r="BK1184" s="629"/>
      <c r="BL1184" s="629"/>
      <c r="BM1184" s="629"/>
      <c r="BN1184" s="629"/>
      <c r="BO1184" s="629"/>
      <c r="BP1184" s="629"/>
      <c r="BQ1184" s="629"/>
      <c r="BR1184" s="629"/>
      <c r="BS1184" s="629"/>
      <c r="BT1184" s="629"/>
      <c r="BU1184" s="629"/>
      <c r="BV1184" s="629"/>
      <c r="BW1184" s="629"/>
      <c r="BX1184" s="629"/>
      <c r="BY1184" s="629"/>
    </row>
    <row r="1185" s="417" customFormat="true" ht="15" customHeight="true" x14ac:dyDescent="0.2">
      <c r="BA1185" s="629"/>
      <c r="BB1185" s="760"/>
      <c r="BC1185" s="629"/>
      <c r="BD1185" s="629"/>
      <c r="BE1185" s="629"/>
      <c r="BF1185" s="629"/>
      <c r="BG1185" s="629"/>
      <c r="BH1185" s="629"/>
      <c r="BI1185" s="629"/>
      <c r="BJ1185" s="629"/>
      <c r="BK1185" s="629"/>
      <c r="BL1185" s="629"/>
      <c r="BM1185" s="629"/>
      <c r="BN1185" s="629"/>
      <c r="BO1185" s="629"/>
      <c r="BP1185" s="629"/>
      <c r="BQ1185" s="629"/>
      <c r="BR1185" s="629"/>
      <c r="BS1185" s="629"/>
      <c r="BT1185" s="629"/>
      <c r="BU1185" s="629"/>
      <c r="BV1185" s="629"/>
      <c r="BW1185" s="629"/>
      <c r="BX1185" s="629"/>
      <c r="BY1185" s="629"/>
    </row>
    <row r="1186" s="417" customFormat="true" ht="15" customHeight="true" x14ac:dyDescent="0.2">
      <c r="BA1186" s="629"/>
      <c r="BB1186" s="760"/>
      <c r="BC1186" s="629"/>
      <c r="BD1186" s="629"/>
      <c r="BE1186" s="629"/>
      <c r="BF1186" s="629"/>
      <c r="BG1186" s="629"/>
      <c r="BH1186" s="629"/>
      <c r="BI1186" s="629"/>
      <c r="BJ1186" s="629"/>
      <c r="BK1186" s="629"/>
      <c r="BL1186" s="629"/>
      <c r="BM1186" s="629"/>
      <c r="BN1186" s="629"/>
      <c r="BO1186" s="629"/>
      <c r="BP1186" s="629"/>
      <c r="BQ1186" s="629"/>
      <c r="BR1186" s="629"/>
      <c r="BS1186" s="629"/>
      <c r="BT1186" s="629"/>
      <c r="BU1186" s="629"/>
      <c r="BV1186" s="629"/>
      <c r="BW1186" s="629"/>
      <c r="BX1186" s="629"/>
      <c r="BY1186" s="629"/>
    </row>
    <row r="1187" s="417" customFormat="true" ht="15" customHeight="true" x14ac:dyDescent="0.2">
      <c r="BA1187" s="629"/>
      <c r="BB1187" s="760"/>
      <c r="BC1187" s="629"/>
      <c r="BD1187" s="629"/>
      <c r="BE1187" s="629"/>
      <c r="BF1187" s="629"/>
      <c r="BG1187" s="629"/>
      <c r="BH1187" s="629"/>
      <c r="BI1187" s="629"/>
      <c r="BJ1187" s="629"/>
      <c r="BK1187" s="629"/>
      <c r="BL1187" s="629"/>
      <c r="BM1187" s="629"/>
      <c r="BN1187" s="629"/>
      <c r="BO1187" s="629"/>
      <c r="BP1187" s="629"/>
      <c r="BQ1187" s="629"/>
      <c r="BR1187" s="629"/>
      <c r="BS1187" s="629"/>
      <c r="BT1187" s="629"/>
      <c r="BU1187" s="629"/>
      <c r="BV1187" s="629"/>
      <c r="BW1187" s="629"/>
      <c r="BX1187" s="629"/>
      <c r="BY1187" s="629"/>
    </row>
    <row r="1188" s="417" customFormat="true" ht="15" customHeight="true" x14ac:dyDescent="0.2">
      <c r="BA1188" s="629"/>
      <c r="BB1188" s="760"/>
      <c r="BC1188" s="629"/>
      <c r="BD1188" s="629"/>
      <c r="BE1188" s="629"/>
      <c r="BF1188" s="629"/>
      <c r="BG1188" s="629"/>
      <c r="BH1188" s="629"/>
      <c r="BI1188" s="629"/>
      <c r="BJ1188" s="629"/>
      <c r="BK1188" s="629"/>
      <c r="BL1188" s="629"/>
      <c r="BM1188" s="629"/>
      <c r="BN1188" s="629"/>
      <c r="BO1188" s="629"/>
      <c r="BP1188" s="629"/>
      <c r="BQ1188" s="629"/>
      <c r="BR1188" s="629"/>
      <c r="BS1188" s="629"/>
      <c r="BT1188" s="629"/>
      <c r="BU1188" s="629"/>
      <c r="BV1188" s="629"/>
      <c r="BW1188" s="629"/>
      <c r="BX1188" s="629"/>
      <c r="BY1188" s="629"/>
    </row>
    <row r="1189" s="417" customFormat="true" ht="15" customHeight="true" x14ac:dyDescent="0.2">
      <c r="BA1189" s="629"/>
      <c r="BB1189" s="760"/>
      <c r="BC1189" s="629"/>
      <c r="BD1189" s="629"/>
      <c r="BE1189" s="629"/>
      <c r="BF1189" s="629"/>
      <c r="BG1189" s="629"/>
      <c r="BH1189" s="629"/>
      <c r="BI1189" s="629"/>
      <c r="BJ1189" s="629"/>
      <c r="BK1189" s="629"/>
      <c r="BL1189" s="629"/>
      <c r="BM1189" s="629"/>
      <c r="BN1189" s="629"/>
      <c r="BO1189" s="629"/>
      <c r="BP1189" s="629"/>
      <c r="BQ1189" s="629"/>
      <c r="BR1189" s="629"/>
      <c r="BS1189" s="629"/>
      <c r="BT1189" s="629"/>
      <c r="BU1189" s="629"/>
      <c r="BV1189" s="629"/>
      <c r="BW1189" s="629"/>
      <c r="BX1189" s="629"/>
      <c r="BY1189" s="629"/>
    </row>
    <row r="1190" s="417" customFormat="true" ht="15" customHeight="true" x14ac:dyDescent="0.2">
      <c r="BA1190" s="629"/>
      <c r="BB1190" s="760"/>
      <c r="BC1190" s="629"/>
      <c r="BD1190" s="629"/>
      <c r="BE1190" s="629"/>
      <c r="BF1190" s="629"/>
      <c r="BG1190" s="629"/>
      <c r="BH1190" s="629"/>
      <c r="BI1190" s="629"/>
      <c r="BJ1190" s="629"/>
      <c r="BK1190" s="629"/>
      <c r="BL1190" s="629"/>
      <c r="BM1190" s="629"/>
      <c r="BN1190" s="629"/>
      <c r="BO1190" s="629"/>
      <c r="BP1190" s="629"/>
      <c r="BQ1190" s="629"/>
      <c r="BR1190" s="629"/>
      <c r="BS1190" s="629"/>
      <c r="BT1190" s="629"/>
      <c r="BU1190" s="629"/>
      <c r="BV1190" s="629"/>
      <c r="BW1190" s="629"/>
      <c r="BX1190" s="629"/>
      <c r="BY1190" s="629"/>
    </row>
    <row r="1191" s="417" customFormat="true" ht="15" customHeight="true" x14ac:dyDescent="0.2">
      <c r="BA1191" s="629"/>
      <c r="BB1191" s="760"/>
      <c r="BC1191" s="629"/>
      <c r="BD1191" s="629"/>
      <c r="BE1191" s="629"/>
      <c r="BF1191" s="629"/>
      <c r="BG1191" s="629"/>
      <c r="BH1191" s="629"/>
      <c r="BI1191" s="629"/>
      <c r="BJ1191" s="629"/>
      <c r="BK1191" s="629"/>
      <c r="BL1191" s="629"/>
      <c r="BM1191" s="629"/>
      <c r="BN1191" s="629"/>
      <c r="BO1191" s="629"/>
      <c r="BP1191" s="629"/>
      <c r="BQ1191" s="629"/>
      <c r="BR1191" s="629"/>
      <c r="BS1191" s="629"/>
      <c r="BT1191" s="629"/>
      <c r="BU1191" s="629"/>
      <c r="BV1191" s="629"/>
      <c r="BW1191" s="629"/>
      <c r="BX1191" s="629"/>
      <c r="BY1191" s="629"/>
    </row>
    <row r="1192" s="417" customFormat="true" ht="15" customHeight="true" x14ac:dyDescent="0.2">
      <c r="BA1192" s="629"/>
      <c r="BB1192" s="760"/>
      <c r="BC1192" s="629"/>
      <c r="BD1192" s="629"/>
      <c r="BE1192" s="629"/>
      <c r="BF1192" s="629"/>
      <c r="BG1192" s="629"/>
      <c r="BH1192" s="629"/>
      <c r="BI1192" s="629"/>
      <c r="BJ1192" s="629"/>
      <c r="BK1192" s="629"/>
      <c r="BL1192" s="629"/>
      <c r="BM1192" s="629"/>
      <c r="BN1192" s="629"/>
      <c r="BO1192" s="629"/>
      <c r="BP1192" s="629"/>
      <c r="BQ1192" s="629"/>
      <c r="BR1192" s="629"/>
      <c r="BS1192" s="629"/>
      <c r="BT1192" s="629"/>
      <c r="BU1192" s="629"/>
      <c r="BV1192" s="629"/>
      <c r="BW1192" s="629"/>
      <c r="BX1192" s="629"/>
      <c r="BY1192" s="629"/>
    </row>
    <row r="1193" s="417" customFormat="true" ht="15" customHeight="true" x14ac:dyDescent="0.2">
      <c r="BA1193" s="629"/>
      <c r="BB1193" s="760"/>
      <c r="BC1193" s="629"/>
      <c r="BD1193" s="629"/>
      <c r="BE1193" s="629"/>
      <c r="BF1193" s="629"/>
      <c r="BG1193" s="629"/>
      <c r="BH1193" s="629"/>
      <c r="BI1193" s="629"/>
      <c r="BJ1193" s="629"/>
      <c r="BK1193" s="629"/>
      <c r="BL1193" s="629"/>
      <c r="BM1193" s="629"/>
      <c r="BN1193" s="629"/>
      <c r="BO1193" s="629"/>
      <c r="BP1193" s="629"/>
      <c r="BQ1193" s="629"/>
      <c r="BR1193" s="629"/>
      <c r="BS1193" s="629"/>
      <c r="BT1193" s="629"/>
      <c r="BU1193" s="629"/>
      <c r="BV1193" s="629"/>
      <c r="BW1193" s="629"/>
      <c r="BX1193" s="629"/>
      <c r="BY1193" s="629"/>
    </row>
    <row r="1194" s="417" customFormat="true" ht="15" customHeight="true" x14ac:dyDescent="0.2">
      <c r="BA1194" s="629"/>
      <c r="BB1194" s="760"/>
      <c r="BC1194" s="629"/>
      <c r="BD1194" s="629"/>
      <c r="BE1194" s="629"/>
      <c r="BF1194" s="629"/>
      <c r="BG1194" s="629"/>
      <c r="BH1194" s="629"/>
      <c r="BI1194" s="629"/>
      <c r="BJ1194" s="629"/>
      <c r="BK1194" s="629"/>
      <c r="BL1194" s="629"/>
      <c r="BM1194" s="629"/>
      <c r="BN1194" s="629"/>
      <c r="BO1194" s="629"/>
      <c r="BP1194" s="629"/>
      <c r="BQ1194" s="629"/>
      <c r="BR1194" s="629"/>
      <c r="BS1194" s="629"/>
      <c r="BT1194" s="629"/>
      <c r="BU1194" s="629"/>
      <c r="BV1194" s="629"/>
      <c r="BW1194" s="629"/>
      <c r="BX1194" s="629"/>
      <c r="BY1194" s="629"/>
    </row>
    <row r="1195" s="417" customFormat="true" ht="15" customHeight="true" x14ac:dyDescent="0.2">
      <c r="BA1195" s="629"/>
      <c r="BB1195" s="760"/>
      <c r="BC1195" s="629"/>
      <c r="BD1195" s="629"/>
      <c r="BE1195" s="629"/>
      <c r="BF1195" s="629"/>
      <c r="BG1195" s="629"/>
      <c r="BH1195" s="629"/>
      <c r="BI1195" s="629"/>
      <c r="BJ1195" s="629"/>
      <c r="BK1195" s="629"/>
      <c r="BL1195" s="629"/>
      <c r="BM1195" s="629"/>
      <c r="BN1195" s="629"/>
      <c r="BO1195" s="629"/>
      <c r="BP1195" s="629"/>
      <c r="BQ1195" s="629"/>
      <c r="BR1195" s="629"/>
      <c r="BS1195" s="629"/>
      <c r="BT1195" s="629"/>
      <c r="BU1195" s="629"/>
      <c r="BV1195" s="629"/>
      <c r="BW1195" s="629"/>
      <c r="BX1195" s="629"/>
      <c r="BY1195" s="629"/>
    </row>
    <row r="1196" s="417" customFormat="true" ht="15" customHeight="true" x14ac:dyDescent="0.2">
      <c r="BA1196" s="629"/>
      <c r="BB1196" s="760"/>
      <c r="BC1196" s="629"/>
      <c r="BD1196" s="629"/>
      <c r="BE1196" s="629"/>
      <c r="BF1196" s="629"/>
      <c r="BG1196" s="629"/>
      <c r="BH1196" s="629"/>
      <c r="BI1196" s="629"/>
      <c r="BJ1196" s="629"/>
      <c r="BK1196" s="629"/>
      <c r="BL1196" s="629"/>
      <c r="BM1196" s="629"/>
      <c r="BN1196" s="629"/>
      <c r="BO1196" s="629"/>
      <c r="BP1196" s="629"/>
      <c r="BQ1196" s="629"/>
      <c r="BR1196" s="629"/>
      <c r="BS1196" s="629"/>
      <c r="BT1196" s="629"/>
      <c r="BU1196" s="629"/>
      <c r="BV1196" s="629"/>
      <c r="BW1196" s="629"/>
      <c r="BX1196" s="629"/>
      <c r="BY1196" s="629"/>
    </row>
    <row r="1197" s="417" customFormat="true" ht="15" customHeight="true" x14ac:dyDescent="0.2">
      <c r="BA1197" s="629"/>
      <c r="BB1197" s="760"/>
      <c r="BC1197" s="629"/>
      <c r="BD1197" s="629"/>
      <c r="BE1197" s="629"/>
      <c r="BF1197" s="629"/>
      <c r="BG1197" s="629"/>
      <c r="BH1197" s="629"/>
      <c r="BI1197" s="629"/>
      <c r="BJ1197" s="629"/>
      <c r="BK1197" s="629"/>
      <c r="BL1197" s="629"/>
      <c r="BM1197" s="629"/>
      <c r="BN1197" s="629"/>
      <c r="BO1197" s="629"/>
      <c r="BP1197" s="629"/>
      <c r="BQ1197" s="629"/>
      <c r="BR1197" s="629"/>
      <c r="BS1197" s="629"/>
      <c r="BT1197" s="629"/>
      <c r="BU1197" s="629"/>
      <c r="BV1197" s="629"/>
      <c r="BW1197" s="629"/>
      <c r="BX1197" s="629"/>
      <c r="BY1197" s="629"/>
    </row>
    <row r="1198" s="417" customFormat="true" ht="15" customHeight="true" x14ac:dyDescent="0.2">
      <c r="BA1198" s="629"/>
      <c r="BB1198" s="760"/>
      <c r="BC1198" s="629"/>
      <c r="BD1198" s="629"/>
      <c r="BE1198" s="629"/>
      <c r="BF1198" s="629"/>
      <c r="BG1198" s="629"/>
      <c r="BH1198" s="629"/>
      <c r="BI1198" s="629"/>
      <c r="BJ1198" s="629"/>
      <c r="BK1198" s="629"/>
      <c r="BL1198" s="629"/>
      <c r="BM1198" s="629"/>
      <c r="BN1198" s="629"/>
      <c r="BO1198" s="629"/>
      <c r="BP1198" s="629"/>
      <c r="BQ1198" s="629"/>
      <c r="BR1198" s="629"/>
      <c r="BS1198" s="629"/>
      <c r="BT1198" s="629"/>
      <c r="BU1198" s="629"/>
      <c r="BV1198" s="629"/>
      <c r="BW1198" s="629"/>
      <c r="BX1198" s="629"/>
      <c r="BY1198" s="629"/>
    </row>
    <row r="1199" s="417" customFormat="true" ht="15" customHeight="true" x14ac:dyDescent="0.2">
      <c r="BA1199" s="629"/>
      <c r="BB1199" s="760"/>
      <c r="BC1199" s="629"/>
      <c r="BD1199" s="629"/>
      <c r="BE1199" s="629"/>
      <c r="BF1199" s="629"/>
      <c r="BG1199" s="629"/>
      <c r="BH1199" s="629"/>
      <c r="BI1199" s="629"/>
      <c r="BJ1199" s="629"/>
      <c r="BK1199" s="629"/>
      <c r="BL1199" s="629"/>
      <c r="BM1199" s="629"/>
      <c r="BN1199" s="629"/>
      <c r="BO1199" s="629"/>
      <c r="BP1199" s="629"/>
      <c r="BQ1199" s="629"/>
      <c r="BR1199" s="629"/>
      <c r="BS1199" s="629"/>
      <c r="BT1199" s="629"/>
      <c r="BU1199" s="629"/>
      <c r="BV1199" s="629"/>
      <c r="BW1199" s="629"/>
      <c r="BX1199" s="629"/>
      <c r="BY1199" s="629"/>
    </row>
    <row r="1200" s="417" customFormat="true" ht="15" customHeight="true" x14ac:dyDescent="0.2">
      <c r="BA1200" s="629"/>
      <c r="BB1200" s="760"/>
      <c r="BC1200" s="629"/>
      <c r="BD1200" s="629"/>
      <c r="BE1200" s="629"/>
      <c r="BF1200" s="629"/>
      <c r="BG1200" s="629"/>
      <c r="BH1200" s="629"/>
      <c r="BI1200" s="629"/>
      <c r="BJ1200" s="629"/>
      <c r="BK1200" s="629"/>
      <c r="BL1200" s="629"/>
      <c r="BM1200" s="629"/>
      <c r="BN1200" s="629"/>
      <c r="BO1200" s="629"/>
      <c r="BP1200" s="629"/>
      <c r="BQ1200" s="629"/>
      <c r="BR1200" s="629"/>
      <c r="BS1200" s="629"/>
      <c r="BT1200" s="629"/>
      <c r="BU1200" s="629"/>
      <c r="BV1200" s="629"/>
      <c r="BW1200" s="629"/>
      <c r="BX1200" s="629"/>
      <c r="BY1200" s="629"/>
    </row>
  </sheetData>
  <mergeCells count="1314">
    <mergeCell ref="A1025:C1025"/>
    <mergeCell ref="A1026:B1026"/>
    <mergeCell ref="A1031:A1033"/>
    <mergeCell ref="A1034:C1034"/>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E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O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J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19:D620"/>
    <mergeCell ref="H619:I619"/>
    <mergeCell ref="M619:N619"/>
    <mergeCell ref="H620:I620"/>
    <mergeCell ref="M620:N620"/>
    <mergeCell ref="C621:D621"/>
    <mergeCell ref="H621:I621"/>
    <mergeCell ref="M621:N621"/>
    <mergeCell ref="C617:D617"/>
    <mergeCell ref="H617:I617"/>
    <mergeCell ref="M617:N617"/>
    <mergeCell ref="C618:E618"/>
    <mergeCell ref="H618:I618"/>
    <mergeCell ref="M618:N618"/>
    <mergeCell ref="C615:D615"/>
    <mergeCell ref="H615:I615"/>
    <mergeCell ref="M615:N615"/>
    <mergeCell ref="C616:D616"/>
    <mergeCell ref="H616:I616"/>
    <mergeCell ref="M616:N616"/>
    <mergeCell ref="C613:D614"/>
    <mergeCell ref="E613:G613"/>
    <mergeCell ref="H613:I613"/>
    <mergeCell ref="M613:N613"/>
    <mergeCell ref="H614:I614"/>
    <mergeCell ref="M614:N614"/>
    <mergeCell ref="C611:D611"/>
    <mergeCell ref="H611:I611"/>
    <mergeCell ref="M611:N611"/>
    <mergeCell ref="C612:G612"/>
    <mergeCell ref="H612:I612"/>
    <mergeCell ref="M612:N612"/>
    <mergeCell ref="C608:D608"/>
    <mergeCell ref="H608:I608"/>
    <mergeCell ref="M608:O608"/>
    <mergeCell ref="C609:D609"/>
    <mergeCell ref="H609:I609"/>
    <mergeCell ref="M609:N610"/>
    <mergeCell ref="C610:D610"/>
    <mergeCell ref="H610:I610"/>
    <mergeCell ref="C606:D606"/>
    <mergeCell ref="H606:I606"/>
    <mergeCell ref="M606:N606"/>
    <mergeCell ref="C607:D607"/>
    <mergeCell ref="H607:I607"/>
    <mergeCell ref="M607:N607"/>
    <mergeCell ref="C603:D603"/>
    <mergeCell ref="H603:I604"/>
    <mergeCell ref="M603:N604"/>
    <mergeCell ref="O603:Q603"/>
    <mergeCell ref="C604:D604"/>
    <mergeCell ref="C605:D605"/>
    <mergeCell ref="H605:I605"/>
    <mergeCell ref="M605:N605"/>
    <mergeCell ref="C601:D601"/>
    <mergeCell ref="H601:I601"/>
    <mergeCell ref="M601:N601"/>
    <mergeCell ref="C602:D602"/>
    <mergeCell ref="H602:J602"/>
    <mergeCell ref="M602:Q602"/>
    <mergeCell ref="C599:D599"/>
    <mergeCell ref="H599:I599"/>
    <mergeCell ref="M599:N599"/>
    <mergeCell ref="C600:D600"/>
    <mergeCell ref="H600:I600"/>
    <mergeCell ref="M600:N600"/>
    <mergeCell ref="C597:D597"/>
    <mergeCell ref="H597:I598"/>
    <mergeCell ref="J597:L597"/>
    <mergeCell ref="M597:N597"/>
    <mergeCell ref="C598:D598"/>
    <mergeCell ref="M598:N598"/>
    <mergeCell ref="C595:D595"/>
    <mergeCell ref="H595:I595"/>
    <mergeCell ref="M595:N595"/>
    <mergeCell ref="C596:D596"/>
    <mergeCell ref="H596:L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E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O502"/>
    <mergeCell ref="C499:D499"/>
    <mergeCell ref="H499:J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M409:N409"/>
    <mergeCell ref="C410:D410"/>
    <mergeCell ref="H410:I410"/>
    <mergeCell ref="M410:N410"/>
    <mergeCell ref="C407:D407"/>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05:D405"/>
    <mergeCell ref="H405:I405"/>
    <mergeCell ref="M405:N405"/>
    <mergeCell ref="C406:D406"/>
    <mergeCell ref="H406:I406"/>
    <mergeCell ref="M406:N406"/>
    <mergeCell ref="C401:D402"/>
    <mergeCell ref="H401:I402"/>
    <mergeCell ref="M401:N402"/>
    <mergeCell ref="B402:B445"/>
    <mergeCell ref="C403:D403"/>
    <mergeCell ref="H403:I403"/>
    <mergeCell ref="M403:N403"/>
    <mergeCell ref="C404:D404"/>
    <mergeCell ref="H404:I404"/>
    <mergeCell ref="M404:N404"/>
    <mergeCell ref="BA351:BA352"/>
    <mergeCell ref="BA353:BA354"/>
    <mergeCell ref="C399:F399"/>
    <mergeCell ref="H399:K399"/>
    <mergeCell ref="M399:P399"/>
    <mergeCell ref="C400:E400"/>
    <mergeCell ref="H400:J400"/>
    <mergeCell ref="M400:O400"/>
    <mergeCell ref="C411:D411"/>
    <mergeCell ref="H411:I411"/>
    <mergeCell ref="M411:N411"/>
    <mergeCell ref="C412:D412"/>
    <mergeCell ref="H412:I412"/>
    <mergeCell ref="M412:N412"/>
    <mergeCell ref="C409:D409"/>
    <mergeCell ref="H409:I409"/>
    <mergeCell ref="BM339:BQ339"/>
    <mergeCell ref="BA341:BA342"/>
    <mergeCell ref="BA343:BA344"/>
    <mergeCell ref="BA345:BA346"/>
    <mergeCell ref="BA347:BA348"/>
    <mergeCell ref="BA349:BA350"/>
    <mergeCell ref="BA268:BA270"/>
    <mergeCell ref="BA271:BA273"/>
    <mergeCell ref="BA274:BA276"/>
    <mergeCell ref="BA277:BA284"/>
    <mergeCell ref="BC339:BG339"/>
    <mergeCell ref="BH339:BL339"/>
    <mergeCell ref="BA227:BA230"/>
    <mergeCell ref="BC259:BG259"/>
    <mergeCell ref="BH259:BL259"/>
    <mergeCell ref="BM259:BQ259"/>
    <mergeCell ref="BA261:BA263"/>
    <mergeCell ref="BA264:BA267"/>
    <mergeCell ref="BC220:BG220"/>
    <mergeCell ref="BH220:BL220"/>
    <mergeCell ref="BM220:BQ220"/>
    <mergeCell ref="A222:A224"/>
    <mergeCell ref="BA222:BA224"/>
    <mergeCell ref="BA225:BA226"/>
    <mergeCell ref="A153:A166"/>
    <mergeCell ref="BA153:BA167"/>
    <mergeCell ref="A208:B208"/>
    <mergeCell ref="C220:G220"/>
    <mergeCell ref="H220:L220"/>
    <mergeCell ref="M220:Q220"/>
    <mergeCell ref="A144:A147"/>
    <mergeCell ref="BA144:BA147"/>
    <mergeCell ref="A148:A150"/>
    <mergeCell ref="BA148:BA150"/>
    <mergeCell ref="A151:A152"/>
    <mergeCell ref="BA151:BA152"/>
    <mergeCell ref="BC133:BG133"/>
    <mergeCell ref="BH133:BL133"/>
    <mergeCell ref="BM133:BQ133"/>
    <mergeCell ref="A135:A139"/>
    <mergeCell ref="BA135:BA139"/>
    <mergeCell ref="A140:A143"/>
    <mergeCell ref="BA140:BA143"/>
    <mergeCell ref="A128:A129"/>
    <mergeCell ref="BA128:BA129"/>
    <mergeCell ref="A130:A132"/>
    <mergeCell ref="C133:G133"/>
    <mergeCell ref="H133:L133"/>
    <mergeCell ref="M133:Q133"/>
    <mergeCell ref="BH120:BL120"/>
    <mergeCell ref="BM120:BQ120"/>
    <mergeCell ref="A122:A123"/>
    <mergeCell ref="BA122:BA123"/>
    <mergeCell ref="A124:A127"/>
    <mergeCell ref="BA124:BA127"/>
    <mergeCell ref="A58:A71"/>
    <mergeCell ref="A108:B108"/>
    <mergeCell ref="C120:G120"/>
    <mergeCell ref="H120:L120"/>
    <mergeCell ref="M120:Q120"/>
    <mergeCell ref="BC120:BG120"/>
    <mergeCell ref="C56:G56"/>
    <mergeCell ref="H56:L56"/>
    <mergeCell ref="M56:Q56"/>
    <mergeCell ref="BC56:BG56"/>
    <mergeCell ref="BH56:BL56"/>
    <mergeCell ref="BM56:BQ56"/>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BM27:BQ27"/>
    <mergeCell ref="A29:A30"/>
    <mergeCell ref="BA29:BA30"/>
    <mergeCell ref="A31:A32"/>
    <mergeCell ref="BA31:BA32"/>
    <mergeCell ref="A33:A34"/>
    <mergeCell ref="BA33:BA34"/>
    <mergeCell ref="BM14:BQ14"/>
    <mergeCell ref="A24:A26"/>
    <mergeCell ref="C27:G27"/>
    <mergeCell ref="H27:L27"/>
    <mergeCell ref="M27:Q27"/>
    <mergeCell ref="BC27:BG27"/>
    <mergeCell ref="BH27:BL27"/>
    <mergeCell ref="A16:A17"/>
    <mergeCell ref="BA16:BA17"/>
    <mergeCell ref="A18:A21"/>
    <mergeCell ref="BA18:BA21"/>
    <mergeCell ref="A22:A23"/>
    <mergeCell ref="BA22:BA23"/>
    <mergeCell ref="C14:G14"/>
    <mergeCell ref="H14:L14"/>
    <mergeCell ref="M14:Q14"/>
    <mergeCell ref="BC14:BG14"/>
    <mergeCell ref="BH14:BL14"/>
  </mergeCells>
  <conditionalFormatting sqref="BC1:CZ15 BC24:CZ28 BC16:CG23 CI16:CZ23 BC29:CG55 CI29:CZ55 BC56:CZ1048576">
    <cfRule type="cellIs" dxfId="6" priority="3" operator="lessThan">
      <formula>25</formula>
    </cfRule>
  </conditionalFormatting>
  <conditionalFormatting sqref="CH29:CH55">
    <cfRule type="cellIs" dxfId="5" priority="2" operator="lessThan">
      <formula>25</formula>
    </cfRule>
  </conditionalFormatting>
  <conditionalFormatting sqref="CH16:CH23">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631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631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631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631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631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631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631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631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631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631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631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631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631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631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631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63184" r:id="rId19" name="B_Matrix">
              <controlPr defaultSize="0" print="0" autoFill="0" autoPict="0" macro="[0]!GoTo_WATER">
                <anchor moveWithCells="1">
                  <from>
                    <xdr:col>1</xdr:col>
                    <xdr:colOff>228600</xdr:colOff>
                    <xdr:row>398</xdr:row>
                    <xdr:rowOff>95250</xdr:rowOff>
                  </from>
                  <to>
                    <xdr:col>1</xdr:col>
                    <xdr:colOff>1704975</xdr:colOff>
                    <xdr:row>400</xdr:row>
                    <xdr:rowOff>95250</xdr:rowOff>
                  </to>
                </anchor>
              </controlPr>
            </control>
          </mc:Choice>
        </mc:AlternateContent>
        <mc:AlternateContent xmlns:mc="http://schemas.openxmlformats.org/markup-compatibility/2006">
          <mc:Choice Requires="x14">
            <control shapeId="263185" r:id="rId20" name="Button 17">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63186" r:id="rId21" name="Button 18">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63187" r:id="rId22" name="Button 19">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63188" r:id="rId23" name="Button 20">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63189" r:id="rId24" name="Button 21">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63190" r:id="rId25" name="Button 22">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63191" r:id="rId26" name="Button 23">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63192" r:id="rId27" name="Button 24">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63193" r:id="rId28" name="Button 25">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63194" r:id="rId29" name="Button 26">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63195" r:id="rId30" name="Button 27">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63196" r:id="rId31" name="Button 28">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63197" r:id="rId32" name="Button 29">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63198" r:id="rId33" name="Button 30">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63199" r:id="rId34" name="Button 31">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63200" r:id="rId35" name="Button 32">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63201" r:id="rId36" name="Button 33">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63202" r:id="rId37" name="Button 34">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63203" r:id="rId38" name="Button 35">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63204" r:id="rId39" name="Button 36">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63205" r:id="rId40" name="Button 37">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63206" r:id="rId41" name="Button 38">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63207" r:id="rId42" name="Button 39">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63208" r:id="rId43" name="Button 40">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63209" r:id="rId44" name="Button 41">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63210" r:id="rId45" name="Button 42">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63211" r:id="rId46" name="Button 43">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63212" r:id="rId47" name="Button 44">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63213" r:id="rId48" name="Button 45">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63214" r:id="rId49" name="Button 46">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63215" r:id="rId50" name="Button 47">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63216" r:id="rId51" name="Button 48">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63217" r:id="rId52" name="Button 49">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63218" r:id="rId53" name="Button 50">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63219" r:id="rId54" name="Button 51">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DCA42-065C-490C-9AB4-8D743FFA881A}">
  <sheetPr codeName="Feuil4"/>
  <dimension ref="A1:CZ1200"/>
  <sheetViews>
    <sheetView showGridLines="false" workbookViewId="0"/>
  </sheetViews>
  <sheetFormatPr defaultColWidth="13.5703125" defaultRowHeight="15" customHeight="true" x14ac:dyDescent="0.2"/>
  <cols>
    <col min="1" max="1" width="31.5703125" style="582" customWidth="true"/>
    <col min="2" max="2" width="41.5703125" style="582" customWidth="true"/>
    <col min="3" max="17" width="10.7109375" style="582" customWidth="true"/>
    <col min="18" max="34" width="12.5703125" style="582" customWidth="true"/>
    <col min="35" max="52" width="12.5703125" style="417" customWidth="true"/>
    <col min="53" max="53" width="31.5703125" style="583" customWidth="true"/>
    <col min="54" max="54" width="41.5703125" style="444" customWidth="true"/>
    <col min="55" max="69" width="9.140625" style="583" customWidth="true"/>
    <col min="70" max="77" width="12.5703125" style="583" customWidth="true"/>
    <col min="78" max="104" width="12.5703125" style="417" customWidth="true"/>
    <col min="105" max="16384" width="13.5703125" style="582"/>
  </cols>
  <sheetData>
    <row r="1" s="365" customFormat="true" ht="18" customHeight="true" x14ac:dyDescent="0.2">
      <c r="AI1" s="417"/>
      <c r="AJ1" s="417"/>
      <c r="AK1" s="417"/>
      <c r="AL1" s="417"/>
      <c r="AM1" s="417"/>
      <c r="AN1" s="417"/>
      <c r="AO1" s="417"/>
      <c r="AP1" s="417"/>
      <c r="AQ1" s="417"/>
      <c r="AR1" s="417"/>
      <c r="AS1" s="417"/>
      <c r="AT1" s="417"/>
      <c r="AU1" s="417"/>
      <c r="AV1" s="417"/>
      <c r="AW1" s="417"/>
      <c r="AX1" s="417"/>
      <c r="AY1" s="417"/>
      <c r="AZ1" s="417"/>
      <c r="BB1" s="388"/>
      <c r="BZ1" s="417"/>
      <c r="CA1" s="417"/>
      <c r="CB1" s="417"/>
      <c r="CC1" s="417"/>
      <c r="CD1" s="417"/>
      <c r="CE1" s="417"/>
      <c r="CF1" s="417"/>
      <c r="CG1" s="417"/>
      <c r="CH1" s="417"/>
      <c r="CI1" s="417"/>
      <c r="CJ1" s="417"/>
      <c r="CK1" s="417"/>
      <c r="CL1" s="417"/>
      <c r="CM1" s="417"/>
      <c r="CN1" s="417"/>
      <c r="CO1" s="417"/>
      <c r="CP1" s="417"/>
      <c r="CQ1" s="417"/>
      <c r="CR1" s="417"/>
      <c r="CS1" s="417"/>
      <c r="CT1" s="417"/>
      <c r="CU1" s="417"/>
      <c r="CV1" s="417"/>
      <c r="CW1" s="417"/>
      <c r="CX1" s="417"/>
      <c r="CY1" s="417"/>
      <c r="CZ1" s="417"/>
    </row>
    <row r="2" s="365" customFormat="true" ht="22.5" customHeight="true" x14ac:dyDescent="0.35">
      <c r="A2" s="434" t="str">
        <f>A1026</f>
        <v>Central African Republic</v>
      </c>
      <c r="B2" s="435"/>
      <c r="AI2" s="417"/>
      <c r="AJ2" s="417"/>
      <c r="AK2" s="417"/>
      <c r="AL2" s="417"/>
      <c r="AM2" s="417"/>
      <c r="AN2" s="417"/>
      <c r="AO2" s="417"/>
      <c r="AP2" s="417"/>
      <c r="AQ2" s="417"/>
      <c r="AR2" s="417"/>
      <c r="AS2" s="417"/>
      <c r="AT2" s="417"/>
      <c r="AU2" s="417"/>
      <c r="AV2" s="417"/>
      <c r="AW2" s="417"/>
      <c r="AX2" s="417"/>
      <c r="AY2" s="417"/>
      <c r="AZ2" s="417"/>
      <c r="BB2" s="388"/>
      <c r="BZ2" s="417"/>
      <c r="CA2" s="417"/>
      <c r="CB2" s="417"/>
      <c r="CC2" s="417"/>
      <c r="CD2" s="417"/>
      <c r="CE2" s="417"/>
      <c r="CF2" s="417"/>
      <c r="CG2" s="417"/>
      <c r="CH2" s="417"/>
      <c r="CI2" s="417"/>
      <c r="CJ2" s="417"/>
      <c r="CK2" s="417"/>
      <c r="CL2" s="417"/>
      <c r="CM2" s="417"/>
      <c r="CN2" s="417"/>
      <c r="CO2" s="417"/>
      <c r="CP2" s="417"/>
      <c r="CQ2" s="417"/>
      <c r="CR2" s="417"/>
      <c r="CS2" s="417"/>
      <c r="CT2" s="417"/>
      <c r="CU2" s="417"/>
      <c r="CV2" s="417"/>
      <c r="CW2" s="417"/>
      <c r="CX2" s="417"/>
      <c r="CY2" s="417"/>
      <c r="CZ2" s="417"/>
    </row>
    <row r="3" s="365" customFormat="true" ht="22.5" customHeight="true" x14ac:dyDescent="0.35">
      <c r="A3" s="392">
        <f>A1034</f>
        <v>2010</v>
      </c>
      <c r="B3" s="437"/>
      <c r="AI3" s="417"/>
      <c r="AJ3" s="417"/>
      <c r="AK3" s="417"/>
      <c r="AL3" s="417"/>
      <c r="AM3" s="417"/>
      <c r="AN3" s="417"/>
      <c r="AO3" s="417"/>
      <c r="AP3" s="417"/>
      <c r="AQ3" s="417"/>
      <c r="AR3" s="417"/>
      <c r="AS3" s="417"/>
      <c r="AT3" s="417"/>
      <c r="AU3" s="417"/>
      <c r="AV3" s="417"/>
      <c r="AW3" s="417"/>
      <c r="AX3" s="417"/>
      <c r="AY3" s="417"/>
      <c r="AZ3" s="417"/>
      <c r="BB3" s="388"/>
      <c r="BZ3" s="417"/>
      <c r="CA3" s="417"/>
      <c r="CB3" s="417"/>
      <c r="CC3" s="417"/>
      <c r="CD3" s="417"/>
      <c r="CE3" s="417"/>
      <c r="CF3" s="417"/>
      <c r="CG3" s="417"/>
      <c r="CH3" s="417"/>
      <c r="CI3" s="417"/>
      <c r="CJ3" s="417"/>
      <c r="CK3" s="417"/>
      <c r="CL3" s="417"/>
      <c r="CM3" s="417"/>
      <c r="CN3" s="417"/>
      <c r="CO3" s="417"/>
      <c r="CP3" s="417"/>
      <c r="CQ3" s="417"/>
      <c r="CR3" s="417"/>
      <c r="CS3" s="417"/>
      <c r="CT3" s="417"/>
      <c r="CU3" s="417"/>
      <c r="CV3" s="417"/>
      <c r="CW3" s="417"/>
      <c r="CX3" s="417"/>
      <c r="CY3" s="417"/>
      <c r="CZ3" s="417"/>
    </row>
    <row r="4" s="365" customFormat="true" ht="22.5" customHeight="true" x14ac:dyDescent="0.35">
      <c r="A4" s="436" t="s">
        <v>96</v>
      </c>
      <c r="B4" s="437"/>
      <c r="AI4" s="417"/>
      <c r="AJ4" s="417"/>
      <c r="AK4" s="417"/>
      <c r="AL4" s="417"/>
      <c r="AM4" s="417"/>
      <c r="AN4" s="417"/>
      <c r="AO4" s="417"/>
      <c r="AP4" s="417"/>
      <c r="AQ4" s="417"/>
      <c r="AR4" s="417"/>
      <c r="AS4" s="417"/>
      <c r="AT4" s="417"/>
      <c r="AU4" s="417"/>
      <c r="AV4" s="417"/>
      <c r="AW4" s="417"/>
      <c r="AX4" s="417"/>
      <c r="AY4" s="417"/>
      <c r="AZ4" s="417"/>
      <c r="BB4" s="388"/>
      <c r="BZ4" s="417"/>
      <c r="CA4" s="417"/>
      <c r="CB4" s="417"/>
      <c r="CC4" s="417"/>
      <c r="CD4" s="417"/>
      <c r="CE4" s="417"/>
      <c r="CF4" s="417"/>
      <c r="CG4" s="417"/>
      <c r="CH4" s="417"/>
      <c r="CI4" s="417"/>
      <c r="CJ4" s="417"/>
      <c r="CK4" s="417"/>
      <c r="CL4" s="417"/>
      <c r="CM4" s="417"/>
      <c r="CN4" s="417"/>
      <c r="CO4" s="417"/>
      <c r="CP4" s="417"/>
      <c r="CQ4" s="417"/>
      <c r="CR4" s="417"/>
      <c r="CS4" s="417"/>
      <c r="CT4" s="417"/>
      <c r="CU4" s="417"/>
      <c r="CV4" s="417"/>
      <c r="CW4" s="417"/>
      <c r="CX4" s="417"/>
      <c r="CY4" s="417"/>
      <c r="CZ4" s="417"/>
    </row>
    <row r="5" s="365" customFormat="true" ht="20.1" customHeight="true" x14ac:dyDescent="0.35">
      <c r="A5" s="436" t="s">
        <v>97</v>
      </c>
      <c r="B5" s="437"/>
      <c r="AI5" s="417"/>
      <c r="AJ5" s="417"/>
      <c r="AK5" s="417"/>
      <c r="AL5" s="417"/>
      <c r="AM5" s="417"/>
      <c r="AN5" s="417"/>
      <c r="AO5" s="417"/>
      <c r="AP5" s="417"/>
      <c r="AQ5" s="417"/>
      <c r="AR5" s="417"/>
      <c r="AS5" s="417"/>
      <c r="AT5" s="417"/>
      <c r="AU5" s="417"/>
      <c r="AV5" s="417"/>
      <c r="AW5" s="417"/>
      <c r="AX5" s="417"/>
      <c r="AY5" s="417"/>
      <c r="AZ5" s="417"/>
      <c r="BB5" s="388"/>
      <c r="BZ5" s="417"/>
      <c r="CA5" s="417"/>
      <c r="CB5" s="417"/>
      <c r="CC5" s="417"/>
      <c r="CD5" s="417"/>
      <c r="CE5" s="417"/>
      <c r="CF5" s="417"/>
      <c r="CG5" s="417"/>
      <c r="CH5" s="417"/>
      <c r="CI5" s="417"/>
      <c r="CJ5" s="417"/>
      <c r="CK5" s="417"/>
      <c r="CL5" s="417"/>
      <c r="CM5" s="417"/>
      <c r="CN5" s="417"/>
      <c r="CO5" s="417"/>
      <c r="CP5" s="417"/>
      <c r="CQ5" s="417"/>
      <c r="CR5" s="417"/>
      <c r="CS5" s="417"/>
      <c r="CT5" s="417"/>
      <c r="CU5" s="417"/>
      <c r="CV5" s="417"/>
      <c r="CW5" s="417"/>
      <c r="CX5" s="417"/>
      <c r="CY5" s="417"/>
      <c r="CZ5" s="417"/>
    </row>
    <row r="6" s="365" customFormat="true" ht="15" customHeight="true" x14ac:dyDescent="0.2">
      <c r="A6" s="438" t="s">
        <v>98</v>
      </c>
      <c r="B6" s="439"/>
      <c r="AI6" s="417"/>
      <c r="AJ6" s="417"/>
      <c r="AK6" s="417"/>
      <c r="AL6" s="417"/>
      <c r="AM6" s="417"/>
      <c r="AN6" s="417"/>
      <c r="AO6" s="417"/>
      <c r="AP6" s="417"/>
      <c r="AQ6" s="417"/>
      <c r="AR6" s="417"/>
      <c r="AS6" s="417"/>
      <c r="AT6" s="417"/>
      <c r="AU6" s="417"/>
      <c r="AV6" s="417"/>
      <c r="AW6" s="417"/>
      <c r="AX6" s="417"/>
      <c r="AY6" s="417"/>
      <c r="AZ6" s="417"/>
      <c r="BB6" s="388"/>
      <c r="BZ6" s="417"/>
      <c r="CA6" s="417"/>
      <c r="CB6" s="417"/>
      <c r="CC6" s="417"/>
      <c r="CD6" s="417"/>
      <c r="CE6" s="417"/>
      <c r="CF6" s="417"/>
      <c r="CG6" s="417"/>
      <c r="CH6" s="417"/>
      <c r="CI6" s="417"/>
      <c r="CJ6" s="417"/>
      <c r="CK6" s="417"/>
      <c r="CL6" s="417"/>
      <c r="CM6" s="417"/>
      <c r="CN6" s="417"/>
      <c r="CO6" s="417"/>
      <c r="CP6" s="417"/>
      <c r="CQ6" s="417"/>
      <c r="CR6" s="417"/>
      <c r="CS6" s="417"/>
      <c r="CT6" s="417"/>
      <c r="CU6" s="417"/>
      <c r="CV6" s="417"/>
      <c r="CW6" s="417"/>
      <c r="CX6" s="417"/>
      <c r="CY6" s="417"/>
      <c r="CZ6" s="417"/>
    </row>
    <row r="7" s="365" customFormat="true" ht="15" customHeight="true" x14ac:dyDescent="0.2">
      <c r="A7" s="440" t="s">
        <v>41</v>
      </c>
      <c r="B7" s="441"/>
      <c r="AI7" s="417"/>
      <c r="AJ7" s="417"/>
      <c r="AK7" s="417"/>
      <c r="AL7" s="417"/>
      <c r="AM7" s="417"/>
      <c r="AN7" s="417"/>
      <c r="AO7" s="417"/>
      <c r="AP7" s="417"/>
      <c r="AQ7" s="417"/>
      <c r="AR7" s="417"/>
      <c r="AS7" s="417"/>
      <c r="AT7" s="417"/>
      <c r="AU7" s="417"/>
      <c r="AV7" s="417"/>
      <c r="AW7" s="417"/>
      <c r="AX7" s="417"/>
      <c r="AY7" s="417"/>
      <c r="AZ7" s="417"/>
      <c r="BB7" s="388"/>
      <c r="BZ7" s="417"/>
      <c r="CA7" s="417"/>
      <c r="CB7" s="417"/>
      <c r="CC7" s="417"/>
      <c r="CD7" s="417"/>
      <c r="CE7" s="417"/>
      <c r="CF7" s="417"/>
      <c r="CG7" s="417"/>
      <c r="CH7" s="417"/>
      <c r="CI7" s="417"/>
      <c r="CJ7" s="417"/>
      <c r="CK7" s="417"/>
      <c r="CL7" s="417"/>
      <c r="CM7" s="417"/>
      <c r="CN7" s="417"/>
      <c r="CO7" s="417"/>
      <c r="CP7" s="417"/>
      <c r="CQ7" s="417"/>
      <c r="CR7" s="417"/>
      <c r="CS7" s="417"/>
      <c r="CT7" s="417"/>
      <c r="CU7" s="417"/>
      <c r="CV7" s="417"/>
      <c r="CW7" s="417"/>
      <c r="CX7" s="417"/>
      <c r="CY7" s="417"/>
      <c r="CZ7" s="417"/>
    </row>
    <row r="8" s="365" customFormat="true" ht="15" customHeight="true" x14ac:dyDescent="0.2">
      <c r="A8" s="440" t="s">
        <v>40</v>
      </c>
      <c r="B8" s="441"/>
      <c r="AI8" s="417"/>
      <c r="AJ8" s="417"/>
      <c r="AK8" s="417"/>
      <c r="AL8" s="417"/>
      <c r="AM8" s="417"/>
      <c r="AN8" s="417"/>
      <c r="AO8" s="417"/>
      <c r="AP8" s="417"/>
      <c r="AQ8" s="417"/>
      <c r="AR8" s="417"/>
      <c r="AS8" s="417"/>
      <c r="AT8" s="417"/>
      <c r="AU8" s="417"/>
      <c r="AV8" s="417"/>
      <c r="AW8" s="417"/>
      <c r="AX8" s="417"/>
      <c r="AY8" s="417"/>
      <c r="AZ8" s="417"/>
      <c r="BB8" s="388"/>
      <c r="BZ8" s="417"/>
      <c r="CA8" s="417"/>
      <c r="CB8" s="417"/>
      <c r="CC8" s="417"/>
      <c r="CD8" s="417"/>
      <c r="CE8" s="417"/>
      <c r="CF8" s="417"/>
      <c r="CG8" s="417"/>
      <c r="CH8" s="417"/>
      <c r="CI8" s="417"/>
      <c r="CJ8" s="417"/>
      <c r="CK8" s="417"/>
      <c r="CL8" s="417"/>
      <c r="CM8" s="417"/>
      <c r="CN8" s="417"/>
      <c r="CO8" s="417"/>
      <c r="CP8" s="417"/>
      <c r="CQ8" s="417"/>
      <c r="CR8" s="417"/>
      <c r="CS8" s="417"/>
      <c r="CT8" s="417"/>
      <c r="CU8" s="417"/>
      <c r="CV8" s="417"/>
      <c r="CW8" s="417"/>
      <c r="CX8" s="417"/>
      <c r="CY8" s="417"/>
      <c r="CZ8" s="417"/>
    </row>
    <row r="9" s="365" customFormat="true" ht="15" customHeight="true" x14ac:dyDescent="0.2">
      <c r="A9" s="440" t="s">
        <v>136</v>
      </c>
      <c r="B9" s="442" t="str">
        <f>A1025</f>
        <v>MICS10</v>
      </c>
      <c r="AI9" s="417"/>
      <c r="AJ9" s="417"/>
      <c r="AK9" s="417"/>
      <c r="AL9" s="417"/>
      <c r="AM9" s="417"/>
      <c r="AN9" s="417"/>
      <c r="AO9" s="417"/>
      <c r="AP9" s="417"/>
      <c r="AQ9" s="417"/>
      <c r="AR9" s="417"/>
      <c r="AS9" s="417"/>
      <c r="AT9" s="417"/>
      <c r="AU9" s="417"/>
      <c r="AV9" s="417"/>
      <c r="AW9" s="417"/>
      <c r="AX9" s="417"/>
      <c r="AY9" s="417"/>
      <c r="AZ9" s="417"/>
      <c r="BB9" s="388"/>
      <c r="BZ9" s="417"/>
      <c r="CA9" s="417"/>
      <c r="CB9" s="417"/>
      <c r="CC9" s="417"/>
      <c r="CD9" s="417"/>
      <c r="CE9" s="417"/>
      <c r="CF9" s="417"/>
      <c r="CG9" s="417"/>
      <c r="CH9" s="417"/>
      <c r="CI9" s="417"/>
      <c r="CJ9" s="417"/>
      <c r="CK9" s="417"/>
      <c r="CL9" s="417"/>
      <c r="CM9" s="417"/>
      <c r="CN9" s="417"/>
      <c r="CO9" s="417"/>
      <c r="CP9" s="417"/>
      <c r="CQ9" s="417"/>
      <c r="CR9" s="417"/>
      <c r="CS9" s="417"/>
      <c r="CT9" s="417"/>
      <c r="CU9" s="417"/>
      <c r="CV9" s="417"/>
      <c r="CW9" s="417"/>
      <c r="CX9" s="417"/>
      <c r="CY9" s="417"/>
      <c r="CZ9" s="417"/>
    </row>
    <row r="10" s="365" customFormat="true" ht="15" customHeight="true" x14ac:dyDescent="0.2">
      <c r="A10" s="254" t="str">
        <f>B1028</f>
        <v/>
      </c>
      <c r="B10" s="253"/>
      <c r="AI10" s="417"/>
      <c r="AJ10" s="417"/>
      <c r="AK10" s="417"/>
      <c r="AL10" s="417"/>
      <c r="AM10" s="417"/>
      <c r="AN10" s="417"/>
      <c r="AO10" s="417"/>
      <c r="AP10" s="417"/>
      <c r="AQ10" s="417"/>
      <c r="AR10" s="417"/>
      <c r="AS10" s="417"/>
      <c r="AT10" s="417"/>
      <c r="AU10" s="417"/>
      <c r="AV10" s="417"/>
      <c r="AW10" s="417"/>
      <c r="AX10" s="417"/>
      <c r="AY10" s="417"/>
      <c r="AZ10" s="417"/>
      <c r="BB10" s="388"/>
      <c r="BZ10" s="417"/>
      <c r="CA10" s="417"/>
      <c r="CB10" s="417"/>
      <c r="CC10" s="417"/>
      <c r="CD10" s="417"/>
      <c r="CE10" s="417"/>
      <c r="CF10" s="417"/>
      <c r="CG10" s="417"/>
      <c r="CH10" s="417"/>
      <c r="CI10" s="417"/>
      <c r="CJ10" s="417"/>
      <c r="CK10" s="417"/>
      <c r="CL10" s="417"/>
      <c r="CM10" s="417"/>
      <c r="CN10" s="417"/>
      <c r="CO10" s="417"/>
      <c r="CP10" s="417"/>
      <c r="CQ10" s="417"/>
      <c r="CR10" s="417"/>
      <c r="CS10" s="417"/>
      <c r="CT10" s="417"/>
      <c r="CU10" s="417"/>
      <c r="CV10" s="417"/>
      <c r="CW10" s="417"/>
      <c r="CX10" s="417"/>
      <c r="CY10" s="417"/>
      <c r="CZ10" s="417"/>
    </row>
    <row r="11" s="365" customFormat="true" ht="15" customHeight="true" x14ac:dyDescent="0.2">
      <c r="A11" s="254" t="str">
        <f>B1027</f>
        <v/>
      </c>
      <c r="B11" s="252"/>
      <c r="AI11" s="417"/>
      <c r="AJ11" s="417"/>
      <c r="AK11" s="417"/>
      <c r="AL11" s="417"/>
      <c r="AM11" s="417"/>
      <c r="AN11" s="417"/>
      <c r="AO11" s="417"/>
      <c r="AP11" s="417"/>
      <c r="AQ11" s="417"/>
      <c r="AR11" s="417"/>
      <c r="AS11" s="417"/>
      <c r="AT11" s="417"/>
      <c r="AU11" s="417"/>
      <c r="AV11" s="417"/>
      <c r="AW11" s="417"/>
      <c r="AX11" s="417"/>
      <c r="AY11" s="417"/>
      <c r="AZ11" s="417"/>
      <c r="BB11" s="388"/>
      <c r="BZ11" s="417"/>
      <c r="CA11" s="417"/>
      <c r="CB11" s="417"/>
      <c r="CC11" s="417"/>
      <c r="CD11" s="417"/>
      <c r="CE11" s="417"/>
      <c r="CF11" s="417"/>
      <c r="CG11" s="417"/>
      <c r="CH11" s="417"/>
      <c r="CI11" s="417"/>
      <c r="CJ11" s="417"/>
      <c r="CK11" s="417"/>
      <c r="CL11" s="417"/>
      <c r="CM11" s="417"/>
      <c r="CN11" s="417"/>
      <c r="CO11" s="417"/>
      <c r="CP11" s="417"/>
      <c r="CQ11" s="417"/>
      <c r="CR11" s="417"/>
      <c r="CS11" s="417"/>
      <c r="CT11" s="417"/>
      <c r="CU11" s="417"/>
      <c r="CV11" s="417"/>
      <c r="CW11" s="417"/>
      <c r="CX11" s="417"/>
      <c r="CY11" s="417"/>
      <c r="CZ11" s="417"/>
    </row>
    <row r="12" s="365" customFormat="true" ht="18" customHeight="true" x14ac:dyDescent="0.2">
      <c r="A12" s="251"/>
      <c r="B12" s="253"/>
      <c r="AI12" s="417"/>
      <c r="AJ12" s="417"/>
      <c r="AK12" s="417"/>
      <c r="AL12" s="417"/>
      <c r="AM12" s="417"/>
      <c r="AN12" s="417"/>
      <c r="AO12" s="417"/>
      <c r="AP12" s="417"/>
      <c r="AQ12" s="417"/>
      <c r="AR12" s="417"/>
      <c r="AS12" s="417"/>
      <c r="AT12" s="417"/>
      <c r="AU12" s="417"/>
      <c r="AV12" s="417"/>
      <c r="AW12" s="417"/>
      <c r="AX12" s="417"/>
      <c r="AY12" s="417"/>
      <c r="AZ12" s="417"/>
      <c r="BB12" s="388"/>
      <c r="BZ12" s="417"/>
      <c r="CA12" s="417"/>
      <c r="CB12" s="417"/>
      <c r="CC12" s="417"/>
      <c r="CD12" s="417"/>
      <c r="CE12" s="417"/>
      <c r="CF12" s="417"/>
      <c r="CG12" s="417"/>
      <c r="CH12" s="417"/>
      <c r="CI12" s="417"/>
      <c r="CJ12" s="417"/>
      <c r="CK12" s="417"/>
      <c r="CL12" s="417"/>
      <c r="CM12" s="417"/>
      <c r="CN12" s="417"/>
      <c r="CO12" s="417"/>
      <c r="CP12" s="417"/>
      <c r="CQ12" s="417"/>
      <c r="CR12" s="417"/>
      <c r="CS12" s="417"/>
      <c r="CT12" s="417"/>
      <c r="CU12" s="417"/>
      <c r="CV12" s="417"/>
      <c r="CW12" s="417"/>
      <c r="CX12" s="417"/>
      <c r="CY12" s="417"/>
      <c r="CZ12" s="417"/>
    </row>
    <row r="13" s="365" customFormat="true" ht="18" customHeight="true" x14ac:dyDescent="0.2">
      <c r="A13" s="250"/>
      <c r="B13" s="249"/>
      <c r="AI13" s="417"/>
      <c r="AJ13" s="417"/>
      <c r="AK13" s="417"/>
      <c r="AL13" s="417"/>
      <c r="AM13" s="417"/>
      <c r="AN13" s="417"/>
      <c r="AO13" s="417"/>
      <c r="AP13" s="417"/>
      <c r="AQ13" s="417"/>
      <c r="AR13" s="417"/>
      <c r="AS13" s="417"/>
      <c r="AT13" s="417"/>
      <c r="AU13" s="417"/>
      <c r="AV13" s="417"/>
      <c r="AW13" s="417"/>
      <c r="AX13" s="417"/>
      <c r="AY13" s="417"/>
      <c r="AZ13" s="417"/>
      <c r="BB13" s="388"/>
      <c r="BZ13" s="417"/>
      <c r="CA13" s="417"/>
      <c r="CB13" s="417"/>
      <c r="CC13" s="417"/>
      <c r="CD13" s="417"/>
      <c r="CE13" s="417"/>
      <c r="CF13" s="417"/>
      <c r="CG13" s="417"/>
      <c r="CH13" s="417"/>
      <c r="CI13" s="417"/>
      <c r="CJ13" s="417"/>
      <c r="CK13" s="417"/>
      <c r="CL13" s="417"/>
      <c r="CM13" s="417"/>
      <c r="CN13" s="417"/>
      <c r="CO13" s="417"/>
      <c r="CP13" s="417"/>
      <c r="CQ13" s="417"/>
      <c r="CR13" s="417"/>
      <c r="CS13" s="417"/>
      <c r="CT13" s="417"/>
      <c r="CU13" s="417"/>
      <c r="CV13" s="417"/>
      <c r="CW13" s="417"/>
      <c r="CX13" s="417"/>
      <c r="CY13" s="417"/>
      <c r="CZ13" s="417"/>
    </row>
    <row r="14" s="759" customFormat="true" ht="15" customHeight="true" x14ac:dyDescent="0.2">
      <c r="A14" s="369" t="s">
        <v>96</v>
      </c>
      <c r="B14" s="414"/>
      <c r="C14" s="867" t="s">
        <v>115</v>
      </c>
      <c r="D14" s="868"/>
      <c r="E14" s="868"/>
      <c r="F14" s="868"/>
      <c r="G14" s="869"/>
      <c r="H14" s="856" t="s">
        <v>39</v>
      </c>
      <c r="I14" s="857"/>
      <c r="J14" s="857"/>
      <c r="K14" s="857"/>
      <c r="L14" s="858"/>
      <c r="M14" s="859" t="s">
        <v>38</v>
      </c>
      <c r="N14" s="860"/>
      <c r="O14" s="860"/>
      <c r="P14" s="860"/>
      <c r="Q14" s="861"/>
      <c r="R14" s="97" t="s">
        <v>143</v>
      </c>
      <c r="S14" s="502"/>
      <c r="T14" s="502"/>
      <c r="U14" s="502"/>
      <c r="V14" s="502"/>
      <c r="W14" s="502"/>
      <c r="X14" s="502"/>
      <c r="Y14" s="502"/>
      <c r="Z14" s="502"/>
      <c r="AA14" s="502"/>
      <c r="AB14" s="502"/>
      <c r="AC14" s="502"/>
      <c r="AD14" s="502"/>
      <c r="AE14" s="502"/>
      <c r="AF14" s="502"/>
      <c r="AG14" s="502"/>
      <c r="AH14" s="502"/>
      <c r="AI14" s="513"/>
      <c r="AJ14" s="513"/>
      <c r="AK14" s="513"/>
      <c r="AL14" s="513"/>
      <c r="AM14" s="513"/>
      <c r="AN14" s="513"/>
      <c r="AO14" s="513"/>
      <c r="AP14" s="513"/>
      <c r="AQ14" s="513"/>
      <c r="AR14" s="513"/>
      <c r="AS14" s="513"/>
      <c r="AT14" s="513"/>
      <c r="AU14" s="513"/>
      <c r="AV14" s="513"/>
      <c r="AW14" s="513"/>
      <c r="AX14" s="513"/>
      <c r="AY14" s="513"/>
      <c r="AZ14" s="757"/>
      <c r="BA14" s="423" t="s">
        <v>131</v>
      </c>
      <c r="BB14" s="369" t="s">
        <v>96</v>
      </c>
      <c r="BC14" s="859" t="s">
        <v>115</v>
      </c>
      <c r="BD14" s="860"/>
      <c r="BE14" s="860"/>
      <c r="BF14" s="860"/>
      <c r="BG14" s="889"/>
      <c r="BH14" s="859" t="s">
        <v>39</v>
      </c>
      <c r="BI14" s="860"/>
      <c r="BJ14" s="860"/>
      <c r="BK14" s="860"/>
      <c r="BL14" s="889"/>
      <c r="BM14" s="859" t="s">
        <v>38</v>
      </c>
      <c r="BN14" s="860"/>
      <c r="BO14" s="860"/>
      <c r="BP14" s="860"/>
      <c r="BQ14" s="861"/>
      <c r="BR14" s="96" t="s">
        <v>143</v>
      </c>
      <c r="BS14" s="502"/>
      <c r="BT14" s="502"/>
      <c r="BU14" s="502"/>
      <c r="BV14" s="502"/>
      <c r="BW14" s="502"/>
      <c r="BX14" s="502"/>
      <c r="BY14" s="502"/>
      <c r="BZ14" s="516"/>
      <c r="CA14" s="516"/>
      <c r="CB14" s="516"/>
      <c r="CC14" s="516"/>
      <c r="CD14" s="516"/>
      <c r="CE14" s="516"/>
      <c r="CF14" s="516"/>
      <c r="CG14" s="516"/>
      <c r="CH14" s="516"/>
      <c r="CI14" s="421"/>
      <c r="CJ14" s="421"/>
      <c r="CK14" s="421"/>
      <c r="CL14" s="421"/>
      <c r="CM14" s="421"/>
      <c r="CN14" s="421"/>
      <c r="CO14" s="421"/>
      <c r="CP14" s="421"/>
      <c r="CQ14" s="421"/>
      <c r="CR14" s="421"/>
      <c r="CS14" s="421"/>
      <c r="CT14" s="421"/>
      <c r="CU14" s="421"/>
      <c r="CV14" s="421"/>
      <c r="CW14" s="421"/>
      <c r="CX14" s="421"/>
      <c r="CY14" s="421"/>
      <c r="CZ14" s="421"/>
    </row>
    <row r="15" s="759" customFormat="true" ht="24" x14ac:dyDescent="0.2">
      <c r="A15" s="409" t="s">
        <v>87</v>
      </c>
      <c r="B15" s="451"/>
      <c r="C15" s="493" t="s">
        <v>0</v>
      </c>
      <c r="D15" s="632" t="s">
        <v>1</v>
      </c>
      <c r="E15" s="632" t="s">
        <v>2</v>
      </c>
      <c r="F15" s="632" t="s">
        <v>3</v>
      </c>
      <c r="G15" s="633" t="s">
        <v>4</v>
      </c>
      <c r="H15" s="456" t="s">
        <v>0</v>
      </c>
      <c r="I15" s="636" t="s">
        <v>1</v>
      </c>
      <c r="J15" s="636" t="s">
        <v>2</v>
      </c>
      <c r="K15" s="636" t="s">
        <v>3</v>
      </c>
      <c r="L15" s="637" t="s">
        <v>4</v>
      </c>
      <c r="M15" s="457" t="s">
        <v>0</v>
      </c>
      <c r="N15" s="636" t="s">
        <v>1</v>
      </c>
      <c r="O15" s="636" t="s">
        <v>2</v>
      </c>
      <c r="P15" s="636" t="s">
        <v>3</v>
      </c>
      <c r="Q15" s="630" t="s">
        <v>4</v>
      </c>
      <c r="R15" s="456" t="s">
        <v>396</v>
      </c>
      <c r="S15" s="636" t="s">
        <v>397</v>
      </c>
      <c r="T15" s="636" t="s">
        <v>398</v>
      </c>
      <c r="U15" s="636" t="s">
        <v>399</v>
      </c>
      <c r="V15" s="636" t="s">
        <v>400</v>
      </c>
      <c r="W15" s="636" t="s">
        <v>401</v>
      </c>
      <c r="X15" s="636" t="s">
        <v>402</v>
      </c>
      <c r="Y15" s="636" t="s">
        <v>403</v>
      </c>
      <c r="Z15" s="636" t="s">
        <v>404</v>
      </c>
      <c r="AA15" s="636" t="s">
        <v>405</v>
      </c>
      <c r="AB15" s="636" t="s">
        <v>406</v>
      </c>
      <c r="AC15" s="636" t="s">
        <v>407</v>
      </c>
      <c r="AD15" s="636" t="s">
        <v>408</v>
      </c>
      <c r="AE15" s="636" t="s">
        <v>409</v>
      </c>
      <c r="AF15" s="636" t="s">
        <v>410</v>
      </c>
      <c r="AG15" s="636" t="s">
        <v>411</v>
      </c>
      <c r="AH15" s="637" t="s">
        <v>412</v>
      </c>
      <c r="AI15" s="513"/>
      <c r="AJ15" s="513"/>
      <c r="AK15" s="513"/>
      <c r="AL15" s="513"/>
      <c r="AM15" s="513"/>
      <c r="AN15" s="513"/>
      <c r="AO15" s="513"/>
      <c r="AP15" s="513"/>
      <c r="AQ15" s="513"/>
      <c r="AR15" s="513"/>
      <c r="AS15" s="513"/>
      <c r="AT15" s="513"/>
      <c r="AU15" s="513"/>
      <c r="AV15" s="513"/>
      <c r="AW15" s="513"/>
      <c r="AX15" s="513"/>
      <c r="AY15" s="513"/>
      <c r="AZ15" s="757"/>
      <c r="BA15" s="409" t="s">
        <v>120</v>
      </c>
      <c r="BB15" s="408"/>
      <c r="BC15" s="532" t="s">
        <v>0</v>
      </c>
      <c r="BD15" s="604" t="s">
        <v>1</v>
      </c>
      <c r="BE15" s="604" t="s">
        <v>2</v>
      </c>
      <c r="BF15" s="604" t="s">
        <v>3</v>
      </c>
      <c r="BG15" s="533" t="s">
        <v>4</v>
      </c>
      <c r="BH15" s="532" t="s">
        <v>0</v>
      </c>
      <c r="BI15" s="604" t="s">
        <v>1</v>
      </c>
      <c r="BJ15" s="604" t="s">
        <v>2</v>
      </c>
      <c r="BK15" s="604" t="s">
        <v>3</v>
      </c>
      <c r="BL15" s="533" t="s">
        <v>4</v>
      </c>
      <c r="BM15" s="532" t="s">
        <v>0</v>
      </c>
      <c r="BN15" s="604" t="s">
        <v>1</v>
      </c>
      <c r="BO15" s="604" t="s">
        <v>2</v>
      </c>
      <c r="BP15" s="604" t="s">
        <v>3</v>
      </c>
      <c r="BQ15" s="533" t="s">
        <v>4</v>
      </c>
      <c r="BR15" s="532" t="s">
        <v>396</v>
      </c>
      <c r="BS15" s="604" t="s">
        <v>397</v>
      </c>
      <c r="BT15" s="604" t="s">
        <v>398</v>
      </c>
      <c r="BU15" s="604" t="s">
        <v>399</v>
      </c>
      <c r="BV15" s="604" t="s">
        <v>400</v>
      </c>
      <c r="BW15" s="604" t="s">
        <v>401</v>
      </c>
      <c r="BX15" s="604" t="s">
        <v>402</v>
      </c>
      <c r="BY15" s="605" t="s">
        <v>403</v>
      </c>
      <c r="BZ15" s="605" t="s">
        <v>404</v>
      </c>
      <c r="CA15" s="605" t="s">
        <v>405</v>
      </c>
      <c r="CB15" s="605" t="s">
        <v>406</v>
      </c>
      <c r="CC15" s="605" t="s">
        <v>407</v>
      </c>
      <c r="CD15" s="605" t="s">
        <v>408</v>
      </c>
      <c r="CE15" s="605" t="s">
        <v>409</v>
      </c>
      <c r="CF15" s="605" t="s">
        <v>410</v>
      </c>
      <c r="CG15" s="605" t="s">
        <v>411</v>
      </c>
      <c r="CH15" s="605" t="s">
        <v>412</v>
      </c>
      <c r="CI15" s="763"/>
      <c r="CJ15" s="763"/>
      <c r="CK15" s="763"/>
      <c r="CL15" s="763"/>
      <c r="CM15" s="763"/>
      <c r="CN15" s="763"/>
      <c r="CO15" s="763"/>
      <c r="CP15" s="763"/>
      <c r="CQ15" s="763"/>
      <c r="CR15" s="763"/>
      <c r="CS15" s="763"/>
      <c r="CT15" s="763"/>
      <c r="CU15" s="763"/>
      <c r="CV15" s="763"/>
      <c r="CW15" s="763"/>
      <c r="CX15" s="763"/>
      <c r="CY15" s="763"/>
      <c r="CZ15" s="763"/>
    </row>
    <row r="16" s="759" customFormat="true" ht="15" customHeight="true" x14ac:dyDescent="0.2">
      <c r="A16" s="862" t="s">
        <v>13</v>
      </c>
      <c r="B16" s="453" t="s">
        <v>14</v>
      </c>
      <c r="C16" s="199">
        <v>53.173980773382226</v>
      </c>
      <c r="D16" s="198">
        <v>53.593905458204439</v>
      </c>
      <c r="E16" s="198">
        <v>59.65270899792241</v>
      </c>
      <c r="F16" s="198">
        <v>77.079819857757272</v>
      </c>
      <c r="G16" s="197">
        <v>90.869541916579067</v>
      </c>
      <c r="H16" s="196">
        <v>65.965996328173645</v>
      </c>
      <c r="I16" s="198">
        <v>83.306558529808697</v>
      </c>
      <c r="J16" s="198">
        <v>87.205542445202397</v>
      </c>
      <c r="K16" s="198">
        <v>94.140876398410839</v>
      </c>
      <c r="L16" s="195">
        <v>96.96155827341201</v>
      </c>
      <c r="M16" s="199">
        <v>52.347902802931131</v>
      </c>
      <c r="N16" s="198">
        <v>53.446659411078436</v>
      </c>
      <c r="O16" s="198">
        <v>49.777150669875212</v>
      </c>
      <c r="P16" s="198">
        <v>56.856311143924742</v>
      </c>
      <c r="Q16" s="197">
        <v>62.70276319607985</v>
      </c>
      <c r="R16" s="196">
        <v>81.416445450294219</v>
      </c>
      <c r="S16" s="198">
        <v>96.637046650331811</v>
      </c>
      <c r="T16" s="198">
        <v>27.260333212133563</v>
      </c>
      <c r="U16" s="198">
        <v>56.557860918666961</v>
      </c>
      <c r="V16" s="198">
        <v>58.642987040134017</v>
      </c>
      <c r="W16" s="198">
        <v>67.549782263630249</v>
      </c>
      <c r="X16" s="198">
        <v>67.187504243590197</v>
      </c>
      <c r="Y16" s="198">
        <v>49.60825727162166</v>
      </c>
      <c r="Z16" s="198">
        <v>33.174701484897241</v>
      </c>
      <c r="AA16" s="198">
        <v>80.764535079963977</v>
      </c>
      <c r="AB16" s="198">
        <v>51.54488063367414</v>
      </c>
      <c r="AC16" s="198">
        <v>67.910523390982632</v>
      </c>
      <c r="AD16" s="198">
        <v>43.186138706451999</v>
      </c>
      <c r="AE16" s="198">
        <v>70.183657439451423</v>
      </c>
      <c r="AF16" s="198">
        <v>82.08464186935251</v>
      </c>
      <c r="AG16" s="198">
        <v>47.197919344778668</v>
      </c>
      <c r="AH16" s="195">
        <v>72.668818556643558</v>
      </c>
      <c r="AI16" s="513"/>
      <c r="AJ16" s="513"/>
      <c r="AK16" s="513"/>
      <c r="AL16" s="513"/>
      <c r="AM16" s="513"/>
      <c r="AN16" s="513"/>
      <c r="AO16" s="513"/>
      <c r="AP16" s="513"/>
      <c r="AQ16" s="513"/>
      <c r="AR16" s="513"/>
      <c r="AS16" s="513"/>
      <c r="AT16" s="513"/>
      <c r="AU16" s="513"/>
      <c r="AV16" s="513"/>
      <c r="AW16" s="513"/>
      <c r="AX16" s="513"/>
      <c r="AY16" s="513"/>
      <c r="AZ16" s="757"/>
      <c r="BA16" s="888" t="s">
        <v>13</v>
      </c>
      <c r="BB16" s="642" t="s">
        <v>14</v>
      </c>
      <c r="BC16" s="121" t="s">
        <v>36</v>
      </c>
      <c r="BD16" s="117" t="s">
        <v>36</v>
      </c>
      <c r="BE16" s="117" t="s">
        <v>36</v>
      </c>
      <c r="BF16" s="117" t="s">
        <v>36</v>
      </c>
      <c r="BG16" s="112" t="s">
        <v>36</v>
      </c>
      <c r="BH16" s="121" t="s">
        <v>36</v>
      </c>
      <c r="BI16" s="117" t="s">
        <v>36</v>
      </c>
      <c r="BJ16" s="117" t="s">
        <v>36</v>
      </c>
      <c r="BK16" s="117" t="s">
        <v>36</v>
      </c>
      <c r="BL16" s="112" t="s">
        <v>36</v>
      </c>
      <c r="BM16" s="121" t="s">
        <v>36</v>
      </c>
      <c r="BN16" s="117" t="s">
        <v>36</v>
      </c>
      <c r="BO16" s="117" t="s">
        <v>36</v>
      </c>
      <c r="BP16" s="117" t="s">
        <v>36</v>
      </c>
      <c r="BQ16" s="112" t="s">
        <v>36</v>
      </c>
      <c r="BR16" s="121" t="s">
        <v>36</v>
      </c>
      <c r="BS16" s="117" t="s">
        <v>36</v>
      </c>
      <c r="BT16" s="117" t="s">
        <v>36</v>
      </c>
      <c r="BU16" s="117" t="s">
        <v>36</v>
      </c>
      <c r="BV16" s="117" t="s">
        <v>36</v>
      </c>
      <c r="BW16" s="117" t="s">
        <v>36</v>
      </c>
      <c r="BX16" s="117" t="s">
        <v>36</v>
      </c>
      <c r="BY16" s="106" t="s">
        <v>36</v>
      </c>
      <c r="BZ16" s="106" t="s">
        <v>36</v>
      </c>
      <c r="CA16" s="106" t="s">
        <v>36</v>
      </c>
      <c r="CB16" s="106" t="s">
        <v>36</v>
      </c>
      <c r="CC16" s="106" t="s">
        <v>36</v>
      </c>
      <c r="CD16" s="106" t="s">
        <v>36</v>
      </c>
      <c r="CE16" s="106" t="s">
        <v>36</v>
      </c>
      <c r="CF16" s="106" t="s">
        <v>36</v>
      </c>
      <c r="CG16" s="106" t="s">
        <v>36</v>
      </c>
      <c r="CH16" s="106" t="s">
        <v>36</v>
      </c>
      <c r="CI16" s="85"/>
      <c r="CJ16" s="85"/>
      <c r="CK16" s="85"/>
      <c r="CL16" s="85"/>
      <c r="CM16" s="85"/>
      <c r="CN16" s="85"/>
      <c r="CO16" s="85"/>
      <c r="CP16" s="85"/>
      <c r="CQ16" s="85"/>
      <c r="CR16" s="85"/>
      <c r="CS16" s="85"/>
      <c r="CT16" s="85"/>
      <c r="CU16" s="85"/>
      <c r="CV16" s="85"/>
      <c r="CW16" s="85"/>
      <c r="CX16" s="85"/>
      <c r="CY16" s="85"/>
      <c r="CZ16" s="85"/>
    </row>
    <row r="17" s="759" customFormat="true" ht="15" customHeight="true" x14ac:dyDescent="0.2">
      <c r="A17" s="863"/>
      <c r="B17" s="454" t="s">
        <v>52</v>
      </c>
      <c r="C17" s="194">
        <v>46.826019226618158</v>
      </c>
      <c r="D17" s="193">
        <v>46.406094541795881</v>
      </c>
      <c r="E17" s="193">
        <v>40.347291002077547</v>
      </c>
      <c r="F17" s="193">
        <v>22.920180142242863</v>
      </c>
      <c r="G17" s="192">
        <v>9.1304580834209794</v>
      </c>
      <c r="H17" s="191">
        <v>34.034003671826504</v>
      </c>
      <c r="I17" s="193">
        <v>16.693441470191306</v>
      </c>
      <c r="J17" s="193">
        <v>12.794457554797701</v>
      </c>
      <c r="K17" s="193">
        <v>5.8591236015892045</v>
      </c>
      <c r="L17" s="190">
        <v>3.038441726588045</v>
      </c>
      <c r="M17" s="194">
        <v>47.652097197068741</v>
      </c>
      <c r="N17" s="193">
        <v>46.553340588921522</v>
      </c>
      <c r="O17" s="193">
        <v>50.222849330124689</v>
      </c>
      <c r="P17" s="193">
        <v>43.143688856075094</v>
      </c>
      <c r="Q17" s="192">
        <v>37.297236803920171</v>
      </c>
      <c r="R17" s="191">
        <v>18.58355454970566</v>
      </c>
      <c r="S17" s="193">
        <v>3.3629533496681443</v>
      </c>
      <c r="T17" s="193">
        <v>72.739666787866213</v>
      </c>
      <c r="U17" s="193">
        <v>43.442139081333231</v>
      </c>
      <c r="V17" s="193">
        <v>41.357012959865976</v>
      </c>
      <c r="W17" s="193">
        <v>32.450217736369879</v>
      </c>
      <c r="X17" s="193">
        <v>32.812495756409731</v>
      </c>
      <c r="Y17" s="193">
        <v>50.391742728378595</v>
      </c>
      <c r="Z17" s="193">
        <v>66.825298515102844</v>
      </c>
      <c r="AA17" s="193">
        <v>19.235464920036012</v>
      </c>
      <c r="AB17" s="193">
        <v>48.455119366325611</v>
      </c>
      <c r="AC17" s="193">
        <v>32.089476609017318</v>
      </c>
      <c r="AD17" s="193">
        <v>56.813861293547738</v>
      </c>
      <c r="AE17" s="193">
        <v>29.816342560548559</v>
      </c>
      <c r="AF17" s="193">
        <v>17.915358130647618</v>
      </c>
      <c r="AG17" s="193">
        <v>52.802080655221182</v>
      </c>
      <c r="AH17" s="190">
        <v>27.331181443356467</v>
      </c>
      <c r="AI17" s="513"/>
      <c r="AJ17" s="513"/>
      <c r="AK17" s="513"/>
      <c r="AL17" s="513"/>
      <c r="AM17" s="513"/>
      <c r="AN17" s="513"/>
      <c r="AO17" s="513"/>
      <c r="AP17" s="513"/>
      <c r="AQ17" s="513"/>
      <c r="AR17" s="513"/>
      <c r="AS17" s="513"/>
      <c r="AT17" s="513"/>
      <c r="AU17" s="513"/>
      <c r="AV17" s="513"/>
      <c r="AW17" s="513"/>
      <c r="AX17" s="513"/>
      <c r="AY17" s="513"/>
      <c r="AZ17" s="757"/>
      <c r="BA17" s="886"/>
      <c r="BB17" s="641" t="s">
        <v>52</v>
      </c>
      <c r="BC17" s="120" t="s">
        <v>36</v>
      </c>
      <c r="BD17" s="116" t="s">
        <v>36</v>
      </c>
      <c r="BE17" s="116" t="s">
        <v>36</v>
      </c>
      <c r="BF17" s="116" t="s">
        <v>36</v>
      </c>
      <c r="BG17" s="111" t="s">
        <v>36</v>
      </c>
      <c r="BH17" s="120" t="s">
        <v>36</v>
      </c>
      <c r="BI17" s="116" t="s">
        <v>36</v>
      </c>
      <c r="BJ17" s="116" t="s">
        <v>36</v>
      </c>
      <c r="BK17" s="116" t="s">
        <v>36</v>
      </c>
      <c r="BL17" s="111" t="s">
        <v>36</v>
      </c>
      <c r="BM17" s="120" t="s">
        <v>36</v>
      </c>
      <c r="BN17" s="116" t="s">
        <v>36</v>
      </c>
      <c r="BO17" s="116" t="s">
        <v>36</v>
      </c>
      <c r="BP17" s="116" t="s">
        <v>36</v>
      </c>
      <c r="BQ17" s="111" t="s">
        <v>36</v>
      </c>
      <c r="BR17" s="120" t="s">
        <v>36</v>
      </c>
      <c r="BS17" s="116" t="s">
        <v>36</v>
      </c>
      <c r="BT17" s="116" t="s">
        <v>36</v>
      </c>
      <c r="BU17" s="116" t="s">
        <v>36</v>
      </c>
      <c r="BV17" s="116" t="s">
        <v>36</v>
      </c>
      <c r="BW17" s="116" t="s">
        <v>36</v>
      </c>
      <c r="BX17" s="116" t="s">
        <v>36</v>
      </c>
      <c r="BY17" s="105" t="s">
        <v>36</v>
      </c>
      <c r="BZ17" s="105" t="s">
        <v>36</v>
      </c>
      <c r="CA17" s="105" t="s">
        <v>36</v>
      </c>
      <c r="CB17" s="105" t="s">
        <v>36</v>
      </c>
      <c r="CC17" s="105" t="s">
        <v>36</v>
      </c>
      <c r="CD17" s="105" t="s">
        <v>36</v>
      </c>
      <c r="CE17" s="105" t="s">
        <v>36</v>
      </c>
      <c r="CF17" s="105" t="s">
        <v>36</v>
      </c>
      <c r="CG17" s="105" t="s">
        <v>36</v>
      </c>
      <c r="CH17" s="105" t="s">
        <v>36</v>
      </c>
      <c r="CI17" s="85"/>
      <c r="CJ17" s="85"/>
      <c r="CK17" s="85"/>
      <c r="CL17" s="85"/>
      <c r="CM17" s="85"/>
      <c r="CN17" s="85"/>
      <c r="CO17" s="85"/>
      <c r="CP17" s="85"/>
      <c r="CQ17" s="85"/>
      <c r="CR17" s="85"/>
      <c r="CS17" s="85"/>
      <c r="CT17" s="85"/>
      <c r="CU17" s="85"/>
      <c r="CV17" s="85"/>
      <c r="CW17" s="85"/>
      <c r="CX17" s="85"/>
      <c r="CY17" s="85"/>
      <c r="CZ17" s="85"/>
    </row>
    <row r="18" s="759" customFormat="true" ht="15" customHeight="true" x14ac:dyDescent="0.2">
      <c r="A18" s="863" t="s">
        <v>61</v>
      </c>
      <c r="B18" s="454" t="s">
        <v>15</v>
      </c>
      <c r="C18" s="194">
        <v>37.16955789785068</v>
      </c>
      <c r="D18" s="193">
        <v>36.257222247610258</v>
      </c>
      <c r="E18" s="193">
        <v>39.4618004466721</v>
      </c>
      <c r="F18" s="193">
        <v>53.599458480146886</v>
      </c>
      <c r="G18" s="192">
        <v>67.373000896946849</v>
      </c>
      <c r="H18" s="191">
        <v>45.651010518804284</v>
      </c>
      <c r="I18" s="193">
        <v>60.145459046229362</v>
      </c>
      <c r="J18" s="193">
        <v>65.664729925189263</v>
      </c>
      <c r="K18" s="193">
        <v>74.85363628027703</v>
      </c>
      <c r="L18" s="190">
        <v>72.439109832271185</v>
      </c>
      <c r="M18" s="194">
        <v>37.029917045499701</v>
      </c>
      <c r="N18" s="193">
        <v>37.118460473459905</v>
      </c>
      <c r="O18" s="193">
        <v>33.065821025082556</v>
      </c>
      <c r="P18" s="193">
        <v>36.128134243563601</v>
      </c>
      <c r="Q18" s="192">
        <v>37.595207157802371</v>
      </c>
      <c r="R18" s="191">
        <v>64.44131237625615</v>
      </c>
      <c r="S18" s="193">
        <v>78.325087625866047</v>
      </c>
      <c r="T18" s="193">
        <v>20.311748230189924</v>
      </c>
      <c r="U18" s="193">
        <v>44.121118214521523</v>
      </c>
      <c r="V18" s="193">
        <v>53.731287002626601</v>
      </c>
      <c r="W18" s="193">
        <v>42.605002930109478</v>
      </c>
      <c r="X18" s="193">
        <v>36.102142434746099</v>
      </c>
      <c r="Y18" s="193">
        <v>27.283009685512983</v>
      </c>
      <c r="Z18" s="193">
        <v>23.202111620222514</v>
      </c>
      <c r="AA18" s="193">
        <v>53.231250137038202</v>
      </c>
      <c r="AB18" s="193">
        <v>39.554334673297241</v>
      </c>
      <c r="AC18" s="193">
        <v>43.491907184681949</v>
      </c>
      <c r="AD18" s="193">
        <v>35.706390047674596</v>
      </c>
      <c r="AE18" s="193">
        <v>45.605493719303539</v>
      </c>
      <c r="AF18" s="193">
        <v>54.598654485860301</v>
      </c>
      <c r="AG18" s="193">
        <v>30.194678947884018</v>
      </c>
      <c r="AH18" s="190">
        <v>64.149254840978031</v>
      </c>
      <c r="AI18" s="513"/>
      <c r="AJ18" s="513"/>
      <c r="AK18" s="513"/>
      <c r="AL18" s="513"/>
      <c r="AM18" s="513"/>
      <c r="AN18" s="513"/>
      <c r="AO18" s="513"/>
      <c r="AP18" s="513"/>
      <c r="AQ18" s="513"/>
      <c r="AR18" s="513"/>
      <c r="AS18" s="513"/>
      <c r="AT18" s="513"/>
      <c r="AU18" s="513"/>
      <c r="AV18" s="513"/>
      <c r="AW18" s="513"/>
      <c r="AX18" s="513"/>
      <c r="AY18" s="513"/>
      <c r="AZ18" s="757"/>
      <c r="BA18" s="886" t="s">
        <v>61</v>
      </c>
      <c r="BB18" s="641" t="s">
        <v>15</v>
      </c>
      <c r="BC18" s="120" t="s">
        <v>36</v>
      </c>
      <c r="BD18" s="116" t="s">
        <v>36</v>
      </c>
      <c r="BE18" s="116" t="s">
        <v>36</v>
      </c>
      <c r="BF18" s="116" t="s">
        <v>36</v>
      </c>
      <c r="BG18" s="111" t="s">
        <v>36</v>
      </c>
      <c r="BH18" s="120" t="s">
        <v>36</v>
      </c>
      <c r="BI18" s="116" t="s">
        <v>36</v>
      </c>
      <c r="BJ18" s="116" t="s">
        <v>36</v>
      </c>
      <c r="BK18" s="116" t="s">
        <v>36</v>
      </c>
      <c r="BL18" s="111" t="s">
        <v>36</v>
      </c>
      <c r="BM18" s="120" t="s">
        <v>36</v>
      </c>
      <c r="BN18" s="116" t="s">
        <v>36</v>
      </c>
      <c r="BO18" s="116" t="s">
        <v>36</v>
      </c>
      <c r="BP18" s="116" t="s">
        <v>36</v>
      </c>
      <c r="BQ18" s="111" t="s">
        <v>36</v>
      </c>
      <c r="BR18" s="120" t="s">
        <v>36</v>
      </c>
      <c r="BS18" s="116" t="s">
        <v>36</v>
      </c>
      <c r="BT18" s="116" t="s">
        <v>36</v>
      </c>
      <c r="BU18" s="116" t="s">
        <v>36</v>
      </c>
      <c r="BV18" s="116" t="s">
        <v>36</v>
      </c>
      <c r="BW18" s="116" t="s">
        <v>36</v>
      </c>
      <c r="BX18" s="116" t="s">
        <v>36</v>
      </c>
      <c r="BY18" s="105" t="s">
        <v>36</v>
      </c>
      <c r="BZ18" s="105" t="s">
        <v>36</v>
      </c>
      <c r="CA18" s="105" t="s">
        <v>36</v>
      </c>
      <c r="CB18" s="105" t="s">
        <v>36</v>
      </c>
      <c r="CC18" s="105" t="s">
        <v>36</v>
      </c>
      <c r="CD18" s="105" t="s">
        <v>36</v>
      </c>
      <c r="CE18" s="105" t="s">
        <v>36</v>
      </c>
      <c r="CF18" s="105" t="s">
        <v>36</v>
      </c>
      <c r="CG18" s="105" t="s">
        <v>36</v>
      </c>
      <c r="CH18" s="105" t="s">
        <v>36</v>
      </c>
      <c r="CI18" s="85"/>
      <c r="CJ18" s="85"/>
      <c r="CK18" s="85"/>
      <c r="CL18" s="85"/>
      <c r="CM18" s="85"/>
      <c r="CN18" s="85"/>
      <c r="CO18" s="85"/>
      <c r="CP18" s="85"/>
      <c r="CQ18" s="85"/>
      <c r="CR18" s="85"/>
      <c r="CS18" s="85"/>
      <c r="CT18" s="85"/>
      <c r="CU18" s="85"/>
      <c r="CV18" s="85"/>
      <c r="CW18" s="85"/>
      <c r="CX18" s="85"/>
      <c r="CY18" s="85"/>
      <c r="CZ18" s="85"/>
    </row>
    <row r="19" s="759" customFormat="true" ht="15" customHeight="true" x14ac:dyDescent="0.2">
      <c r="A19" s="863"/>
      <c r="B19" s="454" t="s">
        <v>16</v>
      </c>
      <c r="C19" s="194">
        <v>15.938000645296876</v>
      </c>
      <c r="D19" s="193">
        <v>16.942164399025703</v>
      </c>
      <c r="E19" s="193">
        <v>19.901478228489029</v>
      </c>
      <c r="F19" s="193">
        <v>22.925982190717871</v>
      </c>
      <c r="G19" s="192">
        <v>22.996272284122444</v>
      </c>
      <c r="H19" s="191">
        <v>19.776668537470567</v>
      </c>
      <c r="I19" s="193">
        <v>22.684241459942836</v>
      </c>
      <c r="J19" s="193">
        <v>20.935191877216319</v>
      </c>
      <c r="K19" s="193">
        <v>18.952374478263607</v>
      </c>
      <c r="L19" s="190">
        <v>24.27848859937793</v>
      </c>
      <c r="M19" s="194">
        <v>15.270713211154776</v>
      </c>
      <c r="N19" s="193">
        <v>16.168737600394394</v>
      </c>
      <c r="O19" s="193">
        <v>16.477310833717357</v>
      </c>
      <c r="P19" s="193">
        <v>20.561701462579048</v>
      </c>
      <c r="Q19" s="192">
        <v>25.085786881553073</v>
      </c>
      <c r="R19" s="191">
        <v>16.706765358478215</v>
      </c>
      <c r="S19" s="193">
        <v>18.070583640290575</v>
      </c>
      <c r="T19" s="193">
        <v>6.7313442760829583</v>
      </c>
      <c r="U19" s="193">
        <v>12.436742704145482</v>
      </c>
      <c r="V19" s="193">
        <v>4.9117000375074751</v>
      </c>
      <c r="W19" s="193">
        <v>24.944779333520785</v>
      </c>
      <c r="X19" s="193">
        <v>31.057673734883828</v>
      </c>
      <c r="Y19" s="193">
        <v>21.097312179086661</v>
      </c>
      <c r="Z19" s="193">
        <v>9.9725898646746991</v>
      </c>
      <c r="AA19" s="193">
        <v>27.365444674267685</v>
      </c>
      <c r="AB19" s="193">
        <v>11.895643364981545</v>
      </c>
      <c r="AC19" s="193">
        <v>24.059532768293241</v>
      </c>
      <c r="AD19" s="193">
        <v>7.4542236139855031</v>
      </c>
      <c r="AE19" s="193">
        <v>24.389743084536367</v>
      </c>
      <c r="AF19" s="193">
        <v>27.339329701630799</v>
      </c>
      <c r="AG19" s="193">
        <v>16.904939071524481</v>
      </c>
      <c r="AH19" s="190">
        <v>8.5195637156655355</v>
      </c>
      <c r="AI19" s="513"/>
      <c r="AJ19" s="513"/>
      <c r="AK19" s="513"/>
      <c r="AL19" s="513"/>
      <c r="AM19" s="513"/>
      <c r="AN19" s="513"/>
      <c r="AO19" s="513"/>
      <c r="AP19" s="513"/>
      <c r="AQ19" s="513"/>
      <c r="AR19" s="513"/>
      <c r="AS19" s="513"/>
      <c r="AT19" s="513"/>
      <c r="AU19" s="513"/>
      <c r="AV19" s="513"/>
      <c r="AW19" s="513"/>
      <c r="AX19" s="513"/>
      <c r="AY19" s="513"/>
      <c r="AZ19" s="757"/>
      <c r="BA19" s="886"/>
      <c r="BB19" s="641" t="s">
        <v>16</v>
      </c>
      <c r="BC19" s="120" t="s">
        <v>36</v>
      </c>
      <c r="BD19" s="116" t="s">
        <v>36</v>
      </c>
      <c r="BE19" s="116" t="s">
        <v>36</v>
      </c>
      <c r="BF19" s="116" t="s">
        <v>36</v>
      </c>
      <c r="BG19" s="111" t="s">
        <v>36</v>
      </c>
      <c r="BH19" s="120" t="s">
        <v>36</v>
      </c>
      <c r="BI19" s="116" t="s">
        <v>36</v>
      </c>
      <c r="BJ19" s="116" t="s">
        <v>36</v>
      </c>
      <c r="BK19" s="116" t="s">
        <v>36</v>
      </c>
      <c r="BL19" s="111" t="s">
        <v>36</v>
      </c>
      <c r="BM19" s="120" t="s">
        <v>36</v>
      </c>
      <c r="BN19" s="116" t="s">
        <v>36</v>
      </c>
      <c r="BO19" s="116" t="s">
        <v>36</v>
      </c>
      <c r="BP19" s="116" t="s">
        <v>36</v>
      </c>
      <c r="BQ19" s="111" t="s">
        <v>36</v>
      </c>
      <c r="BR19" s="120" t="s">
        <v>36</v>
      </c>
      <c r="BS19" s="116" t="s">
        <v>36</v>
      </c>
      <c r="BT19" s="116" t="s">
        <v>36</v>
      </c>
      <c r="BU19" s="116" t="s">
        <v>36</v>
      </c>
      <c r="BV19" s="116" t="s">
        <v>36</v>
      </c>
      <c r="BW19" s="116" t="s">
        <v>36</v>
      </c>
      <c r="BX19" s="116" t="s">
        <v>36</v>
      </c>
      <c r="BY19" s="105" t="s">
        <v>36</v>
      </c>
      <c r="BZ19" s="105" t="s">
        <v>36</v>
      </c>
      <c r="CA19" s="105" t="s">
        <v>36</v>
      </c>
      <c r="CB19" s="105" t="s">
        <v>36</v>
      </c>
      <c r="CC19" s="105" t="s">
        <v>36</v>
      </c>
      <c r="CD19" s="105" t="s">
        <v>36</v>
      </c>
      <c r="CE19" s="105" t="s">
        <v>36</v>
      </c>
      <c r="CF19" s="105" t="s">
        <v>36</v>
      </c>
      <c r="CG19" s="105" t="s">
        <v>36</v>
      </c>
      <c r="CH19" s="105" t="s">
        <v>36</v>
      </c>
      <c r="CI19" s="85"/>
      <c r="CJ19" s="85"/>
      <c r="CK19" s="85"/>
      <c r="CL19" s="85"/>
      <c r="CM19" s="85"/>
      <c r="CN19" s="85"/>
      <c r="CO19" s="85"/>
      <c r="CP19" s="85"/>
      <c r="CQ19" s="85"/>
      <c r="CR19" s="85"/>
      <c r="CS19" s="85"/>
      <c r="CT19" s="85"/>
      <c r="CU19" s="85"/>
      <c r="CV19" s="85"/>
      <c r="CW19" s="85"/>
      <c r="CX19" s="85"/>
      <c r="CY19" s="85"/>
      <c r="CZ19" s="85"/>
    </row>
    <row r="20" s="759" customFormat="true" ht="15" customHeight="true" x14ac:dyDescent="0.2">
      <c r="A20" s="863"/>
      <c r="B20" s="454" t="s">
        <v>22</v>
      </c>
      <c r="C20" s="194">
        <v>37.967679690940479</v>
      </c>
      <c r="D20" s="193">
        <v>40.479778864758444</v>
      </c>
      <c r="E20" s="193">
        <v>35.773668663087179</v>
      </c>
      <c r="F20" s="193">
        <v>21.383868513608867</v>
      </c>
      <c r="G20" s="192">
        <v>9.2415111077495222</v>
      </c>
      <c r="H20" s="191">
        <v>32.897995453039833</v>
      </c>
      <c r="I20" s="193">
        <v>17.170299493827851</v>
      </c>
      <c r="J20" s="193">
        <v>13.351273759911114</v>
      </c>
      <c r="K20" s="193">
        <v>6.1939892414594402</v>
      </c>
      <c r="L20" s="190">
        <v>3.282401568350874</v>
      </c>
      <c r="M20" s="194">
        <v>38.100538333484309</v>
      </c>
      <c r="N20" s="193">
        <v>38.594374593879159</v>
      </c>
      <c r="O20" s="193">
        <v>43.126897035014025</v>
      </c>
      <c r="P20" s="193">
        <v>37.296557670873881</v>
      </c>
      <c r="Q20" s="192">
        <v>32.694160515380425</v>
      </c>
      <c r="R20" s="191">
        <v>16.147113321248899</v>
      </c>
      <c r="S20" s="193">
        <v>3.6043287338433392</v>
      </c>
      <c r="T20" s="193">
        <v>64.654564725091944</v>
      </c>
      <c r="U20" s="193">
        <v>35.605117794424842</v>
      </c>
      <c r="V20" s="193">
        <v>33.862578902299148</v>
      </c>
      <c r="W20" s="193">
        <v>29.727166377989739</v>
      </c>
      <c r="X20" s="193">
        <v>27.51791846685737</v>
      </c>
      <c r="Y20" s="193">
        <v>44.769881940975822</v>
      </c>
      <c r="Z20" s="193">
        <v>59.068976850396595</v>
      </c>
      <c r="AA20" s="193">
        <v>15.838467009323637</v>
      </c>
      <c r="AB20" s="193">
        <v>48.019661475733621</v>
      </c>
      <c r="AC20" s="193">
        <v>29.29631499846063</v>
      </c>
      <c r="AD20" s="193">
        <v>55.478578700945022</v>
      </c>
      <c r="AE20" s="193">
        <v>17.692973625437631</v>
      </c>
      <c r="AF20" s="193">
        <v>12.900403582634592</v>
      </c>
      <c r="AG20" s="193">
        <v>49.577624633131848</v>
      </c>
      <c r="AH20" s="190">
        <v>18.873603310854147</v>
      </c>
      <c r="AI20" s="513"/>
      <c r="AJ20" s="513"/>
      <c r="AK20" s="513"/>
      <c r="AL20" s="513"/>
      <c r="AM20" s="513"/>
      <c r="AN20" s="513"/>
      <c r="AO20" s="513"/>
      <c r="AP20" s="513"/>
      <c r="AQ20" s="513"/>
      <c r="AR20" s="513"/>
      <c r="AS20" s="513"/>
      <c r="AT20" s="513"/>
      <c r="AU20" s="513"/>
      <c r="AV20" s="513"/>
      <c r="AW20" s="513"/>
      <c r="AX20" s="513"/>
      <c r="AY20" s="513"/>
      <c r="AZ20" s="757"/>
      <c r="BA20" s="886"/>
      <c r="BB20" s="641" t="s">
        <v>22</v>
      </c>
      <c r="BC20" s="120" t="s">
        <v>36</v>
      </c>
      <c r="BD20" s="116" t="s">
        <v>36</v>
      </c>
      <c r="BE20" s="116" t="s">
        <v>36</v>
      </c>
      <c r="BF20" s="116" t="s">
        <v>36</v>
      </c>
      <c r="BG20" s="111" t="s">
        <v>36</v>
      </c>
      <c r="BH20" s="120" t="s">
        <v>36</v>
      </c>
      <c r="BI20" s="116" t="s">
        <v>36</v>
      </c>
      <c r="BJ20" s="116" t="s">
        <v>36</v>
      </c>
      <c r="BK20" s="116" t="s">
        <v>36</v>
      </c>
      <c r="BL20" s="111" t="s">
        <v>36</v>
      </c>
      <c r="BM20" s="120" t="s">
        <v>36</v>
      </c>
      <c r="BN20" s="116" t="s">
        <v>36</v>
      </c>
      <c r="BO20" s="116" t="s">
        <v>36</v>
      </c>
      <c r="BP20" s="116" t="s">
        <v>36</v>
      </c>
      <c r="BQ20" s="111" t="s">
        <v>36</v>
      </c>
      <c r="BR20" s="120" t="s">
        <v>36</v>
      </c>
      <c r="BS20" s="116" t="s">
        <v>36</v>
      </c>
      <c r="BT20" s="116" t="s">
        <v>36</v>
      </c>
      <c r="BU20" s="116" t="s">
        <v>36</v>
      </c>
      <c r="BV20" s="116" t="s">
        <v>36</v>
      </c>
      <c r="BW20" s="116" t="s">
        <v>36</v>
      </c>
      <c r="BX20" s="116" t="s">
        <v>36</v>
      </c>
      <c r="BY20" s="105" t="s">
        <v>36</v>
      </c>
      <c r="BZ20" s="105" t="s">
        <v>36</v>
      </c>
      <c r="CA20" s="105" t="s">
        <v>36</v>
      </c>
      <c r="CB20" s="105" t="s">
        <v>36</v>
      </c>
      <c r="CC20" s="105" t="s">
        <v>36</v>
      </c>
      <c r="CD20" s="105" t="s">
        <v>36</v>
      </c>
      <c r="CE20" s="105" t="s">
        <v>36</v>
      </c>
      <c r="CF20" s="105" t="s">
        <v>36</v>
      </c>
      <c r="CG20" s="105" t="s">
        <v>36</v>
      </c>
      <c r="CH20" s="105" t="s">
        <v>36</v>
      </c>
      <c r="CI20" s="85"/>
      <c r="CJ20" s="85"/>
      <c r="CK20" s="85"/>
      <c r="CL20" s="85"/>
      <c r="CM20" s="85"/>
      <c r="CN20" s="85"/>
      <c r="CO20" s="85"/>
      <c r="CP20" s="85"/>
      <c r="CQ20" s="85"/>
      <c r="CR20" s="85"/>
      <c r="CS20" s="85"/>
      <c r="CT20" s="85"/>
      <c r="CU20" s="85"/>
      <c r="CV20" s="85"/>
      <c r="CW20" s="85"/>
      <c r="CX20" s="85"/>
      <c r="CY20" s="85"/>
      <c r="CZ20" s="85"/>
    </row>
    <row r="21" s="759" customFormat="true" ht="15" customHeight="true" x14ac:dyDescent="0.2">
      <c r="A21" s="863"/>
      <c r="B21" s="454" t="s">
        <v>17</v>
      </c>
      <c r="C21" s="194">
        <v>8.9247617659123222</v>
      </c>
      <c r="D21" s="193">
        <v>6.3208344886059686</v>
      </c>
      <c r="E21" s="193">
        <v>4.8630526617515093</v>
      </c>
      <c r="F21" s="193">
        <v>2.0906908155263442</v>
      </c>
      <c r="G21" s="192">
        <v>0.38921571118130233</v>
      </c>
      <c r="H21" s="191">
        <v>1.6743254906854603</v>
      </c>
      <c r="I21" s="193">
        <v>0</v>
      </c>
      <c r="J21" s="193">
        <v>4.8804437683371539E-2</v>
      </c>
      <c r="K21" s="193">
        <v>0</v>
      </c>
      <c r="L21" s="190">
        <v>0</v>
      </c>
      <c r="M21" s="194">
        <v>9.5988314098610772</v>
      </c>
      <c r="N21" s="193">
        <v>8.1184273322664477</v>
      </c>
      <c r="O21" s="193">
        <v>7.3299711061859618</v>
      </c>
      <c r="P21" s="193">
        <v>6.0136066229833078</v>
      </c>
      <c r="Q21" s="192">
        <v>4.624845445264115</v>
      </c>
      <c r="R21" s="191">
        <v>2.704808944016611</v>
      </c>
      <c r="S21" s="193">
        <v>0</v>
      </c>
      <c r="T21" s="193">
        <v>8.3023427686349205</v>
      </c>
      <c r="U21" s="193">
        <v>7.8370212869083717</v>
      </c>
      <c r="V21" s="193">
        <v>7.4944340575668384</v>
      </c>
      <c r="W21" s="193">
        <v>2.7230513583801335</v>
      </c>
      <c r="X21" s="193">
        <v>5.322265363512785</v>
      </c>
      <c r="Y21" s="193">
        <v>6.8497961944249219</v>
      </c>
      <c r="Z21" s="193">
        <v>7.7563216647062578</v>
      </c>
      <c r="AA21" s="193">
        <v>3.5648381793702923</v>
      </c>
      <c r="AB21" s="193">
        <v>0.53036048598734176</v>
      </c>
      <c r="AC21" s="193">
        <v>3.1522450485641138</v>
      </c>
      <c r="AD21" s="193">
        <v>1.3608076373946689</v>
      </c>
      <c r="AE21" s="193">
        <v>12.31178957072245</v>
      </c>
      <c r="AF21" s="193">
        <v>5.1616122298746223</v>
      </c>
      <c r="AG21" s="193">
        <v>3.3227573474595054</v>
      </c>
      <c r="AH21" s="190">
        <v>8.45757813250232</v>
      </c>
      <c r="AI21" s="513"/>
      <c r="AJ21" s="513"/>
      <c r="AK21" s="513"/>
      <c r="AL21" s="513"/>
      <c r="AM21" s="513"/>
      <c r="AN21" s="513"/>
      <c r="AO21" s="513"/>
      <c r="AP21" s="513"/>
      <c r="AQ21" s="513"/>
      <c r="AR21" s="513"/>
      <c r="AS21" s="513"/>
      <c r="AT21" s="513"/>
      <c r="AU21" s="513"/>
      <c r="AV21" s="513"/>
      <c r="AW21" s="513"/>
      <c r="AX21" s="513"/>
      <c r="AY21" s="513"/>
      <c r="AZ21" s="757"/>
      <c r="BA21" s="886"/>
      <c r="BB21" s="641" t="s">
        <v>17</v>
      </c>
      <c r="BC21" s="120" t="s">
        <v>36</v>
      </c>
      <c r="BD21" s="116" t="s">
        <v>36</v>
      </c>
      <c r="BE21" s="116" t="s">
        <v>36</v>
      </c>
      <c r="BF21" s="116" t="s">
        <v>36</v>
      </c>
      <c r="BG21" s="111" t="s">
        <v>36</v>
      </c>
      <c r="BH21" s="120" t="s">
        <v>36</v>
      </c>
      <c r="BI21" s="116" t="s">
        <v>36</v>
      </c>
      <c r="BJ21" s="116" t="s">
        <v>36</v>
      </c>
      <c r="BK21" s="116" t="s">
        <v>36</v>
      </c>
      <c r="BL21" s="111" t="s">
        <v>36</v>
      </c>
      <c r="BM21" s="120" t="s">
        <v>36</v>
      </c>
      <c r="BN21" s="116" t="s">
        <v>36</v>
      </c>
      <c r="BO21" s="116" t="s">
        <v>36</v>
      </c>
      <c r="BP21" s="116" t="s">
        <v>36</v>
      </c>
      <c r="BQ21" s="111" t="s">
        <v>36</v>
      </c>
      <c r="BR21" s="120" t="s">
        <v>36</v>
      </c>
      <c r="BS21" s="116" t="s">
        <v>36</v>
      </c>
      <c r="BT21" s="116" t="s">
        <v>36</v>
      </c>
      <c r="BU21" s="116" t="s">
        <v>36</v>
      </c>
      <c r="BV21" s="116" t="s">
        <v>36</v>
      </c>
      <c r="BW21" s="116" t="s">
        <v>36</v>
      </c>
      <c r="BX21" s="116" t="s">
        <v>36</v>
      </c>
      <c r="BY21" s="105" t="s">
        <v>36</v>
      </c>
      <c r="BZ21" s="105" t="s">
        <v>36</v>
      </c>
      <c r="CA21" s="105" t="s">
        <v>36</v>
      </c>
      <c r="CB21" s="105" t="s">
        <v>36</v>
      </c>
      <c r="CC21" s="105" t="s">
        <v>36</v>
      </c>
      <c r="CD21" s="105" t="s">
        <v>36</v>
      </c>
      <c r="CE21" s="105" t="s">
        <v>36</v>
      </c>
      <c r="CF21" s="105" t="s">
        <v>36</v>
      </c>
      <c r="CG21" s="105" t="s">
        <v>36</v>
      </c>
      <c r="CH21" s="105" t="s">
        <v>36</v>
      </c>
      <c r="CI21" s="85"/>
      <c r="CJ21" s="85"/>
      <c r="CK21" s="85"/>
      <c r="CL21" s="85"/>
      <c r="CM21" s="85"/>
      <c r="CN21" s="85"/>
      <c r="CO21" s="85"/>
      <c r="CP21" s="85"/>
      <c r="CQ21" s="85"/>
      <c r="CR21" s="85"/>
      <c r="CS21" s="85"/>
      <c r="CT21" s="85"/>
      <c r="CU21" s="85"/>
      <c r="CV21" s="85"/>
      <c r="CW21" s="85"/>
      <c r="CX21" s="85"/>
      <c r="CY21" s="85"/>
      <c r="CZ21" s="85"/>
    </row>
    <row r="22" s="759" customFormat="true" ht="15" customHeight="true" x14ac:dyDescent="0.2">
      <c r="A22" s="863" t="s">
        <v>55</v>
      </c>
      <c r="B22" s="454" t="s">
        <v>50</v>
      </c>
      <c r="C22" s="194">
        <v>30.010795228607417</v>
      </c>
      <c r="D22" s="193">
        <v>31.846540847472447</v>
      </c>
      <c r="E22" s="193">
        <v>33.524897331548893</v>
      </c>
      <c r="F22" s="193">
        <v>29.958641191394484</v>
      </c>
      <c r="G22" s="192">
        <v>25.447003693440966</v>
      </c>
      <c r="H22" s="191">
        <v>30.226761552187327</v>
      </c>
      <c r="I22" s="193">
        <v>27.38660326105186</v>
      </c>
      <c r="J22" s="193">
        <v>24.174608292353884</v>
      </c>
      <c r="K22" s="193">
        <v>20.203795391158426</v>
      </c>
      <c r="L22" s="190">
        <v>25.102451873363741</v>
      </c>
      <c r="M22" s="194">
        <v>29.197952560450858</v>
      </c>
      <c r="N22" s="193">
        <v>30.342630471928842</v>
      </c>
      <c r="O22" s="193">
        <v>33.258516802446842</v>
      </c>
      <c r="P22" s="193">
        <v>36.270525759084308</v>
      </c>
      <c r="Q22" s="192">
        <v>40.021360965977138</v>
      </c>
      <c r="R22" s="191">
        <v>20.587998908724746</v>
      </c>
      <c r="S22" s="193">
        <v>18.746260493789343</v>
      </c>
      <c r="T22" s="193">
        <v>24.891177939511024</v>
      </c>
      <c r="U22" s="193">
        <v>21.98941491445396</v>
      </c>
      <c r="V22" s="193">
        <v>8.3755966150667103</v>
      </c>
      <c r="W22" s="193">
        <v>36.927993692366648</v>
      </c>
      <c r="X22" s="193">
        <v>46.24442934215228</v>
      </c>
      <c r="Y22" s="193">
        <v>43.607217492539647</v>
      </c>
      <c r="Z22" s="193">
        <v>30.060827734093447</v>
      </c>
      <c r="AA22" s="193">
        <v>33.953556952100804</v>
      </c>
      <c r="AB22" s="193">
        <v>23.120793863373823</v>
      </c>
      <c r="AC22" s="193">
        <v>35.616609779216944</v>
      </c>
      <c r="AD22" s="193">
        <v>17.270893487335083</v>
      </c>
      <c r="AE22" s="193">
        <v>34.844861162321777</v>
      </c>
      <c r="AF22" s="193">
        <v>33.365880272417741</v>
      </c>
      <c r="AG22" s="193">
        <v>35.8918814682497</v>
      </c>
      <c r="AH22" s="190">
        <v>11.723823071410946</v>
      </c>
      <c r="AI22" s="513"/>
      <c r="AJ22" s="513"/>
      <c r="AK22" s="513"/>
      <c r="AL22" s="513"/>
      <c r="AM22" s="513"/>
      <c r="AN22" s="513"/>
      <c r="AO22" s="513"/>
      <c r="AP22" s="513"/>
      <c r="AQ22" s="513"/>
      <c r="AR22" s="513"/>
      <c r="AS22" s="513"/>
      <c r="AT22" s="513"/>
      <c r="AU22" s="513"/>
      <c r="AV22" s="513"/>
      <c r="AW22" s="513"/>
      <c r="AX22" s="513"/>
      <c r="AY22" s="513"/>
      <c r="AZ22" s="757"/>
      <c r="BA22" s="886" t="s">
        <v>55</v>
      </c>
      <c r="BB22" s="641" t="s">
        <v>50</v>
      </c>
      <c r="BC22" s="120" t="s">
        <v>36</v>
      </c>
      <c r="BD22" s="116" t="s">
        <v>36</v>
      </c>
      <c r="BE22" s="116" t="s">
        <v>36</v>
      </c>
      <c r="BF22" s="116" t="s">
        <v>36</v>
      </c>
      <c r="BG22" s="111" t="s">
        <v>36</v>
      </c>
      <c r="BH22" s="120" t="s">
        <v>36</v>
      </c>
      <c r="BI22" s="116" t="s">
        <v>36</v>
      </c>
      <c r="BJ22" s="116" t="s">
        <v>36</v>
      </c>
      <c r="BK22" s="116" t="s">
        <v>36</v>
      </c>
      <c r="BL22" s="111" t="s">
        <v>36</v>
      </c>
      <c r="BM22" s="120" t="s">
        <v>36</v>
      </c>
      <c r="BN22" s="116" t="s">
        <v>36</v>
      </c>
      <c r="BO22" s="116" t="s">
        <v>36</v>
      </c>
      <c r="BP22" s="116" t="s">
        <v>36</v>
      </c>
      <c r="BQ22" s="111" t="s">
        <v>36</v>
      </c>
      <c r="BR22" s="120" t="s">
        <v>36</v>
      </c>
      <c r="BS22" s="116" t="s">
        <v>36</v>
      </c>
      <c r="BT22" s="116" t="s">
        <v>36</v>
      </c>
      <c r="BU22" s="116" t="s">
        <v>36</v>
      </c>
      <c r="BV22" s="116" t="s">
        <v>36</v>
      </c>
      <c r="BW22" s="116" t="s">
        <v>36</v>
      </c>
      <c r="BX22" s="116" t="s">
        <v>36</v>
      </c>
      <c r="BY22" s="105" t="s">
        <v>36</v>
      </c>
      <c r="BZ22" s="105" t="s">
        <v>36</v>
      </c>
      <c r="CA22" s="105" t="s">
        <v>36</v>
      </c>
      <c r="CB22" s="105" t="s">
        <v>36</v>
      </c>
      <c r="CC22" s="105" t="s">
        <v>36</v>
      </c>
      <c r="CD22" s="105" t="s">
        <v>36</v>
      </c>
      <c r="CE22" s="105" t="s">
        <v>36</v>
      </c>
      <c r="CF22" s="105" t="s">
        <v>36</v>
      </c>
      <c r="CG22" s="105" t="s">
        <v>36</v>
      </c>
      <c r="CH22" s="105" t="s">
        <v>36</v>
      </c>
      <c r="CI22" s="85"/>
      <c r="CJ22" s="85"/>
      <c r="CK22" s="85"/>
      <c r="CL22" s="85"/>
      <c r="CM22" s="85"/>
      <c r="CN22" s="85"/>
      <c r="CO22" s="85"/>
      <c r="CP22" s="85"/>
      <c r="CQ22" s="85"/>
      <c r="CR22" s="85"/>
      <c r="CS22" s="85"/>
      <c r="CT22" s="85"/>
      <c r="CU22" s="85"/>
      <c r="CV22" s="85"/>
      <c r="CW22" s="85"/>
      <c r="CX22" s="85"/>
      <c r="CY22" s="85"/>
      <c r="CZ22" s="85"/>
    </row>
    <row r="23" s="759" customFormat="true" ht="15" customHeight="true" x14ac:dyDescent="0.2">
      <c r="A23" s="864"/>
      <c r="B23" s="455" t="s">
        <v>49</v>
      </c>
      <c r="C23" s="189">
        <v>69.98920477139221</v>
      </c>
      <c r="D23" s="188">
        <v>68.153459152527674</v>
      </c>
      <c r="E23" s="188">
        <v>66.475102668451086</v>
      </c>
      <c r="F23" s="188">
        <v>70.041358808605366</v>
      </c>
      <c r="G23" s="187">
        <v>74.552996306559109</v>
      </c>
      <c r="H23" s="186">
        <v>69.773238447812886</v>
      </c>
      <c r="I23" s="188">
        <v>72.613396738948182</v>
      </c>
      <c r="J23" s="188">
        <v>75.825391707646119</v>
      </c>
      <c r="K23" s="188">
        <v>79.796204608841606</v>
      </c>
      <c r="L23" s="185">
        <v>74.897548126636224</v>
      </c>
      <c r="M23" s="189">
        <v>70.80204743954917</v>
      </c>
      <c r="N23" s="188">
        <v>69.657369528071158</v>
      </c>
      <c r="O23" s="188">
        <v>66.741483197553208</v>
      </c>
      <c r="P23" s="188">
        <v>63.729474240915664</v>
      </c>
      <c r="Q23" s="187">
        <v>59.978639034022798</v>
      </c>
      <c r="R23" s="186">
        <v>79.412001091275272</v>
      </c>
      <c r="S23" s="188">
        <v>81.253739506210607</v>
      </c>
      <c r="T23" s="188">
        <v>75.108822060488919</v>
      </c>
      <c r="U23" s="188">
        <v>78.010585085546111</v>
      </c>
      <c r="V23" s="188">
        <v>91.624403384933387</v>
      </c>
      <c r="W23" s="188">
        <v>63.072006307633366</v>
      </c>
      <c r="X23" s="188">
        <v>53.755570657847876</v>
      </c>
      <c r="Y23" s="188">
        <v>56.392782507460439</v>
      </c>
      <c r="Z23" s="188">
        <v>69.939172265906492</v>
      </c>
      <c r="AA23" s="188">
        <v>66.046443047898947</v>
      </c>
      <c r="AB23" s="188">
        <v>76.879206136626152</v>
      </c>
      <c r="AC23" s="188">
        <v>64.383390220782985</v>
      </c>
      <c r="AD23" s="188">
        <v>82.729106512665041</v>
      </c>
      <c r="AE23" s="188">
        <v>65.155138837678237</v>
      </c>
      <c r="AF23" s="188">
        <v>66.634119727582473</v>
      </c>
      <c r="AG23" s="188">
        <v>64.108118531750264</v>
      </c>
      <c r="AH23" s="185">
        <v>88.276176928589067</v>
      </c>
      <c r="AI23" s="513"/>
      <c r="AJ23" s="513"/>
      <c r="AK23" s="513"/>
      <c r="AL23" s="513"/>
      <c r="AM23" s="513"/>
      <c r="AN23" s="513"/>
      <c r="AO23" s="513"/>
      <c r="AP23" s="513"/>
      <c r="AQ23" s="513"/>
      <c r="AR23" s="513"/>
      <c r="AS23" s="513"/>
      <c r="AT23" s="513"/>
      <c r="AU23" s="513"/>
      <c r="AV23" s="513"/>
      <c r="AW23" s="513"/>
      <c r="AX23" s="513"/>
      <c r="AY23" s="513"/>
      <c r="AZ23" s="757"/>
      <c r="BA23" s="887"/>
      <c r="BB23" s="643" t="s">
        <v>49</v>
      </c>
      <c r="BC23" s="119" t="s">
        <v>36</v>
      </c>
      <c r="BD23" s="115" t="s">
        <v>36</v>
      </c>
      <c r="BE23" s="115" t="s">
        <v>36</v>
      </c>
      <c r="BF23" s="115" t="s">
        <v>36</v>
      </c>
      <c r="BG23" s="110" t="s">
        <v>36</v>
      </c>
      <c r="BH23" s="119" t="s">
        <v>36</v>
      </c>
      <c r="BI23" s="115" t="s">
        <v>36</v>
      </c>
      <c r="BJ23" s="115" t="s">
        <v>36</v>
      </c>
      <c r="BK23" s="115" t="s">
        <v>36</v>
      </c>
      <c r="BL23" s="110" t="s">
        <v>36</v>
      </c>
      <c r="BM23" s="119" t="s">
        <v>36</v>
      </c>
      <c r="BN23" s="115" t="s">
        <v>36</v>
      </c>
      <c r="BO23" s="115" t="s">
        <v>36</v>
      </c>
      <c r="BP23" s="115" t="s">
        <v>36</v>
      </c>
      <c r="BQ23" s="110" t="s">
        <v>36</v>
      </c>
      <c r="BR23" s="119" t="s">
        <v>36</v>
      </c>
      <c r="BS23" s="115" t="s">
        <v>36</v>
      </c>
      <c r="BT23" s="115" t="s">
        <v>36</v>
      </c>
      <c r="BU23" s="115" t="s">
        <v>36</v>
      </c>
      <c r="BV23" s="115" t="s">
        <v>36</v>
      </c>
      <c r="BW23" s="115" t="s">
        <v>36</v>
      </c>
      <c r="BX23" s="115" t="s">
        <v>36</v>
      </c>
      <c r="BY23" s="104" t="s">
        <v>36</v>
      </c>
      <c r="BZ23" s="104" t="s">
        <v>36</v>
      </c>
      <c r="CA23" s="104" t="s">
        <v>36</v>
      </c>
      <c r="CB23" s="104" t="s">
        <v>36</v>
      </c>
      <c r="CC23" s="104" t="s">
        <v>36</v>
      </c>
      <c r="CD23" s="104" t="s">
        <v>36</v>
      </c>
      <c r="CE23" s="104" t="s">
        <v>36</v>
      </c>
      <c r="CF23" s="104" t="s">
        <v>36</v>
      </c>
      <c r="CG23" s="104" t="s">
        <v>36</v>
      </c>
      <c r="CH23" s="104" t="s">
        <v>36</v>
      </c>
      <c r="CI23" s="85"/>
      <c r="CJ23" s="85"/>
      <c r="CK23" s="85"/>
      <c r="CL23" s="85"/>
      <c r="CM23" s="85"/>
      <c r="CN23" s="85"/>
      <c r="CO23" s="85"/>
      <c r="CP23" s="85"/>
      <c r="CQ23" s="85"/>
      <c r="CR23" s="85"/>
      <c r="CS23" s="85"/>
      <c r="CT23" s="85"/>
      <c r="CU23" s="85"/>
      <c r="CV23" s="85"/>
      <c r="CW23" s="85"/>
      <c r="CX23" s="85"/>
      <c r="CY23" s="85"/>
      <c r="CZ23" s="85"/>
    </row>
    <row r="24" s="385" customFormat="true" ht="15" hidden="true" customHeight="true" x14ac:dyDescent="0.2">
      <c r="A24" s="879" t="s">
        <v>48</v>
      </c>
      <c r="B24" s="452" t="s">
        <v>60</v>
      </c>
      <c r="C24" s="458"/>
      <c r="D24" s="459"/>
      <c r="E24" s="459"/>
      <c r="F24" s="459"/>
      <c r="G24" s="460"/>
      <c r="H24" s="461"/>
      <c r="I24" s="459"/>
      <c r="J24" s="459"/>
      <c r="K24" s="459"/>
      <c r="L24" s="462"/>
      <c r="M24" s="458"/>
      <c r="N24" s="459"/>
      <c r="O24" s="459"/>
      <c r="P24" s="459"/>
      <c r="Q24" s="460"/>
      <c r="R24" s="461"/>
      <c r="S24" s="459"/>
      <c r="T24" s="459"/>
      <c r="U24" s="459"/>
      <c r="V24" s="459"/>
      <c r="W24" s="459"/>
      <c r="X24" s="459"/>
      <c r="Y24" s="459"/>
      <c r="Z24" s="459"/>
      <c r="AA24" s="459"/>
      <c r="AB24" s="462"/>
      <c r="AC24" s="462"/>
      <c r="AD24" s="462"/>
      <c r="AE24" s="462"/>
      <c r="AF24" s="462"/>
      <c r="AG24" s="462"/>
      <c r="AH24" s="462"/>
      <c r="AI24" s="743"/>
      <c r="AJ24" s="743"/>
      <c r="AK24" s="743"/>
      <c r="AL24" s="743"/>
      <c r="AM24" s="743"/>
      <c r="AN24" s="743"/>
      <c r="AO24" s="743"/>
      <c r="AP24" s="743"/>
      <c r="AQ24" s="743"/>
      <c r="AR24" s="743"/>
      <c r="AS24" s="743"/>
      <c r="AT24" s="743"/>
      <c r="AU24" s="743"/>
      <c r="AV24" s="743"/>
      <c r="AW24" s="743"/>
      <c r="AX24" s="743"/>
      <c r="AY24" s="743"/>
      <c r="AZ24" s="422"/>
      <c r="BB24" s="387"/>
      <c r="BZ24" s="422"/>
      <c r="CA24" s="422"/>
      <c r="CB24" s="422"/>
      <c r="CC24" s="422"/>
      <c r="CD24" s="422"/>
      <c r="CE24" s="422"/>
      <c r="CF24" s="422"/>
      <c r="CG24" s="422"/>
      <c r="CH24" s="422"/>
      <c r="CI24" s="422"/>
      <c r="CJ24" s="422"/>
      <c r="CK24" s="422"/>
      <c r="CL24" s="422"/>
      <c r="CM24" s="422"/>
      <c r="CN24" s="422"/>
      <c r="CO24" s="422"/>
      <c r="CP24" s="422"/>
      <c r="CQ24" s="422"/>
      <c r="CR24" s="422"/>
      <c r="CS24" s="422"/>
      <c r="CT24" s="422"/>
      <c r="CU24" s="422"/>
      <c r="CV24" s="422"/>
      <c r="CW24" s="422"/>
      <c r="CX24" s="422"/>
      <c r="CY24" s="422"/>
      <c r="CZ24" s="422"/>
    </row>
    <row r="25" s="385" customFormat="true" ht="15" hidden="true" customHeight="true" x14ac:dyDescent="0.2">
      <c r="A25" s="880"/>
      <c r="B25" s="449" t="s">
        <v>59</v>
      </c>
      <c r="C25" s="463"/>
      <c r="D25" s="464"/>
      <c r="E25" s="464"/>
      <c r="F25" s="464"/>
      <c r="G25" s="465"/>
      <c r="H25" s="466"/>
      <c r="I25" s="464"/>
      <c r="J25" s="464"/>
      <c r="K25" s="464"/>
      <c r="L25" s="467"/>
      <c r="M25" s="463"/>
      <c r="N25" s="464"/>
      <c r="O25" s="464"/>
      <c r="P25" s="464"/>
      <c r="Q25" s="465"/>
      <c r="R25" s="466"/>
      <c r="S25" s="464"/>
      <c r="T25" s="464"/>
      <c r="U25" s="464"/>
      <c r="V25" s="464"/>
      <c r="W25" s="464"/>
      <c r="X25" s="464"/>
      <c r="Y25" s="464"/>
      <c r="Z25" s="464"/>
      <c r="AA25" s="464"/>
      <c r="AB25" s="467"/>
      <c r="AC25" s="467"/>
      <c r="AD25" s="467"/>
      <c r="AE25" s="467"/>
      <c r="AF25" s="467"/>
      <c r="AG25" s="467"/>
      <c r="AH25" s="467"/>
      <c r="AI25" s="743"/>
      <c r="AJ25" s="743"/>
      <c r="AK25" s="743"/>
      <c r="AL25" s="743"/>
      <c r="AM25" s="743"/>
      <c r="AN25" s="743"/>
      <c r="AO25" s="743"/>
      <c r="AP25" s="743"/>
      <c r="AQ25" s="743"/>
      <c r="AR25" s="743"/>
      <c r="AS25" s="743"/>
      <c r="AT25" s="743"/>
      <c r="AU25" s="743"/>
      <c r="AV25" s="743"/>
      <c r="AW25" s="743"/>
      <c r="AX25" s="743"/>
      <c r="AY25" s="743"/>
      <c r="AZ25" s="422"/>
      <c r="BB25" s="387"/>
      <c r="BZ25" s="422"/>
      <c r="CA25" s="422"/>
      <c r="CB25" s="422"/>
      <c r="CC25" s="422"/>
      <c r="CD25" s="422"/>
      <c r="CE25" s="422"/>
      <c r="CF25" s="422"/>
      <c r="CG25" s="422"/>
      <c r="CH25" s="422"/>
      <c r="CI25" s="422"/>
      <c r="CJ25" s="422"/>
      <c r="CK25" s="422"/>
      <c r="CL25" s="422"/>
      <c r="CM25" s="422"/>
      <c r="CN25" s="422"/>
      <c r="CO25" s="422"/>
      <c r="CP25" s="422"/>
      <c r="CQ25" s="422"/>
      <c r="CR25" s="422"/>
      <c r="CS25" s="422"/>
      <c r="CT25" s="422"/>
      <c r="CU25" s="422"/>
      <c r="CV25" s="422"/>
      <c r="CW25" s="422"/>
      <c r="CX25" s="422"/>
      <c r="CY25" s="422"/>
      <c r="CZ25" s="422"/>
    </row>
    <row r="26" s="385" customFormat="true" ht="15" hidden="true" customHeight="true" x14ac:dyDescent="0.2">
      <c r="A26" s="881"/>
      <c r="B26" s="450" t="s">
        <v>47</v>
      </c>
      <c r="C26" s="468"/>
      <c r="D26" s="469"/>
      <c r="E26" s="469"/>
      <c r="F26" s="469"/>
      <c r="G26" s="470"/>
      <c r="H26" s="471"/>
      <c r="I26" s="469"/>
      <c r="J26" s="469"/>
      <c r="K26" s="469"/>
      <c r="L26" s="472"/>
      <c r="M26" s="468"/>
      <c r="N26" s="469"/>
      <c r="O26" s="469"/>
      <c r="P26" s="469"/>
      <c r="Q26" s="470"/>
      <c r="R26" s="95"/>
      <c r="S26" s="94"/>
      <c r="T26" s="94"/>
      <c r="U26" s="94"/>
      <c r="V26" s="94"/>
      <c r="W26" s="94"/>
      <c r="X26" s="94"/>
      <c r="Y26" s="94"/>
      <c r="Z26" s="94"/>
      <c r="AA26" s="94"/>
      <c r="AB26" s="93"/>
      <c r="AC26" s="93"/>
      <c r="AD26" s="93"/>
      <c r="AE26" s="93"/>
      <c r="AF26" s="93"/>
      <c r="AG26" s="93"/>
      <c r="AH26" s="93"/>
      <c r="AI26" s="743"/>
      <c r="AJ26" s="743"/>
      <c r="AK26" s="743"/>
      <c r="AL26" s="743"/>
      <c r="AM26" s="743"/>
      <c r="AN26" s="743"/>
      <c r="AO26" s="743"/>
      <c r="AP26" s="743"/>
      <c r="AQ26" s="743"/>
      <c r="AR26" s="743"/>
      <c r="AS26" s="743"/>
      <c r="AT26" s="743"/>
      <c r="AU26" s="743"/>
      <c r="AV26" s="743"/>
      <c r="AW26" s="743"/>
      <c r="AX26" s="743"/>
      <c r="AY26" s="743"/>
      <c r="AZ26" s="422"/>
      <c r="BB26" s="387"/>
      <c r="BZ26" s="422"/>
      <c r="CA26" s="422"/>
      <c r="CB26" s="422"/>
      <c r="CC26" s="422"/>
      <c r="CD26" s="422"/>
      <c r="CE26" s="422"/>
      <c r="CF26" s="422"/>
      <c r="CG26" s="422"/>
      <c r="CH26" s="422"/>
      <c r="CI26" s="422"/>
      <c r="CJ26" s="422"/>
      <c r="CK26" s="422"/>
      <c r="CL26" s="422"/>
      <c r="CM26" s="422"/>
      <c r="CN26" s="422"/>
      <c r="CO26" s="422"/>
      <c r="CP26" s="422"/>
      <c r="CQ26" s="422"/>
      <c r="CR26" s="422"/>
      <c r="CS26" s="422"/>
      <c r="CT26" s="422"/>
      <c r="CU26" s="422"/>
      <c r="CV26" s="422"/>
      <c r="CW26" s="422"/>
      <c r="CX26" s="422"/>
      <c r="CY26" s="422"/>
      <c r="CZ26" s="422"/>
    </row>
    <row r="27" s="759" customFormat="true" ht="15" customHeight="true" x14ac:dyDescent="0.2">
      <c r="A27" s="384"/>
      <c r="B27" s="451"/>
      <c r="C27" s="882" t="s">
        <v>115</v>
      </c>
      <c r="D27" s="883"/>
      <c r="E27" s="883"/>
      <c r="F27" s="883"/>
      <c r="G27" s="884"/>
      <c r="H27" s="856" t="s">
        <v>39</v>
      </c>
      <c r="I27" s="857"/>
      <c r="J27" s="857"/>
      <c r="K27" s="857"/>
      <c r="L27" s="858"/>
      <c r="M27" s="885" t="s">
        <v>38</v>
      </c>
      <c r="N27" s="857"/>
      <c r="O27" s="857"/>
      <c r="P27" s="857"/>
      <c r="Q27" s="858"/>
      <c r="R27" s="97" t="s">
        <v>143</v>
      </c>
      <c r="S27" s="502"/>
      <c r="T27" s="502"/>
      <c r="U27" s="502"/>
      <c r="V27" s="502"/>
      <c r="W27" s="502"/>
      <c r="X27" s="502"/>
      <c r="Y27" s="502"/>
      <c r="Z27" s="502"/>
      <c r="AA27" s="502"/>
      <c r="AB27" s="502"/>
      <c r="AC27" s="502"/>
      <c r="AD27" s="502"/>
      <c r="AE27" s="502"/>
      <c r="AF27" s="502"/>
      <c r="AG27" s="502"/>
      <c r="AH27" s="502"/>
      <c r="AI27" s="513"/>
      <c r="AJ27" s="513"/>
      <c r="AK27" s="513"/>
      <c r="AL27" s="513"/>
      <c r="AM27" s="513"/>
      <c r="AN27" s="513"/>
      <c r="AO27" s="513"/>
      <c r="AP27" s="513"/>
      <c r="AQ27" s="513"/>
      <c r="AR27" s="513"/>
      <c r="AS27" s="513"/>
      <c r="AT27" s="513"/>
      <c r="AU27" s="513"/>
      <c r="AV27" s="513"/>
      <c r="AW27" s="513"/>
      <c r="AX27" s="513"/>
      <c r="AY27" s="513"/>
      <c r="AZ27" s="757"/>
      <c r="BA27" s="423" t="s">
        <v>131</v>
      </c>
      <c r="BB27" s="369" t="s">
        <v>96</v>
      </c>
      <c r="BC27" s="859" t="s">
        <v>115</v>
      </c>
      <c r="BD27" s="860"/>
      <c r="BE27" s="860"/>
      <c r="BF27" s="860"/>
      <c r="BG27" s="889"/>
      <c r="BH27" s="859" t="s">
        <v>39</v>
      </c>
      <c r="BI27" s="860"/>
      <c r="BJ27" s="860"/>
      <c r="BK27" s="860"/>
      <c r="BL27" s="889"/>
      <c r="BM27" s="859" t="s">
        <v>38</v>
      </c>
      <c r="BN27" s="860"/>
      <c r="BO27" s="860"/>
      <c r="BP27" s="860"/>
      <c r="BQ27" s="861"/>
      <c r="BR27" s="96" t="s">
        <v>143</v>
      </c>
      <c r="BS27" s="502"/>
      <c r="BT27" s="502"/>
      <c r="BU27" s="502"/>
      <c r="BV27" s="502"/>
      <c r="BW27" s="502"/>
      <c r="BX27" s="502"/>
      <c r="BY27" s="502"/>
      <c r="BZ27" s="516"/>
      <c r="CA27" s="516"/>
      <c r="CB27" s="516"/>
      <c r="CC27" s="516"/>
      <c r="CD27" s="516"/>
      <c r="CE27" s="516"/>
      <c r="CF27" s="516"/>
      <c r="CG27" s="516"/>
      <c r="CH27" s="516"/>
      <c r="CI27" s="421"/>
      <c r="CJ27" s="421"/>
      <c r="CK27" s="421"/>
      <c r="CL27" s="421"/>
      <c r="CM27" s="421"/>
      <c r="CN27" s="421"/>
      <c r="CO27" s="421"/>
      <c r="CP27" s="421"/>
      <c r="CQ27" s="421"/>
      <c r="CR27" s="421"/>
      <c r="CS27" s="421"/>
      <c r="CT27" s="421"/>
      <c r="CU27" s="421"/>
      <c r="CV27" s="421"/>
      <c r="CW27" s="421"/>
      <c r="CX27" s="421"/>
      <c r="CY27" s="421"/>
      <c r="CZ27" s="421"/>
    </row>
    <row r="28" s="759" customFormat="true" ht="24" x14ac:dyDescent="0.2">
      <c r="A28" s="409" t="s">
        <v>69</v>
      </c>
      <c r="B28" s="451"/>
      <c r="C28" s="493" t="s">
        <v>0</v>
      </c>
      <c r="D28" s="632" t="s">
        <v>1</v>
      </c>
      <c r="E28" s="632" t="s">
        <v>2</v>
      </c>
      <c r="F28" s="632" t="s">
        <v>3</v>
      </c>
      <c r="G28" s="633" t="s">
        <v>4</v>
      </c>
      <c r="H28" s="456" t="s">
        <v>0</v>
      </c>
      <c r="I28" s="636" t="s">
        <v>1</v>
      </c>
      <c r="J28" s="636" t="s">
        <v>2</v>
      </c>
      <c r="K28" s="636" t="s">
        <v>3</v>
      </c>
      <c r="L28" s="637" t="s">
        <v>4</v>
      </c>
      <c r="M28" s="457" t="s">
        <v>0</v>
      </c>
      <c r="N28" s="636" t="s">
        <v>1</v>
      </c>
      <c r="O28" s="636" t="s">
        <v>2</v>
      </c>
      <c r="P28" s="636" t="s">
        <v>3</v>
      </c>
      <c r="Q28" s="630" t="s">
        <v>4</v>
      </c>
      <c r="R28" s="456" t="s">
        <v>396</v>
      </c>
      <c r="S28" s="636" t="s">
        <v>397</v>
      </c>
      <c r="T28" s="636" t="s">
        <v>398</v>
      </c>
      <c r="U28" s="636" t="s">
        <v>399</v>
      </c>
      <c r="V28" s="636" t="s">
        <v>400</v>
      </c>
      <c r="W28" s="636" t="s">
        <v>401</v>
      </c>
      <c r="X28" s="636" t="s">
        <v>402</v>
      </c>
      <c r="Y28" s="636" t="s">
        <v>403</v>
      </c>
      <c r="Z28" s="636" t="s">
        <v>404</v>
      </c>
      <c r="AA28" s="636" t="s">
        <v>405</v>
      </c>
      <c r="AB28" s="636" t="s">
        <v>406</v>
      </c>
      <c r="AC28" s="636" t="s">
        <v>407</v>
      </c>
      <c r="AD28" s="636" t="s">
        <v>408</v>
      </c>
      <c r="AE28" s="636" t="s">
        <v>409</v>
      </c>
      <c r="AF28" s="636" t="s">
        <v>410</v>
      </c>
      <c r="AG28" s="636" t="s">
        <v>411</v>
      </c>
      <c r="AH28" s="637" t="s">
        <v>412</v>
      </c>
      <c r="AI28" s="513"/>
      <c r="AJ28" s="513"/>
      <c r="AK28" s="513"/>
      <c r="AL28" s="513"/>
      <c r="AM28" s="513"/>
      <c r="AN28" s="513"/>
      <c r="AO28" s="513"/>
      <c r="AP28" s="513"/>
      <c r="AQ28" s="513"/>
      <c r="AR28" s="513"/>
      <c r="AS28" s="513"/>
      <c r="AT28" s="513"/>
      <c r="AU28" s="513"/>
      <c r="AV28" s="513"/>
      <c r="AW28" s="513"/>
      <c r="AX28" s="513"/>
      <c r="AY28" s="513"/>
      <c r="AZ28" s="757"/>
      <c r="BA28" s="409" t="s">
        <v>120</v>
      </c>
      <c r="BB28" s="408"/>
      <c r="BC28" s="532" t="s">
        <v>0</v>
      </c>
      <c r="BD28" s="604" t="s">
        <v>1</v>
      </c>
      <c r="BE28" s="604" t="s">
        <v>2</v>
      </c>
      <c r="BF28" s="604" t="s">
        <v>3</v>
      </c>
      <c r="BG28" s="533" t="s">
        <v>4</v>
      </c>
      <c r="BH28" s="532" t="s">
        <v>0</v>
      </c>
      <c r="BI28" s="604" t="s">
        <v>1</v>
      </c>
      <c r="BJ28" s="604" t="s">
        <v>2</v>
      </c>
      <c r="BK28" s="604" t="s">
        <v>3</v>
      </c>
      <c r="BL28" s="533" t="s">
        <v>4</v>
      </c>
      <c r="BM28" s="532" t="s">
        <v>0</v>
      </c>
      <c r="BN28" s="604" t="s">
        <v>1</v>
      </c>
      <c r="BO28" s="604" t="s">
        <v>2</v>
      </c>
      <c r="BP28" s="604" t="s">
        <v>3</v>
      </c>
      <c r="BQ28" s="533" t="s">
        <v>4</v>
      </c>
      <c r="BR28" s="532" t="s">
        <v>396</v>
      </c>
      <c r="BS28" s="604" t="s">
        <v>397</v>
      </c>
      <c r="BT28" s="604" t="s">
        <v>398</v>
      </c>
      <c r="BU28" s="604" t="s">
        <v>399</v>
      </c>
      <c r="BV28" s="604" t="s">
        <v>400</v>
      </c>
      <c r="BW28" s="604" t="s">
        <v>401</v>
      </c>
      <c r="BX28" s="604" t="s">
        <v>402</v>
      </c>
      <c r="BY28" s="605" t="s">
        <v>403</v>
      </c>
      <c r="BZ28" s="605" t="s">
        <v>404</v>
      </c>
      <c r="CA28" s="605" t="s">
        <v>405</v>
      </c>
      <c r="CB28" s="605" t="s">
        <v>406</v>
      </c>
      <c r="CC28" s="605" t="s">
        <v>407</v>
      </c>
      <c r="CD28" s="605" t="s">
        <v>408</v>
      </c>
      <c r="CE28" s="605" t="s">
        <v>409</v>
      </c>
      <c r="CF28" s="605" t="s">
        <v>410</v>
      </c>
      <c r="CG28" s="605" t="s">
        <v>411</v>
      </c>
      <c r="CH28" s="605" t="s">
        <v>412</v>
      </c>
      <c r="CI28" s="763"/>
      <c r="CJ28" s="763"/>
      <c r="CK28" s="763"/>
      <c r="CL28" s="763"/>
      <c r="CM28" s="763"/>
      <c r="CN28" s="763"/>
      <c r="CO28" s="763"/>
      <c r="CP28" s="763"/>
      <c r="CQ28" s="763"/>
      <c r="CR28" s="763"/>
      <c r="CS28" s="763"/>
      <c r="CT28" s="763"/>
      <c r="CU28" s="763"/>
      <c r="CV28" s="763"/>
      <c r="CW28" s="763"/>
      <c r="CX28" s="763"/>
      <c r="CY28" s="763"/>
      <c r="CZ28" s="763"/>
    </row>
    <row r="29" s="759" customFormat="true" ht="15" customHeight="true" x14ac:dyDescent="0.2">
      <c r="A29" s="862" t="s">
        <v>58</v>
      </c>
      <c r="B29" s="453" t="s">
        <v>50</v>
      </c>
      <c r="C29" s="199">
        <v>0.90900749026690053</v>
      </c>
      <c r="D29" s="198">
        <v>2.1449767266099937</v>
      </c>
      <c r="E29" s="198">
        <v>5.8648291293697463</v>
      </c>
      <c r="F29" s="198">
        <v>29.623461014978741</v>
      </c>
      <c r="G29" s="197">
        <v>60.507764894138475</v>
      </c>
      <c r="H29" s="196">
        <v>13.550693120059638</v>
      </c>
      <c r="I29" s="198">
        <v>40.981363260523793</v>
      </c>
      <c r="J29" s="198">
        <v>56.585132453632795</v>
      </c>
      <c r="K29" s="198">
        <v>68.582773227323841</v>
      </c>
      <c r="L29" s="195">
        <v>71.559703245345361</v>
      </c>
      <c r="M29" s="199">
        <v>0.14573229337882446</v>
      </c>
      <c r="N29" s="198">
        <v>0.48119252846708976</v>
      </c>
      <c r="O29" s="198">
        <v>0.35947582215459778</v>
      </c>
      <c r="P29" s="198">
        <v>0.37650208656155965</v>
      </c>
      <c r="Q29" s="197">
        <v>0.95014150727040625</v>
      </c>
      <c r="R29" s="196">
        <v>32.949879003905181</v>
      </c>
      <c r="S29" s="198">
        <v>82.137910243393961</v>
      </c>
      <c r="T29" s="198">
        <v>0</v>
      </c>
      <c r="U29" s="198">
        <v>1.2823108071475982</v>
      </c>
      <c r="V29" s="198">
        <v>1.4549496114141962</v>
      </c>
      <c r="W29" s="198">
        <v>3.558357588296071</v>
      </c>
      <c r="X29" s="198">
        <v>0</v>
      </c>
      <c r="Y29" s="198">
        <v>17.373639327308076</v>
      </c>
      <c r="Z29" s="198">
        <v>1.3725115788682953</v>
      </c>
      <c r="AA29" s="198">
        <v>2.2477007900332535</v>
      </c>
      <c r="AB29" s="198">
        <v>0.21082872476366454</v>
      </c>
      <c r="AC29" s="198">
        <v>13.218183097345095</v>
      </c>
      <c r="AD29" s="198">
        <v>4.4901704299748584</v>
      </c>
      <c r="AE29" s="198">
        <v>2.1412139813478532</v>
      </c>
      <c r="AF29" s="198">
        <v>0.28078700823283598</v>
      </c>
      <c r="AG29" s="198">
        <v>2.9719622270671917</v>
      </c>
      <c r="AH29" s="195">
        <v>6.7660625060018562</v>
      </c>
      <c r="AI29" s="513"/>
      <c r="AJ29" s="513"/>
      <c r="AK29" s="513"/>
      <c r="AL29" s="513"/>
      <c r="AM29" s="513"/>
      <c r="AN29" s="513"/>
      <c r="AO29" s="513"/>
      <c r="AP29" s="513"/>
      <c r="AQ29" s="513"/>
      <c r="AR29" s="513"/>
      <c r="AS29" s="513"/>
      <c r="AT29" s="513"/>
      <c r="AU29" s="513"/>
      <c r="AV29" s="513"/>
      <c r="AW29" s="513"/>
      <c r="AX29" s="513"/>
      <c r="AY29" s="513"/>
      <c r="AZ29" s="757"/>
      <c r="BA29" s="888" t="s">
        <v>58</v>
      </c>
      <c r="BB29" s="642" t="s">
        <v>50</v>
      </c>
      <c r="BC29" s="121" t="s">
        <v>36</v>
      </c>
      <c r="BD29" s="117" t="s">
        <v>36</v>
      </c>
      <c r="BE29" s="117" t="s">
        <v>36</v>
      </c>
      <c r="BF29" s="117" t="s">
        <v>36</v>
      </c>
      <c r="BG29" s="112" t="s">
        <v>36</v>
      </c>
      <c r="BH29" s="121" t="s">
        <v>36</v>
      </c>
      <c r="BI29" s="117" t="s">
        <v>36</v>
      </c>
      <c r="BJ29" s="117" t="s">
        <v>36</v>
      </c>
      <c r="BK29" s="117" t="s">
        <v>36</v>
      </c>
      <c r="BL29" s="112" t="s">
        <v>36</v>
      </c>
      <c r="BM29" s="121" t="s">
        <v>36</v>
      </c>
      <c r="BN29" s="117" t="s">
        <v>36</v>
      </c>
      <c r="BO29" s="117" t="s">
        <v>36</v>
      </c>
      <c r="BP29" s="117" t="s">
        <v>36</v>
      </c>
      <c r="BQ29" s="112" t="s">
        <v>36</v>
      </c>
      <c r="BR29" s="121" t="s">
        <v>36</v>
      </c>
      <c r="BS29" s="117" t="s">
        <v>36</v>
      </c>
      <c r="BT29" s="117" t="s">
        <v>36</v>
      </c>
      <c r="BU29" s="117" t="s">
        <v>36</v>
      </c>
      <c r="BV29" s="117" t="s">
        <v>36</v>
      </c>
      <c r="BW29" s="117" t="s">
        <v>36</v>
      </c>
      <c r="BX29" s="117" t="s">
        <v>36</v>
      </c>
      <c r="BY29" s="106" t="s">
        <v>36</v>
      </c>
      <c r="BZ29" s="106" t="s">
        <v>36</v>
      </c>
      <c r="CA29" s="106" t="s">
        <v>36</v>
      </c>
      <c r="CB29" s="106" t="s">
        <v>36</v>
      </c>
      <c r="CC29" s="106" t="s">
        <v>36</v>
      </c>
      <c r="CD29" s="106" t="s">
        <v>36</v>
      </c>
      <c r="CE29" s="106" t="s">
        <v>36</v>
      </c>
      <c r="CF29" s="106" t="s">
        <v>36</v>
      </c>
      <c r="CG29" s="106" t="s">
        <v>36</v>
      </c>
      <c r="CH29" s="106" t="s">
        <v>36</v>
      </c>
      <c r="CI29" s="85"/>
      <c r="CJ29" s="85"/>
      <c r="CK29" s="85"/>
      <c r="CL29" s="85"/>
      <c r="CM29" s="85"/>
      <c r="CN29" s="85"/>
      <c r="CO29" s="85"/>
      <c r="CP29" s="85"/>
      <c r="CQ29" s="85"/>
      <c r="CR29" s="85"/>
      <c r="CS29" s="85"/>
      <c r="CT29" s="85"/>
      <c r="CU29" s="85"/>
      <c r="CV29" s="85"/>
      <c r="CW29" s="85"/>
      <c r="CX29" s="85"/>
      <c r="CY29" s="85"/>
      <c r="CZ29" s="85"/>
    </row>
    <row r="30" s="759" customFormat="true" ht="15" customHeight="true" x14ac:dyDescent="0.2">
      <c r="A30" s="863"/>
      <c r="B30" s="454" t="s">
        <v>49</v>
      </c>
      <c r="C30" s="194">
        <v>99.090992509733042</v>
      </c>
      <c r="D30" s="193">
        <v>97.855023273390017</v>
      </c>
      <c r="E30" s="193">
        <v>94.135170870630176</v>
      </c>
      <c r="F30" s="193">
        <v>70.376538985021227</v>
      </c>
      <c r="G30" s="192">
        <v>39.492235105861653</v>
      </c>
      <c r="H30" s="191">
        <v>86.449306879940465</v>
      </c>
      <c r="I30" s="193">
        <v>59.018636739476207</v>
      </c>
      <c r="J30" s="193">
        <v>43.414867546367283</v>
      </c>
      <c r="K30" s="193">
        <v>31.417226772676198</v>
      </c>
      <c r="L30" s="190">
        <v>28.440296754654685</v>
      </c>
      <c r="M30" s="194">
        <v>99.854267706621187</v>
      </c>
      <c r="N30" s="193">
        <v>99.518807471532895</v>
      </c>
      <c r="O30" s="193">
        <v>99.640524177845407</v>
      </c>
      <c r="P30" s="193">
        <v>99.623497913438442</v>
      </c>
      <c r="Q30" s="192">
        <v>99.049858492729598</v>
      </c>
      <c r="R30" s="191">
        <v>67.050120996094691</v>
      </c>
      <c r="S30" s="193">
        <v>17.862089756605982</v>
      </c>
      <c r="T30" s="193">
        <v>100</v>
      </c>
      <c r="U30" s="193">
        <v>98.717689192852461</v>
      </c>
      <c r="V30" s="193">
        <v>98.545050388585793</v>
      </c>
      <c r="W30" s="193">
        <v>96.441642411703967</v>
      </c>
      <c r="X30" s="193">
        <v>100</v>
      </c>
      <c r="Y30" s="193">
        <v>82.626360672691973</v>
      </c>
      <c r="Z30" s="193">
        <v>98.627488421131687</v>
      </c>
      <c r="AA30" s="193">
        <v>97.752299209966736</v>
      </c>
      <c r="AB30" s="193">
        <v>99.789171275236328</v>
      </c>
      <c r="AC30" s="193">
        <v>86.781816902654938</v>
      </c>
      <c r="AD30" s="193">
        <v>95.509829570025147</v>
      </c>
      <c r="AE30" s="193">
        <v>97.858786018652168</v>
      </c>
      <c r="AF30" s="193">
        <v>99.719212991767165</v>
      </c>
      <c r="AG30" s="193">
        <v>97.028037772932777</v>
      </c>
      <c r="AH30" s="190">
        <v>93.233937493998141</v>
      </c>
      <c r="AI30" s="513"/>
      <c r="AJ30" s="513"/>
      <c r="AK30" s="513"/>
      <c r="AL30" s="513"/>
      <c r="AM30" s="513"/>
      <c r="AN30" s="513"/>
      <c r="AO30" s="513"/>
      <c r="AP30" s="513"/>
      <c r="AQ30" s="513"/>
      <c r="AR30" s="513"/>
      <c r="AS30" s="513"/>
      <c r="AT30" s="513"/>
      <c r="AU30" s="513"/>
      <c r="AV30" s="513"/>
      <c r="AW30" s="513"/>
      <c r="AX30" s="513"/>
      <c r="AY30" s="513"/>
      <c r="AZ30" s="757"/>
      <c r="BA30" s="886"/>
      <c r="BB30" s="641" t="s">
        <v>49</v>
      </c>
      <c r="BC30" s="120" t="s">
        <v>36</v>
      </c>
      <c r="BD30" s="116" t="s">
        <v>36</v>
      </c>
      <c r="BE30" s="116" t="s">
        <v>36</v>
      </c>
      <c r="BF30" s="116" t="s">
        <v>36</v>
      </c>
      <c r="BG30" s="111" t="s">
        <v>36</v>
      </c>
      <c r="BH30" s="120" t="s">
        <v>36</v>
      </c>
      <c r="BI30" s="116" t="s">
        <v>36</v>
      </c>
      <c r="BJ30" s="116" t="s">
        <v>36</v>
      </c>
      <c r="BK30" s="116" t="s">
        <v>36</v>
      </c>
      <c r="BL30" s="111" t="s">
        <v>36</v>
      </c>
      <c r="BM30" s="120" t="s">
        <v>36</v>
      </c>
      <c r="BN30" s="116" t="s">
        <v>36</v>
      </c>
      <c r="BO30" s="116" t="s">
        <v>36</v>
      </c>
      <c r="BP30" s="116" t="s">
        <v>36</v>
      </c>
      <c r="BQ30" s="111" t="s">
        <v>36</v>
      </c>
      <c r="BR30" s="120" t="s">
        <v>36</v>
      </c>
      <c r="BS30" s="116" t="s">
        <v>36</v>
      </c>
      <c r="BT30" s="116" t="s">
        <v>36</v>
      </c>
      <c r="BU30" s="116" t="s">
        <v>36</v>
      </c>
      <c r="BV30" s="116" t="s">
        <v>36</v>
      </c>
      <c r="BW30" s="116" t="s">
        <v>36</v>
      </c>
      <c r="BX30" s="116" t="s">
        <v>36</v>
      </c>
      <c r="BY30" s="105" t="s">
        <v>36</v>
      </c>
      <c r="BZ30" s="105" t="s">
        <v>36</v>
      </c>
      <c r="CA30" s="105" t="s">
        <v>36</v>
      </c>
      <c r="CB30" s="105" t="s">
        <v>36</v>
      </c>
      <c r="CC30" s="105" t="s">
        <v>36</v>
      </c>
      <c r="CD30" s="105" t="s">
        <v>36</v>
      </c>
      <c r="CE30" s="105" t="s">
        <v>36</v>
      </c>
      <c r="CF30" s="105" t="s">
        <v>36</v>
      </c>
      <c r="CG30" s="105" t="s">
        <v>36</v>
      </c>
      <c r="CH30" s="105" t="s">
        <v>36</v>
      </c>
      <c r="CI30" s="85"/>
      <c r="CJ30" s="85"/>
      <c r="CK30" s="85"/>
      <c r="CL30" s="85"/>
      <c r="CM30" s="85"/>
      <c r="CN30" s="85"/>
      <c r="CO30" s="85"/>
      <c r="CP30" s="85"/>
      <c r="CQ30" s="85"/>
      <c r="CR30" s="85"/>
      <c r="CS30" s="85"/>
      <c r="CT30" s="85"/>
      <c r="CU30" s="85"/>
      <c r="CV30" s="85"/>
      <c r="CW30" s="85"/>
      <c r="CX30" s="85"/>
      <c r="CY30" s="85"/>
      <c r="CZ30" s="85"/>
    </row>
    <row r="31" s="384" customFormat="true" ht="15" customHeight="true" x14ac:dyDescent="0.2">
      <c r="A31" s="863" t="s">
        <v>104</v>
      </c>
      <c r="B31" s="454" t="s">
        <v>50</v>
      </c>
      <c r="C31" s="194">
        <v>1.5706329122560911E-2</v>
      </c>
      <c r="D31" s="193">
        <v>8.7127492530355191E-2</v>
      </c>
      <c r="E31" s="193">
        <v>7.1095909646409508E-2</v>
      </c>
      <c r="F31" s="193">
        <v>0.54837230243983459</v>
      </c>
      <c r="G31" s="192">
        <v>6.084319511862871</v>
      </c>
      <c r="H31" s="191">
        <v>0.26467489008132083</v>
      </c>
      <c r="I31" s="193">
        <v>0.31254153460891143</v>
      </c>
      <c r="J31" s="193">
        <v>1.3854751384540589</v>
      </c>
      <c r="K31" s="193">
        <v>2.0958681338373042</v>
      </c>
      <c r="L31" s="190">
        <v>13.06418818064404</v>
      </c>
      <c r="M31" s="194">
        <v>0</v>
      </c>
      <c r="N31" s="193">
        <v>0</v>
      </c>
      <c r="O31" s="193">
        <v>0</v>
      </c>
      <c r="P31" s="193">
        <v>0</v>
      </c>
      <c r="Q31" s="192">
        <v>0.25004584229549154</v>
      </c>
      <c r="R31" s="191">
        <v>2.8410466674347652</v>
      </c>
      <c r="S31" s="193">
        <v>5.6024661283719492</v>
      </c>
      <c r="T31" s="193">
        <v>0</v>
      </c>
      <c r="U31" s="193">
        <v>0</v>
      </c>
      <c r="V31" s="193">
        <v>0</v>
      </c>
      <c r="W31" s="193">
        <v>0</v>
      </c>
      <c r="X31" s="193">
        <v>0</v>
      </c>
      <c r="Y31" s="193">
        <v>2.0478845423709697</v>
      </c>
      <c r="Z31" s="193">
        <v>0</v>
      </c>
      <c r="AA31" s="193">
        <v>0.86086168780207251</v>
      </c>
      <c r="AB31" s="193">
        <v>0</v>
      </c>
      <c r="AC31" s="193">
        <v>0.24388089441371541</v>
      </c>
      <c r="AD31" s="193">
        <v>0</v>
      </c>
      <c r="AE31" s="193">
        <v>3.6555333324901726E-2</v>
      </c>
      <c r="AF31" s="193">
        <v>0.22977411506637868</v>
      </c>
      <c r="AG31" s="193">
        <v>0</v>
      </c>
      <c r="AH31" s="190">
        <v>0</v>
      </c>
      <c r="AI31" s="513"/>
      <c r="AJ31" s="513"/>
      <c r="AK31" s="513"/>
      <c r="AL31" s="513"/>
      <c r="AM31" s="513"/>
      <c r="AN31" s="513"/>
      <c r="AO31" s="513"/>
      <c r="AP31" s="513"/>
      <c r="AQ31" s="513"/>
      <c r="AR31" s="513"/>
      <c r="AS31" s="513"/>
      <c r="AT31" s="513"/>
      <c r="AU31" s="513"/>
      <c r="AV31" s="513"/>
      <c r="AW31" s="513"/>
      <c r="AX31" s="513"/>
      <c r="AY31" s="513"/>
      <c r="AZ31" s="757"/>
      <c r="BA31" s="886" t="s">
        <v>104</v>
      </c>
      <c r="BB31" s="641" t="s">
        <v>50</v>
      </c>
      <c r="BC31" s="120" t="s">
        <v>36</v>
      </c>
      <c r="BD31" s="116" t="s">
        <v>36</v>
      </c>
      <c r="BE31" s="116" t="s">
        <v>36</v>
      </c>
      <c r="BF31" s="116" t="s">
        <v>36</v>
      </c>
      <c r="BG31" s="111" t="s">
        <v>36</v>
      </c>
      <c r="BH31" s="120" t="s">
        <v>36</v>
      </c>
      <c r="BI31" s="116" t="s">
        <v>36</v>
      </c>
      <c r="BJ31" s="116" t="s">
        <v>36</v>
      </c>
      <c r="BK31" s="116" t="s">
        <v>36</v>
      </c>
      <c r="BL31" s="111" t="s">
        <v>36</v>
      </c>
      <c r="BM31" s="120" t="s">
        <v>36</v>
      </c>
      <c r="BN31" s="116" t="s">
        <v>36</v>
      </c>
      <c r="BO31" s="116" t="s">
        <v>36</v>
      </c>
      <c r="BP31" s="116" t="s">
        <v>36</v>
      </c>
      <c r="BQ31" s="111" t="s">
        <v>36</v>
      </c>
      <c r="BR31" s="120" t="s">
        <v>36</v>
      </c>
      <c r="BS31" s="116" t="s">
        <v>36</v>
      </c>
      <c r="BT31" s="116" t="s">
        <v>36</v>
      </c>
      <c r="BU31" s="116" t="s">
        <v>36</v>
      </c>
      <c r="BV31" s="116" t="s">
        <v>36</v>
      </c>
      <c r="BW31" s="116" t="s">
        <v>36</v>
      </c>
      <c r="BX31" s="116" t="s">
        <v>36</v>
      </c>
      <c r="BY31" s="105" t="s">
        <v>36</v>
      </c>
      <c r="BZ31" s="105" t="s">
        <v>36</v>
      </c>
      <c r="CA31" s="105" t="s">
        <v>36</v>
      </c>
      <c r="CB31" s="105" t="s">
        <v>36</v>
      </c>
      <c r="CC31" s="105" t="s">
        <v>36</v>
      </c>
      <c r="CD31" s="105" t="s">
        <v>36</v>
      </c>
      <c r="CE31" s="105" t="s">
        <v>36</v>
      </c>
      <c r="CF31" s="105" t="s">
        <v>36</v>
      </c>
      <c r="CG31" s="105" t="s">
        <v>36</v>
      </c>
      <c r="CH31" s="105" t="s">
        <v>36</v>
      </c>
      <c r="CI31" s="85"/>
      <c r="CJ31" s="85"/>
      <c r="CK31" s="85"/>
      <c r="CL31" s="85"/>
      <c r="CM31" s="85"/>
      <c r="CN31" s="85"/>
      <c r="CO31" s="85"/>
      <c r="CP31" s="85"/>
      <c r="CQ31" s="85"/>
      <c r="CR31" s="85"/>
      <c r="CS31" s="85"/>
      <c r="CT31" s="85"/>
      <c r="CU31" s="85"/>
      <c r="CV31" s="85"/>
      <c r="CW31" s="85"/>
      <c r="CX31" s="85"/>
      <c r="CY31" s="85"/>
      <c r="CZ31" s="85"/>
    </row>
    <row r="32" s="384" customFormat="true" ht="15" customHeight="true" x14ac:dyDescent="0.2">
      <c r="A32" s="863"/>
      <c r="B32" s="454" t="s">
        <v>49</v>
      </c>
      <c r="C32" s="194">
        <v>99.984293670877435</v>
      </c>
      <c r="D32" s="193">
        <v>99.912872507469658</v>
      </c>
      <c r="E32" s="193">
        <v>99.928904090353583</v>
      </c>
      <c r="F32" s="193">
        <v>99.45162769756017</v>
      </c>
      <c r="G32" s="192">
        <v>93.915680488137184</v>
      </c>
      <c r="H32" s="191">
        <v>99.735325109918762</v>
      </c>
      <c r="I32" s="193">
        <v>99.687458465391074</v>
      </c>
      <c r="J32" s="193">
        <v>98.614524861545931</v>
      </c>
      <c r="K32" s="193">
        <v>97.904131866162714</v>
      </c>
      <c r="L32" s="190">
        <v>86.935811819356019</v>
      </c>
      <c r="M32" s="194">
        <v>100</v>
      </c>
      <c r="N32" s="193">
        <v>100</v>
      </c>
      <c r="O32" s="193">
        <v>100</v>
      </c>
      <c r="P32" s="193">
        <v>100</v>
      </c>
      <c r="Q32" s="192">
        <v>99.749954157704508</v>
      </c>
      <c r="R32" s="191">
        <v>97.158953332565218</v>
      </c>
      <c r="S32" s="193">
        <v>94.397533871627985</v>
      </c>
      <c r="T32" s="193">
        <v>100</v>
      </c>
      <c r="U32" s="193">
        <v>100</v>
      </c>
      <c r="V32" s="193">
        <v>100</v>
      </c>
      <c r="W32" s="193">
        <v>100</v>
      </c>
      <c r="X32" s="193">
        <v>100</v>
      </c>
      <c r="Y32" s="193">
        <v>97.952115457629034</v>
      </c>
      <c r="Z32" s="193">
        <v>100</v>
      </c>
      <c r="AA32" s="193">
        <v>99.139138312197943</v>
      </c>
      <c r="AB32" s="193">
        <v>100</v>
      </c>
      <c r="AC32" s="193">
        <v>99.756119105586293</v>
      </c>
      <c r="AD32" s="193">
        <v>100</v>
      </c>
      <c r="AE32" s="193">
        <v>99.963444666675088</v>
      </c>
      <c r="AF32" s="193">
        <v>99.770225884933623</v>
      </c>
      <c r="AG32" s="193">
        <v>100</v>
      </c>
      <c r="AH32" s="190">
        <v>100</v>
      </c>
      <c r="AI32" s="513"/>
      <c r="AJ32" s="513"/>
      <c r="AK32" s="513"/>
      <c r="AL32" s="513"/>
      <c r="AM32" s="513"/>
      <c r="AN32" s="513"/>
      <c r="AO32" s="513"/>
      <c r="AP32" s="513"/>
      <c r="AQ32" s="513"/>
      <c r="AR32" s="513"/>
      <c r="AS32" s="513"/>
      <c r="AT32" s="513"/>
      <c r="AU32" s="513"/>
      <c r="AV32" s="513"/>
      <c r="AW32" s="513"/>
      <c r="AX32" s="513"/>
      <c r="AY32" s="513"/>
      <c r="AZ32" s="757"/>
      <c r="BA32" s="886"/>
      <c r="BB32" s="641" t="s">
        <v>49</v>
      </c>
      <c r="BC32" s="120" t="s">
        <v>36</v>
      </c>
      <c r="BD32" s="116" t="s">
        <v>36</v>
      </c>
      <c r="BE32" s="116" t="s">
        <v>36</v>
      </c>
      <c r="BF32" s="116" t="s">
        <v>36</v>
      </c>
      <c r="BG32" s="111" t="s">
        <v>36</v>
      </c>
      <c r="BH32" s="120" t="s">
        <v>36</v>
      </c>
      <c r="BI32" s="116" t="s">
        <v>36</v>
      </c>
      <c r="BJ32" s="116" t="s">
        <v>36</v>
      </c>
      <c r="BK32" s="116" t="s">
        <v>36</v>
      </c>
      <c r="BL32" s="111" t="s">
        <v>36</v>
      </c>
      <c r="BM32" s="120" t="s">
        <v>36</v>
      </c>
      <c r="BN32" s="116" t="s">
        <v>36</v>
      </c>
      <c r="BO32" s="116" t="s">
        <v>36</v>
      </c>
      <c r="BP32" s="116" t="s">
        <v>36</v>
      </c>
      <c r="BQ32" s="111" t="s">
        <v>36</v>
      </c>
      <c r="BR32" s="120" t="s">
        <v>36</v>
      </c>
      <c r="BS32" s="116" t="s">
        <v>36</v>
      </c>
      <c r="BT32" s="116" t="s">
        <v>36</v>
      </c>
      <c r="BU32" s="116" t="s">
        <v>36</v>
      </c>
      <c r="BV32" s="116" t="s">
        <v>36</v>
      </c>
      <c r="BW32" s="116" t="s">
        <v>36</v>
      </c>
      <c r="BX32" s="116" t="s">
        <v>36</v>
      </c>
      <c r="BY32" s="105" t="s">
        <v>36</v>
      </c>
      <c r="BZ32" s="105" t="s">
        <v>36</v>
      </c>
      <c r="CA32" s="105" t="s">
        <v>36</v>
      </c>
      <c r="CB32" s="105" t="s">
        <v>36</v>
      </c>
      <c r="CC32" s="105" t="s">
        <v>36</v>
      </c>
      <c r="CD32" s="105" t="s">
        <v>36</v>
      </c>
      <c r="CE32" s="105" t="s">
        <v>36</v>
      </c>
      <c r="CF32" s="105" t="s">
        <v>36</v>
      </c>
      <c r="CG32" s="105" t="s">
        <v>36</v>
      </c>
      <c r="CH32" s="105" t="s">
        <v>36</v>
      </c>
      <c r="CI32" s="85"/>
      <c r="CJ32" s="85"/>
      <c r="CK32" s="85"/>
      <c r="CL32" s="85"/>
      <c r="CM32" s="85"/>
      <c r="CN32" s="85"/>
      <c r="CO32" s="85"/>
      <c r="CP32" s="85"/>
      <c r="CQ32" s="85"/>
      <c r="CR32" s="85"/>
      <c r="CS32" s="85"/>
      <c r="CT32" s="85"/>
      <c r="CU32" s="85"/>
      <c r="CV32" s="85"/>
      <c r="CW32" s="85"/>
      <c r="CX32" s="85"/>
      <c r="CY32" s="85"/>
      <c r="CZ32" s="85"/>
    </row>
    <row r="33" s="384" customFormat="true" ht="15" customHeight="true" x14ac:dyDescent="0.2">
      <c r="A33" s="863" t="s">
        <v>105</v>
      </c>
      <c r="B33" s="454" t="s">
        <v>50</v>
      </c>
      <c r="C33" s="136" t="s">
        <v>36</v>
      </c>
      <c r="D33" s="133" t="s">
        <v>36</v>
      </c>
      <c r="E33" s="133" t="s">
        <v>36</v>
      </c>
      <c r="F33" s="133" t="s">
        <v>36</v>
      </c>
      <c r="G33" s="130" t="s">
        <v>36</v>
      </c>
      <c r="H33" s="127" t="s">
        <v>36</v>
      </c>
      <c r="I33" s="133" t="s">
        <v>36</v>
      </c>
      <c r="J33" s="133" t="s">
        <v>36</v>
      </c>
      <c r="K33" s="133" t="s">
        <v>36</v>
      </c>
      <c r="L33" s="124" t="s">
        <v>36</v>
      </c>
      <c r="M33" s="136" t="s">
        <v>36</v>
      </c>
      <c r="N33" s="133" t="s">
        <v>36</v>
      </c>
      <c r="O33" s="133" t="s">
        <v>36</v>
      </c>
      <c r="P33" s="133" t="s">
        <v>36</v>
      </c>
      <c r="Q33" s="130" t="s">
        <v>36</v>
      </c>
      <c r="R33" s="127" t="s">
        <v>36</v>
      </c>
      <c r="S33" s="133" t="s">
        <v>36</v>
      </c>
      <c r="T33" s="133" t="s">
        <v>36</v>
      </c>
      <c r="U33" s="133" t="s">
        <v>36</v>
      </c>
      <c r="V33" s="133" t="s">
        <v>36</v>
      </c>
      <c r="W33" s="133" t="s">
        <v>36</v>
      </c>
      <c r="X33" s="133" t="s">
        <v>36</v>
      </c>
      <c r="Y33" s="133" t="s">
        <v>36</v>
      </c>
      <c r="Z33" s="133" t="s">
        <v>36</v>
      </c>
      <c r="AA33" s="133" t="s">
        <v>36</v>
      </c>
      <c r="AB33" s="133" t="s">
        <v>36</v>
      </c>
      <c r="AC33" s="133" t="s">
        <v>36</v>
      </c>
      <c r="AD33" s="133" t="s">
        <v>36</v>
      </c>
      <c r="AE33" s="133" t="s">
        <v>36</v>
      </c>
      <c r="AF33" s="133" t="s">
        <v>36</v>
      </c>
      <c r="AG33" s="133" t="s">
        <v>36</v>
      </c>
      <c r="AH33" s="124" t="s">
        <v>36</v>
      </c>
      <c r="AI33" s="87"/>
      <c r="AJ33" s="87"/>
      <c r="AK33" s="87"/>
      <c r="AL33" s="87"/>
      <c r="AM33" s="87"/>
      <c r="AN33" s="87"/>
      <c r="AO33" s="87"/>
      <c r="AP33" s="87"/>
      <c r="AQ33" s="87"/>
      <c r="AR33" s="87"/>
      <c r="AS33" s="87"/>
      <c r="AT33" s="87"/>
      <c r="AU33" s="87"/>
      <c r="AV33" s="87"/>
      <c r="AW33" s="87"/>
      <c r="AX33" s="87"/>
      <c r="AY33" s="87"/>
      <c r="AZ33" s="421"/>
      <c r="BA33" s="886" t="s">
        <v>105</v>
      </c>
      <c r="BB33" s="641" t="s">
        <v>50</v>
      </c>
      <c r="BC33" s="120" t="s">
        <v>36</v>
      </c>
      <c r="BD33" s="116" t="s">
        <v>36</v>
      </c>
      <c r="BE33" s="116" t="s">
        <v>36</v>
      </c>
      <c r="BF33" s="116" t="s">
        <v>36</v>
      </c>
      <c r="BG33" s="111" t="s">
        <v>36</v>
      </c>
      <c r="BH33" s="120" t="s">
        <v>36</v>
      </c>
      <c r="BI33" s="116" t="s">
        <v>36</v>
      </c>
      <c r="BJ33" s="116" t="s">
        <v>36</v>
      </c>
      <c r="BK33" s="116" t="s">
        <v>36</v>
      </c>
      <c r="BL33" s="111" t="s">
        <v>36</v>
      </c>
      <c r="BM33" s="120" t="s">
        <v>36</v>
      </c>
      <c r="BN33" s="116" t="s">
        <v>36</v>
      </c>
      <c r="BO33" s="116" t="s">
        <v>36</v>
      </c>
      <c r="BP33" s="116" t="s">
        <v>36</v>
      </c>
      <c r="BQ33" s="111" t="s">
        <v>36</v>
      </c>
      <c r="BR33" s="120" t="s">
        <v>36</v>
      </c>
      <c r="BS33" s="116" t="s">
        <v>36</v>
      </c>
      <c r="BT33" s="116" t="s">
        <v>36</v>
      </c>
      <c r="BU33" s="116" t="s">
        <v>36</v>
      </c>
      <c r="BV33" s="116" t="s">
        <v>36</v>
      </c>
      <c r="BW33" s="116" t="s">
        <v>36</v>
      </c>
      <c r="BX33" s="116" t="s">
        <v>36</v>
      </c>
      <c r="BY33" s="105" t="s">
        <v>36</v>
      </c>
      <c r="BZ33" s="105" t="s">
        <v>36</v>
      </c>
      <c r="CA33" s="105" t="s">
        <v>36</v>
      </c>
      <c r="CB33" s="105" t="s">
        <v>36</v>
      </c>
      <c r="CC33" s="105" t="s">
        <v>36</v>
      </c>
      <c r="CD33" s="105" t="s">
        <v>36</v>
      </c>
      <c r="CE33" s="105" t="s">
        <v>36</v>
      </c>
      <c r="CF33" s="105" t="s">
        <v>36</v>
      </c>
      <c r="CG33" s="105" t="s">
        <v>36</v>
      </c>
      <c r="CH33" s="105" t="s">
        <v>36</v>
      </c>
      <c r="CI33" s="85"/>
      <c r="CJ33" s="85"/>
      <c r="CK33" s="85"/>
      <c r="CL33" s="85"/>
      <c r="CM33" s="85"/>
      <c r="CN33" s="85"/>
      <c r="CO33" s="85"/>
      <c r="CP33" s="85"/>
      <c r="CQ33" s="85"/>
      <c r="CR33" s="85"/>
      <c r="CS33" s="85"/>
      <c r="CT33" s="85"/>
      <c r="CU33" s="85"/>
      <c r="CV33" s="85"/>
      <c r="CW33" s="85"/>
      <c r="CX33" s="85"/>
      <c r="CY33" s="85"/>
      <c r="CZ33" s="85"/>
    </row>
    <row r="34" s="384" customFormat="true" ht="15" customHeight="true" x14ac:dyDescent="0.2">
      <c r="A34" s="863"/>
      <c r="B34" s="454" t="s">
        <v>49</v>
      </c>
      <c r="C34" s="136" t="s">
        <v>36</v>
      </c>
      <c r="D34" s="133" t="s">
        <v>36</v>
      </c>
      <c r="E34" s="133" t="s">
        <v>36</v>
      </c>
      <c r="F34" s="133" t="s">
        <v>36</v>
      </c>
      <c r="G34" s="130" t="s">
        <v>36</v>
      </c>
      <c r="H34" s="127" t="s">
        <v>36</v>
      </c>
      <c r="I34" s="133" t="s">
        <v>36</v>
      </c>
      <c r="J34" s="133" t="s">
        <v>36</v>
      </c>
      <c r="K34" s="133" t="s">
        <v>36</v>
      </c>
      <c r="L34" s="124" t="s">
        <v>36</v>
      </c>
      <c r="M34" s="136" t="s">
        <v>36</v>
      </c>
      <c r="N34" s="133" t="s">
        <v>36</v>
      </c>
      <c r="O34" s="133" t="s">
        <v>36</v>
      </c>
      <c r="P34" s="133" t="s">
        <v>36</v>
      </c>
      <c r="Q34" s="130" t="s">
        <v>36</v>
      </c>
      <c r="R34" s="127" t="s">
        <v>36</v>
      </c>
      <c r="S34" s="133" t="s">
        <v>36</v>
      </c>
      <c r="T34" s="133" t="s">
        <v>36</v>
      </c>
      <c r="U34" s="133" t="s">
        <v>36</v>
      </c>
      <c r="V34" s="133" t="s">
        <v>36</v>
      </c>
      <c r="W34" s="133" t="s">
        <v>36</v>
      </c>
      <c r="X34" s="133" t="s">
        <v>36</v>
      </c>
      <c r="Y34" s="133" t="s">
        <v>36</v>
      </c>
      <c r="Z34" s="133" t="s">
        <v>36</v>
      </c>
      <c r="AA34" s="133" t="s">
        <v>36</v>
      </c>
      <c r="AB34" s="133" t="s">
        <v>36</v>
      </c>
      <c r="AC34" s="133" t="s">
        <v>36</v>
      </c>
      <c r="AD34" s="133" t="s">
        <v>36</v>
      </c>
      <c r="AE34" s="133" t="s">
        <v>36</v>
      </c>
      <c r="AF34" s="133" t="s">
        <v>36</v>
      </c>
      <c r="AG34" s="133" t="s">
        <v>36</v>
      </c>
      <c r="AH34" s="124" t="s">
        <v>36</v>
      </c>
      <c r="AI34" s="87"/>
      <c r="AJ34" s="87"/>
      <c r="AK34" s="87"/>
      <c r="AL34" s="87"/>
      <c r="AM34" s="87"/>
      <c r="AN34" s="87"/>
      <c r="AO34" s="87"/>
      <c r="AP34" s="87"/>
      <c r="AQ34" s="87"/>
      <c r="AR34" s="87"/>
      <c r="AS34" s="87"/>
      <c r="AT34" s="87"/>
      <c r="AU34" s="87"/>
      <c r="AV34" s="87"/>
      <c r="AW34" s="87"/>
      <c r="AX34" s="87"/>
      <c r="AY34" s="87"/>
      <c r="AZ34" s="421"/>
      <c r="BA34" s="886"/>
      <c r="BB34" s="641" t="s">
        <v>49</v>
      </c>
      <c r="BC34" s="120" t="s">
        <v>36</v>
      </c>
      <c r="BD34" s="116" t="s">
        <v>36</v>
      </c>
      <c r="BE34" s="116" t="s">
        <v>36</v>
      </c>
      <c r="BF34" s="116" t="s">
        <v>36</v>
      </c>
      <c r="BG34" s="111" t="s">
        <v>36</v>
      </c>
      <c r="BH34" s="120" t="s">
        <v>36</v>
      </c>
      <c r="BI34" s="116" t="s">
        <v>36</v>
      </c>
      <c r="BJ34" s="116" t="s">
        <v>36</v>
      </c>
      <c r="BK34" s="116" t="s">
        <v>36</v>
      </c>
      <c r="BL34" s="111" t="s">
        <v>36</v>
      </c>
      <c r="BM34" s="120" t="s">
        <v>36</v>
      </c>
      <c r="BN34" s="116" t="s">
        <v>36</v>
      </c>
      <c r="BO34" s="116" t="s">
        <v>36</v>
      </c>
      <c r="BP34" s="116" t="s">
        <v>36</v>
      </c>
      <c r="BQ34" s="111" t="s">
        <v>36</v>
      </c>
      <c r="BR34" s="120" t="s">
        <v>36</v>
      </c>
      <c r="BS34" s="116" t="s">
        <v>36</v>
      </c>
      <c r="BT34" s="116" t="s">
        <v>36</v>
      </c>
      <c r="BU34" s="116" t="s">
        <v>36</v>
      </c>
      <c r="BV34" s="116" t="s">
        <v>36</v>
      </c>
      <c r="BW34" s="116" t="s">
        <v>36</v>
      </c>
      <c r="BX34" s="116" t="s">
        <v>36</v>
      </c>
      <c r="BY34" s="105" t="s">
        <v>36</v>
      </c>
      <c r="BZ34" s="105" t="s">
        <v>36</v>
      </c>
      <c r="CA34" s="105" t="s">
        <v>36</v>
      </c>
      <c r="CB34" s="105" t="s">
        <v>36</v>
      </c>
      <c r="CC34" s="105" t="s">
        <v>36</v>
      </c>
      <c r="CD34" s="105" t="s">
        <v>36</v>
      </c>
      <c r="CE34" s="105" t="s">
        <v>36</v>
      </c>
      <c r="CF34" s="105" t="s">
        <v>36</v>
      </c>
      <c r="CG34" s="105" t="s">
        <v>36</v>
      </c>
      <c r="CH34" s="105" t="s">
        <v>36</v>
      </c>
      <c r="CI34" s="85"/>
      <c r="CJ34" s="85"/>
      <c r="CK34" s="85"/>
      <c r="CL34" s="85"/>
      <c r="CM34" s="85"/>
      <c r="CN34" s="85"/>
      <c r="CO34" s="85"/>
      <c r="CP34" s="85"/>
      <c r="CQ34" s="85"/>
      <c r="CR34" s="85"/>
      <c r="CS34" s="85"/>
      <c r="CT34" s="85"/>
      <c r="CU34" s="85"/>
      <c r="CV34" s="85"/>
      <c r="CW34" s="85"/>
      <c r="CX34" s="85"/>
      <c r="CY34" s="85"/>
      <c r="CZ34" s="85"/>
    </row>
    <row r="35" s="759" customFormat="true" ht="15" customHeight="true" x14ac:dyDescent="0.2">
      <c r="A35" s="863" t="s">
        <v>56</v>
      </c>
      <c r="B35" s="454" t="s">
        <v>50</v>
      </c>
      <c r="C35" s="194">
        <v>5.0199576724627377</v>
      </c>
      <c r="D35" s="193">
        <v>5.4503188273757335</v>
      </c>
      <c r="E35" s="193">
        <v>8.4039022630375193</v>
      </c>
      <c r="F35" s="193">
        <v>12.796751786041821</v>
      </c>
      <c r="G35" s="192">
        <v>18.5812174931078</v>
      </c>
      <c r="H35" s="191">
        <v>11.500564041592412</v>
      </c>
      <c r="I35" s="193">
        <v>13.20687797156244</v>
      </c>
      <c r="J35" s="193">
        <v>14.22075965493455</v>
      </c>
      <c r="K35" s="193">
        <v>14.734167213353341</v>
      </c>
      <c r="L35" s="190">
        <v>26.35985953491814</v>
      </c>
      <c r="M35" s="194">
        <v>4.3241087088493773</v>
      </c>
      <c r="N35" s="193">
        <v>4.4988010682427495</v>
      </c>
      <c r="O35" s="193">
        <v>4.9182896758284267</v>
      </c>
      <c r="P35" s="193">
        <v>7.1522581799885714</v>
      </c>
      <c r="Q35" s="192">
        <v>10.438552299796267</v>
      </c>
      <c r="R35" s="191">
        <v>8.5087905894267788</v>
      </c>
      <c r="S35" s="193">
        <v>16.613323063050657</v>
      </c>
      <c r="T35" s="193">
        <v>6.9811421790842338</v>
      </c>
      <c r="U35" s="193">
        <v>7.6477869315748332</v>
      </c>
      <c r="V35" s="193">
        <v>21.886327061464545</v>
      </c>
      <c r="W35" s="193">
        <v>7.7028175847270868</v>
      </c>
      <c r="X35" s="193">
        <v>4.8454654157138624</v>
      </c>
      <c r="Y35" s="193">
        <v>4.8470531720134495</v>
      </c>
      <c r="Z35" s="193">
        <v>9.1612280098661163</v>
      </c>
      <c r="AA35" s="193">
        <v>5.6486945242683895</v>
      </c>
      <c r="AB35" s="193">
        <v>5.061570917132574</v>
      </c>
      <c r="AC35" s="193">
        <v>12.978081963707258</v>
      </c>
      <c r="AD35" s="193">
        <v>17.142016172716339</v>
      </c>
      <c r="AE35" s="193">
        <v>3.4981758073734555</v>
      </c>
      <c r="AF35" s="193">
        <v>9.3276419273129623</v>
      </c>
      <c r="AG35" s="193">
        <v>10.982432738674158</v>
      </c>
      <c r="AH35" s="190">
        <v>21.251328151863145</v>
      </c>
      <c r="AI35" s="513"/>
      <c r="AJ35" s="513"/>
      <c r="AK35" s="513"/>
      <c r="AL35" s="513"/>
      <c r="AM35" s="513"/>
      <c r="AN35" s="513"/>
      <c r="AO35" s="513"/>
      <c r="AP35" s="513"/>
      <c r="AQ35" s="513"/>
      <c r="AR35" s="513"/>
      <c r="AS35" s="513"/>
      <c r="AT35" s="513"/>
      <c r="AU35" s="513"/>
      <c r="AV35" s="513"/>
      <c r="AW35" s="513"/>
      <c r="AX35" s="513"/>
      <c r="AY35" s="513"/>
      <c r="AZ35" s="757"/>
      <c r="BA35" s="886" t="s">
        <v>56</v>
      </c>
      <c r="BB35" s="641" t="s">
        <v>50</v>
      </c>
      <c r="BC35" s="120" t="s">
        <v>36</v>
      </c>
      <c r="BD35" s="116" t="s">
        <v>36</v>
      </c>
      <c r="BE35" s="116" t="s">
        <v>36</v>
      </c>
      <c r="BF35" s="116" t="s">
        <v>36</v>
      </c>
      <c r="BG35" s="111" t="s">
        <v>36</v>
      </c>
      <c r="BH35" s="120" t="s">
        <v>36</v>
      </c>
      <c r="BI35" s="116" t="s">
        <v>36</v>
      </c>
      <c r="BJ35" s="116" t="s">
        <v>36</v>
      </c>
      <c r="BK35" s="116" t="s">
        <v>36</v>
      </c>
      <c r="BL35" s="111" t="s">
        <v>36</v>
      </c>
      <c r="BM35" s="120" t="s">
        <v>36</v>
      </c>
      <c r="BN35" s="116" t="s">
        <v>36</v>
      </c>
      <c r="BO35" s="116" t="s">
        <v>36</v>
      </c>
      <c r="BP35" s="116" t="s">
        <v>36</v>
      </c>
      <c r="BQ35" s="111" t="s">
        <v>36</v>
      </c>
      <c r="BR35" s="120" t="s">
        <v>36</v>
      </c>
      <c r="BS35" s="116" t="s">
        <v>36</v>
      </c>
      <c r="BT35" s="116" t="s">
        <v>36</v>
      </c>
      <c r="BU35" s="116" t="s">
        <v>36</v>
      </c>
      <c r="BV35" s="116" t="s">
        <v>36</v>
      </c>
      <c r="BW35" s="116" t="s">
        <v>36</v>
      </c>
      <c r="BX35" s="116" t="s">
        <v>36</v>
      </c>
      <c r="BY35" s="105" t="s">
        <v>36</v>
      </c>
      <c r="BZ35" s="105" t="s">
        <v>36</v>
      </c>
      <c r="CA35" s="105" t="s">
        <v>36</v>
      </c>
      <c r="CB35" s="105" t="s">
        <v>36</v>
      </c>
      <c r="CC35" s="105" t="s">
        <v>36</v>
      </c>
      <c r="CD35" s="105" t="s">
        <v>36</v>
      </c>
      <c r="CE35" s="105" t="s">
        <v>36</v>
      </c>
      <c r="CF35" s="105" t="s">
        <v>36</v>
      </c>
      <c r="CG35" s="105" t="s">
        <v>36</v>
      </c>
      <c r="CH35" s="105" t="s">
        <v>36</v>
      </c>
      <c r="CI35" s="85"/>
      <c r="CJ35" s="85"/>
      <c r="CK35" s="85"/>
      <c r="CL35" s="85"/>
      <c r="CM35" s="85"/>
      <c r="CN35" s="85"/>
      <c r="CO35" s="85"/>
      <c r="CP35" s="85"/>
      <c r="CQ35" s="85"/>
      <c r="CR35" s="85"/>
      <c r="CS35" s="85"/>
      <c r="CT35" s="85"/>
      <c r="CU35" s="85"/>
      <c r="CV35" s="85"/>
      <c r="CW35" s="85"/>
      <c r="CX35" s="85"/>
      <c r="CY35" s="85"/>
      <c r="CZ35" s="85"/>
    </row>
    <row r="36" s="759" customFormat="true" ht="15" customHeight="true" x14ac:dyDescent="0.2">
      <c r="A36" s="863"/>
      <c r="B36" s="454" t="s">
        <v>49</v>
      </c>
      <c r="C36" s="194">
        <v>94.980042327537134</v>
      </c>
      <c r="D36" s="193">
        <v>94.549681172624361</v>
      </c>
      <c r="E36" s="193">
        <v>91.596097736962605</v>
      </c>
      <c r="F36" s="193">
        <v>87.20324821395819</v>
      </c>
      <c r="G36" s="192">
        <v>81.418782506892313</v>
      </c>
      <c r="H36" s="191">
        <v>88.499435958407631</v>
      </c>
      <c r="I36" s="193">
        <v>86.793122028437466</v>
      </c>
      <c r="J36" s="193">
        <v>85.779240345065517</v>
      </c>
      <c r="K36" s="193">
        <v>85.265832786646712</v>
      </c>
      <c r="L36" s="190">
        <v>73.640140465081927</v>
      </c>
      <c r="M36" s="194">
        <v>95.67589129115062</v>
      </c>
      <c r="N36" s="193">
        <v>95.501198931757273</v>
      </c>
      <c r="O36" s="193">
        <v>95.081710324171524</v>
      </c>
      <c r="P36" s="193">
        <v>92.847741820011407</v>
      </c>
      <c r="Q36" s="192">
        <v>89.561447700203715</v>
      </c>
      <c r="R36" s="191">
        <v>91.491209410573177</v>
      </c>
      <c r="S36" s="193">
        <v>83.386676936949343</v>
      </c>
      <c r="T36" s="193">
        <v>93.018857820915741</v>
      </c>
      <c r="U36" s="193">
        <v>92.352213068425328</v>
      </c>
      <c r="V36" s="193">
        <v>78.113672938535544</v>
      </c>
      <c r="W36" s="193">
        <v>92.297182415272943</v>
      </c>
      <c r="X36" s="193">
        <v>95.154534584286125</v>
      </c>
      <c r="Y36" s="193">
        <v>95.152946827986597</v>
      </c>
      <c r="Z36" s="193">
        <v>90.838771990133878</v>
      </c>
      <c r="AA36" s="193">
        <v>94.351305475731607</v>
      </c>
      <c r="AB36" s="193">
        <v>94.938429082867472</v>
      </c>
      <c r="AC36" s="193">
        <v>87.021918036292774</v>
      </c>
      <c r="AD36" s="193">
        <v>82.857983827283633</v>
      </c>
      <c r="AE36" s="193">
        <v>96.501824192626557</v>
      </c>
      <c r="AF36" s="193">
        <v>90.672358072687004</v>
      </c>
      <c r="AG36" s="193">
        <v>89.01756726132588</v>
      </c>
      <c r="AH36" s="190">
        <v>78.74867184813688</v>
      </c>
      <c r="AI36" s="513"/>
      <c r="AJ36" s="513"/>
      <c r="AK36" s="513"/>
      <c r="AL36" s="513"/>
      <c r="AM36" s="513"/>
      <c r="AN36" s="513"/>
      <c r="AO36" s="513"/>
      <c r="AP36" s="513"/>
      <c r="AQ36" s="513"/>
      <c r="AR36" s="513"/>
      <c r="AS36" s="513"/>
      <c r="AT36" s="513"/>
      <c r="AU36" s="513"/>
      <c r="AV36" s="513"/>
      <c r="AW36" s="513"/>
      <c r="AX36" s="513"/>
      <c r="AY36" s="513"/>
      <c r="AZ36" s="757"/>
      <c r="BA36" s="886"/>
      <c r="BB36" s="641" t="s">
        <v>49</v>
      </c>
      <c r="BC36" s="120" t="s">
        <v>36</v>
      </c>
      <c r="BD36" s="116" t="s">
        <v>36</v>
      </c>
      <c r="BE36" s="116" t="s">
        <v>36</v>
      </c>
      <c r="BF36" s="116" t="s">
        <v>36</v>
      </c>
      <c r="BG36" s="111" t="s">
        <v>36</v>
      </c>
      <c r="BH36" s="120" t="s">
        <v>36</v>
      </c>
      <c r="BI36" s="116" t="s">
        <v>36</v>
      </c>
      <c r="BJ36" s="116" t="s">
        <v>36</v>
      </c>
      <c r="BK36" s="116" t="s">
        <v>36</v>
      </c>
      <c r="BL36" s="111" t="s">
        <v>36</v>
      </c>
      <c r="BM36" s="120" t="s">
        <v>36</v>
      </c>
      <c r="BN36" s="116" t="s">
        <v>36</v>
      </c>
      <c r="BO36" s="116" t="s">
        <v>36</v>
      </c>
      <c r="BP36" s="116" t="s">
        <v>36</v>
      </c>
      <c r="BQ36" s="111" t="s">
        <v>36</v>
      </c>
      <c r="BR36" s="120" t="s">
        <v>36</v>
      </c>
      <c r="BS36" s="116" t="s">
        <v>36</v>
      </c>
      <c r="BT36" s="116" t="s">
        <v>36</v>
      </c>
      <c r="BU36" s="116" t="s">
        <v>36</v>
      </c>
      <c r="BV36" s="116" t="s">
        <v>36</v>
      </c>
      <c r="BW36" s="116" t="s">
        <v>36</v>
      </c>
      <c r="BX36" s="116" t="s">
        <v>36</v>
      </c>
      <c r="BY36" s="105" t="s">
        <v>36</v>
      </c>
      <c r="BZ36" s="105" t="s">
        <v>36</v>
      </c>
      <c r="CA36" s="105" t="s">
        <v>36</v>
      </c>
      <c r="CB36" s="105" t="s">
        <v>36</v>
      </c>
      <c r="CC36" s="105" t="s">
        <v>36</v>
      </c>
      <c r="CD36" s="105" t="s">
        <v>36</v>
      </c>
      <c r="CE36" s="105" t="s">
        <v>36</v>
      </c>
      <c r="CF36" s="105" t="s">
        <v>36</v>
      </c>
      <c r="CG36" s="105" t="s">
        <v>36</v>
      </c>
      <c r="CH36" s="105" t="s">
        <v>36</v>
      </c>
      <c r="CI36" s="85"/>
      <c r="CJ36" s="85"/>
      <c r="CK36" s="85"/>
      <c r="CL36" s="85"/>
      <c r="CM36" s="85"/>
      <c r="CN36" s="85"/>
      <c r="CO36" s="85"/>
      <c r="CP36" s="85"/>
      <c r="CQ36" s="85"/>
      <c r="CR36" s="85"/>
      <c r="CS36" s="85"/>
      <c r="CT36" s="85"/>
      <c r="CU36" s="85"/>
      <c r="CV36" s="85"/>
      <c r="CW36" s="85"/>
      <c r="CX36" s="85"/>
      <c r="CY36" s="85"/>
      <c r="CZ36" s="85"/>
    </row>
    <row r="37" s="759" customFormat="true" ht="15" customHeight="true" x14ac:dyDescent="0.2">
      <c r="A37" s="863" t="s">
        <v>174</v>
      </c>
      <c r="B37" s="454" t="s">
        <v>50</v>
      </c>
      <c r="C37" s="194">
        <v>3.4295997270952561</v>
      </c>
      <c r="D37" s="193">
        <v>3.1888436728871103</v>
      </c>
      <c r="E37" s="193">
        <v>4.6146114765114463</v>
      </c>
      <c r="F37" s="193">
        <v>10.097693069708567</v>
      </c>
      <c r="G37" s="192">
        <v>16.941357867086548</v>
      </c>
      <c r="H37" s="191">
        <v>7.538812188369544</v>
      </c>
      <c r="I37" s="193">
        <v>9.965657574463938</v>
      </c>
      <c r="J37" s="193">
        <v>11.331399196049002</v>
      </c>
      <c r="K37" s="193">
        <v>14.111591675774552</v>
      </c>
      <c r="L37" s="190">
        <v>25.404682374787029</v>
      </c>
      <c r="M37" s="194">
        <v>2.9635722955898007</v>
      </c>
      <c r="N37" s="193">
        <v>3.0510074563551126</v>
      </c>
      <c r="O37" s="193">
        <v>2.7770099055062873</v>
      </c>
      <c r="P37" s="193">
        <v>3.3400152821219442</v>
      </c>
      <c r="Q37" s="192">
        <v>7.0240063251952032</v>
      </c>
      <c r="R37" s="191">
        <v>7.0011917215306054</v>
      </c>
      <c r="S37" s="193">
        <v>15.231427867362482</v>
      </c>
      <c r="T37" s="193">
        <v>3.3609458149098597</v>
      </c>
      <c r="U37" s="193">
        <v>5.5433665964443701</v>
      </c>
      <c r="V37" s="193">
        <v>14.346510097668036</v>
      </c>
      <c r="W37" s="193">
        <v>5.3279775146484063</v>
      </c>
      <c r="X37" s="193">
        <v>3.1419952077346629</v>
      </c>
      <c r="Y37" s="193">
        <v>3.2597695472485539</v>
      </c>
      <c r="Z37" s="193">
        <v>4.9678383285322365</v>
      </c>
      <c r="AA37" s="193">
        <v>5.4167382713545074</v>
      </c>
      <c r="AB37" s="193">
        <v>3.8011976642523608</v>
      </c>
      <c r="AC37" s="193">
        <v>8.9362853669970583</v>
      </c>
      <c r="AD37" s="193">
        <v>10.968648334194278</v>
      </c>
      <c r="AE37" s="193">
        <v>3.1553820463207898</v>
      </c>
      <c r="AF37" s="193">
        <v>7.3722216053008065</v>
      </c>
      <c r="AG37" s="193">
        <v>7.5653615967943306</v>
      </c>
      <c r="AH37" s="190">
        <v>12.812739106056997</v>
      </c>
      <c r="AI37" s="513"/>
      <c r="AJ37" s="513"/>
      <c r="AK37" s="513"/>
      <c r="AL37" s="513"/>
      <c r="AM37" s="513"/>
      <c r="AN37" s="513"/>
      <c r="AO37" s="513"/>
      <c r="AP37" s="513"/>
      <c r="AQ37" s="513"/>
      <c r="AR37" s="513"/>
      <c r="AS37" s="513"/>
      <c r="AT37" s="513"/>
      <c r="AU37" s="513"/>
      <c r="AV37" s="513"/>
      <c r="AW37" s="513"/>
      <c r="AX37" s="513"/>
      <c r="AY37" s="513"/>
      <c r="AZ37" s="757"/>
      <c r="BA37" s="886" t="s">
        <v>126</v>
      </c>
      <c r="BB37" s="641" t="s">
        <v>50</v>
      </c>
      <c r="BC37" s="120" t="s">
        <v>36</v>
      </c>
      <c r="BD37" s="116" t="s">
        <v>36</v>
      </c>
      <c r="BE37" s="116" t="s">
        <v>36</v>
      </c>
      <c r="BF37" s="116" t="s">
        <v>36</v>
      </c>
      <c r="BG37" s="111" t="s">
        <v>36</v>
      </c>
      <c r="BH37" s="120" t="s">
        <v>36</v>
      </c>
      <c r="BI37" s="116" t="s">
        <v>36</v>
      </c>
      <c r="BJ37" s="116" t="s">
        <v>36</v>
      </c>
      <c r="BK37" s="116" t="s">
        <v>36</v>
      </c>
      <c r="BL37" s="111" t="s">
        <v>36</v>
      </c>
      <c r="BM37" s="120" t="s">
        <v>36</v>
      </c>
      <c r="BN37" s="116" t="s">
        <v>36</v>
      </c>
      <c r="BO37" s="116" t="s">
        <v>36</v>
      </c>
      <c r="BP37" s="116" t="s">
        <v>36</v>
      </c>
      <c r="BQ37" s="111" t="s">
        <v>36</v>
      </c>
      <c r="BR37" s="120" t="s">
        <v>36</v>
      </c>
      <c r="BS37" s="116" t="s">
        <v>36</v>
      </c>
      <c r="BT37" s="116" t="s">
        <v>36</v>
      </c>
      <c r="BU37" s="116" t="s">
        <v>36</v>
      </c>
      <c r="BV37" s="116" t="s">
        <v>36</v>
      </c>
      <c r="BW37" s="116" t="s">
        <v>36</v>
      </c>
      <c r="BX37" s="116" t="s">
        <v>36</v>
      </c>
      <c r="BY37" s="105" t="s">
        <v>36</v>
      </c>
      <c r="BZ37" s="105" t="s">
        <v>36</v>
      </c>
      <c r="CA37" s="105" t="s">
        <v>36</v>
      </c>
      <c r="CB37" s="105" t="s">
        <v>36</v>
      </c>
      <c r="CC37" s="105" t="s">
        <v>36</v>
      </c>
      <c r="CD37" s="105" t="s">
        <v>36</v>
      </c>
      <c r="CE37" s="105" t="s">
        <v>36</v>
      </c>
      <c r="CF37" s="105" t="s">
        <v>36</v>
      </c>
      <c r="CG37" s="105" t="s">
        <v>36</v>
      </c>
      <c r="CH37" s="105" t="s">
        <v>36</v>
      </c>
      <c r="CI37" s="85"/>
      <c r="CJ37" s="85"/>
      <c r="CK37" s="85"/>
      <c r="CL37" s="85"/>
      <c r="CM37" s="85"/>
      <c r="CN37" s="85"/>
      <c r="CO37" s="85"/>
      <c r="CP37" s="85"/>
      <c r="CQ37" s="85"/>
      <c r="CR37" s="85"/>
      <c r="CS37" s="85"/>
      <c r="CT37" s="85"/>
      <c r="CU37" s="85"/>
      <c r="CV37" s="85"/>
      <c r="CW37" s="85"/>
      <c r="CX37" s="85"/>
      <c r="CY37" s="85"/>
      <c r="CZ37" s="85"/>
    </row>
    <row r="38" s="759" customFormat="true" ht="15" customHeight="true" x14ac:dyDescent="0.2">
      <c r="A38" s="863"/>
      <c r="B38" s="454" t="s">
        <v>49</v>
      </c>
      <c r="C38" s="194">
        <v>96.57040027290455</v>
      </c>
      <c r="D38" s="193">
        <v>96.811156327112926</v>
      </c>
      <c r="E38" s="193">
        <v>95.385388523488572</v>
      </c>
      <c r="F38" s="193">
        <v>89.902306930291417</v>
      </c>
      <c r="G38" s="192">
        <v>83.058642132913548</v>
      </c>
      <c r="H38" s="191">
        <v>92.461187811630523</v>
      </c>
      <c r="I38" s="193">
        <v>90.034342425536025</v>
      </c>
      <c r="J38" s="193">
        <v>88.668600803951065</v>
      </c>
      <c r="K38" s="193">
        <v>85.88840832422548</v>
      </c>
      <c r="L38" s="190">
        <v>74.595317625213042</v>
      </c>
      <c r="M38" s="194">
        <v>97.036427704410201</v>
      </c>
      <c r="N38" s="193">
        <v>96.948992543644934</v>
      </c>
      <c r="O38" s="193">
        <v>97.222990094493724</v>
      </c>
      <c r="P38" s="193">
        <v>96.659984717878046</v>
      </c>
      <c r="Q38" s="192">
        <v>92.975993674804798</v>
      </c>
      <c r="R38" s="191">
        <v>92.998808278469355</v>
      </c>
      <c r="S38" s="193">
        <v>84.768572132637516</v>
      </c>
      <c r="T38" s="193">
        <v>96.639054185090089</v>
      </c>
      <c r="U38" s="193">
        <v>94.456633403555728</v>
      </c>
      <c r="V38" s="193">
        <v>85.653489902331998</v>
      </c>
      <c r="W38" s="193">
        <v>94.672022485351619</v>
      </c>
      <c r="X38" s="193">
        <v>96.858004792265305</v>
      </c>
      <c r="Y38" s="193">
        <v>96.740230452751462</v>
      </c>
      <c r="Z38" s="193">
        <v>95.032161671467748</v>
      </c>
      <c r="AA38" s="193">
        <v>94.583261728645482</v>
      </c>
      <c r="AB38" s="193">
        <v>96.1988023357477</v>
      </c>
      <c r="AC38" s="193">
        <v>91.063714633002931</v>
      </c>
      <c r="AD38" s="193">
        <v>89.031351665805673</v>
      </c>
      <c r="AE38" s="193">
        <v>96.844617953679233</v>
      </c>
      <c r="AF38" s="193">
        <v>92.627778394699178</v>
      </c>
      <c r="AG38" s="193">
        <v>92.43463840320571</v>
      </c>
      <c r="AH38" s="190">
        <v>87.187260893943005</v>
      </c>
      <c r="AI38" s="513"/>
      <c r="AJ38" s="513"/>
      <c r="AK38" s="513"/>
      <c r="AL38" s="513"/>
      <c r="AM38" s="513"/>
      <c r="AN38" s="513"/>
      <c r="AO38" s="513"/>
      <c r="AP38" s="513"/>
      <c r="AQ38" s="513"/>
      <c r="AR38" s="513"/>
      <c r="AS38" s="513"/>
      <c r="AT38" s="513"/>
      <c r="AU38" s="513"/>
      <c r="AV38" s="513"/>
      <c r="AW38" s="513"/>
      <c r="AX38" s="513"/>
      <c r="AY38" s="513"/>
      <c r="AZ38" s="757"/>
      <c r="BA38" s="886"/>
      <c r="BB38" s="641" t="s">
        <v>49</v>
      </c>
      <c r="BC38" s="120" t="s">
        <v>36</v>
      </c>
      <c r="BD38" s="116" t="s">
        <v>36</v>
      </c>
      <c r="BE38" s="116" t="s">
        <v>36</v>
      </c>
      <c r="BF38" s="116" t="s">
        <v>36</v>
      </c>
      <c r="BG38" s="111" t="s">
        <v>36</v>
      </c>
      <c r="BH38" s="120" t="s">
        <v>36</v>
      </c>
      <c r="BI38" s="116" t="s">
        <v>36</v>
      </c>
      <c r="BJ38" s="116" t="s">
        <v>36</v>
      </c>
      <c r="BK38" s="116" t="s">
        <v>36</v>
      </c>
      <c r="BL38" s="111" t="s">
        <v>36</v>
      </c>
      <c r="BM38" s="120" t="s">
        <v>36</v>
      </c>
      <c r="BN38" s="116" t="s">
        <v>36</v>
      </c>
      <c r="BO38" s="116" t="s">
        <v>36</v>
      </c>
      <c r="BP38" s="116" t="s">
        <v>36</v>
      </c>
      <c r="BQ38" s="111" t="s">
        <v>36</v>
      </c>
      <c r="BR38" s="120" t="s">
        <v>36</v>
      </c>
      <c r="BS38" s="116" t="s">
        <v>36</v>
      </c>
      <c r="BT38" s="116" t="s">
        <v>36</v>
      </c>
      <c r="BU38" s="116" t="s">
        <v>36</v>
      </c>
      <c r="BV38" s="116" t="s">
        <v>36</v>
      </c>
      <c r="BW38" s="116" t="s">
        <v>36</v>
      </c>
      <c r="BX38" s="116" t="s">
        <v>36</v>
      </c>
      <c r="BY38" s="105" t="s">
        <v>36</v>
      </c>
      <c r="BZ38" s="105" t="s">
        <v>36</v>
      </c>
      <c r="CA38" s="105" t="s">
        <v>36</v>
      </c>
      <c r="CB38" s="105" t="s">
        <v>36</v>
      </c>
      <c r="CC38" s="105" t="s">
        <v>36</v>
      </c>
      <c r="CD38" s="105" t="s">
        <v>36</v>
      </c>
      <c r="CE38" s="105" t="s">
        <v>36</v>
      </c>
      <c r="CF38" s="105" t="s">
        <v>36</v>
      </c>
      <c r="CG38" s="105" t="s">
        <v>36</v>
      </c>
      <c r="CH38" s="105" t="s">
        <v>36</v>
      </c>
      <c r="CI38" s="85"/>
      <c r="CJ38" s="85"/>
      <c r="CK38" s="85"/>
      <c r="CL38" s="85"/>
      <c r="CM38" s="85"/>
      <c r="CN38" s="85"/>
      <c r="CO38" s="85"/>
      <c r="CP38" s="85"/>
      <c r="CQ38" s="85"/>
      <c r="CR38" s="85"/>
      <c r="CS38" s="85"/>
      <c r="CT38" s="85"/>
      <c r="CU38" s="85"/>
      <c r="CV38" s="85"/>
      <c r="CW38" s="85"/>
      <c r="CX38" s="85"/>
      <c r="CY38" s="85"/>
      <c r="CZ38" s="85"/>
    </row>
    <row r="39" s="384" customFormat="true" ht="15" customHeight="true" x14ac:dyDescent="0.2">
      <c r="A39" s="863" t="s">
        <v>123</v>
      </c>
      <c r="B39" s="454" t="s">
        <v>50</v>
      </c>
      <c r="C39" s="136" t="s">
        <v>36</v>
      </c>
      <c r="D39" s="133" t="s">
        <v>36</v>
      </c>
      <c r="E39" s="133" t="s">
        <v>36</v>
      </c>
      <c r="F39" s="133" t="s">
        <v>36</v>
      </c>
      <c r="G39" s="130" t="s">
        <v>36</v>
      </c>
      <c r="H39" s="127" t="s">
        <v>36</v>
      </c>
      <c r="I39" s="133" t="s">
        <v>36</v>
      </c>
      <c r="J39" s="133" t="s">
        <v>36</v>
      </c>
      <c r="K39" s="133" t="s">
        <v>36</v>
      </c>
      <c r="L39" s="124" t="s">
        <v>36</v>
      </c>
      <c r="M39" s="136" t="s">
        <v>36</v>
      </c>
      <c r="N39" s="133" t="s">
        <v>36</v>
      </c>
      <c r="O39" s="133" t="s">
        <v>36</v>
      </c>
      <c r="P39" s="133" t="s">
        <v>36</v>
      </c>
      <c r="Q39" s="130" t="s">
        <v>36</v>
      </c>
      <c r="R39" s="127" t="s">
        <v>36</v>
      </c>
      <c r="S39" s="133" t="s">
        <v>36</v>
      </c>
      <c r="T39" s="133" t="s">
        <v>36</v>
      </c>
      <c r="U39" s="133" t="s">
        <v>36</v>
      </c>
      <c r="V39" s="133" t="s">
        <v>36</v>
      </c>
      <c r="W39" s="133" t="s">
        <v>36</v>
      </c>
      <c r="X39" s="133" t="s">
        <v>36</v>
      </c>
      <c r="Y39" s="133" t="s">
        <v>36</v>
      </c>
      <c r="Z39" s="133" t="s">
        <v>36</v>
      </c>
      <c r="AA39" s="133" t="s">
        <v>36</v>
      </c>
      <c r="AB39" s="133" t="s">
        <v>36</v>
      </c>
      <c r="AC39" s="133" t="s">
        <v>36</v>
      </c>
      <c r="AD39" s="133" t="s">
        <v>36</v>
      </c>
      <c r="AE39" s="133" t="s">
        <v>36</v>
      </c>
      <c r="AF39" s="133" t="s">
        <v>36</v>
      </c>
      <c r="AG39" s="133" t="s">
        <v>36</v>
      </c>
      <c r="AH39" s="124" t="s">
        <v>36</v>
      </c>
      <c r="AI39" s="87"/>
      <c r="AJ39" s="87"/>
      <c r="AK39" s="87"/>
      <c r="AL39" s="87"/>
      <c r="AM39" s="87"/>
      <c r="AN39" s="87"/>
      <c r="AO39" s="87"/>
      <c r="AP39" s="87"/>
      <c r="AQ39" s="87"/>
      <c r="AR39" s="87"/>
      <c r="AS39" s="87"/>
      <c r="AT39" s="87"/>
      <c r="AU39" s="87"/>
      <c r="AV39" s="87"/>
      <c r="AW39" s="87"/>
      <c r="AX39" s="87"/>
      <c r="AY39" s="87"/>
      <c r="AZ39" s="421"/>
      <c r="BA39" s="886" t="s">
        <v>123</v>
      </c>
      <c r="BB39" s="641" t="s">
        <v>50</v>
      </c>
      <c r="BC39" s="120" t="s">
        <v>36</v>
      </c>
      <c r="BD39" s="116" t="s">
        <v>36</v>
      </c>
      <c r="BE39" s="116" t="s">
        <v>36</v>
      </c>
      <c r="BF39" s="116" t="s">
        <v>36</v>
      </c>
      <c r="BG39" s="111" t="s">
        <v>36</v>
      </c>
      <c r="BH39" s="120" t="s">
        <v>36</v>
      </c>
      <c r="BI39" s="116" t="s">
        <v>36</v>
      </c>
      <c r="BJ39" s="116" t="s">
        <v>36</v>
      </c>
      <c r="BK39" s="116" t="s">
        <v>36</v>
      </c>
      <c r="BL39" s="111" t="s">
        <v>36</v>
      </c>
      <c r="BM39" s="120" t="s">
        <v>36</v>
      </c>
      <c r="BN39" s="116" t="s">
        <v>36</v>
      </c>
      <c r="BO39" s="116" t="s">
        <v>36</v>
      </c>
      <c r="BP39" s="116" t="s">
        <v>36</v>
      </c>
      <c r="BQ39" s="111" t="s">
        <v>36</v>
      </c>
      <c r="BR39" s="120" t="s">
        <v>36</v>
      </c>
      <c r="BS39" s="116" t="s">
        <v>36</v>
      </c>
      <c r="BT39" s="116" t="s">
        <v>36</v>
      </c>
      <c r="BU39" s="116" t="s">
        <v>36</v>
      </c>
      <c r="BV39" s="116" t="s">
        <v>36</v>
      </c>
      <c r="BW39" s="116" t="s">
        <v>36</v>
      </c>
      <c r="BX39" s="116" t="s">
        <v>36</v>
      </c>
      <c r="BY39" s="105" t="s">
        <v>36</v>
      </c>
      <c r="BZ39" s="105" t="s">
        <v>36</v>
      </c>
      <c r="CA39" s="105" t="s">
        <v>36</v>
      </c>
      <c r="CB39" s="105" t="s">
        <v>36</v>
      </c>
      <c r="CC39" s="105" t="s">
        <v>36</v>
      </c>
      <c r="CD39" s="105" t="s">
        <v>36</v>
      </c>
      <c r="CE39" s="105" t="s">
        <v>36</v>
      </c>
      <c r="CF39" s="105" t="s">
        <v>36</v>
      </c>
      <c r="CG39" s="105" t="s">
        <v>36</v>
      </c>
      <c r="CH39" s="105" t="s">
        <v>36</v>
      </c>
      <c r="CI39" s="85"/>
      <c r="CJ39" s="85"/>
      <c r="CK39" s="85"/>
      <c r="CL39" s="85"/>
      <c r="CM39" s="85"/>
      <c r="CN39" s="85"/>
      <c r="CO39" s="85"/>
      <c r="CP39" s="85"/>
      <c r="CQ39" s="85"/>
      <c r="CR39" s="85"/>
      <c r="CS39" s="85"/>
      <c r="CT39" s="85"/>
      <c r="CU39" s="85"/>
      <c r="CV39" s="85"/>
      <c r="CW39" s="85"/>
      <c r="CX39" s="85"/>
      <c r="CY39" s="85"/>
      <c r="CZ39" s="85"/>
    </row>
    <row r="40" s="384" customFormat="true" ht="15" customHeight="true" x14ac:dyDescent="0.2">
      <c r="A40" s="863"/>
      <c r="B40" s="454" t="s">
        <v>49</v>
      </c>
      <c r="C40" s="136" t="s">
        <v>36</v>
      </c>
      <c r="D40" s="133" t="s">
        <v>36</v>
      </c>
      <c r="E40" s="133" t="s">
        <v>36</v>
      </c>
      <c r="F40" s="133" t="s">
        <v>36</v>
      </c>
      <c r="G40" s="130" t="s">
        <v>36</v>
      </c>
      <c r="H40" s="127" t="s">
        <v>36</v>
      </c>
      <c r="I40" s="133" t="s">
        <v>36</v>
      </c>
      <c r="J40" s="133" t="s">
        <v>36</v>
      </c>
      <c r="K40" s="133" t="s">
        <v>36</v>
      </c>
      <c r="L40" s="124" t="s">
        <v>36</v>
      </c>
      <c r="M40" s="136" t="s">
        <v>36</v>
      </c>
      <c r="N40" s="133" t="s">
        <v>36</v>
      </c>
      <c r="O40" s="133" t="s">
        <v>36</v>
      </c>
      <c r="P40" s="133" t="s">
        <v>36</v>
      </c>
      <c r="Q40" s="130" t="s">
        <v>36</v>
      </c>
      <c r="R40" s="127" t="s">
        <v>36</v>
      </c>
      <c r="S40" s="133" t="s">
        <v>36</v>
      </c>
      <c r="T40" s="133" t="s">
        <v>36</v>
      </c>
      <c r="U40" s="133" t="s">
        <v>36</v>
      </c>
      <c r="V40" s="133" t="s">
        <v>36</v>
      </c>
      <c r="W40" s="133" t="s">
        <v>36</v>
      </c>
      <c r="X40" s="133" t="s">
        <v>36</v>
      </c>
      <c r="Y40" s="133" t="s">
        <v>36</v>
      </c>
      <c r="Z40" s="133" t="s">
        <v>36</v>
      </c>
      <c r="AA40" s="133" t="s">
        <v>36</v>
      </c>
      <c r="AB40" s="133" t="s">
        <v>36</v>
      </c>
      <c r="AC40" s="133" t="s">
        <v>36</v>
      </c>
      <c r="AD40" s="133" t="s">
        <v>36</v>
      </c>
      <c r="AE40" s="133" t="s">
        <v>36</v>
      </c>
      <c r="AF40" s="133" t="s">
        <v>36</v>
      </c>
      <c r="AG40" s="133" t="s">
        <v>36</v>
      </c>
      <c r="AH40" s="124" t="s">
        <v>36</v>
      </c>
      <c r="AI40" s="87"/>
      <c r="AJ40" s="87"/>
      <c r="AK40" s="87"/>
      <c r="AL40" s="87"/>
      <c r="AM40" s="87"/>
      <c r="AN40" s="87"/>
      <c r="AO40" s="87"/>
      <c r="AP40" s="87"/>
      <c r="AQ40" s="87"/>
      <c r="AR40" s="87"/>
      <c r="AS40" s="87"/>
      <c r="AT40" s="87"/>
      <c r="AU40" s="87"/>
      <c r="AV40" s="87"/>
      <c r="AW40" s="87"/>
      <c r="AX40" s="87"/>
      <c r="AY40" s="87"/>
      <c r="AZ40" s="421"/>
      <c r="BA40" s="886"/>
      <c r="BB40" s="641" t="s">
        <v>49</v>
      </c>
      <c r="BC40" s="120" t="s">
        <v>36</v>
      </c>
      <c r="BD40" s="116" t="s">
        <v>36</v>
      </c>
      <c r="BE40" s="116" t="s">
        <v>36</v>
      </c>
      <c r="BF40" s="116" t="s">
        <v>36</v>
      </c>
      <c r="BG40" s="111" t="s">
        <v>36</v>
      </c>
      <c r="BH40" s="120" t="s">
        <v>36</v>
      </c>
      <c r="BI40" s="116" t="s">
        <v>36</v>
      </c>
      <c r="BJ40" s="116" t="s">
        <v>36</v>
      </c>
      <c r="BK40" s="116" t="s">
        <v>36</v>
      </c>
      <c r="BL40" s="111" t="s">
        <v>36</v>
      </c>
      <c r="BM40" s="120" t="s">
        <v>36</v>
      </c>
      <c r="BN40" s="116" t="s">
        <v>36</v>
      </c>
      <c r="BO40" s="116" t="s">
        <v>36</v>
      </c>
      <c r="BP40" s="116" t="s">
        <v>36</v>
      </c>
      <c r="BQ40" s="111" t="s">
        <v>36</v>
      </c>
      <c r="BR40" s="120" t="s">
        <v>36</v>
      </c>
      <c r="BS40" s="116" t="s">
        <v>36</v>
      </c>
      <c r="BT40" s="116" t="s">
        <v>36</v>
      </c>
      <c r="BU40" s="116" t="s">
        <v>36</v>
      </c>
      <c r="BV40" s="116" t="s">
        <v>36</v>
      </c>
      <c r="BW40" s="116" t="s">
        <v>36</v>
      </c>
      <c r="BX40" s="116" t="s">
        <v>36</v>
      </c>
      <c r="BY40" s="105" t="s">
        <v>36</v>
      </c>
      <c r="BZ40" s="105" t="s">
        <v>36</v>
      </c>
      <c r="CA40" s="105" t="s">
        <v>36</v>
      </c>
      <c r="CB40" s="105" t="s">
        <v>36</v>
      </c>
      <c r="CC40" s="105" t="s">
        <v>36</v>
      </c>
      <c r="CD40" s="105" t="s">
        <v>36</v>
      </c>
      <c r="CE40" s="105" t="s">
        <v>36</v>
      </c>
      <c r="CF40" s="105" t="s">
        <v>36</v>
      </c>
      <c r="CG40" s="105" t="s">
        <v>36</v>
      </c>
      <c r="CH40" s="105" t="s">
        <v>36</v>
      </c>
      <c r="CI40" s="85"/>
      <c r="CJ40" s="85"/>
      <c r="CK40" s="85"/>
      <c r="CL40" s="85"/>
      <c r="CM40" s="85"/>
      <c r="CN40" s="85"/>
      <c r="CO40" s="85"/>
      <c r="CP40" s="85"/>
      <c r="CQ40" s="85"/>
      <c r="CR40" s="85"/>
      <c r="CS40" s="85"/>
      <c r="CT40" s="85"/>
      <c r="CU40" s="85"/>
      <c r="CV40" s="85"/>
      <c r="CW40" s="85"/>
      <c r="CX40" s="85"/>
      <c r="CY40" s="85"/>
      <c r="CZ40" s="85"/>
    </row>
    <row r="41" s="759" customFormat="true" ht="15" customHeight="true" x14ac:dyDescent="0.2">
      <c r="A41" s="863" t="s">
        <v>57</v>
      </c>
      <c r="B41" s="454" t="s">
        <v>50</v>
      </c>
      <c r="C41" s="194">
        <v>37.007291589152999</v>
      </c>
      <c r="D41" s="193">
        <v>35.195378943510292</v>
      </c>
      <c r="E41" s="193">
        <v>35.551241372305981</v>
      </c>
      <c r="F41" s="193">
        <v>31.695253622734263</v>
      </c>
      <c r="G41" s="192">
        <v>26.482752066598415</v>
      </c>
      <c r="H41" s="191">
        <v>32.260395158281426</v>
      </c>
      <c r="I41" s="193">
        <v>29.86319734551499</v>
      </c>
      <c r="J41" s="193">
        <v>23.61635352549694</v>
      </c>
      <c r="K41" s="193">
        <v>22.059514031007442</v>
      </c>
      <c r="L41" s="190">
        <v>25.420582701054396</v>
      </c>
      <c r="M41" s="194">
        <v>37.238272768830896</v>
      </c>
      <c r="N41" s="193">
        <v>36.772996206424224</v>
      </c>
      <c r="O41" s="193">
        <v>35.654993908906526</v>
      </c>
      <c r="P41" s="193">
        <v>36.95047256200138</v>
      </c>
      <c r="Q41" s="192">
        <v>39.64114364023483</v>
      </c>
      <c r="R41" s="191">
        <v>26.10431865334602</v>
      </c>
      <c r="S41" s="193">
        <v>18.758983467407525</v>
      </c>
      <c r="T41" s="193">
        <v>29.468818893384729</v>
      </c>
      <c r="U41" s="193">
        <v>26.988989965509376</v>
      </c>
      <c r="V41" s="193">
        <v>18.074239567037552</v>
      </c>
      <c r="W41" s="193">
        <v>37.455051923031526</v>
      </c>
      <c r="X41" s="193">
        <v>45.54509624529102</v>
      </c>
      <c r="Y41" s="193">
        <v>46.674654692732098</v>
      </c>
      <c r="Z41" s="193">
        <v>24.631084608005505</v>
      </c>
      <c r="AA41" s="193">
        <v>38.579850030870233</v>
      </c>
      <c r="AB41" s="193">
        <v>30.65239620452661</v>
      </c>
      <c r="AC41" s="193">
        <v>38.708384910865298</v>
      </c>
      <c r="AD41" s="193">
        <v>23.324281511725793</v>
      </c>
      <c r="AE41" s="193">
        <v>39.326267266204326</v>
      </c>
      <c r="AF41" s="193">
        <v>38.508551093568066</v>
      </c>
      <c r="AG41" s="193">
        <v>38.753922702945658</v>
      </c>
      <c r="AH41" s="190">
        <v>22.251833081900902</v>
      </c>
      <c r="AI41" s="513"/>
      <c r="AJ41" s="513"/>
      <c r="AK41" s="513"/>
      <c r="AL41" s="513"/>
      <c r="AM41" s="513"/>
      <c r="AN41" s="513"/>
      <c r="AO41" s="513"/>
      <c r="AP41" s="513"/>
      <c r="AQ41" s="513"/>
      <c r="AR41" s="513"/>
      <c r="AS41" s="513"/>
      <c r="AT41" s="513"/>
      <c r="AU41" s="513"/>
      <c r="AV41" s="513"/>
      <c r="AW41" s="513"/>
      <c r="AX41" s="513"/>
      <c r="AY41" s="513"/>
      <c r="AZ41" s="757"/>
      <c r="BA41" s="886" t="s">
        <v>57</v>
      </c>
      <c r="BB41" s="641" t="s">
        <v>50</v>
      </c>
      <c r="BC41" s="120" t="s">
        <v>36</v>
      </c>
      <c r="BD41" s="116" t="s">
        <v>36</v>
      </c>
      <c r="BE41" s="116" t="s">
        <v>36</v>
      </c>
      <c r="BF41" s="116" t="s">
        <v>36</v>
      </c>
      <c r="BG41" s="111" t="s">
        <v>36</v>
      </c>
      <c r="BH41" s="120" t="s">
        <v>36</v>
      </c>
      <c r="BI41" s="116" t="s">
        <v>36</v>
      </c>
      <c r="BJ41" s="116" t="s">
        <v>36</v>
      </c>
      <c r="BK41" s="116" t="s">
        <v>36</v>
      </c>
      <c r="BL41" s="111" t="s">
        <v>36</v>
      </c>
      <c r="BM41" s="120" t="s">
        <v>36</v>
      </c>
      <c r="BN41" s="116" t="s">
        <v>36</v>
      </c>
      <c r="BO41" s="116" t="s">
        <v>36</v>
      </c>
      <c r="BP41" s="116" t="s">
        <v>36</v>
      </c>
      <c r="BQ41" s="111" t="s">
        <v>36</v>
      </c>
      <c r="BR41" s="120" t="s">
        <v>36</v>
      </c>
      <c r="BS41" s="116" t="s">
        <v>36</v>
      </c>
      <c r="BT41" s="116" t="s">
        <v>36</v>
      </c>
      <c r="BU41" s="116" t="s">
        <v>36</v>
      </c>
      <c r="BV41" s="116" t="s">
        <v>36</v>
      </c>
      <c r="BW41" s="116" t="s">
        <v>36</v>
      </c>
      <c r="BX41" s="116" t="s">
        <v>36</v>
      </c>
      <c r="BY41" s="105" t="s">
        <v>36</v>
      </c>
      <c r="BZ41" s="105" t="s">
        <v>36</v>
      </c>
      <c r="CA41" s="105" t="s">
        <v>36</v>
      </c>
      <c r="CB41" s="105" t="s">
        <v>36</v>
      </c>
      <c r="CC41" s="105" t="s">
        <v>36</v>
      </c>
      <c r="CD41" s="105" t="s">
        <v>36</v>
      </c>
      <c r="CE41" s="105" t="s">
        <v>36</v>
      </c>
      <c r="CF41" s="105" t="s">
        <v>36</v>
      </c>
      <c r="CG41" s="105" t="s">
        <v>36</v>
      </c>
      <c r="CH41" s="105" t="s">
        <v>36</v>
      </c>
      <c r="CI41" s="85"/>
      <c r="CJ41" s="85"/>
      <c r="CK41" s="85"/>
      <c r="CL41" s="85"/>
      <c r="CM41" s="85"/>
      <c r="CN41" s="85"/>
      <c r="CO41" s="85"/>
      <c r="CP41" s="85"/>
      <c r="CQ41" s="85"/>
      <c r="CR41" s="85"/>
      <c r="CS41" s="85"/>
      <c r="CT41" s="85"/>
      <c r="CU41" s="85"/>
      <c r="CV41" s="85"/>
      <c r="CW41" s="85"/>
      <c r="CX41" s="85"/>
      <c r="CY41" s="85"/>
      <c r="CZ41" s="85"/>
    </row>
    <row r="42" s="759" customFormat="true" ht="15" customHeight="true" x14ac:dyDescent="0.2">
      <c r="A42" s="863"/>
      <c r="B42" s="454" t="s">
        <v>49</v>
      </c>
      <c r="C42" s="194">
        <v>62.992708410847307</v>
      </c>
      <c r="D42" s="193">
        <v>64.804621056490205</v>
      </c>
      <c r="E42" s="193">
        <v>64.44875862769392</v>
      </c>
      <c r="F42" s="193">
        <v>68.304746377265701</v>
      </c>
      <c r="G42" s="192">
        <v>73.517247933401677</v>
      </c>
      <c r="H42" s="191">
        <v>67.739604841718631</v>
      </c>
      <c r="I42" s="193">
        <v>70.136802654485066</v>
      </c>
      <c r="J42" s="193">
        <v>76.383646474503109</v>
      </c>
      <c r="K42" s="193">
        <v>77.940485968992647</v>
      </c>
      <c r="L42" s="190">
        <v>74.5794172989456</v>
      </c>
      <c r="M42" s="194">
        <v>62.761727231169097</v>
      </c>
      <c r="N42" s="193">
        <v>63.227003793575761</v>
      </c>
      <c r="O42" s="193">
        <v>64.345006091093509</v>
      </c>
      <c r="P42" s="193">
        <v>63.049527437998499</v>
      </c>
      <c r="Q42" s="192">
        <v>60.358856359765255</v>
      </c>
      <c r="R42" s="191">
        <v>73.895681346653816</v>
      </c>
      <c r="S42" s="193">
        <v>81.241016532592468</v>
      </c>
      <c r="T42" s="193">
        <v>70.531181106615122</v>
      </c>
      <c r="U42" s="193">
        <v>73.011010034490738</v>
      </c>
      <c r="V42" s="193">
        <v>81.925760432962434</v>
      </c>
      <c r="W42" s="193">
        <v>62.544948076968574</v>
      </c>
      <c r="X42" s="193">
        <v>54.45490375470893</v>
      </c>
      <c r="Y42" s="193">
        <v>53.325345307268179</v>
      </c>
      <c r="Z42" s="193">
        <v>75.368915391994591</v>
      </c>
      <c r="AA42" s="193">
        <v>61.420149969129632</v>
      </c>
      <c r="AB42" s="193">
        <v>69.347603795473162</v>
      </c>
      <c r="AC42" s="193">
        <v>61.291615089134652</v>
      </c>
      <c r="AD42" s="193">
        <v>76.675718488274043</v>
      </c>
      <c r="AE42" s="193">
        <v>60.673732733795674</v>
      </c>
      <c r="AF42" s="193">
        <v>61.491448906432232</v>
      </c>
      <c r="AG42" s="193">
        <v>61.246077297054192</v>
      </c>
      <c r="AH42" s="190">
        <v>77.748166918099102</v>
      </c>
      <c r="AI42" s="513"/>
      <c r="AJ42" s="513"/>
      <c r="AK42" s="513"/>
      <c r="AL42" s="513"/>
      <c r="AM42" s="513"/>
      <c r="AN42" s="513"/>
      <c r="AO42" s="513"/>
      <c r="AP42" s="513"/>
      <c r="AQ42" s="513"/>
      <c r="AR42" s="513"/>
      <c r="AS42" s="513"/>
      <c r="AT42" s="513"/>
      <c r="AU42" s="513"/>
      <c r="AV42" s="513"/>
      <c r="AW42" s="513"/>
      <c r="AX42" s="513"/>
      <c r="AY42" s="513"/>
      <c r="AZ42" s="757"/>
      <c r="BA42" s="886"/>
      <c r="BB42" s="641" t="s">
        <v>49</v>
      </c>
      <c r="BC42" s="120" t="s">
        <v>36</v>
      </c>
      <c r="BD42" s="116" t="s">
        <v>36</v>
      </c>
      <c r="BE42" s="116" t="s">
        <v>36</v>
      </c>
      <c r="BF42" s="116" t="s">
        <v>36</v>
      </c>
      <c r="BG42" s="111" t="s">
        <v>36</v>
      </c>
      <c r="BH42" s="120" t="s">
        <v>36</v>
      </c>
      <c r="BI42" s="116" t="s">
        <v>36</v>
      </c>
      <c r="BJ42" s="116" t="s">
        <v>36</v>
      </c>
      <c r="BK42" s="116" t="s">
        <v>36</v>
      </c>
      <c r="BL42" s="111" t="s">
        <v>36</v>
      </c>
      <c r="BM42" s="120" t="s">
        <v>36</v>
      </c>
      <c r="BN42" s="116" t="s">
        <v>36</v>
      </c>
      <c r="BO42" s="116" t="s">
        <v>36</v>
      </c>
      <c r="BP42" s="116" t="s">
        <v>36</v>
      </c>
      <c r="BQ42" s="111" t="s">
        <v>36</v>
      </c>
      <c r="BR42" s="120" t="s">
        <v>36</v>
      </c>
      <c r="BS42" s="116" t="s">
        <v>36</v>
      </c>
      <c r="BT42" s="116" t="s">
        <v>36</v>
      </c>
      <c r="BU42" s="116" t="s">
        <v>36</v>
      </c>
      <c r="BV42" s="116" t="s">
        <v>36</v>
      </c>
      <c r="BW42" s="116" t="s">
        <v>36</v>
      </c>
      <c r="BX42" s="116" t="s">
        <v>36</v>
      </c>
      <c r="BY42" s="105" t="s">
        <v>36</v>
      </c>
      <c r="BZ42" s="105" t="s">
        <v>36</v>
      </c>
      <c r="CA42" s="105" t="s">
        <v>36</v>
      </c>
      <c r="CB42" s="105" t="s">
        <v>36</v>
      </c>
      <c r="CC42" s="105" t="s">
        <v>36</v>
      </c>
      <c r="CD42" s="105" t="s">
        <v>36</v>
      </c>
      <c r="CE42" s="105" t="s">
        <v>36</v>
      </c>
      <c r="CF42" s="105" t="s">
        <v>36</v>
      </c>
      <c r="CG42" s="105" t="s">
        <v>36</v>
      </c>
      <c r="CH42" s="105" t="s">
        <v>36</v>
      </c>
      <c r="CI42" s="85"/>
      <c r="CJ42" s="85"/>
      <c r="CK42" s="85"/>
      <c r="CL42" s="85"/>
      <c r="CM42" s="85"/>
      <c r="CN42" s="85"/>
      <c r="CO42" s="85"/>
      <c r="CP42" s="85"/>
      <c r="CQ42" s="85"/>
      <c r="CR42" s="85"/>
      <c r="CS42" s="85"/>
      <c r="CT42" s="85"/>
      <c r="CU42" s="85"/>
      <c r="CV42" s="85"/>
      <c r="CW42" s="85"/>
      <c r="CX42" s="85"/>
      <c r="CY42" s="85"/>
      <c r="CZ42" s="85"/>
    </row>
    <row r="43" s="759" customFormat="true" ht="15" customHeight="true" x14ac:dyDescent="0.2">
      <c r="A43" s="863" t="s">
        <v>54</v>
      </c>
      <c r="B43" s="454" t="s">
        <v>50</v>
      </c>
      <c r="C43" s="136" t="s">
        <v>36</v>
      </c>
      <c r="D43" s="133" t="s">
        <v>36</v>
      </c>
      <c r="E43" s="133" t="s">
        <v>36</v>
      </c>
      <c r="F43" s="133" t="s">
        <v>36</v>
      </c>
      <c r="G43" s="130" t="s">
        <v>36</v>
      </c>
      <c r="H43" s="127" t="s">
        <v>36</v>
      </c>
      <c r="I43" s="133" t="s">
        <v>36</v>
      </c>
      <c r="J43" s="133" t="s">
        <v>36</v>
      </c>
      <c r="K43" s="133" t="s">
        <v>36</v>
      </c>
      <c r="L43" s="124" t="s">
        <v>36</v>
      </c>
      <c r="M43" s="136" t="s">
        <v>36</v>
      </c>
      <c r="N43" s="133" t="s">
        <v>36</v>
      </c>
      <c r="O43" s="133" t="s">
        <v>36</v>
      </c>
      <c r="P43" s="133" t="s">
        <v>36</v>
      </c>
      <c r="Q43" s="130" t="s">
        <v>36</v>
      </c>
      <c r="R43" s="127" t="s">
        <v>36</v>
      </c>
      <c r="S43" s="133" t="s">
        <v>36</v>
      </c>
      <c r="T43" s="133" t="s">
        <v>36</v>
      </c>
      <c r="U43" s="133" t="s">
        <v>36</v>
      </c>
      <c r="V43" s="133" t="s">
        <v>36</v>
      </c>
      <c r="W43" s="133" t="s">
        <v>36</v>
      </c>
      <c r="X43" s="133" t="s">
        <v>36</v>
      </c>
      <c r="Y43" s="133" t="s">
        <v>36</v>
      </c>
      <c r="Z43" s="133" t="s">
        <v>36</v>
      </c>
      <c r="AA43" s="133" t="s">
        <v>36</v>
      </c>
      <c r="AB43" s="133" t="s">
        <v>36</v>
      </c>
      <c r="AC43" s="133" t="s">
        <v>36</v>
      </c>
      <c r="AD43" s="133" t="s">
        <v>36</v>
      </c>
      <c r="AE43" s="133" t="s">
        <v>36</v>
      </c>
      <c r="AF43" s="133" t="s">
        <v>36</v>
      </c>
      <c r="AG43" s="133" t="s">
        <v>36</v>
      </c>
      <c r="AH43" s="124" t="s">
        <v>36</v>
      </c>
      <c r="AI43" s="513"/>
      <c r="AJ43" s="513"/>
      <c r="AK43" s="513"/>
      <c r="AL43" s="513"/>
      <c r="AM43" s="513"/>
      <c r="AN43" s="513"/>
      <c r="AO43" s="513"/>
      <c r="AP43" s="513"/>
      <c r="AQ43" s="513"/>
      <c r="AR43" s="513"/>
      <c r="AS43" s="513"/>
      <c r="AT43" s="513"/>
      <c r="AU43" s="513"/>
      <c r="AV43" s="513"/>
      <c r="AW43" s="513"/>
      <c r="AX43" s="513"/>
      <c r="AY43" s="513"/>
      <c r="AZ43" s="757"/>
      <c r="BA43" s="886" t="s">
        <v>54</v>
      </c>
      <c r="BB43" s="641" t="s">
        <v>50</v>
      </c>
      <c r="BC43" s="120" t="s">
        <v>36</v>
      </c>
      <c r="BD43" s="116" t="s">
        <v>36</v>
      </c>
      <c r="BE43" s="116" t="s">
        <v>36</v>
      </c>
      <c r="BF43" s="116" t="s">
        <v>36</v>
      </c>
      <c r="BG43" s="111" t="s">
        <v>36</v>
      </c>
      <c r="BH43" s="120" t="s">
        <v>36</v>
      </c>
      <c r="BI43" s="116" t="s">
        <v>36</v>
      </c>
      <c r="BJ43" s="116" t="s">
        <v>36</v>
      </c>
      <c r="BK43" s="116" t="s">
        <v>36</v>
      </c>
      <c r="BL43" s="111" t="s">
        <v>36</v>
      </c>
      <c r="BM43" s="120" t="s">
        <v>36</v>
      </c>
      <c r="BN43" s="116" t="s">
        <v>36</v>
      </c>
      <c r="BO43" s="116" t="s">
        <v>36</v>
      </c>
      <c r="BP43" s="116" t="s">
        <v>36</v>
      </c>
      <c r="BQ43" s="111" t="s">
        <v>36</v>
      </c>
      <c r="BR43" s="120" t="s">
        <v>36</v>
      </c>
      <c r="BS43" s="116" t="s">
        <v>36</v>
      </c>
      <c r="BT43" s="116" t="s">
        <v>36</v>
      </c>
      <c r="BU43" s="116" t="s">
        <v>36</v>
      </c>
      <c r="BV43" s="116" t="s">
        <v>36</v>
      </c>
      <c r="BW43" s="116" t="s">
        <v>36</v>
      </c>
      <c r="BX43" s="116" t="s">
        <v>36</v>
      </c>
      <c r="BY43" s="105" t="s">
        <v>36</v>
      </c>
      <c r="BZ43" s="105" t="s">
        <v>36</v>
      </c>
      <c r="CA43" s="105" t="s">
        <v>36</v>
      </c>
      <c r="CB43" s="105" t="s">
        <v>36</v>
      </c>
      <c r="CC43" s="105" t="s">
        <v>36</v>
      </c>
      <c r="CD43" s="105" t="s">
        <v>36</v>
      </c>
      <c r="CE43" s="105" t="s">
        <v>36</v>
      </c>
      <c r="CF43" s="105" t="s">
        <v>36</v>
      </c>
      <c r="CG43" s="105" t="s">
        <v>36</v>
      </c>
      <c r="CH43" s="105" t="s">
        <v>36</v>
      </c>
      <c r="CI43" s="85"/>
      <c r="CJ43" s="85"/>
      <c r="CK43" s="85"/>
      <c r="CL43" s="85"/>
      <c r="CM43" s="85"/>
      <c r="CN43" s="85"/>
      <c r="CO43" s="85"/>
      <c r="CP43" s="85"/>
      <c r="CQ43" s="85"/>
      <c r="CR43" s="85"/>
      <c r="CS43" s="85"/>
      <c r="CT43" s="85"/>
      <c r="CU43" s="85"/>
      <c r="CV43" s="85"/>
      <c r="CW43" s="85"/>
      <c r="CX43" s="85"/>
      <c r="CY43" s="85"/>
      <c r="CZ43" s="85"/>
    </row>
    <row r="44" s="759" customFormat="true" ht="15" customHeight="true" x14ac:dyDescent="0.2">
      <c r="A44" s="863"/>
      <c r="B44" s="454" t="s">
        <v>49</v>
      </c>
      <c r="C44" s="136" t="s">
        <v>36</v>
      </c>
      <c r="D44" s="133" t="s">
        <v>36</v>
      </c>
      <c r="E44" s="133" t="s">
        <v>36</v>
      </c>
      <c r="F44" s="133" t="s">
        <v>36</v>
      </c>
      <c r="G44" s="130" t="s">
        <v>36</v>
      </c>
      <c r="H44" s="127" t="s">
        <v>36</v>
      </c>
      <c r="I44" s="133" t="s">
        <v>36</v>
      </c>
      <c r="J44" s="133" t="s">
        <v>36</v>
      </c>
      <c r="K44" s="133" t="s">
        <v>36</v>
      </c>
      <c r="L44" s="124" t="s">
        <v>36</v>
      </c>
      <c r="M44" s="136" t="s">
        <v>36</v>
      </c>
      <c r="N44" s="133" t="s">
        <v>36</v>
      </c>
      <c r="O44" s="133" t="s">
        <v>36</v>
      </c>
      <c r="P44" s="133" t="s">
        <v>36</v>
      </c>
      <c r="Q44" s="130" t="s">
        <v>36</v>
      </c>
      <c r="R44" s="127" t="s">
        <v>36</v>
      </c>
      <c r="S44" s="133" t="s">
        <v>36</v>
      </c>
      <c r="T44" s="133" t="s">
        <v>36</v>
      </c>
      <c r="U44" s="133" t="s">
        <v>36</v>
      </c>
      <c r="V44" s="133" t="s">
        <v>36</v>
      </c>
      <c r="W44" s="133" t="s">
        <v>36</v>
      </c>
      <c r="X44" s="133" t="s">
        <v>36</v>
      </c>
      <c r="Y44" s="133" t="s">
        <v>36</v>
      </c>
      <c r="Z44" s="133" t="s">
        <v>36</v>
      </c>
      <c r="AA44" s="133" t="s">
        <v>36</v>
      </c>
      <c r="AB44" s="133" t="s">
        <v>36</v>
      </c>
      <c r="AC44" s="133" t="s">
        <v>36</v>
      </c>
      <c r="AD44" s="133" t="s">
        <v>36</v>
      </c>
      <c r="AE44" s="133" t="s">
        <v>36</v>
      </c>
      <c r="AF44" s="133" t="s">
        <v>36</v>
      </c>
      <c r="AG44" s="133" t="s">
        <v>36</v>
      </c>
      <c r="AH44" s="124" t="s">
        <v>36</v>
      </c>
      <c r="AI44" s="513"/>
      <c r="AJ44" s="513"/>
      <c r="AK44" s="513"/>
      <c r="AL44" s="513"/>
      <c r="AM44" s="513"/>
      <c r="AN44" s="513"/>
      <c r="AO44" s="513"/>
      <c r="AP44" s="513"/>
      <c r="AQ44" s="513"/>
      <c r="AR44" s="513"/>
      <c r="AS44" s="513"/>
      <c r="AT44" s="513"/>
      <c r="AU44" s="513"/>
      <c r="AV44" s="513"/>
      <c r="AW44" s="513"/>
      <c r="AX44" s="513"/>
      <c r="AY44" s="513"/>
      <c r="AZ44" s="757"/>
      <c r="BA44" s="886"/>
      <c r="BB44" s="641" t="s">
        <v>49</v>
      </c>
      <c r="BC44" s="120" t="s">
        <v>36</v>
      </c>
      <c r="BD44" s="116" t="s">
        <v>36</v>
      </c>
      <c r="BE44" s="116" t="s">
        <v>36</v>
      </c>
      <c r="BF44" s="116" t="s">
        <v>36</v>
      </c>
      <c r="BG44" s="111" t="s">
        <v>36</v>
      </c>
      <c r="BH44" s="120" t="s">
        <v>36</v>
      </c>
      <c r="BI44" s="116" t="s">
        <v>36</v>
      </c>
      <c r="BJ44" s="116" t="s">
        <v>36</v>
      </c>
      <c r="BK44" s="116" t="s">
        <v>36</v>
      </c>
      <c r="BL44" s="111" t="s">
        <v>36</v>
      </c>
      <c r="BM44" s="120" t="s">
        <v>36</v>
      </c>
      <c r="BN44" s="116" t="s">
        <v>36</v>
      </c>
      <c r="BO44" s="116" t="s">
        <v>36</v>
      </c>
      <c r="BP44" s="116" t="s">
        <v>36</v>
      </c>
      <c r="BQ44" s="111" t="s">
        <v>36</v>
      </c>
      <c r="BR44" s="120" t="s">
        <v>36</v>
      </c>
      <c r="BS44" s="116" t="s">
        <v>36</v>
      </c>
      <c r="BT44" s="116" t="s">
        <v>36</v>
      </c>
      <c r="BU44" s="116" t="s">
        <v>36</v>
      </c>
      <c r="BV44" s="116" t="s">
        <v>36</v>
      </c>
      <c r="BW44" s="116" t="s">
        <v>36</v>
      </c>
      <c r="BX44" s="116" t="s">
        <v>36</v>
      </c>
      <c r="BY44" s="105" t="s">
        <v>36</v>
      </c>
      <c r="BZ44" s="105" t="s">
        <v>36</v>
      </c>
      <c r="CA44" s="105" t="s">
        <v>36</v>
      </c>
      <c r="CB44" s="105" t="s">
        <v>36</v>
      </c>
      <c r="CC44" s="105" t="s">
        <v>36</v>
      </c>
      <c r="CD44" s="105" t="s">
        <v>36</v>
      </c>
      <c r="CE44" s="105" t="s">
        <v>36</v>
      </c>
      <c r="CF44" s="105" t="s">
        <v>36</v>
      </c>
      <c r="CG44" s="105" t="s">
        <v>36</v>
      </c>
      <c r="CH44" s="105" t="s">
        <v>36</v>
      </c>
      <c r="CI44" s="85"/>
      <c r="CJ44" s="85"/>
      <c r="CK44" s="85"/>
      <c r="CL44" s="85"/>
      <c r="CM44" s="85"/>
      <c r="CN44" s="85"/>
      <c r="CO44" s="85"/>
      <c r="CP44" s="85"/>
      <c r="CQ44" s="85"/>
      <c r="CR44" s="85"/>
      <c r="CS44" s="85"/>
      <c r="CT44" s="85"/>
      <c r="CU44" s="85"/>
      <c r="CV44" s="85"/>
      <c r="CW44" s="85"/>
      <c r="CX44" s="85"/>
      <c r="CY44" s="85"/>
      <c r="CZ44" s="85"/>
    </row>
    <row r="45" s="759" customFormat="true" ht="15" customHeight="true" x14ac:dyDescent="0.2">
      <c r="A45" s="863" t="s">
        <v>53</v>
      </c>
      <c r="B45" s="454" t="s">
        <v>50</v>
      </c>
      <c r="C45" s="136" t="s">
        <v>36</v>
      </c>
      <c r="D45" s="133" t="s">
        <v>36</v>
      </c>
      <c r="E45" s="133" t="s">
        <v>36</v>
      </c>
      <c r="F45" s="133" t="s">
        <v>36</v>
      </c>
      <c r="G45" s="130" t="s">
        <v>36</v>
      </c>
      <c r="H45" s="127" t="s">
        <v>36</v>
      </c>
      <c r="I45" s="133" t="s">
        <v>36</v>
      </c>
      <c r="J45" s="133" t="s">
        <v>36</v>
      </c>
      <c r="K45" s="133" t="s">
        <v>36</v>
      </c>
      <c r="L45" s="124" t="s">
        <v>36</v>
      </c>
      <c r="M45" s="136" t="s">
        <v>36</v>
      </c>
      <c r="N45" s="133" t="s">
        <v>36</v>
      </c>
      <c r="O45" s="133" t="s">
        <v>36</v>
      </c>
      <c r="P45" s="133" t="s">
        <v>36</v>
      </c>
      <c r="Q45" s="130" t="s">
        <v>36</v>
      </c>
      <c r="R45" s="127" t="s">
        <v>36</v>
      </c>
      <c r="S45" s="133" t="s">
        <v>36</v>
      </c>
      <c r="T45" s="133" t="s">
        <v>36</v>
      </c>
      <c r="U45" s="133" t="s">
        <v>36</v>
      </c>
      <c r="V45" s="133" t="s">
        <v>36</v>
      </c>
      <c r="W45" s="133" t="s">
        <v>36</v>
      </c>
      <c r="X45" s="133" t="s">
        <v>36</v>
      </c>
      <c r="Y45" s="133" t="s">
        <v>36</v>
      </c>
      <c r="Z45" s="133" t="s">
        <v>36</v>
      </c>
      <c r="AA45" s="133" t="s">
        <v>36</v>
      </c>
      <c r="AB45" s="133" t="s">
        <v>36</v>
      </c>
      <c r="AC45" s="133" t="s">
        <v>36</v>
      </c>
      <c r="AD45" s="133" t="s">
        <v>36</v>
      </c>
      <c r="AE45" s="133" t="s">
        <v>36</v>
      </c>
      <c r="AF45" s="133" t="s">
        <v>36</v>
      </c>
      <c r="AG45" s="133" t="s">
        <v>36</v>
      </c>
      <c r="AH45" s="124" t="s">
        <v>36</v>
      </c>
      <c r="AI45" s="513"/>
      <c r="AJ45" s="513"/>
      <c r="AK45" s="513"/>
      <c r="AL45" s="513"/>
      <c r="AM45" s="513"/>
      <c r="AN45" s="513"/>
      <c r="AO45" s="513"/>
      <c r="AP45" s="513"/>
      <c r="AQ45" s="513"/>
      <c r="AR45" s="513"/>
      <c r="AS45" s="513"/>
      <c r="AT45" s="513"/>
      <c r="AU45" s="513"/>
      <c r="AV45" s="513"/>
      <c r="AW45" s="513"/>
      <c r="AX45" s="513"/>
      <c r="AY45" s="513"/>
      <c r="AZ45" s="757"/>
      <c r="BA45" s="886" t="s">
        <v>53</v>
      </c>
      <c r="BB45" s="641" t="s">
        <v>50</v>
      </c>
      <c r="BC45" s="120" t="s">
        <v>36</v>
      </c>
      <c r="BD45" s="116" t="s">
        <v>36</v>
      </c>
      <c r="BE45" s="116" t="s">
        <v>36</v>
      </c>
      <c r="BF45" s="116" t="s">
        <v>36</v>
      </c>
      <c r="BG45" s="111" t="s">
        <v>36</v>
      </c>
      <c r="BH45" s="120" t="s">
        <v>36</v>
      </c>
      <c r="BI45" s="116" t="s">
        <v>36</v>
      </c>
      <c r="BJ45" s="116" t="s">
        <v>36</v>
      </c>
      <c r="BK45" s="116" t="s">
        <v>36</v>
      </c>
      <c r="BL45" s="111" t="s">
        <v>36</v>
      </c>
      <c r="BM45" s="120" t="s">
        <v>36</v>
      </c>
      <c r="BN45" s="116" t="s">
        <v>36</v>
      </c>
      <c r="BO45" s="116" t="s">
        <v>36</v>
      </c>
      <c r="BP45" s="116" t="s">
        <v>36</v>
      </c>
      <c r="BQ45" s="111" t="s">
        <v>36</v>
      </c>
      <c r="BR45" s="120" t="s">
        <v>36</v>
      </c>
      <c r="BS45" s="116" t="s">
        <v>36</v>
      </c>
      <c r="BT45" s="116" t="s">
        <v>36</v>
      </c>
      <c r="BU45" s="116" t="s">
        <v>36</v>
      </c>
      <c r="BV45" s="116" t="s">
        <v>36</v>
      </c>
      <c r="BW45" s="116" t="s">
        <v>36</v>
      </c>
      <c r="BX45" s="116" t="s">
        <v>36</v>
      </c>
      <c r="BY45" s="105" t="s">
        <v>36</v>
      </c>
      <c r="BZ45" s="105" t="s">
        <v>36</v>
      </c>
      <c r="CA45" s="105" t="s">
        <v>36</v>
      </c>
      <c r="CB45" s="105" t="s">
        <v>36</v>
      </c>
      <c r="CC45" s="105" t="s">
        <v>36</v>
      </c>
      <c r="CD45" s="105" t="s">
        <v>36</v>
      </c>
      <c r="CE45" s="105" t="s">
        <v>36</v>
      </c>
      <c r="CF45" s="105" t="s">
        <v>36</v>
      </c>
      <c r="CG45" s="105" t="s">
        <v>36</v>
      </c>
      <c r="CH45" s="105" t="s">
        <v>36</v>
      </c>
      <c r="CI45" s="85"/>
      <c r="CJ45" s="85"/>
      <c r="CK45" s="85"/>
      <c r="CL45" s="85"/>
      <c r="CM45" s="85"/>
      <c r="CN45" s="85"/>
      <c r="CO45" s="85"/>
      <c r="CP45" s="85"/>
      <c r="CQ45" s="85"/>
      <c r="CR45" s="85"/>
      <c r="CS45" s="85"/>
      <c r="CT45" s="85"/>
      <c r="CU45" s="85"/>
      <c r="CV45" s="85"/>
      <c r="CW45" s="85"/>
      <c r="CX45" s="85"/>
      <c r="CY45" s="85"/>
      <c r="CZ45" s="85"/>
    </row>
    <row r="46" s="759" customFormat="true" ht="15" customHeight="true" x14ac:dyDescent="0.2">
      <c r="A46" s="863"/>
      <c r="B46" s="454" t="s">
        <v>49</v>
      </c>
      <c r="C46" s="136" t="s">
        <v>36</v>
      </c>
      <c r="D46" s="133" t="s">
        <v>36</v>
      </c>
      <c r="E46" s="133" t="s">
        <v>36</v>
      </c>
      <c r="F46" s="133" t="s">
        <v>36</v>
      </c>
      <c r="G46" s="130" t="s">
        <v>36</v>
      </c>
      <c r="H46" s="127" t="s">
        <v>36</v>
      </c>
      <c r="I46" s="133" t="s">
        <v>36</v>
      </c>
      <c r="J46" s="133" t="s">
        <v>36</v>
      </c>
      <c r="K46" s="133" t="s">
        <v>36</v>
      </c>
      <c r="L46" s="124" t="s">
        <v>36</v>
      </c>
      <c r="M46" s="136" t="s">
        <v>36</v>
      </c>
      <c r="N46" s="133" t="s">
        <v>36</v>
      </c>
      <c r="O46" s="133" t="s">
        <v>36</v>
      </c>
      <c r="P46" s="133" t="s">
        <v>36</v>
      </c>
      <c r="Q46" s="130" t="s">
        <v>36</v>
      </c>
      <c r="R46" s="127" t="s">
        <v>36</v>
      </c>
      <c r="S46" s="133" t="s">
        <v>36</v>
      </c>
      <c r="T46" s="133" t="s">
        <v>36</v>
      </c>
      <c r="U46" s="133" t="s">
        <v>36</v>
      </c>
      <c r="V46" s="133" t="s">
        <v>36</v>
      </c>
      <c r="W46" s="133" t="s">
        <v>36</v>
      </c>
      <c r="X46" s="133" t="s">
        <v>36</v>
      </c>
      <c r="Y46" s="133" t="s">
        <v>36</v>
      </c>
      <c r="Z46" s="133" t="s">
        <v>36</v>
      </c>
      <c r="AA46" s="133" t="s">
        <v>36</v>
      </c>
      <c r="AB46" s="133" t="s">
        <v>36</v>
      </c>
      <c r="AC46" s="133" t="s">
        <v>36</v>
      </c>
      <c r="AD46" s="133" t="s">
        <v>36</v>
      </c>
      <c r="AE46" s="133" t="s">
        <v>36</v>
      </c>
      <c r="AF46" s="133" t="s">
        <v>36</v>
      </c>
      <c r="AG46" s="133" t="s">
        <v>36</v>
      </c>
      <c r="AH46" s="124" t="s">
        <v>36</v>
      </c>
      <c r="AI46" s="513"/>
      <c r="AJ46" s="513"/>
      <c r="AK46" s="513"/>
      <c r="AL46" s="513"/>
      <c r="AM46" s="513"/>
      <c r="AN46" s="513"/>
      <c r="AO46" s="513"/>
      <c r="AP46" s="513"/>
      <c r="AQ46" s="513"/>
      <c r="AR46" s="513"/>
      <c r="AS46" s="513"/>
      <c r="AT46" s="513"/>
      <c r="AU46" s="513"/>
      <c r="AV46" s="513"/>
      <c r="AW46" s="513"/>
      <c r="AX46" s="513"/>
      <c r="AY46" s="513"/>
      <c r="AZ46" s="757"/>
      <c r="BA46" s="886"/>
      <c r="BB46" s="641" t="s">
        <v>49</v>
      </c>
      <c r="BC46" s="120" t="s">
        <v>36</v>
      </c>
      <c r="BD46" s="116" t="s">
        <v>36</v>
      </c>
      <c r="BE46" s="116" t="s">
        <v>36</v>
      </c>
      <c r="BF46" s="116" t="s">
        <v>36</v>
      </c>
      <c r="BG46" s="111" t="s">
        <v>36</v>
      </c>
      <c r="BH46" s="120" t="s">
        <v>36</v>
      </c>
      <c r="BI46" s="116" t="s">
        <v>36</v>
      </c>
      <c r="BJ46" s="116" t="s">
        <v>36</v>
      </c>
      <c r="BK46" s="116" t="s">
        <v>36</v>
      </c>
      <c r="BL46" s="111" t="s">
        <v>36</v>
      </c>
      <c r="BM46" s="120" t="s">
        <v>36</v>
      </c>
      <c r="BN46" s="116" t="s">
        <v>36</v>
      </c>
      <c r="BO46" s="116" t="s">
        <v>36</v>
      </c>
      <c r="BP46" s="116" t="s">
        <v>36</v>
      </c>
      <c r="BQ46" s="111" t="s">
        <v>36</v>
      </c>
      <c r="BR46" s="120" t="s">
        <v>36</v>
      </c>
      <c r="BS46" s="116" t="s">
        <v>36</v>
      </c>
      <c r="BT46" s="116" t="s">
        <v>36</v>
      </c>
      <c r="BU46" s="116" t="s">
        <v>36</v>
      </c>
      <c r="BV46" s="116" t="s">
        <v>36</v>
      </c>
      <c r="BW46" s="116" t="s">
        <v>36</v>
      </c>
      <c r="BX46" s="116" t="s">
        <v>36</v>
      </c>
      <c r="BY46" s="105" t="s">
        <v>36</v>
      </c>
      <c r="BZ46" s="105" t="s">
        <v>36</v>
      </c>
      <c r="CA46" s="105" t="s">
        <v>36</v>
      </c>
      <c r="CB46" s="105" t="s">
        <v>36</v>
      </c>
      <c r="CC46" s="105" t="s">
        <v>36</v>
      </c>
      <c r="CD46" s="105" t="s">
        <v>36</v>
      </c>
      <c r="CE46" s="105" t="s">
        <v>36</v>
      </c>
      <c r="CF46" s="105" t="s">
        <v>36</v>
      </c>
      <c r="CG46" s="105" t="s">
        <v>36</v>
      </c>
      <c r="CH46" s="105" t="s">
        <v>36</v>
      </c>
      <c r="CI46" s="85"/>
      <c r="CJ46" s="85"/>
      <c r="CK46" s="85"/>
      <c r="CL46" s="85"/>
      <c r="CM46" s="85"/>
      <c r="CN46" s="85"/>
      <c r="CO46" s="85"/>
      <c r="CP46" s="85"/>
      <c r="CQ46" s="85"/>
      <c r="CR46" s="85"/>
      <c r="CS46" s="85"/>
      <c r="CT46" s="85"/>
      <c r="CU46" s="85"/>
      <c r="CV46" s="85"/>
      <c r="CW46" s="85"/>
      <c r="CX46" s="85"/>
      <c r="CY46" s="85"/>
      <c r="CZ46" s="85"/>
    </row>
    <row r="47" s="384" customFormat="true" ht="15" customHeight="true" x14ac:dyDescent="0.2">
      <c r="A47" s="863" t="s">
        <v>102</v>
      </c>
      <c r="B47" s="454" t="s">
        <v>101</v>
      </c>
      <c r="C47" s="136" t="s">
        <v>36</v>
      </c>
      <c r="D47" s="133" t="s">
        <v>36</v>
      </c>
      <c r="E47" s="133" t="s">
        <v>36</v>
      </c>
      <c r="F47" s="133" t="s">
        <v>36</v>
      </c>
      <c r="G47" s="130" t="s">
        <v>36</v>
      </c>
      <c r="H47" s="127" t="s">
        <v>36</v>
      </c>
      <c r="I47" s="133" t="s">
        <v>36</v>
      </c>
      <c r="J47" s="133" t="s">
        <v>36</v>
      </c>
      <c r="K47" s="133" t="s">
        <v>36</v>
      </c>
      <c r="L47" s="124" t="s">
        <v>36</v>
      </c>
      <c r="M47" s="136" t="s">
        <v>36</v>
      </c>
      <c r="N47" s="133" t="s">
        <v>36</v>
      </c>
      <c r="O47" s="133" t="s">
        <v>36</v>
      </c>
      <c r="P47" s="133" t="s">
        <v>36</v>
      </c>
      <c r="Q47" s="130" t="s">
        <v>36</v>
      </c>
      <c r="R47" s="127" t="s">
        <v>36</v>
      </c>
      <c r="S47" s="133" t="s">
        <v>36</v>
      </c>
      <c r="T47" s="133" t="s">
        <v>36</v>
      </c>
      <c r="U47" s="133" t="s">
        <v>36</v>
      </c>
      <c r="V47" s="133" t="s">
        <v>36</v>
      </c>
      <c r="W47" s="133" t="s">
        <v>36</v>
      </c>
      <c r="X47" s="133" t="s">
        <v>36</v>
      </c>
      <c r="Y47" s="133" t="s">
        <v>36</v>
      </c>
      <c r="Z47" s="133" t="s">
        <v>36</v>
      </c>
      <c r="AA47" s="133" t="s">
        <v>36</v>
      </c>
      <c r="AB47" s="133" t="s">
        <v>36</v>
      </c>
      <c r="AC47" s="133" t="s">
        <v>36</v>
      </c>
      <c r="AD47" s="133" t="s">
        <v>36</v>
      </c>
      <c r="AE47" s="133" t="s">
        <v>36</v>
      </c>
      <c r="AF47" s="133" t="s">
        <v>36</v>
      </c>
      <c r="AG47" s="133" t="s">
        <v>36</v>
      </c>
      <c r="AH47" s="124" t="s">
        <v>36</v>
      </c>
      <c r="AI47" s="87"/>
      <c r="AJ47" s="87"/>
      <c r="AK47" s="87"/>
      <c r="AL47" s="87"/>
      <c r="AM47" s="87"/>
      <c r="AN47" s="87"/>
      <c r="AO47" s="87"/>
      <c r="AP47" s="87"/>
      <c r="AQ47" s="87"/>
      <c r="AR47" s="87"/>
      <c r="AS47" s="87"/>
      <c r="AT47" s="87"/>
      <c r="AU47" s="87"/>
      <c r="AV47" s="87"/>
      <c r="AW47" s="87"/>
      <c r="AX47" s="87"/>
      <c r="AY47" s="87"/>
      <c r="AZ47" s="421"/>
      <c r="BA47" s="886" t="s">
        <v>102</v>
      </c>
      <c r="BB47" s="641" t="s">
        <v>101</v>
      </c>
      <c r="BC47" s="120" t="s">
        <v>36</v>
      </c>
      <c r="BD47" s="116" t="s">
        <v>36</v>
      </c>
      <c r="BE47" s="116" t="s">
        <v>36</v>
      </c>
      <c r="BF47" s="116" t="s">
        <v>36</v>
      </c>
      <c r="BG47" s="111" t="s">
        <v>36</v>
      </c>
      <c r="BH47" s="120" t="s">
        <v>36</v>
      </c>
      <c r="BI47" s="116" t="s">
        <v>36</v>
      </c>
      <c r="BJ47" s="116" t="s">
        <v>36</v>
      </c>
      <c r="BK47" s="116" t="s">
        <v>36</v>
      </c>
      <c r="BL47" s="111" t="s">
        <v>36</v>
      </c>
      <c r="BM47" s="120" t="s">
        <v>36</v>
      </c>
      <c r="BN47" s="116" t="s">
        <v>36</v>
      </c>
      <c r="BO47" s="116" t="s">
        <v>36</v>
      </c>
      <c r="BP47" s="116" t="s">
        <v>36</v>
      </c>
      <c r="BQ47" s="111" t="s">
        <v>36</v>
      </c>
      <c r="BR47" s="120" t="s">
        <v>36</v>
      </c>
      <c r="BS47" s="116" t="s">
        <v>36</v>
      </c>
      <c r="BT47" s="116" t="s">
        <v>36</v>
      </c>
      <c r="BU47" s="116" t="s">
        <v>36</v>
      </c>
      <c r="BV47" s="116" t="s">
        <v>36</v>
      </c>
      <c r="BW47" s="116" t="s">
        <v>36</v>
      </c>
      <c r="BX47" s="116" t="s">
        <v>36</v>
      </c>
      <c r="BY47" s="105" t="s">
        <v>36</v>
      </c>
      <c r="BZ47" s="105" t="s">
        <v>36</v>
      </c>
      <c r="CA47" s="105" t="s">
        <v>36</v>
      </c>
      <c r="CB47" s="105" t="s">
        <v>36</v>
      </c>
      <c r="CC47" s="105" t="s">
        <v>36</v>
      </c>
      <c r="CD47" s="105" t="s">
        <v>36</v>
      </c>
      <c r="CE47" s="105" t="s">
        <v>36</v>
      </c>
      <c r="CF47" s="105" t="s">
        <v>36</v>
      </c>
      <c r="CG47" s="105" t="s">
        <v>36</v>
      </c>
      <c r="CH47" s="105" t="s">
        <v>36</v>
      </c>
      <c r="CI47" s="85"/>
      <c r="CJ47" s="85"/>
      <c r="CK47" s="85"/>
      <c r="CL47" s="85"/>
      <c r="CM47" s="85"/>
      <c r="CN47" s="85"/>
      <c r="CO47" s="85"/>
      <c r="CP47" s="85"/>
      <c r="CQ47" s="85"/>
      <c r="CR47" s="85"/>
      <c r="CS47" s="85"/>
      <c r="CT47" s="85"/>
      <c r="CU47" s="85"/>
      <c r="CV47" s="85"/>
      <c r="CW47" s="85"/>
      <c r="CX47" s="85"/>
      <c r="CY47" s="85"/>
      <c r="CZ47" s="85"/>
    </row>
    <row r="48" s="384" customFormat="true" ht="15" customHeight="true" x14ac:dyDescent="0.2">
      <c r="A48" s="863"/>
      <c r="B48" s="454" t="s">
        <v>100</v>
      </c>
      <c r="C48" s="136" t="s">
        <v>36</v>
      </c>
      <c r="D48" s="133" t="s">
        <v>36</v>
      </c>
      <c r="E48" s="133" t="s">
        <v>36</v>
      </c>
      <c r="F48" s="133" t="s">
        <v>36</v>
      </c>
      <c r="G48" s="130" t="s">
        <v>36</v>
      </c>
      <c r="H48" s="127" t="s">
        <v>36</v>
      </c>
      <c r="I48" s="133" t="s">
        <v>36</v>
      </c>
      <c r="J48" s="133" t="s">
        <v>36</v>
      </c>
      <c r="K48" s="133" t="s">
        <v>36</v>
      </c>
      <c r="L48" s="124" t="s">
        <v>36</v>
      </c>
      <c r="M48" s="136" t="s">
        <v>36</v>
      </c>
      <c r="N48" s="133" t="s">
        <v>36</v>
      </c>
      <c r="O48" s="133" t="s">
        <v>36</v>
      </c>
      <c r="P48" s="133" t="s">
        <v>36</v>
      </c>
      <c r="Q48" s="130" t="s">
        <v>36</v>
      </c>
      <c r="R48" s="127" t="s">
        <v>36</v>
      </c>
      <c r="S48" s="133" t="s">
        <v>36</v>
      </c>
      <c r="T48" s="133" t="s">
        <v>36</v>
      </c>
      <c r="U48" s="133" t="s">
        <v>36</v>
      </c>
      <c r="V48" s="133" t="s">
        <v>36</v>
      </c>
      <c r="W48" s="133" t="s">
        <v>36</v>
      </c>
      <c r="X48" s="133" t="s">
        <v>36</v>
      </c>
      <c r="Y48" s="133" t="s">
        <v>36</v>
      </c>
      <c r="Z48" s="133" t="s">
        <v>36</v>
      </c>
      <c r="AA48" s="133" t="s">
        <v>36</v>
      </c>
      <c r="AB48" s="133" t="s">
        <v>36</v>
      </c>
      <c r="AC48" s="133" t="s">
        <v>36</v>
      </c>
      <c r="AD48" s="133" t="s">
        <v>36</v>
      </c>
      <c r="AE48" s="133" t="s">
        <v>36</v>
      </c>
      <c r="AF48" s="133" t="s">
        <v>36</v>
      </c>
      <c r="AG48" s="133" t="s">
        <v>36</v>
      </c>
      <c r="AH48" s="124" t="s">
        <v>36</v>
      </c>
      <c r="AI48" s="87"/>
      <c r="AJ48" s="87"/>
      <c r="AK48" s="87"/>
      <c r="AL48" s="87"/>
      <c r="AM48" s="87"/>
      <c r="AN48" s="87"/>
      <c r="AO48" s="87"/>
      <c r="AP48" s="87"/>
      <c r="AQ48" s="87"/>
      <c r="AR48" s="87"/>
      <c r="AS48" s="87"/>
      <c r="AT48" s="87"/>
      <c r="AU48" s="87"/>
      <c r="AV48" s="87"/>
      <c r="AW48" s="87"/>
      <c r="AX48" s="87"/>
      <c r="AY48" s="87"/>
      <c r="AZ48" s="421"/>
      <c r="BA48" s="886"/>
      <c r="BB48" s="641" t="s">
        <v>100</v>
      </c>
      <c r="BC48" s="120" t="s">
        <v>36</v>
      </c>
      <c r="BD48" s="116" t="s">
        <v>36</v>
      </c>
      <c r="BE48" s="116" t="s">
        <v>36</v>
      </c>
      <c r="BF48" s="116" t="s">
        <v>36</v>
      </c>
      <c r="BG48" s="111" t="s">
        <v>36</v>
      </c>
      <c r="BH48" s="120" t="s">
        <v>36</v>
      </c>
      <c r="BI48" s="116" t="s">
        <v>36</v>
      </c>
      <c r="BJ48" s="116" t="s">
        <v>36</v>
      </c>
      <c r="BK48" s="116" t="s">
        <v>36</v>
      </c>
      <c r="BL48" s="111" t="s">
        <v>36</v>
      </c>
      <c r="BM48" s="120" t="s">
        <v>36</v>
      </c>
      <c r="BN48" s="116" t="s">
        <v>36</v>
      </c>
      <c r="BO48" s="116" t="s">
        <v>36</v>
      </c>
      <c r="BP48" s="116" t="s">
        <v>36</v>
      </c>
      <c r="BQ48" s="111" t="s">
        <v>36</v>
      </c>
      <c r="BR48" s="120" t="s">
        <v>36</v>
      </c>
      <c r="BS48" s="116" t="s">
        <v>36</v>
      </c>
      <c r="BT48" s="116" t="s">
        <v>36</v>
      </c>
      <c r="BU48" s="116" t="s">
        <v>36</v>
      </c>
      <c r="BV48" s="116" t="s">
        <v>36</v>
      </c>
      <c r="BW48" s="116" t="s">
        <v>36</v>
      </c>
      <c r="BX48" s="116" t="s">
        <v>36</v>
      </c>
      <c r="BY48" s="105" t="s">
        <v>36</v>
      </c>
      <c r="BZ48" s="105" t="s">
        <v>36</v>
      </c>
      <c r="CA48" s="105" t="s">
        <v>36</v>
      </c>
      <c r="CB48" s="105" t="s">
        <v>36</v>
      </c>
      <c r="CC48" s="105" t="s">
        <v>36</v>
      </c>
      <c r="CD48" s="105" t="s">
        <v>36</v>
      </c>
      <c r="CE48" s="105" t="s">
        <v>36</v>
      </c>
      <c r="CF48" s="105" t="s">
        <v>36</v>
      </c>
      <c r="CG48" s="105" t="s">
        <v>36</v>
      </c>
      <c r="CH48" s="105" t="s">
        <v>36</v>
      </c>
      <c r="CI48" s="85"/>
      <c r="CJ48" s="85"/>
      <c r="CK48" s="85"/>
      <c r="CL48" s="85"/>
      <c r="CM48" s="85"/>
      <c r="CN48" s="85"/>
      <c r="CO48" s="85"/>
      <c r="CP48" s="85"/>
      <c r="CQ48" s="85"/>
      <c r="CR48" s="85"/>
      <c r="CS48" s="85"/>
      <c r="CT48" s="85"/>
      <c r="CU48" s="85"/>
      <c r="CV48" s="85"/>
      <c r="CW48" s="85"/>
      <c r="CX48" s="85"/>
      <c r="CY48" s="85"/>
      <c r="CZ48" s="85"/>
    </row>
    <row r="49" s="384" customFormat="true" ht="15" customHeight="true" x14ac:dyDescent="0.2">
      <c r="A49" s="863"/>
      <c r="B49" s="454" t="s">
        <v>68</v>
      </c>
      <c r="C49" s="136" t="s">
        <v>36</v>
      </c>
      <c r="D49" s="133" t="s">
        <v>36</v>
      </c>
      <c r="E49" s="133" t="s">
        <v>36</v>
      </c>
      <c r="F49" s="133" t="s">
        <v>36</v>
      </c>
      <c r="G49" s="130" t="s">
        <v>36</v>
      </c>
      <c r="H49" s="127" t="s">
        <v>36</v>
      </c>
      <c r="I49" s="133" t="s">
        <v>36</v>
      </c>
      <c r="J49" s="133" t="s">
        <v>36</v>
      </c>
      <c r="K49" s="133" t="s">
        <v>36</v>
      </c>
      <c r="L49" s="124" t="s">
        <v>36</v>
      </c>
      <c r="M49" s="136" t="s">
        <v>36</v>
      </c>
      <c r="N49" s="133" t="s">
        <v>36</v>
      </c>
      <c r="O49" s="133" t="s">
        <v>36</v>
      </c>
      <c r="P49" s="133" t="s">
        <v>36</v>
      </c>
      <c r="Q49" s="130" t="s">
        <v>36</v>
      </c>
      <c r="R49" s="127" t="s">
        <v>36</v>
      </c>
      <c r="S49" s="133" t="s">
        <v>36</v>
      </c>
      <c r="T49" s="133" t="s">
        <v>36</v>
      </c>
      <c r="U49" s="133" t="s">
        <v>36</v>
      </c>
      <c r="V49" s="133" t="s">
        <v>36</v>
      </c>
      <c r="W49" s="133" t="s">
        <v>36</v>
      </c>
      <c r="X49" s="133" t="s">
        <v>36</v>
      </c>
      <c r="Y49" s="133" t="s">
        <v>36</v>
      </c>
      <c r="Z49" s="133" t="s">
        <v>36</v>
      </c>
      <c r="AA49" s="133" t="s">
        <v>36</v>
      </c>
      <c r="AB49" s="133" t="s">
        <v>36</v>
      </c>
      <c r="AC49" s="133" t="s">
        <v>36</v>
      </c>
      <c r="AD49" s="133" t="s">
        <v>36</v>
      </c>
      <c r="AE49" s="133" t="s">
        <v>36</v>
      </c>
      <c r="AF49" s="133" t="s">
        <v>36</v>
      </c>
      <c r="AG49" s="133" t="s">
        <v>36</v>
      </c>
      <c r="AH49" s="124" t="s">
        <v>36</v>
      </c>
      <c r="AI49" s="87"/>
      <c r="AJ49" s="87"/>
      <c r="AK49" s="87"/>
      <c r="AL49" s="87"/>
      <c r="AM49" s="87"/>
      <c r="AN49" s="87"/>
      <c r="AO49" s="87"/>
      <c r="AP49" s="87"/>
      <c r="AQ49" s="87"/>
      <c r="AR49" s="87"/>
      <c r="AS49" s="87"/>
      <c r="AT49" s="87"/>
      <c r="AU49" s="87"/>
      <c r="AV49" s="87"/>
      <c r="AW49" s="87"/>
      <c r="AX49" s="87"/>
      <c r="AY49" s="87"/>
      <c r="AZ49" s="421"/>
      <c r="BA49" s="886"/>
      <c r="BB49" s="641" t="s">
        <v>68</v>
      </c>
      <c r="BC49" s="120" t="s">
        <v>36</v>
      </c>
      <c r="BD49" s="116" t="s">
        <v>36</v>
      </c>
      <c r="BE49" s="116" t="s">
        <v>36</v>
      </c>
      <c r="BF49" s="116" t="s">
        <v>36</v>
      </c>
      <c r="BG49" s="111" t="s">
        <v>36</v>
      </c>
      <c r="BH49" s="120" t="s">
        <v>36</v>
      </c>
      <c r="BI49" s="116" t="s">
        <v>36</v>
      </c>
      <c r="BJ49" s="116" t="s">
        <v>36</v>
      </c>
      <c r="BK49" s="116" t="s">
        <v>36</v>
      </c>
      <c r="BL49" s="111" t="s">
        <v>36</v>
      </c>
      <c r="BM49" s="120" t="s">
        <v>36</v>
      </c>
      <c r="BN49" s="116" t="s">
        <v>36</v>
      </c>
      <c r="BO49" s="116" t="s">
        <v>36</v>
      </c>
      <c r="BP49" s="116" t="s">
        <v>36</v>
      </c>
      <c r="BQ49" s="111" t="s">
        <v>36</v>
      </c>
      <c r="BR49" s="120" t="s">
        <v>36</v>
      </c>
      <c r="BS49" s="116" t="s">
        <v>36</v>
      </c>
      <c r="BT49" s="116" t="s">
        <v>36</v>
      </c>
      <c r="BU49" s="116" t="s">
        <v>36</v>
      </c>
      <c r="BV49" s="116" t="s">
        <v>36</v>
      </c>
      <c r="BW49" s="116" t="s">
        <v>36</v>
      </c>
      <c r="BX49" s="116" t="s">
        <v>36</v>
      </c>
      <c r="BY49" s="105" t="s">
        <v>36</v>
      </c>
      <c r="BZ49" s="105" t="s">
        <v>36</v>
      </c>
      <c r="CA49" s="105" t="s">
        <v>36</v>
      </c>
      <c r="CB49" s="105" t="s">
        <v>36</v>
      </c>
      <c r="CC49" s="105" t="s">
        <v>36</v>
      </c>
      <c r="CD49" s="105" t="s">
        <v>36</v>
      </c>
      <c r="CE49" s="105" t="s">
        <v>36</v>
      </c>
      <c r="CF49" s="105" t="s">
        <v>36</v>
      </c>
      <c r="CG49" s="105" t="s">
        <v>36</v>
      </c>
      <c r="CH49" s="105" t="s">
        <v>36</v>
      </c>
      <c r="CI49" s="85"/>
      <c r="CJ49" s="85"/>
      <c r="CK49" s="85"/>
      <c r="CL49" s="85"/>
      <c r="CM49" s="85"/>
      <c r="CN49" s="85"/>
      <c r="CO49" s="85"/>
      <c r="CP49" s="85"/>
      <c r="CQ49" s="85"/>
      <c r="CR49" s="85"/>
      <c r="CS49" s="85"/>
      <c r="CT49" s="85"/>
      <c r="CU49" s="85"/>
      <c r="CV49" s="85"/>
      <c r="CW49" s="85"/>
      <c r="CX49" s="85"/>
      <c r="CY49" s="85"/>
      <c r="CZ49" s="85"/>
    </row>
    <row r="50" s="384" customFormat="true" ht="15" customHeight="true" x14ac:dyDescent="0.2">
      <c r="A50" s="863" t="s">
        <v>103</v>
      </c>
      <c r="B50" s="454" t="s">
        <v>101</v>
      </c>
      <c r="C50" s="136" t="s">
        <v>36</v>
      </c>
      <c r="D50" s="133" t="s">
        <v>36</v>
      </c>
      <c r="E50" s="133" t="s">
        <v>36</v>
      </c>
      <c r="F50" s="133" t="s">
        <v>36</v>
      </c>
      <c r="G50" s="130" t="s">
        <v>36</v>
      </c>
      <c r="H50" s="127" t="s">
        <v>36</v>
      </c>
      <c r="I50" s="133" t="s">
        <v>36</v>
      </c>
      <c r="J50" s="133" t="s">
        <v>36</v>
      </c>
      <c r="K50" s="133" t="s">
        <v>36</v>
      </c>
      <c r="L50" s="124" t="s">
        <v>36</v>
      </c>
      <c r="M50" s="136" t="s">
        <v>36</v>
      </c>
      <c r="N50" s="133" t="s">
        <v>36</v>
      </c>
      <c r="O50" s="133" t="s">
        <v>36</v>
      </c>
      <c r="P50" s="133" t="s">
        <v>36</v>
      </c>
      <c r="Q50" s="130" t="s">
        <v>36</v>
      </c>
      <c r="R50" s="127" t="s">
        <v>36</v>
      </c>
      <c r="S50" s="133" t="s">
        <v>36</v>
      </c>
      <c r="T50" s="133" t="s">
        <v>36</v>
      </c>
      <c r="U50" s="133" t="s">
        <v>36</v>
      </c>
      <c r="V50" s="133" t="s">
        <v>36</v>
      </c>
      <c r="W50" s="133" t="s">
        <v>36</v>
      </c>
      <c r="X50" s="133" t="s">
        <v>36</v>
      </c>
      <c r="Y50" s="133" t="s">
        <v>36</v>
      </c>
      <c r="Z50" s="133" t="s">
        <v>36</v>
      </c>
      <c r="AA50" s="133" t="s">
        <v>36</v>
      </c>
      <c r="AB50" s="133" t="s">
        <v>36</v>
      </c>
      <c r="AC50" s="133" t="s">
        <v>36</v>
      </c>
      <c r="AD50" s="133" t="s">
        <v>36</v>
      </c>
      <c r="AE50" s="133" t="s">
        <v>36</v>
      </c>
      <c r="AF50" s="133" t="s">
        <v>36</v>
      </c>
      <c r="AG50" s="133" t="s">
        <v>36</v>
      </c>
      <c r="AH50" s="124" t="s">
        <v>36</v>
      </c>
      <c r="AI50" s="87"/>
      <c r="AJ50" s="87"/>
      <c r="AK50" s="87"/>
      <c r="AL50" s="87"/>
      <c r="AM50" s="87"/>
      <c r="AN50" s="87"/>
      <c r="AO50" s="87"/>
      <c r="AP50" s="87"/>
      <c r="AQ50" s="87"/>
      <c r="AR50" s="87"/>
      <c r="AS50" s="87"/>
      <c r="AT50" s="87"/>
      <c r="AU50" s="87"/>
      <c r="AV50" s="87"/>
      <c r="AW50" s="87"/>
      <c r="AX50" s="87"/>
      <c r="AY50" s="87"/>
      <c r="AZ50" s="421"/>
      <c r="BA50" s="886" t="s">
        <v>103</v>
      </c>
      <c r="BB50" s="641" t="s">
        <v>101</v>
      </c>
      <c r="BC50" s="120" t="s">
        <v>36</v>
      </c>
      <c r="BD50" s="116" t="s">
        <v>36</v>
      </c>
      <c r="BE50" s="116" t="s">
        <v>36</v>
      </c>
      <c r="BF50" s="116" t="s">
        <v>36</v>
      </c>
      <c r="BG50" s="111" t="s">
        <v>36</v>
      </c>
      <c r="BH50" s="120" t="s">
        <v>36</v>
      </c>
      <c r="BI50" s="116" t="s">
        <v>36</v>
      </c>
      <c r="BJ50" s="116" t="s">
        <v>36</v>
      </c>
      <c r="BK50" s="116" t="s">
        <v>36</v>
      </c>
      <c r="BL50" s="111" t="s">
        <v>36</v>
      </c>
      <c r="BM50" s="120" t="s">
        <v>36</v>
      </c>
      <c r="BN50" s="116" t="s">
        <v>36</v>
      </c>
      <c r="BO50" s="116" t="s">
        <v>36</v>
      </c>
      <c r="BP50" s="116" t="s">
        <v>36</v>
      </c>
      <c r="BQ50" s="111" t="s">
        <v>36</v>
      </c>
      <c r="BR50" s="120" t="s">
        <v>36</v>
      </c>
      <c r="BS50" s="116" t="s">
        <v>36</v>
      </c>
      <c r="BT50" s="116" t="s">
        <v>36</v>
      </c>
      <c r="BU50" s="116" t="s">
        <v>36</v>
      </c>
      <c r="BV50" s="116" t="s">
        <v>36</v>
      </c>
      <c r="BW50" s="116" t="s">
        <v>36</v>
      </c>
      <c r="BX50" s="116" t="s">
        <v>36</v>
      </c>
      <c r="BY50" s="105" t="s">
        <v>36</v>
      </c>
      <c r="BZ50" s="105" t="s">
        <v>36</v>
      </c>
      <c r="CA50" s="105" t="s">
        <v>36</v>
      </c>
      <c r="CB50" s="105" t="s">
        <v>36</v>
      </c>
      <c r="CC50" s="105" t="s">
        <v>36</v>
      </c>
      <c r="CD50" s="105" t="s">
        <v>36</v>
      </c>
      <c r="CE50" s="105" t="s">
        <v>36</v>
      </c>
      <c r="CF50" s="105" t="s">
        <v>36</v>
      </c>
      <c r="CG50" s="105" t="s">
        <v>36</v>
      </c>
      <c r="CH50" s="105" t="s">
        <v>36</v>
      </c>
      <c r="CI50" s="85"/>
      <c r="CJ50" s="85"/>
      <c r="CK50" s="85"/>
      <c r="CL50" s="85"/>
      <c r="CM50" s="85"/>
      <c r="CN50" s="85"/>
      <c r="CO50" s="85"/>
      <c r="CP50" s="85"/>
      <c r="CQ50" s="85"/>
      <c r="CR50" s="85"/>
      <c r="CS50" s="85"/>
      <c r="CT50" s="85"/>
      <c r="CU50" s="85"/>
      <c r="CV50" s="85"/>
      <c r="CW50" s="85"/>
      <c r="CX50" s="85"/>
      <c r="CY50" s="85"/>
      <c r="CZ50" s="85"/>
    </row>
    <row r="51" s="384" customFormat="true" ht="15" customHeight="true" x14ac:dyDescent="0.2">
      <c r="A51" s="863"/>
      <c r="B51" s="454" t="s">
        <v>100</v>
      </c>
      <c r="C51" s="136" t="s">
        <v>36</v>
      </c>
      <c r="D51" s="133" t="s">
        <v>36</v>
      </c>
      <c r="E51" s="133" t="s">
        <v>36</v>
      </c>
      <c r="F51" s="133" t="s">
        <v>36</v>
      </c>
      <c r="G51" s="130" t="s">
        <v>36</v>
      </c>
      <c r="H51" s="127" t="s">
        <v>36</v>
      </c>
      <c r="I51" s="133" t="s">
        <v>36</v>
      </c>
      <c r="J51" s="133" t="s">
        <v>36</v>
      </c>
      <c r="K51" s="133" t="s">
        <v>36</v>
      </c>
      <c r="L51" s="124" t="s">
        <v>36</v>
      </c>
      <c r="M51" s="136" t="s">
        <v>36</v>
      </c>
      <c r="N51" s="133" t="s">
        <v>36</v>
      </c>
      <c r="O51" s="133" t="s">
        <v>36</v>
      </c>
      <c r="P51" s="133" t="s">
        <v>36</v>
      </c>
      <c r="Q51" s="130" t="s">
        <v>36</v>
      </c>
      <c r="R51" s="127" t="s">
        <v>36</v>
      </c>
      <c r="S51" s="133" t="s">
        <v>36</v>
      </c>
      <c r="T51" s="133" t="s">
        <v>36</v>
      </c>
      <c r="U51" s="133" t="s">
        <v>36</v>
      </c>
      <c r="V51" s="133" t="s">
        <v>36</v>
      </c>
      <c r="W51" s="133" t="s">
        <v>36</v>
      </c>
      <c r="X51" s="133" t="s">
        <v>36</v>
      </c>
      <c r="Y51" s="133" t="s">
        <v>36</v>
      </c>
      <c r="Z51" s="133" t="s">
        <v>36</v>
      </c>
      <c r="AA51" s="133" t="s">
        <v>36</v>
      </c>
      <c r="AB51" s="133" t="s">
        <v>36</v>
      </c>
      <c r="AC51" s="133" t="s">
        <v>36</v>
      </c>
      <c r="AD51" s="133" t="s">
        <v>36</v>
      </c>
      <c r="AE51" s="133" t="s">
        <v>36</v>
      </c>
      <c r="AF51" s="133" t="s">
        <v>36</v>
      </c>
      <c r="AG51" s="133" t="s">
        <v>36</v>
      </c>
      <c r="AH51" s="124" t="s">
        <v>36</v>
      </c>
      <c r="AI51" s="87"/>
      <c r="AJ51" s="87"/>
      <c r="AK51" s="87"/>
      <c r="AL51" s="87"/>
      <c r="AM51" s="87"/>
      <c r="AN51" s="87"/>
      <c r="AO51" s="87"/>
      <c r="AP51" s="87"/>
      <c r="AQ51" s="87"/>
      <c r="AR51" s="87"/>
      <c r="AS51" s="87"/>
      <c r="AT51" s="87"/>
      <c r="AU51" s="87"/>
      <c r="AV51" s="87"/>
      <c r="AW51" s="87"/>
      <c r="AX51" s="87"/>
      <c r="AY51" s="87"/>
      <c r="AZ51" s="421"/>
      <c r="BA51" s="886"/>
      <c r="BB51" s="641" t="s">
        <v>100</v>
      </c>
      <c r="BC51" s="120" t="s">
        <v>36</v>
      </c>
      <c r="BD51" s="116" t="s">
        <v>36</v>
      </c>
      <c r="BE51" s="116" t="s">
        <v>36</v>
      </c>
      <c r="BF51" s="116" t="s">
        <v>36</v>
      </c>
      <c r="BG51" s="111" t="s">
        <v>36</v>
      </c>
      <c r="BH51" s="120" t="s">
        <v>36</v>
      </c>
      <c r="BI51" s="116" t="s">
        <v>36</v>
      </c>
      <c r="BJ51" s="116" t="s">
        <v>36</v>
      </c>
      <c r="BK51" s="116" t="s">
        <v>36</v>
      </c>
      <c r="BL51" s="111" t="s">
        <v>36</v>
      </c>
      <c r="BM51" s="120" t="s">
        <v>36</v>
      </c>
      <c r="BN51" s="116" t="s">
        <v>36</v>
      </c>
      <c r="BO51" s="116" t="s">
        <v>36</v>
      </c>
      <c r="BP51" s="116" t="s">
        <v>36</v>
      </c>
      <c r="BQ51" s="111" t="s">
        <v>36</v>
      </c>
      <c r="BR51" s="120" t="s">
        <v>36</v>
      </c>
      <c r="BS51" s="116" t="s">
        <v>36</v>
      </c>
      <c r="BT51" s="116" t="s">
        <v>36</v>
      </c>
      <c r="BU51" s="116" t="s">
        <v>36</v>
      </c>
      <c r="BV51" s="116" t="s">
        <v>36</v>
      </c>
      <c r="BW51" s="116" t="s">
        <v>36</v>
      </c>
      <c r="BX51" s="116" t="s">
        <v>36</v>
      </c>
      <c r="BY51" s="105" t="s">
        <v>36</v>
      </c>
      <c r="BZ51" s="105" t="s">
        <v>36</v>
      </c>
      <c r="CA51" s="105" t="s">
        <v>36</v>
      </c>
      <c r="CB51" s="105" t="s">
        <v>36</v>
      </c>
      <c r="CC51" s="105" t="s">
        <v>36</v>
      </c>
      <c r="CD51" s="105" t="s">
        <v>36</v>
      </c>
      <c r="CE51" s="105" t="s">
        <v>36</v>
      </c>
      <c r="CF51" s="105" t="s">
        <v>36</v>
      </c>
      <c r="CG51" s="105" t="s">
        <v>36</v>
      </c>
      <c r="CH51" s="105" t="s">
        <v>36</v>
      </c>
      <c r="CI51" s="85"/>
      <c r="CJ51" s="85"/>
      <c r="CK51" s="85"/>
      <c r="CL51" s="85"/>
      <c r="CM51" s="85"/>
      <c r="CN51" s="85"/>
      <c r="CO51" s="85"/>
      <c r="CP51" s="85"/>
      <c r="CQ51" s="85"/>
      <c r="CR51" s="85"/>
      <c r="CS51" s="85"/>
      <c r="CT51" s="85"/>
      <c r="CU51" s="85"/>
      <c r="CV51" s="85"/>
      <c r="CW51" s="85"/>
      <c r="CX51" s="85"/>
      <c r="CY51" s="85"/>
      <c r="CZ51" s="85"/>
    </row>
    <row r="52" s="384" customFormat="true" ht="15" customHeight="true" x14ac:dyDescent="0.2">
      <c r="A52" s="863"/>
      <c r="B52" s="454" t="s">
        <v>68</v>
      </c>
      <c r="C52" s="136" t="s">
        <v>36</v>
      </c>
      <c r="D52" s="133" t="s">
        <v>36</v>
      </c>
      <c r="E52" s="133" t="s">
        <v>36</v>
      </c>
      <c r="F52" s="133" t="s">
        <v>36</v>
      </c>
      <c r="G52" s="130" t="s">
        <v>36</v>
      </c>
      <c r="H52" s="127" t="s">
        <v>36</v>
      </c>
      <c r="I52" s="133" t="s">
        <v>36</v>
      </c>
      <c r="J52" s="133" t="s">
        <v>36</v>
      </c>
      <c r="K52" s="133" t="s">
        <v>36</v>
      </c>
      <c r="L52" s="124" t="s">
        <v>36</v>
      </c>
      <c r="M52" s="136" t="s">
        <v>36</v>
      </c>
      <c r="N52" s="133" t="s">
        <v>36</v>
      </c>
      <c r="O52" s="133" t="s">
        <v>36</v>
      </c>
      <c r="P52" s="133" t="s">
        <v>36</v>
      </c>
      <c r="Q52" s="130" t="s">
        <v>36</v>
      </c>
      <c r="R52" s="127" t="s">
        <v>36</v>
      </c>
      <c r="S52" s="133" t="s">
        <v>36</v>
      </c>
      <c r="T52" s="133" t="s">
        <v>36</v>
      </c>
      <c r="U52" s="133" t="s">
        <v>36</v>
      </c>
      <c r="V52" s="133" t="s">
        <v>36</v>
      </c>
      <c r="W52" s="133" t="s">
        <v>36</v>
      </c>
      <c r="X52" s="133" t="s">
        <v>36</v>
      </c>
      <c r="Y52" s="133" t="s">
        <v>36</v>
      </c>
      <c r="Z52" s="133" t="s">
        <v>36</v>
      </c>
      <c r="AA52" s="133" t="s">
        <v>36</v>
      </c>
      <c r="AB52" s="133" t="s">
        <v>36</v>
      </c>
      <c r="AC52" s="133" t="s">
        <v>36</v>
      </c>
      <c r="AD52" s="133" t="s">
        <v>36</v>
      </c>
      <c r="AE52" s="133" t="s">
        <v>36</v>
      </c>
      <c r="AF52" s="133" t="s">
        <v>36</v>
      </c>
      <c r="AG52" s="133" t="s">
        <v>36</v>
      </c>
      <c r="AH52" s="124" t="s">
        <v>36</v>
      </c>
      <c r="AI52" s="87"/>
      <c r="AJ52" s="87"/>
      <c r="AK52" s="87"/>
      <c r="AL52" s="87"/>
      <c r="AM52" s="87"/>
      <c r="AN52" s="87"/>
      <c r="AO52" s="87"/>
      <c r="AP52" s="87"/>
      <c r="AQ52" s="87"/>
      <c r="AR52" s="87"/>
      <c r="AS52" s="87"/>
      <c r="AT52" s="87"/>
      <c r="AU52" s="87"/>
      <c r="AV52" s="87"/>
      <c r="AW52" s="87"/>
      <c r="AX52" s="87"/>
      <c r="AY52" s="87"/>
      <c r="AZ52" s="421"/>
      <c r="BA52" s="886"/>
      <c r="BB52" s="641" t="s">
        <v>68</v>
      </c>
      <c r="BC52" s="120" t="s">
        <v>36</v>
      </c>
      <c r="BD52" s="116" t="s">
        <v>36</v>
      </c>
      <c r="BE52" s="116" t="s">
        <v>36</v>
      </c>
      <c r="BF52" s="116" t="s">
        <v>36</v>
      </c>
      <c r="BG52" s="111" t="s">
        <v>36</v>
      </c>
      <c r="BH52" s="120" t="s">
        <v>36</v>
      </c>
      <c r="BI52" s="116" t="s">
        <v>36</v>
      </c>
      <c r="BJ52" s="116" t="s">
        <v>36</v>
      </c>
      <c r="BK52" s="116" t="s">
        <v>36</v>
      </c>
      <c r="BL52" s="111" t="s">
        <v>36</v>
      </c>
      <c r="BM52" s="120" t="s">
        <v>36</v>
      </c>
      <c r="BN52" s="116" t="s">
        <v>36</v>
      </c>
      <c r="BO52" s="116" t="s">
        <v>36</v>
      </c>
      <c r="BP52" s="116" t="s">
        <v>36</v>
      </c>
      <c r="BQ52" s="111" t="s">
        <v>36</v>
      </c>
      <c r="BR52" s="120" t="s">
        <v>36</v>
      </c>
      <c r="BS52" s="116" t="s">
        <v>36</v>
      </c>
      <c r="BT52" s="116" t="s">
        <v>36</v>
      </c>
      <c r="BU52" s="116" t="s">
        <v>36</v>
      </c>
      <c r="BV52" s="116" t="s">
        <v>36</v>
      </c>
      <c r="BW52" s="116" t="s">
        <v>36</v>
      </c>
      <c r="BX52" s="116" t="s">
        <v>36</v>
      </c>
      <c r="BY52" s="105" t="s">
        <v>36</v>
      </c>
      <c r="BZ52" s="105" t="s">
        <v>36</v>
      </c>
      <c r="CA52" s="105" t="s">
        <v>36</v>
      </c>
      <c r="CB52" s="105" t="s">
        <v>36</v>
      </c>
      <c r="CC52" s="105" t="s">
        <v>36</v>
      </c>
      <c r="CD52" s="105" t="s">
        <v>36</v>
      </c>
      <c r="CE52" s="105" t="s">
        <v>36</v>
      </c>
      <c r="CF52" s="105" t="s">
        <v>36</v>
      </c>
      <c r="CG52" s="105" t="s">
        <v>36</v>
      </c>
      <c r="CH52" s="105" t="s">
        <v>36</v>
      </c>
      <c r="CI52" s="85"/>
      <c r="CJ52" s="85"/>
      <c r="CK52" s="85"/>
      <c r="CL52" s="85"/>
      <c r="CM52" s="85"/>
      <c r="CN52" s="85"/>
      <c r="CO52" s="85"/>
      <c r="CP52" s="85"/>
      <c r="CQ52" s="85"/>
      <c r="CR52" s="85"/>
      <c r="CS52" s="85"/>
      <c r="CT52" s="85"/>
      <c r="CU52" s="85"/>
      <c r="CV52" s="85"/>
      <c r="CW52" s="85"/>
      <c r="CX52" s="85"/>
      <c r="CY52" s="85"/>
      <c r="CZ52" s="85"/>
    </row>
    <row r="53" s="384" customFormat="true" ht="15" customHeight="true" x14ac:dyDescent="0.2">
      <c r="A53" s="863" t="s">
        <v>106</v>
      </c>
      <c r="B53" s="454" t="s">
        <v>101</v>
      </c>
      <c r="C53" s="136" t="s">
        <v>36</v>
      </c>
      <c r="D53" s="133" t="s">
        <v>36</v>
      </c>
      <c r="E53" s="133" t="s">
        <v>36</v>
      </c>
      <c r="F53" s="133" t="s">
        <v>36</v>
      </c>
      <c r="G53" s="130" t="s">
        <v>36</v>
      </c>
      <c r="H53" s="127" t="s">
        <v>36</v>
      </c>
      <c r="I53" s="133" t="s">
        <v>36</v>
      </c>
      <c r="J53" s="133" t="s">
        <v>36</v>
      </c>
      <c r="K53" s="133" t="s">
        <v>36</v>
      </c>
      <c r="L53" s="124" t="s">
        <v>36</v>
      </c>
      <c r="M53" s="136" t="s">
        <v>36</v>
      </c>
      <c r="N53" s="133" t="s">
        <v>36</v>
      </c>
      <c r="O53" s="133" t="s">
        <v>36</v>
      </c>
      <c r="P53" s="133" t="s">
        <v>36</v>
      </c>
      <c r="Q53" s="130" t="s">
        <v>36</v>
      </c>
      <c r="R53" s="127" t="s">
        <v>36</v>
      </c>
      <c r="S53" s="133" t="s">
        <v>36</v>
      </c>
      <c r="T53" s="133" t="s">
        <v>36</v>
      </c>
      <c r="U53" s="133" t="s">
        <v>36</v>
      </c>
      <c r="V53" s="133" t="s">
        <v>36</v>
      </c>
      <c r="W53" s="133" t="s">
        <v>36</v>
      </c>
      <c r="X53" s="133" t="s">
        <v>36</v>
      </c>
      <c r="Y53" s="133" t="s">
        <v>36</v>
      </c>
      <c r="Z53" s="133" t="s">
        <v>36</v>
      </c>
      <c r="AA53" s="133" t="s">
        <v>36</v>
      </c>
      <c r="AB53" s="133" t="s">
        <v>36</v>
      </c>
      <c r="AC53" s="133" t="s">
        <v>36</v>
      </c>
      <c r="AD53" s="133" t="s">
        <v>36</v>
      </c>
      <c r="AE53" s="133" t="s">
        <v>36</v>
      </c>
      <c r="AF53" s="133" t="s">
        <v>36</v>
      </c>
      <c r="AG53" s="133" t="s">
        <v>36</v>
      </c>
      <c r="AH53" s="124" t="s">
        <v>36</v>
      </c>
      <c r="AI53" s="87"/>
      <c r="AJ53" s="87"/>
      <c r="AK53" s="87"/>
      <c r="AL53" s="87"/>
      <c r="AM53" s="87"/>
      <c r="AN53" s="87"/>
      <c r="AO53" s="87"/>
      <c r="AP53" s="87"/>
      <c r="AQ53" s="87"/>
      <c r="AR53" s="87"/>
      <c r="AS53" s="87"/>
      <c r="AT53" s="87"/>
      <c r="AU53" s="87"/>
      <c r="AV53" s="87"/>
      <c r="AW53" s="87"/>
      <c r="AX53" s="87"/>
      <c r="AY53" s="87"/>
      <c r="AZ53" s="421"/>
      <c r="BA53" s="886" t="s">
        <v>106</v>
      </c>
      <c r="BB53" s="641" t="s">
        <v>101</v>
      </c>
      <c r="BC53" s="120" t="s">
        <v>36</v>
      </c>
      <c r="BD53" s="116" t="s">
        <v>36</v>
      </c>
      <c r="BE53" s="116" t="s">
        <v>36</v>
      </c>
      <c r="BF53" s="116" t="s">
        <v>36</v>
      </c>
      <c r="BG53" s="111" t="s">
        <v>36</v>
      </c>
      <c r="BH53" s="120" t="s">
        <v>36</v>
      </c>
      <c r="BI53" s="116" t="s">
        <v>36</v>
      </c>
      <c r="BJ53" s="116" t="s">
        <v>36</v>
      </c>
      <c r="BK53" s="116" t="s">
        <v>36</v>
      </c>
      <c r="BL53" s="111" t="s">
        <v>36</v>
      </c>
      <c r="BM53" s="120" t="s">
        <v>36</v>
      </c>
      <c r="BN53" s="116" t="s">
        <v>36</v>
      </c>
      <c r="BO53" s="116" t="s">
        <v>36</v>
      </c>
      <c r="BP53" s="116" t="s">
        <v>36</v>
      </c>
      <c r="BQ53" s="111" t="s">
        <v>36</v>
      </c>
      <c r="BR53" s="120" t="s">
        <v>36</v>
      </c>
      <c r="BS53" s="116" t="s">
        <v>36</v>
      </c>
      <c r="BT53" s="116" t="s">
        <v>36</v>
      </c>
      <c r="BU53" s="116" t="s">
        <v>36</v>
      </c>
      <c r="BV53" s="116" t="s">
        <v>36</v>
      </c>
      <c r="BW53" s="116" t="s">
        <v>36</v>
      </c>
      <c r="BX53" s="116" t="s">
        <v>36</v>
      </c>
      <c r="BY53" s="105" t="s">
        <v>36</v>
      </c>
      <c r="BZ53" s="105" t="s">
        <v>36</v>
      </c>
      <c r="CA53" s="105" t="s">
        <v>36</v>
      </c>
      <c r="CB53" s="105" t="s">
        <v>36</v>
      </c>
      <c r="CC53" s="105" t="s">
        <v>36</v>
      </c>
      <c r="CD53" s="105" t="s">
        <v>36</v>
      </c>
      <c r="CE53" s="105" t="s">
        <v>36</v>
      </c>
      <c r="CF53" s="105" t="s">
        <v>36</v>
      </c>
      <c r="CG53" s="105" t="s">
        <v>36</v>
      </c>
      <c r="CH53" s="105" t="s">
        <v>36</v>
      </c>
      <c r="CI53" s="85"/>
      <c r="CJ53" s="85"/>
      <c r="CK53" s="85"/>
      <c r="CL53" s="85"/>
      <c r="CM53" s="85"/>
      <c r="CN53" s="85"/>
      <c r="CO53" s="85"/>
      <c r="CP53" s="85"/>
      <c r="CQ53" s="85"/>
      <c r="CR53" s="85"/>
      <c r="CS53" s="85"/>
      <c r="CT53" s="85"/>
      <c r="CU53" s="85"/>
      <c r="CV53" s="85"/>
      <c r="CW53" s="85"/>
      <c r="CX53" s="85"/>
      <c r="CY53" s="85"/>
      <c r="CZ53" s="85"/>
    </row>
    <row r="54" s="384" customFormat="true" ht="15" customHeight="true" x14ac:dyDescent="0.2">
      <c r="A54" s="863"/>
      <c r="B54" s="454" t="s">
        <v>100</v>
      </c>
      <c r="C54" s="136" t="s">
        <v>36</v>
      </c>
      <c r="D54" s="133" t="s">
        <v>36</v>
      </c>
      <c r="E54" s="133" t="s">
        <v>36</v>
      </c>
      <c r="F54" s="133" t="s">
        <v>36</v>
      </c>
      <c r="G54" s="130" t="s">
        <v>36</v>
      </c>
      <c r="H54" s="127" t="s">
        <v>36</v>
      </c>
      <c r="I54" s="133" t="s">
        <v>36</v>
      </c>
      <c r="J54" s="133" t="s">
        <v>36</v>
      </c>
      <c r="K54" s="133" t="s">
        <v>36</v>
      </c>
      <c r="L54" s="124" t="s">
        <v>36</v>
      </c>
      <c r="M54" s="136" t="s">
        <v>36</v>
      </c>
      <c r="N54" s="133" t="s">
        <v>36</v>
      </c>
      <c r="O54" s="133" t="s">
        <v>36</v>
      </c>
      <c r="P54" s="133" t="s">
        <v>36</v>
      </c>
      <c r="Q54" s="130" t="s">
        <v>36</v>
      </c>
      <c r="R54" s="127" t="s">
        <v>36</v>
      </c>
      <c r="S54" s="133" t="s">
        <v>36</v>
      </c>
      <c r="T54" s="133" t="s">
        <v>36</v>
      </c>
      <c r="U54" s="133" t="s">
        <v>36</v>
      </c>
      <c r="V54" s="133" t="s">
        <v>36</v>
      </c>
      <c r="W54" s="133" t="s">
        <v>36</v>
      </c>
      <c r="X54" s="133" t="s">
        <v>36</v>
      </c>
      <c r="Y54" s="133" t="s">
        <v>36</v>
      </c>
      <c r="Z54" s="133" t="s">
        <v>36</v>
      </c>
      <c r="AA54" s="133" t="s">
        <v>36</v>
      </c>
      <c r="AB54" s="133" t="s">
        <v>36</v>
      </c>
      <c r="AC54" s="133" t="s">
        <v>36</v>
      </c>
      <c r="AD54" s="133" t="s">
        <v>36</v>
      </c>
      <c r="AE54" s="133" t="s">
        <v>36</v>
      </c>
      <c r="AF54" s="133" t="s">
        <v>36</v>
      </c>
      <c r="AG54" s="133" t="s">
        <v>36</v>
      </c>
      <c r="AH54" s="124" t="s">
        <v>36</v>
      </c>
      <c r="AI54" s="87"/>
      <c r="AJ54" s="87"/>
      <c r="AK54" s="87"/>
      <c r="AL54" s="87"/>
      <c r="AM54" s="87"/>
      <c r="AN54" s="87"/>
      <c r="AO54" s="87"/>
      <c r="AP54" s="87"/>
      <c r="AQ54" s="87"/>
      <c r="AR54" s="87"/>
      <c r="AS54" s="87"/>
      <c r="AT54" s="87"/>
      <c r="AU54" s="87"/>
      <c r="AV54" s="87"/>
      <c r="AW54" s="87"/>
      <c r="AX54" s="87"/>
      <c r="AY54" s="87"/>
      <c r="AZ54" s="421"/>
      <c r="BA54" s="886"/>
      <c r="BB54" s="641" t="s">
        <v>100</v>
      </c>
      <c r="BC54" s="120" t="s">
        <v>36</v>
      </c>
      <c r="BD54" s="116" t="s">
        <v>36</v>
      </c>
      <c r="BE54" s="116" t="s">
        <v>36</v>
      </c>
      <c r="BF54" s="116" t="s">
        <v>36</v>
      </c>
      <c r="BG54" s="111" t="s">
        <v>36</v>
      </c>
      <c r="BH54" s="120" t="s">
        <v>36</v>
      </c>
      <c r="BI54" s="116" t="s">
        <v>36</v>
      </c>
      <c r="BJ54" s="116" t="s">
        <v>36</v>
      </c>
      <c r="BK54" s="116" t="s">
        <v>36</v>
      </c>
      <c r="BL54" s="111" t="s">
        <v>36</v>
      </c>
      <c r="BM54" s="120" t="s">
        <v>36</v>
      </c>
      <c r="BN54" s="116" t="s">
        <v>36</v>
      </c>
      <c r="BO54" s="116" t="s">
        <v>36</v>
      </c>
      <c r="BP54" s="116" t="s">
        <v>36</v>
      </c>
      <c r="BQ54" s="111" t="s">
        <v>36</v>
      </c>
      <c r="BR54" s="120" t="s">
        <v>36</v>
      </c>
      <c r="BS54" s="116" t="s">
        <v>36</v>
      </c>
      <c r="BT54" s="116" t="s">
        <v>36</v>
      </c>
      <c r="BU54" s="116" t="s">
        <v>36</v>
      </c>
      <c r="BV54" s="116" t="s">
        <v>36</v>
      </c>
      <c r="BW54" s="116" t="s">
        <v>36</v>
      </c>
      <c r="BX54" s="116" t="s">
        <v>36</v>
      </c>
      <c r="BY54" s="105" t="s">
        <v>36</v>
      </c>
      <c r="BZ54" s="105" t="s">
        <v>36</v>
      </c>
      <c r="CA54" s="105" t="s">
        <v>36</v>
      </c>
      <c r="CB54" s="105" t="s">
        <v>36</v>
      </c>
      <c r="CC54" s="105" t="s">
        <v>36</v>
      </c>
      <c r="CD54" s="105" t="s">
        <v>36</v>
      </c>
      <c r="CE54" s="105" t="s">
        <v>36</v>
      </c>
      <c r="CF54" s="105" t="s">
        <v>36</v>
      </c>
      <c r="CG54" s="105" t="s">
        <v>36</v>
      </c>
      <c r="CH54" s="105" t="s">
        <v>36</v>
      </c>
      <c r="CI54" s="85"/>
      <c r="CJ54" s="85"/>
      <c r="CK54" s="85"/>
      <c r="CL54" s="85"/>
      <c r="CM54" s="85"/>
      <c r="CN54" s="85"/>
      <c r="CO54" s="85"/>
      <c r="CP54" s="85"/>
      <c r="CQ54" s="85"/>
      <c r="CR54" s="85"/>
      <c r="CS54" s="85"/>
      <c r="CT54" s="85"/>
      <c r="CU54" s="85"/>
      <c r="CV54" s="85"/>
      <c r="CW54" s="85"/>
      <c r="CX54" s="85"/>
      <c r="CY54" s="85"/>
      <c r="CZ54" s="85"/>
    </row>
    <row r="55" s="384" customFormat="true" ht="15" customHeight="true" x14ac:dyDescent="0.2">
      <c r="A55" s="864"/>
      <c r="B55" s="455" t="s">
        <v>68</v>
      </c>
      <c r="C55" s="135" t="s">
        <v>36</v>
      </c>
      <c r="D55" s="132" t="s">
        <v>36</v>
      </c>
      <c r="E55" s="132" t="s">
        <v>36</v>
      </c>
      <c r="F55" s="132" t="s">
        <v>36</v>
      </c>
      <c r="G55" s="129" t="s">
        <v>36</v>
      </c>
      <c r="H55" s="126" t="s">
        <v>36</v>
      </c>
      <c r="I55" s="132" t="s">
        <v>36</v>
      </c>
      <c r="J55" s="132" t="s">
        <v>36</v>
      </c>
      <c r="K55" s="132" t="s">
        <v>36</v>
      </c>
      <c r="L55" s="123" t="s">
        <v>36</v>
      </c>
      <c r="M55" s="135" t="s">
        <v>36</v>
      </c>
      <c r="N55" s="132" t="s">
        <v>36</v>
      </c>
      <c r="O55" s="132" t="s">
        <v>36</v>
      </c>
      <c r="P55" s="132" t="s">
        <v>36</v>
      </c>
      <c r="Q55" s="129" t="s">
        <v>36</v>
      </c>
      <c r="R55" s="92" t="s">
        <v>36</v>
      </c>
      <c r="S55" s="91" t="s">
        <v>36</v>
      </c>
      <c r="T55" s="91" t="s">
        <v>36</v>
      </c>
      <c r="U55" s="91" t="s">
        <v>36</v>
      </c>
      <c r="V55" s="91" t="s">
        <v>36</v>
      </c>
      <c r="W55" s="91" t="s">
        <v>36</v>
      </c>
      <c r="X55" s="91" t="s">
        <v>36</v>
      </c>
      <c r="Y55" s="91" t="s">
        <v>36</v>
      </c>
      <c r="Z55" s="91" t="s">
        <v>36</v>
      </c>
      <c r="AA55" s="91" t="s">
        <v>36</v>
      </c>
      <c r="AB55" s="91" t="s">
        <v>36</v>
      </c>
      <c r="AC55" s="91" t="s">
        <v>36</v>
      </c>
      <c r="AD55" s="91" t="s">
        <v>36</v>
      </c>
      <c r="AE55" s="91" t="s">
        <v>36</v>
      </c>
      <c r="AF55" s="91" t="s">
        <v>36</v>
      </c>
      <c r="AG55" s="91" t="s">
        <v>36</v>
      </c>
      <c r="AH55" s="88" t="s">
        <v>36</v>
      </c>
      <c r="AI55" s="87"/>
      <c r="AJ55" s="87"/>
      <c r="AK55" s="87"/>
      <c r="AL55" s="87"/>
      <c r="AM55" s="87"/>
      <c r="AN55" s="87"/>
      <c r="AO55" s="87"/>
      <c r="AP55" s="87"/>
      <c r="AQ55" s="87"/>
      <c r="AR55" s="87"/>
      <c r="AS55" s="87"/>
      <c r="AT55" s="87"/>
      <c r="AU55" s="87"/>
      <c r="AV55" s="87"/>
      <c r="AW55" s="87"/>
      <c r="AX55" s="87"/>
      <c r="AY55" s="87"/>
      <c r="AZ55" s="421"/>
      <c r="BA55" s="887"/>
      <c r="BB55" s="643" t="s">
        <v>68</v>
      </c>
      <c r="BC55" s="118" t="s">
        <v>36</v>
      </c>
      <c r="BD55" s="114" t="s">
        <v>36</v>
      </c>
      <c r="BE55" s="114" t="s">
        <v>36</v>
      </c>
      <c r="BF55" s="114" t="s">
        <v>36</v>
      </c>
      <c r="BG55" s="109" t="s">
        <v>36</v>
      </c>
      <c r="BH55" s="118" t="s">
        <v>36</v>
      </c>
      <c r="BI55" s="114" t="s">
        <v>36</v>
      </c>
      <c r="BJ55" s="114" t="s">
        <v>36</v>
      </c>
      <c r="BK55" s="114" t="s">
        <v>36</v>
      </c>
      <c r="BL55" s="109" t="s">
        <v>36</v>
      </c>
      <c r="BM55" s="118" t="s">
        <v>36</v>
      </c>
      <c r="BN55" s="114" t="s">
        <v>36</v>
      </c>
      <c r="BO55" s="114" t="s">
        <v>36</v>
      </c>
      <c r="BP55" s="114" t="s">
        <v>36</v>
      </c>
      <c r="BQ55" s="109" t="s">
        <v>36</v>
      </c>
      <c r="BR55" s="90" t="s">
        <v>36</v>
      </c>
      <c r="BS55" s="89" t="s">
        <v>36</v>
      </c>
      <c r="BT55" s="89" t="s">
        <v>36</v>
      </c>
      <c r="BU55" s="89" t="s">
        <v>36</v>
      </c>
      <c r="BV55" s="89" t="s">
        <v>36</v>
      </c>
      <c r="BW55" s="89" t="s">
        <v>36</v>
      </c>
      <c r="BX55" s="89" t="s">
        <v>36</v>
      </c>
      <c r="BY55" s="89" t="s">
        <v>36</v>
      </c>
      <c r="BZ55" s="107" t="s">
        <v>36</v>
      </c>
      <c r="CA55" s="107" t="s">
        <v>36</v>
      </c>
      <c r="CB55" s="107" t="s">
        <v>36</v>
      </c>
      <c r="CC55" s="107" t="s">
        <v>36</v>
      </c>
      <c r="CD55" s="107" t="s">
        <v>36</v>
      </c>
      <c r="CE55" s="107" t="s">
        <v>36</v>
      </c>
      <c r="CF55" s="107" t="s">
        <v>36</v>
      </c>
      <c r="CG55" s="107" t="s">
        <v>36</v>
      </c>
      <c r="CH55" s="107" t="s">
        <v>36</v>
      </c>
      <c r="CI55" s="85"/>
      <c r="CJ55" s="85"/>
      <c r="CK55" s="85"/>
      <c r="CL55" s="85"/>
      <c r="CM55" s="85"/>
      <c r="CN55" s="85"/>
      <c r="CO55" s="85"/>
      <c r="CP55" s="85"/>
      <c r="CQ55" s="85"/>
      <c r="CR55" s="85"/>
      <c r="CS55" s="85"/>
      <c r="CT55" s="85"/>
      <c r="CU55" s="85"/>
      <c r="CV55" s="85"/>
      <c r="CW55" s="85"/>
      <c r="CX55" s="85"/>
      <c r="CY55" s="85"/>
      <c r="CZ55" s="85"/>
    </row>
    <row r="56" s="759" customFormat="true" ht="15" customHeight="true" x14ac:dyDescent="0.2">
      <c r="A56" s="386"/>
      <c r="B56" s="451"/>
      <c r="C56" s="882" t="s">
        <v>115</v>
      </c>
      <c r="D56" s="883"/>
      <c r="E56" s="883"/>
      <c r="F56" s="883"/>
      <c r="G56" s="884"/>
      <c r="H56" s="856" t="s">
        <v>39</v>
      </c>
      <c r="I56" s="857"/>
      <c r="J56" s="857"/>
      <c r="K56" s="857"/>
      <c r="L56" s="858"/>
      <c r="M56" s="885" t="s">
        <v>38</v>
      </c>
      <c r="N56" s="857"/>
      <c r="O56" s="857"/>
      <c r="P56" s="857"/>
      <c r="Q56" s="858"/>
      <c r="R56" s="97" t="s">
        <v>143</v>
      </c>
      <c r="S56" s="502"/>
      <c r="T56" s="502"/>
      <c r="U56" s="502"/>
      <c r="V56" s="502"/>
      <c r="W56" s="502"/>
      <c r="X56" s="502"/>
      <c r="Y56" s="502"/>
      <c r="Z56" s="502"/>
      <c r="AA56" s="502"/>
      <c r="AB56" s="502"/>
      <c r="AC56" s="502"/>
      <c r="AD56" s="502"/>
      <c r="AE56" s="502"/>
      <c r="AF56" s="502"/>
      <c r="AG56" s="502"/>
      <c r="AH56" s="502"/>
      <c r="AI56" s="513"/>
      <c r="AJ56" s="513"/>
      <c r="AK56" s="513"/>
      <c r="AL56" s="513"/>
      <c r="AM56" s="513"/>
      <c r="AN56" s="513"/>
      <c r="AO56" s="513"/>
      <c r="AP56" s="513"/>
      <c r="AQ56" s="513"/>
      <c r="AR56" s="513"/>
      <c r="AS56" s="513"/>
      <c r="AT56" s="513"/>
      <c r="AU56" s="513"/>
      <c r="AV56" s="513"/>
      <c r="AW56" s="513"/>
      <c r="AX56" s="513"/>
      <c r="AY56" s="513"/>
      <c r="AZ56" s="757"/>
      <c r="BA56" s="423" t="s">
        <v>131</v>
      </c>
      <c r="BB56" s="369" t="s">
        <v>96</v>
      </c>
      <c r="BC56" s="885" t="s">
        <v>115</v>
      </c>
      <c r="BD56" s="857"/>
      <c r="BE56" s="857"/>
      <c r="BF56" s="857"/>
      <c r="BG56" s="890"/>
      <c r="BH56" s="885" t="s">
        <v>39</v>
      </c>
      <c r="BI56" s="857"/>
      <c r="BJ56" s="857"/>
      <c r="BK56" s="857"/>
      <c r="BL56" s="890"/>
      <c r="BM56" s="885" t="s">
        <v>38</v>
      </c>
      <c r="BN56" s="857"/>
      <c r="BO56" s="857"/>
      <c r="BP56" s="857"/>
      <c r="BQ56" s="858"/>
      <c r="BR56" s="96" t="s">
        <v>143</v>
      </c>
      <c r="BS56" s="502"/>
      <c r="BT56" s="502"/>
      <c r="BU56" s="502"/>
      <c r="BV56" s="502"/>
      <c r="BW56" s="502"/>
      <c r="BX56" s="502"/>
      <c r="BY56" s="502"/>
      <c r="BZ56" s="421"/>
      <c r="CA56" s="421"/>
      <c r="CB56" s="421"/>
      <c r="CC56" s="421"/>
      <c r="CD56" s="421"/>
      <c r="CE56" s="421"/>
      <c r="CF56" s="421"/>
      <c r="CG56" s="421"/>
      <c r="CH56" s="421"/>
      <c r="CI56" s="421"/>
      <c r="CJ56" s="421"/>
      <c r="CK56" s="421"/>
      <c r="CL56" s="421"/>
      <c r="CM56" s="421"/>
      <c r="CN56" s="421"/>
      <c r="CO56" s="421"/>
      <c r="CP56" s="421"/>
      <c r="CQ56" s="421"/>
      <c r="CR56" s="421"/>
      <c r="CS56" s="421"/>
      <c r="CT56" s="421"/>
      <c r="CU56" s="421"/>
      <c r="CV56" s="421"/>
      <c r="CW56" s="421"/>
      <c r="CX56" s="421"/>
      <c r="CY56" s="421"/>
      <c r="CZ56" s="421"/>
    </row>
    <row r="57" s="759" customFormat="true" ht="24" x14ac:dyDescent="0.2">
      <c r="A57" s="409" t="s">
        <v>69</v>
      </c>
      <c r="B57" s="451"/>
      <c r="C57" s="493" t="s">
        <v>0</v>
      </c>
      <c r="D57" s="632" t="s">
        <v>1</v>
      </c>
      <c r="E57" s="632" t="s">
        <v>2</v>
      </c>
      <c r="F57" s="632" t="s">
        <v>3</v>
      </c>
      <c r="G57" s="633" t="s">
        <v>4</v>
      </c>
      <c r="H57" s="456" t="s">
        <v>0</v>
      </c>
      <c r="I57" s="636" t="s">
        <v>1</v>
      </c>
      <c r="J57" s="636" t="s">
        <v>2</v>
      </c>
      <c r="K57" s="636" t="s">
        <v>3</v>
      </c>
      <c r="L57" s="637" t="s">
        <v>4</v>
      </c>
      <c r="M57" s="457" t="s">
        <v>0</v>
      </c>
      <c r="N57" s="636" t="s">
        <v>1</v>
      </c>
      <c r="O57" s="636" t="s">
        <v>2</v>
      </c>
      <c r="P57" s="636" t="s">
        <v>3</v>
      </c>
      <c r="Q57" s="630" t="s">
        <v>4</v>
      </c>
      <c r="R57" s="456" t="s">
        <v>396</v>
      </c>
      <c r="S57" s="636" t="s">
        <v>397</v>
      </c>
      <c r="T57" s="636" t="s">
        <v>398</v>
      </c>
      <c r="U57" s="636" t="s">
        <v>399</v>
      </c>
      <c r="V57" s="636" t="s">
        <v>400</v>
      </c>
      <c r="W57" s="636" t="s">
        <v>401</v>
      </c>
      <c r="X57" s="636" t="s">
        <v>402</v>
      </c>
      <c r="Y57" s="636" t="s">
        <v>403</v>
      </c>
      <c r="Z57" s="636" t="s">
        <v>404</v>
      </c>
      <c r="AA57" s="636" t="s">
        <v>405</v>
      </c>
      <c r="AB57" s="636" t="s">
        <v>406</v>
      </c>
      <c r="AC57" s="636" t="s">
        <v>407</v>
      </c>
      <c r="AD57" s="636" t="s">
        <v>408</v>
      </c>
      <c r="AE57" s="636" t="s">
        <v>409</v>
      </c>
      <c r="AF57" s="636" t="s">
        <v>410</v>
      </c>
      <c r="AG57" s="636" t="s">
        <v>411</v>
      </c>
      <c r="AH57" s="637" t="s">
        <v>412</v>
      </c>
      <c r="AI57" s="513"/>
      <c r="AJ57" s="513"/>
      <c r="AK57" s="513"/>
      <c r="AL57" s="513"/>
      <c r="AM57" s="513"/>
      <c r="AN57" s="513"/>
      <c r="AO57" s="513"/>
      <c r="AP57" s="513"/>
      <c r="AQ57" s="513"/>
      <c r="AR57" s="513"/>
      <c r="AS57" s="513"/>
      <c r="AT57" s="513"/>
      <c r="AU57" s="513"/>
      <c r="AV57" s="513"/>
      <c r="AW57" s="513"/>
      <c r="AX57" s="513"/>
      <c r="AY57" s="513"/>
      <c r="AZ57" s="757"/>
      <c r="BA57" s="409" t="s">
        <v>120</v>
      </c>
      <c r="BB57" s="408"/>
      <c r="BC57" s="532" t="s">
        <v>0</v>
      </c>
      <c r="BD57" s="604" t="s">
        <v>1</v>
      </c>
      <c r="BE57" s="604" t="s">
        <v>2</v>
      </c>
      <c r="BF57" s="604" t="s">
        <v>3</v>
      </c>
      <c r="BG57" s="533" t="s">
        <v>4</v>
      </c>
      <c r="BH57" s="532" t="s">
        <v>0</v>
      </c>
      <c r="BI57" s="604" t="s">
        <v>1</v>
      </c>
      <c r="BJ57" s="604" t="s">
        <v>2</v>
      </c>
      <c r="BK57" s="604" t="s">
        <v>3</v>
      </c>
      <c r="BL57" s="533" t="s">
        <v>4</v>
      </c>
      <c r="BM57" s="532" t="s">
        <v>0</v>
      </c>
      <c r="BN57" s="604" t="s">
        <v>1</v>
      </c>
      <c r="BO57" s="604" t="s">
        <v>2</v>
      </c>
      <c r="BP57" s="604" t="s">
        <v>3</v>
      </c>
      <c r="BQ57" s="533" t="s">
        <v>4</v>
      </c>
      <c r="BR57" s="532" t="s">
        <v>396</v>
      </c>
      <c r="BS57" s="604" t="s">
        <v>397</v>
      </c>
      <c r="BT57" s="604" t="s">
        <v>398</v>
      </c>
      <c r="BU57" s="604" t="s">
        <v>399</v>
      </c>
      <c r="BV57" s="604" t="s">
        <v>400</v>
      </c>
      <c r="BW57" s="604" t="s">
        <v>401</v>
      </c>
      <c r="BX57" s="604" t="s">
        <v>402</v>
      </c>
      <c r="BY57" s="605" t="s">
        <v>403</v>
      </c>
      <c r="BZ57" s="605" t="s">
        <v>404</v>
      </c>
      <c r="CA57" s="605" t="s">
        <v>405</v>
      </c>
      <c r="CB57" s="605" t="s">
        <v>406</v>
      </c>
      <c r="CC57" s="605" t="s">
        <v>407</v>
      </c>
      <c r="CD57" s="605" t="s">
        <v>408</v>
      </c>
      <c r="CE57" s="605" t="s">
        <v>409</v>
      </c>
      <c r="CF57" s="605" t="s">
        <v>410</v>
      </c>
      <c r="CG57" s="605" t="s">
        <v>411</v>
      </c>
      <c r="CH57" s="605" t="s">
        <v>412</v>
      </c>
      <c r="CI57" s="763"/>
      <c r="CJ57" s="763"/>
      <c r="CK57" s="763"/>
      <c r="CL57" s="763"/>
      <c r="CM57" s="763"/>
      <c r="CN57" s="763"/>
      <c r="CO57" s="763"/>
      <c r="CP57" s="763"/>
      <c r="CQ57" s="763"/>
      <c r="CR57" s="763"/>
      <c r="CS57" s="763"/>
      <c r="CT57" s="763"/>
      <c r="CU57" s="763"/>
      <c r="CV57" s="763"/>
      <c r="CW57" s="763"/>
      <c r="CX57" s="763"/>
      <c r="CY57" s="763"/>
      <c r="CZ57" s="763"/>
    </row>
    <row r="58" s="759" customFormat="true" ht="15" customHeight="true" x14ac:dyDescent="0.2">
      <c r="A58" s="862" t="s">
        <v>413</v>
      </c>
      <c r="B58" s="453" t="s">
        <v>414</v>
      </c>
      <c r="C58" s="199">
        <v>0</v>
      </c>
      <c r="D58" s="198">
        <v>0</v>
      </c>
      <c r="E58" s="198">
        <v>0</v>
      </c>
      <c r="F58" s="198">
        <v>0.15667207681202194</v>
      </c>
      <c r="G58" s="197">
        <v>3.4440377852312301</v>
      </c>
      <c r="H58" s="196">
        <v>0</v>
      </c>
      <c r="I58" s="198">
        <v>0</v>
      </c>
      <c r="J58" s="198">
        <v>0.50745790762853171</v>
      </c>
      <c r="K58" s="198">
        <v>0.4165746331045635</v>
      </c>
      <c r="L58" s="195">
        <v>7.9730595220137381</v>
      </c>
      <c r="M58" s="199">
        <v>0</v>
      </c>
      <c r="N58" s="198">
        <v>0</v>
      </c>
      <c r="O58" s="198">
        <v>0</v>
      </c>
      <c r="P58" s="198">
        <v>0</v>
      </c>
      <c r="Q58" s="197">
        <v>0.23443711047543814</v>
      </c>
      <c r="R58" s="196">
        <v>2.0298456528595343</v>
      </c>
      <c r="S58" s="198">
        <v>3.1379253934003857</v>
      </c>
      <c r="T58" s="198">
        <v>0</v>
      </c>
      <c r="U58" s="198">
        <v>0</v>
      </c>
      <c r="V58" s="198">
        <v>0</v>
      </c>
      <c r="W58" s="198">
        <v>0</v>
      </c>
      <c r="X58" s="198">
        <v>0</v>
      </c>
      <c r="Y58" s="198">
        <v>0.55993195418514619</v>
      </c>
      <c r="Z58" s="198">
        <v>0</v>
      </c>
      <c r="AA58" s="198">
        <v>5.3120943896190181E-2</v>
      </c>
      <c r="AB58" s="198">
        <v>0</v>
      </c>
      <c r="AC58" s="198">
        <v>0.24388089441371541</v>
      </c>
      <c r="AD58" s="198">
        <v>0</v>
      </c>
      <c r="AE58" s="198">
        <v>0</v>
      </c>
      <c r="AF58" s="198">
        <v>0.22977411506637868</v>
      </c>
      <c r="AG58" s="198">
        <v>0</v>
      </c>
      <c r="AH58" s="195">
        <v>0</v>
      </c>
      <c r="AI58" s="513"/>
      <c r="AJ58" s="513"/>
      <c r="AK58" s="513"/>
      <c r="AL58" s="513"/>
      <c r="AM58" s="513"/>
      <c r="AN58" s="513"/>
      <c r="AO58" s="513"/>
      <c r="AP58" s="513"/>
      <c r="AQ58" s="513"/>
      <c r="AR58" s="513"/>
      <c r="AS58" s="513"/>
      <c r="AT58" s="513"/>
      <c r="AU58" s="513"/>
      <c r="AV58" s="513"/>
      <c r="AW58" s="513"/>
      <c r="AX58" s="513"/>
      <c r="AY58" s="513"/>
      <c r="AZ58" s="757"/>
      <c r="BA58" s="640"/>
      <c r="BB58" s="642"/>
      <c r="BC58" s="521"/>
      <c r="BD58" s="506"/>
      <c r="BE58" s="506"/>
      <c r="BF58" s="506"/>
      <c r="BG58" s="522"/>
      <c r="BH58" s="521"/>
      <c r="BI58" s="506"/>
      <c r="BJ58" s="506"/>
      <c r="BK58" s="506"/>
      <c r="BL58" s="522"/>
      <c r="BM58" s="521"/>
      <c r="BN58" s="506"/>
      <c r="BO58" s="506"/>
      <c r="BP58" s="506"/>
      <c r="BQ58" s="522"/>
      <c r="BR58" s="521"/>
      <c r="BS58" s="506"/>
      <c r="BT58" s="506"/>
      <c r="BU58" s="506"/>
      <c r="BV58" s="506"/>
      <c r="BW58" s="506"/>
      <c r="BX58" s="506"/>
      <c r="BY58" s="507"/>
      <c r="BZ58" s="507"/>
      <c r="CA58" s="507"/>
      <c r="CB58" s="507"/>
      <c r="CC58" s="507"/>
      <c r="CD58" s="507"/>
      <c r="CE58" s="507"/>
      <c r="CF58" s="507"/>
      <c r="CG58" s="507"/>
      <c r="CH58" s="507"/>
      <c r="CI58" s="84"/>
      <c r="CJ58" s="84"/>
      <c r="CK58" s="84"/>
      <c r="CL58" s="84"/>
      <c r="CM58" s="84"/>
      <c r="CN58" s="84"/>
      <c r="CO58" s="84"/>
      <c r="CP58" s="84"/>
      <c r="CQ58" s="84"/>
      <c r="CR58" s="84"/>
      <c r="CS58" s="84"/>
      <c r="CT58" s="84"/>
      <c r="CU58" s="84"/>
      <c r="CV58" s="84"/>
      <c r="CW58" s="84"/>
      <c r="CX58" s="84"/>
      <c r="CY58" s="84"/>
      <c r="CZ58" s="84"/>
    </row>
    <row r="59" s="759" customFormat="true" ht="15" customHeight="true" x14ac:dyDescent="0.2">
      <c r="A59" s="863"/>
      <c r="B59" s="454" t="s">
        <v>415</v>
      </c>
      <c r="C59" s="194">
        <v>1.5706329122560911E-2</v>
      </c>
      <c r="D59" s="193">
        <v>8.7127492530355191E-2</v>
      </c>
      <c r="E59" s="193">
        <v>7.1095909646409508E-2</v>
      </c>
      <c r="F59" s="193">
        <v>0.39170022562781265</v>
      </c>
      <c r="G59" s="192">
        <v>2.4835746316015728</v>
      </c>
      <c r="H59" s="191">
        <v>0.26467489008132083</v>
      </c>
      <c r="I59" s="193">
        <v>0.31254153460891143</v>
      </c>
      <c r="J59" s="193">
        <v>0.8780172308255273</v>
      </c>
      <c r="K59" s="193">
        <v>1.6792935007327408</v>
      </c>
      <c r="L59" s="190">
        <v>4.6878694862270098</v>
      </c>
      <c r="M59" s="194">
        <v>0</v>
      </c>
      <c r="N59" s="193">
        <v>0</v>
      </c>
      <c r="O59" s="193">
        <v>0</v>
      </c>
      <c r="P59" s="193">
        <v>0</v>
      </c>
      <c r="Q59" s="192">
        <v>1.5608731820053378E-2</v>
      </c>
      <c r="R59" s="191">
        <v>0.81120101457523086</v>
      </c>
      <c r="S59" s="193">
        <v>2.3012899769026935</v>
      </c>
      <c r="T59" s="193">
        <v>0</v>
      </c>
      <c r="U59" s="193">
        <v>0</v>
      </c>
      <c r="V59" s="193">
        <v>0</v>
      </c>
      <c r="W59" s="193">
        <v>0</v>
      </c>
      <c r="X59" s="193">
        <v>0</v>
      </c>
      <c r="Y59" s="193">
        <v>1.4879525881858238</v>
      </c>
      <c r="Z59" s="193">
        <v>0</v>
      </c>
      <c r="AA59" s="193">
        <v>0.80774074390588224</v>
      </c>
      <c r="AB59" s="193">
        <v>0</v>
      </c>
      <c r="AC59" s="193">
        <v>0</v>
      </c>
      <c r="AD59" s="193">
        <v>0</v>
      </c>
      <c r="AE59" s="193">
        <v>3.6555333324901726E-2</v>
      </c>
      <c r="AF59" s="193">
        <v>0</v>
      </c>
      <c r="AG59" s="193">
        <v>0</v>
      </c>
      <c r="AH59" s="190">
        <v>0</v>
      </c>
      <c r="AI59" s="513"/>
      <c r="AJ59" s="513"/>
      <c r="AK59" s="513"/>
      <c r="AL59" s="513"/>
      <c r="AM59" s="513"/>
      <c r="AN59" s="513"/>
      <c r="AO59" s="513"/>
      <c r="AP59" s="513"/>
      <c r="AQ59" s="513"/>
      <c r="AR59" s="513"/>
      <c r="AS59" s="513"/>
      <c r="AT59" s="513"/>
      <c r="AU59" s="513"/>
      <c r="AV59" s="513"/>
      <c r="AW59" s="513"/>
      <c r="AX59" s="513"/>
      <c r="AY59" s="513"/>
      <c r="AZ59" s="757"/>
      <c r="BA59" s="762"/>
      <c r="BB59" s="641"/>
      <c r="BC59" s="524"/>
      <c r="BD59" s="510"/>
      <c r="BE59" s="510"/>
      <c r="BF59" s="510"/>
      <c r="BG59" s="528"/>
      <c r="BH59" s="524"/>
      <c r="BI59" s="510"/>
      <c r="BJ59" s="510"/>
      <c r="BK59" s="510"/>
      <c r="BL59" s="528"/>
      <c r="BM59" s="524"/>
      <c r="BN59" s="510"/>
      <c r="BO59" s="510"/>
      <c r="BP59" s="510"/>
      <c r="BQ59" s="528"/>
      <c r="BR59" s="524"/>
      <c r="BS59" s="510"/>
      <c r="BT59" s="510"/>
      <c r="BU59" s="510"/>
      <c r="BV59" s="510"/>
      <c r="BW59" s="510"/>
      <c r="BX59" s="510"/>
      <c r="BY59" s="511"/>
      <c r="BZ59" s="511"/>
      <c r="CA59" s="511"/>
      <c r="CB59" s="511"/>
      <c r="CC59" s="511"/>
      <c r="CD59" s="511"/>
      <c r="CE59" s="511"/>
      <c r="CF59" s="511"/>
      <c r="CG59" s="511"/>
      <c r="CH59" s="511"/>
      <c r="CI59" s="84"/>
      <c r="CJ59" s="84"/>
      <c r="CK59" s="84"/>
      <c r="CL59" s="84"/>
      <c r="CM59" s="84"/>
      <c r="CN59" s="84"/>
      <c r="CO59" s="84"/>
      <c r="CP59" s="84"/>
      <c r="CQ59" s="84"/>
      <c r="CR59" s="84"/>
      <c r="CS59" s="84"/>
      <c r="CT59" s="84"/>
      <c r="CU59" s="84"/>
      <c r="CV59" s="84"/>
      <c r="CW59" s="84"/>
      <c r="CX59" s="84"/>
      <c r="CY59" s="84"/>
      <c r="CZ59" s="84"/>
    </row>
    <row r="60" s="759" customFormat="true" ht="15" customHeight="true" x14ac:dyDescent="0.2">
      <c r="A60" s="863"/>
      <c r="B60" s="454" t="s">
        <v>416</v>
      </c>
      <c r="C60" s="194">
        <v>6.9814697634392061E-4</v>
      </c>
      <c r="D60" s="193">
        <v>0.24906839906030231</v>
      </c>
      <c r="E60" s="193">
        <v>0.43736822282284882</v>
      </c>
      <c r="F60" s="193">
        <v>2.0211234456288318</v>
      </c>
      <c r="G60" s="192">
        <v>4.3183402961575839</v>
      </c>
      <c r="H60" s="191">
        <v>0.92831130292061137</v>
      </c>
      <c r="I60" s="193">
        <v>2.4042832948396358</v>
      </c>
      <c r="J60" s="193">
        <v>4.108080934060272</v>
      </c>
      <c r="K60" s="193">
        <v>4.2073501726008438</v>
      </c>
      <c r="L60" s="190">
        <v>6.3761790551410051</v>
      </c>
      <c r="M60" s="194">
        <v>0</v>
      </c>
      <c r="N60" s="193">
        <v>3.6784618675391713E-2</v>
      </c>
      <c r="O60" s="193">
        <v>0</v>
      </c>
      <c r="P60" s="193">
        <v>0</v>
      </c>
      <c r="Q60" s="192">
        <v>0</v>
      </c>
      <c r="R60" s="191">
        <v>1.4235562389004888</v>
      </c>
      <c r="S60" s="193">
        <v>5.5747490750138091</v>
      </c>
      <c r="T60" s="193">
        <v>0</v>
      </c>
      <c r="U60" s="193">
        <v>0</v>
      </c>
      <c r="V60" s="193">
        <v>0</v>
      </c>
      <c r="W60" s="193">
        <v>0</v>
      </c>
      <c r="X60" s="193">
        <v>0</v>
      </c>
      <c r="Y60" s="193">
        <v>2.0091072078303198</v>
      </c>
      <c r="Z60" s="193">
        <v>0</v>
      </c>
      <c r="AA60" s="193">
        <v>0.18797817618197454</v>
      </c>
      <c r="AB60" s="193">
        <v>0</v>
      </c>
      <c r="AC60" s="193">
        <v>1.0297193319690208</v>
      </c>
      <c r="AD60" s="193">
        <v>0</v>
      </c>
      <c r="AE60" s="193">
        <v>0.25432460785525629</v>
      </c>
      <c r="AF60" s="193">
        <v>0</v>
      </c>
      <c r="AG60" s="193">
        <v>8.3088311269089082E-2</v>
      </c>
      <c r="AH60" s="190">
        <v>0</v>
      </c>
      <c r="AI60" s="513"/>
      <c r="AJ60" s="513"/>
      <c r="AK60" s="513"/>
      <c r="AL60" s="513"/>
      <c r="AM60" s="513"/>
      <c r="AN60" s="513"/>
      <c r="AO60" s="513"/>
      <c r="AP60" s="513"/>
      <c r="AQ60" s="513"/>
      <c r="AR60" s="513"/>
      <c r="AS60" s="513"/>
      <c r="AT60" s="513"/>
      <c r="AU60" s="513"/>
      <c r="AV60" s="513"/>
      <c r="AW60" s="513"/>
      <c r="AX60" s="513"/>
      <c r="AY60" s="513"/>
      <c r="AZ60" s="757"/>
      <c r="BA60" s="762"/>
      <c r="BB60" s="641"/>
      <c r="BC60" s="524"/>
      <c r="BD60" s="510"/>
      <c r="BE60" s="510"/>
      <c r="BF60" s="510"/>
      <c r="BG60" s="528"/>
      <c r="BH60" s="524"/>
      <c r="BI60" s="510"/>
      <c r="BJ60" s="510"/>
      <c r="BK60" s="510"/>
      <c r="BL60" s="528"/>
      <c r="BM60" s="524"/>
      <c r="BN60" s="510"/>
      <c r="BO60" s="510"/>
      <c r="BP60" s="510"/>
      <c r="BQ60" s="528"/>
      <c r="BR60" s="524"/>
      <c r="BS60" s="510"/>
      <c r="BT60" s="510"/>
      <c r="BU60" s="510"/>
      <c r="BV60" s="510"/>
      <c r="BW60" s="510"/>
      <c r="BX60" s="510"/>
      <c r="BY60" s="511"/>
      <c r="BZ60" s="511"/>
      <c r="CA60" s="511"/>
      <c r="CB60" s="511"/>
      <c r="CC60" s="511"/>
      <c r="CD60" s="511"/>
      <c r="CE60" s="511"/>
      <c r="CF60" s="511"/>
      <c r="CG60" s="511"/>
      <c r="CH60" s="511"/>
      <c r="CI60" s="84"/>
      <c r="CJ60" s="84"/>
      <c r="CK60" s="84"/>
      <c r="CL60" s="84"/>
      <c r="CM60" s="84"/>
      <c r="CN60" s="84"/>
      <c r="CO60" s="84"/>
      <c r="CP60" s="84"/>
      <c r="CQ60" s="84"/>
      <c r="CR60" s="84"/>
      <c r="CS60" s="84"/>
      <c r="CT60" s="84"/>
      <c r="CU60" s="84"/>
      <c r="CV60" s="84"/>
      <c r="CW60" s="84"/>
      <c r="CX60" s="84"/>
      <c r="CY60" s="84"/>
      <c r="CZ60" s="84"/>
    </row>
    <row r="61" s="759" customFormat="true" ht="15" customHeight="true" x14ac:dyDescent="0.2">
      <c r="A61" s="863"/>
      <c r="B61" s="454" t="s">
        <v>417</v>
      </c>
      <c r="C61" s="194">
        <v>0.8926030141679957</v>
      </c>
      <c r="D61" s="193">
        <v>1.8087808350193357</v>
      </c>
      <c r="E61" s="193">
        <v>5.3563649969004867</v>
      </c>
      <c r="F61" s="193">
        <v>27.053965266910083</v>
      </c>
      <c r="G61" s="192">
        <v>50.105105086118016</v>
      </c>
      <c r="H61" s="191">
        <v>12.357706927057704</v>
      </c>
      <c r="I61" s="193">
        <v>38.264538431075252</v>
      </c>
      <c r="J61" s="193">
        <v>51.09157638111845</v>
      </c>
      <c r="K61" s="193">
        <v>62.279554920885694</v>
      </c>
      <c r="L61" s="190">
        <v>52.1193360095603</v>
      </c>
      <c r="M61" s="194">
        <v>0.14573229337882446</v>
      </c>
      <c r="N61" s="193">
        <v>0.44440790979169803</v>
      </c>
      <c r="O61" s="193">
        <v>0.35947582215459778</v>
      </c>
      <c r="P61" s="193">
        <v>0.37650208656155965</v>
      </c>
      <c r="Q61" s="192">
        <v>0.70009566497491482</v>
      </c>
      <c r="R61" s="191">
        <v>28.685276097569947</v>
      </c>
      <c r="S61" s="193">
        <v>70.960695040008119</v>
      </c>
      <c r="T61" s="193">
        <v>0</v>
      </c>
      <c r="U61" s="193">
        <v>1.2823108071475982</v>
      </c>
      <c r="V61" s="193">
        <v>1.4549496114141962</v>
      </c>
      <c r="W61" s="193">
        <v>3.558357588296071</v>
      </c>
      <c r="X61" s="193">
        <v>0</v>
      </c>
      <c r="Y61" s="193">
        <v>13.31664757710678</v>
      </c>
      <c r="Z61" s="193">
        <v>1.3725115788682953</v>
      </c>
      <c r="AA61" s="193">
        <v>1.1988609260492062</v>
      </c>
      <c r="AB61" s="193">
        <v>0.21082872476366454</v>
      </c>
      <c r="AC61" s="193">
        <v>11.944582870962359</v>
      </c>
      <c r="AD61" s="193">
        <v>4.4901704299748584</v>
      </c>
      <c r="AE61" s="193">
        <v>1.8503340401676953</v>
      </c>
      <c r="AF61" s="193">
        <v>5.1012893166457296E-2</v>
      </c>
      <c r="AG61" s="193">
        <v>2.8888739157981029</v>
      </c>
      <c r="AH61" s="190">
        <v>6.7660625060018562</v>
      </c>
      <c r="AI61" s="513"/>
      <c r="AJ61" s="513"/>
      <c r="AK61" s="513"/>
      <c r="AL61" s="513"/>
      <c r="AM61" s="513"/>
      <c r="AN61" s="513"/>
      <c r="AO61" s="513"/>
      <c r="AP61" s="513"/>
      <c r="AQ61" s="513"/>
      <c r="AR61" s="513"/>
      <c r="AS61" s="513"/>
      <c r="AT61" s="513"/>
      <c r="AU61" s="513"/>
      <c r="AV61" s="513"/>
      <c r="AW61" s="513"/>
      <c r="AX61" s="513"/>
      <c r="AY61" s="513"/>
      <c r="AZ61" s="757"/>
      <c r="BA61" s="762"/>
      <c r="BB61" s="641"/>
      <c r="BC61" s="524"/>
      <c r="BD61" s="510"/>
      <c r="BE61" s="510"/>
      <c r="BF61" s="510"/>
      <c r="BG61" s="528"/>
      <c r="BH61" s="524"/>
      <c r="BI61" s="510"/>
      <c r="BJ61" s="510"/>
      <c r="BK61" s="510"/>
      <c r="BL61" s="528"/>
      <c r="BM61" s="524"/>
      <c r="BN61" s="510"/>
      <c r="BO61" s="510"/>
      <c r="BP61" s="510"/>
      <c r="BQ61" s="528"/>
      <c r="BR61" s="524"/>
      <c r="BS61" s="510"/>
      <c r="BT61" s="510"/>
      <c r="BU61" s="510"/>
      <c r="BV61" s="510"/>
      <c r="BW61" s="510"/>
      <c r="BX61" s="510"/>
      <c r="BY61" s="511"/>
      <c r="BZ61" s="511"/>
      <c r="CA61" s="511"/>
      <c r="CB61" s="511"/>
      <c r="CC61" s="511"/>
      <c r="CD61" s="511"/>
      <c r="CE61" s="511"/>
      <c r="CF61" s="511"/>
      <c r="CG61" s="511"/>
      <c r="CH61" s="511"/>
      <c r="CI61" s="84"/>
      <c r="CJ61" s="84"/>
      <c r="CK61" s="84"/>
      <c r="CL61" s="84"/>
      <c r="CM61" s="84"/>
      <c r="CN61" s="84"/>
      <c r="CO61" s="84"/>
      <c r="CP61" s="84"/>
      <c r="CQ61" s="84"/>
      <c r="CR61" s="84"/>
      <c r="CS61" s="84"/>
      <c r="CT61" s="84"/>
      <c r="CU61" s="84"/>
      <c r="CV61" s="84"/>
      <c r="CW61" s="84"/>
      <c r="CX61" s="84"/>
      <c r="CY61" s="84"/>
      <c r="CZ61" s="84"/>
    </row>
    <row r="62" s="759" customFormat="true" ht="15" customHeight="true" x14ac:dyDescent="0.2">
      <c r="A62" s="863"/>
      <c r="B62" s="454" t="s">
        <v>418</v>
      </c>
      <c r="C62" s="194">
        <v>37.052611101702325</v>
      </c>
      <c r="D62" s="193">
        <v>33.74274127677964</v>
      </c>
      <c r="E62" s="193">
        <v>33.34269692392315</v>
      </c>
      <c r="F62" s="193">
        <v>26.600690136855548</v>
      </c>
      <c r="G62" s="192">
        <v>15.718517000025765</v>
      </c>
      <c r="H62" s="191">
        <v>26.449001108956548</v>
      </c>
      <c r="I62" s="193">
        <v>14.050469683903778</v>
      </c>
      <c r="J62" s="193">
        <v>8.6852824739727232</v>
      </c>
      <c r="K62" s="193">
        <v>9.6957338567534777</v>
      </c>
      <c r="L62" s="190">
        <v>10.442512872665066</v>
      </c>
      <c r="M62" s="194">
        <v>37.686957529715905</v>
      </c>
      <c r="N62" s="193">
        <v>36.987854890656507</v>
      </c>
      <c r="O62" s="193">
        <v>33.160908469612913</v>
      </c>
      <c r="P62" s="193">
        <v>38.468001449243637</v>
      </c>
      <c r="Q62" s="192">
        <v>49.181224862606939</v>
      </c>
      <c r="R62" s="191">
        <v>34.735501685400919</v>
      </c>
      <c r="S62" s="193">
        <v>1.4284560493271588</v>
      </c>
      <c r="T62" s="193">
        <v>9.4905187070578183</v>
      </c>
      <c r="U62" s="193">
        <v>27.043325625583609</v>
      </c>
      <c r="V62" s="193">
        <v>4.4801358343275695</v>
      </c>
      <c r="W62" s="193">
        <v>36.367213035475459</v>
      </c>
      <c r="X62" s="193">
        <v>56.684095495994171</v>
      </c>
      <c r="Y62" s="193">
        <v>20.065394464779615</v>
      </c>
      <c r="Z62" s="193">
        <v>11.447631278557289</v>
      </c>
      <c r="AA62" s="193">
        <v>67.561436541866911</v>
      </c>
      <c r="AB62" s="193">
        <v>28.640266092867584</v>
      </c>
      <c r="AC62" s="193">
        <v>24.122746649952141</v>
      </c>
      <c r="AD62" s="193">
        <v>7.5581563858175747</v>
      </c>
      <c r="AE62" s="193">
        <v>61.856540070073272</v>
      </c>
      <c r="AF62" s="193">
        <v>69.026942612923705</v>
      </c>
      <c r="AG62" s="193">
        <v>22.00743878143966</v>
      </c>
      <c r="AH62" s="190">
        <v>15.681113448176532</v>
      </c>
      <c r="AI62" s="513"/>
      <c r="AJ62" s="513"/>
      <c r="AK62" s="513"/>
      <c r="AL62" s="513"/>
      <c r="AM62" s="513"/>
      <c r="AN62" s="513"/>
      <c r="AO62" s="513"/>
      <c r="AP62" s="513"/>
      <c r="AQ62" s="513"/>
      <c r="AR62" s="513"/>
      <c r="AS62" s="513"/>
      <c r="AT62" s="513"/>
      <c r="AU62" s="513"/>
      <c r="AV62" s="513"/>
      <c r="AW62" s="513"/>
      <c r="AX62" s="513"/>
      <c r="AY62" s="513"/>
      <c r="AZ62" s="757"/>
      <c r="BA62" s="762"/>
      <c r="BB62" s="641"/>
      <c r="BC62" s="524"/>
      <c r="BD62" s="510"/>
      <c r="BE62" s="510"/>
      <c r="BF62" s="510"/>
      <c r="BG62" s="528"/>
      <c r="BH62" s="524"/>
      <c r="BI62" s="510"/>
      <c r="BJ62" s="510"/>
      <c r="BK62" s="510"/>
      <c r="BL62" s="528"/>
      <c r="BM62" s="524"/>
      <c r="BN62" s="510"/>
      <c r="BO62" s="510"/>
      <c r="BP62" s="510"/>
      <c r="BQ62" s="528"/>
      <c r="BR62" s="524"/>
      <c r="BS62" s="510"/>
      <c r="BT62" s="510"/>
      <c r="BU62" s="510"/>
      <c r="BV62" s="510"/>
      <c r="BW62" s="510"/>
      <c r="BX62" s="510"/>
      <c r="BY62" s="511"/>
      <c r="BZ62" s="511"/>
      <c r="CA62" s="511"/>
      <c r="CB62" s="511"/>
      <c r="CC62" s="511"/>
      <c r="CD62" s="511"/>
      <c r="CE62" s="511"/>
      <c r="CF62" s="511"/>
      <c r="CG62" s="511"/>
      <c r="CH62" s="511"/>
      <c r="CI62" s="84"/>
      <c r="CJ62" s="84"/>
      <c r="CK62" s="84"/>
      <c r="CL62" s="84"/>
      <c r="CM62" s="84"/>
      <c r="CN62" s="84"/>
      <c r="CO62" s="84"/>
      <c r="CP62" s="84"/>
      <c r="CQ62" s="84"/>
      <c r="CR62" s="84"/>
      <c r="CS62" s="84"/>
      <c r="CT62" s="84"/>
      <c r="CU62" s="84"/>
      <c r="CV62" s="84"/>
      <c r="CW62" s="84"/>
      <c r="CX62" s="84"/>
      <c r="CY62" s="84"/>
      <c r="CZ62" s="84"/>
    </row>
    <row r="63" s="759" customFormat="true" ht="15" customHeight="true" x14ac:dyDescent="0.2">
      <c r="A63" s="863"/>
      <c r="B63" s="454" t="s">
        <v>419</v>
      </c>
      <c r="C63" s="194">
        <v>2.9170720983020639</v>
      </c>
      <c r="D63" s="193">
        <v>2.7510656313698871</v>
      </c>
      <c r="E63" s="193">
        <v>2.9022035949766214</v>
      </c>
      <c r="F63" s="193">
        <v>1.9969749346840155</v>
      </c>
      <c r="G63" s="192">
        <v>1.0399203455948252</v>
      </c>
      <c r="H63" s="191">
        <v>2.7391774252531143</v>
      </c>
      <c r="I63" s="193">
        <v>1.5982610786295233</v>
      </c>
      <c r="J63" s="193">
        <v>1.8577874792170519</v>
      </c>
      <c r="K63" s="193">
        <v>0.44151892312345165</v>
      </c>
      <c r="L63" s="190">
        <v>2.1101982364507643</v>
      </c>
      <c r="M63" s="194">
        <v>2.6682604215148111</v>
      </c>
      <c r="N63" s="193">
        <v>3.292164444759559</v>
      </c>
      <c r="O63" s="193">
        <v>2.5729853420197344</v>
      </c>
      <c r="P63" s="193">
        <v>3.2274100433490065</v>
      </c>
      <c r="Q63" s="192">
        <v>1.6625606738293719</v>
      </c>
      <c r="R63" s="191">
        <v>10.455921601474168</v>
      </c>
      <c r="S63" s="193">
        <v>0.46747345548283509</v>
      </c>
      <c r="T63" s="193">
        <v>2.6317412704017782</v>
      </c>
      <c r="U63" s="193">
        <v>12.963035527013833</v>
      </c>
      <c r="V63" s="193">
        <v>1.9514460912146294</v>
      </c>
      <c r="W63" s="193">
        <v>10.298593048402816</v>
      </c>
      <c r="X63" s="193">
        <v>0.6705950233671697</v>
      </c>
      <c r="Y63" s="193">
        <v>0.11589756655234766</v>
      </c>
      <c r="Z63" s="193">
        <v>2.4148359134874937</v>
      </c>
      <c r="AA63" s="193">
        <v>1.0001097744747203</v>
      </c>
      <c r="AB63" s="193">
        <v>0</v>
      </c>
      <c r="AC63" s="193">
        <v>4.6803567826526606</v>
      </c>
      <c r="AD63" s="193">
        <v>2.2664676121117528</v>
      </c>
      <c r="AE63" s="193">
        <v>1.1618040218224766</v>
      </c>
      <c r="AF63" s="193">
        <v>4.656351735364634</v>
      </c>
      <c r="AG63" s="193">
        <v>0.40765596381278901</v>
      </c>
      <c r="AH63" s="190">
        <v>12.860320243357698</v>
      </c>
      <c r="AI63" s="513"/>
      <c r="AJ63" s="513"/>
      <c r="AK63" s="513"/>
      <c r="AL63" s="513"/>
      <c r="AM63" s="513"/>
      <c r="AN63" s="513"/>
      <c r="AO63" s="513"/>
      <c r="AP63" s="513"/>
      <c r="AQ63" s="513"/>
      <c r="AR63" s="513"/>
      <c r="AS63" s="513"/>
      <c r="AT63" s="513"/>
      <c r="AU63" s="513"/>
      <c r="AV63" s="513"/>
      <c r="AW63" s="513"/>
      <c r="AX63" s="513"/>
      <c r="AY63" s="513"/>
      <c r="AZ63" s="757"/>
      <c r="BA63" s="762"/>
      <c r="BB63" s="641"/>
      <c r="BC63" s="524"/>
      <c r="BD63" s="510"/>
      <c r="BE63" s="510"/>
      <c r="BF63" s="510"/>
      <c r="BG63" s="528"/>
      <c r="BH63" s="524"/>
      <c r="BI63" s="510"/>
      <c r="BJ63" s="510"/>
      <c r="BK63" s="510"/>
      <c r="BL63" s="528"/>
      <c r="BM63" s="524"/>
      <c r="BN63" s="510"/>
      <c r="BO63" s="510"/>
      <c r="BP63" s="510"/>
      <c r="BQ63" s="528"/>
      <c r="BR63" s="524"/>
      <c r="BS63" s="510"/>
      <c r="BT63" s="510"/>
      <c r="BU63" s="510"/>
      <c r="BV63" s="510"/>
      <c r="BW63" s="510"/>
      <c r="BX63" s="510"/>
      <c r="BY63" s="511"/>
      <c r="BZ63" s="511"/>
      <c r="CA63" s="511"/>
      <c r="CB63" s="511"/>
      <c r="CC63" s="511"/>
      <c r="CD63" s="511"/>
      <c r="CE63" s="511"/>
      <c r="CF63" s="511"/>
      <c r="CG63" s="511"/>
      <c r="CH63" s="511"/>
      <c r="CI63" s="84"/>
      <c r="CJ63" s="84"/>
      <c r="CK63" s="84"/>
      <c r="CL63" s="84"/>
      <c r="CM63" s="84"/>
      <c r="CN63" s="84"/>
      <c r="CO63" s="84"/>
      <c r="CP63" s="84"/>
      <c r="CQ63" s="84"/>
      <c r="CR63" s="84"/>
      <c r="CS63" s="84"/>
      <c r="CT63" s="84"/>
      <c r="CU63" s="84"/>
      <c r="CV63" s="84"/>
      <c r="CW63" s="84"/>
      <c r="CX63" s="84"/>
      <c r="CY63" s="84"/>
      <c r="CZ63" s="84"/>
    </row>
    <row r="64" s="759" customFormat="true" ht="15" customHeight="true" x14ac:dyDescent="0.2">
      <c r="A64" s="863"/>
      <c r="B64" s="454" t="s">
        <v>420</v>
      </c>
      <c r="C64" s="194">
        <v>0.41704164539870414</v>
      </c>
      <c r="D64" s="193">
        <v>0.3515854197020582</v>
      </c>
      <c r="E64" s="193">
        <v>0.16317599335148558</v>
      </c>
      <c r="F64" s="193">
        <v>0.10989237906830709</v>
      </c>
      <c r="G64" s="192">
        <v>0.22568553087423224</v>
      </c>
      <c r="H64" s="191">
        <v>0.11005262142076383</v>
      </c>
      <c r="I64" s="193">
        <v>0.32013653699707362</v>
      </c>
      <c r="J64" s="193">
        <v>0</v>
      </c>
      <c r="K64" s="193">
        <v>0.17008282612672795</v>
      </c>
      <c r="L64" s="190">
        <v>0.41074641738983714</v>
      </c>
      <c r="M64" s="194">
        <v>0.62396189477976749</v>
      </c>
      <c r="N64" s="193">
        <v>0.11240572265687454</v>
      </c>
      <c r="O64" s="193">
        <v>0.50321204559919219</v>
      </c>
      <c r="P64" s="193">
        <v>0.19109045339153571</v>
      </c>
      <c r="Q64" s="192">
        <v>0</v>
      </c>
      <c r="R64" s="191">
        <v>1.0614732612065232</v>
      </c>
      <c r="S64" s="193">
        <v>0.214118358497805</v>
      </c>
      <c r="T64" s="193">
        <v>0</v>
      </c>
      <c r="U64" s="193">
        <v>0.3994524551232847</v>
      </c>
      <c r="V64" s="193">
        <v>0</v>
      </c>
      <c r="W64" s="193">
        <v>0.42209145953639021</v>
      </c>
      <c r="X64" s="193">
        <v>2.6864850126172426E-2</v>
      </c>
      <c r="Y64" s="193">
        <v>0</v>
      </c>
      <c r="Z64" s="193">
        <v>0.17300801156951875</v>
      </c>
      <c r="AA64" s="193">
        <v>1.3603235384980448</v>
      </c>
      <c r="AB64" s="193">
        <v>0</v>
      </c>
      <c r="AC64" s="193">
        <v>0.36860946082621066</v>
      </c>
      <c r="AD64" s="193">
        <v>0.29141332603057102</v>
      </c>
      <c r="AE64" s="193">
        <v>0.81607603720521471</v>
      </c>
      <c r="AF64" s="193">
        <v>0.1727443681367862</v>
      </c>
      <c r="AG64" s="193">
        <v>0.14540454472090591</v>
      </c>
      <c r="AH64" s="190">
        <v>0</v>
      </c>
      <c r="AI64" s="513"/>
      <c r="AJ64" s="513"/>
      <c r="AK64" s="513"/>
      <c r="AL64" s="513"/>
      <c r="AM64" s="513"/>
      <c r="AN64" s="513"/>
      <c r="AO64" s="513"/>
      <c r="AP64" s="513"/>
      <c r="AQ64" s="513"/>
      <c r="AR64" s="513"/>
      <c r="AS64" s="513"/>
      <c r="AT64" s="513"/>
      <c r="AU64" s="513"/>
      <c r="AV64" s="513"/>
      <c r="AW64" s="513"/>
      <c r="AX64" s="513"/>
      <c r="AY64" s="513"/>
      <c r="AZ64" s="757"/>
      <c r="BA64" s="762"/>
      <c r="BB64" s="641"/>
      <c r="BC64" s="524"/>
      <c r="BD64" s="510"/>
      <c r="BE64" s="510"/>
      <c r="BF64" s="510"/>
      <c r="BG64" s="528"/>
      <c r="BH64" s="524"/>
      <c r="BI64" s="510"/>
      <c r="BJ64" s="510"/>
      <c r="BK64" s="510"/>
      <c r="BL64" s="528"/>
      <c r="BM64" s="524"/>
      <c r="BN64" s="510"/>
      <c r="BO64" s="510"/>
      <c r="BP64" s="510"/>
      <c r="BQ64" s="528"/>
      <c r="BR64" s="524"/>
      <c r="BS64" s="510"/>
      <c r="BT64" s="510"/>
      <c r="BU64" s="510"/>
      <c r="BV64" s="510"/>
      <c r="BW64" s="510"/>
      <c r="BX64" s="510"/>
      <c r="BY64" s="511"/>
      <c r="BZ64" s="511"/>
      <c r="CA64" s="511"/>
      <c r="CB64" s="511"/>
      <c r="CC64" s="511"/>
      <c r="CD64" s="511"/>
      <c r="CE64" s="511"/>
      <c r="CF64" s="511"/>
      <c r="CG64" s="511"/>
      <c r="CH64" s="511"/>
      <c r="CI64" s="84"/>
      <c r="CJ64" s="84"/>
      <c r="CK64" s="84"/>
      <c r="CL64" s="84"/>
      <c r="CM64" s="84"/>
      <c r="CN64" s="84"/>
      <c r="CO64" s="84"/>
      <c r="CP64" s="84"/>
      <c r="CQ64" s="84"/>
      <c r="CR64" s="84"/>
      <c r="CS64" s="84"/>
      <c r="CT64" s="84"/>
      <c r="CU64" s="84"/>
      <c r="CV64" s="84"/>
      <c r="CW64" s="84"/>
      <c r="CX64" s="84"/>
      <c r="CY64" s="84"/>
      <c r="CZ64" s="84"/>
    </row>
    <row r="65" s="759" customFormat="true" ht="15" customHeight="true" x14ac:dyDescent="0.2">
      <c r="A65" s="863"/>
      <c r="B65" s="454" t="s">
        <v>421</v>
      </c>
      <c r="C65" s="194">
        <v>6.656730701291103</v>
      </c>
      <c r="D65" s="193">
        <v>7.7442656404707</v>
      </c>
      <c r="E65" s="193">
        <v>10.004103840579928</v>
      </c>
      <c r="F65" s="193">
        <v>14.747522393418969</v>
      </c>
      <c r="G65" s="192">
        <v>11.074869708996845</v>
      </c>
      <c r="H65" s="191">
        <v>17.690342777676612</v>
      </c>
      <c r="I65" s="193">
        <v>21.825272244881173</v>
      </c>
      <c r="J65" s="193">
        <v>18.240701494206036</v>
      </c>
      <c r="K65" s="193">
        <v>13.007284890900339</v>
      </c>
      <c r="L65" s="190">
        <v>10.200544433158251</v>
      </c>
      <c r="M65" s="194">
        <v>5.9112486316104507</v>
      </c>
      <c r="N65" s="193">
        <v>6.3262917498108333</v>
      </c>
      <c r="O65" s="193">
        <v>6.3797780708709633</v>
      </c>
      <c r="P65" s="193">
        <v>6.5405646784626601</v>
      </c>
      <c r="Q65" s="192">
        <v>5.5326681314882906</v>
      </c>
      <c r="R65" s="191">
        <v>1.0922089631391085</v>
      </c>
      <c r="S65" s="193">
        <v>11.514791956689175</v>
      </c>
      <c r="T65" s="193">
        <v>5.4625791099315695</v>
      </c>
      <c r="U65" s="193">
        <v>4.451006401768451</v>
      </c>
      <c r="V65" s="193">
        <v>44.135215703580563</v>
      </c>
      <c r="W65" s="193">
        <v>12.795817366396713</v>
      </c>
      <c r="X65" s="193">
        <v>3.3952119586854095</v>
      </c>
      <c r="Y65" s="193">
        <v>0.63143341730263347</v>
      </c>
      <c r="Z65" s="193">
        <v>10.267357553900149</v>
      </c>
      <c r="AA65" s="193">
        <v>5.842327688993354</v>
      </c>
      <c r="AB65" s="193">
        <v>13.112713122141173</v>
      </c>
      <c r="AC65" s="193">
        <v>21.815997413609992</v>
      </c>
      <c r="AD65" s="193">
        <v>19.061755701631476</v>
      </c>
      <c r="AE65" s="193">
        <v>2.1271442867178099</v>
      </c>
      <c r="AF65" s="193">
        <v>5.6634516732753646</v>
      </c>
      <c r="AG65" s="193">
        <v>13.599257731427411</v>
      </c>
      <c r="AH65" s="190">
        <v>33.639987980806488</v>
      </c>
      <c r="AI65" s="513"/>
      <c r="AJ65" s="513"/>
      <c r="AK65" s="513"/>
      <c r="AL65" s="513"/>
      <c r="AM65" s="513"/>
      <c r="AN65" s="513"/>
      <c r="AO65" s="513"/>
      <c r="AP65" s="513"/>
      <c r="AQ65" s="513"/>
      <c r="AR65" s="513"/>
      <c r="AS65" s="513"/>
      <c r="AT65" s="513"/>
      <c r="AU65" s="513"/>
      <c r="AV65" s="513"/>
      <c r="AW65" s="513"/>
      <c r="AX65" s="513"/>
      <c r="AY65" s="513"/>
      <c r="AZ65" s="757"/>
      <c r="BA65" s="762"/>
      <c r="BB65" s="641"/>
      <c r="BC65" s="524"/>
      <c r="BD65" s="510"/>
      <c r="BE65" s="510"/>
      <c r="BF65" s="510"/>
      <c r="BG65" s="528"/>
      <c r="BH65" s="524"/>
      <c r="BI65" s="510"/>
      <c r="BJ65" s="510"/>
      <c r="BK65" s="510"/>
      <c r="BL65" s="528"/>
      <c r="BM65" s="524"/>
      <c r="BN65" s="510"/>
      <c r="BO65" s="510"/>
      <c r="BP65" s="510"/>
      <c r="BQ65" s="528"/>
      <c r="BR65" s="524"/>
      <c r="BS65" s="510"/>
      <c r="BT65" s="510"/>
      <c r="BU65" s="510"/>
      <c r="BV65" s="510"/>
      <c r="BW65" s="510"/>
      <c r="BX65" s="510"/>
      <c r="BY65" s="511"/>
      <c r="BZ65" s="511"/>
      <c r="CA65" s="511"/>
      <c r="CB65" s="511"/>
      <c r="CC65" s="511"/>
      <c r="CD65" s="511"/>
      <c r="CE65" s="511"/>
      <c r="CF65" s="511"/>
      <c r="CG65" s="511"/>
      <c r="CH65" s="511"/>
      <c r="CI65" s="84"/>
      <c r="CJ65" s="84"/>
      <c r="CK65" s="84"/>
      <c r="CL65" s="84"/>
      <c r="CM65" s="84"/>
      <c r="CN65" s="84"/>
      <c r="CO65" s="84"/>
      <c r="CP65" s="84"/>
      <c r="CQ65" s="84"/>
      <c r="CR65" s="84"/>
      <c r="CS65" s="84"/>
      <c r="CT65" s="84"/>
      <c r="CU65" s="84"/>
      <c r="CV65" s="84"/>
      <c r="CW65" s="84"/>
      <c r="CX65" s="84"/>
      <c r="CY65" s="84"/>
      <c r="CZ65" s="84"/>
    </row>
    <row r="66" s="759" customFormat="true" ht="15" customHeight="true" x14ac:dyDescent="0.2">
      <c r="A66" s="863"/>
      <c r="B66" s="454" t="s">
        <v>422</v>
      </c>
      <c r="C66" s="194">
        <v>11.379294457796782</v>
      </c>
      <c r="D66" s="193">
        <v>11.161608916834345</v>
      </c>
      <c r="E66" s="193">
        <v>12.045246559873457</v>
      </c>
      <c r="F66" s="193">
        <v>9.0299754998162811</v>
      </c>
      <c r="G66" s="192">
        <v>4.5438058617312134</v>
      </c>
      <c r="H66" s="191">
        <v>17.220334025552766</v>
      </c>
      <c r="I66" s="193">
        <v>10.083723661685957</v>
      </c>
      <c r="J66" s="193">
        <v>9.2451058278494251</v>
      </c>
      <c r="K66" s="193">
        <v>4.7614708563445536</v>
      </c>
      <c r="L66" s="190">
        <v>2.2648843331562118</v>
      </c>
      <c r="M66" s="194">
        <v>10.006682116259787</v>
      </c>
      <c r="N66" s="193">
        <v>10.126098932709802</v>
      </c>
      <c r="O66" s="193">
        <v>10.354670632591938</v>
      </c>
      <c r="P66" s="193">
        <v>10.771839205819706</v>
      </c>
      <c r="Q66" s="192">
        <v>9.8115262622278774</v>
      </c>
      <c r="R66" s="191">
        <v>9.0513673919659166</v>
      </c>
      <c r="S66" s="193">
        <v>3.1363404830587069</v>
      </c>
      <c r="T66" s="193">
        <v>10.074534988252219</v>
      </c>
      <c r="U66" s="193">
        <v>9.7471623420604399</v>
      </c>
      <c r="V66" s="193">
        <v>24.242680476684793</v>
      </c>
      <c r="W66" s="193">
        <v>14.969643247809334</v>
      </c>
      <c r="X66" s="193">
        <v>9.086379520968519</v>
      </c>
      <c r="Y66" s="193">
        <v>7.0640288290650108</v>
      </c>
      <c r="Z66" s="193">
        <v>16.501933024241495</v>
      </c>
      <c r="AA66" s="193">
        <v>6.5698620878683212</v>
      </c>
      <c r="AB66" s="193">
        <v>14.49915629289476</v>
      </c>
      <c r="AC66" s="193">
        <v>15.207823754461074</v>
      </c>
      <c r="AD66" s="193">
        <v>19.34476496223812</v>
      </c>
      <c r="AE66" s="193">
        <v>6.7939064845659134</v>
      </c>
      <c r="AF66" s="193">
        <v>6.3081002546065355</v>
      </c>
      <c r="AG66" s="193">
        <v>14.877777888525223</v>
      </c>
      <c r="AH66" s="190">
        <v>15.152268932553129</v>
      </c>
      <c r="AI66" s="513"/>
      <c r="AJ66" s="513"/>
      <c r="AK66" s="513"/>
      <c r="AL66" s="513"/>
      <c r="AM66" s="513"/>
      <c r="AN66" s="513"/>
      <c r="AO66" s="513"/>
      <c r="AP66" s="513"/>
      <c r="AQ66" s="513"/>
      <c r="AR66" s="513"/>
      <c r="AS66" s="513"/>
      <c r="AT66" s="513"/>
      <c r="AU66" s="513"/>
      <c r="AV66" s="513"/>
      <c r="AW66" s="513"/>
      <c r="AX66" s="513"/>
      <c r="AY66" s="513"/>
      <c r="AZ66" s="757"/>
      <c r="BA66" s="762"/>
      <c r="BB66" s="641"/>
      <c r="BC66" s="524"/>
      <c r="BD66" s="510"/>
      <c r="BE66" s="510"/>
      <c r="BF66" s="510"/>
      <c r="BG66" s="528"/>
      <c r="BH66" s="524"/>
      <c r="BI66" s="510"/>
      <c r="BJ66" s="510"/>
      <c r="BK66" s="510"/>
      <c r="BL66" s="528"/>
      <c r="BM66" s="524"/>
      <c r="BN66" s="510"/>
      <c r="BO66" s="510"/>
      <c r="BP66" s="510"/>
      <c r="BQ66" s="528"/>
      <c r="BR66" s="524"/>
      <c r="BS66" s="510"/>
      <c r="BT66" s="510"/>
      <c r="BU66" s="510"/>
      <c r="BV66" s="510"/>
      <c r="BW66" s="510"/>
      <c r="BX66" s="510"/>
      <c r="BY66" s="511"/>
      <c r="BZ66" s="511"/>
      <c r="CA66" s="511"/>
      <c r="CB66" s="511"/>
      <c r="CC66" s="511"/>
      <c r="CD66" s="511"/>
      <c r="CE66" s="511"/>
      <c r="CF66" s="511"/>
      <c r="CG66" s="511"/>
      <c r="CH66" s="511"/>
      <c r="CI66" s="84"/>
      <c r="CJ66" s="84"/>
      <c r="CK66" s="84"/>
      <c r="CL66" s="84"/>
      <c r="CM66" s="84"/>
      <c r="CN66" s="84"/>
      <c r="CO66" s="84"/>
      <c r="CP66" s="84"/>
      <c r="CQ66" s="84"/>
      <c r="CR66" s="84"/>
      <c r="CS66" s="84"/>
      <c r="CT66" s="84"/>
      <c r="CU66" s="84"/>
      <c r="CV66" s="84"/>
      <c r="CW66" s="84"/>
      <c r="CX66" s="84"/>
      <c r="CY66" s="84"/>
      <c r="CZ66" s="84"/>
    </row>
    <row r="67" s="759" customFormat="true" ht="15" customHeight="true" x14ac:dyDescent="0.2">
      <c r="A67" s="863"/>
      <c r="B67" s="454" t="s">
        <v>423</v>
      </c>
      <c r="C67" s="194">
        <v>5.0092413442218868</v>
      </c>
      <c r="D67" s="193">
        <v>6.7071531518782965</v>
      </c>
      <c r="E67" s="193">
        <v>7.1874208772765016</v>
      </c>
      <c r="F67" s="193">
        <v>3.9209391681040771</v>
      </c>
      <c r="G67" s="192">
        <v>2.1235068413209532</v>
      </c>
      <c r="H67" s="191">
        <v>5.4059963648373381</v>
      </c>
      <c r="I67" s="193">
        <v>4.3833812960818053</v>
      </c>
      <c r="J67" s="193">
        <v>1.7999054997354293</v>
      </c>
      <c r="K67" s="193">
        <v>2.1986462074713091</v>
      </c>
      <c r="L67" s="190">
        <v>2.2230381925731701</v>
      </c>
      <c r="M67" s="194">
        <v>5.2194310678397038</v>
      </c>
      <c r="N67" s="193">
        <v>5.7875346084280697</v>
      </c>
      <c r="O67" s="193">
        <v>6.7667727750921767</v>
      </c>
      <c r="P67" s="193">
        <v>7.8417731426143487</v>
      </c>
      <c r="Q67" s="192">
        <v>5.0126199336945554</v>
      </c>
      <c r="R67" s="191">
        <v>0.97177061892103844</v>
      </c>
      <c r="S67" s="193">
        <v>0.87429658694087253</v>
      </c>
      <c r="T67" s="193">
        <v>9.6754941247424</v>
      </c>
      <c r="U67" s="193">
        <v>9.5555487654636835</v>
      </c>
      <c r="V67" s="193">
        <v>6.6212397995971717</v>
      </c>
      <c r="W67" s="193">
        <v>4.1077097655227943</v>
      </c>
      <c r="X67" s="193">
        <v>5.3925731932705601</v>
      </c>
      <c r="Y67" s="193">
        <v>11.421892495679058</v>
      </c>
      <c r="Z67" s="193">
        <v>7.499357148514485</v>
      </c>
      <c r="AA67" s="193">
        <v>2.6248965481814257</v>
      </c>
      <c r="AB67" s="193">
        <v>9.4602788841716698</v>
      </c>
      <c r="AC67" s="193">
        <v>3.7046299865964647</v>
      </c>
      <c r="AD67" s="193">
        <v>9.2354137625724384</v>
      </c>
      <c r="AE67" s="193">
        <v>1.8717371640870604</v>
      </c>
      <c r="AF67" s="193">
        <v>2.2843644714193334</v>
      </c>
      <c r="AG67" s="193">
        <v>6.6936410272653468</v>
      </c>
      <c r="AH67" s="190">
        <v>3.7213343783010209</v>
      </c>
      <c r="AI67" s="513"/>
      <c r="AJ67" s="513"/>
      <c r="AK67" s="513"/>
      <c r="AL67" s="513"/>
      <c r="AM67" s="513"/>
      <c r="AN67" s="513"/>
      <c r="AO67" s="513"/>
      <c r="AP67" s="513"/>
      <c r="AQ67" s="513"/>
      <c r="AR67" s="513"/>
      <c r="AS67" s="513"/>
      <c r="AT67" s="513"/>
      <c r="AU67" s="513"/>
      <c r="AV67" s="513"/>
      <c r="AW67" s="513"/>
      <c r="AX67" s="513"/>
      <c r="AY67" s="513"/>
      <c r="AZ67" s="757"/>
      <c r="BA67" s="762"/>
      <c r="BB67" s="641"/>
      <c r="BC67" s="524"/>
      <c r="BD67" s="510"/>
      <c r="BE67" s="510"/>
      <c r="BF67" s="510"/>
      <c r="BG67" s="528"/>
      <c r="BH67" s="524"/>
      <c r="BI67" s="510"/>
      <c r="BJ67" s="510"/>
      <c r="BK67" s="510"/>
      <c r="BL67" s="528"/>
      <c r="BM67" s="524"/>
      <c r="BN67" s="510"/>
      <c r="BO67" s="510"/>
      <c r="BP67" s="510"/>
      <c r="BQ67" s="528"/>
      <c r="BR67" s="524"/>
      <c r="BS67" s="510"/>
      <c r="BT67" s="510"/>
      <c r="BU67" s="510"/>
      <c r="BV67" s="510"/>
      <c r="BW67" s="510"/>
      <c r="BX67" s="510"/>
      <c r="BY67" s="511"/>
      <c r="BZ67" s="511"/>
      <c r="CA67" s="511"/>
      <c r="CB67" s="511"/>
      <c r="CC67" s="511"/>
      <c r="CD67" s="511"/>
      <c r="CE67" s="511"/>
      <c r="CF67" s="511"/>
      <c r="CG67" s="511"/>
      <c r="CH67" s="511"/>
      <c r="CI67" s="84"/>
      <c r="CJ67" s="84"/>
      <c r="CK67" s="84"/>
      <c r="CL67" s="84"/>
      <c r="CM67" s="84"/>
      <c r="CN67" s="84"/>
      <c r="CO67" s="84"/>
      <c r="CP67" s="84"/>
      <c r="CQ67" s="84"/>
      <c r="CR67" s="84"/>
      <c r="CS67" s="84"/>
      <c r="CT67" s="84"/>
      <c r="CU67" s="84"/>
      <c r="CV67" s="84"/>
      <c r="CW67" s="84"/>
      <c r="CX67" s="84"/>
      <c r="CY67" s="84"/>
      <c r="CZ67" s="84"/>
    </row>
    <row r="68" s="759" customFormat="true" ht="15" customHeight="true" x14ac:dyDescent="0.2">
      <c r="A68" s="863"/>
      <c r="B68" s="454" t="s">
        <v>424</v>
      </c>
      <c r="C68" s="194">
        <v>26.405970143767547</v>
      </c>
      <c r="D68" s="193">
        <v>28.976934372020391</v>
      </c>
      <c r="E68" s="193">
        <v>23.241512781816773</v>
      </c>
      <c r="F68" s="193">
        <v>11.581838972161627</v>
      </c>
      <c r="G68" s="192">
        <v>4.1230649126441268</v>
      </c>
      <c r="H68" s="191">
        <v>15.06174324300671</v>
      </c>
      <c r="I68" s="193">
        <v>6.0088656179973468</v>
      </c>
      <c r="J68" s="193">
        <v>3.018639225230118</v>
      </c>
      <c r="K68" s="193">
        <v>1.0976527452446503</v>
      </c>
      <c r="L68" s="190">
        <v>0.77355739343183305</v>
      </c>
      <c r="M68" s="194">
        <v>27.864494794735357</v>
      </c>
      <c r="N68" s="193">
        <v>28.31771764113844</v>
      </c>
      <c r="O68" s="193">
        <v>32.572203976510544</v>
      </c>
      <c r="P68" s="193">
        <v>26.329165986648867</v>
      </c>
      <c r="Q68" s="192">
        <v>22.700174381165709</v>
      </c>
      <c r="R68" s="191">
        <v>6.3682730218741321</v>
      </c>
      <c r="S68" s="193">
        <v>0</v>
      </c>
      <c r="T68" s="193">
        <v>54.387510566818662</v>
      </c>
      <c r="U68" s="193">
        <v>25.749471343337287</v>
      </c>
      <c r="V68" s="193">
        <v>9.6198984256143323</v>
      </c>
      <c r="W68" s="193">
        <v>14.537679539329115</v>
      </c>
      <c r="X68" s="193">
        <v>18.376347231836419</v>
      </c>
      <c r="Y68" s="193">
        <v>36.400900162457788</v>
      </c>
      <c r="Z68" s="193">
        <v>42.14422248714547</v>
      </c>
      <c r="AA68" s="193">
        <v>9.1316008114790854</v>
      </c>
      <c r="AB68" s="193">
        <v>33.4266393034858</v>
      </c>
      <c r="AC68" s="193">
        <v>13.65295939140074</v>
      </c>
      <c r="AD68" s="193">
        <v>36.108899796147647</v>
      </c>
      <c r="AE68" s="193">
        <v>10.787960737046154</v>
      </c>
      <c r="AF68" s="193">
        <v>6.2242970585687818</v>
      </c>
      <c r="AG68" s="193">
        <v>34.377408699958636</v>
      </c>
      <c r="AH68" s="190">
        <v>3.7213343783010209</v>
      </c>
      <c r="AI68" s="513"/>
      <c r="AJ68" s="513"/>
      <c r="AK68" s="513"/>
      <c r="AL68" s="513"/>
      <c r="AM68" s="513"/>
      <c r="AN68" s="513"/>
      <c r="AO68" s="513"/>
      <c r="AP68" s="513"/>
      <c r="AQ68" s="513"/>
      <c r="AR68" s="513"/>
      <c r="AS68" s="513"/>
      <c r="AT68" s="513"/>
      <c r="AU68" s="513"/>
      <c r="AV68" s="513"/>
      <c r="AW68" s="513"/>
      <c r="AX68" s="513"/>
      <c r="AY68" s="513"/>
      <c r="AZ68" s="757"/>
      <c r="BA68" s="762"/>
      <c r="BB68" s="641"/>
      <c r="BC68" s="524"/>
      <c r="BD68" s="510"/>
      <c r="BE68" s="510"/>
      <c r="BF68" s="510"/>
      <c r="BG68" s="528"/>
      <c r="BH68" s="524"/>
      <c r="BI68" s="510"/>
      <c r="BJ68" s="510"/>
      <c r="BK68" s="510"/>
      <c r="BL68" s="528"/>
      <c r="BM68" s="524"/>
      <c r="BN68" s="510"/>
      <c r="BO68" s="510"/>
      <c r="BP68" s="510"/>
      <c r="BQ68" s="528"/>
      <c r="BR68" s="524"/>
      <c r="BS68" s="510"/>
      <c r="BT68" s="510"/>
      <c r="BU68" s="510"/>
      <c r="BV68" s="510"/>
      <c r="BW68" s="510"/>
      <c r="BX68" s="510"/>
      <c r="BY68" s="511"/>
      <c r="BZ68" s="511"/>
      <c r="CA68" s="511"/>
      <c r="CB68" s="511"/>
      <c r="CC68" s="511"/>
      <c r="CD68" s="511"/>
      <c r="CE68" s="511"/>
      <c r="CF68" s="511"/>
      <c r="CG68" s="511"/>
      <c r="CH68" s="511"/>
      <c r="CI68" s="84"/>
      <c r="CJ68" s="84"/>
      <c r="CK68" s="84"/>
      <c r="CL68" s="84"/>
      <c r="CM68" s="84"/>
      <c r="CN68" s="84"/>
      <c r="CO68" s="84"/>
      <c r="CP68" s="84"/>
      <c r="CQ68" s="84"/>
      <c r="CR68" s="84"/>
      <c r="CS68" s="84"/>
      <c r="CT68" s="84"/>
      <c r="CU68" s="84"/>
      <c r="CV68" s="84"/>
      <c r="CW68" s="84"/>
      <c r="CX68" s="84"/>
      <c r="CY68" s="84"/>
      <c r="CZ68" s="84"/>
    </row>
    <row r="69" s="759" customFormat="true" ht="15" customHeight="true" x14ac:dyDescent="0.2">
      <c r="A69" s="863"/>
      <c r="B69" s="454" t="s">
        <v>286</v>
      </c>
      <c r="C69" s="194">
        <v>0</v>
      </c>
      <c r="D69" s="193">
        <v>3.7588843964509486E-3</v>
      </c>
      <c r="E69" s="193">
        <v>1.8345690215270068E-3</v>
      </c>
      <c r="F69" s="193">
        <v>1.428124776610009E-2</v>
      </c>
      <c r="G69" s="192">
        <v>0</v>
      </c>
      <c r="H69" s="191">
        <v>4.7193200650879142E-3</v>
      </c>
      <c r="I69" s="193">
        <v>0</v>
      </c>
      <c r="J69" s="193">
        <v>3.673304443834758E-2</v>
      </c>
      <c r="K69" s="193">
        <v>0</v>
      </c>
      <c r="L69" s="190">
        <v>0</v>
      </c>
      <c r="M69" s="194">
        <v>0</v>
      </c>
      <c r="N69" s="193">
        <v>6.1465207344848964E-3</v>
      </c>
      <c r="O69" s="193">
        <v>0</v>
      </c>
      <c r="P69" s="193">
        <v>0</v>
      </c>
      <c r="Q69" s="192">
        <v>0</v>
      </c>
      <c r="R69" s="191">
        <v>0.14969031624723153</v>
      </c>
      <c r="S69" s="193">
        <v>0</v>
      </c>
      <c r="T69" s="193">
        <v>0</v>
      </c>
      <c r="U69" s="193">
        <v>0</v>
      </c>
      <c r="V69" s="193">
        <v>0</v>
      </c>
      <c r="W69" s="193">
        <v>0</v>
      </c>
      <c r="X69" s="193">
        <v>0</v>
      </c>
      <c r="Y69" s="193">
        <v>0</v>
      </c>
      <c r="Z69" s="193">
        <v>0</v>
      </c>
      <c r="AA69" s="193">
        <v>0</v>
      </c>
      <c r="AB69" s="193">
        <v>5.4420121650812295E-2</v>
      </c>
      <c r="AC69" s="193">
        <v>0</v>
      </c>
      <c r="AD69" s="193">
        <v>0</v>
      </c>
      <c r="AE69" s="193">
        <v>0</v>
      </c>
      <c r="AF69" s="193">
        <v>0</v>
      </c>
      <c r="AG69" s="193">
        <v>1.3233537097027067E-2</v>
      </c>
      <c r="AH69" s="190">
        <v>0</v>
      </c>
      <c r="AI69" s="513"/>
      <c r="AJ69" s="513"/>
      <c r="AK69" s="513"/>
      <c r="AL69" s="513"/>
      <c r="AM69" s="513"/>
      <c r="AN69" s="513"/>
      <c r="AO69" s="513"/>
      <c r="AP69" s="513"/>
      <c r="AQ69" s="513"/>
      <c r="AR69" s="513"/>
      <c r="AS69" s="513"/>
      <c r="AT69" s="513"/>
      <c r="AU69" s="513"/>
      <c r="AV69" s="513"/>
      <c r="AW69" s="513"/>
      <c r="AX69" s="513"/>
      <c r="AY69" s="513"/>
      <c r="AZ69" s="757"/>
      <c r="BA69" s="762"/>
      <c r="BB69" s="641"/>
      <c r="BC69" s="524"/>
      <c r="BD69" s="510"/>
      <c r="BE69" s="510"/>
      <c r="BF69" s="510"/>
      <c r="BG69" s="528"/>
      <c r="BH69" s="524"/>
      <c r="BI69" s="510"/>
      <c r="BJ69" s="510"/>
      <c r="BK69" s="510"/>
      <c r="BL69" s="528"/>
      <c r="BM69" s="524"/>
      <c r="BN69" s="510"/>
      <c r="BO69" s="510"/>
      <c r="BP69" s="510"/>
      <c r="BQ69" s="528"/>
      <c r="BR69" s="524"/>
      <c r="BS69" s="510"/>
      <c r="BT69" s="510"/>
      <c r="BU69" s="510"/>
      <c r="BV69" s="510"/>
      <c r="BW69" s="510"/>
      <c r="BX69" s="510"/>
      <c r="BY69" s="511"/>
      <c r="BZ69" s="511"/>
      <c r="CA69" s="511"/>
      <c r="CB69" s="511"/>
      <c r="CC69" s="511"/>
      <c r="CD69" s="511"/>
      <c r="CE69" s="511"/>
      <c r="CF69" s="511"/>
      <c r="CG69" s="511"/>
      <c r="CH69" s="511"/>
      <c r="CI69" s="84"/>
      <c r="CJ69" s="84"/>
      <c r="CK69" s="84"/>
      <c r="CL69" s="84"/>
      <c r="CM69" s="84"/>
      <c r="CN69" s="84"/>
      <c r="CO69" s="84"/>
      <c r="CP69" s="84"/>
      <c r="CQ69" s="84"/>
      <c r="CR69" s="84"/>
      <c r="CS69" s="84"/>
      <c r="CT69" s="84"/>
      <c r="CU69" s="84"/>
      <c r="CV69" s="84"/>
      <c r="CW69" s="84"/>
      <c r="CX69" s="84"/>
      <c r="CY69" s="84"/>
      <c r="CZ69" s="84"/>
    </row>
    <row r="70" s="759" customFormat="true" ht="15" customHeight="true" x14ac:dyDescent="0.2">
      <c r="A70" s="863"/>
      <c r="B70" s="454" t="s">
        <v>425</v>
      </c>
      <c r="C70" s="194">
        <v>0</v>
      </c>
      <c r="D70" s="193">
        <v>0</v>
      </c>
      <c r="E70" s="193">
        <v>5.8534858939452261E-2</v>
      </c>
      <c r="F70" s="193">
        <v>5.3197470372016532E-2</v>
      </c>
      <c r="G70" s="192">
        <v>1.0638643468500178E-2</v>
      </c>
      <c r="H70" s="191">
        <v>0</v>
      </c>
      <c r="I70" s="193">
        <v>0</v>
      </c>
      <c r="J70" s="193">
        <v>0</v>
      </c>
      <c r="K70" s="193">
        <v>0</v>
      </c>
      <c r="L70" s="190">
        <v>0</v>
      </c>
      <c r="M70" s="194">
        <v>0</v>
      </c>
      <c r="N70" s="193">
        <v>0</v>
      </c>
      <c r="O70" s="193">
        <v>0</v>
      </c>
      <c r="P70" s="193">
        <v>9.5685549512490808E-2</v>
      </c>
      <c r="Q70" s="192">
        <v>0.10445742089914083</v>
      </c>
      <c r="R70" s="191">
        <v>0</v>
      </c>
      <c r="S70" s="193">
        <v>0</v>
      </c>
      <c r="T70" s="193">
        <v>0</v>
      </c>
      <c r="U70" s="193">
        <v>0</v>
      </c>
      <c r="V70" s="193">
        <v>0</v>
      </c>
      <c r="W70" s="193">
        <v>0</v>
      </c>
      <c r="X70" s="193">
        <v>0</v>
      </c>
      <c r="Y70" s="193">
        <v>0</v>
      </c>
      <c r="Z70" s="193">
        <v>0</v>
      </c>
      <c r="AA70" s="193">
        <v>0</v>
      </c>
      <c r="AB70" s="193">
        <v>0</v>
      </c>
      <c r="AC70" s="193">
        <v>0</v>
      </c>
      <c r="AD70" s="193">
        <v>0</v>
      </c>
      <c r="AE70" s="193">
        <v>0</v>
      </c>
      <c r="AF70" s="193">
        <v>0</v>
      </c>
      <c r="AG70" s="193">
        <v>0.88285953205876444</v>
      </c>
      <c r="AH70" s="190">
        <v>0</v>
      </c>
      <c r="AI70" s="513"/>
      <c r="AJ70" s="513"/>
      <c r="AK70" s="513"/>
      <c r="AL70" s="513"/>
      <c r="AM70" s="513"/>
      <c r="AN70" s="513"/>
      <c r="AO70" s="513"/>
      <c r="AP70" s="513"/>
      <c r="AQ70" s="513"/>
      <c r="AR70" s="513"/>
      <c r="AS70" s="513"/>
      <c r="AT70" s="513"/>
      <c r="AU70" s="513"/>
      <c r="AV70" s="513"/>
      <c r="AW70" s="513"/>
      <c r="AX70" s="513"/>
      <c r="AY70" s="513"/>
      <c r="AZ70" s="757"/>
      <c r="BA70" s="762"/>
      <c r="BB70" s="641"/>
      <c r="BC70" s="524"/>
      <c r="BD70" s="510"/>
      <c r="BE70" s="510"/>
      <c r="BF70" s="510"/>
      <c r="BG70" s="528"/>
      <c r="BH70" s="524"/>
      <c r="BI70" s="510"/>
      <c r="BJ70" s="510"/>
      <c r="BK70" s="510"/>
      <c r="BL70" s="528"/>
      <c r="BM70" s="524"/>
      <c r="BN70" s="510"/>
      <c r="BO70" s="510"/>
      <c r="BP70" s="510"/>
      <c r="BQ70" s="528"/>
      <c r="BR70" s="524"/>
      <c r="BS70" s="510"/>
      <c r="BT70" s="510"/>
      <c r="BU70" s="510"/>
      <c r="BV70" s="510"/>
      <c r="BW70" s="510"/>
      <c r="BX70" s="510"/>
      <c r="BY70" s="511"/>
      <c r="BZ70" s="511"/>
      <c r="CA70" s="511"/>
      <c r="CB70" s="511"/>
      <c r="CC70" s="511"/>
      <c r="CD70" s="511"/>
      <c r="CE70" s="511"/>
      <c r="CF70" s="511"/>
      <c r="CG70" s="511"/>
      <c r="CH70" s="511"/>
      <c r="CI70" s="84"/>
      <c r="CJ70" s="84"/>
      <c r="CK70" s="84"/>
      <c r="CL70" s="84"/>
      <c r="CM70" s="84"/>
      <c r="CN70" s="84"/>
      <c r="CO70" s="84"/>
      <c r="CP70" s="84"/>
      <c r="CQ70" s="84"/>
      <c r="CR70" s="84"/>
      <c r="CS70" s="84"/>
      <c r="CT70" s="84"/>
      <c r="CU70" s="84"/>
      <c r="CV70" s="84"/>
      <c r="CW70" s="84"/>
      <c r="CX70" s="84"/>
      <c r="CY70" s="84"/>
      <c r="CZ70" s="84"/>
    </row>
    <row r="71" s="759" customFormat="true" ht="15" customHeight="true" x14ac:dyDescent="0.2">
      <c r="A71" s="863"/>
      <c r="B71" s="454" t="s">
        <v>426</v>
      </c>
      <c r="C71" s="194">
        <v>0.21227639219908306</v>
      </c>
      <c r="D71" s="193">
        <v>0.14835872699753061</v>
      </c>
      <c r="E71" s="193">
        <v>0.12790921048402609</v>
      </c>
      <c r="F71" s="193">
        <v>1.2861112509336664E-2</v>
      </c>
      <c r="G71" s="192">
        <v>0.14546508979349965</v>
      </c>
      <c r="H71" s="191">
        <v>1.601358990467968E-2</v>
      </c>
      <c r="I71" s="193">
        <v>0.14767442879153103</v>
      </c>
      <c r="J71" s="193">
        <v>0</v>
      </c>
      <c r="K71" s="193">
        <v>0</v>
      </c>
      <c r="L71" s="190">
        <v>0</v>
      </c>
      <c r="M71" s="194">
        <v>9.2310964091682046E-2</v>
      </c>
      <c r="N71" s="193">
        <v>0.45306894556496702</v>
      </c>
      <c r="O71" s="193">
        <v>3.4018144525679944E-2</v>
      </c>
      <c r="P71" s="193">
        <v>0.11528374078948039</v>
      </c>
      <c r="Q71" s="192">
        <v>0.25909066629111377</v>
      </c>
      <c r="R71" s="191">
        <v>0</v>
      </c>
      <c r="S71" s="193">
        <v>0</v>
      </c>
      <c r="T71" s="193">
        <v>0</v>
      </c>
      <c r="U71" s="193">
        <v>0.8631813365665576</v>
      </c>
      <c r="V71" s="193">
        <v>0</v>
      </c>
      <c r="W71" s="193">
        <v>0</v>
      </c>
      <c r="X71" s="193">
        <v>1.0181637221467397</v>
      </c>
      <c r="Y71" s="193">
        <v>0</v>
      </c>
      <c r="Z71" s="193">
        <v>0</v>
      </c>
      <c r="AA71" s="193">
        <v>0.12774019791620253</v>
      </c>
      <c r="AB71" s="193">
        <v>0</v>
      </c>
      <c r="AC71" s="193">
        <v>0</v>
      </c>
      <c r="AD71" s="193">
        <v>0.2827614883134083</v>
      </c>
      <c r="AE71" s="193">
        <v>0.20914187819770996</v>
      </c>
      <c r="AF71" s="193">
        <v>0</v>
      </c>
      <c r="AG71" s="193">
        <v>0.43492184425503344</v>
      </c>
      <c r="AH71" s="190">
        <v>0</v>
      </c>
      <c r="AI71" s="513"/>
      <c r="AJ71" s="513"/>
      <c r="AK71" s="513"/>
      <c r="AL71" s="513"/>
      <c r="AM71" s="513"/>
      <c r="AN71" s="513"/>
      <c r="AO71" s="513"/>
      <c r="AP71" s="513"/>
      <c r="AQ71" s="513"/>
      <c r="AR71" s="513"/>
      <c r="AS71" s="513"/>
      <c r="AT71" s="513"/>
      <c r="AU71" s="513"/>
      <c r="AV71" s="513"/>
      <c r="AW71" s="513"/>
      <c r="AX71" s="513"/>
      <c r="AY71" s="513"/>
      <c r="AZ71" s="757"/>
      <c r="BA71" s="762"/>
      <c r="BB71" s="641"/>
      <c r="BC71" s="524"/>
      <c r="BD71" s="510"/>
      <c r="BE71" s="510"/>
      <c r="BF71" s="510"/>
      <c r="BG71" s="528"/>
      <c r="BH71" s="524"/>
      <c r="BI71" s="510"/>
      <c r="BJ71" s="510"/>
      <c r="BK71" s="510"/>
      <c r="BL71" s="528"/>
      <c r="BM71" s="524"/>
      <c r="BN71" s="510"/>
      <c r="BO71" s="510"/>
      <c r="BP71" s="510"/>
      <c r="BQ71" s="528"/>
      <c r="BR71" s="524"/>
      <c r="BS71" s="510"/>
      <c r="BT71" s="510"/>
      <c r="BU71" s="510"/>
      <c r="BV71" s="510"/>
      <c r="BW71" s="510"/>
      <c r="BX71" s="510"/>
      <c r="BY71" s="511"/>
      <c r="BZ71" s="511"/>
      <c r="CA71" s="511"/>
      <c r="CB71" s="511"/>
      <c r="CC71" s="511"/>
      <c r="CD71" s="511"/>
      <c r="CE71" s="511"/>
      <c r="CF71" s="511"/>
      <c r="CG71" s="511"/>
      <c r="CH71" s="511"/>
      <c r="CI71" s="84"/>
      <c r="CJ71" s="84"/>
      <c r="CK71" s="84"/>
      <c r="CL71" s="84"/>
      <c r="CM71" s="84"/>
      <c r="CN71" s="84"/>
      <c r="CO71" s="84"/>
      <c r="CP71" s="84"/>
      <c r="CQ71" s="84"/>
      <c r="CR71" s="84"/>
      <c r="CS71" s="84"/>
      <c r="CT71" s="84"/>
      <c r="CU71" s="84"/>
      <c r="CV71" s="84"/>
      <c r="CW71" s="84"/>
      <c r="CX71" s="84"/>
      <c r="CY71" s="84"/>
      <c r="CZ71" s="84"/>
    </row>
    <row r="72" s="759" customFormat="true" ht="15" customHeight="true" x14ac:dyDescent="0.2">
      <c r="A72" s="863"/>
      <c r="B72" s="454" t="s">
        <v>427</v>
      </c>
      <c r="C72" s="194">
        <v>8.9121200146537767</v>
      </c>
      <c r="D72" s="193">
        <v>6.2675512529411321</v>
      </c>
      <c r="E72" s="193">
        <v>4.8284161346005048</v>
      </c>
      <c r="F72" s="193">
        <v>2.0413167055333066</v>
      </c>
      <c r="G72" s="192">
        <v>0.36899787556680919</v>
      </c>
      <c r="H72" s="191">
        <v>1.648254972252998</v>
      </c>
      <c r="I72" s="193">
        <v>0</v>
      </c>
      <c r="J72" s="193">
        <v>4.6598706158129777E-2</v>
      </c>
      <c r="K72" s="193">
        <v>0</v>
      </c>
      <c r="L72" s="190">
        <v>0</v>
      </c>
      <c r="M72" s="194">
        <v>9.5893184707076617</v>
      </c>
      <c r="N72" s="193">
        <v>8.0907138313592064</v>
      </c>
      <c r="O72" s="193">
        <v>7.2959747210221861</v>
      </c>
      <c r="P72" s="193">
        <v>5.9904915456906478</v>
      </c>
      <c r="Q72" s="192">
        <v>4.622147651399235</v>
      </c>
      <c r="R72" s="191">
        <v>2.6663044675437244</v>
      </c>
      <c r="S72" s="193">
        <v>0</v>
      </c>
      <c r="T72" s="193">
        <v>8.2776212327952798</v>
      </c>
      <c r="U72" s="193">
        <v>7.8370212869083717</v>
      </c>
      <c r="V72" s="193">
        <v>7.4944340575668384</v>
      </c>
      <c r="W72" s="193">
        <v>2.7230513583801335</v>
      </c>
      <c r="X72" s="193">
        <v>5.3177780781253805</v>
      </c>
      <c r="Y72" s="193">
        <v>6.6868523795495793</v>
      </c>
      <c r="Z72" s="193">
        <v>7.7563216647062578</v>
      </c>
      <c r="AA72" s="193">
        <v>3.534002020688618</v>
      </c>
      <c r="AB72" s="193">
        <v>0.52932376994517361</v>
      </c>
      <c r="AC72" s="193">
        <v>3.1173615595020441</v>
      </c>
      <c r="AD72" s="193">
        <v>1.3601965351619503</v>
      </c>
      <c r="AE72" s="193">
        <v>12.234475338936482</v>
      </c>
      <c r="AF72" s="193">
        <v>5.1197016207731956</v>
      </c>
      <c r="AG72" s="193">
        <v>3.3165828844611376</v>
      </c>
      <c r="AH72" s="190">
        <v>8.45757813250232</v>
      </c>
      <c r="AI72" s="513"/>
      <c r="AJ72" s="513"/>
      <c r="AK72" s="513"/>
      <c r="AL72" s="513"/>
      <c r="AM72" s="513"/>
      <c r="AN72" s="513"/>
      <c r="AO72" s="513"/>
      <c r="AP72" s="513"/>
      <c r="AQ72" s="513"/>
      <c r="AR72" s="513"/>
      <c r="AS72" s="513"/>
      <c r="AT72" s="513"/>
      <c r="AU72" s="513"/>
      <c r="AV72" s="513"/>
      <c r="AW72" s="513"/>
      <c r="AX72" s="513"/>
      <c r="AY72" s="513"/>
      <c r="AZ72" s="757"/>
      <c r="BA72" s="762"/>
      <c r="BB72" s="641"/>
      <c r="BC72" s="524"/>
      <c r="BD72" s="510"/>
      <c r="BE72" s="510"/>
      <c r="BF72" s="510"/>
      <c r="BG72" s="528"/>
      <c r="BH72" s="524"/>
      <c r="BI72" s="510"/>
      <c r="BJ72" s="510"/>
      <c r="BK72" s="510"/>
      <c r="BL72" s="528"/>
      <c r="BM72" s="524"/>
      <c r="BN72" s="510"/>
      <c r="BO72" s="510"/>
      <c r="BP72" s="510"/>
      <c r="BQ72" s="528"/>
      <c r="BR72" s="524"/>
      <c r="BS72" s="510"/>
      <c r="BT72" s="510"/>
      <c r="BU72" s="510"/>
      <c r="BV72" s="510"/>
      <c r="BW72" s="510"/>
      <c r="BX72" s="510"/>
      <c r="BY72" s="511"/>
      <c r="BZ72" s="511"/>
      <c r="CA72" s="511"/>
      <c r="CB72" s="511"/>
      <c r="CC72" s="511"/>
      <c r="CD72" s="511"/>
      <c r="CE72" s="511"/>
      <c r="CF72" s="511"/>
      <c r="CG72" s="511"/>
      <c r="CH72" s="511"/>
      <c r="CI72" s="84"/>
      <c r="CJ72" s="84"/>
      <c r="CK72" s="84"/>
      <c r="CL72" s="84"/>
      <c r="CM72" s="84"/>
      <c r="CN72" s="84"/>
      <c r="CO72" s="84"/>
      <c r="CP72" s="84"/>
      <c r="CQ72" s="84"/>
      <c r="CR72" s="84"/>
      <c r="CS72" s="84"/>
      <c r="CT72" s="84"/>
      <c r="CU72" s="84"/>
      <c r="CV72" s="84"/>
      <c r="CW72" s="84"/>
      <c r="CX72" s="84"/>
      <c r="CY72" s="84"/>
      <c r="CZ72" s="84"/>
    </row>
    <row r="73" s="759" customFormat="true" ht="15" customHeight="true" x14ac:dyDescent="0.2">
      <c r="A73" s="863"/>
      <c r="B73" s="454" t="s">
        <v>289</v>
      </c>
      <c r="C73" s="194">
        <v>0</v>
      </c>
      <c r="D73" s="193">
        <v>0</v>
      </c>
      <c r="E73" s="193">
        <v>0</v>
      </c>
      <c r="F73" s="193">
        <v>0</v>
      </c>
      <c r="G73" s="192">
        <v>0.17988095739609772</v>
      </c>
      <c r="H73" s="191">
        <v>0</v>
      </c>
      <c r="I73" s="193">
        <v>0</v>
      </c>
      <c r="J73" s="193">
        <v>0</v>
      </c>
      <c r="K73" s="193">
        <v>4.4836466711705561E-2</v>
      </c>
      <c r="L73" s="190">
        <v>0.41807404823284883</v>
      </c>
      <c r="M73" s="194">
        <v>0</v>
      </c>
      <c r="N73" s="193">
        <v>0</v>
      </c>
      <c r="O73" s="193">
        <v>0</v>
      </c>
      <c r="P73" s="193">
        <v>0</v>
      </c>
      <c r="Q73" s="192">
        <v>0</v>
      </c>
      <c r="R73" s="191">
        <v>0</v>
      </c>
      <c r="S73" s="193">
        <v>0.16325075806887074</v>
      </c>
      <c r="T73" s="193">
        <v>0</v>
      </c>
      <c r="U73" s="193">
        <v>0</v>
      </c>
      <c r="V73" s="193">
        <v>0</v>
      </c>
      <c r="W73" s="193">
        <v>0</v>
      </c>
      <c r="X73" s="193">
        <v>0</v>
      </c>
      <c r="Y73" s="193">
        <v>0</v>
      </c>
      <c r="Z73" s="193">
        <v>0</v>
      </c>
      <c r="AA73" s="193">
        <v>0</v>
      </c>
      <c r="AB73" s="193">
        <v>6.6373688079249551E-2</v>
      </c>
      <c r="AC73" s="193">
        <v>0</v>
      </c>
      <c r="AD73" s="193">
        <v>0</v>
      </c>
      <c r="AE73" s="193">
        <v>0</v>
      </c>
      <c r="AF73" s="193">
        <v>0</v>
      </c>
      <c r="AG73" s="193">
        <v>4.1544155634544541E-2</v>
      </c>
      <c r="AH73" s="190">
        <v>0</v>
      </c>
      <c r="AI73" s="513"/>
      <c r="AJ73" s="513"/>
      <c r="AK73" s="513"/>
      <c r="AL73" s="513"/>
      <c r="AM73" s="513"/>
      <c r="AN73" s="513"/>
      <c r="AO73" s="513"/>
      <c r="AP73" s="513"/>
      <c r="AQ73" s="513"/>
      <c r="AR73" s="513"/>
      <c r="AS73" s="513"/>
      <c r="AT73" s="513"/>
      <c r="AU73" s="513"/>
      <c r="AV73" s="513"/>
      <c r="AW73" s="513"/>
      <c r="AX73" s="513"/>
      <c r="AY73" s="513"/>
      <c r="AZ73" s="757"/>
      <c r="BA73" s="762"/>
      <c r="BB73" s="641"/>
      <c r="BC73" s="524"/>
      <c r="BD73" s="510"/>
      <c r="BE73" s="510"/>
      <c r="BF73" s="510"/>
      <c r="BG73" s="528"/>
      <c r="BH73" s="524"/>
      <c r="BI73" s="510"/>
      <c r="BJ73" s="510"/>
      <c r="BK73" s="510"/>
      <c r="BL73" s="528"/>
      <c r="BM73" s="524"/>
      <c r="BN73" s="510"/>
      <c r="BO73" s="510"/>
      <c r="BP73" s="510"/>
      <c r="BQ73" s="528"/>
      <c r="BR73" s="524"/>
      <c r="BS73" s="510"/>
      <c r="BT73" s="510"/>
      <c r="BU73" s="510"/>
      <c r="BV73" s="510"/>
      <c r="BW73" s="510"/>
      <c r="BX73" s="510"/>
      <c r="BY73" s="511"/>
      <c r="BZ73" s="511"/>
      <c r="CA73" s="511"/>
      <c r="CB73" s="511"/>
      <c r="CC73" s="511"/>
      <c r="CD73" s="511"/>
      <c r="CE73" s="511"/>
      <c r="CF73" s="511"/>
      <c r="CG73" s="511"/>
      <c r="CH73" s="511"/>
      <c r="CI73" s="84"/>
      <c r="CJ73" s="84"/>
      <c r="CK73" s="84"/>
      <c r="CL73" s="84"/>
      <c r="CM73" s="84"/>
      <c r="CN73" s="84"/>
      <c r="CO73" s="84"/>
      <c r="CP73" s="84"/>
      <c r="CQ73" s="84"/>
      <c r="CR73" s="84"/>
      <c r="CS73" s="84"/>
      <c r="CT73" s="84"/>
      <c r="CU73" s="84"/>
      <c r="CV73" s="84"/>
      <c r="CW73" s="84"/>
      <c r="CX73" s="84"/>
      <c r="CY73" s="84"/>
      <c r="CZ73" s="84"/>
    </row>
    <row r="74" s="759" customFormat="true" ht="15" customHeight="true" x14ac:dyDescent="0.2">
      <c r="A74" s="863"/>
      <c r="B74" s="454" t="s">
        <v>290</v>
      </c>
      <c r="C74" s="194">
        <v>5.0159729661925136E-3</v>
      </c>
      <c r="D74" s="193">
        <v>0</v>
      </c>
      <c r="E74" s="193">
        <v>7.7696880627160125E-2</v>
      </c>
      <c r="F74" s="193">
        <v>0.26704896473163681</v>
      </c>
      <c r="G74" s="192">
        <v>0</v>
      </c>
      <c r="H74" s="191">
        <v>0</v>
      </c>
      <c r="I74" s="193">
        <v>0.30718322060703329</v>
      </c>
      <c r="J74" s="193">
        <v>0.48411379556002454</v>
      </c>
      <c r="K74" s="193">
        <v>0</v>
      </c>
      <c r="L74" s="190">
        <v>0</v>
      </c>
      <c r="M74" s="194">
        <v>8.2057248240509726E-3</v>
      </c>
      <c r="N74" s="193">
        <v>0</v>
      </c>
      <c r="O74" s="193">
        <v>0</v>
      </c>
      <c r="P74" s="193">
        <v>5.2192117915904071E-2</v>
      </c>
      <c r="Q74" s="192">
        <v>8.5979681658803746E-3</v>
      </c>
      <c r="R74" s="191">
        <v>0.49760966832186693</v>
      </c>
      <c r="S74" s="193">
        <v>0.22661286660943639</v>
      </c>
      <c r="T74" s="193">
        <v>0</v>
      </c>
      <c r="U74" s="193">
        <v>0.10848410902703455</v>
      </c>
      <c r="V74" s="193">
        <v>0</v>
      </c>
      <c r="W74" s="193">
        <v>0</v>
      </c>
      <c r="X74" s="193">
        <v>0</v>
      </c>
      <c r="Y74" s="193">
        <v>0</v>
      </c>
      <c r="Z74" s="193">
        <v>0.20597447319629447</v>
      </c>
      <c r="AA74" s="193">
        <v>0</v>
      </c>
      <c r="AB74" s="193">
        <v>0</v>
      </c>
      <c r="AC74" s="193">
        <v>8.4219307059365825E-2</v>
      </c>
      <c r="AD74" s="193">
        <v>0</v>
      </c>
      <c r="AE74" s="193">
        <v>0</v>
      </c>
      <c r="AF74" s="193">
        <v>0</v>
      </c>
      <c r="AG74" s="193">
        <v>0.2303111822761994</v>
      </c>
      <c r="AH74" s="190">
        <v>0</v>
      </c>
      <c r="AI74" s="513"/>
      <c r="AJ74" s="513"/>
      <c r="AK74" s="513"/>
      <c r="AL74" s="513"/>
      <c r="AM74" s="513"/>
      <c r="AN74" s="513"/>
      <c r="AO74" s="513"/>
      <c r="AP74" s="513"/>
      <c r="AQ74" s="513"/>
      <c r="AR74" s="513"/>
      <c r="AS74" s="513"/>
      <c r="AT74" s="513"/>
      <c r="AU74" s="513"/>
      <c r="AV74" s="513"/>
      <c r="AW74" s="513"/>
      <c r="AX74" s="513"/>
      <c r="AY74" s="513"/>
      <c r="AZ74" s="757"/>
      <c r="BA74" s="762"/>
      <c r="BB74" s="641"/>
      <c r="BC74" s="524"/>
      <c r="BD74" s="510"/>
      <c r="BE74" s="510"/>
      <c r="BF74" s="510"/>
      <c r="BG74" s="528"/>
      <c r="BH74" s="524"/>
      <c r="BI74" s="510"/>
      <c r="BJ74" s="510"/>
      <c r="BK74" s="510"/>
      <c r="BL74" s="528"/>
      <c r="BM74" s="524"/>
      <c r="BN74" s="510"/>
      <c r="BO74" s="510"/>
      <c r="BP74" s="510"/>
      <c r="BQ74" s="528"/>
      <c r="BR74" s="524"/>
      <c r="BS74" s="510"/>
      <c r="BT74" s="510"/>
      <c r="BU74" s="510"/>
      <c r="BV74" s="510"/>
      <c r="BW74" s="510"/>
      <c r="BX74" s="510"/>
      <c r="BY74" s="511"/>
      <c r="BZ74" s="511"/>
      <c r="CA74" s="511"/>
      <c r="CB74" s="511"/>
      <c r="CC74" s="511"/>
      <c r="CD74" s="511"/>
      <c r="CE74" s="511"/>
      <c r="CF74" s="511"/>
      <c r="CG74" s="511"/>
      <c r="CH74" s="511"/>
      <c r="CI74" s="84"/>
      <c r="CJ74" s="84"/>
      <c r="CK74" s="84"/>
      <c r="CL74" s="84"/>
      <c r="CM74" s="84"/>
      <c r="CN74" s="84"/>
      <c r="CO74" s="84"/>
      <c r="CP74" s="84"/>
      <c r="CQ74" s="84"/>
      <c r="CR74" s="84"/>
      <c r="CS74" s="84"/>
      <c r="CT74" s="84"/>
      <c r="CU74" s="84"/>
      <c r="CV74" s="84"/>
      <c r="CW74" s="84"/>
      <c r="CX74" s="84"/>
      <c r="CY74" s="84"/>
      <c r="CZ74" s="84"/>
    </row>
    <row r="75" s="759" customFormat="true" ht="15" customHeight="true" x14ac:dyDescent="0.2">
      <c r="A75" s="863"/>
      <c r="B75" s="454" t="s">
        <v>291</v>
      </c>
      <c r="C75" s="194">
        <v>0.12361863743393961</v>
      </c>
      <c r="D75" s="193">
        <v>0</v>
      </c>
      <c r="E75" s="193">
        <v>0.15441864515955966</v>
      </c>
      <c r="F75" s="193">
        <v>0</v>
      </c>
      <c r="G75" s="192">
        <v>9.4589433478836749E-2</v>
      </c>
      <c r="H75" s="191">
        <v>0.10367143101404916</v>
      </c>
      <c r="I75" s="193">
        <v>0.29366896990097557</v>
      </c>
      <c r="J75" s="193">
        <v>0</v>
      </c>
      <c r="K75" s="193">
        <v>0</v>
      </c>
      <c r="L75" s="190">
        <v>0</v>
      </c>
      <c r="M75" s="194">
        <v>0.18339609054177039</v>
      </c>
      <c r="N75" s="193">
        <v>1.8810183714020091E-2</v>
      </c>
      <c r="O75" s="193">
        <v>0</v>
      </c>
      <c r="P75" s="193">
        <v>0</v>
      </c>
      <c r="Q75" s="192">
        <v>0.15479054096143899</v>
      </c>
      <c r="R75" s="191">
        <v>0</v>
      </c>
      <c r="S75" s="193">
        <v>0</v>
      </c>
      <c r="T75" s="193">
        <v>0</v>
      </c>
      <c r="U75" s="193">
        <v>0</v>
      </c>
      <c r="V75" s="193">
        <v>0</v>
      </c>
      <c r="W75" s="193">
        <v>0.21984359085130711</v>
      </c>
      <c r="X75" s="193">
        <v>3.1990925479471459E-2</v>
      </c>
      <c r="Y75" s="193">
        <v>0.2399613573062169</v>
      </c>
      <c r="Z75" s="193">
        <v>0.21684686581328735</v>
      </c>
      <c r="AA75" s="193">
        <v>0</v>
      </c>
      <c r="AB75" s="193">
        <v>0</v>
      </c>
      <c r="AC75" s="193">
        <v>2.7112596594096702E-2</v>
      </c>
      <c r="AD75" s="193">
        <v>0</v>
      </c>
      <c r="AE75" s="193">
        <v>0</v>
      </c>
      <c r="AF75" s="193">
        <v>0.26325919669910919</v>
      </c>
      <c r="AG75" s="193">
        <v>0</v>
      </c>
      <c r="AH75" s="190">
        <v>0</v>
      </c>
      <c r="AI75" s="513"/>
      <c r="AJ75" s="513"/>
      <c r="AK75" s="513"/>
      <c r="AL75" s="513"/>
      <c r="AM75" s="513"/>
      <c r="AN75" s="513"/>
      <c r="AO75" s="513"/>
      <c r="AP75" s="513"/>
      <c r="AQ75" s="513"/>
      <c r="AR75" s="513"/>
      <c r="AS75" s="513"/>
      <c r="AT75" s="513"/>
      <c r="AU75" s="513"/>
      <c r="AV75" s="513"/>
      <c r="AW75" s="513"/>
      <c r="AX75" s="513"/>
      <c r="AY75" s="513"/>
      <c r="AZ75" s="757"/>
      <c r="BA75" s="762"/>
      <c r="BB75" s="641"/>
      <c r="BC75" s="524"/>
      <c r="BD75" s="510"/>
      <c r="BE75" s="510"/>
      <c r="BF75" s="510"/>
      <c r="BG75" s="528"/>
      <c r="BH75" s="524"/>
      <c r="BI75" s="510"/>
      <c r="BJ75" s="510"/>
      <c r="BK75" s="510"/>
      <c r="BL75" s="528"/>
      <c r="BM75" s="524"/>
      <c r="BN75" s="510"/>
      <c r="BO75" s="510"/>
      <c r="BP75" s="510"/>
      <c r="BQ75" s="528"/>
      <c r="BR75" s="524"/>
      <c r="BS75" s="510"/>
      <c r="BT75" s="510"/>
      <c r="BU75" s="510"/>
      <c r="BV75" s="510"/>
      <c r="BW75" s="510"/>
      <c r="BX75" s="510"/>
      <c r="BY75" s="511"/>
      <c r="BZ75" s="511"/>
      <c r="CA75" s="511"/>
      <c r="CB75" s="511"/>
      <c r="CC75" s="511"/>
      <c r="CD75" s="511"/>
      <c r="CE75" s="511"/>
      <c r="CF75" s="511"/>
      <c r="CG75" s="511"/>
      <c r="CH75" s="511"/>
      <c r="CI75" s="84"/>
      <c r="CJ75" s="84"/>
      <c r="CK75" s="84"/>
      <c r="CL75" s="84"/>
      <c r="CM75" s="84"/>
      <c r="CN75" s="84"/>
      <c r="CO75" s="84"/>
      <c r="CP75" s="84"/>
      <c r="CQ75" s="84"/>
      <c r="CR75" s="84"/>
      <c r="CS75" s="84"/>
      <c r="CT75" s="84"/>
      <c r="CU75" s="84"/>
      <c r="CV75" s="84"/>
      <c r="CW75" s="84"/>
      <c r="CX75" s="84"/>
      <c r="CY75" s="84"/>
      <c r="CZ75" s="84"/>
    </row>
    <row r="76" s="759" customFormat="true" ht="15" customHeight="true" x14ac:dyDescent="0.2">
      <c r="A76" s="219"/>
      <c r="B76" s="213"/>
      <c r="C76" s="194"/>
      <c r="D76" s="193"/>
      <c r="E76" s="193"/>
      <c r="F76" s="193"/>
      <c r="G76" s="192"/>
      <c r="H76" s="191"/>
      <c r="I76" s="193"/>
      <c r="J76" s="193"/>
      <c r="K76" s="193"/>
      <c r="L76" s="190"/>
      <c r="M76" s="194"/>
      <c r="N76" s="193"/>
      <c r="O76" s="193"/>
      <c r="P76" s="193"/>
      <c r="Q76" s="192"/>
      <c r="R76" s="191"/>
      <c r="S76" s="193"/>
      <c r="T76" s="193"/>
      <c r="U76" s="193"/>
      <c r="V76" s="193"/>
      <c r="W76" s="193"/>
      <c r="X76" s="193"/>
      <c r="Y76" s="193"/>
      <c r="Z76" s="193"/>
      <c r="AA76" s="193"/>
      <c r="AB76" s="193"/>
      <c r="AC76" s="193"/>
      <c r="AD76" s="193"/>
      <c r="AE76" s="193"/>
      <c r="AF76" s="193"/>
      <c r="AG76" s="193"/>
      <c r="AH76" s="190"/>
      <c r="AI76" s="513"/>
      <c r="AJ76" s="513"/>
      <c r="AK76" s="513"/>
      <c r="AL76" s="513"/>
      <c r="AM76" s="513"/>
      <c r="AN76" s="513"/>
      <c r="AO76" s="513"/>
      <c r="AP76" s="513"/>
      <c r="AQ76" s="513"/>
      <c r="AR76" s="513"/>
      <c r="AS76" s="513"/>
      <c r="AT76" s="513"/>
      <c r="AU76" s="513"/>
      <c r="AV76" s="513"/>
      <c r="AW76" s="513"/>
      <c r="AX76" s="513"/>
      <c r="AY76" s="513"/>
      <c r="AZ76" s="757"/>
      <c r="BA76" s="762"/>
      <c r="BB76" s="641"/>
      <c r="BC76" s="524"/>
      <c r="BD76" s="510"/>
      <c r="BE76" s="510"/>
      <c r="BF76" s="510"/>
      <c r="BG76" s="528"/>
      <c r="BH76" s="524"/>
      <c r="BI76" s="510"/>
      <c r="BJ76" s="510"/>
      <c r="BK76" s="510"/>
      <c r="BL76" s="528"/>
      <c r="BM76" s="524"/>
      <c r="BN76" s="510"/>
      <c r="BO76" s="510"/>
      <c r="BP76" s="510"/>
      <c r="BQ76" s="528"/>
      <c r="BR76" s="524"/>
      <c r="BS76" s="510"/>
      <c r="BT76" s="510"/>
      <c r="BU76" s="510"/>
      <c r="BV76" s="510"/>
      <c r="BW76" s="510"/>
      <c r="BX76" s="510"/>
      <c r="BY76" s="511"/>
      <c r="BZ76" s="511"/>
      <c r="CA76" s="511"/>
      <c r="CB76" s="511"/>
      <c r="CC76" s="511"/>
      <c r="CD76" s="511"/>
      <c r="CE76" s="511"/>
      <c r="CF76" s="511"/>
      <c r="CG76" s="511"/>
      <c r="CH76" s="511"/>
      <c r="CI76" s="84"/>
      <c r="CJ76" s="84"/>
      <c r="CK76" s="84"/>
      <c r="CL76" s="84"/>
      <c r="CM76" s="84"/>
      <c r="CN76" s="84"/>
      <c r="CO76" s="84"/>
      <c r="CP76" s="84"/>
      <c r="CQ76" s="84"/>
      <c r="CR76" s="84"/>
      <c r="CS76" s="84"/>
      <c r="CT76" s="84"/>
      <c r="CU76" s="84"/>
      <c r="CV76" s="84"/>
      <c r="CW76" s="84"/>
      <c r="CX76" s="84"/>
      <c r="CY76" s="84"/>
      <c r="CZ76" s="84"/>
    </row>
    <row r="77" s="759" customFormat="true" ht="15" customHeight="true" x14ac:dyDescent="0.2">
      <c r="A77" s="219"/>
      <c r="B77" s="213"/>
      <c r="C77" s="194"/>
      <c r="D77" s="193"/>
      <c r="E77" s="193"/>
      <c r="F77" s="193"/>
      <c r="G77" s="192"/>
      <c r="H77" s="191"/>
      <c r="I77" s="193"/>
      <c r="J77" s="193"/>
      <c r="K77" s="193"/>
      <c r="L77" s="190"/>
      <c r="M77" s="194"/>
      <c r="N77" s="193"/>
      <c r="O77" s="193"/>
      <c r="P77" s="193"/>
      <c r="Q77" s="192"/>
      <c r="R77" s="191"/>
      <c r="S77" s="193"/>
      <c r="T77" s="193"/>
      <c r="U77" s="193"/>
      <c r="V77" s="193"/>
      <c r="W77" s="193"/>
      <c r="X77" s="193"/>
      <c r="Y77" s="193"/>
      <c r="Z77" s="193"/>
      <c r="AA77" s="193"/>
      <c r="AB77" s="193"/>
      <c r="AC77" s="193"/>
      <c r="AD77" s="193"/>
      <c r="AE77" s="193"/>
      <c r="AF77" s="193"/>
      <c r="AG77" s="193"/>
      <c r="AH77" s="190"/>
      <c r="AI77" s="513"/>
      <c r="AJ77" s="513"/>
      <c r="AK77" s="513"/>
      <c r="AL77" s="513"/>
      <c r="AM77" s="513"/>
      <c r="AN77" s="513"/>
      <c r="AO77" s="513"/>
      <c r="AP77" s="513"/>
      <c r="AQ77" s="513"/>
      <c r="AR77" s="513"/>
      <c r="AS77" s="513"/>
      <c r="AT77" s="513"/>
      <c r="AU77" s="513"/>
      <c r="AV77" s="513"/>
      <c r="AW77" s="513"/>
      <c r="AX77" s="513"/>
      <c r="AY77" s="513"/>
      <c r="AZ77" s="757"/>
      <c r="BA77" s="762"/>
      <c r="BB77" s="641"/>
      <c r="BC77" s="524"/>
      <c r="BD77" s="510"/>
      <c r="BE77" s="510"/>
      <c r="BF77" s="510"/>
      <c r="BG77" s="528"/>
      <c r="BH77" s="524"/>
      <c r="BI77" s="510"/>
      <c r="BJ77" s="510"/>
      <c r="BK77" s="510"/>
      <c r="BL77" s="528"/>
      <c r="BM77" s="524"/>
      <c r="BN77" s="510"/>
      <c r="BO77" s="510"/>
      <c r="BP77" s="510"/>
      <c r="BQ77" s="528"/>
      <c r="BR77" s="524"/>
      <c r="BS77" s="510"/>
      <c r="BT77" s="510"/>
      <c r="BU77" s="510"/>
      <c r="BV77" s="510"/>
      <c r="BW77" s="510"/>
      <c r="BX77" s="510"/>
      <c r="BY77" s="511"/>
      <c r="BZ77" s="511"/>
      <c r="CA77" s="511"/>
      <c r="CB77" s="511"/>
      <c r="CC77" s="511"/>
      <c r="CD77" s="511"/>
      <c r="CE77" s="511"/>
      <c r="CF77" s="511"/>
      <c r="CG77" s="511"/>
      <c r="CH77" s="511"/>
      <c r="CI77" s="84"/>
      <c r="CJ77" s="84"/>
      <c r="CK77" s="84"/>
      <c r="CL77" s="84"/>
      <c r="CM77" s="84"/>
      <c r="CN77" s="84"/>
      <c r="CO77" s="84"/>
      <c r="CP77" s="84"/>
      <c r="CQ77" s="84"/>
      <c r="CR77" s="84"/>
      <c r="CS77" s="84"/>
      <c r="CT77" s="84"/>
      <c r="CU77" s="84"/>
      <c r="CV77" s="84"/>
      <c r="CW77" s="84"/>
      <c r="CX77" s="84"/>
      <c r="CY77" s="84"/>
      <c r="CZ77" s="84"/>
    </row>
    <row r="78" s="759" customFormat="true" ht="15" customHeight="true" x14ac:dyDescent="0.2">
      <c r="A78" s="219"/>
      <c r="B78" s="213"/>
      <c r="C78" s="194"/>
      <c r="D78" s="193"/>
      <c r="E78" s="193"/>
      <c r="F78" s="193"/>
      <c r="G78" s="192"/>
      <c r="H78" s="191"/>
      <c r="I78" s="193"/>
      <c r="J78" s="193"/>
      <c r="K78" s="193"/>
      <c r="L78" s="190"/>
      <c r="M78" s="194"/>
      <c r="N78" s="193"/>
      <c r="O78" s="193"/>
      <c r="P78" s="193"/>
      <c r="Q78" s="192"/>
      <c r="R78" s="191"/>
      <c r="S78" s="193"/>
      <c r="T78" s="193"/>
      <c r="U78" s="193"/>
      <c r="V78" s="193"/>
      <c r="W78" s="193"/>
      <c r="X78" s="193"/>
      <c r="Y78" s="193"/>
      <c r="Z78" s="193"/>
      <c r="AA78" s="193"/>
      <c r="AB78" s="193"/>
      <c r="AC78" s="193"/>
      <c r="AD78" s="193"/>
      <c r="AE78" s="193"/>
      <c r="AF78" s="193"/>
      <c r="AG78" s="193"/>
      <c r="AH78" s="190"/>
      <c r="AI78" s="513"/>
      <c r="AJ78" s="513"/>
      <c r="AK78" s="513"/>
      <c r="AL78" s="513"/>
      <c r="AM78" s="513"/>
      <c r="AN78" s="513"/>
      <c r="AO78" s="513"/>
      <c r="AP78" s="513"/>
      <c r="AQ78" s="513"/>
      <c r="AR78" s="513"/>
      <c r="AS78" s="513"/>
      <c r="AT78" s="513"/>
      <c r="AU78" s="513"/>
      <c r="AV78" s="513"/>
      <c r="AW78" s="513"/>
      <c r="AX78" s="513"/>
      <c r="AY78" s="513"/>
      <c r="AZ78" s="757"/>
      <c r="BA78" s="762"/>
      <c r="BB78" s="641"/>
      <c r="BC78" s="524"/>
      <c r="BD78" s="510"/>
      <c r="BE78" s="510"/>
      <c r="BF78" s="510"/>
      <c r="BG78" s="528"/>
      <c r="BH78" s="524"/>
      <c r="BI78" s="510"/>
      <c r="BJ78" s="510"/>
      <c r="BK78" s="510"/>
      <c r="BL78" s="528"/>
      <c r="BM78" s="524"/>
      <c r="BN78" s="510"/>
      <c r="BO78" s="510"/>
      <c r="BP78" s="510"/>
      <c r="BQ78" s="528"/>
      <c r="BR78" s="524"/>
      <c r="BS78" s="510"/>
      <c r="BT78" s="510"/>
      <c r="BU78" s="510"/>
      <c r="BV78" s="510"/>
      <c r="BW78" s="510"/>
      <c r="BX78" s="510"/>
      <c r="BY78" s="511"/>
      <c r="BZ78" s="511"/>
      <c r="CA78" s="511"/>
      <c r="CB78" s="511"/>
      <c r="CC78" s="511"/>
      <c r="CD78" s="511"/>
      <c r="CE78" s="511"/>
      <c r="CF78" s="511"/>
      <c r="CG78" s="511"/>
      <c r="CH78" s="511"/>
      <c r="CI78" s="84"/>
      <c r="CJ78" s="84"/>
      <c r="CK78" s="84"/>
      <c r="CL78" s="84"/>
      <c r="CM78" s="84"/>
      <c r="CN78" s="84"/>
      <c r="CO78" s="84"/>
      <c r="CP78" s="84"/>
      <c r="CQ78" s="84"/>
      <c r="CR78" s="84"/>
      <c r="CS78" s="84"/>
      <c r="CT78" s="84"/>
      <c r="CU78" s="84"/>
      <c r="CV78" s="84"/>
      <c r="CW78" s="84"/>
      <c r="CX78" s="84"/>
      <c r="CY78" s="84"/>
      <c r="CZ78" s="84"/>
    </row>
    <row r="79" s="759" customFormat="true" ht="15" customHeight="true" x14ac:dyDescent="0.2">
      <c r="A79" s="219"/>
      <c r="B79" s="213"/>
      <c r="C79" s="194"/>
      <c r="D79" s="193"/>
      <c r="E79" s="193"/>
      <c r="F79" s="193"/>
      <c r="G79" s="192"/>
      <c r="H79" s="191"/>
      <c r="I79" s="193"/>
      <c r="J79" s="193"/>
      <c r="K79" s="193"/>
      <c r="L79" s="190"/>
      <c r="M79" s="194"/>
      <c r="N79" s="193"/>
      <c r="O79" s="193"/>
      <c r="P79" s="193"/>
      <c r="Q79" s="192"/>
      <c r="R79" s="191"/>
      <c r="S79" s="193"/>
      <c r="T79" s="193"/>
      <c r="U79" s="193"/>
      <c r="V79" s="193"/>
      <c r="W79" s="193"/>
      <c r="X79" s="193"/>
      <c r="Y79" s="193"/>
      <c r="Z79" s="193"/>
      <c r="AA79" s="193"/>
      <c r="AB79" s="193"/>
      <c r="AC79" s="193"/>
      <c r="AD79" s="193"/>
      <c r="AE79" s="193"/>
      <c r="AF79" s="193"/>
      <c r="AG79" s="193"/>
      <c r="AH79" s="190"/>
      <c r="AI79" s="513"/>
      <c r="AJ79" s="513"/>
      <c r="AK79" s="513"/>
      <c r="AL79" s="513"/>
      <c r="AM79" s="513"/>
      <c r="AN79" s="513"/>
      <c r="AO79" s="513"/>
      <c r="AP79" s="513"/>
      <c r="AQ79" s="513"/>
      <c r="AR79" s="513"/>
      <c r="AS79" s="513"/>
      <c r="AT79" s="513"/>
      <c r="AU79" s="513"/>
      <c r="AV79" s="513"/>
      <c r="AW79" s="513"/>
      <c r="AX79" s="513"/>
      <c r="AY79" s="513"/>
      <c r="AZ79" s="757"/>
      <c r="BA79" s="762"/>
      <c r="BB79" s="641"/>
      <c r="BC79" s="524"/>
      <c r="BD79" s="510"/>
      <c r="BE79" s="510"/>
      <c r="BF79" s="510"/>
      <c r="BG79" s="528"/>
      <c r="BH79" s="524"/>
      <c r="BI79" s="510"/>
      <c r="BJ79" s="510"/>
      <c r="BK79" s="510"/>
      <c r="BL79" s="528"/>
      <c r="BM79" s="524"/>
      <c r="BN79" s="510"/>
      <c r="BO79" s="510"/>
      <c r="BP79" s="510"/>
      <c r="BQ79" s="528"/>
      <c r="BR79" s="524"/>
      <c r="BS79" s="510"/>
      <c r="BT79" s="510"/>
      <c r="BU79" s="510"/>
      <c r="BV79" s="510"/>
      <c r="BW79" s="510"/>
      <c r="BX79" s="510"/>
      <c r="BY79" s="511"/>
      <c r="BZ79" s="511"/>
      <c r="CA79" s="511"/>
      <c r="CB79" s="511"/>
      <c r="CC79" s="511"/>
      <c r="CD79" s="511"/>
      <c r="CE79" s="511"/>
      <c r="CF79" s="511"/>
      <c r="CG79" s="511"/>
      <c r="CH79" s="511"/>
      <c r="CI79" s="84"/>
      <c r="CJ79" s="84"/>
      <c r="CK79" s="84"/>
      <c r="CL79" s="84"/>
      <c r="CM79" s="84"/>
      <c r="CN79" s="84"/>
      <c r="CO79" s="84"/>
      <c r="CP79" s="84"/>
      <c r="CQ79" s="84"/>
      <c r="CR79" s="84"/>
      <c r="CS79" s="84"/>
      <c r="CT79" s="84"/>
      <c r="CU79" s="84"/>
      <c r="CV79" s="84"/>
      <c r="CW79" s="84"/>
      <c r="CX79" s="84"/>
      <c r="CY79" s="84"/>
      <c r="CZ79" s="84"/>
    </row>
    <row r="80" s="759" customFormat="true" ht="15" customHeight="true" x14ac:dyDescent="0.2">
      <c r="A80" s="219"/>
      <c r="B80" s="213"/>
      <c r="C80" s="194"/>
      <c r="D80" s="193"/>
      <c r="E80" s="193"/>
      <c r="F80" s="193"/>
      <c r="G80" s="192"/>
      <c r="H80" s="191"/>
      <c r="I80" s="193"/>
      <c r="J80" s="193"/>
      <c r="K80" s="193"/>
      <c r="L80" s="190"/>
      <c r="M80" s="194"/>
      <c r="N80" s="193"/>
      <c r="O80" s="193"/>
      <c r="P80" s="193"/>
      <c r="Q80" s="192"/>
      <c r="R80" s="191"/>
      <c r="S80" s="193"/>
      <c r="T80" s="193"/>
      <c r="U80" s="193"/>
      <c r="V80" s="193"/>
      <c r="W80" s="193"/>
      <c r="X80" s="193"/>
      <c r="Y80" s="193"/>
      <c r="Z80" s="193"/>
      <c r="AA80" s="193"/>
      <c r="AB80" s="193"/>
      <c r="AC80" s="193"/>
      <c r="AD80" s="193"/>
      <c r="AE80" s="193"/>
      <c r="AF80" s="193"/>
      <c r="AG80" s="193"/>
      <c r="AH80" s="190"/>
      <c r="AI80" s="513"/>
      <c r="AJ80" s="513"/>
      <c r="AK80" s="513"/>
      <c r="AL80" s="513"/>
      <c r="AM80" s="513"/>
      <c r="AN80" s="513"/>
      <c r="AO80" s="513"/>
      <c r="AP80" s="513"/>
      <c r="AQ80" s="513"/>
      <c r="AR80" s="513"/>
      <c r="AS80" s="513"/>
      <c r="AT80" s="513"/>
      <c r="AU80" s="513"/>
      <c r="AV80" s="513"/>
      <c r="AW80" s="513"/>
      <c r="AX80" s="513"/>
      <c r="AY80" s="513"/>
      <c r="AZ80" s="757"/>
      <c r="BA80" s="762"/>
      <c r="BB80" s="641"/>
      <c r="BC80" s="524"/>
      <c r="BD80" s="510"/>
      <c r="BE80" s="510"/>
      <c r="BF80" s="510"/>
      <c r="BG80" s="528"/>
      <c r="BH80" s="524"/>
      <c r="BI80" s="510"/>
      <c r="BJ80" s="510"/>
      <c r="BK80" s="510"/>
      <c r="BL80" s="528"/>
      <c r="BM80" s="524"/>
      <c r="BN80" s="510"/>
      <c r="BO80" s="510"/>
      <c r="BP80" s="510"/>
      <c r="BQ80" s="528"/>
      <c r="BR80" s="524"/>
      <c r="BS80" s="510"/>
      <c r="BT80" s="510"/>
      <c r="BU80" s="510"/>
      <c r="BV80" s="510"/>
      <c r="BW80" s="510"/>
      <c r="BX80" s="510"/>
      <c r="BY80" s="511"/>
      <c r="BZ80" s="511"/>
      <c r="CA80" s="511"/>
      <c r="CB80" s="511"/>
      <c r="CC80" s="511"/>
      <c r="CD80" s="511"/>
      <c r="CE80" s="511"/>
      <c r="CF80" s="511"/>
      <c r="CG80" s="511"/>
      <c r="CH80" s="511"/>
      <c r="CI80" s="84"/>
      <c r="CJ80" s="84"/>
      <c r="CK80" s="84"/>
      <c r="CL80" s="84"/>
      <c r="CM80" s="84"/>
      <c r="CN80" s="84"/>
      <c r="CO80" s="84"/>
      <c r="CP80" s="84"/>
      <c r="CQ80" s="84"/>
      <c r="CR80" s="84"/>
      <c r="CS80" s="84"/>
      <c r="CT80" s="84"/>
      <c r="CU80" s="84"/>
      <c r="CV80" s="84"/>
      <c r="CW80" s="84"/>
      <c r="CX80" s="84"/>
      <c r="CY80" s="84"/>
      <c r="CZ80" s="84"/>
    </row>
    <row r="81" s="759" customFormat="true" ht="15" customHeight="true" x14ac:dyDescent="0.2">
      <c r="A81" s="219"/>
      <c r="B81" s="213"/>
      <c r="C81" s="194"/>
      <c r="D81" s="193"/>
      <c r="E81" s="193"/>
      <c r="F81" s="193"/>
      <c r="G81" s="192"/>
      <c r="H81" s="191"/>
      <c r="I81" s="193"/>
      <c r="J81" s="193"/>
      <c r="K81" s="193"/>
      <c r="L81" s="190"/>
      <c r="M81" s="194"/>
      <c r="N81" s="193"/>
      <c r="O81" s="193"/>
      <c r="P81" s="193"/>
      <c r="Q81" s="192"/>
      <c r="R81" s="191"/>
      <c r="S81" s="193"/>
      <c r="T81" s="193"/>
      <c r="U81" s="193"/>
      <c r="V81" s="193"/>
      <c r="W81" s="193"/>
      <c r="X81" s="193"/>
      <c r="Y81" s="193"/>
      <c r="Z81" s="193"/>
      <c r="AA81" s="193"/>
      <c r="AB81" s="193"/>
      <c r="AC81" s="193"/>
      <c r="AD81" s="193"/>
      <c r="AE81" s="193"/>
      <c r="AF81" s="193"/>
      <c r="AG81" s="193"/>
      <c r="AH81" s="190"/>
      <c r="AI81" s="513"/>
      <c r="AJ81" s="513"/>
      <c r="AK81" s="513"/>
      <c r="AL81" s="513"/>
      <c r="AM81" s="513"/>
      <c r="AN81" s="513"/>
      <c r="AO81" s="513"/>
      <c r="AP81" s="513"/>
      <c r="AQ81" s="513"/>
      <c r="AR81" s="513"/>
      <c r="AS81" s="513"/>
      <c r="AT81" s="513"/>
      <c r="AU81" s="513"/>
      <c r="AV81" s="513"/>
      <c r="AW81" s="513"/>
      <c r="AX81" s="513"/>
      <c r="AY81" s="513"/>
      <c r="AZ81" s="757"/>
      <c r="BA81" s="762"/>
      <c r="BB81" s="641"/>
      <c r="BC81" s="524"/>
      <c r="BD81" s="510"/>
      <c r="BE81" s="510"/>
      <c r="BF81" s="510"/>
      <c r="BG81" s="528"/>
      <c r="BH81" s="524"/>
      <c r="BI81" s="510"/>
      <c r="BJ81" s="510"/>
      <c r="BK81" s="510"/>
      <c r="BL81" s="528"/>
      <c r="BM81" s="524"/>
      <c r="BN81" s="510"/>
      <c r="BO81" s="510"/>
      <c r="BP81" s="510"/>
      <c r="BQ81" s="528"/>
      <c r="BR81" s="524"/>
      <c r="BS81" s="510"/>
      <c r="BT81" s="510"/>
      <c r="BU81" s="510"/>
      <c r="BV81" s="510"/>
      <c r="BW81" s="510"/>
      <c r="BX81" s="510"/>
      <c r="BY81" s="511"/>
      <c r="BZ81" s="511"/>
      <c r="CA81" s="511"/>
      <c r="CB81" s="511"/>
      <c r="CC81" s="511"/>
      <c r="CD81" s="511"/>
      <c r="CE81" s="511"/>
      <c r="CF81" s="511"/>
      <c r="CG81" s="511"/>
      <c r="CH81" s="511"/>
      <c r="CI81" s="84"/>
      <c r="CJ81" s="84"/>
      <c r="CK81" s="84"/>
      <c r="CL81" s="84"/>
      <c r="CM81" s="84"/>
      <c r="CN81" s="84"/>
      <c r="CO81" s="84"/>
      <c r="CP81" s="84"/>
      <c r="CQ81" s="84"/>
      <c r="CR81" s="84"/>
      <c r="CS81" s="84"/>
      <c r="CT81" s="84"/>
      <c r="CU81" s="84"/>
      <c r="CV81" s="84"/>
      <c r="CW81" s="84"/>
      <c r="CX81" s="84"/>
      <c r="CY81" s="84"/>
      <c r="CZ81" s="84"/>
    </row>
    <row r="82" s="759" customFormat="true" ht="15" customHeight="true" x14ac:dyDescent="0.2">
      <c r="A82" s="219"/>
      <c r="B82" s="213"/>
      <c r="C82" s="194"/>
      <c r="D82" s="193"/>
      <c r="E82" s="193"/>
      <c r="F82" s="193"/>
      <c r="G82" s="192"/>
      <c r="H82" s="191"/>
      <c r="I82" s="193"/>
      <c r="J82" s="193"/>
      <c r="K82" s="193"/>
      <c r="L82" s="190"/>
      <c r="M82" s="194"/>
      <c r="N82" s="193"/>
      <c r="O82" s="193"/>
      <c r="P82" s="193"/>
      <c r="Q82" s="192"/>
      <c r="R82" s="191"/>
      <c r="S82" s="193"/>
      <c r="T82" s="193"/>
      <c r="U82" s="193"/>
      <c r="V82" s="193"/>
      <c r="W82" s="193"/>
      <c r="X82" s="193"/>
      <c r="Y82" s="193"/>
      <c r="Z82" s="193"/>
      <c r="AA82" s="193"/>
      <c r="AB82" s="193"/>
      <c r="AC82" s="193"/>
      <c r="AD82" s="193"/>
      <c r="AE82" s="193"/>
      <c r="AF82" s="193"/>
      <c r="AG82" s="193"/>
      <c r="AH82" s="190"/>
      <c r="AI82" s="513"/>
      <c r="AJ82" s="513"/>
      <c r="AK82" s="513"/>
      <c r="AL82" s="513"/>
      <c r="AM82" s="513"/>
      <c r="AN82" s="513"/>
      <c r="AO82" s="513"/>
      <c r="AP82" s="513"/>
      <c r="AQ82" s="513"/>
      <c r="AR82" s="513"/>
      <c r="AS82" s="513"/>
      <c r="AT82" s="513"/>
      <c r="AU82" s="513"/>
      <c r="AV82" s="513"/>
      <c r="AW82" s="513"/>
      <c r="AX82" s="513"/>
      <c r="AY82" s="513"/>
      <c r="AZ82" s="757"/>
      <c r="BA82" s="762"/>
      <c r="BB82" s="641"/>
      <c r="BC82" s="524"/>
      <c r="BD82" s="510"/>
      <c r="BE82" s="510"/>
      <c r="BF82" s="510"/>
      <c r="BG82" s="528"/>
      <c r="BH82" s="524"/>
      <c r="BI82" s="510"/>
      <c r="BJ82" s="510"/>
      <c r="BK82" s="510"/>
      <c r="BL82" s="528"/>
      <c r="BM82" s="524"/>
      <c r="BN82" s="510"/>
      <c r="BO82" s="510"/>
      <c r="BP82" s="510"/>
      <c r="BQ82" s="528"/>
      <c r="BR82" s="524"/>
      <c r="BS82" s="510"/>
      <c r="BT82" s="510"/>
      <c r="BU82" s="510"/>
      <c r="BV82" s="510"/>
      <c r="BW82" s="510"/>
      <c r="BX82" s="510"/>
      <c r="BY82" s="511"/>
      <c r="BZ82" s="511"/>
      <c r="CA82" s="511"/>
      <c r="CB82" s="511"/>
      <c r="CC82" s="511"/>
      <c r="CD82" s="511"/>
      <c r="CE82" s="511"/>
      <c r="CF82" s="511"/>
      <c r="CG82" s="511"/>
      <c r="CH82" s="511"/>
      <c r="CI82" s="84"/>
      <c r="CJ82" s="84"/>
      <c r="CK82" s="84"/>
      <c r="CL82" s="84"/>
      <c r="CM82" s="84"/>
      <c r="CN82" s="84"/>
      <c r="CO82" s="84"/>
      <c r="CP82" s="84"/>
      <c r="CQ82" s="84"/>
      <c r="CR82" s="84"/>
      <c r="CS82" s="84"/>
      <c r="CT82" s="84"/>
      <c r="CU82" s="84"/>
      <c r="CV82" s="84"/>
      <c r="CW82" s="84"/>
      <c r="CX82" s="84"/>
      <c r="CY82" s="84"/>
      <c r="CZ82" s="84"/>
    </row>
    <row r="83" s="759" customFormat="true" ht="15" customHeight="true" x14ac:dyDescent="0.2">
      <c r="A83" s="219"/>
      <c r="B83" s="213"/>
      <c r="C83" s="194"/>
      <c r="D83" s="193"/>
      <c r="E83" s="193"/>
      <c r="F83" s="193"/>
      <c r="G83" s="192"/>
      <c r="H83" s="191"/>
      <c r="I83" s="193"/>
      <c r="J83" s="193"/>
      <c r="K83" s="193"/>
      <c r="L83" s="190"/>
      <c r="M83" s="194"/>
      <c r="N83" s="193"/>
      <c r="O83" s="193"/>
      <c r="P83" s="193"/>
      <c r="Q83" s="192"/>
      <c r="R83" s="191"/>
      <c r="S83" s="193"/>
      <c r="T83" s="193"/>
      <c r="U83" s="193"/>
      <c r="V83" s="193"/>
      <c r="W83" s="193"/>
      <c r="X83" s="193"/>
      <c r="Y83" s="193"/>
      <c r="Z83" s="193"/>
      <c r="AA83" s="193"/>
      <c r="AB83" s="193"/>
      <c r="AC83" s="193"/>
      <c r="AD83" s="193"/>
      <c r="AE83" s="193"/>
      <c r="AF83" s="193"/>
      <c r="AG83" s="193"/>
      <c r="AH83" s="190"/>
      <c r="AI83" s="513"/>
      <c r="AJ83" s="513"/>
      <c r="AK83" s="513"/>
      <c r="AL83" s="513"/>
      <c r="AM83" s="513"/>
      <c r="AN83" s="513"/>
      <c r="AO83" s="513"/>
      <c r="AP83" s="513"/>
      <c r="AQ83" s="513"/>
      <c r="AR83" s="513"/>
      <c r="AS83" s="513"/>
      <c r="AT83" s="513"/>
      <c r="AU83" s="513"/>
      <c r="AV83" s="513"/>
      <c r="AW83" s="513"/>
      <c r="AX83" s="513"/>
      <c r="AY83" s="513"/>
      <c r="AZ83" s="757"/>
      <c r="BA83" s="762"/>
      <c r="BB83" s="641"/>
      <c r="BC83" s="524"/>
      <c r="BD83" s="510"/>
      <c r="BE83" s="510"/>
      <c r="BF83" s="510"/>
      <c r="BG83" s="528"/>
      <c r="BH83" s="524"/>
      <c r="BI83" s="510"/>
      <c r="BJ83" s="510"/>
      <c r="BK83" s="510"/>
      <c r="BL83" s="528"/>
      <c r="BM83" s="524"/>
      <c r="BN83" s="510"/>
      <c r="BO83" s="510"/>
      <c r="BP83" s="510"/>
      <c r="BQ83" s="528"/>
      <c r="BR83" s="524"/>
      <c r="BS83" s="510"/>
      <c r="BT83" s="510"/>
      <c r="BU83" s="510"/>
      <c r="BV83" s="510"/>
      <c r="BW83" s="510"/>
      <c r="BX83" s="510"/>
      <c r="BY83" s="511"/>
      <c r="BZ83" s="511"/>
      <c r="CA83" s="511"/>
      <c r="CB83" s="511"/>
      <c r="CC83" s="511"/>
      <c r="CD83" s="511"/>
      <c r="CE83" s="511"/>
      <c r="CF83" s="511"/>
      <c r="CG83" s="511"/>
      <c r="CH83" s="511"/>
      <c r="CI83" s="84"/>
      <c r="CJ83" s="84"/>
      <c r="CK83" s="84"/>
      <c r="CL83" s="84"/>
      <c r="CM83" s="84"/>
      <c r="CN83" s="84"/>
      <c r="CO83" s="84"/>
      <c r="CP83" s="84"/>
      <c r="CQ83" s="84"/>
      <c r="CR83" s="84"/>
      <c r="CS83" s="84"/>
      <c r="CT83" s="84"/>
      <c r="CU83" s="84"/>
      <c r="CV83" s="84"/>
      <c r="CW83" s="84"/>
      <c r="CX83" s="84"/>
      <c r="CY83" s="84"/>
      <c r="CZ83" s="84"/>
    </row>
    <row r="84" s="759" customFormat="true" ht="15" customHeight="true" x14ac:dyDescent="0.2">
      <c r="A84" s="219"/>
      <c r="B84" s="213"/>
      <c r="C84" s="194"/>
      <c r="D84" s="193"/>
      <c r="E84" s="193"/>
      <c r="F84" s="193"/>
      <c r="G84" s="192"/>
      <c r="H84" s="191"/>
      <c r="I84" s="193"/>
      <c r="J84" s="193"/>
      <c r="K84" s="193"/>
      <c r="L84" s="190"/>
      <c r="M84" s="194"/>
      <c r="N84" s="193"/>
      <c r="O84" s="193"/>
      <c r="P84" s="193"/>
      <c r="Q84" s="192"/>
      <c r="R84" s="191"/>
      <c r="S84" s="193"/>
      <c r="T84" s="193"/>
      <c r="U84" s="193"/>
      <c r="V84" s="193"/>
      <c r="W84" s="193"/>
      <c r="X84" s="193"/>
      <c r="Y84" s="193"/>
      <c r="Z84" s="193"/>
      <c r="AA84" s="193"/>
      <c r="AB84" s="193"/>
      <c r="AC84" s="193"/>
      <c r="AD84" s="193"/>
      <c r="AE84" s="193"/>
      <c r="AF84" s="193"/>
      <c r="AG84" s="193"/>
      <c r="AH84" s="190"/>
      <c r="AI84" s="513"/>
      <c r="AJ84" s="513"/>
      <c r="AK84" s="513"/>
      <c r="AL84" s="513"/>
      <c r="AM84" s="513"/>
      <c r="AN84" s="513"/>
      <c r="AO84" s="513"/>
      <c r="AP84" s="513"/>
      <c r="AQ84" s="513"/>
      <c r="AR84" s="513"/>
      <c r="AS84" s="513"/>
      <c r="AT84" s="513"/>
      <c r="AU84" s="513"/>
      <c r="AV84" s="513"/>
      <c r="AW84" s="513"/>
      <c r="AX84" s="513"/>
      <c r="AY84" s="513"/>
      <c r="AZ84" s="757"/>
      <c r="BA84" s="762"/>
      <c r="BB84" s="641"/>
      <c r="BC84" s="524"/>
      <c r="BD84" s="510"/>
      <c r="BE84" s="510"/>
      <c r="BF84" s="510"/>
      <c r="BG84" s="528"/>
      <c r="BH84" s="524"/>
      <c r="BI84" s="510"/>
      <c r="BJ84" s="510"/>
      <c r="BK84" s="510"/>
      <c r="BL84" s="528"/>
      <c r="BM84" s="524"/>
      <c r="BN84" s="510"/>
      <c r="BO84" s="510"/>
      <c r="BP84" s="510"/>
      <c r="BQ84" s="528"/>
      <c r="BR84" s="524"/>
      <c r="BS84" s="510"/>
      <c r="BT84" s="510"/>
      <c r="BU84" s="510"/>
      <c r="BV84" s="510"/>
      <c r="BW84" s="510"/>
      <c r="BX84" s="510"/>
      <c r="BY84" s="511"/>
      <c r="BZ84" s="511"/>
      <c r="CA84" s="511"/>
      <c r="CB84" s="511"/>
      <c r="CC84" s="511"/>
      <c r="CD84" s="511"/>
      <c r="CE84" s="511"/>
      <c r="CF84" s="511"/>
      <c r="CG84" s="511"/>
      <c r="CH84" s="511"/>
      <c r="CI84" s="84"/>
      <c r="CJ84" s="84"/>
      <c r="CK84" s="84"/>
      <c r="CL84" s="84"/>
      <c r="CM84" s="84"/>
      <c r="CN84" s="84"/>
      <c r="CO84" s="84"/>
      <c r="CP84" s="84"/>
      <c r="CQ84" s="84"/>
      <c r="CR84" s="84"/>
      <c r="CS84" s="84"/>
      <c r="CT84" s="84"/>
      <c r="CU84" s="84"/>
      <c r="CV84" s="84"/>
      <c r="CW84" s="84"/>
      <c r="CX84" s="84"/>
      <c r="CY84" s="84"/>
      <c r="CZ84" s="84"/>
    </row>
    <row r="85" s="759" customFormat="true" ht="15" customHeight="true" x14ac:dyDescent="0.2">
      <c r="A85" s="219"/>
      <c r="B85" s="213"/>
      <c r="C85" s="194"/>
      <c r="D85" s="193"/>
      <c r="E85" s="193"/>
      <c r="F85" s="193"/>
      <c r="G85" s="192"/>
      <c r="H85" s="191"/>
      <c r="I85" s="193"/>
      <c r="J85" s="193"/>
      <c r="K85" s="193"/>
      <c r="L85" s="190"/>
      <c r="M85" s="194"/>
      <c r="N85" s="193"/>
      <c r="O85" s="193"/>
      <c r="P85" s="193"/>
      <c r="Q85" s="192"/>
      <c r="R85" s="191"/>
      <c r="S85" s="193"/>
      <c r="T85" s="193"/>
      <c r="U85" s="193"/>
      <c r="V85" s="193"/>
      <c r="W85" s="193"/>
      <c r="X85" s="193"/>
      <c r="Y85" s="193"/>
      <c r="Z85" s="193"/>
      <c r="AA85" s="193"/>
      <c r="AB85" s="193"/>
      <c r="AC85" s="193"/>
      <c r="AD85" s="193"/>
      <c r="AE85" s="193"/>
      <c r="AF85" s="193"/>
      <c r="AG85" s="193"/>
      <c r="AH85" s="190"/>
      <c r="AI85" s="513"/>
      <c r="AJ85" s="513"/>
      <c r="AK85" s="513"/>
      <c r="AL85" s="513"/>
      <c r="AM85" s="513"/>
      <c r="AN85" s="513"/>
      <c r="AO85" s="513"/>
      <c r="AP85" s="513"/>
      <c r="AQ85" s="513"/>
      <c r="AR85" s="513"/>
      <c r="AS85" s="513"/>
      <c r="AT85" s="513"/>
      <c r="AU85" s="513"/>
      <c r="AV85" s="513"/>
      <c r="AW85" s="513"/>
      <c r="AX85" s="513"/>
      <c r="AY85" s="513"/>
      <c r="AZ85" s="757"/>
      <c r="BA85" s="762"/>
      <c r="BB85" s="641"/>
      <c r="BC85" s="524"/>
      <c r="BD85" s="510"/>
      <c r="BE85" s="510"/>
      <c r="BF85" s="510"/>
      <c r="BG85" s="528"/>
      <c r="BH85" s="524"/>
      <c r="BI85" s="510"/>
      <c r="BJ85" s="510"/>
      <c r="BK85" s="510"/>
      <c r="BL85" s="528"/>
      <c r="BM85" s="524"/>
      <c r="BN85" s="510"/>
      <c r="BO85" s="510"/>
      <c r="BP85" s="510"/>
      <c r="BQ85" s="528"/>
      <c r="BR85" s="524"/>
      <c r="BS85" s="510"/>
      <c r="BT85" s="510"/>
      <c r="BU85" s="510"/>
      <c r="BV85" s="510"/>
      <c r="BW85" s="510"/>
      <c r="BX85" s="510"/>
      <c r="BY85" s="511"/>
      <c r="BZ85" s="511"/>
      <c r="CA85" s="511"/>
      <c r="CB85" s="511"/>
      <c r="CC85" s="511"/>
      <c r="CD85" s="511"/>
      <c r="CE85" s="511"/>
      <c r="CF85" s="511"/>
      <c r="CG85" s="511"/>
      <c r="CH85" s="511"/>
      <c r="CI85" s="84"/>
      <c r="CJ85" s="84"/>
      <c r="CK85" s="84"/>
      <c r="CL85" s="84"/>
      <c r="CM85" s="84"/>
      <c r="CN85" s="84"/>
      <c r="CO85" s="84"/>
      <c r="CP85" s="84"/>
      <c r="CQ85" s="84"/>
      <c r="CR85" s="84"/>
      <c r="CS85" s="84"/>
      <c r="CT85" s="84"/>
      <c r="CU85" s="84"/>
      <c r="CV85" s="84"/>
      <c r="CW85" s="84"/>
      <c r="CX85" s="84"/>
      <c r="CY85" s="84"/>
      <c r="CZ85" s="84"/>
    </row>
    <row r="86" s="759" customFormat="true" ht="15" customHeight="true" x14ac:dyDescent="0.2">
      <c r="A86" s="219"/>
      <c r="B86" s="213"/>
      <c r="C86" s="194"/>
      <c r="D86" s="193"/>
      <c r="E86" s="193"/>
      <c r="F86" s="193"/>
      <c r="G86" s="192"/>
      <c r="H86" s="191"/>
      <c r="I86" s="193"/>
      <c r="J86" s="193"/>
      <c r="K86" s="193"/>
      <c r="L86" s="190"/>
      <c r="M86" s="194"/>
      <c r="N86" s="193"/>
      <c r="O86" s="193"/>
      <c r="P86" s="193"/>
      <c r="Q86" s="192"/>
      <c r="R86" s="191"/>
      <c r="S86" s="193"/>
      <c r="T86" s="193"/>
      <c r="U86" s="193"/>
      <c r="V86" s="193"/>
      <c r="W86" s="193"/>
      <c r="X86" s="193"/>
      <c r="Y86" s="193"/>
      <c r="Z86" s="193"/>
      <c r="AA86" s="193"/>
      <c r="AB86" s="193"/>
      <c r="AC86" s="193"/>
      <c r="AD86" s="193"/>
      <c r="AE86" s="193"/>
      <c r="AF86" s="193"/>
      <c r="AG86" s="193"/>
      <c r="AH86" s="190"/>
      <c r="AI86" s="513"/>
      <c r="AJ86" s="513"/>
      <c r="AK86" s="513"/>
      <c r="AL86" s="513"/>
      <c r="AM86" s="513"/>
      <c r="AN86" s="513"/>
      <c r="AO86" s="513"/>
      <c r="AP86" s="513"/>
      <c r="AQ86" s="513"/>
      <c r="AR86" s="513"/>
      <c r="AS86" s="513"/>
      <c r="AT86" s="513"/>
      <c r="AU86" s="513"/>
      <c r="AV86" s="513"/>
      <c r="AW86" s="513"/>
      <c r="AX86" s="513"/>
      <c r="AY86" s="513"/>
      <c r="AZ86" s="757"/>
      <c r="BA86" s="762"/>
      <c r="BB86" s="641"/>
      <c r="BC86" s="524"/>
      <c r="BD86" s="510"/>
      <c r="BE86" s="510"/>
      <c r="BF86" s="510"/>
      <c r="BG86" s="528"/>
      <c r="BH86" s="524"/>
      <c r="BI86" s="510"/>
      <c r="BJ86" s="510"/>
      <c r="BK86" s="510"/>
      <c r="BL86" s="528"/>
      <c r="BM86" s="524"/>
      <c r="BN86" s="510"/>
      <c r="BO86" s="510"/>
      <c r="BP86" s="510"/>
      <c r="BQ86" s="528"/>
      <c r="BR86" s="524"/>
      <c r="BS86" s="510"/>
      <c r="BT86" s="510"/>
      <c r="BU86" s="510"/>
      <c r="BV86" s="510"/>
      <c r="BW86" s="510"/>
      <c r="BX86" s="510"/>
      <c r="BY86" s="511"/>
      <c r="BZ86" s="511"/>
      <c r="CA86" s="511"/>
      <c r="CB86" s="511"/>
      <c r="CC86" s="511"/>
      <c r="CD86" s="511"/>
      <c r="CE86" s="511"/>
      <c r="CF86" s="511"/>
      <c r="CG86" s="511"/>
      <c r="CH86" s="511"/>
      <c r="CI86" s="84"/>
      <c r="CJ86" s="84"/>
      <c r="CK86" s="84"/>
      <c r="CL86" s="84"/>
      <c r="CM86" s="84"/>
      <c r="CN86" s="84"/>
      <c r="CO86" s="84"/>
      <c r="CP86" s="84"/>
      <c r="CQ86" s="84"/>
      <c r="CR86" s="84"/>
      <c r="CS86" s="84"/>
      <c r="CT86" s="84"/>
      <c r="CU86" s="84"/>
      <c r="CV86" s="84"/>
      <c r="CW86" s="84"/>
      <c r="CX86" s="84"/>
      <c r="CY86" s="84"/>
      <c r="CZ86" s="84"/>
    </row>
    <row r="87" s="759" customFormat="true" ht="15" customHeight="true" x14ac:dyDescent="0.2">
      <c r="A87" s="219"/>
      <c r="B87" s="213"/>
      <c r="C87" s="194"/>
      <c r="D87" s="193"/>
      <c r="E87" s="193"/>
      <c r="F87" s="193"/>
      <c r="G87" s="192"/>
      <c r="H87" s="191"/>
      <c r="I87" s="193"/>
      <c r="J87" s="193"/>
      <c r="K87" s="193"/>
      <c r="L87" s="190"/>
      <c r="M87" s="194"/>
      <c r="N87" s="193"/>
      <c r="O87" s="193"/>
      <c r="P87" s="193"/>
      <c r="Q87" s="192"/>
      <c r="R87" s="191"/>
      <c r="S87" s="193"/>
      <c r="T87" s="193"/>
      <c r="U87" s="193"/>
      <c r="V87" s="193"/>
      <c r="W87" s="193"/>
      <c r="X87" s="193"/>
      <c r="Y87" s="193"/>
      <c r="Z87" s="193"/>
      <c r="AA87" s="193"/>
      <c r="AB87" s="193"/>
      <c r="AC87" s="193"/>
      <c r="AD87" s="193"/>
      <c r="AE87" s="193"/>
      <c r="AF87" s="193"/>
      <c r="AG87" s="193"/>
      <c r="AH87" s="190"/>
      <c r="AI87" s="513"/>
      <c r="AJ87" s="513"/>
      <c r="AK87" s="513"/>
      <c r="AL87" s="513"/>
      <c r="AM87" s="513"/>
      <c r="AN87" s="513"/>
      <c r="AO87" s="513"/>
      <c r="AP87" s="513"/>
      <c r="AQ87" s="513"/>
      <c r="AR87" s="513"/>
      <c r="AS87" s="513"/>
      <c r="AT87" s="513"/>
      <c r="AU87" s="513"/>
      <c r="AV87" s="513"/>
      <c r="AW87" s="513"/>
      <c r="AX87" s="513"/>
      <c r="AY87" s="513"/>
      <c r="AZ87" s="757"/>
      <c r="BA87" s="762"/>
      <c r="BB87" s="641"/>
      <c r="BC87" s="524"/>
      <c r="BD87" s="510"/>
      <c r="BE87" s="510"/>
      <c r="BF87" s="510"/>
      <c r="BG87" s="528"/>
      <c r="BH87" s="524"/>
      <c r="BI87" s="510"/>
      <c r="BJ87" s="510"/>
      <c r="BK87" s="510"/>
      <c r="BL87" s="528"/>
      <c r="BM87" s="524"/>
      <c r="BN87" s="510"/>
      <c r="BO87" s="510"/>
      <c r="BP87" s="510"/>
      <c r="BQ87" s="528"/>
      <c r="BR87" s="524"/>
      <c r="BS87" s="510"/>
      <c r="BT87" s="510"/>
      <c r="BU87" s="510"/>
      <c r="BV87" s="510"/>
      <c r="BW87" s="510"/>
      <c r="BX87" s="510"/>
      <c r="BY87" s="511"/>
      <c r="BZ87" s="511"/>
      <c r="CA87" s="511"/>
      <c r="CB87" s="511"/>
      <c r="CC87" s="511"/>
      <c r="CD87" s="511"/>
      <c r="CE87" s="511"/>
      <c r="CF87" s="511"/>
      <c r="CG87" s="511"/>
      <c r="CH87" s="511"/>
      <c r="CI87" s="84"/>
      <c r="CJ87" s="84"/>
      <c r="CK87" s="84"/>
      <c r="CL87" s="84"/>
      <c r="CM87" s="84"/>
      <c r="CN87" s="84"/>
      <c r="CO87" s="84"/>
      <c r="CP87" s="84"/>
      <c r="CQ87" s="84"/>
      <c r="CR87" s="84"/>
      <c r="CS87" s="84"/>
      <c r="CT87" s="84"/>
      <c r="CU87" s="84"/>
      <c r="CV87" s="84"/>
      <c r="CW87" s="84"/>
      <c r="CX87" s="84"/>
      <c r="CY87" s="84"/>
      <c r="CZ87" s="84"/>
    </row>
    <row r="88" s="759" customFormat="true" ht="15" customHeight="true" x14ac:dyDescent="0.2">
      <c r="A88" s="219"/>
      <c r="B88" s="213"/>
      <c r="C88" s="194"/>
      <c r="D88" s="193"/>
      <c r="E88" s="193"/>
      <c r="F88" s="193"/>
      <c r="G88" s="192"/>
      <c r="H88" s="191"/>
      <c r="I88" s="193"/>
      <c r="J88" s="193"/>
      <c r="K88" s="193"/>
      <c r="L88" s="190"/>
      <c r="M88" s="194"/>
      <c r="N88" s="193"/>
      <c r="O88" s="193"/>
      <c r="P88" s="193"/>
      <c r="Q88" s="192"/>
      <c r="R88" s="191"/>
      <c r="S88" s="193"/>
      <c r="T88" s="193"/>
      <c r="U88" s="193"/>
      <c r="V88" s="193"/>
      <c r="W88" s="193"/>
      <c r="X88" s="193"/>
      <c r="Y88" s="193"/>
      <c r="Z88" s="193"/>
      <c r="AA88" s="193"/>
      <c r="AB88" s="193"/>
      <c r="AC88" s="193"/>
      <c r="AD88" s="193"/>
      <c r="AE88" s="193"/>
      <c r="AF88" s="193"/>
      <c r="AG88" s="193"/>
      <c r="AH88" s="190"/>
      <c r="AI88" s="513"/>
      <c r="AJ88" s="513"/>
      <c r="AK88" s="513"/>
      <c r="AL88" s="513"/>
      <c r="AM88" s="513"/>
      <c r="AN88" s="513"/>
      <c r="AO88" s="513"/>
      <c r="AP88" s="513"/>
      <c r="AQ88" s="513"/>
      <c r="AR88" s="513"/>
      <c r="AS88" s="513"/>
      <c r="AT88" s="513"/>
      <c r="AU88" s="513"/>
      <c r="AV88" s="513"/>
      <c r="AW88" s="513"/>
      <c r="AX88" s="513"/>
      <c r="AY88" s="513"/>
      <c r="AZ88" s="757"/>
      <c r="BA88" s="762"/>
      <c r="BB88" s="641"/>
      <c r="BC88" s="524"/>
      <c r="BD88" s="510"/>
      <c r="BE88" s="510"/>
      <c r="BF88" s="510"/>
      <c r="BG88" s="528"/>
      <c r="BH88" s="524"/>
      <c r="BI88" s="510"/>
      <c r="BJ88" s="510"/>
      <c r="BK88" s="510"/>
      <c r="BL88" s="528"/>
      <c r="BM88" s="524"/>
      <c r="BN88" s="510"/>
      <c r="BO88" s="510"/>
      <c r="BP88" s="510"/>
      <c r="BQ88" s="528"/>
      <c r="BR88" s="524"/>
      <c r="BS88" s="510"/>
      <c r="BT88" s="510"/>
      <c r="BU88" s="510"/>
      <c r="BV88" s="510"/>
      <c r="BW88" s="510"/>
      <c r="BX88" s="510"/>
      <c r="BY88" s="511"/>
      <c r="BZ88" s="511"/>
      <c r="CA88" s="511"/>
      <c r="CB88" s="511"/>
      <c r="CC88" s="511"/>
      <c r="CD88" s="511"/>
      <c r="CE88" s="511"/>
      <c r="CF88" s="511"/>
      <c r="CG88" s="511"/>
      <c r="CH88" s="511"/>
      <c r="CI88" s="84"/>
      <c r="CJ88" s="84"/>
      <c r="CK88" s="84"/>
      <c r="CL88" s="84"/>
      <c r="CM88" s="84"/>
      <c r="CN88" s="84"/>
      <c r="CO88" s="84"/>
      <c r="CP88" s="84"/>
      <c r="CQ88" s="84"/>
      <c r="CR88" s="84"/>
      <c r="CS88" s="84"/>
      <c r="CT88" s="84"/>
      <c r="CU88" s="84"/>
      <c r="CV88" s="84"/>
      <c r="CW88" s="84"/>
      <c r="CX88" s="84"/>
      <c r="CY88" s="84"/>
      <c r="CZ88" s="84"/>
    </row>
    <row r="89" s="759" customFormat="true" ht="15" customHeight="true" x14ac:dyDescent="0.2">
      <c r="A89" s="219"/>
      <c r="B89" s="213"/>
      <c r="C89" s="194"/>
      <c r="D89" s="193"/>
      <c r="E89" s="193"/>
      <c r="F89" s="193"/>
      <c r="G89" s="192"/>
      <c r="H89" s="191"/>
      <c r="I89" s="193"/>
      <c r="J89" s="193"/>
      <c r="K89" s="193"/>
      <c r="L89" s="190"/>
      <c r="M89" s="194"/>
      <c r="N89" s="193"/>
      <c r="O89" s="193"/>
      <c r="P89" s="193"/>
      <c r="Q89" s="192"/>
      <c r="R89" s="191"/>
      <c r="S89" s="193"/>
      <c r="T89" s="193"/>
      <c r="U89" s="193"/>
      <c r="V89" s="193"/>
      <c r="W89" s="193"/>
      <c r="X89" s="193"/>
      <c r="Y89" s="193"/>
      <c r="Z89" s="193"/>
      <c r="AA89" s="193"/>
      <c r="AB89" s="193"/>
      <c r="AC89" s="193"/>
      <c r="AD89" s="193"/>
      <c r="AE89" s="193"/>
      <c r="AF89" s="193"/>
      <c r="AG89" s="193"/>
      <c r="AH89" s="190"/>
      <c r="AI89" s="513"/>
      <c r="AJ89" s="513"/>
      <c r="AK89" s="513"/>
      <c r="AL89" s="513"/>
      <c r="AM89" s="513"/>
      <c r="AN89" s="513"/>
      <c r="AO89" s="513"/>
      <c r="AP89" s="513"/>
      <c r="AQ89" s="513"/>
      <c r="AR89" s="513"/>
      <c r="AS89" s="513"/>
      <c r="AT89" s="513"/>
      <c r="AU89" s="513"/>
      <c r="AV89" s="513"/>
      <c r="AW89" s="513"/>
      <c r="AX89" s="513"/>
      <c r="AY89" s="513"/>
      <c r="AZ89" s="757"/>
      <c r="BA89" s="762"/>
      <c r="BB89" s="641"/>
      <c r="BC89" s="524"/>
      <c r="BD89" s="510"/>
      <c r="BE89" s="510"/>
      <c r="BF89" s="510"/>
      <c r="BG89" s="528"/>
      <c r="BH89" s="524"/>
      <c r="BI89" s="510"/>
      <c r="BJ89" s="510"/>
      <c r="BK89" s="510"/>
      <c r="BL89" s="528"/>
      <c r="BM89" s="524"/>
      <c r="BN89" s="510"/>
      <c r="BO89" s="510"/>
      <c r="BP89" s="510"/>
      <c r="BQ89" s="528"/>
      <c r="BR89" s="524"/>
      <c r="BS89" s="510"/>
      <c r="BT89" s="510"/>
      <c r="BU89" s="510"/>
      <c r="BV89" s="510"/>
      <c r="BW89" s="510"/>
      <c r="BX89" s="510"/>
      <c r="BY89" s="511"/>
      <c r="BZ89" s="511"/>
      <c r="CA89" s="511"/>
      <c r="CB89" s="511"/>
      <c r="CC89" s="511"/>
      <c r="CD89" s="511"/>
      <c r="CE89" s="511"/>
      <c r="CF89" s="511"/>
      <c r="CG89" s="511"/>
      <c r="CH89" s="511"/>
      <c r="CI89" s="84"/>
      <c r="CJ89" s="84"/>
      <c r="CK89" s="84"/>
      <c r="CL89" s="84"/>
      <c r="CM89" s="84"/>
      <c r="CN89" s="84"/>
      <c r="CO89" s="84"/>
      <c r="CP89" s="84"/>
      <c r="CQ89" s="84"/>
      <c r="CR89" s="84"/>
      <c r="CS89" s="84"/>
      <c r="CT89" s="84"/>
      <c r="CU89" s="84"/>
      <c r="CV89" s="84"/>
      <c r="CW89" s="84"/>
      <c r="CX89" s="84"/>
      <c r="CY89" s="84"/>
      <c r="CZ89" s="84"/>
    </row>
    <row r="90" s="603" customFormat="true" ht="15" customHeight="true" x14ac:dyDescent="0.2">
      <c r="A90" s="219"/>
      <c r="B90" s="213"/>
      <c r="C90" s="182"/>
      <c r="D90" s="181"/>
      <c r="E90" s="181"/>
      <c r="F90" s="181"/>
      <c r="G90" s="180"/>
      <c r="H90" s="179"/>
      <c r="I90" s="181"/>
      <c r="J90" s="181"/>
      <c r="K90" s="181"/>
      <c r="L90" s="178"/>
      <c r="M90" s="182"/>
      <c r="N90" s="181"/>
      <c r="O90" s="181"/>
      <c r="P90" s="181"/>
      <c r="Q90" s="180"/>
      <c r="R90" s="179"/>
      <c r="S90" s="181"/>
      <c r="T90" s="181"/>
      <c r="U90" s="181"/>
      <c r="V90" s="181"/>
      <c r="W90" s="181"/>
      <c r="X90" s="181"/>
      <c r="Y90" s="181"/>
      <c r="Z90" s="181"/>
      <c r="AA90" s="181"/>
      <c r="AB90" s="181"/>
      <c r="AC90" s="177"/>
      <c r="AD90" s="177"/>
      <c r="AE90" s="177"/>
      <c r="AF90" s="177"/>
      <c r="AG90" s="177"/>
      <c r="AH90" s="173"/>
      <c r="AI90" s="743"/>
      <c r="AJ90" s="743"/>
      <c r="AK90" s="743"/>
      <c r="AL90" s="743"/>
      <c r="AM90" s="743"/>
      <c r="AN90" s="743"/>
      <c r="AO90" s="743"/>
      <c r="AP90" s="743"/>
      <c r="AQ90" s="743"/>
      <c r="AR90" s="743"/>
      <c r="AS90" s="743"/>
      <c r="AT90" s="743"/>
      <c r="AU90" s="743"/>
      <c r="AV90" s="743"/>
      <c r="AW90" s="743"/>
      <c r="AX90" s="743"/>
      <c r="AY90" s="743"/>
      <c r="AZ90" s="422"/>
      <c r="BA90" s="762"/>
      <c r="BB90" s="641"/>
      <c r="BC90" s="524"/>
      <c r="BD90" s="510"/>
      <c r="BE90" s="510"/>
      <c r="BF90" s="510"/>
      <c r="BG90" s="528"/>
      <c r="BH90" s="524"/>
      <c r="BI90" s="510"/>
      <c r="BJ90" s="510"/>
      <c r="BK90" s="510"/>
      <c r="BL90" s="528"/>
      <c r="BM90" s="524"/>
      <c r="BN90" s="510"/>
      <c r="BO90" s="510"/>
      <c r="BP90" s="510"/>
      <c r="BQ90" s="528"/>
      <c r="BR90" s="524"/>
      <c r="BS90" s="510"/>
      <c r="BT90" s="510"/>
      <c r="BU90" s="510"/>
      <c r="BV90" s="510"/>
      <c r="BW90" s="510"/>
      <c r="BX90" s="510"/>
      <c r="BY90" s="511"/>
      <c r="BZ90" s="511"/>
      <c r="CA90" s="511"/>
      <c r="CB90" s="511"/>
      <c r="CC90" s="511"/>
      <c r="CD90" s="511"/>
      <c r="CE90" s="511"/>
      <c r="CF90" s="511"/>
      <c r="CG90" s="511"/>
      <c r="CH90" s="511"/>
      <c r="CI90" s="84"/>
      <c r="CJ90" s="84"/>
      <c r="CK90" s="84"/>
      <c r="CL90" s="84"/>
      <c r="CM90" s="84"/>
      <c r="CN90" s="84"/>
      <c r="CO90" s="84"/>
      <c r="CP90" s="84"/>
      <c r="CQ90" s="84"/>
      <c r="CR90" s="84"/>
      <c r="CS90" s="84"/>
      <c r="CT90" s="84"/>
      <c r="CU90" s="84"/>
      <c r="CV90" s="84"/>
      <c r="CW90" s="84"/>
      <c r="CX90" s="84"/>
      <c r="CY90" s="84"/>
      <c r="CZ90" s="84"/>
    </row>
    <row r="91" s="603" customFormat="true" ht="15" customHeight="true" x14ac:dyDescent="0.2">
      <c r="A91" s="241"/>
      <c r="B91" s="212"/>
      <c r="C91" s="175"/>
      <c r="D91" s="177"/>
      <c r="E91" s="177"/>
      <c r="F91" s="177"/>
      <c r="G91" s="176"/>
      <c r="H91" s="174"/>
      <c r="I91" s="177"/>
      <c r="J91" s="177"/>
      <c r="K91" s="177"/>
      <c r="L91" s="173"/>
      <c r="M91" s="175"/>
      <c r="N91" s="177"/>
      <c r="O91" s="177"/>
      <c r="P91" s="177"/>
      <c r="Q91" s="176"/>
      <c r="R91" s="174"/>
      <c r="S91" s="177"/>
      <c r="T91" s="177"/>
      <c r="U91" s="177"/>
      <c r="V91" s="177"/>
      <c r="W91" s="177"/>
      <c r="X91" s="177"/>
      <c r="Y91" s="177"/>
      <c r="Z91" s="177"/>
      <c r="AA91" s="177"/>
      <c r="AB91" s="177"/>
      <c r="AC91" s="177"/>
      <c r="AD91" s="177"/>
      <c r="AE91" s="177"/>
      <c r="AF91" s="177"/>
      <c r="AG91" s="177"/>
      <c r="AH91" s="173"/>
      <c r="AI91" s="743"/>
      <c r="AJ91" s="743"/>
      <c r="AK91" s="743"/>
      <c r="AL91" s="743"/>
      <c r="AM91" s="743"/>
      <c r="AN91" s="743"/>
      <c r="AO91" s="743"/>
      <c r="AP91" s="743"/>
      <c r="AQ91" s="743"/>
      <c r="AR91" s="743"/>
      <c r="AS91" s="743"/>
      <c r="AT91" s="743"/>
      <c r="AU91" s="743"/>
      <c r="AV91" s="743"/>
      <c r="AW91" s="743"/>
      <c r="AX91" s="743"/>
      <c r="AY91" s="743"/>
      <c r="AZ91" s="422"/>
      <c r="BA91" s="762"/>
      <c r="BB91" s="641"/>
      <c r="BC91" s="524"/>
      <c r="BD91" s="510"/>
      <c r="BE91" s="510"/>
      <c r="BF91" s="510"/>
      <c r="BG91" s="528"/>
      <c r="BH91" s="524"/>
      <c r="BI91" s="510"/>
      <c r="BJ91" s="510"/>
      <c r="BK91" s="510"/>
      <c r="BL91" s="528"/>
      <c r="BM91" s="524"/>
      <c r="BN91" s="510"/>
      <c r="BO91" s="510"/>
      <c r="BP91" s="510"/>
      <c r="BQ91" s="528"/>
      <c r="BR91" s="524"/>
      <c r="BS91" s="510"/>
      <c r="BT91" s="510"/>
      <c r="BU91" s="510"/>
      <c r="BV91" s="510"/>
      <c r="BW91" s="510"/>
      <c r="BX91" s="510"/>
      <c r="BY91" s="511"/>
      <c r="BZ91" s="511"/>
      <c r="CA91" s="511"/>
      <c r="CB91" s="511"/>
      <c r="CC91" s="511"/>
      <c r="CD91" s="511"/>
      <c r="CE91" s="511"/>
      <c r="CF91" s="511"/>
      <c r="CG91" s="511"/>
      <c r="CH91" s="511"/>
      <c r="CI91" s="84"/>
      <c r="CJ91" s="84"/>
      <c r="CK91" s="84"/>
      <c r="CL91" s="84"/>
      <c r="CM91" s="84"/>
      <c r="CN91" s="84"/>
      <c r="CO91" s="84"/>
      <c r="CP91" s="84"/>
      <c r="CQ91" s="84"/>
      <c r="CR91" s="84"/>
      <c r="CS91" s="84"/>
      <c r="CT91" s="84"/>
      <c r="CU91" s="84"/>
      <c r="CV91" s="84"/>
      <c r="CW91" s="84"/>
      <c r="CX91" s="84"/>
      <c r="CY91" s="84"/>
      <c r="CZ91" s="84"/>
    </row>
    <row r="92" s="603" customFormat="true" ht="15" customHeight="true" x14ac:dyDescent="0.2">
      <c r="A92" s="241"/>
      <c r="B92" s="212"/>
      <c r="C92" s="175"/>
      <c r="D92" s="177"/>
      <c r="E92" s="177"/>
      <c r="F92" s="177"/>
      <c r="G92" s="176"/>
      <c r="H92" s="174"/>
      <c r="I92" s="177"/>
      <c r="J92" s="177"/>
      <c r="K92" s="177"/>
      <c r="L92" s="173"/>
      <c r="M92" s="175"/>
      <c r="N92" s="177"/>
      <c r="O92" s="177"/>
      <c r="P92" s="177"/>
      <c r="Q92" s="176"/>
      <c r="R92" s="174"/>
      <c r="S92" s="177"/>
      <c r="T92" s="177"/>
      <c r="U92" s="177"/>
      <c r="V92" s="177"/>
      <c r="W92" s="177"/>
      <c r="X92" s="177"/>
      <c r="Y92" s="177"/>
      <c r="Z92" s="177"/>
      <c r="AA92" s="177"/>
      <c r="AB92" s="177"/>
      <c r="AC92" s="177"/>
      <c r="AD92" s="177"/>
      <c r="AE92" s="177"/>
      <c r="AF92" s="177"/>
      <c r="AG92" s="177"/>
      <c r="AH92" s="173"/>
      <c r="AI92" s="743"/>
      <c r="AJ92" s="743"/>
      <c r="AK92" s="743"/>
      <c r="AL92" s="743"/>
      <c r="AM92" s="743"/>
      <c r="AN92" s="743"/>
      <c r="AO92" s="743"/>
      <c r="AP92" s="743"/>
      <c r="AQ92" s="743"/>
      <c r="AR92" s="743"/>
      <c r="AS92" s="743"/>
      <c r="AT92" s="743"/>
      <c r="AU92" s="743"/>
      <c r="AV92" s="743"/>
      <c r="AW92" s="743"/>
      <c r="AX92" s="743"/>
      <c r="AY92" s="743"/>
      <c r="AZ92" s="422"/>
      <c r="BA92" s="762"/>
      <c r="BB92" s="641"/>
      <c r="BC92" s="524"/>
      <c r="BD92" s="510"/>
      <c r="BE92" s="510"/>
      <c r="BF92" s="510"/>
      <c r="BG92" s="528"/>
      <c r="BH92" s="524"/>
      <c r="BI92" s="510"/>
      <c r="BJ92" s="510"/>
      <c r="BK92" s="510"/>
      <c r="BL92" s="528"/>
      <c r="BM92" s="524"/>
      <c r="BN92" s="510"/>
      <c r="BO92" s="510"/>
      <c r="BP92" s="510"/>
      <c r="BQ92" s="528"/>
      <c r="BR92" s="524"/>
      <c r="BS92" s="510"/>
      <c r="BT92" s="510"/>
      <c r="BU92" s="510"/>
      <c r="BV92" s="510"/>
      <c r="BW92" s="510"/>
      <c r="BX92" s="510"/>
      <c r="BY92" s="511"/>
      <c r="BZ92" s="511"/>
      <c r="CA92" s="511"/>
      <c r="CB92" s="511"/>
      <c r="CC92" s="511"/>
      <c r="CD92" s="511"/>
      <c r="CE92" s="511"/>
      <c r="CF92" s="511"/>
      <c r="CG92" s="511"/>
      <c r="CH92" s="511"/>
      <c r="CI92" s="84"/>
      <c r="CJ92" s="84"/>
      <c r="CK92" s="84"/>
      <c r="CL92" s="84"/>
      <c r="CM92" s="84"/>
      <c r="CN92" s="84"/>
      <c r="CO92" s="84"/>
      <c r="CP92" s="84"/>
      <c r="CQ92" s="84"/>
      <c r="CR92" s="84"/>
      <c r="CS92" s="84"/>
      <c r="CT92" s="84"/>
      <c r="CU92" s="84"/>
      <c r="CV92" s="84"/>
      <c r="CW92" s="84"/>
      <c r="CX92" s="84"/>
      <c r="CY92" s="84"/>
      <c r="CZ92" s="84"/>
    </row>
    <row r="93" s="603" customFormat="true" ht="15" customHeight="true" x14ac:dyDescent="0.2">
      <c r="A93" s="218"/>
      <c r="B93" s="211"/>
      <c r="C93" s="234"/>
      <c r="D93" s="233"/>
      <c r="E93" s="233"/>
      <c r="F93" s="233"/>
      <c r="G93" s="222"/>
      <c r="H93" s="224"/>
      <c r="I93" s="233"/>
      <c r="J93" s="233"/>
      <c r="K93" s="233"/>
      <c r="L93" s="228"/>
      <c r="M93" s="234"/>
      <c r="N93" s="233"/>
      <c r="O93" s="233"/>
      <c r="P93" s="233"/>
      <c r="Q93" s="222"/>
      <c r="R93" s="224"/>
      <c r="S93" s="233"/>
      <c r="T93" s="233"/>
      <c r="U93" s="233"/>
      <c r="V93" s="233"/>
      <c r="W93" s="233"/>
      <c r="X93" s="233"/>
      <c r="Y93" s="233"/>
      <c r="Z93" s="233"/>
      <c r="AA93" s="233"/>
      <c r="AB93" s="233"/>
      <c r="AC93" s="177"/>
      <c r="AD93" s="177"/>
      <c r="AE93" s="177"/>
      <c r="AF93" s="177"/>
      <c r="AG93" s="177"/>
      <c r="AH93" s="173"/>
      <c r="AI93" s="743"/>
      <c r="AJ93" s="743"/>
      <c r="AK93" s="743"/>
      <c r="AL93" s="743"/>
      <c r="AM93" s="743"/>
      <c r="AN93" s="743"/>
      <c r="AO93" s="743"/>
      <c r="AP93" s="743"/>
      <c r="AQ93" s="743"/>
      <c r="AR93" s="743"/>
      <c r="AS93" s="743"/>
      <c r="AT93" s="743"/>
      <c r="AU93" s="743"/>
      <c r="AV93" s="743"/>
      <c r="AW93" s="743"/>
      <c r="AX93" s="743"/>
      <c r="AY93" s="743"/>
      <c r="AZ93" s="422"/>
      <c r="BA93" s="762"/>
      <c r="BB93" s="641"/>
      <c r="BC93" s="524"/>
      <c r="BD93" s="510"/>
      <c r="BE93" s="510"/>
      <c r="BF93" s="510"/>
      <c r="BG93" s="528"/>
      <c r="BH93" s="524"/>
      <c r="BI93" s="510"/>
      <c r="BJ93" s="510"/>
      <c r="BK93" s="510"/>
      <c r="BL93" s="528"/>
      <c r="BM93" s="524"/>
      <c r="BN93" s="510"/>
      <c r="BO93" s="510"/>
      <c r="BP93" s="510"/>
      <c r="BQ93" s="528"/>
      <c r="BR93" s="524"/>
      <c r="BS93" s="510"/>
      <c r="BT93" s="510"/>
      <c r="BU93" s="510"/>
      <c r="BV93" s="510"/>
      <c r="BW93" s="510"/>
      <c r="BX93" s="510"/>
      <c r="BY93" s="511"/>
      <c r="BZ93" s="511"/>
      <c r="CA93" s="511"/>
      <c r="CB93" s="511"/>
      <c r="CC93" s="511"/>
      <c r="CD93" s="511"/>
      <c r="CE93" s="511"/>
      <c r="CF93" s="511"/>
      <c r="CG93" s="511"/>
      <c r="CH93" s="511"/>
      <c r="CI93" s="84"/>
      <c r="CJ93" s="84"/>
      <c r="CK93" s="84"/>
      <c r="CL93" s="84"/>
      <c r="CM93" s="84"/>
      <c r="CN93" s="84"/>
      <c r="CO93" s="84"/>
      <c r="CP93" s="84"/>
      <c r="CQ93" s="84"/>
      <c r="CR93" s="84"/>
      <c r="CS93" s="84"/>
      <c r="CT93" s="84"/>
      <c r="CU93" s="84"/>
      <c r="CV93" s="84"/>
      <c r="CW93" s="84"/>
      <c r="CX93" s="84"/>
      <c r="CY93" s="84"/>
      <c r="CZ93" s="84"/>
    </row>
    <row r="94" s="603" customFormat="true" ht="15" customHeight="true" x14ac:dyDescent="0.2">
      <c r="A94" s="138"/>
      <c r="B94" s="211"/>
      <c r="C94" s="234"/>
      <c r="D94" s="232"/>
      <c r="E94" s="232"/>
      <c r="F94" s="232"/>
      <c r="G94" s="221"/>
      <c r="H94" s="224"/>
      <c r="I94" s="232"/>
      <c r="J94" s="232"/>
      <c r="K94" s="232"/>
      <c r="L94" s="227"/>
      <c r="M94" s="234"/>
      <c r="N94" s="232"/>
      <c r="O94" s="232"/>
      <c r="P94" s="232"/>
      <c r="Q94" s="221"/>
      <c r="R94" s="224"/>
      <c r="S94" s="232"/>
      <c r="T94" s="232"/>
      <c r="U94" s="232"/>
      <c r="V94" s="232"/>
      <c r="W94" s="232"/>
      <c r="X94" s="232"/>
      <c r="Y94" s="232"/>
      <c r="Z94" s="232"/>
      <c r="AA94" s="232"/>
      <c r="AB94" s="232"/>
      <c r="AC94" s="177"/>
      <c r="AD94" s="177"/>
      <c r="AE94" s="177"/>
      <c r="AF94" s="177"/>
      <c r="AG94" s="177"/>
      <c r="AH94" s="173"/>
      <c r="AI94" s="743"/>
      <c r="AJ94" s="743"/>
      <c r="AK94" s="743"/>
      <c r="AL94" s="743"/>
      <c r="AM94" s="743"/>
      <c r="AN94" s="743"/>
      <c r="AO94" s="743"/>
      <c r="AP94" s="743"/>
      <c r="AQ94" s="743"/>
      <c r="AR94" s="743"/>
      <c r="AS94" s="743"/>
      <c r="AT94" s="743"/>
      <c r="AU94" s="743"/>
      <c r="AV94" s="743"/>
      <c r="AW94" s="743"/>
      <c r="AX94" s="743"/>
      <c r="AY94" s="743"/>
      <c r="AZ94" s="422"/>
      <c r="BA94" s="762"/>
      <c r="BB94" s="641"/>
      <c r="BC94" s="524"/>
      <c r="BD94" s="510"/>
      <c r="BE94" s="510"/>
      <c r="BF94" s="510"/>
      <c r="BG94" s="528"/>
      <c r="BH94" s="524"/>
      <c r="BI94" s="510"/>
      <c r="BJ94" s="510"/>
      <c r="BK94" s="510"/>
      <c r="BL94" s="528"/>
      <c r="BM94" s="524"/>
      <c r="BN94" s="510"/>
      <c r="BO94" s="510"/>
      <c r="BP94" s="510"/>
      <c r="BQ94" s="528"/>
      <c r="BR94" s="524"/>
      <c r="BS94" s="510"/>
      <c r="BT94" s="510"/>
      <c r="BU94" s="510"/>
      <c r="BV94" s="510"/>
      <c r="BW94" s="510"/>
      <c r="BX94" s="510"/>
      <c r="BY94" s="511"/>
      <c r="BZ94" s="511"/>
      <c r="CA94" s="511"/>
      <c r="CB94" s="511"/>
      <c r="CC94" s="511"/>
      <c r="CD94" s="511"/>
      <c r="CE94" s="511"/>
      <c r="CF94" s="511"/>
      <c r="CG94" s="511"/>
      <c r="CH94" s="511"/>
      <c r="CI94" s="84"/>
      <c r="CJ94" s="84"/>
      <c r="CK94" s="84"/>
      <c r="CL94" s="84"/>
      <c r="CM94" s="84"/>
      <c r="CN94" s="84"/>
      <c r="CO94" s="84"/>
      <c r="CP94" s="84"/>
      <c r="CQ94" s="84"/>
      <c r="CR94" s="84"/>
      <c r="CS94" s="84"/>
      <c r="CT94" s="84"/>
      <c r="CU94" s="84"/>
      <c r="CV94" s="84"/>
      <c r="CW94" s="84"/>
      <c r="CX94" s="84"/>
      <c r="CY94" s="84"/>
      <c r="CZ94" s="84"/>
    </row>
    <row r="95" s="603" customFormat="true" ht="15" customHeight="true" x14ac:dyDescent="0.2">
      <c r="A95" s="218"/>
      <c r="B95" s="210"/>
      <c r="C95" s="172"/>
      <c r="D95" s="171"/>
      <c r="E95" s="171"/>
      <c r="F95" s="171"/>
      <c r="G95" s="170"/>
      <c r="H95" s="169"/>
      <c r="I95" s="171"/>
      <c r="J95" s="171"/>
      <c r="K95" s="171"/>
      <c r="L95" s="168"/>
      <c r="M95" s="172"/>
      <c r="N95" s="171"/>
      <c r="O95" s="171"/>
      <c r="P95" s="171"/>
      <c r="Q95" s="170"/>
      <c r="R95" s="169"/>
      <c r="S95" s="171"/>
      <c r="T95" s="171"/>
      <c r="U95" s="171"/>
      <c r="V95" s="171"/>
      <c r="W95" s="171"/>
      <c r="X95" s="171"/>
      <c r="Y95" s="171"/>
      <c r="Z95" s="171"/>
      <c r="AA95" s="171"/>
      <c r="AB95" s="171"/>
      <c r="AC95" s="177"/>
      <c r="AD95" s="177"/>
      <c r="AE95" s="177"/>
      <c r="AF95" s="177"/>
      <c r="AG95" s="177"/>
      <c r="AH95" s="173"/>
      <c r="AI95" s="743"/>
      <c r="AJ95" s="743"/>
      <c r="AK95" s="743"/>
      <c r="AL95" s="743"/>
      <c r="AM95" s="743"/>
      <c r="AN95" s="743"/>
      <c r="AO95" s="743"/>
      <c r="AP95" s="743"/>
      <c r="AQ95" s="743"/>
      <c r="AR95" s="743"/>
      <c r="AS95" s="743"/>
      <c r="AT95" s="743"/>
      <c r="AU95" s="743"/>
      <c r="AV95" s="743"/>
      <c r="AW95" s="743"/>
      <c r="AX95" s="743"/>
      <c r="AY95" s="743"/>
      <c r="AZ95" s="422"/>
      <c r="BA95" s="762"/>
      <c r="BB95" s="641"/>
      <c r="BC95" s="524"/>
      <c r="BD95" s="510"/>
      <c r="BE95" s="510"/>
      <c r="BF95" s="510"/>
      <c r="BG95" s="528"/>
      <c r="BH95" s="524"/>
      <c r="BI95" s="510"/>
      <c r="BJ95" s="510"/>
      <c r="BK95" s="510"/>
      <c r="BL95" s="528"/>
      <c r="BM95" s="524"/>
      <c r="BN95" s="510"/>
      <c r="BO95" s="510"/>
      <c r="BP95" s="510"/>
      <c r="BQ95" s="528"/>
      <c r="BR95" s="524"/>
      <c r="BS95" s="510"/>
      <c r="BT95" s="510"/>
      <c r="BU95" s="510"/>
      <c r="BV95" s="510"/>
      <c r="BW95" s="510"/>
      <c r="BX95" s="510"/>
      <c r="BY95" s="511"/>
      <c r="BZ95" s="511"/>
      <c r="CA95" s="511"/>
      <c r="CB95" s="511"/>
      <c r="CC95" s="511"/>
      <c r="CD95" s="511"/>
      <c r="CE95" s="511"/>
      <c r="CF95" s="511"/>
      <c r="CG95" s="511"/>
      <c r="CH95" s="511"/>
      <c r="CI95" s="84"/>
      <c r="CJ95" s="84"/>
      <c r="CK95" s="84"/>
      <c r="CL95" s="84"/>
      <c r="CM95" s="84"/>
      <c r="CN95" s="84"/>
      <c r="CO95" s="84"/>
      <c r="CP95" s="84"/>
      <c r="CQ95" s="84"/>
      <c r="CR95" s="84"/>
      <c r="CS95" s="84"/>
      <c r="CT95" s="84"/>
      <c r="CU95" s="84"/>
      <c r="CV95" s="84"/>
      <c r="CW95" s="84"/>
      <c r="CX95" s="84"/>
      <c r="CY95" s="84"/>
      <c r="CZ95" s="84"/>
    </row>
    <row r="96" s="385" customFormat="true" ht="15" customHeight="true" x14ac:dyDescent="0.2">
      <c r="A96" s="138"/>
      <c r="B96" s="210"/>
      <c r="C96" s="172"/>
      <c r="D96" s="171"/>
      <c r="E96" s="171"/>
      <c r="F96" s="171"/>
      <c r="G96" s="170"/>
      <c r="H96" s="169"/>
      <c r="I96" s="171"/>
      <c r="J96" s="171"/>
      <c r="K96" s="171"/>
      <c r="L96" s="168"/>
      <c r="M96" s="172"/>
      <c r="N96" s="171"/>
      <c r="O96" s="171"/>
      <c r="P96" s="171"/>
      <c r="Q96" s="170"/>
      <c r="R96" s="169"/>
      <c r="S96" s="171"/>
      <c r="T96" s="171"/>
      <c r="U96" s="171"/>
      <c r="V96" s="171"/>
      <c r="W96" s="171"/>
      <c r="X96" s="171"/>
      <c r="Y96" s="171"/>
      <c r="Z96" s="171"/>
      <c r="AA96" s="171"/>
      <c r="AB96" s="171"/>
      <c r="AC96" s="177"/>
      <c r="AD96" s="177"/>
      <c r="AE96" s="177"/>
      <c r="AF96" s="177"/>
      <c r="AG96" s="177"/>
      <c r="AH96" s="173"/>
      <c r="AI96" s="743"/>
      <c r="AJ96" s="743"/>
      <c r="AK96" s="743"/>
      <c r="AL96" s="743"/>
      <c r="AM96" s="743"/>
      <c r="AN96" s="743"/>
      <c r="AO96" s="743"/>
      <c r="AP96" s="743"/>
      <c r="AQ96" s="743"/>
      <c r="AR96" s="743"/>
      <c r="AS96" s="743"/>
      <c r="AT96" s="743"/>
      <c r="AU96" s="743"/>
      <c r="AV96" s="743"/>
      <c r="AW96" s="743"/>
      <c r="AX96" s="743"/>
      <c r="AY96" s="743"/>
      <c r="AZ96" s="422"/>
      <c r="BA96" s="762"/>
      <c r="BB96" s="641"/>
      <c r="BC96" s="524"/>
      <c r="BD96" s="510"/>
      <c r="BE96" s="510"/>
      <c r="BF96" s="510"/>
      <c r="BG96" s="528"/>
      <c r="BH96" s="524"/>
      <c r="BI96" s="510"/>
      <c r="BJ96" s="510"/>
      <c r="BK96" s="510"/>
      <c r="BL96" s="528"/>
      <c r="BM96" s="524"/>
      <c r="BN96" s="510"/>
      <c r="BO96" s="510"/>
      <c r="BP96" s="510"/>
      <c r="BQ96" s="528"/>
      <c r="BR96" s="524"/>
      <c r="BS96" s="510"/>
      <c r="BT96" s="510"/>
      <c r="BU96" s="510"/>
      <c r="BV96" s="510"/>
      <c r="BW96" s="510"/>
      <c r="BX96" s="510"/>
      <c r="BY96" s="511"/>
      <c r="BZ96" s="511"/>
      <c r="CA96" s="511"/>
      <c r="CB96" s="511"/>
      <c r="CC96" s="511"/>
      <c r="CD96" s="511"/>
      <c r="CE96" s="511"/>
      <c r="CF96" s="511"/>
      <c r="CG96" s="511"/>
      <c r="CH96" s="511"/>
      <c r="CI96" s="84"/>
      <c r="CJ96" s="84"/>
      <c r="CK96" s="84"/>
      <c r="CL96" s="84"/>
      <c r="CM96" s="84"/>
      <c r="CN96" s="84"/>
      <c r="CO96" s="84"/>
      <c r="CP96" s="84"/>
      <c r="CQ96" s="84"/>
      <c r="CR96" s="84"/>
      <c r="CS96" s="84"/>
      <c r="CT96" s="84"/>
      <c r="CU96" s="84"/>
      <c r="CV96" s="84"/>
      <c r="CW96" s="84"/>
      <c r="CX96" s="84"/>
      <c r="CY96" s="84"/>
      <c r="CZ96" s="84"/>
    </row>
    <row r="97" s="385" customFormat="true" ht="15" customHeight="true" x14ac:dyDescent="0.2">
      <c r="A97" s="218"/>
      <c r="B97" s="210"/>
      <c r="C97" s="172"/>
      <c r="D97" s="171"/>
      <c r="E97" s="171"/>
      <c r="F97" s="171"/>
      <c r="G97" s="170"/>
      <c r="H97" s="169"/>
      <c r="I97" s="171"/>
      <c r="J97" s="171"/>
      <c r="K97" s="171"/>
      <c r="L97" s="168"/>
      <c r="M97" s="172"/>
      <c r="N97" s="171"/>
      <c r="O97" s="171"/>
      <c r="P97" s="171"/>
      <c r="Q97" s="170"/>
      <c r="R97" s="169"/>
      <c r="S97" s="171"/>
      <c r="T97" s="171"/>
      <c r="U97" s="171"/>
      <c r="V97" s="171"/>
      <c r="W97" s="171"/>
      <c r="X97" s="171"/>
      <c r="Y97" s="171"/>
      <c r="Z97" s="171"/>
      <c r="AA97" s="171"/>
      <c r="AB97" s="171"/>
      <c r="AC97" s="177"/>
      <c r="AD97" s="177"/>
      <c r="AE97" s="177"/>
      <c r="AF97" s="177"/>
      <c r="AG97" s="177"/>
      <c r="AH97" s="173"/>
      <c r="AI97" s="743"/>
      <c r="AJ97" s="743"/>
      <c r="AK97" s="743"/>
      <c r="AL97" s="743"/>
      <c r="AM97" s="743"/>
      <c r="AN97" s="743"/>
      <c r="AO97" s="743"/>
      <c r="AP97" s="743"/>
      <c r="AQ97" s="743"/>
      <c r="AR97" s="743"/>
      <c r="AS97" s="743"/>
      <c r="AT97" s="743"/>
      <c r="AU97" s="743"/>
      <c r="AV97" s="743"/>
      <c r="AW97" s="743"/>
      <c r="AX97" s="743"/>
      <c r="AY97" s="743"/>
      <c r="AZ97" s="422"/>
      <c r="BA97" s="762"/>
      <c r="BB97" s="641"/>
      <c r="BC97" s="524"/>
      <c r="BD97" s="510"/>
      <c r="BE97" s="510"/>
      <c r="BF97" s="510"/>
      <c r="BG97" s="528"/>
      <c r="BH97" s="524"/>
      <c r="BI97" s="510"/>
      <c r="BJ97" s="510"/>
      <c r="BK97" s="510"/>
      <c r="BL97" s="528"/>
      <c r="BM97" s="524"/>
      <c r="BN97" s="510"/>
      <c r="BO97" s="510"/>
      <c r="BP97" s="510"/>
      <c r="BQ97" s="528"/>
      <c r="BR97" s="524"/>
      <c r="BS97" s="510"/>
      <c r="BT97" s="510"/>
      <c r="BU97" s="510"/>
      <c r="BV97" s="510"/>
      <c r="BW97" s="510"/>
      <c r="BX97" s="510"/>
      <c r="BY97" s="511"/>
      <c r="BZ97" s="511"/>
      <c r="CA97" s="511"/>
      <c r="CB97" s="511"/>
      <c r="CC97" s="511"/>
      <c r="CD97" s="511"/>
      <c r="CE97" s="511"/>
      <c r="CF97" s="511"/>
      <c r="CG97" s="511"/>
      <c r="CH97" s="511"/>
      <c r="CI97" s="84"/>
      <c r="CJ97" s="84"/>
      <c r="CK97" s="84"/>
      <c r="CL97" s="84"/>
      <c r="CM97" s="84"/>
      <c r="CN97" s="84"/>
      <c r="CO97" s="84"/>
      <c r="CP97" s="84"/>
      <c r="CQ97" s="84"/>
      <c r="CR97" s="84"/>
      <c r="CS97" s="84"/>
      <c r="CT97" s="84"/>
      <c r="CU97" s="84"/>
      <c r="CV97" s="84"/>
      <c r="CW97" s="84"/>
      <c r="CX97" s="84"/>
      <c r="CY97" s="84"/>
      <c r="CZ97" s="84"/>
    </row>
    <row r="98" s="385" customFormat="true" ht="15" customHeight="true" x14ac:dyDescent="0.2">
      <c r="A98" s="138"/>
      <c r="B98" s="210"/>
      <c r="C98" s="172"/>
      <c r="D98" s="171"/>
      <c r="E98" s="171"/>
      <c r="F98" s="171"/>
      <c r="G98" s="170"/>
      <c r="H98" s="169"/>
      <c r="I98" s="171"/>
      <c r="J98" s="171"/>
      <c r="K98" s="171"/>
      <c r="L98" s="168"/>
      <c r="M98" s="172"/>
      <c r="N98" s="171"/>
      <c r="O98" s="171"/>
      <c r="P98" s="171"/>
      <c r="Q98" s="170"/>
      <c r="R98" s="169"/>
      <c r="S98" s="171"/>
      <c r="T98" s="171"/>
      <c r="U98" s="171"/>
      <c r="V98" s="171"/>
      <c r="W98" s="171"/>
      <c r="X98" s="171"/>
      <c r="Y98" s="171"/>
      <c r="Z98" s="171"/>
      <c r="AA98" s="171"/>
      <c r="AB98" s="171"/>
      <c r="AC98" s="177"/>
      <c r="AD98" s="177"/>
      <c r="AE98" s="177"/>
      <c r="AF98" s="177"/>
      <c r="AG98" s="177"/>
      <c r="AH98" s="173"/>
      <c r="AI98" s="743"/>
      <c r="AJ98" s="743"/>
      <c r="AK98" s="743"/>
      <c r="AL98" s="743"/>
      <c r="AM98" s="743"/>
      <c r="AN98" s="743"/>
      <c r="AO98" s="743"/>
      <c r="AP98" s="743"/>
      <c r="AQ98" s="743"/>
      <c r="AR98" s="743"/>
      <c r="AS98" s="743"/>
      <c r="AT98" s="743"/>
      <c r="AU98" s="743"/>
      <c r="AV98" s="743"/>
      <c r="AW98" s="743"/>
      <c r="AX98" s="743"/>
      <c r="AY98" s="743"/>
      <c r="AZ98" s="422"/>
      <c r="BA98" s="762"/>
      <c r="BB98" s="641"/>
      <c r="BC98" s="524"/>
      <c r="BD98" s="510"/>
      <c r="BE98" s="510"/>
      <c r="BF98" s="510"/>
      <c r="BG98" s="528"/>
      <c r="BH98" s="524"/>
      <c r="BI98" s="510"/>
      <c r="BJ98" s="510"/>
      <c r="BK98" s="510"/>
      <c r="BL98" s="528"/>
      <c r="BM98" s="524"/>
      <c r="BN98" s="510"/>
      <c r="BO98" s="510"/>
      <c r="BP98" s="510"/>
      <c r="BQ98" s="528"/>
      <c r="BR98" s="524"/>
      <c r="BS98" s="510"/>
      <c r="BT98" s="510"/>
      <c r="BU98" s="510"/>
      <c r="BV98" s="510"/>
      <c r="BW98" s="510"/>
      <c r="BX98" s="510"/>
      <c r="BY98" s="511"/>
      <c r="BZ98" s="511"/>
      <c r="CA98" s="511"/>
      <c r="CB98" s="511"/>
      <c r="CC98" s="511"/>
      <c r="CD98" s="511"/>
      <c r="CE98" s="511"/>
      <c r="CF98" s="511"/>
      <c r="CG98" s="511"/>
      <c r="CH98" s="511"/>
      <c r="CI98" s="84"/>
      <c r="CJ98" s="84"/>
      <c r="CK98" s="84"/>
      <c r="CL98" s="84"/>
      <c r="CM98" s="84"/>
      <c r="CN98" s="84"/>
      <c r="CO98" s="84"/>
      <c r="CP98" s="84"/>
      <c r="CQ98" s="84"/>
      <c r="CR98" s="84"/>
      <c r="CS98" s="84"/>
      <c r="CT98" s="84"/>
      <c r="CU98" s="84"/>
      <c r="CV98" s="84"/>
      <c r="CW98" s="84"/>
      <c r="CX98" s="84"/>
      <c r="CY98" s="84"/>
      <c r="CZ98" s="84"/>
    </row>
    <row r="99" s="385" customFormat="true" ht="15" customHeight="true" x14ac:dyDescent="0.2">
      <c r="A99" s="138"/>
      <c r="B99" s="210"/>
      <c r="C99" s="172"/>
      <c r="D99" s="171"/>
      <c r="E99" s="171"/>
      <c r="F99" s="171"/>
      <c r="G99" s="170"/>
      <c r="H99" s="169"/>
      <c r="I99" s="171"/>
      <c r="J99" s="171"/>
      <c r="K99" s="171"/>
      <c r="L99" s="168"/>
      <c r="M99" s="172"/>
      <c r="N99" s="171"/>
      <c r="O99" s="171"/>
      <c r="P99" s="171"/>
      <c r="Q99" s="170"/>
      <c r="R99" s="169"/>
      <c r="S99" s="171"/>
      <c r="T99" s="171"/>
      <c r="U99" s="171"/>
      <c r="V99" s="171"/>
      <c r="W99" s="171"/>
      <c r="X99" s="171"/>
      <c r="Y99" s="171"/>
      <c r="Z99" s="171"/>
      <c r="AA99" s="171"/>
      <c r="AB99" s="171"/>
      <c r="AC99" s="177"/>
      <c r="AD99" s="177"/>
      <c r="AE99" s="177"/>
      <c r="AF99" s="177"/>
      <c r="AG99" s="177"/>
      <c r="AH99" s="173"/>
      <c r="AI99" s="743"/>
      <c r="AJ99" s="743"/>
      <c r="AK99" s="743"/>
      <c r="AL99" s="743"/>
      <c r="AM99" s="743"/>
      <c r="AN99" s="743"/>
      <c r="AO99" s="743"/>
      <c r="AP99" s="743"/>
      <c r="AQ99" s="743"/>
      <c r="AR99" s="743"/>
      <c r="AS99" s="743"/>
      <c r="AT99" s="743"/>
      <c r="AU99" s="743"/>
      <c r="AV99" s="743"/>
      <c r="AW99" s="743"/>
      <c r="AX99" s="743"/>
      <c r="AY99" s="743"/>
      <c r="AZ99" s="422"/>
      <c r="BA99" s="762"/>
      <c r="BB99" s="641"/>
      <c r="BC99" s="524"/>
      <c r="BD99" s="510"/>
      <c r="BE99" s="510"/>
      <c r="BF99" s="510"/>
      <c r="BG99" s="528"/>
      <c r="BH99" s="524"/>
      <c r="BI99" s="510"/>
      <c r="BJ99" s="510"/>
      <c r="BK99" s="510"/>
      <c r="BL99" s="528"/>
      <c r="BM99" s="524"/>
      <c r="BN99" s="510"/>
      <c r="BO99" s="510"/>
      <c r="BP99" s="510"/>
      <c r="BQ99" s="528"/>
      <c r="BR99" s="524"/>
      <c r="BS99" s="510"/>
      <c r="BT99" s="510"/>
      <c r="BU99" s="510"/>
      <c r="BV99" s="510"/>
      <c r="BW99" s="510"/>
      <c r="BX99" s="510"/>
      <c r="BY99" s="511"/>
      <c r="BZ99" s="511"/>
      <c r="CA99" s="511"/>
      <c r="CB99" s="511"/>
      <c r="CC99" s="511"/>
      <c r="CD99" s="511"/>
      <c r="CE99" s="511"/>
      <c r="CF99" s="511"/>
      <c r="CG99" s="511"/>
      <c r="CH99" s="511"/>
      <c r="CI99" s="84"/>
      <c r="CJ99" s="84"/>
      <c r="CK99" s="84"/>
      <c r="CL99" s="84"/>
      <c r="CM99" s="84"/>
      <c r="CN99" s="84"/>
      <c r="CO99" s="84"/>
      <c r="CP99" s="84"/>
      <c r="CQ99" s="84"/>
      <c r="CR99" s="84"/>
      <c r="CS99" s="84"/>
      <c r="CT99" s="84"/>
      <c r="CU99" s="84"/>
      <c r="CV99" s="84"/>
      <c r="CW99" s="84"/>
      <c r="CX99" s="84"/>
      <c r="CY99" s="84"/>
      <c r="CZ99" s="84"/>
    </row>
    <row r="100" s="385" customFormat="true" ht="15" customHeight="true" x14ac:dyDescent="0.2">
      <c r="A100" s="138"/>
      <c r="B100" s="210"/>
      <c r="C100" s="172"/>
      <c r="D100" s="171"/>
      <c r="E100" s="171"/>
      <c r="F100" s="171"/>
      <c r="G100" s="170"/>
      <c r="H100" s="169"/>
      <c r="I100" s="171"/>
      <c r="J100" s="171"/>
      <c r="K100" s="171"/>
      <c r="L100" s="168"/>
      <c r="M100" s="172"/>
      <c r="N100" s="171"/>
      <c r="O100" s="171"/>
      <c r="P100" s="171"/>
      <c r="Q100" s="170"/>
      <c r="R100" s="169"/>
      <c r="S100" s="171"/>
      <c r="T100" s="171"/>
      <c r="U100" s="171"/>
      <c r="V100" s="171"/>
      <c r="W100" s="171"/>
      <c r="X100" s="171"/>
      <c r="Y100" s="171"/>
      <c r="Z100" s="171"/>
      <c r="AA100" s="171"/>
      <c r="AB100" s="171"/>
      <c r="AC100" s="177"/>
      <c r="AD100" s="177"/>
      <c r="AE100" s="177"/>
      <c r="AF100" s="177"/>
      <c r="AG100" s="177"/>
      <c r="AH100" s="173"/>
      <c r="AI100" s="743"/>
      <c r="AJ100" s="743"/>
      <c r="AK100" s="743"/>
      <c r="AL100" s="743"/>
      <c r="AM100" s="743"/>
      <c r="AN100" s="743"/>
      <c r="AO100" s="743"/>
      <c r="AP100" s="743"/>
      <c r="AQ100" s="743"/>
      <c r="AR100" s="743"/>
      <c r="AS100" s="743"/>
      <c r="AT100" s="743"/>
      <c r="AU100" s="743"/>
      <c r="AV100" s="743"/>
      <c r="AW100" s="743"/>
      <c r="AX100" s="743"/>
      <c r="AY100" s="743"/>
      <c r="AZ100" s="422"/>
      <c r="BA100" s="762"/>
      <c r="BB100" s="641"/>
      <c r="BC100" s="524"/>
      <c r="BD100" s="510"/>
      <c r="BE100" s="510"/>
      <c r="BF100" s="510"/>
      <c r="BG100" s="528"/>
      <c r="BH100" s="524"/>
      <c r="BI100" s="510"/>
      <c r="BJ100" s="510"/>
      <c r="BK100" s="510"/>
      <c r="BL100" s="528"/>
      <c r="BM100" s="524"/>
      <c r="BN100" s="510"/>
      <c r="BO100" s="510"/>
      <c r="BP100" s="510"/>
      <c r="BQ100" s="528"/>
      <c r="BR100" s="524"/>
      <c r="BS100" s="510"/>
      <c r="BT100" s="510"/>
      <c r="BU100" s="510"/>
      <c r="BV100" s="510"/>
      <c r="BW100" s="510"/>
      <c r="BX100" s="510"/>
      <c r="BY100" s="511"/>
      <c r="BZ100" s="511"/>
      <c r="CA100" s="511"/>
      <c r="CB100" s="511"/>
      <c r="CC100" s="511"/>
      <c r="CD100" s="511"/>
      <c r="CE100" s="511"/>
      <c r="CF100" s="511"/>
      <c r="CG100" s="511"/>
      <c r="CH100" s="511"/>
      <c r="CI100" s="84"/>
      <c r="CJ100" s="84"/>
      <c r="CK100" s="84"/>
      <c r="CL100" s="84"/>
      <c r="CM100" s="84"/>
      <c r="CN100" s="84"/>
      <c r="CO100" s="84"/>
      <c r="CP100" s="84"/>
      <c r="CQ100" s="84"/>
      <c r="CR100" s="84"/>
      <c r="CS100" s="84"/>
      <c r="CT100" s="84"/>
      <c r="CU100" s="84"/>
      <c r="CV100" s="84"/>
      <c r="CW100" s="84"/>
      <c r="CX100" s="84"/>
      <c r="CY100" s="84"/>
      <c r="CZ100" s="84"/>
    </row>
    <row r="101" s="385" customFormat="true" ht="15" customHeight="true" x14ac:dyDescent="0.2">
      <c r="A101" s="218"/>
      <c r="B101" s="210"/>
      <c r="C101" s="172"/>
      <c r="D101" s="171"/>
      <c r="E101" s="171"/>
      <c r="F101" s="171"/>
      <c r="G101" s="170"/>
      <c r="H101" s="169"/>
      <c r="I101" s="171"/>
      <c r="J101" s="171"/>
      <c r="K101" s="171"/>
      <c r="L101" s="168"/>
      <c r="M101" s="172"/>
      <c r="N101" s="171"/>
      <c r="O101" s="171"/>
      <c r="P101" s="171"/>
      <c r="Q101" s="170"/>
      <c r="R101" s="169"/>
      <c r="S101" s="171"/>
      <c r="T101" s="171"/>
      <c r="U101" s="171"/>
      <c r="V101" s="171"/>
      <c r="W101" s="171"/>
      <c r="X101" s="171"/>
      <c r="Y101" s="171"/>
      <c r="Z101" s="171"/>
      <c r="AA101" s="171"/>
      <c r="AB101" s="171"/>
      <c r="AC101" s="177"/>
      <c r="AD101" s="177"/>
      <c r="AE101" s="177"/>
      <c r="AF101" s="177"/>
      <c r="AG101" s="177"/>
      <c r="AH101" s="173"/>
      <c r="AI101" s="743"/>
      <c r="AJ101" s="743"/>
      <c r="AK101" s="743"/>
      <c r="AL101" s="743"/>
      <c r="AM101" s="743"/>
      <c r="AN101" s="743"/>
      <c r="AO101" s="743"/>
      <c r="AP101" s="743"/>
      <c r="AQ101" s="743"/>
      <c r="AR101" s="743"/>
      <c r="AS101" s="743"/>
      <c r="AT101" s="743"/>
      <c r="AU101" s="743"/>
      <c r="AV101" s="743"/>
      <c r="AW101" s="743"/>
      <c r="AX101" s="743"/>
      <c r="AY101" s="743"/>
      <c r="AZ101" s="422"/>
      <c r="BA101" s="762"/>
      <c r="BB101" s="641"/>
      <c r="BC101" s="524"/>
      <c r="BD101" s="510"/>
      <c r="BE101" s="510"/>
      <c r="BF101" s="510"/>
      <c r="BG101" s="528"/>
      <c r="BH101" s="524"/>
      <c r="BI101" s="510"/>
      <c r="BJ101" s="510"/>
      <c r="BK101" s="510"/>
      <c r="BL101" s="528"/>
      <c r="BM101" s="524"/>
      <c r="BN101" s="510"/>
      <c r="BO101" s="510"/>
      <c r="BP101" s="510"/>
      <c r="BQ101" s="528"/>
      <c r="BR101" s="524"/>
      <c r="BS101" s="510"/>
      <c r="BT101" s="510"/>
      <c r="BU101" s="510"/>
      <c r="BV101" s="510"/>
      <c r="BW101" s="510"/>
      <c r="BX101" s="510"/>
      <c r="BY101" s="511"/>
      <c r="BZ101" s="511"/>
      <c r="CA101" s="511"/>
      <c r="CB101" s="511"/>
      <c r="CC101" s="511"/>
      <c r="CD101" s="511"/>
      <c r="CE101" s="511"/>
      <c r="CF101" s="511"/>
      <c r="CG101" s="511"/>
      <c r="CH101" s="511"/>
      <c r="CI101" s="84"/>
      <c r="CJ101" s="84"/>
      <c r="CK101" s="84"/>
      <c r="CL101" s="84"/>
      <c r="CM101" s="84"/>
      <c r="CN101" s="84"/>
      <c r="CO101" s="84"/>
      <c r="CP101" s="84"/>
      <c r="CQ101" s="84"/>
      <c r="CR101" s="84"/>
      <c r="CS101" s="84"/>
      <c r="CT101" s="84"/>
      <c r="CU101" s="84"/>
      <c r="CV101" s="84"/>
      <c r="CW101" s="84"/>
      <c r="CX101" s="84"/>
      <c r="CY101" s="84"/>
      <c r="CZ101" s="84"/>
    </row>
    <row r="102" s="385" customFormat="true" ht="15" customHeight="true" x14ac:dyDescent="0.2">
      <c r="A102" s="138"/>
      <c r="B102" s="210"/>
      <c r="C102" s="172"/>
      <c r="D102" s="171"/>
      <c r="E102" s="171"/>
      <c r="F102" s="171"/>
      <c r="G102" s="170"/>
      <c r="H102" s="169"/>
      <c r="I102" s="171"/>
      <c r="J102" s="171"/>
      <c r="K102" s="171"/>
      <c r="L102" s="168"/>
      <c r="M102" s="172"/>
      <c r="N102" s="171"/>
      <c r="O102" s="171"/>
      <c r="P102" s="171"/>
      <c r="Q102" s="170"/>
      <c r="R102" s="169"/>
      <c r="S102" s="171"/>
      <c r="T102" s="171"/>
      <c r="U102" s="171"/>
      <c r="V102" s="171"/>
      <c r="W102" s="171"/>
      <c r="X102" s="171"/>
      <c r="Y102" s="171"/>
      <c r="Z102" s="171"/>
      <c r="AA102" s="171"/>
      <c r="AB102" s="171"/>
      <c r="AC102" s="177"/>
      <c r="AD102" s="177"/>
      <c r="AE102" s="177"/>
      <c r="AF102" s="177"/>
      <c r="AG102" s="177"/>
      <c r="AH102" s="173"/>
      <c r="AI102" s="743"/>
      <c r="AJ102" s="743"/>
      <c r="AK102" s="743"/>
      <c r="AL102" s="743"/>
      <c r="AM102" s="743"/>
      <c r="AN102" s="743"/>
      <c r="AO102" s="743"/>
      <c r="AP102" s="743"/>
      <c r="AQ102" s="743"/>
      <c r="AR102" s="743"/>
      <c r="AS102" s="743"/>
      <c r="AT102" s="743"/>
      <c r="AU102" s="743"/>
      <c r="AV102" s="743"/>
      <c r="AW102" s="743"/>
      <c r="AX102" s="743"/>
      <c r="AY102" s="743"/>
      <c r="AZ102" s="422"/>
      <c r="BA102" s="762"/>
      <c r="BB102" s="641"/>
      <c r="BC102" s="524"/>
      <c r="BD102" s="510"/>
      <c r="BE102" s="510"/>
      <c r="BF102" s="510"/>
      <c r="BG102" s="528"/>
      <c r="BH102" s="524"/>
      <c r="BI102" s="510"/>
      <c r="BJ102" s="510"/>
      <c r="BK102" s="510"/>
      <c r="BL102" s="528"/>
      <c r="BM102" s="524"/>
      <c r="BN102" s="510"/>
      <c r="BO102" s="510"/>
      <c r="BP102" s="510"/>
      <c r="BQ102" s="528"/>
      <c r="BR102" s="524"/>
      <c r="BS102" s="510"/>
      <c r="BT102" s="510"/>
      <c r="BU102" s="510"/>
      <c r="BV102" s="510"/>
      <c r="BW102" s="510"/>
      <c r="BX102" s="510"/>
      <c r="BY102" s="511"/>
      <c r="BZ102" s="511"/>
      <c r="CA102" s="511"/>
      <c r="CB102" s="511"/>
      <c r="CC102" s="511"/>
      <c r="CD102" s="511"/>
      <c r="CE102" s="511"/>
      <c r="CF102" s="511"/>
      <c r="CG102" s="511"/>
      <c r="CH102" s="511"/>
      <c r="CI102" s="84"/>
      <c r="CJ102" s="84"/>
      <c r="CK102" s="84"/>
      <c r="CL102" s="84"/>
      <c r="CM102" s="84"/>
      <c r="CN102" s="84"/>
      <c r="CO102" s="84"/>
      <c r="CP102" s="84"/>
      <c r="CQ102" s="84"/>
      <c r="CR102" s="84"/>
      <c r="CS102" s="84"/>
      <c r="CT102" s="84"/>
      <c r="CU102" s="84"/>
      <c r="CV102" s="84"/>
      <c r="CW102" s="84"/>
      <c r="CX102" s="84"/>
      <c r="CY102" s="84"/>
      <c r="CZ102" s="84"/>
    </row>
    <row r="103" s="385" customFormat="true" ht="15" customHeight="true" x14ac:dyDescent="0.2">
      <c r="A103" s="138"/>
      <c r="B103" s="210"/>
      <c r="C103" s="172"/>
      <c r="D103" s="171"/>
      <c r="E103" s="171"/>
      <c r="F103" s="171"/>
      <c r="G103" s="170"/>
      <c r="H103" s="169"/>
      <c r="I103" s="171"/>
      <c r="J103" s="171"/>
      <c r="K103" s="171"/>
      <c r="L103" s="168"/>
      <c r="M103" s="172"/>
      <c r="N103" s="171"/>
      <c r="O103" s="171"/>
      <c r="P103" s="171"/>
      <c r="Q103" s="170"/>
      <c r="R103" s="169"/>
      <c r="S103" s="171"/>
      <c r="T103" s="171"/>
      <c r="U103" s="171"/>
      <c r="V103" s="171"/>
      <c r="W103" s="171"/>
      <c r="X103" s="171"/>
      <c r="Y103" s="171"/>
      <c r="Z103" s="171"/>
      <c r="AA103" s="171"/>
      <c r="AB103" s="171"/>
      <c r="AC103" s="177"/>
      <c r="AD103" s="177"/>
      <c r="AE103" s="177"/>
      <c r="AF103" s="177"/>
      <c r="AG103" s="177"/>
      <c r="AH103" s="173"/>
      <c r="AI103" s="743"/>
      <c r="AJ103" s="743"/>
      <c r="AK103" s="743"/>
      <c r="AL103" s="743"/>
      <c r="AM103" s="743"/>
      <c r="AN103" s="743"/>
      <c r="AO103" s="743"/>
      <c r="AP103" s="743"/>
      <c r="AQ103" s="743"/>
      <c r="AR103" s="743"/>
      <c r="AS103" s="743"/>
      <c r="AT103" s="743"/>
      <c r="AU103" s="743"/>
      <c r="AV103" s="743"/>
      <c r="AW103" s="743"/>
      <c r="AX103" s="743"/>
      <c r="AY103" s="743"/>
      <c r="AZ103" s="422"/>
      <c r="BA103" s="762"/>
      <c r="BB103" s="641"/>
      <c r="BC103" s="524"/>
      <c r="BD103" s="510"/>
      <c r="BE103" s="510"/>
      <c r="BF103" s="510"/>
      <c r="BG103" s="528"/>
      <c r="BH103" s="524"/>
      <c r="BI103" s="510"/>
      <c r="BJ103" s="510"/>
      <c r="BK103" s="510"/>
      <c r="BL103" s="528"/>
      <c r="BM103" s="524"/>
      <c r="BN103" s="510"/>
      <c r="BO103" s="510"/>
      <c r="BP103" s="510"/>
      <c r="BQ103" s="528"/>
      <c r="BR103" s="524"/>
      <c r="BS103" s="510"/>
      <c r="BT103" s="510"/>
      <c r="BU103" s="510"/>
      <c r="BV103" s="510"/>
      <c r="BW103" s="510"/>
      <c r="BX103" s="510"/>
      <c r="BY103" s="511"/>
      <c r="BZ103" s="511"/>
      <c r="CA103" s="511"/>
      <c r="CB103" s="511"/>
      <c r="CC103" s="511"/>
      <c r="CD103" s="511"/>
      <c r="CE103" s="511"/>
      <c r="CF103" s="511"/>
      <c r="CG103" s="511"/>
      <c r="CH103" s="511"/>
      <c r="CI103" s="84"/>
      <c r="CJ103" s="84"/>
      <c r="CK103" s="84"/>
      <c r="CL103" s="84"/>
      <c r="CM103" s="84"/>
      <c r="CN103" s="84"/>
      <c r="CO103" s="84"/>
      <c r="CP103" s="84"/>
      <c r="CQ103" s="84"/>
      <c r="CR103" s="84"/>
      <c r="CS103" s="84"/>
      <c r="CT103" s="84"/>
      <c r="CU103" s="84"/>
      <c r="CV103" s="84"/>
      <c r="CW103" s="84"/>
      <c r="CX103" s="84"/>
      <c r="CY103" s="84"/>
      <c r="CZ103" s="84"/>
    </row>
    <row r="104" s="385" customFormat="true" ht="15" customHeight="true" x14ac:dyDescent="0.2">
      <c r="A104" s="138"/>
      <c r="B104" s="210"/>
      <c r="C104" s="172"/>
      <c r="D104" s="171"/>
      <c r="E104" s="171"/>
      <c r="F104" s="171"/>
      <c r="G104" s="170"/>
      <c r="H104" s="169"/>
      <c r="I104" s="171"/>
      <c r="J104" s="171"/>
      <c r="K104" s="171"/>
      <c r="L104" s="168"/>
      <c r="M104" s="172"/>
      <c r="N104" s="171"/>
      <c r="O104" s="171"/>
      <c r="P104" s="171"/>
      <c r="Q104" s="170"/>
      <c r="R104" s="169"/>
      <c r="S104" s="171"/>
      <c r="T104" s="171"/>
      <c r="U104" s="171"/>
      <c r="V104" s="171"/>
      <c r="W104" s="171"/>
      <c r="X104" s="171"/>
      <c r="Y104" s="171"/>
      <c r="Z104" s="171"/>
      <c r="AA104" s="171"/>
      <c r="AB104" s="171"/>
      <c r="AC104" s="177"/>
      <c r="AD104" s="177"/>
      <c r="AE104" s="177"/>
      <c r="AF104" s="177"/>
      <c r="AG104" s="177"/>
      <c r="AH104" s="173"/>
      <c r="AI104" s="743"/>
      <c r="AJ104" s="743"/>
      <c r="AK104" s="743"/>
      <c r="AL104" s="743"/>
      <c r="AM104" s="743"/>
      <c r="AN104" s="743"/>
      <c r="AO104" s="743"/>
      <c r="AP104" s="743"/>
      <c r="AQ104" s="743"/>
      <c r="AR104" s="743"/>
      <c r="AS104" s="743"/>
      <c r="AT104" s="743"/>
      <c r="AU104" s="743"/>
      <c r="AV104" s="743"/>
      <c r="AW104" s="743"/>
      <c r="AX104" s="743"/>
      <c r="AY104" s="743"/>
      <c r="AZ104" s="422"/>
      <c r="BA104" s="762"/>
      <c r="BB104" s="641"/>
      <c r="BC104" s="524"/>
      <c r="BD104" s="510"/>
      <c r="BE104" s="510"/>
      <c r="BF104" s="510"/>
      <c r="BG104" s="528"/>
      <c r="BH104" s="524"/>
      <c r="BI104" s="510"/>
      <c r="BJ104" s="510"/>
      <c r="BK104" s="510"/>
      <c r="BL104" s="528"/>
      <c r="BM104" s="524"/>
      <c r="BN104" s="510"/>
      <c r="BO104" s="510"/>
      <c r="BP104" s="510"/>
      <c r="BQ104" s="528"/>
      <c r="BR104" s="524"/>
      <c r="BS104" s="510"/>
      <c r="BT104" s="510"/>
      <c r="BU104" s="510"/>
      <c r="BV104" s="510"/>
      <c r="BW104" s="510"/>
      <c r="BX104" s="510"/>
      <c r="BY104" s="511"/>
      <c r="BZ104" s="511"/>
      <c r="CA104" s="511"/>
      <c r="CB104" s="511"/>
      <c r="CC104" s="511"/>
      <c r="CD104" s="511"/>
      <c r="CE104" s="511"/>
      <c r="CF104" s="511"/>
      <c r="CG104" s="511"/>
      <c r="CH104" s="511"/>
      <c r="CI104" s="84"/>
      <c r="CJ104" s="84"/>
      <c r="CK104" s="84"/>
      <c r="CL104" s="84"/>
      <c r="CM104" s="84"/>
      <c r="CN104" s="84"/>
      <c r="CO104" s="84"/>
      <c r="CP104" s="84"/>
      <c r="CQ104" s="84"/>
      <c r="CR104" s="84"/>
      <c r="CS104" s="84"/>
      <c r="CT104" s="84"/>
      <c r="CU104" s="84"/>
      <c r="CV104" s="84"/>
      <c r="CW104" s="84"/>
      <c r="CX104" s="84"/>
      <c r="CY104" s="84"/>
      <c r="CZ104" s="84"/>
    </row>
    <row r="105" s="385" customFormat="true" ht="15" customHeight="true" x14ac:dyDescent="0.2">
      <c r="A105" s="214"/>
      <c r="B105" s="209"/>
      <c r="C105" s="167"/>
      <c r="D105" s="166"/>
      <c r="E105" s="166"/>
      <c r="F105" s="166"/>
      <c r="G105" s="165"/>
      <c r="H105" s="164"/>
      <c r="I105" s="166"/>
      <c r="J105" s="166"/>
      <c r="K105" s="166"/>
      <c r="L105" s="163"/>
      <c r="M105" s="167"/>
      <c r="N105" s="166"/>
      <c r="O105" s="166"/>
      <c r="P105" s="166"/>
      <c r="Q105" s="165"/>
      <c r="R105" s="164"/>
      <c r="S105" s="166"/>
      <c r="T105" s="166"/>
      <c r="U105" s="166"/>
      <c r="V105" s="166"/>
      <c r="W105" s="166"/>
      <c r="X105" s="166"/>
      <c r="Y105" s="166"/>
      <c r="Z105" s="166"/>
      <c r="AA105" s="166"/>
      <c r="AB105" s="166"/>
      <c r="AC105" s="162"/>
      <c r="AD105" s="162"/>
      <c r="AE105" s="162"/>
      <c r="AF105" s="162"/>
      <c r="AG105" s="162"/>
      <c r="AH105" s="146"/>
      <c r="AI105" s="743"/>
      <c r="AJ105" s="743"/>
      <c r="AK105" s="743"/>
      <c r="AL105" s="743"/>
      <c r="AM105" s="743"/>
      <c r="AN105" s="743"/>
      <c r="AO105" s="743"/>
      <c r="AP105" s="743"/>
      <c r="AQ105" s="743"/>
      <c r="AR105" s="743"/>
      <c r="AS105" s="743"/>
      <c r="AT105" s="743"/>
      <c r="AU105" s="743"/>
      <c r="AV105" s="743"/>
      <c r="AW105" s="743"/>
      <c r="AX105" s="743"/>
      <c r="AY105" s="743"/>
      <c r="AZ105" s="422"/>
      <c r="BA105" s="762"/>
      <c r="BB105" s="641"/>
      <c r="BC105" s="527"/>
      <c r="BD105" s="526"/>
      <c r="BE105" s="526"/>
      <c r="BF105" s="526"/>
      <c r="BG105" s="530"/>
      <c r="BH105" s="527"/>
      <c r="BI105" s="526"/>
      <c r="BJ105" s="526"/>
      <c r="BK105" s="526"/>
      <c r="BL105" s="530"/>
      <c r="BM105" s="527"/>
      <c r="BN105" s="526"/>
      <c r="BO105" s="526"/>
      <c r="BP105" s="526"/>
      <c r="BQ105" s="530"/>
      <c r="BR105" s="527"/>
      <c r="BS105" s="526"/>
      <c r="BT105" s="526"/>
      <c r="BU105" s="526"/>
      <c r="BV105" s="526"/>
      <c r="BW105" s="526"/>
      <c r="BX105" s="526"/>
      <c r="BY105" s="529"/>
      <c r="BZ105" s="529"/>
      <c r="CA105" s="529"/>
      <c r="CB105" s="529"/>
      <c r="CC105" s="529"/>
      <c r="CD105" s="529"/>
      <c r="CE105" s="529"/>
      <c r="CF105" s="529"/>
      <c r="CG105" s="529"/>
      <c r="CH105" s="529"/>
      <c r="CI105" s="84"/>
      <c r="CJ105" s="84"/>
      <c r="CK105" s="84"/>
      <c r="CL105" s="84"/>
      <c r="CM105" s="84"/>
      <c r="CN105" s="84"/>
      <c r="CO105" s="84"/>
      <c r="CP105" s="84"/>
      <c r="CQ105" s="84"/>
      <c r="CR105" s="84"/>
      <c r="CS105" s="84"/>
      <c r="CT105" s="84"/>
      <c r="CU105" s="84"/>
      <c r="CV105" s="84"/>
      <c r="CW105" s="84"/>
      <c r="CX105" s="84"/>
      <c r="CY105" s="84"/>
      <c r="CZ105" s="84"/>
    </row>
    <row r="106" s="385" customFormat="true" ht="250.15" customHeight="true" x14ac:dyDescent="0.2">
      <c r="A106" s="586"/>
      <c r="B106" s="248"/>
      <c r="C106" s="247"/>
      <c r="D106" s="247"/>
      <c r="E106" s="247"/>
      <c r="F106" s="247"/>
      <c r="G106" s="247"/>
      <c r="H106" s="247"/>
      <c r="I106" s="247"/>
      <c r="J106" s="247"/>
      <c r="K106" s="247"/>
      <c r="L106" s="247"/>
      <c r="M106" s="247"/>
      <c r="N106" s="247"/>
      <c r="O106" s="247"/>
      <c r="P106" s="247"/>
      <c r="Q106" s="247"/>
      <c r="R106" s="247"/>
      <c r="S106" s="247"/>
      <c r="T106" s="247"/>
      <c r="U106" s="247"/>
      <c r="V106" s="247"/>
      <c r="W106" s="247"/>
      <c r="X106" s="247"/>
      <c r="Y106" s="247"/>
      <c r="Z106" s="247"/>
      <c r="AA106" s="247"/>
      <c r="AB106" s="247"/>
      <c r="AI106" s="422"/>
      <c r="AJ106" s="422"/>
      <c r="AK106" s="422"/>
      <c r="AL106" s="422"/>
      <c r="AM106" s="422"/>
      <c r="AN106" s="422"/>
      <c r="AO106" s="422"/>
      <c r="AP106" s="422"/>
      <c r="AQ106" s="422"/>
      <c r="AR106" s="422"/>
      <c r="AS106" s="422"/>
      <c r="AT106" s="422"/>
      <c r="AU106" s="422"/>
      <c r="AV106" s="422"/>
      <c r="AW106" s="422"/>
      <c r="AX106" s="422"/>
      <c r="AY106" s="422"/>
      <c r="AZ106" s="422"/>
      <c r="BA106" s="503"/>
      <c r="BB106" s="504"/>
      <c r="BC106" s="504"/>
      <c r="BD106" s="504"/>
      <c r="BE106" s="504"/>
      <c r="BF106" s="504"/>
      <c r="BG106" s="504"/>
      <c r="BH106" s="504"/>
      <c r="BI106" s="504"/>
      <c r="BJ106" s="504"/>
      <c r="BK106" s="504"/>
      <c r="BL106" s="504"/>
      <c r="BM106" s="504"/>
      <c r="BN106" s="504"/>
      <c r="BO106" s="504"/>
      <c r="BP106" s="504"/>
      <c r="BQ106" s="504"/>
      <c r="BR106" s="504"/>
      <c r="BS106" s="504"/>
      <c r="BT106" s="504"/>
      <c r="BU106" s="504"/>
      <c r="BV106" s="504"/>
      <c r="BW106" s="504"/>
      <c r="BX106" s="504"/>
      <c r="BY106" s="503"/>
      <c r="BZ106" s="503"/>
      <c r="CA106" s="503"/>
      <c r="CB106" s="503"/>
      <c r="CC106" s="503"/>
      <c r="CD106" s="503"/>
      <c r="CE106" s="503"/>
      <c r="CF106" s="503"/>
      <c r="CG106" s="503"/>
      <c r="CH106" s="503"/>
      <c r="CI106" s="421"/>
      <c r="CJ106" s="421"/>
      <c r="CK106" s="421"/>
      <c r="CL106" s="421"/>
      <c r="CM106" s="421"/>
      <c r="CN106" s="421"/>
      <c r="CO106" s="421"/>
      <c r="CP106" s="421"/>
      <c r="CQ106" s="421"/>
      <c r="CR106" s="421"/>
      <c r="CS106" s="421"/>
      <c r="CT106" s="421"/>
      <c r="CU106" s="421"/>
      <c r="CV106" s="421"/>
      <c r="CW106" s="421"/>
      <c r="CX106" s="421"/>
      <c r="CY106" s="421"/>
      <c r="CZ106" s="421"/>
    </row>
    <row r="107" s="365" customFormat="true" ht="18" customHeight="true" x14ac:dyDescent="0.2">
      <c r="A107" s="586"/>
      <c r="B107" s="366"/>
      <c r="C107" s="490"/>
      <c r="D107" s="490"/>
      <c r="E107" s="490"/>
      <c r="F107" s="490"/>
      <c r="G107" s="490"/>
      <c r="H107" s="490"/>
      <c r="I107" s="490"/>
      <c r="J107" s="490"/>
      <c r="K107" s="490"/>
      <c r="L107" s="490"/>
      <c r="M107" s="490"/>
      <c r="N107" s="490"/>
      <c r="O107" s="490"/>
      <c r="P107" s="490"/>
      <c r="Q107" s="490"/>
      <c r="R107" s="490"/>
      <c r="S107" s="490"/>
      <c r="T107" s="490"/>
      <c r="U107" s="490"/>
      <c r="V107" s="490"/>
      <c r="W107" s="490"/>
      <c r="X107" s="490"/>
      <c r="Y107" s="490"/>
      <c r="Z107" s="490"/>
      <c r="AA107" s="490"/>
      <c r="AB107" s="490"/>
      <c r="AI107" s="417"/>
      <c r="AJ107" s="417"/>
      <c r="AK107" s="417"/>
      <c r="AL107" s="417"/>
      <c r="AM107" s="417"/>
      <c r="AN107" s="417"/>
      <c r="AO107" s="417"/>
      <c r="AP107" s="417"/>
      <c r="AQ107" s="417"/>
      <c r="AR107" s="417"/>
      <c r="AS107" s="417"/>
      <c r="AT107" s="417"/>
      <c r="AU107" s="417"/>
      <c r="AV107" s="417"/>
      <c r="AW107" s="417"/>
      <c r="AX107" s="417"/>
      <c r="AY107" s="417"/>
      <c r="AZ107" s="417"/>
      <c r="BB107" s="388"/>
      <c r="BZ107" s="417"/>
      <c r="CA107" s="417"/>
      <c r="CB107" s="417"/>
      <c r="CC107" s="417"/>
      <c r="CD107" s="417"/>
      <c r="CE107" s="417"/>
      <c r="CF107" s="417"/>
      <c r="CG107" s="417"/>
      <c r="CH107" s="417"/>
      <c r="CI107" s="417"/>
      <c r="CJ107" s="417"/>
      <c r="CK107" s="417"/>
      <c r="CL107" s="417"/>
      <c r="CM107" s="417"/>
      <c r="CN107" s="417"/>
      <c r="CO107" s="417"/>
      <c r="CP107" s="417"/>
      <c r="CQ107" s="417"/>
      <c r="CR107" s="417"/>
      <c r="CS107" s="417"/>
      <c r="CT107" s="417"/>
      <c r="CU107" s="417"/>
      <c r="CV107" s="417"/>
      <c r="CW107" s="417"/>
      <c r="CX107" s="417"/>
      <c r="CY107" s="417"/>
      <c r="CZ107" s="417"/>
    </row>
    <row r="108" s="365" customFormat="true" ht="22.5" customHeight="true" x14ac:dyDescent="0.35">
      <c r="A108" s="865" t="str">
        <f>A1026</f>
        <v>Central African Republic</v>
      </c>
      <c r="B108" s="866"/>
      <c r="C108" s="367"/>
      <c r="D108" s="367"/>
      <c r="E108" s="367"/>
      <c r="F108" s="367"/>
      <c r="G108" s="367"/>
      <c r="H108" s="367"/>
      <c r="I108" s="367"/>
      <c r="J108" s="367"/>
      <c r="K108" s="367"/>
      <c r="L108" s="367"/>
      <c r="M108" s="367"/>
      <c r="N108" s="367"/>
      <c r="O108" s="367"/>
      <c r="P108" s="367"/>
      <c r="Q108" s="367"/>
      <c r="R108" s="367"/>
      <c r="S108" s="367"/>
      <c r="T108" s="367"/>
      <c r="U108" s="367"/>
      <c r="AI108" s="417"/>
      <c r="AJ108" s="417"/>
      <c r="AK108" s="417"/>
      <c r="AL108" s="417"/>
      <c r="AM108" s="417"/>
      <c r="AN108" s="417"/>
      <c r="AO108" s="417"/>
      <c r="AP108" s="417"/>
      <c r="AQ108" s="417"/>
      <c r="AR108" s="417"/>
      <c r="AS108" s="417"/>
      <c r="AT108" s="417"/>
      <c r="AU108" s="417"/>
      <c r="AV108" s="417"/>
      <c r="AW108" s="417"/>
      <c r="AX108" s="417"/>
      <c r="AY108" s="417"/>
      <c r="AZ108" s="417"/>
      <c r="BB108" s="388"/>
      <c r="BZ108" s="417"/>
      <c r="CA108" s="417"/>
      <c r="CB108" s="417"/>
      <c r="CC108" s="417"/>
      <c r="CD108" s="417"/>
      <c r="CE108" s="417"/>
      <c r="CF108" s="417"/>
      <c r="CG108" s="417"/>
      <c r="CH108" s="417"/>
      <c r="CI108" s="417"/>
      <c r="CJ108" s="417"/>
      <c r="CK108" s="417"/>
      <c r="CL108" s="417"/>
      <c r="CM108" s="417"/>
      <c r="CN108" s="417"/>
      <c r="CO108" s="417"/>
      <c r="CP108" s="417"/>
      <c r="CQ108" s="417"/>
      <c r="CR108" s="417"/>
      <c r="CS108" s="417"/>
      <c r="CT108" s="417"/>
      <c r="CU108" s="417"/>
      <c r="CV108" s="417"/>
      <c r="CW108" s="417"/>
      <c r="CX108" s="417"/>
      <c r="CY108" s="417"/>
      <c r="CZ108" s="417"/>
    </row>
    <row r="109" s="365" customFormat="true" ht="22.5" customHeight="true" x14ac:dyDescent="0.35">
      <c r="A109" s="392">
        <f>A1034</f>
        <v>2010</v>
      </c>
      <c r="B109" s="393"/>
      <c r="C109" s="367"/>
      <c r="D109" s="367"/>
      <c r="E109" s="367"/>
      <c r="F109" s="367"/>
      <c r="G109" s="367"/>
      <c r="H109" s="367"/>
      <c r="I109" s="367"/>
      <c r="J109" s="367"/>
      <c r="K109" s="367"/>
      <c r="L109" s="367"/>
      <c r="M109" s="367"/>
      <c r="N109" s="367"/>
      <c r="O109" s="367"/>
      <c r="P109" s="367"/>
      <c r="Q109" s="367"/>
      <c r="R109" s="367"/>
      <c r="S109" s="367"/>
      <c r="T109" s="367"/>
      <c r="U109" s="367"/>
      <c r="AI109" s="417"/>
      <c r="AJ109" s="417"/>
      <c r="AK109" s="417"/>
      <c r="AL109" s="417"/>
      <c r="AM109" s="417"/>
      <c r="AN109" s="417"/>
      <c r="AO109" s="417"/>
      <c r="AP109" s="417"/>
      <c r="AQ109" s="417"/>
      <c r="AR109" s="417"/>
      <c r="AS109" s="417"/>
      <c r="AT109" s="417"/>
      <c r="AU109" s="417"/>
      <c r="AV109" s="417"/>
      <c r="AW109" s="417"/>
      <c r="AX109" s="417"/>
      <c r="AY109" s="417"/>
      <c r="AZ109" s="417"/>
      <c r="BB109" s="388"/>
      <c r="BZ109" s="417"/>
      <c r="CA109" s="417"/>
      <c r="CB109" s="417"/>
      <c r="CC109" s="417"/>
      <c r="CD109" s="417"/>
      <c r="CE109" s="417"/>
      <c r="CF109" s="417"/>
      <c r="CG109" s="417"/>
      <c r="CH109" s="417"/>
      <c r="CI109" s="417"/>
      <c r="CJ109" s="417"/>
      <c r="CK109" s="417"/>
      <c r="CL109" s="417"/>
      <c r="CM109" s="417"/>
      <c r="CN109" s="417"/>
      <c r="CO109" s="417"/>
      <c r="CP109" s="417"/>
      <c r="CQ109" s="417"/>
      <c r="CR109" s="417"/>
      <c r="CS109" s="417"/>
      <c r="CT109" s="417"/>
      <c r="CU109" s="417"/>
      <c r="CV109" s="417"/>
      <c r="CW109" s="417"/>
      <c r="CX109" s="417"/>
      <c r="CY109" s="417"/>
      <c r="CZ109" s="417"/>
    </row>
    <row r="110" s="365" customFormat="true" ht="22.5" customHeight="true" x14ac:dyDescent="0.35">
      <c r="A110" s="394" t="s">
        <v>99</v>
      </c>
      <c r="B110" s="395"/>
      <c r="C110" s="367"/>
      <c r="D110" s="367"/>
      <c r="E110" s="367"/>
      <c r="F110" s="367"/>
      <c r="G110" s="367"/>
      <c r="H110" s="367"/>
      <c r="I110" s="367"/>
      <c r="J110" s="367"/>
      <c r="K110" s="367"/>
      <c r="L110" s="367"/>
      <c r="M110" s="367"/>
      <c r="N110" s="367"/>
      <c r="O110" s="367"/>
      <c r="P110" s="367"/>
      <c r="Q110" s="367"/>
      <c r="R110" s="367"/>
      <c r="S110" s="367"/>
      <c r="T110" s="367"/>
      <c r="U110" s="367"/>
      <c r="AI110" s="417"/>
      <c r="AJ110" s="417"/>
      <c r="AK110" s="417"/>
      <c r="AL110" s="417"/>
      <c r="AM110" s="417"/>
      <c r="AN110" s="417"/>
      <c r="AO110" s="417"/>
      <c r="AP110" s="417"/>
      <c r="AQ110" s="417"/>
      <c r="AR110" s="417"/>
      <c r="AS110" s="417"/>
      <c r="AT110" s="417"/>
      <c r="AU110" s="417"/>
      <c r="AV110" s="417"/>
      <c r="AW110" s="417"/>
      <c r="AX110" s="417"/>
      <c r="AY110" s="417"/>
      <c r="AZ110" s="417"/>
      <c r="BB110" s="388"/>
      <c r="BZ110" s="417"/>
      <c r="CA110" s="417"/>
      <c r="CB110" s="417"/>
      <c r="CC110" s="417"/>
      <c r="CD110" s="417"/>
      <c r="CE110" s="417"/>
      <c r="CF110" s="417"/>
      <c r="CG110" s="417"/>
      <c r="CH110" s="417"/>
      <c r="CI110" s="417"/>
      <c r="CJ110" s="417"/>
      <c r="CK110" s="417"/>
      <c r="CL110" s="417"/>
      <c r="CM110" s="417"/>
      <c r="CN110" s="417"/>
      <c r="CO110" s="417"/>
      <c r="CP110" s="417"/>
      <c r="CQ110" s="417"/>
      <c r="CR110" s="417"/>
      <c r="CS110" s="417"/>
      <c r="CT110" s="417"/>
      <c r="CU110" s="417"/>
      <c r="CV110" s="417"/>
      <c r="CW110" s="417"/>
      <c r="CX110" s="417"/>
      <c r="CY110" s="417"/>
      <c r="CZ110" s="417"/>
    </row>
    <row r="111" s="365" customFormat="true" ht="20.1" customHeight="true" x14ac:dyDescent="0.35">
      <c r="A111" s="396" t="s">
        <v>97</v>
      </c>
      <c r="B111" s="393"/>
      <c r="C111" s="367"/>
      <c r="D111" s="367"/>
      <c r="E111" s="367"/>
      <c r="F111" s="367"/>
      <c r="G111" s="367"/>
      <c r="H111" s="367"/>
      <c r="I111" s="367"/>
      <c r="J111" s="367"/>
      <c r="K111" s="367"/>
      <c r="L111" s="367"/>
      <c r="M111" s="367"/>
      <c r="N111" s="367"/>
      <c r="O111" s="367"/>
      <c r="P111" s="367"/>
      <c r="Q111" s="367"/>
      <c r="R111" s="367"/>
      <c r="S111" s="367"/>
      <c r="T111" s="367"/>
      <c r="U111" s="367"/>
      <c r="AI111" s="417"/>
      <c r="AJ111" s="417"/>
      <c r="AK111" s="417"/>
      <c r="AL111" s="417"/>
      <c r="AM111" s="417"/>
      <c r="AN111" s="417"/>
      <c r="AO111" s="417"/>
      <c r="AP111" s="417"/>
      <c r="AQ111" s="417"/>
      <c r="AR111" s="417"/>
      <c r="AS111" s="417"/>
      <c r="AT111" s="417"/>
      <c r="AU111" s="417"/>
      <c r="AV111" s="417"/>
      <c r="AW111" s="417"/>
      <c r="AX111" s="417"/>
      <c r="AY111" s="417"/>
      <c r="AZ111" s="417"/>
      <c r="BB111" s="388"/>
      <c r="BZ111" s="417"/>
      <c r="CA111" s="417"/>
      <c r="CB111" s="417"/>
      <c r="CC111" s="417"/>
      <c r="CD111" s="417"/>
      <c r="CE111" s="417"/>
      <c r="CF111" s="417"/>
      <c r="CG111" s="417"/>
      <c r="CH111" s="417"/>
      <c r="CI111" s="417"/>
      <c r="CJ111" s="417"/>
      <c r="CK111" s="417"/>
      <c r="CL111" s="417"/>
      <c r="CM111" s="417"/>
      <c r="CN111" s="417"/>
      <c r="CO111" s="417"/>
      <c r="CP111" s="417"/>
      <c r="CQ111" s="417"/>
      <c r="CR111" s="417"/>
      <c r="CS111" s="417"/>
      <c r="CT111" s="417"/>
      <c r="CU111" s="417"/>
      <c r="CV111" s="417"/>
      <c r="CW111" s="417"/>
      <c r="CX111" s="417"/>
      <c r="CY111" s="417"/>
      <c r="CZ111" s="417"/>
    </row>
    <row r="112" s="365" customFormat="true" ht="15" customHeight="true" x14ac:dyDescent="0.2">
      <c r="A112" s="638" t="s">
        <v>98</v>
      </c>
      <c r="B112" s="430"/>
      <c r="C112" s="367"/>
      <c r="D112" s="367"/>
      <c r="E112" s="367"/>
      <c r="F112" s="367"/>
      <c r="G112" s="367"/>
      <c r="H112" s="367"/>
      <c r="I112" s="367"/>
      <c r="J112" s="367"/>
      <c r="K112" s="367"/>
      <c r="L112" s="367"/>
      <c r="M112" s="367"/>
      <c r="N112" s="367"/>
      <c r="O112" s="367"/>
      <c r="P112" s="367"/>
      <c r="Q112" s="367"/>
      <c r="R112" s="367"/>
      <c r="S112" s="367"/>
      <c r="T112" s="367"/>
      <c r="U112" s="367"/>
      <c r="AI112" s="417"/>
      <c r="AJ112" s="417"/>
      <c r="AK112" s="417"/>
      <c r="AL112" s="417"/>
      <c r="AM112" s="417"/>
      <c r="AN112" s="417"/>
      <c r="AO112" s="417"/>
      <c r="AP112" s="417"/>
      <c r="AQ112" s="417"/>
      <c r="AR112" s="417"/>
      <c r="AS112" s="417"/>
      <c r="AT112" s="417"/>
      <c r="AU112" s="417"/>
      <c r="AV112" s="417"/>
      <c r="AW112" s="417"/>
      <c r="AX112" s="417"/>
      <c r="AY112" s="417"/>
      <c r="AZ112" s="417"/>
      <c r="BB112" s="388"/>
      <c r="BZ112" s="417"/>
      <c r="CA112" s="417"/>
      <c r="CB112" s="417"/>
      <c r="CC112" s="417"/>
      <c r="CD112" s="417"/>
      <c r="CE112" s="417"/>
      <c r="CF112" s="417"/>
      <c r="CG112" s="417"/>
      <c r="CH112" s="417"/>
      <c r="CI112" s="417"/>
      <c r="CJ112" s="417"/>
      <c r="CK112" s="417"/>
      <c r="CL112" s="417"/>
      <c r="CM112" s="417"/>
      <c r="CN112" s="417"/>
      <c r="CO112" s="417"/>
      <c r="CP112" s="417"/>
      <c r="CQ112" s="417"/>
      <c r="CR112" s="417"/>
      <c r="CS112" s="417"/>
      <c r="CT112" s="417"/>
      <c r="CU112" s="417"/>
      <c r="CV112" s="417"/>
      <c r="CW112" s="417"/>
      <c r="CX112" s="417"/>
      <c r="CY112" s="417"/>
      <c r="CZ112" s="417"/>
    </row>
    <row r="113" s="365" customFormat="true" ht="15" customHeight="true" x14ac:dyDescent="0.2">
      <c r="A113" s="406" t="s">
        <v>41</v>
      </c>
      <c r="B113" s="405"/>
      <c r="C113" s="367"/>
      <c r="D113" s="367"/>
      <c r="E113" s="367"/>
      <c r="F113" s="367"/>
      <c r="G113" s="367"/>
      <c r="H113" s="367"/>
      <c r="I113" s="367"/>
      <c r="J113" s="367"/>
      <c r="K113" s="367"/>
      <c r="L113" s="367"/>
      <c r="M113" s="367"/>
      <c r="N113" s="367"/>
      <c r="O113" s="367"/>
      <c r="P113" s="367"/>
      <c r="Q113" s="367"/>
      <c r="R113" s="367"/>
      <c r="S113" s="367"/>
      <c r="T113" s="367"/>
      <c r="U113" s="367"/>
      <c r="AI113" s="417"/>
      <c r="AJ113" s="417"/>
      <c r="AK113" s="417"/>
      <c r="AL113" s="417"/>
      <c r="AM113" s="417"/>
      <c r="AN113" s="417"/>
      <c r="AO113" s="417"/>
      <c r="AP113" s="417"/>
      <c r="AQ113" s="417"/>
      <c r="AR113" s="417"/>
      <c r="AS113" s="417"/>
      <c r="AT113" s="417"/>
      <c r="AU113" s="417"/>
      <c r="AV113" s="417"/>
      <c r="AW113" s="417"/>
      <c r="AX113" s="417"/>
      <c r="AY113" s="417"/>
      <c r="AZ113" s="417"/>
      <c r="BB113" s="388"/>
      <c r="BZ113" s="417"/>
      <c r="CA113" s="417"/>
      <c r="CB113" s="417"/>
      <c r="CC113" s="417"/>
      <c r="CD113" s="417"/>
      <c r="CE113" s="417"/>
      <c r="CF113" s="417"/>
      <c r="CG113" s="417"/>
      <c r="CH113" s="417"/>
      <c r="CI113" s="417"/>
      <c r="CJ113" s="417"/>
      <c r="CK113" s="417"/>
      <c r="CL113" s="417"/>
      <c r="CM113" s="417"/>
      <c r="CN113" s="417"/>
      <c r="CO113" s="417"/>
      <c r="CP113" s="417"/>
      <c r="CQ113" s="417"/>
      <c r="CR113" s="417"/>
      <c r="CS113" s="417"/>
      <c r="CT113" s="417"/>
      <c r="CU113" s="417"/>
      <c r="CV113" s="417"/>
      <c r="CW113" s="417"/>
      <c r="CX113" s="417"/>
      <c r="CY113" s="417"/>
      <c r="CZ113" s="417"/>
    </row>
    <row r="114" s="365" customFormat="true" ht="15" customHeight="true" x14ac:dyDescent="0.2">
      <c r="A114" s="404" t="s">
        <v>40</v>
      </c>
      <c r="B114" s="405"/>
      <c r="C114" s="367"/>
      <c r="D114" s="367"/>
      <c r="E114" s="367"/>
      <c r="F114" s="367"/>
      <c r="G114" s="367"/>
      <c r="H114" s="367"/>
      <c r="I114" s="367"/>
      <c r="J114" s="367"/>
      <c r="K114" s="367"/>
      <c r="L114" s="367"/>
      <c r="M114" s="367"/>
      <c r="N114" s="367"/>
      <c r="O114" s="367"/>
      <c r="P114" s="367"/>
      <c r="Q114" s="367"/>
      <c r="R114" s="367"/>
      <c r="S114" s="367"/>
      <c r="T114" s="367"/>
      <c r="U114" s="367"/>
      <c r="AI114" s="417"/>
      <c r="AJ114" s="417"/>
      <c r="AK114" s="417"/>
      <c r="AL114" s="417"/>
      <c r="AM114" s="417"/>
      <c r="AN114" s="417"/>
      <c r="AO114" s="417"/>
      <c r="AP114" s="417"/>
      <c r="AQ114" s="417"/>
      <c r="AR114" s="417"/>
      <c r="AS114" s="417"/>
      <c r="AT114" s="417"/>
      <c r="AU114" s="417"/>
      <c r="AV114" s="417"/>
      <c r="AW114" s="417"/>
      <c r="AX114" s="417"/>
      <c r="AY114" s="417"/>
      <c r="AZ114" s="417"/>
      <c r="BB114" s="388"/>
      <c r="BZ114" s="417"/>
      <c r="CA114" s="417"/>
      <c r="CB114" s="417"/>
      <c r="CC114" s="417"/>
      <c r="CD114" s="417"/>
      <c r="CE114" s="417"/>
      <c r="CF114" s="417"/>
      <c r="CG114" s="417"/>
      <c r="CH114" s="417"/>
      <c r="CI114" s="417"/>
      <c r="CJ114" s="417"/>
      <c r="CK114" s="417"/>
      <c r="CL114" s="417"/>
      <c r="CM114" s="417"/>
      <c r="CN114" s="417"/>
      <c r="CO114" s="417"/>
      <c r="CP114" s="417"/>
      <c r="CQ114" s="417"/>
      <c r="CR114" s="417"/>
      <c r="CS114" s="417"/>
      <c r="CT114" s="417"/>
      <c r="CU114" s="417"/>
      <c r="CV114" s="417"/>
      <c r="CW114" s="417"/>
      <c r="CX114" s="417"/>
      <c r="CY114" s="417"/>
      <c r="CZ114" s="417"/>
    </row>
    <row r="115" s="365" customFormat="true" ht="15" customHeight="true" x14ac:dyDescent="0.2">
      <c r="A115" s="404" t="s">
        <v>136</v>
      </c>
      <c r="B115" s="429" t="str">
        <f>A1025</f>
        <v>MICS10</v>
      </c>
      <c r="C115" s="367"/>
      <c r="D115" s="367"/>
      <c r="E115" s="367"/>
      <c r="F115" s="367"/>
      <c r="G115" s="367"/>
      <c r="H115" s="367"/>
      <c r="I115" s="367"/>
      <c r="J115" s="367"/>
      <c r="K115" s="367"/>
      <c r="L115" s="367"/>
      <c r="M115" s="367"/>
      <c r="N115" s="367"/>
      <c r="O115" s="367"/>
      <c r="P115" s="367"/>
      <c r="Q115" s="367"/>
      <c r="R115" s="367"/>
      <c r="S115" s="367"/>
      <c r="T115" s="367"/>
      <c r="U115" s="367"/>
      <c r="AI115" s="417"/>
      <c r="AJ115" s="417"/>
      <c r="AK115" s="417"/>
      <c r="AL115" s="417"/>
      <c r="AM115" s="417"/>
      <c r="AN115" s="417"/>
      <c r="AO115" s="417"/>
      <c r="AP115" s="417"/>
      <c r="AQ115" s="417"/>
      <c r="AR115" s="417"/>
      <c r="AS115" s="417"/>
      <c r="AT115" s="417"/>
      <c r="AU115" s="417"/>
      <c r="AV115" s="417"/>
      <c r="AW115" s="417"/>
      <c r="AX115" s="417"/>
      <c r="AY115" s="417"/>
      <c r="AZ115" s="417"/>
      <c r="BB115" s="388"/>
      <c r="BZ115" s="417"/>
      <c r="CA115" s="417"/>
      <c r="CB115" s="417"/>
      <c r="CC115" s="417"/>
      <c r="CD115" s="417"/>
      <c r="CE115" s="417"/>
      <c r="CF115" s="417"/>
      <c r="CG115" s="417"/>
      <c r="CH115" s="417"/>
      <c r="CI115" s="417"/>
      <c r="CJ115" s="417"/>
      <c r="CK115" s="417"/>
      <c r="CL115" s="417"/>
      <c r="CM115" s="417"/>
      <c r="CN115" s="417"/>
      <c r="CO115" s="417"/>
      <c r="CP115" s="417"/>
      <c r="CQ115" s="417"/>
      <c r="CR115" s="417"/>
      <c r="CS115" s="417"/>
      <c r="CT115" s="417"/>
      <c r="CU115" s="417"/>
      <c r="CV115" s="417"/>
      <c r="CW115" s="417"/>
      <c r="CX115" s="417"/>
      <c r="CY115" s="417"/>
      <c r="CZ115" s="417"/>
    </row>
    <row r="116" s="365" customFormat="true" ht="15" customHeight="true" x14ac:dyDescent="0.2">
      <c r="A116" s="254" t="str">
        <f>B1030</f>
        <v/>
      </c>
      <c r="B116" s="253"/>
      <c r="C116" s="367"/>
      <c r="D116" s="367"/>
      <c r="E116" s="367"/>
      <c r="F116" s="367"/>
      <c r="G116" s="367"/>
      <c r="H116" s="367"/>
      <c r="I116" s="367"/>
      <c r="J116" s="367"/>
      <c r="K116" s="367"/>
      <c r="L116" s="367"/>
      <c r="M116" s="367"/>
      <c r="N116" s="367"/>
      <c r="O116" s="367"/>
      <c r="P116" s="367"/>
      <c r="Q116" s="367"/>
      <c r="R116" s="367"/>
      <c r="S116" s="367"/>
      <c r="T116" s="367"/>
      <c r="U116" s="367"/>
      <c r="AI116" s="417"/>
      <c r="AJ116" s="417"/>
      <c r="AK116" s="417"/>
      <c r="AL116" s="417"/>
      <c r="AM116" s="417"/>
      <c r="AN116" s="417"/>
      <c r="AO116" s="417"/>
      <c r="AP116" s="417"/>
      <c r="AQ116" s="417"/>
      <c r="AR116" s="417"/>
      <c r="AS116" s="417"/>
      <c r="AT116" s="417"/>
      <c r="AU116" s="417"/>
      <c r="AV116" s="417"/>
      <c r="AW116" s="417"/>
      <c r="AX116" s="417"/>
      <c r="AY116" s="417"/>
      <c r="AZ116" s="417"/>
      <c r="BB116" s="388"/>
      <c r="BZ116" s="417"/>
      <c r="CA116" s="417"/>
      <c r="CB116" s="417"/>
      <c r="CC116" s="417"/>
      <c r="CD116" s="417"/>
      <c r="CE116" s="417"/>
      <c r="CF116" s="417"/>
      <c r="CG116" s="417"/>
      <c r="CH116" s="417"/>
      <c r="CI116" s="417"/>
      <c r="CJ116" s="417"/>
      <c r="CK116" s="417"/>
      <c r="CL116" s="417"/>
      <c r="CM116" s="417"/>
      <c r="CN116" s="417"/>
      <c r="CO116" s="417"/>
      <c r="CP116" s="417"/>
      <c r="CQ116" s="417"/>
      <c r="CR116" s="417"/>
      <c r="CS116" s="417"/>
      <c r="CT116" s="417"/>
      <c r="CU116" s="417"/>
      <c r="CV116" s="417"/>
      <c r="CW116" s="417"/>
      <c r="CX116" s="417"/>
      <c r="CY116" s="417"/>
      <c r="CZ116" s="417"/>
    </row>
    <row r="117" s="365" customFormat="true" ht="15" customHeight="true" x14ac:dyDescent="0.2">
      <c r="A117" s="254" t="str">
        <f>B1029</f>
        <v/>
      </c>
      <c r="B117" s="252"/>
      <c r="C117" s="367"/>
      <c r="D117" s="367"/>
      <c r="E117" s="367"/>
      <c r="F117" s="367"/>
      <c r="G117" s="367"/>
      <c r="H117" s="367"/>
      <c r="I117" s="367"/>
      <c r="J117" s="367"/>
      <c r="K117" s="367"/>
      <c r="L117" s="367"/>
      <c r="M117" s="367"/>
      <c r="N117" s="367"/>
      <c r="O117" s="367"/>
      <c r="P117" s="367"/>
      <c r="Q117" s="367"/>
      <c r="R117" s="367"/>
      <c r="S117" s="367"/>
      <c r="T117" s="367"/>
      <c r="U117" s="367"/>
      <c r="AI117" s="417"/>
      <c r="AJ117" s="417"/>
      <c r="AK117" s="417"/>
      <c r="AL117" s="417"/>
      <c r="AM117" s="417"/>
      <c r="AN117" s="417"/>
      <c r="AO117" s="417"/>
      <c r="AP117" s="417"/>
      <c r="AQ117" s="417"/>
      <c r="AR117" s="417"/>
      <c r="AS117" s="417"/>
      <c r="AT117" s="417"/>
      <c r="AU117" s="417"/>
      <c r="AV117" s="417"/>
      <c r="AW117" s="417"/>
      <c r="AX117" s="417"/>
      <c r="AY117" s="417"/>
      <c r="AZ117" s="417"/>
      <c r="BB117" s="388"/>
      <c r="BZ117" s="417"/>
      <c r="CA117" s="417"/>
      <c r="CB117" s="417"/>
      <c r="CC117" s="417"/>
      <c r="CD117" s="417"/>
      <c r="CE117" s="417"/>
      <c r="CF117" s="417"/>
      <c r="CG117" s="417"/>
      <c r="CH117" s="417"/>
      <c r="CI117" s="417"/>
      <c r="CJ117" s="417"/>
      <c r="CK117" s="417"/>
      <c r="CL117" s="417"/>
      <c r="CM117" s="417"/>
      <c r="CN117" s="417"/>
      <c r="CO117" s="417"/>
      <c r="CP117" s="417"/>
      <c r="CQ117" s="417"/>
      <c r="CR117" s="417"/>
      <c r="CS117" s="417"/>
      <c r="CT117" s="417"/>
      <c r="CU117" s="417"/>
      <c r="CV117" s="417"/>
      <c r="CW117" s="417"/>
      <c r="CX117" s="417"/>
      <c r="CY117" s="417"/>
      <c r="CZ117" s="417"/>
    </row>
    <row r="118" s="365" customFormat="true" ht="21" customHeight="true" x14ac:dyDescent="0.2">
      <c r="A118" s="251"/>
      <c r="B118" s="253"/>
      <c r="C118" s="367"/>
      <c r="D118" s="367"/>
      <c r="E118" s="367"/>
      <c r="F118" s="367"/>
      <c r="G118" s="367"/>
      <c r="H118" s="367"/>
      <c r="I118" s="367"/>
      <c r="J118" s="367"/>
      <c r="K118" s="367"/>
      <c r="L118" s="367"/>
      <c r="M118" s="367"/>
      <c r="N118" s="367"/>
      <c r="O118" s="367"/>
      <c r="P118" s="367"/>
      <c r="Q118" s="367"/>
      <c r="R118" s="367"/>
      <c r="S118" s="367"/>
      <c r="T118" s="367"/>
      <c r="U118" s="367"/>
      <c r="AI118" s="417"/>
      <c r="AJ118" s="417"/>
      <c r="AK118" s="417"/>
      <c r="AL118" s="417"/>
      <c r="AM118" s="417"/>
      <c r="AN118" s="417"/>
      <c r="AO118" s="417"/>
      <c r="AP118" s="417"/>
      <c r="AQ118" s="417"/>
      <c r="AR118" s="417"/>
      <c r="AS118" s="417"/>
      <c r="AT118" s="417"/>
      <c r="AU118" s="417"/>
      <c r="AV118" s="417"/>
      <c r="AW118" s="417"/>
      <c r="AX118" s="417"/>
      <c r="AY118" s="417"/>
      <c r="AZ118" s="417"/>
      <c r="BB118" s="388"/>
      <c r="BZ118" s="417"/>
      <c r="CA118" s="417"/>
      <c r="CB118" s="417"/>
      <c r="CC118" s="417"/>
      <c r="CD118" s="417"/>
      <c r="CE118" s="417"/>
      <c r="CF118" s="417"/>
      <c r="CG118" s="417"/>
      <c r="CH118" s="417"/>
      <c r="CI118" s="417"/>
      <c r="CJ118" s="417"/>
      <c r="CK118" s="417"/>
      <c r="CL118" s="417"/>
      <c r="CM118" s="417"/>
      <c r="CN118" s="417"/>
      <c r="CO118" s="417"/>
      <c r="CP118" s="417"/>
      <c r="CQ118" s="417"/>
      <c r="CR118" s="417"/>
      <c r="CS118" s="417"/>
      <c r="CT118" s="417"/>
      <c r="CU118" s="417"/>
      <c r="CV118" s="417"/>
      <c r="CW118" s="417"/>
      <c r="CX118" s="417"/>
      <c r="CY118" s="417"/>
      <c r="CZ118" s="417"/>
    </row>
    <row r="119" s="365" customFormat="true" ht="15" customHeight="true" x14ac:dyDescent="0.2">
      <c r="A119" s="250"/>
      <c r="B119" s="249"/>
      <c r="C119" s="367"/>
      <c r="D119" s="367"/>
      <c r="E119" s="367"/>
      <c r="F119" s="367"/>
      <c r="G119" s="367"/>
      <c r="H119" s="367"/>
      <c r="I119" s="367"/>
      <c r="J119" s="367"/>
      <c r="K119" s="367"/>
      <c r="L119" s="367"/>
      <c r="M119" s="367"/>
      <c r="N119" s="367"/>
      <c r="O119" s="367"/>
      <c r="P119" s="367"/>
      <c r="Q119" s="367"/>
      <c r="R119" s="367"/>
      <c r="S119" s="367"/>
      <c r="T119" s="367"/>
      <c r="U119" s="367"/>
      <c r="AI119" s="417"/>
      <c r="AJ119" s="417"/>
      <c r="AK119" s="417"/>
      <c r="AL119" s="417"/>
      <c r="AM119" s="417"/>
      <c r="AN119" s="417"/>
      <c r="AO119" s="417"/>
      <c r="AP119" s="417"/>
      <c r="AQ119" s="417"/>
      <c r="AR119" s="417"/>
      <c r="AS119" s="417"/>
      <c r="AT119" s="417"/>
      <c r="AU119" s="417"/>
      <c r="AV119" s="417"/>
      <c r="AW119" s="417"/>
      <c r="AX119" s="417"/>
      <c r="AY119" s="417"/>
      <c r="AZ119" s="417"/>
      <c r="BB119" s="388"/>
      <c r="BZ119" s="417"/>
      <c r="CA119" s="417"/>
      <c r="CB119" s="417"/>
      <c r="CC119" s="417"/>
      <c r="CD119" s="417"/>
      <c r="CE119" s="417"/>
      <c r="CF119" s="417"/>
      <c r="CG119" s="417"/>
      <c r="CH119" s="417"/>
      <c r="CI119" s="417"/>
      <c r="CJ119" s="417"/>
      <c r="CK119" s="417"/>
      <c r="CL119" s="417"/>
      <c r="CM119" s="417"/>
      <c r="CN119" s="417"/>
      <c r="CO119" s="417"/>
      <c r="CP119" s="417"/>
      <c r="CQ119" s="417"/>
      <c r="CR119" s="417"/>
      <c r="CS119" s="417"/>
      <c r="CT119" s="417"/>
      <c r="CU119" s="417"/>
      <c r="CV119" s="417"/>
      <c r="CW119" s="417"/>
      <c r="CX119" s="417"/>
      <c r="CY119" s="417"/>
      <c r="CZ119" s="417"/>
    </row>
    <row r="120" s="603" customFormat="true" ht="15" customHeight="true" x14ac:dyDescent="0.2">
      <c r="A120" s="370" t="s">
        <v>99</v>
      </c>
      <c r="B120" s="413"/>
      <c r="C120" s="867" t="s">
        <v>115</v>
      </c>
      <c r="D120" s="868"/>
      <c r="E120" s="868"/>
      <c r="F120" s="868"/>
      <c r="G120" s="869"/>
      <c r="H120" s="856" t="s">
        <v>39</v>
      </c>
      <c r="I120" s="857"/>
      <c r="J120" s="857"/>
      <c r="K120" s="857"/>
      <c r="L120" s="858"/>
      <c r="M120" s="859" t="s">
        <v>38</v>
      </c>
      <c r="N120" s="860"/>
      <c r="O120" s="860"/>
      <c r="P120" s="860"/>
      <c r="Q120" s="861"/>
      <c r="R120" s="97" t="s">
        <v>143</v>
      </c>
      <c r="S120" s="502"/>
      <c r="T120" s="502"/>
      <c r="U120" s="502"/>
      <c r="V120" s="502"/>
      <c r="W120" s="502"/>
      <c r="X120" s="502"/>
      <c r="Y120" s="502"/>
      <c r="Z120" s="502"/>
      <c r="AA120" s="502"/>
      <c r="AB120" s="502"/>
      <c r="AC120" s="502"/>
      <c r="AD120" s="502"/>
      <c r="AE120" s="502"/>
      <c r="AF120" s="502"/>
      <c r="AG120" s="502"/>
      <c r="AH120" s="502"/>
      <c r="AI120" s="743"/>
      <c r="AJ120" s="743"/>
      <c r="AK120" s="743"/>
      <c r="AL120" s="743"/>
      <c r="AM120" s="743"/>
      <c r="AN120" s="743"/>
      <c r="AO120" s="743"/>
      <c r="AP120" s="743"/>
      <c r="AQ120" s="743"/>
      <c r="AR120" s="743"/>
      <c r="AS120" s="743"/>
      <c r="AT120" s="743"/>
      <c r="AU120" s="743"/>
      <c r="AV120" s="743"/>
      <c r="AW120" s="743"/>
      <c r="AX120" s="743"/>
      <c r="AY120" s="743"/>
      <c r="AZ120" s="422"/>
      <c r="BA120" s="423" t="s">
        <v>131</v>
      </c>
      <c r="BB120" s="370" t="s">
        <v>99</v>
      </c>
      <c r="BC120" s="859" t="s">
        <v>115</v>
      </c>
      <c r="BD120" s="860"/>
      <c r="BE120" s="860"/>
      <c r="BF120" s="860"/>
      <c r="BG120" s="889"/>
      <c r="BH120" s="859" t="s">
        <v>39</v>
      </c>
      <c r="BI120" s="860"/>
      <c r="BJ120" s="860"/>
      <c r="BK120" s="860"/>
      <c r="BL120" s="889"/>
      <c r="BM120" s="859" t="s">
        <v>38</v>
      </c>
      <c r="BN120" s="860"/>
      <c r="BO120" s="860"/>
      <c r="BP120" s="860"/>
      <c r="BQ120" s="861"/>
      <c r="BR120" s="96" t="s">
        <v>143</v>
      </c>
      <c r="BS120" s="502"/>
      <c r="BT120" s="502"/>
      <c r="BU120" s="502"/>
      <c r="BV120" s="502"/>
      <c r="BW120" s="502"/>
      <c r="BX120" s="502"/>
      <c r="BY120" s="502"/>
      <c r="BZ120" s="516"/>
      <c r="CA120" s="516"/>
      <c r="CB120" s="516"/>
      <c r="CC120" s="516"/>
      <c r="CD120" s="516"/>
      <c r="CE120" s="516"/>
      <c r="CF120" s="516"/>
      <c r="CG120" s="516"/>
      <c r="CH120" s="516"/>
      <c r="CI120" s="421"/>
      <c r="CJ120" s="421"/>
      <c r="CK120" s="421"/>
      <c r="CL120" s="421"/>
      <c r="CM120" s="421"/>
      <c r="CN120" s="421"/>
      <c r="CO120" s="421"/>
      <c r="CP120" s="421"/>
      <c r="CQ120" s="421"/>
      <c r="CR120" s="421"/>
      <c r="CS120" s="421"/>
      <c r="CT120" s="421"/>
      <c r="CU120" s="421"/>
      <c r="CV120" s="421"/>
      <c r="CW120" s="421"/>
      <c r="CX120" s="421"/>
      <c r="CY120" s="421"/>
      <c r="CZ120" s="421"/>
    </row>
    <row r="121" s="603" customFormat="true" ht="24" x14ac:dyDescent="0.2">
      <c r="A121" s="409" t="s">
        <v>87</v>
      </c>
      <c r="B121" s="451"/>
      <c r="C121" s="493" t="s">
        <v>0</v>
      </c>
      <c r="D121" s="632" t="s">
        <v>1</v>
      </c>
      <c r="E121" s="632" t="s">
        <v>2</v>
      </c>
      <c r="F121" s="632" t="s">
        <v>3</v>
      </c>
      <c r="G121" s="633" t="s">
        <v>4</v>
      </c>
      <c r="H121" s="456" t="s">
        <v>0</v>
      </c>
      <c r="I121" s="636" t="s">
        <v>1</v>
      </c>
      <c r="J121" s="636" t="s">
        <v>2</v>
      </c>
      <c r="K121" s="636" t="s">
        <v>3</v>
      </c>
      <c r="L121" s="637" t="s">
        <v>4</v>
      </c>
      <c r="M121" s="457" t="s">
        <v>0</v>
      </c>
      <c r="N121" s="636" t="s">
        <v>1</v>
      </c>
      <c r="O121" s="636" t="s">
        <v>2</v>
      </c>
      <c r="P121" s="636" t="s">
        <v>3</v>
      </c>
      <c r="Q121" s="630" t="s">
        <v>4</v>
      </c>
      <c r="R121" s="456" t="s">
        <v>396</v>
      </c>
      <c r="S121" s="636" t="s">
        <v>397</v>
      </c>
      <c r="T121" s="636" t="s">
        <v>398</v>
      </c>
      <c r="U121" s="636" t="s">
        <v>399</v>
      </c>
      <c r="V121" s="636" t="s">
        <v>400</v>
      </c>
      <c r="W121" s="636" t="s">
        <v>401</v>
      </c>
      <c r="X121" s="636" t="s">
        <v>402</v>
      </c>
      <c r="Y121" s="636" t="s">
        <v>403</v>
      </c>
      <c r="Z121" s="636" t="s">
        <v>404</v>
      </c>
      <c r="AA121" s="636" t="s">
        <v>405</v>
      </c>
      <c r="AB121" s="636" t="s">
        <v>406</v>
      </c>
      <c r="AC121" s="636" t="s">
        <v>407</v>
      </c>
      <c r="AD121" s="636" t="s">
        <v>408</v>
      </c>
      <c r="AE121" s="636" t="s">
        <v>409</v>
      </c>
      <c r="AF121" s="636" t="s">
        <v>410</v>
      </c>
      <c r="AG121" s="636" t="s">
        <v>411</v>
      </c>
      <c r="AH121" s="637" t="s">
        <v>412</v>
      </c>
      <c r="AI121" s="743"/>
      <c r="AJ121" s="743"/>
      <c r="AK121" s="743"/>
      <c r="AL121" s="743"/>
      <c r="AM121" s="743"/>
      <c r="AN121" s="743"/>
      <c r="AO121" s="743"/>
      <c r="AP121" s="743"/>
      <c r="AQ121" s="743"/>
      <c r="AR121" s="743"/>
      <c r="AS121" s="743"/>
      <c r="AT121" s="743"/>
      <c r="AU121" s="743"/>
      <c r="AV121" s="743"/>
      <c r="AW121" s="743"/>
      <c r="AX121" s="743"/>
      <c r="AY121" s="743"/>
      <c r="AZ121" s="422"/>
      <c r="BA121" s="409" t="s">
        <v>117</v>
      </c>
      <c r="BB121" s="408"/>
      <c r="BC121" s="532" t="s">
        <v>0</v>
      </c>
      <c r="BD121" s="604" t="s">
        <v>1</v>
      </c>
      <c r="BE121" s="604" t="s">
        <v>2</v>
      </c>
      <c r="BF121" s="604" t="s">
        <v>3</v>
      </c>
      <c r="BG121" s="533" t="s">
        <v>4</v>
      </c>
      <c r="BH121" s="532" t="s">
        <v>0</v>
      </c>
      <c r="BI121" s="604" t="s">
        <v>1</v>
      </c>
      <c r="BJ121" s="604" t="s">
        <v>2</v>
      </c>
      <c r="BK121" s="604" t="s">
        <v>3</v>
      </c>
      <c r="BL121" s="533" t="s">
        <v>4</v>
      </c>
      <c r="BM121" s="532" t="s">
        <v>0</v>
      </c>
      <c r="BN121" s="604" t="s">
        <v>1</v>
      </c>
      <c r="BO121" s="604" t="s">
        <v>2</v>
      </c>
      <c r="BP121" s="604" t="s">
        <v>3</v>
      </c>
      <c r="BQ121" s="533" t="s">
        <v>4</v>
      </c>
      <c r="BR121" s="532" t="s">
        <v>396</v>
      </c>
      <c r="BS121" s="604" t="s">
        <v>397</v>
      </c>
      <c r="BT121" s="604" t="s">
        <v>398</v>
      </c>
      <c r="BU121" s="604" t="s">
        <v>399</v>
      </c>
      <c r="BV121" s="604" t="s">
        <v>400</v>
      </c>
      <c r="BW121" s="604" t="s">
        <v>401</v>
      </c>
      <c r="BX121" s="604" t="s">
        <v>402</v>
      </c>
      <c r="BY121" s="605" t="s">
        <v>403</v>
      </c>
      <c r="BZ121" s="605" t="s">
        <v>404</v>
      </c>
      <c r="CA121" s="605" t="s">
        <v>405</v>
      </c>
      <c r="CB121" s="605" t="s">
        <v>406</v>
      </c>
      <c r="CC121" s="605" t="s">
        <v>407</v>
      </c>
      <c r="CD121" s="605" t="s">
        <v>408</v>
      </c>
      <c r="CE121" s="605" t="s">
        <v>409</v>
      </c>
      <c r="CF121" s="605" t="s">
        <v>410</v>
      </c>
      <c r="CG121" s="605" t="s">
        <v>411</v>
      </c>
      <c r="CH121" s="605" t="s">
        <v>412</v>
      </c>
      <c r="CI121" s="763"/>
      <c r="CJ121" s="763"/>
      <c r="CK121" s="763"/>
      <c r="CL121" s="763"/>
      <c r="CM121" s="763"/>
      <c r="CN121" s="763"/>
      <c r="CO121" s="763"/>
      <c r="CP121" s="763"/>
      <c r="CQ121" s="763"/>
      <c r="CR121" s="763"/>
      <c r="CS121" s="763"/>
      <c r="CT121" s="763"/>
      <c r="CU121" s="763"/>
      <c r="CV121" s="763"/>
      <c r="CW121" s="763"/>
      <c r="CX121" s="763"/>
      <c r="CY121" s="763"/>
      <c r="CZ121" s="763"/>
    </row>
    <row r="122" s="603" customFormat="true" ht="15" customHeight="true" x14ac:dyDescent="0.2">
      <c r="A122" s="862" t="s">
        <v>18</v>
      </c>
      <c r="B122" s="453" t="s">
        <v>14</v>
      </c>
      <c r="C122" s="199">
        <v>1.7391599618471592</v>
      </c>
      <c r="D122" s="198">
        <v>5.337830905786368</v>
      </c>
      <c r="E122" s="198">
        <v>16.982775094187531</v>
      </c>
      <c r="F122" s="198">
        <v>64.568732533035501</v>
      </c>
      <c r="G122" s="197">
        <v>94.473947096131923</v>
      </c>
      <c r="H122" s="196">
        <v>14.030637351595077</v>
      </c>
      <c r="I122" s="198">
        <v>68.892883475075379</v>
      </c>
      <c r="J122" s="198">
        <v>91.859760084498504</v>
      </c>
      <c r="K122" s="198">
        <v>95.111236570859106</v>
      </c>
      <c r="L122" s="195">
        <v>97.281508963246793</v>
      </c>
      <c r="M122" s="199">
        <v>1.3555901725528519</v>
      </c>
      <c r="N122" s="198">
        <v>2.0089869861899556</v>
      </c>
      <c r="O122" s="198">
        <v>5.45757672798198</v>
      </c>
      <c r="P122" s="198">
        <v>11.536968204023712</v>
      </c>
      <c r="Q122" s="197">
        <v>45.771098603863955</v>
      </c>
      <c r="R122" s="196">
        <v>26.647970453413212</v>
      </c>
      <c r="S122" s="198">
        <v>95.737468039869384</v>
      </c>
      <c r="T122" s="198">
        <v>10.164193271250046</v>
      </c>
      <c r="U122" s="198">
        <v>10.062805234145159</v>
      </c>
      <c r="V122" s="198">
        <v>24.683840199961654</v>
      </c>
      <c r="W122" s="198">
        <v>14.224214676728247</v>
      </c>
      <c r="X122" s="198">
        <v>28.236560712945895</v>
      </c>
      <c r="Y122" s="198">
        <v>31.057148479250174</v>
      </c>
      <c r="Z122" s="198">
        <v>15.928006171225437</v>
      </c>
      <c r="AA122" s="198">
        <v>18.779225363886979</v>
      </c>
      <c r="AB122" s="198">
        <v>22.930607889790874</v>
      </c>
      <c r="AC122" s="198">
        <v>45.005594960777898</v>
      </c>
      <c r="AD122" s="198">
        <v>13.868459755083617</v>
      </c>
      <c r="AE122" s="198">
        <v>11.087928295345652</v>
      </c>
      <c r="AF122" s="198">
        <v>16.509677261723915</v>
      </c>
      <c r="AG122" s="198">
        <v>28.974910777047924</v>
      </c>
      <c r="AH122" s="195">
        <v>0.70519830120470761</v>
      </c>
      <c r="AI122" s="743"/>
      <c r="AJ122" s="743"/>
      <c r="AK122" s="743"/>
      <c r="AL122" s="743"/>
      <c r="AM122" s="743"/>
      <c r="AN122" s="743"/>
      <c r="AO122" s="743"/>
      <c r="AP122" s="743"/>
      <c r="AQ122" s="743"/>
      <c r="AR122" s="743"/>
      <c r="AS122" s="743"/>
      <c r="AT122" s="743"/>
      <c r="AU122" s="743"/>
      <c r="AV122" s="743"/>
      <c r="AW122" s="743"/>
      <c r="AX122" s="743"/>
      <c r="AY122" s="743"/>
      <c r="AZ122" s="422"/>
      <c r="BA122" s="888" t="s">
        <v>18</v>
      </c>
      <c r="BB122" s="642" t="s">
        <v>14</v>
      </c>
      <c r="BC122" s="559">
        <v>195.21719571675385</v>
      </c>
      <c r="BD122" s="555">
        <v>599.65413712384827</v>
      </c>
      <c r="BE122" s="555">
        <v>1906.5961460564929</v>
      </c>
      <c r="BF122" s="555">
        <v>7251.0887979719664</v>
      </c>
      <c r="BG122" s="568">
        <v>10610.301990826672</v>
      </c>
      <c r="BH122" s="559">
        <v>612.32511918673481</v>
      </c>
      <c r="BI122" s="555">
        <v>3005.5219220321233</v>
      </c>
      <c r="BJ122" s="555">
        <v>4010.6567861369986</v>
      </c>
      <c r="BK122" s="555">
        <v>4149.3875996240749</v>
      </c>
      <c r="BL122" s="568">
        <v>4245.7106034999279</v>
      </c>
      <c r="BM122" s="559">
        <v>93.013329595150637</v>
      </c>
      <c r="BN122" s="555">
        <v>138.02023553418448</v>
      </c>
      <c r="BO122" s="555">
        <v>374.61589705211622</v>
      </c>
      <c r="BP122" s="555">
        <v>792.33705897223888</v>
      </c>
      <c r="BQ122" s="568">
        <v>3141.2697160622001</v>
      </c>
      <c r="BR122" s="559">
        <v>75.173613018544302</v>
      </c>
      <c r="BS122" s="555">
        <v>10321.220953114584</v>
      </c>
      <c r="BT122" s="555">
        <v>384.59402902012459</v>
      </c>
      <c r="BU122" s="555">
        <v>54.734690184534429</v>
      </c>
      <c r="BV122" s="555">
        <v>257.84672613539954</v>
      </c>
      <c r="BW122" s="555">
        <v>258.24638126254507</v>
      </c>
      <c r="BX122" s="555">
        <v>1140.6270617773712</v>
      </c>
      <c r="BY122" s="563">
        <v>1658.1501943133621</v>
      </c>
      <c r="BZ122" s="563">
        <v>332.33190359774648</v>
      </c>
      <c r="CA122" s="563">
        <v>252.46555933187324</v>
      </c>
      <c r="CB122" s="563">
        <v>675.7766409258046</v>
      </c>
      <c r="CC122" s="563">
        <v>2655.3775118846975</v>
      </c>
      <c r="CD122" s="563">
        <v>404.07110753813106</v>
      </c>
      <c r="CE122" s="563">
        <v>534.75258830010659</v>
      </c>
      <c r="CF122" s="563">
        <v>1104.7399272806199</v>
      </c>
      <c r="CG122" s="563">
        <v>450.95195755673433</v>
      </c>
      <c r="CH122" s="563">
        <v>1.7974224535679459</v>
      </c>
      <c r="CI122" s="83"/>
      <c r="CJ122" s="83"/>
      <c r="CK122" s="83"/>
      <c r="CL122" s="83"/>
      <c r="CM122" s="83"/>
      <c r="CN122" s="83"/>
      <c r="CO122" s="83"/>
      <c r="CP122" s="83"/>
      <c r="CQ122" s="83"/>
      <c r="CR122" s="83"/>
      <c r="CS122" s="83"/>
      <c r="CT122" s="83"/>
      <c r="CU122" s="83"/>
      <c r="CV122" s="83"/>
      <c r="CW122" s="83"/>
      <c r="CX122" s="83"/>
      <c r="CY122" s="83"/>
      <c r="CZ122" s="85"/>
    </row>
    <row r="123" s="603" customFormat="true" ht="15" customHeight="true" x14ac:dyDescent="0.2">
      <c r="A123" s="863"/>
      <c r="B123" s="454" t="s">
        <v>52</v>
      </c>
      <c r="C123" s="194">
        <v>98.260840038152793</v>
      </c>
      <c r="D123" s="193">
        <v>94.662169094213539</v>
      </c>
      <c r="E123" s="193">
        <v>83.017224905812526</v>
      </c>
      <c r="F123" s="193">
        <v>35.431267466964513</v>
      </c>
      <c r="G123" s="192">
        <v>5.5260529038680994</v>
      </c>
      <c r="H123" s="191">
        <v>85.969362648405067</v>
      </c>
      <c r="I123" s="193">
        <v>31.107116524924709</v>
      </c>
      <c r="J123" s="193">
        <v>8.1402399155015743</v>
      </c>
      <c r="K123" s="193">
        <v>4.8887634291409032</v>
      </c>
      <c r="L123" s="190">
        <v>2.71849103675327</v>
      </c>
      <c r="M123" s="194">
        <v>98.644409827447149</v>
      </c>
      <c r="N123" s="193">
        <v>97.991013013810104</v>
      </c>
      <c r="O123" s="193">
        <v>94.542423272018013</v>
      </c>
      <c r="P123" s="193">
        <v>88.463031795976292</v>
      </c>
      <c r="Q123" s="192">
        <v>54.228901396136095</v>
      </c>
      <c r="R123" s="191">
        <v>73.352029546586692</v>
      </c>
      <c r="S123" s="193">
        <v>4.2625319601305414</v>
      </c>
      <c r="T123" s="193">
        <v>89.835806728749844</v>
      </c>
      <c r="U123" s="193">
        <v>89.937194765854954</v>
      </c>
      <c r="V123" s="193">
        <v>75.316159800038491</v>
      </c>
      <c r="W123" s="193">
        <v>85.775785323271819</v>
      </c>
      <c r="X123" s="193">
        <v>71.763439287054126</v>
      </c>
      <c r="Y123" s="193">
        <v>68.942851520750068</v>
      </c>
      <c r="Z123" s="193">
        <v>84.071993828774623</v>
      </c>
      <c r="AA123" s="193">
        <v>81.220774636113063</v>
      </c>
      <c r="AB123" s="193">
        <v>77.069392110209037</v>
      </c>
      <c r="AC123" s="193">
        <v>54.994405039222002</v>
      </c>
      <c r="AD123" s="193">
        <v>86.131540244916366</v>
      </c>
      <c r="AE123" s="193">
        <v>88.912071704654366</v>
      </c>
      <c r="AF123" s="193">
        <v>83.490322738276134</v>
      </c>
      <c r="AG123" s="193">
        <v>71.025089222951962</v>
      </c>
      <c r="AH123" s="190">
        <v>99.294801698795297</v>
      </c>
      <c r="AI123" s="743"/>
      <c r="AJ123" s="743"/>
      <c r="AK123" s="743"/>
      <c r="AL123" s="743"/>
      <c r="AM123" s="743"/>
      <c r="AN123" s="743"/>
      <c r="AO123" s="743"/>
      <c r="AP123" s="743"/>
      <c r="AQ123" s="743"/>
      <c r="AR123" s="743"/>
      <c r="AS123" s="743"/>
      <c r="AT123" s="743"/>
      <c r="AU123" s="743"/>
      <c r="AV123" s="743"/>
      <c r="AW123" s="743"/>
      <c r="AX123" s="743"/>
      <c r="AY123" s="743"/>
      <c r="AZ123" s="422"/>
      <c r="BA123" s="886"/>
      <c r="BB123" s="641" t="s">
        <v>52</v>
      </c>
      <c r="BC123" s="560">
        <v>11029.580982675869</v>
      </c>
      <c r="BD123" s="556">
        <v>10634.387324807903</v>
      </c>
      <c r="BE123" s="556">
        <v>9320.0504737238007</v>
      </c>
      <c r="BF123" s="556">
        <v>3978.9423850965104</v>
      </c>
      <c r="BG123" s="569">
        <v>620.62708216968156</v>
      </c>
      <c r="BH123" s="560">
        <v>3751.8751936174685</v>
      </c>
      <c r="BI123" s="556">
        <v>1357.0795114228836</v>
      </c>
      <c r="BJ123" s="556">
        <v>355.40816161350955</v>
      </c>
      <c r="BK123" s="556">
        <v>213.2805237503149</v>
      </c>
      <c r="BL123" s="569">
        <v>118.64460515948041</v>
      </c>
      <c r="BM123" s="560">
        <v>6768.4505168111436</v>
      </c>
      <c r="BN123" s="556">
        <v>6732.1206107208718</v>
      </c>
      <c r="BO123" s="556">
        <v>6489.5275813417456</v>
      </c>
      <c r="BP123" s="556">
        <v>6075.4729666798903</v>
      </c>
      <c r="BQ123" s="569">
        <v>3721.7285773565613</v>
      </c>
      <c r="BR123" s="560">
        <v>206.92521754705174</v>
      </c>
      <c r="BS123" s="556">
        <v>459.53308648081872</v>
      </c>
      <c r="BT123" s="556">
        <v>3399.2186037833917</v>
      </c>
      <c r="BU123" s="556">
        <v>489.19604196169138</v>
      </c>
      <c r="BV123" s="556">
        <v>786.75056523663125</v>
      </c>
      <c r="BW123" s="556">
        <v>1557.2941398254368</v>
      </c>
      <c r="BX123" s="556">
        <v>2898.9125739914311</v>
      </c>
      <c r="BY123" s="564">
        <v>3680.8789036774124</v>
      </c>
      <c r="BZ123" s="564">
        <v>1754.1307711726663</v>
      </c>
      <c r="CA123" s="564">
        <v>1091.9219456893525</v>
      </c>
      <c r="CB123" s="564">
        <v>2271.2740616710162</v>
      </c>
      <c r="CC123" s="564">
        <v>3244.7278287931458</v>
      </c>
      <c r="CD123" s="564">
        <v>2509.5264705203472</v>
      </c>
      <c r="CE123" s="564">
        <v>4288.0833288890244</v>
      </c>
      <c r="CF123" s="564">
        <v>5586.7290200976113</v>
      </c>
      <c r="CG123" s="564">
        <v>1105.4012648109053</v>
      </c>
      <c r="CH123" s="564">
        <v>253.08442432589325</v>
      </c>
      <c r="CI123" s="83"/>
      <c r="CJ123" s="83"/>
      <c r="CK123" s="83"/>
      <c r="CL123" s="83"/>
      <c r="CM123" s="83"/>
      <c r="CN123" s="83"/>
      <c r="CO123" s="83"/>
      <c r="CP123" s="83"/>
      <c r="CQ123" s="83"/>
      <c r="CR123" s="83"/>
      <c r="CS123" s="83"/>
      <c r="CT123" s="83"/>
      <c r="CU123" s="83"/>
      <c r="CV123" s="83"/>
      <c r="CW123" s="83"/>
      <c r="CX123" s="83"/>
      <c r="CY123" s="83"/>
      <c r="CZ123" s="85"/>
    </row>
    <row r="124" s="603" customFormat="true" ht="15" customHeight="true" x14ac:dyDescent="0.2">
      <c r="A124" s="863" t="s">
        <v>51</v>
      </c>
      <c r="B124" s="454" t="s">
        <v>15</v>
      </c>
      <c r="C124" s="194">
        <f>C122*C129/100</f>
        <v>1.0344993656764214</v>
      </c>
      <c r="D124" s="193">
        <f>D122*D129/100</f>
        <v>3.6072938310898737</v>
      </c>
      <c r="E124" s="193">
        <f t="shared" ref="E124:AH124" si="0">E122*E129/100</f>
        <v>9.6682093292430267</v>
      </c>
      <c r="F124" s="193">
        <f t="shared" si="0"/>
        <v>35.376230267238817</v>
      </c>
      <c r="G124" s="192">
        <f t="shared" si="0"/>
        <v>60.552670899774547</v>
      </c>
      <c r="H124" s="191">
        <f t="shared" si="0"/>
        <v>6.6968455807760243</v>
      </c>
      <c r="I124" s="193">
        <f t="shared" si="0"/>
        <v>37.097031440850479</v>
      </c>
      <c r="J124" s="193">
        <f t="shared" si="0"/>
        <v>43.429141986285096</v>
      </c>
      <c r="K124" s="193">
        <f t="shared" si="0"/>
        <v>51.578805758669851</v>
      </c>
      <c r="L124" s="190">
        <f t="shared" si="0"/>
        <v>70.14411822140589</v>
      </c>
      <c r="M124" s="194">
        <f t="shared" si="0"/>
        <v>0.92722942366245431</v>
      </c>
      <c r="N124" s="193">
        <f t="shared" si="0"/>
        <v>1.2971650679516109</v>
      </c>
      <c r="O124" s="193">
        <f t="shared" si="0"/>
        <v>4.3139750528956675</v>
      </c>
      <c r="P124" s="193">
        <f t="shared" si="0"/>
        <v>7.8693422946622551</v>
      </c>
      <c r="Q124" s="192">
        <f t="shared" si="0"/>
        <v>33.118195955487565</v>
      </c>
      <c r="R124" s="191">
        <f t="shared" si="0"/>
        <v>17.118687145838308</v>
      </c>
      <c r="S124" s="193">
        <f t="shared" si="0"/>
        <v>48.682113255587545</v>
      </c>
      <c r="T124" s="193">
        <f t="shared" si="0"/>
        <v>7.5595215900275967</v>
      </c>
      <c r="U124" s="193">
        <f t="shared" si="0"/>
        <v>6.4457486871808172</v>
      </c>
      <c r="V124" s="193">
        <f t="shared" si="0"/>
        <v>18.295940690281665</v>
      </c>
      <c r="W124" s="193">
        <f t="shared" si="0"/>
        <v>11.213644752594911</v>
      </c>
      <c r="X124" s="193">
        <f t="shared" si="0"/>
        <v>19.87977661352453</v>
      </c>
      <c r="Y124" s="193">
        <f t="shared" si="0"/>
        <v>24.601410342394406</v>
      </c>
      <c r="Z124" s="193">
        <f t="shared" si="0"/>
        <v>11.691642437135785</v>
      </c>
      <c r="AA124" s="193">
        <f t="shared" si="0"/>
        <v>13.496477246306718</v>
      </c>
      <c r="AB124" s="193">
        <f t="shared" si="0"/>
        <v>18.07009508069466</v>
      </c>
      <c r="AC124" s="193">
        <f t="shared" si="0"/>
        <v>26.239938350359111</v>
      </c>
      <c r="AD124" s="193">
        <f t="shared" si="0"/>
        <v>9.800261373299783</v>
      </c>
      <c r="AE124" s="193">
        <f t="shared" si="0"/>
        <v>6.7979261121108241</v>
      </c>
      <c r="AF124" s="193">
        <f t="shared" si="0"/>
        <v>11.803583198046276</v>
      </c>
      <c r="AG124" s="193">
        <f t="shared" si="0"/>
        <v>21.770233421569671</v>
      </c>
      <c r="AH124" s="190">
        <f t="shared" si="0"/>
        <v>0.70519830120470761</v>
      </c>
      <c r="AI124" s="743"/>
      <c r="AJ124" s="743"/>
      <c r="AK124" s="743"/>
      <c r="AL124" s="743"/>
      <c r="AM124" s="743"/>
      <c r="AN124" s="743"/>
      <c r="AO124" s="743"/>
      <c r="AP124" s="743"/>
      <c r="AQ124" s="743"/>
      <c r="AR124" s="743"/>
      <c r="AS124" s="743"/>
      <c r="AT124" s="743"/>
      <c r="AU124" s="743"/>
      <c r="AV124" s="743"/>
      <c r="AW124" s="743"/>
      <c r="AX124" s="743"/>
      <c r="AY124" s="743"/>
      <c r="AZ124" s="422"/>
      <c r="BA124" s="886" t="s">
        <v>51</v>
      </c>
      <c r="BB124" s="641" t="s">
        <v>15</v>
      </c>
      <c r="BC124" s="560">
        <v>116.12046595393024</v>
      </c>
      <c r="BD124" s="556">
        <v>403.84985230483824</v>
      </c>
      <c r="BE124" s="556">
        <v>1079.3270929439084</v>
      </c>
      <c r="BF124" s="556">
        <v>3965.1367934004502</v>
      </c>
      <c r="BG124" s="569">
        <v>6779.4883588707708</v>
      </c>
      <c r="BH124" s="560">
        <v>292.26375578424125</v>
      </c>
      <c r="BI124" s="556">
        <v>1618.0027385159447</v>
      </c>
      <c r="BJ124" s="556">
        <v>1887.0496225283471</v>
      </c>
      <c r="BK124" s="556">
        <v>2246.2983131488922</v>
      </c>
      <c r="BL124" s="569">
        <v>3047.1236674397119</v>
      </c>
      <c r="BM124" s="560">
        <v>63.621511677840765</v>
      </c>
      <c r="BN124" s="556">
        <v>89.117067176695727</v>
      </c>
      <c r="BO124" s="556">
        <v>294.48571834673095</v>
      </c>
      <c r="BP124" s="556">
        <v>534.76046365737363</v>
      </c>
      <c r="BQ124" s="569">
        <v>2271.1997051981339</v>
      </c>
      <c r="BR124" s="560">
        <v>48.291616246592916</v>
      </c>
      <c r="BS124" s="556">
        <v>5231.568570605823</v>
      </c>
      <c r="BT124" s="556">
        <v>284.28916185738962</v>
      </c>
      <c r="BU124" s="556">
        <v>34.952257443229584</v>
      </c>
      <c r="BV124" s="556">
        <v>190.57809082232933</v>
      </c>
      <c r="BW124" s="556">
        <v>202.09399988643619</v>
      </c>
      <c r="BX124" s="556">
        <v>803.05145580562032</v>
      </c>
      <c r="BY124" s="564">
        <v>1313.4764566965459</v>
      </c>
      <c r="BZ124" s="564">
        <v>243.94175551845584</v>
      </c>
      <c r="CA124" s="564">
        <v>181.44495371738023</v>
      </c>
      <c r="CB124" s="564">
        <v>526.84758548603031</v>
      </c>
      <c r="CC124" s="564">
        <v>1544.6566787808918</v>
      </c>
      <c r="CD124" s="564">
        <v>285.54017801586309</v>
      </c>
      <c r="CE124" s="564">
        <v>322.73754638897833</v>
      </c>
      <c r="CF124" s="564">
        <v>789.8331043752205</v>
      </c>
      <c r="CG124" s="564">
        <v>338.82172937355671</v>
      </c>
      <c r="CH124" s="564">
        <v>1.7974224535679459</v>
      </c>
      <c r="CI124" s="83"/>
      <c r="CJ124" s="83"/>
      <c r="CK124" s="83"/>
      <c r="CL124" s="83"/>
      <c r="CM124" s="83"/>
      <c r="CN124" s="83"/>
      <c r="CO124" s="83"/>
      <c r="CP124" s="83"/>
      <c r="CQ124" s="83"/>
      <c r="CR124" s="83"/>
      <c r="CS124" s="83"/>
      <c r="CT124" s="83"/>
      <c r="CU124" s="83"/>
      <c r="CV124" s="83"/>
      <c r="CW124" s="83"/>
      <c r="CX124" s="83"/>
      <c r="CY124" s="83"/>
      <c r="CZ124" s="85"/>
    </row>
    <row r="125" s="603" customFormat="true" ht="15" customHeight="true" x14ac:dyDescent="0.2">
      <c r="A125" s="863"/>
      <c r="B125" s="454" t="s">
        <v>16</v>
      </c>
      <c r="C125" s="194">
        <f>C122*C128/100</f>
        <v>0.7046605961707374</v>
      </c>
      <c r="D125" s="193">
        <f>D122*D128/100</f>
        <v>1.7305370746964939</v>
      </c>
      <c r="E125" s="193">
        <f t="shared" ref="E125:AH125" si="1">E122*E128/100</f>
        <v>7.3145657649445184</v>
      </c>
      <c r="F125" s="193">
        <f t="shared" si="1"/>
        <v>29.19250226579663</v>
      </c>
      <c r="G125" s="192">
        <f t="shared" si="1"/>
        <v>33.921276196357447</v>
      </c>
      <c r="H125" s="191">
        <f t="shared" si="1"/>
        <v>7.3337917708190536</v>
      </c>
      <c r="I125" s="193">
        <f t="shared" si="1"/>
        <v>31.795852034224858</v>
      </c>
      <c r="J125" s="193">
        <f t="shared" si="1"/>
        <v>48.430618098213415</v>
      </c>
      <c r="K125" s="193">
        <f t="shared" si="1"/>
        <v>43.532430812189361</v>
      </c>
      <c r="L125" s="190">
        <f t="shared" si="1"/>
        <v>27.137390741840896</v>
      </c>
      <c r="M125" s="194">
        <f t="shared" si="1"/>
        <v>0.42836074889039699</v>
      </c>
      <c r="N125" s="193">
        <f t="shared" si="1"/>
        <v>0.71182191823834495</v>
      </c>
      <c r="O125" s="193">
        <f t="shared" si="1"/>
        <v>1.1436016750863121</v>
      </c>
      <c r="P125" s="193">
        <f t="shared" si="1"/>
        <v>3.6676259093614605</v>
      </c>
      <c r="Q125" s="192">
        <f t="shared" si="1"/>
        <v>12.652902648376401</v>
      </c>
      <c r="R125" s="191">
        <f t="shared" si="1"/>
        <v>9.5292833075749019</v>
      </c>
      <c r="S125" s="193">
        <f t="shared" si="1"/>
        <v>47.055354784281846</v>
      </c>
      <c r="T125" s="193">
        <f t="shared" si="1"/>
        <v>2.6046716812224493</v>
      </c>
      <c r="U125" s="193">
        <f t="shared" si="1"/>
        <v>3.6170565469643434</v>
      </c>
      <c r="V125" s="193">
        <f t="shared" si="1"/>
        <v>6.3878995096799915</v>
      </c>
      <c r="W125" s="193">
        <f t="shared" si="1"/>
        <v>3.0105699241333377</v>
      </c>
      <c r="X125" s="193">
        <f t="shared" si="1"/>
        <v>8.356784099421386</v>
      </c>
      <c r="Y125" s="193">
        <f t="shared" si="1"/>
        <v>6.4557381368557687</v>
      </c>
      <c r="Z125" s="193">
        <f t="shared" si="1"/>
        <v>4.2363637340896618</v>
      </c>
      <c r="AA125" s="193">
        <f t="shared" si="1"/>
        <v>5.2827481175802644</v>
      </c>
      <c r="AB125" s="193">
        <f t="shared" si="1"/>
        <v>4.860512809096214</v>
      </c>
      <c r="AC125" s="193">
        <f t="shared" si="1"/>
        <v>18.765656610418802</v>
      </c>
      <c r="AD125" s="193">
        <f t="shared" si="1"/>
        <v>4.068198381783831</v>
      </c>
      <c r="AE125" s="193">
        <f t="shared" si="1"/>
        <v>4.2900021832348365</v>
      </c>
      <c r="AF125" s="193">
        <f t="shared" si="1"/>
        <v>4.7060940636776465</v>
      </c>
      <c r="AG125" s="193">
        <f t="shared" si="1"/>
        <v>7.2046773554782622</v>
      </c>
      <c r="AH125" s="190">
        <f t="shared" si="1"/>
        <v>0</v>
      </c>
      <c r="AI125" s="743"/>
      <c r="AJ125" s="743"/>
      <c r="AK125" s="743"/>
      <c r="AL125" s="743"/>
      <c r="AM125" s="743"/>
      <c r="AN125" s="743"/>
      <c r="AO125" s="743"/>
      <c r="AP125" s="743"/>
      <c r="AQ125" s="743"/>
      <c r="AR125" s="743"/>
      <c r="AS125" s="743"/>
      <c r="AT125" s="743"/>
      <c r="AU125" s="743"/>
      <c r="AV125" s="743"/>
      <c r="AW125" s="743"/>
      <c r="AX125" s="743"/>
      <c r="AY125" s="743"/>
      <c r="AZ125" s="422"/>
      <c r="BA125" s="886"/>
      <c r="BB125" s="641" t="s">
        <v>16</v>
      </c>
      <c r="BC125" s="560">
        <v>79.096729762823571</v>
      </c>
      <c r="BD125" s="556">
        <v>193.74000975492305</v>
      </c>
      <c r="BE125" s="556">
        <v>816.57406603159757</v>
      </c>
      <c r="BF125" s="556">
        <v>3272.0350345732563</v>
      </c>
      <c r="BG125" s="569">
        <v>3797.832427109367</v>
      </c>
      <c r="BH125" s="560">
        <v>320.06136340249361</v>
      </c>
      <c r="BI125" s="556">
        <v>1386.7895534134998</v>
      </c>
      <c r="BJ125" s="556">
        <v>2104.369909723508</v>
      </c>
      <c r="BK125" s="556">
        <v>1895.8722378765988</v>
      </c>
      <c r="BL125" s="569">
        <v>1178.872693801829</v>
      </c>
      <c r="BM125" s="560">
        <v>29.391817917309847</v>
      </c>
      <c r="BN125" s="556">
        <v>48.903168357488774</v>
      </c>
      <c r="BO125" s="556">
        <v>78.065903641298192</v>
      </c>
      <c r="BP125" s="556">
        <v>249.23319616459875</v>
      </c>
      <c r="BQ125" s="569">
        <v>867.71842293334555</v>
      </c>
      <c r="BR125" s="560">
        <v>26.881996771951378</v>
      </c>
      <c r="BS125" s="556">
        <v>5056.7508003547964</v>
      </c>
      <c r="BT125" s="556">
        <v>97.953279232013514</v>
      </c>
      <c r="BU125" s="556">
        <v>19.6135930443033</v>
      </c>
      <c r="BV125" s="556">
        <v>66.539005210393739</v>
      </c>
      <c r="BW125" s="556">
        <v>54.256946009023423</v>
      </c>
      <c r="BX125" s="556">
        <v>337.57560597175177</v>
      </c>
      <c r="BY125" s="564">
        <v>344.67373761681608</v>
      </c>
      <c r="BZ125" s="564">
        <v>88.390148079290853</v>
      </c>
      <c r="CA125" s="564">
        <v>71.02060561449305</v>
      </c>
      <c r="CB125" s="564">
        <v>141.71200684118492</v>
      </c>
      <c r="CC125" s="564">
        <v>1104.6709191142397</v>
      </c>
      <c r="CD125" s="564">
        <v>118.53092952226793</v>
      </c>
      <c r="CE125" s="564">
        <v>203.67164276086203</v>
      </c>
      <c r="CF125" s="564">
        <v>314.90682290539991</v>
      </c>
      <c r="CG125" s="564">
        <v>112.13022818317769</v>
      </c>
      <c r="CH125" s="564">
        <v>0</v>
      </c>
      <c r="CI125" s="83"/>
      <c r="CJ125" s="83"/>
      <c r="CK125" s="83"/>
      <c r="CL125" s="83"/>
      <c r="CM125" s="83"/>
      <c r="CN125" s="83"/>
      <c r="CO125" s="83"/>
      <c r="CP125" s="83"/>
      <c r="CQ125" s="83"/>
      <c r="CR125" s="83"/>
      <c r="CS125" s="83"/>
      <c r="CT125" s="83"/>
      <c r="CU125" s="83"/>
      <c r="CV125" s="83"/>
      <c r="CW125" s="83"/>
      <c r="CX125" s="83"/>
      <c r="CY125" s="83"/>
      <c r="CZ125" s="85"/>
    </row>
    <row r="126" s="603" customFormat="true" ht="15" customHeight="true" x14ac:dyDescent="0.2">
      <c r="A126" s="863"/>
      <c r="B126" s="454" t="s">
        <v>22</v>
      </c>
      <c r="C126" s="194">
        <f>100-C124-C125-C127</f>
        <v>40.04086263254743</v>
      </c>
      <c r="D126" s="193">
        <f>100-D124-D125-D127</f>
        <v>55.614184872896921</v>
      </c>
      <c r="E126" s="193">
        <f t="shared" ref="E126:AH126" si="2">100-E124-E125-E127</f>
        <v>57.580153359405095</v>
      </c>
      <c r="F126" s="193">
        <f t="shared" si="2"/>
        <v>26.435442843985363</v>
      </c>
      <c r="G126" s="192">
        <f t="shared" si="2"/>
        <v>4.2287452531139849</v>
      </c>
      <c r="H126" s="191">
        <f t="shared" si="2"/>
        <v>62.30109359994325</v>
      </c>
      <c r="I126" s="193">
        <f t="shared" si="2"/>
        <v>25.635921109747077</v>
      </c>
      <c r="J126" s="193">
        <f t="shared" si="2"/>
        <v>6.2371888792660695</v>
      </c>
      <c r="K126" s="193">
        <f t="shared" si="2"/>
        <v>3.5121881245285174</v>
      </c>
      <c r="L126" s="190">
        <f t="shared" si="2"/>
        <v>2.0999795592215054</v>
      </c>
      <c r="M126" s="194">
        <f t="shared" si="2"/>
        <v>35.296921166537935</v>
      </c>
      <c r="N126" s="193">
        <f t="shared" si="2"/>
        <v>46.325157179086233</v>
      </c>
      <c r="O126" s="193">
        <f t="shared" si="2"/>
        <v>58.101999578627719</v>
      </c>
      <c r="P126" s="193">
        <f t="shared" si="2"/>
        <v>57.658755179093795</v>
      </c>
      <c r="Q126" s="192">
        <f t="shared" si="2"/>
        <v>39.982293179496637</v>
      </c>
      <c r="R126" s="191">
        <f t="shared" si="2"/>
        <v>44.775810718722738</v>
      </c>
      <c r="S126" s="193">
        <f t="shared" si="2"/>
        <v>3.082394293387404</v>
      </c>
      <c r="T126" s="193">
        <f t="shared" si="2"/>
        <v>62.867386712735623</v>
      </c>
      <c r="U126" s="193">
        <f t="shared" si="2"/>
        <v>71.909718742266051</v>
      </c>
      <c r="V126" s="193">
        <f t="shared" si="2"/>
        <v>56.014892904259511</v>
      </c>
      <c r="W126" s="193">
        <f t="shared" si="2"/>
        <v>52.125783348264747</v>
      </c>
      <c r="X126" s="193">
        <f t="shared" si="2"/>
        <v>54.192350348401874</v>
      </c>
      <c r="Y126" s="193">
        <f t="shared" si="2"/>
        <v>56.206406221139602</v>
      </c>
      <c r="Z126" s="193">
        <f t="shared" si="2"/>
        <v>63.729266246053697</v>
      </c>
      <c r="AA126" s="193">
        <f t="shared" si="2"/>
        <v>47.768598532698725</v>
      </c>
      <c r="AB126" s="193">
        <f t="shared" si="2"/>
        <v>53.539353873612356</v>
      </c>
      <c r="AC126" s="193">
        <f t="shared" si="2"/>
        <v>28.871468301220681</v>
      </c>
      <c r="AD126" s="193">
        <f t="shared" si="2"/>
        <v>43.289239303124972</v>
      </c>
      <c r="AE126" s="193">
        <f t="shared" si="2"/>
        <v>20.645549297189476</v>
      </c>
      <c r="AF126" s="193">
        <f t="shared" si="2"/>
        <v>30.620571217297893</v>
      </c>
      <c r="AG126" s="193">
        <f t="shared" si="2"/>
        <v>57.276398174936965</v>
      </c>
      <c r="AH126" s="190">
        <f t="shared" si="2"/>
        <v>95.740218142167237</v>
      </c>
      <c r="AI126" s="743"/>
      <c r="AJ126" s="743"/>
      <c r="AK126" s="743"/>
      <c r="AL126" s="743"/>
      <c r="AM126" s="743"/>
      <c r="AN126" s="743"/>
      <c r="AO126" s="743"/>
      <c r="AP126" s="743"/>
      <c r="AQ126" s="743"/>
      <c r="AR126" s="743"/>
      <c r="AS126" s="743"/>
      <c r="AT126" s="743"/>
      <c r="AU126" s="743"/>
      <c r="AV126" s="743"/>
      <c r="AW126" s="743"/>
      <c r="AX126" s="743"/>
      <c r="AY126" s="743"/>
      <c r="AZ126" s="422"/>
      <c r="BA126" s="886"/>
      <c r="BB126" s="641" t="s">
        <v>22</v>
      </c>
      <c r="BC126" s="560">
        <v>4494.5060193909267</v>
      </c>
      <c r="BD126" s="556">
        <v>6248.5266451379866</v>
      </c>
      <c r="BE126" s="556">
        <v>6467.0408323036218</v>
      </c>
      <c r="BF126" s="556">
        <v>2969.960420975669</v>
      </c>
      <c r="BG126" s="569">
        <v>475.35524774872698</v>
      </c>
      <c r="BH126" s="560">
        <v>2718.9445217691728</v>
      </c>
      <c r="BI126" s="556">
        <v>1118.4329813019469</v>
      </c>
      <c r="BJ126" s="556">
        <v>272.68581214203664</v>
      </c>
      <c r="BK126" s="556">
        <v>153.3244598504815</v>
      </c>
      <c r="BL126" s="569">
        <v>91.772502124745571</v>
      </c>
      <c r="BM126" s="560">
        <v>2421.8854847365292</v>
      </c>
      <c r="BN126" s="556">
        <v>3182.6035454522525</v>
      </c>
      <c r="BO126" s="556">
        <v>3988.9568454723494</v>
      </c>
      <c r="BP126" s="556">
        <v>3962.4638926095072</v>
      </c>
      <c r="BQ126" s="569">
        <v>2744.3191200978995</v>
      </c>
      <c r="BR126" s="560">
        <v>126.31203841378132</v>
      </c>
      <c r="BS126" s="556">
        <v>332.69363126456693</v>
      </c>
      <c r="BT126" s="556">
        <v>2379.418306460127</v>
      </c>
      <c r="BU126" s="556">
        <v>391.16949717499529</v>
      </c>
      <c r="BV126" s="556">
        <v>585.27088189630865</v>
      </c>
      <c r="BW126" s="556">
        <v>947.00253266073946</v>
      </c>
      <c r="BX126" s="556">
        <v>2189.1214718783872</v>
      </c>
      <c r="BY126" s="564">
        <v>3000.8763830815446</v>
      </c>
      <c r="BZ126" s="564">
        <v>1329.6873531289709</v>
      </c>
      <c r="CA126" s="564">
        <v>642.19506999735222</v>
      </c>
      <c r="CB126" s="564">
        <v>1579.5300787928877</v>
      </c>
      <c r="CC126" s="564">
        <v>1705.0274583766268</v>
      </c>
      <c r="CD126" s="564">
        <v>1261.2742278957817</v>
      </c>
      <c r="CE126" s="564">
        <v>1001.3967152563008</v>
      </c>
      <c r="CF126" s="564">
        <v>2048.9660145153393</v>
      </c>
      <c r="CG126" s="564">
        <v>891.42306865175055</v>
      </c>
      <c r="CH126" s="564">
        <v>244.02443611144059</v>
      </c>
      <c r="CI126" s="83"/>
      <c r="CJ126" s="83"/>
      <c r="CK126" s="83"/>
      <c r="CL126" s="83"/>
      <c r="CM126" s="83"/>
      <c r="CN126" s="83"/>
      <c r="CO126" s="83"/>
      <c r="CP126" s="83"/>
      <c r="CQ126" s="83"/>
      <c r="CR126" s="83"/>
      <c r="CS126" s="83"/>
      <c r="CT126" s="83"/>
      <c r="CU126" s="83"/>
      <c r="CV126" s="83"/>
      <c r="CW126" s="83"/>
      <c r="CX126" s="83"/>
      <c r="CY126" s="83"/>
      <c r="CZ126" s="85"/>
    </row>
    <row r="127" s="603" customFormat="true" ht="15" customHeight="true" x14ac:dyDescent="0.2">
      <c r="A127" s="863"/>
      <c r="B127" s="454" t="s">
        <v>19</v>
      </c>
      <c r="C127" s="194">
        <v>58.219977405605405</v>
      </c>
      <c r="D127" s="193">
        <v>39.047984221316703</v>
      </c>
      <c r="E127" s="193">
        <v>25.43707154640736</v>
      </c>
      <c r="F127" s="193">
        <v>8.9958246229791907</v>
      </c>
      <c r="G127" s="192">
        <v>1.2973076507540218</v>
      </c>
      <c r="H127" s="191">
        <v>23.668269048461674</v>
      </c>
      <c r="I127" s="193">
        <v>5.4711954151775863</v>
      </c>
      <c r="J127" s="193">
        <v>1.9030510362354198</v>
      </c>
      <c r="K127" s="193">
        <v>1.3765753046122702</v>
      </c>
      <c r="L127" s="190">
        <v>0.61851147753170854</v>
      </c>
      <c r="M127" s="194">
        <v>63.347488660909214</v>
      </c>
      <c r="N127" s="193">
        <v>51.665855834723814</v>
      </c>
      <c r="O127" s="193">
        <v>36.440423693390294</v>
      </c>
      <c r="P127" s="193">
        <v>30.804276616882483</v>
      </c>
      <c r="Q127" s="192">
        <v>14.246608216639398</v>
      </c>
      <c r="R127" s="191">
        <v>28.576218827864054</v>
      </c>
      <c r="S127" s="193">
        <v>1.1801376667432051</v>
      </c>
      <c r="T127" s="193">
        <v>26.968420016014321</v>
      </c>
      <c r="U127" s="193">
        <v>18.027476023588797</v>
      </c>
      <c r="V127" s="193">
        <v>19.301266895778824</v>
      </c>
      <c r="W127" s="193">
        <v>33.650001975007001</v>
      </c>
      <c r="X127" s="193">
        <v>17.57108893865221</v>
      </c>
      <c r="Y127" s="193">
        <v>12.736445299610228</v>
      </c>
      <c r="Z127" s="193">
        <v>20.342727582720851</v>
      </c>
      <c r="AA127" s="193">
        <v>33.452176103414295</v>
      </c>
      <c r="AB127" s="193">
        <v>23.530038236596763</v>
      </c>
      <c r="AC127" s="193">
        <v>26.122936738001407</v>
      </c>
      <c r="AD127" s="193">
        <v>42.842300941791422</v>
      </c>
      <c r="AE127" s="193">
        <v>68.266522407464862</v>
      </c>
      <c r="AF127" s="193">
        <v>52.86975152097817</v>
      </c>
      <c r="AG127" s="193">
        <v>13.748691048015097</v>
      </c>
      <c r="AH127" s="190">
        <v>3.554583556628061</v>
      </c>
      <c r="AI127" s="743"/>
      <c r="AJ127" s="743"/>
      <c r="AK127" s="743"/>
      <c r="AL127" s="743"/>
      <c r="AM127" s="743"/>
      <c r="AN127" s="743"/>
      <c r="AO127" s="743"/>
      <c r="AP127" s="743"/>
      <c r="AQ127" s="743"/>
      <c r="AR127" s="743"/>
      <c r="AS127" s="743"/>
      <c r="AT127" s="743"/>
      <c r="AU127" s="743"/>
      <c r="AV127" s="743"/>
      <c r="AW127" s="743"/>
      <c r="AX127" s="743"/>
      <c r="AY127" s="743"/>
      <c r="AZ127" s="422"/>
      <c r="BA127" s="886"/>
      <c r="BB127" s="641" t="s">
        <v>19</v>
      </c>
      <c r="BC127" s="560">
        <v>6535.0749632849947</v>
      </c>
      <c r="BD127" s="556">
        <v>4385.8606796699823</v>
      </c>
      <c r="BE127" s="556">
        <v>2853.0096414201653</v>
      </c>
      <c r="BF127" s="556">
        <v>1008.9819641208396</v>
      </c>
      <c r="BG127" s="569">
        <v>145.27183442095441</v>
      </c>
      <c r="BH127" s="560">
        <v>1032.9306718483033</v>
      </c>
      <c r="BI127" s="556">
        <v>238.64653012093638</v>
      </c>
      <c r="BJ127" s="556">
        <v>82.722349471472953</v>
      </c>
      <c r="BK127" s="556">
        <v>59.956063899833367</v>
      </c>
      <c r="BL127" s="569">
        <v>26.872103034734842</v>
      </c>
      <c r="BM127" s="560">
        <v>4346.5650320746126</v>
      </c>
      <c r="BN127" s="556">
        <v>3549.5170652686102</v>
      </c>
      <c r="BO127" s="556">
        <v>2500.5707358693917</v>
      </c>
      <c r="BP127" s="556">
        <v>2113.0090740703708</v>
      </c>
      <c r="BQ127" s="569">
        <v>977.40945725865868</v>
      </c>
      <c r="BR127" s="560">
        <v>80.613179133270251</v>
      </c>
      <c r="BS127" s="556">
        <v>126.83945521625171</v>
      </c>
      <c r="BT127" s="556">
        <v>1019.8002973232603</v>
      </c>
      <c r="BU127" s="556">
        <v>98.026544786696476</v>
      </c>
      <c r="BV127" s="556">
        <v>201.47968334032217</v>
      </c>
      <c r="BW127" s="556">
        <v>610.29160716469858</v>
      </c>
      <c r="BX127" s="556">
        <v>709.79110211304362</v>
      </c>
      <c r="BY127" s="564">
        <v>680.0025205958666</v>
      </c>
      <c r="BZ127" s="564">
        <v>424.44341804369577</v>
      </c>
      <c r="CA127" s="564">
        <v>449.72687569199786</v>
      </c>
      <c r="CB127" s="564">
        <v>691.74398287812426</v>
      </c>
      <c r="CC127" s="564">
        <v>1539.7003704165188</v>
      </c>
      <c r="CD127" s="564">
        <v>1248.2522426245596</v>
      </c>
      <c r="CE127" s="564">
        <v>3286.6866136327199</v>
      </c>
      <c r="CF127" s="564">
        <v>3537.7630055822829</v>
      </c>
      <c r="CG127" s="564">
        <v>213.97819615915438</v>
      </c>
      <c r="CH127" s="564">
        <v>9.0599882144526553</v>
      </c>
      <c r="CI127" s="83"/>
      <c r="CJ127" s="83"/>
      <c r="CK127" s="83"/>
      <c r="CL127" s="83"/>
      <c r="CM127" s="83"/>
      <c r="CN127" s="83"/>
      <c r="CO127" s="83"/>
      <c r="CP127" s="83"/>
      <c r="CQ127" s="83"/>
      <c r="CR127" s="83"/>
      <c r="CS127" s="83"/>
      <c r="CT127" s="83"/>
      <c r="CU127" s="83"/>
      <c r="CV127" s="83"/>
      <c r="CW127" s="83"/>
      <c r="CX127" s="83"/>
      <c r="CY127" s="83"/>
      <c r="CZ127" s="85"/>
    </row>
    <row r="128" s="603" customFormat="true" ht="15" customHeight="true" x14ac:dyDescent="0.2">
      <c r="A128" s="863" t="s">
        <v>191</v>
      </c>
      <c r="B128" s="454" t="s">
        <v>50</v>
      </c>
      <c r="C128" s="194">
        <v>40.517296374642761</v>
      </c>
      <c r="D128" s="193">
        <v>32.420230337767727</v>
      </c>
      <c r="E128" s="193">
        <v>43.070497750676672</v>
      </c>
      <c r="F128" s="193">
        <v>45.211515110445724</v>
      </c>
      <c r="G128" s="192">
        <v>35.90542920985493</v>
      </c>
      <c r="H128" s="191">
        <v>52.269840542812616</v>
      </c>
      <c r="I128" s="193">
        <v>46.152592880987797</v>
      </c>
      <c r="J128" s="193">
        <v>52.722343334735285</v>
      </c>
      <c r="K128" s="193">
        <v>45.770018750368294</v>
      </c>
      <c r="L128" s="190">
        <v>27.89573376384763</v>
      </c>
      <c r="M128" s="194">
        <v>31.59957615240797</v>
      </c>
      <c r="N128" s="193">
        <v>35.431882990358012</v>
      </c>
      <c r="O128" s="193">
        <v>20.954385656602135</v>
      </c>
      <c r="P128" s="193">
        <v>31.790205576559661</v>
      </c>
      <c r="Q128" s="192">
        <v>27.643869241338802</v>
      </c>
      <c r="R128" s="191">
        <v>35.759883944010987</v>
      </c>
      <c r="S128" s="193">
        <v>49.150406572989667</v>
      </c>
      <c r="T128" s="193">
        <v>25.625955860067123</v>
      </c>
      <c r="U128" s="193">
        <v>35.944813228531245</v>
      </c>
      <c r="V128" s="193">
        <v>25.878872403694768</v>
      </c>
      <c r="W128" s="193">
        <v>21.165104665207483</v>
      </c>
      <c r="X128" s="193">
        <v>29.595616068036108</v>
      </c>
      <c r="Y128" s="193">
        <v>20.786641571968399</v>
      </c>
      <c r="Z128" s="193">
        <v>26.596949351657194</v>
      </c>
      <c r="AA128" s="193">
        <v>28.130809526036941</v>
      </c>
      <c r="AB128" s="193">
        <v>21.196615599799269</v>
      </c>
      <c r="AC128" s="193">
        <v>41.69627493375647</v>
      </c>
      <c r="AD128" s="193">
        <v>29.334175918797285</v>
      </c>
      <c r="AE128" s="193">
        <v>38.690746088569483</v>
      </c>
      <c r="AF128" s="193">
        <v>28.505063963838161</v>
      </c>
      <c r="AG128" s="193">
        <v>24.865227061148875</v>
      </c>
      <c r="AH128" s="190">
        <v>0</v>
      </c>
      <c r="AI128" s="743"/>
      <c r="AJ128" s="743"/>
      <c r="AK128" s="743"/>
      <c r="AL128" s="743"/>
      <c r="AM128" s="743"/>
      <c r="AN128" s="743"/>
      <c r="AO128" s="743"/>
      <c r="AP128" s="743"/>
      <c r="AQ128" s="743"/>
      <c r="AR128" s="743"/>
      <c r="AS128" s="743"/>
      <c r="AT128" s="743"/>
      <c r="AU128" s="743"/>
      <c r="AV128" s="743"/>
      <c r="AW128" s="743"/>
      <c r="AX128" s="743"/>
      <c r="AY128" s="743"/>
      <c r="AZ128" s="422"/>
      <c r="BA128" s="886" t="s">
        <v>109</v>
      </c>
      <c r="BB128" s="641" t="s">
        <v>50</v>
      </c>
      <c r="BC128" s="120" t="s">
        <v>36</v>
      </c>
      <c r="BD128" s="116" t="s">
        <v>36</v>
      </c>
      <c r="BE128" s="116" t="s">
        <v>36</v>
      </c>
      <c r="BF128" s="116" t="s">
        <v>36</v>
      </c>
      <c r="BG128" s="111" t="s">
        <v>36</v>
      </c>
      <c r="BH128" s="120" t="s">
        <v>36</v>
      </c>
      <c r="BI128" s="116" t="s">
        <v>36</v>
      </c>
      <c r="BJ128" s="116" t="s">
        <v>36</v>
      </c>
      <c r="BK128" s="116" t="s">
        <v>36</v>
      </c>
      <c r="BL128" s="111" t="s">
        <v>36</v>
      </c>
      <c r="BM128" s="120" t="s">
        <v>36</v>
      </c>
      <c r="BN128" s="116" t="s">
        <v>36</v>
      </c>
      <c r="BO128" s="116" t="s">
        <v>36</v>
      </c>
      <c r="BP128" s="116" t="s">
        <v>36</v>
      </c>
      <c r="BQ128" s="111" t="s">
        <v>36</v>
      </c>
      <c r="BR128" s="120" t="s">
        <v>36</v>
      </c>
      <c r="BS128" s="116" t="s">
        <v>36</v>
      </c>
      <c r="BT128" s="116" t="s">
        <v>36</v>
      </c>
      <c r="BU128" s="116" t="s">
        <v>36</v>
      </c>
      <c r="BV128" s="116" t="s">
        <v>36</v>
      </c>
      <c r="BW128" s="116" t="s">
        <v>36</v>
      </c>
      <c r="BX128" s="116" t="s">
        <v>36</v>
      </c>
      <c r="BY128" s="105" t="s">
        <v>36</v>
      </c>
      <c r="BZ128" s="105" t="s">
        <v>36</v>
      </c>
      <c r="CA128" s="105" t="s">
        <v>36</v>
      </c>
      <c r="CB128" s="105" t="s">
        <v>36</v>
      </c>
      <c r="CC128" s="105" t="s">
        <v>36</v>
      </c>
      <c r="CD128" s="105" t="s">
        <v>36</v>
      </c>
      <c r="CE128" s="105" t="s">
        <v>36</v>
      </c>
      <c r="CF128" s="105" t="s">
        <v>36</v>
      </c>
      <c r="CG128" s="105" t="s">
        <v>36</v>
      </c>
      <c r="CH128" s="105" t="s">
        <v>36</v>
      </c>
      <c r="CI128" s="85"/>
      <c r="CJ128" s="85"/>
      <c r="CK128" s="85"/>
      <c r="CL128" s="85"/>
      <c r="CM128" s="85"/>
      <c r="CN128" s="85"/>
      <c r="CO128" s="85"/>
      <c r="CP128" s="85"/>
      <c r="CQ128" s="85"/>
      <c r="CR128" s="85"/>
      <c r="CS128" s="85"/>
      <c r="CT128" s="85"/>
      <c r="CU128" s="85"/>
      <c r="CV128" s="85"/>
      <c r="CW128" s="85"/>
      <c r="CX128" s="85"/>
      <c r="CY128" s="85"/>
      <c r="CZ128" s="85"/>
    </row>
    <row r="129" s="603" customFormat="true" ht="15" customHeight="true" x14ac:dyDescent="0.2">
      <c r="A129" s="864"/>
      <c r="B129" s="455" t="s">
        <v>49</v>
      </c>
      <c r="C129" s="189">
        <v>59.482703625357217</v>
      </c>
      <c r="D129" s="188">
        <v>67.579769662232266</v>
      </c>
      <c r="E129" s="188">
        <v>56.929502249323413</v>
      </c>
      <c r="F129" s="188">
        <v>54.788484889554191</v>
      </c>
      <c r="G129" s="187">
        <v>64.094570790145141</v>
      </c>
      <c r="H129" s="186">
        <v>47.730159457187391</v>
      </c>
      <c r="I129" s="188">
        <v>53.847407119012139</v>
      </c>
      <c r="J129" s="188">
        <v>47.277656665264729</v>
      </c>
      <c r="K129" s="188">
        <v>54.22998124963182</v>
      </c>
      <c r="L129" s="185">
        <v>72.104266236152355</v>
      </c>
      <c r="M129" s="189">
        <v>68.400423847591995</v>
      </c>
      <c r="N129" s="188">
        <v>64.568117009641995</v>
      </c>
      <c r="O129" s="188">
        <v>79.045614343397858</v>
      </c>
      <c r="P129" s="188">
        <v>68.209794423440371</v>
      </c>
      <c r="Q129" s="187">
        <v>72.356130758661223</v>
      </c>
      <c r="R129" s="186">
        <v>64.240116055989006</v>
      </c>
      <c r="S129" s="188">
        <v>50.84959342701034</v>
      </c>
      <c r="T129" s="188">
        <v>74.374044139932877</v>
      </c>
      <c r="U129" s="188">
        <v>64.055186771468769</v>
      </c>
      <c r="V129" s="188">
        <v>74.121127596305243</v>
      </c>
      <c r="W129" s="188">
        <v>78.834895334792535</v>
      </c>
      <c r="X129" s="188">
        <v>70.404383931963977</v>
      </c>
      <c r="Y129" s="188">
        <v>79.213358428031597</v>
      </c>
      <c r="Z129" s="188">
        <v>73.40305064834287</v>
      </c>
      <c r="AA129" s="188">
        <v>71.869190473963073</v>
      </c>
      <c r="AB129" s="188">
        <v>78.803384400200727</v>
      </c>
      <c r="AC129" s="188">
        <v>58.303725066243558</v>
      </c>
      <c r="AD129" s="188">
        <v>70.6658240812027</v>
      </c>
      <c r="AE129" s="188">
        <v>61.309253911430602</v>
      </c>
      <c r="AF129" s="188">
        <v>71.494936036161889</v>
      </c>
      <c r="AG129" s="188">
        <v>75.134772938851142</v>
      </c>
      <c r="AH129" s="185">
        <v>100</v>
      </c>
      <c r="AI129" s="743"/>
      <c r="AJ129" s="743"/>
      <c r="AK129" s="743"/>
      <c r="AL129" s="743"/>
      <c r="AM129" s="743"/>
      <c r="AN129" s="743"/>
      <c r="AO129" s="743"/>
      <c r="AP129" s="743"/>
      <c r="AQ129" s="743"/>
      <c r="AR129" s="743"/>
      <c r="AS129" s="743"/>
      <c r="AT129" s="743"/>
      <c r="AU129" s="743"/>
      <c r="AV129" s="743"/>
      <c r="AW129" s="743"/>
      <c r="AX129" s="743"/>
      <c r="AY129" s="743"/>
      <c r="AZ129" s="422"/>
      <c r="BA129" s="887"/>
      <c r="BB129" s="643" t="s">
        <v>49</v>
      </c>
      <c r="BC129" s="119" t="s">
        <v>36</v>
      </c>
      <c r="BD129" s="115" t="s">
        <v>36</v>
      </c>
      <c r="BE129" s="115" t="s">
        <v>36</v>
      </c>
      <c r="BF129" s="115" t="s">
        <v>36</v>
      </c>
      <c r="BG129" s="110" t="s">
        <v>36</v>
      </c>
      <c r="BH129" s="119" t="s">
        <v>36</v>
      </c>
      <c r="BI129" s="115" t="s">
        <v>36</v>
      </c>
      <c r="BJ129" s="115" t="s">
        <v>36</v>
      </c>
      <c r="BK129" s="115" t="s">
        <v>36</v>
      </c>
      <c r="BL129" s="110" t="s">
        <v>36</v>
      </c>
      <c r="BM129" s="119" t="s">
        <v>36</v>
      </c>
      <c r="BN129" s="115" t="s">
        <v>36</v>
      </c>
      <c r="BO129" s="115" t="s">
        <v>36</v>
      </c>
      <c r="BP129" s="115" t="s">
        <v>36</v>
      </c>
      <c r="BQ129" s="110" t="s">
        <v>36</v>
      </c>
      <c r="BR129" s="119" t="s">
        <v>36</v>
      </c>
      <c r="BS129" s="115" t="s">
        <v>36</v>
      </c>
      <c r="BT129" s="115" t="s">
        <v>36</v>
      </c>
      <c r="BU129" s="115" t="s">
        <v>36</v>
      </c>
      <c r="BV129" s="115" t="s">
        <v>36</v>
      </c>
      <c r="BW129" s="115" t="s">
        <v>36</v>
      </c>
      <c r="BX129" s="115" t="s">
        <v>36</v>
      </c>
      <c r="BY129" s="104" t="s">
        <v>36</v>
      </c>
      <c r="BZ129" s="104" t="s">
        <v>36</v>
      </c>
      <c r="CA129" s="104" t="s">
        <v>36</v>
      </c>
      <c r="CB129" s="104" t="s">
        <v>36</v>
      </c>
      <c r="CC129" s="104" t="s">
        <v>36</v>
      </c>
      <c r="CD129" s="104" t="s">
        <v>36</v>
      </c>
      <c r="CE129" s="104" t="s">
        <v>36</v>
      </c>
      <c r="CF129" s="104" t="s">
        <v>36</v>
      </c>
      <c r="CG129" s="104" t="s">
        <v>36</v>
      </c>
      <c r="CH129" s="104" t="s">
        <v>36</v>
      </c>
      <c r="CI129" s="85"/>
      <c r="CJ129" s="85"/>
      <c r="CK129" s="85"/>
      <c r="CL129" s="85"/>
      <c r="CM129" s="85"/>
      <c r="CN129" s="85"/>
      <c r="CO129" s="85"/>
      <c r="CP129" s="85"/>
      <c r="CQ129" s="85"/>
      <c r="CR129" s="85"/>
      <c r="CS129" s="85"/>
      <c r="CT129" s="85"/>
      <c r="CU129" s="85"/>
      <c r="CV129" s="85"/>
      <c r="CW129" s="85"/>
      <c r="CX129" s="85"/>
      <c r="CY129" s="85"/>
      <c r="CZ129" s="85"/>
    </row>
    <row r="130" s="385" customFormat="true" ht="15" customHeight="true" x14ac:dyDescent="0.2">
      <c r="A130" s="879" t="s">
        <v>48</v>
      </c>
      <c r="B130" s="452" t="s">
        <v>43</v>
      </c>
      <c r="C130" s="458">
        <f>(C159+C161)/(C159+C160+C161)*100</f>
        <v>2.6091141184135376</v>
      </c>
      <c r="D130" s="459">
        <f t="shared" ref="D130:AH130" si="3">(D159+D161)/(D159+D160+D161)*100</f>
        <v>6.8497030407777233</v>
      </c>
      <c r="E130" s="459">
        <f t="shared" si="3"/>
        <v>22.167237496297972</v>
      </c>
      <c r="F130" s="459">
        <f t="shared" si="3"/>
        <v>71.317136418330321</v>
      </c>
      <c r="G130" s="460">
        <f t="shared" si="3"/>
        <v>96.611573924548907</v>
      </c>
      <c r="H130" s="461">
        <f t="shared" si="3"/>
        <v>17.579823751162536</v>
      </c>
      <c r="I130" s="459">
        <f t="shared" si="3"/>
        <v>74.531372227975083</v>
      </c>
      <c r="J130" s="459">
        <f t="shared" si="3"/>
        <v>94.710397384682935</v>
      </c>
      <c r="K130" s="459">
        <f t="shared" si="3"/>
        <v>98.540231706770783</v>
      </c>
      <c r="L130" s="462">
        <f t="shared" si="3"/>
        <v>97.724571577187419</v>
      </c>
      <c r="M130" s="458">
        <f t="shared" si="3"/>
        <v>1.6121906854037489</v>
      </c>
      <c r="N130" s="459">
        <f t="shared" si="3"/>
        <v>2.9936821514986605</v>
      </c>
      <c r="O130" s="459">
        <f t="shared" si="3"/>
        <v>6.2080621515441567</v>
      </c>
      <c r="P130" s="459">
        <f t="shared" si="3"/>
        <v>16.073117883813989</v>
      </c>
      <c r="Q130" s="460">
        <f t="shared" si="3"/>
        <v>53.005660620403951</v>
      </c>
      <c r="R130" s="461">
        <f t="shared" si="3"/>
        <v>34.012868908257822</v>
      </c>
      <c r="S130" s="459">
        <f t="shared" si="3"/>
        <v>98.069847258668503</v>
      </c>
      <c r="T130" s="459">
        <f t="shared" si="3"/>
        <v>12.155396350241249</v>
      </c>
      <c r="U130" s="459">
        <f t="shared" si="3"/>
        <v>8.1285058678929385</v>
      </c>
      <c r="V130" s="459">
        <f t="shared" si="3"/>
        <v>29.538066295243258</v>
      </c>
      <c r="W130" s="459">
        <f t="shared" si="3"/>
        <v>21.530778512441529</v>
      </c>
      <c r="X130" s="459">
        <f t="shared" si="3"/>
        <v>32.751383092755709</v>
      </c>
      <c r="Y130" s="459">
        <f t="shared" si="3"/>
        <v>36.491874611239894</v>
      </c>
      <c r="Z130" s="459">
        <f t="shared" si="3"/>
        <v>18.782992950087099</v>
      </c>
      <c r="AA130" s="459">
        <f t="shared" si="3"/>
        <v>23.423355164612637</v>
      </c>
      <c r="AB130" s="459">
        <f t="shared" si="3"/>
        <v>30.922748786181874</v>
      </c>
      <c r="AC130" s="459">
        <f t="shared" si="3"/>
        <v>62.182275543481559</v>
      </c>
      <c r="AD130" s="459">
        <f t="shared" si="3"/>
        <v>24.526445911162885</v>
      </c>
      <c r="AE130" s="459">
        <f t="shared" si="3"/>
        <v>32.041837007761686</v>
      </c>
      <c r="AF130" s="459">
        <f t="shared" si="3"/>
        <v>33.770468933748113</v>
      </c>
      <c r="AG130" s="459">
        <f t="shared" si="3"/>
        <v>31.311353464132917</v>
      </c>
      <c r="AH130" s="462">
        <f t="shared" si="3"/>
        <v>0.35211108667910351</v>
      </c>
      <c r="AI130" s="743"/>
      <c r="AJ130" s="743"/>
      <c r="AK130" s="743"/>
      <c r="AL130" s="743"/>
      <c r="AM130" s="743"/>
      <c r="AN130" s="743"/>
      <c r="AO130" s="743"/>
      <c r="AP130" s="743"/>
      <c r="AQ130" s="743"/>
      <c r="AR130" s="743"/>
      <c r="AS130" s="743"/>
      <c r="AT130" s="743"/>
      <c r="AU130" s="743"/>
      <c r="AV130" s="743"/>
      <c r="AW130" s="743"/>
      <c r="AX130" s="743"/>
      <c r="AY130" s="743"/>
      <c r="AZ130" s="422"/>
      <c r="BB130" s="387"/>
      <c r="BZ130" s="422"/>
      <c r="CA130" s="422"/>
      <c r="CB130" s="422"/>
      <c r="CC130" s="422"/>
      <c r="CD130" s="422"/>
      <c r="CE130" s="422"/>
      <c r="CF130" s="422"/>
      <c r="CG130" s="422"/>
      <c r="CH130" s="422"/>
      <c r="CI130" s="422"/>
      <c r="CJ130" s="422"/>
      <c r="CK130" s="422"/>
      <c r="CL130" s="422"/>
      <c r="CM130" s="422"/>
      <c r="CN130" s="422"/>
      <c r="CO130" s="422"/>
      <c r="CP130" s="422"/>
      <c r="CQ130" s="422"/>
      <c r="CR130" s="422"/>
      <c r="CS130" s="422"/>
      <c r="CT130" s="422"/>
      <c r="CU130" s="422"/>
      <c r="CV130" s="422"/>
      <c r="CW130" s="422"/>
      <c r="CX130" s="422"/>
      <c r="CY130" s="422"/>
      <c r="CZ130" s="422"/>
    </row>
    <row r="131" s="385" customFormat="true" ht="15" customHeight="true" x14ac:dyDescent="0.2">
      <c r="A131" s="880"/>
      <c r="B131" s="449" t="s">
        <v>47</v>
      </c>
      <c r="C131" s="463"/>
      <c r="D131" s="464"/>
      <c r="E131" s="464"/>
      <c r="F131" s="464"/>
      <c r="G131" s="465"/>
      <c r="H131" s="466"/>
      <c r="I131" s="464"/>
      <c r="J131" s="464"/>
      <c r="K131" s="464"/>
      <c r="L131" s="467"/>
      <c r="M131" s="463"/>
      <c r="N131" s="464"/>
      <c r="O131" s="464"/>
      <c r="P131" s="464"/>
      <c r="Q131" s="465"/>
      <c r="R131" s="466"/>
      <c r="S131" s="464"/>
      <c r="T131" s="464"/>
      <c r="U131" s="464"/>
      <c r="V131" s="464"/>
      <c r="W131" s="464"/>
      <c r="X131" s="464"/>
      <c r="Y131" s="464"/>
      <c r="Z131" s="464"/>
      <c r="AA131" s="464"/>
      <c r="AB131" s="467"/>
      <c r="AC131" s="467"/>
      <c r="AD131" s="467"/>
      <c r="AE131" s="467"/>
      <c r="AF131" s="467"/>
      <c r="AG131" s="467"/>
      <c r="AH131" s="467"/>
      <c r="AI131" s="743"/>
      <c r="AJ131" s="743"/>
      <c r="AK131" s="743"/>
      <c r="AL131" s="743"/>
      <c r="AM131" s="743"/>
      <c r="AN131" s="743"/>
      <c r="AO131" s="743"/>
      <c r="AP131" s="743"/>
      <c r="AQ131" s="743"/>
      <c r="AR131" s="743"/>
      <c r="AS131" s="743"/>
      <c r="AT131" s="743"/>
      <c r="AU131" s="743"/>
      <c r="AV131" s="743"/>
      <c r="AW131" s="743"/>
      <c r="AX131" s="743"/>
      <c r="AY131" s="743"/>
      <c r="AZ131" s="422"/>
      <c r="BB131" s="387"/>
      <c r="BZ131" s="422"/>
      <c r="CA131" s="422"/>
      <c r="CB131" s="422"/>
      <c r="CC131" s="422"/>
      <c r="CD131" s="422"/>
      <c r="CE131" s="422"/>
      <c r="CF131" s="422"/>
      <c r="CG131" s="422"/>
      <c r="CH131" s="422"/>
      <c r="CI131" s="422"/>
      <c r="CJ131" s="422"/>
      <c r="CK131" s="422"/>
      <c r="CL131" s="422"/>
      <c r="CM131" s="422"/>
      <c r="CN131" s="422"/>
      <c r="CO131" s="422"/>
      <c r="CP131" s="422"/>
      <c r="CQ131" s="422"/>
      <c r="CR131" s="422"/>
      <c r="CS131" s="422"/>
      <c r="CT131" s="422"/>
      <c r="CU131" s="422"/>
      <c r="CV131" s="422"/>
      <c r="CW131" s="422"/>
      <c r="CX131" s="422"/>
      <c r="CY131" s="422"/>
      <c r="CZ131" s="422"/>
    </row>
    <row r="132" s="385" customFormat="true" ht="15" customHeight="true" x14ac:dyDescent="0.2">
      <c r="A132" s="881"/>
      <c r="B132" s="450" t="s">
        <v>47</v>
      </c>
      <c r="C132" s="468"/>
      <c r="D132" s="469"/>
      <c r="E132" s="469"/>
      <c r="F132" s="469"/>
      <c r="G132" s="470"/>
      <c r="H132" s="471"/>
      <c r="I132" s="469"/>
      <c r="J132" s="469"/>
      <c r="K132" s="469"/>
      <c r="L132" s="472"/>
      <c r="M132" s="468"/>
      <c r="N132" s="469"/>
      <c r="O132" s="469"/>
      <c r="P132" s="469"/>
      <c r="Q132" s="470"/>
      <c r="R132" s="95"/>
      <c r="S132" s="94"/>
      <c r="T132" s="94"/>
      <c r="U132" s="94"/>
      <c r="V132" s="94"/>
      <c r="W132" s="94"/>
      <c r="X132" s="94"/>
      <c r="Y132" s="94"/>
      <c r="Z132" s="94"/>
      <c r="AA132" s="94"/>
      <c r="AB132" s="93"/>
      <c r="AC132" s="93"/>
      <c r="AD132" s="93"/>
      <c r="AE132" s="93"/>
      <c r="AF132" s="93"/>
      <c r="AG132" s="93"/>
      <c r="AH132" s="93"/>
      <c r="AI132" s="743"/>
      <c r="AJ132" s="743"/>
      <c r="AK132" s="743"/>
      <c r="AL132" s="743"/>
      <c r="AM132" s="743"/>
      <c r="AN132" s="743"/>
      <c r="AO132" s="743"/>
      <c r="AP132" s="743"/>
      <c r="AQ132" s="743"/>
      <c r="AR132" s="743"/>
      <c r="AS132" s="743"/>
      <c r="AT132" s="743"/>
      <c r="AU132" s="743"/>
      <c r="AV132" s="743"/>
      <c r="AW132" s="743"/>
      <c r="AX132" s="743"/>
      <c r="AY132" s="743"/>
      <c r="AZ132" s="422"/>
      <c r="BB132" s="387"/>
      <c r="BZ132" s="422"/>
      <c r="CA132" s="422"/>
      <c r="CB132" s="422"/>
      <c r="CC132" s="422"/>
      <c r="CD132" s="422"/>
      <c r="CE132" s="422"/>
      <c r="CF132" s="422"/>
      <c r="CG132" s="422"/>
      <c r="CH132" s="422"/>
      <c r="CI132" s="422"/>
      <c r="CJ132" s="422"/>
      <c r="CK132" s="422"/>
      <c r="CL132" s="422"/>
      <c r="CM132" s="422"/>
      <c r="CN132" s="422"/>
      <c r="CO132" s="422"/>
      <c r="CP132" s="422"/>
      <c r="CQ132" s="422"/>
      <c r="CR132" s="422"/>
      <c r="CS132" s="422"/>
      <c r="CT132" s="422"/>
      <c r="CU132" s="422"/>
      <c r="CV132" s="422"/>
      <c r="CW132" s="422"/>
      <c r="CX132" s="422"/>
      <c r="CY132" s="422"/>
      <c r="CZ132" s="422"/>
    </row>
    <row r="133" s="603" customFormat="true" ht="15" customHeight="true" x14ac:dyDescent="0.2">
      <c r="A133" s="384"/>
      <c r="B133" s="451"/>
      <c r="C133" s="882" t="s">
        <v>115</v>
      </c>
      <c r="D133" s="883"/>
      <c r="E133" s="883"/>
      <c r="F133" s="883"/>
      <c r="G133" s="884"/>
      <c r="H133" s="856" t="s">
        <v>39</v>
      </c>
      <c r="I133" s="857"/>
      <c r="J133" s="857"/>
      <c r="K133" s="857"/>
      <c r="L133" s="858"/>
      <c r="M133" s="885" t="s">
        <v>38</v>
      </c>
      <c r="N133" s="857"/>
      <c r="O133" s="857"/>
      <c r="P133" s="857"/>
      <c r="Q133" s="858"/>
      <c r="R133" s="97" t="s">
        <v>143</v>
      </c>
      <c r="S133" s="502"/>
      <c r="T133" s="502"/>
      <c r="U133" s="502"/>
      <c r="V133" s="502"/>
      <c r="W133" s="502"/>
      <c r="X133" s="502"/>
      <c r="Y133" s="502"/>
      <c r="Z133" s="502"/>
      <c r="AA133" s="502"/>
      <c r="AB133" s="502"/>
      <c r="AC133" s="502"/>
      <c r="AD133" s="502"/>
      <c r="AE133" s="502"/>
      <c r="AF133" s="502"/>
      <c r="AG133" s="502"/>
      <c r="AH133" s="502"/>
      <c r="AI133" s="743"/>
      <c r="AJ133" s="743"/>
      <c r="AK133" s="743"/>
      <c r="AL133" s="743"/>
      <c r="AM133" s="743"/>
      <c r="AN133" s="743"/>
      <c r="AO133" s="743"/>
      <c r="AP133" s="743"/>
      <c r="AQ133" s="743"/>
      <c r="AR133" s="743"/>
      <c r="AS133" s="743"/>
      <c r="AT133" s="743"/>
      <c r="AU133" s="743"/>
      <c r="AV133" s="743"/>
      <c r="AW133" s="743"/>
      <c r="AX133" s="743"/>
      <c r="AY133" s="743"/>
      <c r="AZ133" s="422"/>
      <c r="BA133" s="423" t="s">
        <v>131</v>
      </c>
      <c r="BB133" s="370" t="s">
        <v>99</v>
      </c>
      <c r="BC133" s="859" t="s">
        <v>115</v>
      </c>
      <c r="BD133" s="860"/>
      <c r="BE133" s="860"/>
      <c r="BF133" s="860"/>
      <c r="BG133" s="889"/>
      <c r="BH133" s="859" t="s">
        <v>39</v>
      </c>
      <c r="BI133" s="860"/>
      <c r="BJ133" s="860"/>
      <c r="BK133" s="860"/>
      <c r="BL133" s="889"/>
      <c r="BM133" s="859" t="s">
        <v>38</v>
      </c>
      <c r="BN133" s="860"/>
      <c r="BO133" s="860"/>
      <c r="BP133" s="860"/>
      <c r="BQ133" s="861"/>
      <c r="BR133" s="96" t="s">
        <v>143</v>
      </c>
      <c r="BS133" s="502"/>
      <c r="BT133" s="502"/>
      <c r="BU133" s="502"/>
      <c r="BV133" s="502"/>
      <c r="BW133" s="502"/>
      <c r="BX133" s="502"/>
      <c r="BY133" s="502"/>
      <c r="BZ133" s="516"/>
      <c r="CA133" s="516"/>
      <c r="CB133" s="516"/>
      <c r="CC133" s="516"/>
      <c r="CD133" s="516"/>
      <c r="CE133" s="516"/>
      <c r="CF133" s="516"/>
      <c r="CG133" s="516"/>
      <c r="CH133" s="516"/>
      <c r="CI133" s="421"/>
      <c r="CJ133" s="421"/>
      <c r="CK133" s="421"/>
      <c r="CL133" s="421"/>
      <c r="CM133" s="421"/>
      <c r="CN133" s="421"/>
      <c r="CO133" s="421"/>
      <c r="CP133" s="421"/>
      <c r="CQ133" s="421"/>
      <c r="CR133" s="421"/>
      <c r="CS133" s="421"/>
      <c r="CT133" s="421"/>
      <c r="CU133" s="421"/>
      <c r="CV133" s="421"/>
      <c r="CW133" s="421"/>
      <c r="CX133" s="421"/>
      <c r="CY133" s="421"/>
      <c r="CZ133" s="421"/>
    </row>
    <row r="134" s="603" customFormat="true" ht="24" x14ac:dyDescent="0.2">
      <c r="A134" s="409" t="s">
        <v>69</v>
      </c>
      <c r="B134" s="451"/>
      <c r="C134" s="493" t="s">
        <v>0</v>
      </c>
      <c r="D134" s="632" t="s">
        <v>1</v>
      </c>
      <c r="E134" s="632" t="s">
        <v>2</v>
      </c>
      <c r="F134" s="632" t="s">
        <v>3</v>
      </c>
      <c r="G134" s="633" t="s">
        <v>4</v>
      </c>
      <c r="H134" s="456" t="s">
        <v>0</v>
      </c>
      <c r="I134" s="636" t="s">
        <v>1</v>
      </c>
      <c r="J134" s="636" t="s">
        <v>2</v>
      </c>
      <c r="K134" s="636" t="s">
        <v>3</v>
      </c>
      <c r="L134" s="637" t="s">
        <v>4</v>
      </c>
      <c r="M134" s="457" t="s">
        <v>0</v>
      </c>
      <c r="N134" s="636" t="s">
        <v>1</v>
      </c>
      <c r="O134" s="636" t="s">
        <v>2</v>
      </c>
      <c r="P134" s="636" t="s">
        <v>3</v>
      </c>
      <c r="Q134" s="630" t="s">
        <v>4</v>
      </c>
      <c r="R134" s="456" t="s">
        <v>396</v>
      </c>
      <c r="S134" s="636" t="s">
        <v>397</v>
      </c>
      <c r="T134" s="636" t="s">
        <v>398</v>
      </c>
      <c r="U134" s="636" t="s">
        <v>399</v>
      </c>
      <c r="V134" s="636" t="s">
        <v>400</v>
      </c>
      <c r="W134" s="636" t="s">
        <v>401</v>
      </c>
      <c r="X134" s="636" t="s">
        <v>402</v>
      </c>
      <c r="Y134" s="636" t="s">
        <v>403</v>
      </c>
      <c r="Z134" s="636" t="s">
        <v>404</v>
      </c>
      <c r="AA134" s="636" t="s">
        <v>405</v>
      </c>
      <c r="AB134" s="636" t="s">
        <v>406</v>
      </c>
      <c r="AC134" s="636" t="s">
        <v>407</v>
      </c>
      <c r="AD134" s="636" t="s">
        <v>408</v>
      </c>
      <c r="AE134" s="636" t="s">
        <v>409</v>
      </c>
      <c r="AF134" s="636" t="s">
        <v>410</v>
      </c>
      <c r="AG134" s="636" t="s">
        <v>411</v>
      </c>
      <c r="AH134" s="637" t="s">
        <v>412</v>
      </c>
      <c r="AI134" s="743"/>
      <c r="AJ134" s="743"/>
      <c r="AK134" s="743"/>
      <c r="AL134" s="743"/>
      <c r="AM134" s="743"/>
      <c r="AN134" s="743"/>
      <c r="AO134" s="743"/>
      <c r="AP134" s="743"/>
      <c r="AQ134" s="743"/>
      <c r="AR134" s="743"/>
      <c r="AS134" s="743"/>
      <c r="AT134" s="743"/>
      <c r="AU134" s="743"/>
      <c r="AV134" s="743"/>
      <c r="AW134" s="743"/>
      <c r="AX134" s="743"/>
      <c r="AY134" s="743"/>
      <c r="AZ134" s="422"/>
      <c r="BA134" s="409" t="s">
        <v>117</v>
      </c>
      <c r="BB134" s="408"/>
      <c r="BC134" s="532" t="s">
        <v>0</v>
      </c>
      <c r="BD134" s="604" t="s">
        <v>1</v>
      </c>
      <c r="BE134" s="604" t="s">
        <v>2</v>
      </c>
      <c r="BF134" s="604" t="s">
        <v>3</v>
      </c>
      <c r="BG134" s="533" t="s">
        <v>4</v>
      </c>
      <c r="BH134" s="532" t="s">
        <v>0</v>
      </c>
      <c r="BI134" s="604" t="s">
        <v>1</v>
      </c>
      <c r="BJ134" s="604" t="s">
        <v>2</v>
      </c>
      <c r="BK134" s="604" t="s">
        <v>3</v>
      </c>
      <c r="BL134" s="533" t="s">
        <v>4</v>
      </c>
      <c r="BM134" s="532" t="s">
        <v>0</v>
      </c>
      <c r="BN134" s="604" t="s">
        <v>1</v>
      </c>
      <c r="BO134" s="604" t="s">
        <v>2</v>
      </c>
      <c r="BP134" s="604" t="s">
        <v>3</v>
      </c>
      <c r="BQ134" s="533" t="s">
        <v>4</v>
      </c>
      <c r="BR134" s="532" t="s">
        <v>396</v>
      </c>
      <c r="BS134" s="604" t="s">
        <v>397</v>
      </c>
      <c r="BT134" s="604" t="s">
        <v>398</v>
      </c>
      <c r="BU134" s="604" t="s">
        <v>399</v>
      </c>
      <c r="BV134" s="604" t="s">
        <v>400</v>
      </c>
      <c r="BW134" s="604" t="s">
        <v>401</v>
      </c>
      <c r="BX134" s="604" t="s">
        <v>402</v>
      </c>
      <c r="BY134" s="605" t="s">
        <v>403</v>
      </c>
      <c r="BZ134" s="605" t="s">
        <v>404</v>
      </c>
      <c r="CA134" s="605" t="s">
        <v>405</v>
      </c>
      <c r="CB134" s="605" t="s">
        <v>406</v>
      </c>
      <c r="CC134" s="605" t="s">
        <v>407</v>
      </c>
      <c r="CD134" s="605" t="s">
        <v>408</v>
      </c>
      <c r="CE134" s="605" t="s">
        <v>409</v>
      </c>
      <c r="CF134" s="605" t="s">
        <v>410</v>
      </c>
      <c r="CG134" s="605" t="s">
        <v>411</v>
      </c>
      <c r="CH134" s="605" t="s">
        <v>412</v>
      </c>
      <c r="CI134" s="763"/>
      <c r="CJ134" s="763"/>
      <c r="CK134" s="763"/>
      <c r="CL134" s="763"/>
      <c r="CM134" s="763"/>
      <c r="CN134" s="763"/>
      <c r="CO134" s="763"/>
      <c r="CP134" s="763"/>
      <c r="CQ134" s="763"/>
      <c r="CR134" s="763"/>
      <c r="CS134" s="763"/>
      <c r="CT134" s="763"/>
      <c r="CU134" s="763"/>
      <c r="CV134" s="763"/>
      <c r="CW134" s="763"/>
      <c r="CX134" s="763"/>
      <c r="CY134" s="763"/>
      <c r="CZ134" s="763"/>
    </row>
    <row r="135" s="603" customFormat="true" ht="15" customHeight="true" x14ac:dyDescent="0.2">
      <c r="A135" s="862" t="s">
        <v>46</v>
      </c>
      <c r="B135" s="453" t="s">
        <v>45</v>
      </c>
      <c r="C135" s="199">
        <v>0</v>
      </c>
      <c r="D135" s="198">
        <v>0</v>
      </c>
      <c r="E135" s="198">
        <v>0</v>
      </c>
      <c r="F135" s="198">
        <v>0</v>
      </c>
      <c r="G135" s="197">
        <v>0.3382045670792822</v>
      </c>
      <c r="H135" s="196">
        <v>0</v>
      </c>
      <c r="I135" s="198">
        <v>0</v>
      </c>
      <c r="J135" s="198">
        <v>0</v>
      </c>
      <c r="K135" s="198">
        <v>0</v>
      </c>
      <c r="L135" s="195">
        <v>0.74220608935708343</v>
      </c>
      <c r="M135" s="199">
        <v>0</v>
      </c>
      <c r="N135" s="198">
        <v>0</v>
      </c>
      <c r="O135" s="198">
        <v>0</v>
      </c>
      <c r="P135" s="198">
        <v>0</v>
      </c>
      <c r="Q135" s="197">
        <v>8.1465923368025162E-2</v>
      </c>
      <c r="R135" s="196">
        <v>0</v>
      </c>
      <c r="S135" s="198">
        <v>0.27209394805299281</v>
      </c>
      <c r="T135" s="198">
        <v>0</v>
      </c>
      <c r="U135" s="198">
        <v>0</v>
      </c>
      <c r="V135" s="198">
        <v>0</v>
      </c>
      <c r="W135" s="198">
        <v>0</v>
      </c>
      <c r="X135" s="198">
        <v>0</v>
      </c>
      <c r="Y135" s="198">
        <v>0</v>
      </c>
      <c r="Z135" s="198">
        <v>0</v>
      </c>
      <c r="AA135" s="198">
        <v>0.22751854001924907</v>
      </c>
      <c r="AB135" s="198">
        <v>0</v>
      </c>
      <c r="AC135" s="198">
        <v>0</v>
      </c>
      <c r="AD135" s="198">
        <v>0</v>
      </c>
      <c r="AE135" s="198">
        <v>0</v>
      </c>
      <c r="AF135" s="198">
        <v>8.3554223660501345E-2</v>
      </c>
      <c r="AG135" s="198">
        <v>0</v>
      </c>
      <c r="AH135" s="195">
        <v>0</v>
      </c>
      <c r="AI135" s="743"/>
      <c r="AJ135" s="743"/>
      <c r="AK135" s="743"/>
      <c r="AL135" s="743"/>
      <c r="AM135" s="743"/>
      <c r="AN135" s="743"/>
      <c r="AO135" s="743"/>
      <c r="AP135" s="743"/>
      <c r="AQ135" s="743"/>
      <c r="AR135" s="743"/>
      <c r="AS135" s="743"/>
      <c r="AT135" s="743"/>
      <c r="AU135" s="743"/>
      <c r="AV135" s="743"/>
      <c r="AW135" s="743"/>
      <c r="AX135" s="743"/>
      <c r="AY135" s="743"/>
      <c r="AZ135" s="422"/>
      <c r="BA135" s="888" t="s">
        <v>46</v>
      </c>
      <c r="BB135" s="642" t="s">
        <v>45</v>
      </c>
      <c r="BC135" s="121" t="s">
        <v>36</v>
      </c>
      <c r="BD135" s="117" t="s">
        <v>36</v>
      </c>
      <c r="BE135" s="117" t="s">
        <v>36</v>
      </c>
      <c r="BF135" s="117" t="s">
        <v>36</v>
      </c>
      <c r="BG135" s="112" t="s">
        <v>36</v>
      </c>
      <c r="BH135" s="121" t="s">
        <v>36</v>
      </c>
      <c r="BI135" s="117" t="s">
        <v>36</v>
      </c>
      <c r="BJ135" s="117" t="s">
        <v>36</v>
      </c>
      <c r="BK135" s="117" t="s">
        <v>36</v>
      </c>
      <c r="BL135" s="112" t="s">
        <v>36</v>
      </c>
      <c r="BM135" s="121" t="s">
        <v>36</v>
      </c>
      <c r="BN135" s="117" t="s">
        <v>36</v>
      </c>
      <c r="BO135" s="117" t="s">
        <v>36</v>
      </c>
      <c r="BP135" s="117" t="s">
        <v>36</v>
      </c>
      <c r="BQ135" s="112" t="s">
        <v>36</v>
      </c>
      <c r="BR135" s="121" t="s">
        <v>36</v>
      </c>
      <c r="BS135" s="117" t="s">
        <v>36</v>
      </c>
      <c r="BT135" s="117" t="s">
        <v>36</v>
      </c>
      <c r="BU135" s="117" t="s">
        <v>36</v>
      </c>
      <c r="BV135" s="117" t="s">
        <v>36</v>
      </c>
      <c r="BW135" s="117" t="s">
        <v>36</v>
      </c>
      <c r="BX135" s="117" t="s">
        <v>36</v>
      </c>
      <c r="BY135" s="106" t="s">
        <v>36</v>
      </c>
      <c r="BZ135" s="106" t="s">
        <v>36</v>
      </c>
      <c r="CA135" s="106" t="s">
        <v>36</v>
      </c>
      <c r="CB135" s="106" t="s">
        <v>36</v>
      </c>
      <c r="CC135" s="106" t="s">
        <v>36</v>
      </c>
      <c r="CD135" s="106" t="s">
        <v>36</v>
      </c>
      <c r="CE135" s="106" t="s">
        <v>36</v>
      </c>
      <c r="CF135" s="106" t="s">
        <v>36</v>
      </c>
      <c r="CG135" s="106" t="s">
        <v>36</v>
      </c>
      <c r="CH135" s="106" t="s">
        <v>36</v>
      </c>
      <c r="CI135" s="85"/>
      <c r="CJ135" s="85"/>
      <c r="CK135" s="85"/>
      <c r="CL135" s="85"/>
      <c r="CM135" s="85"/>
      <c r="CN135" s="85"/>
      <c r="CO135" s="85"/>
      <c r="CP135" s="85"/>
      <c r="CQ135" s="85"/>
      <c r="CR135" s="85"/>
      <c r="CS135" s="85"/>
      <c r="CT135" s="85"/>
      <c r="CU135" s="85"/>
      <c r="CV135" s="85"/>
      <c r="CW135" s="85"/>
      <c r="CX135" s="85"/>
      <c r="CY135" s="85"/>
      <c r="CZ135" s="85"/>
    </row>
    <row r="136" s="603" customFormat="true" ht="15" customHeight="true" x14ac:dyDescent="0.2">
      <c r="A136" s="863"/>
      <c r="B136" s="454" t="s">
        <v>44</v>
      </c>
      <c r="C136" s="194">
        <v>0</v>
      </c>
      <c r="D136" s="193">
        <v>0</v>
      </c>
      <c r="E136" s="193">
        <v>0</v>
      </c>
      <c r="F136" s="193">
        <v>2.0712997850178994E-2</v>
      </c>
      <c r="G136" s="192">
        <v>0.6532818686585824</v>
      </c>
      <c r="H136" s="191">
        <v>0</v>
      </c>
      <c r="I136" s="193">
        <v>0</v>
      </c>
      <c r="J136" s="193">
        <v>0</v>
      </c>
      <c r="K136" s="193">
        <v>0</v>
      </c>
      <c r="L136" s="190">
        <v>1.6811102627535088</v>
      </c>
      <c r="M136" s="194">
        <v>0</v>
      </c>
      <c r="N136" s="193">
        <v>0</v>
      </c>
      <c r="O136" s="193">
        <v>0</v>
      </c>
      <c r="P136" s="193">
        <v>0</v>
      </c>
      <c r="Q136" s="192">
        <v>3.3893001543567114E-2</v>
      </c>
      <c r="R136" s="191">
        <v>0</v>
      </c>
      <c r="S136" s="193">
        <v>0.59010427784690711</v>
      </c>
      <c r="T136" s="193">
        <v>0</v>
      </c>
      <c r="U136" s="193">
        <v>0.42764197351843763</v>
      </c>
      <c r="V136" s="193">
        <v>0</v>
      </c>
      <c r="W136" s="193">
        <v>0</v>
      </c>
      <c r="X136" s="193">
        <v>0.19163261028984124</v>
      </c>
      <c r="Y136" s="193">
        <v>0</v>
      </c>
      <c r="Z136" s="193">
        <v>9.6376384805905491E-2</v>
      </c>
      <c r="AA136" s="193">
        <v>0</v>
      </c>
      <c r="AB136" s="193">
        <v>0</v>
      </c>
      <c r="AC136" s="193">
        <v>0</v>
      </c>
      <c r="AD136" s="193">
        <v>0</v>
      </c>
      <c r="AE136" s="193">
        <v>0</v>
      </c>
      <c r="AF136" s="193">
        <v>0</v>
      </c>
      <c r="AG136" s="193">
        <v>0</v>
      </c>
      <c r="AH136" s="190">
        <v>0</v>
      </c>
      <c r="AI136" s="743"/>
      <c r="AJ136" s="743"/>
      <c r="AK136" s="743"/>
      <c r="AL136" s="743"/>
      <c r="AM136" s="743"/>
      <c r="AN136" s="743"/>
      <c r="AO136" s="743"/>
      <c r="AP136" s="743"/>
      <c r="AQ136" s="743"/>
      <c r="AR136" s="743"/>
      <c r="AS136" s="743"/>
      <c r="AT136" s="743"/>
      <c r="AU136" s="743"/>
      <c r="AV136" s="743"/>
      <c r="AW136" s="743"/>
      <c r="AX136" s="743"/>
      <c r="AY136" s="743"/>
      <c r="AZ136" s="422"/>
      <c r="BA136" s="886"/>
      <c r="BB136" s="641" t="s">
        <v>44</v>
      </c>
      <c r="BC136" s="120" t="s">
        <v>36</v>
      </c>
      <c r="BD136" s="116" t="s">
        <v>36</v>
      </c>
      <c r="BE136" s="116" t="s">
        <v>36</v>
      </c>
      <c r="BF136" s="116" t="s">
        <v>36</v>
      </c>
      <c r="BG136" s="111" t="s">
        <v>36</v>
      </c>
      <c r="BH136" s="120" t="s">
        <v>36</v>
      </c>
      <c r="BI136" s="116" t="s">
        <v>36</v>
      </c>
      <c r="BJ136" s="116" t="s">
        <v>36</v>
      </c>
      <c r="BK136" s="116" t="s">
        <v>36</v>
      </c>
      <c r="BL136" s="111" t="s">
        <v>36</v>
      </c>
      <c r="BM136" s="120" t="s">
        <v>36</v>
      </c>
      <c r="BN136" s="116" t="s">
        <v>36</v>
      </c>
      <c r="BO136" s="116" t="s">
        <v>36</v>
      </c>
      <c r="BP136" s="116" t="s">
        <v>36</v>
      </c>
      <c r="BQ136" s="111" t="s">
        <v>36</v>
      </c>
      <c r="BR136" s="120" t="s">
        <v>36</v>
      </c>
      <c r="BS136" s="116" t="s">
        <v>36</v>
      </c>
      <c r="BT136" s="116" t="s">
        <v>36</v>
      </c>
      <c r="BU136" s="116" t="s">
        <v>36</v>
      </c>
      <c r="BV136" s="116" t="s">
        <v>36</v>
      </c>
      <c r="BW136" s="116" t="s">
        <v>36</v>
      </c>
      <c r="BX136" s="116" t="s">
        <v>36</v>
      </c>
      <c r="BY136" s="105" t="s">
        <v>36</v>
      </c>
      <c r="BZ136" s="105" t="s">
        <v>36</v>
      </c>
      <c r="CA136" s="105" t="s">
        <v>36</v>
      </c>
      <c r="CB136" s="105" t="s">
        <v>36</v>
      </c>
      <c r="CC136" s="105" t="s">
        <v>36</v>
      </c>
      <c r="CD136" s="105" t="s">
        <v>36</v>
      </c>
      <c r="CE136" s="105" t="s">
        <v>36</v>
      </c>
      <c r="CF136" s="105" t="s">
        <v>36</v>
      </c>
      <c r="CG136" s="105" t="s">
        <v>36</v>
      </c>
      <c r="CH136" s="105" t="s">
        <v>36</v>
      </c>
      <c r="CI136" s="85"/>
      <c r="CJ136" s="85"/>
      <c r="CK136" s="85"/>
      <c r="CL136" s="85"/>
      <c r="CM136" s="85"/>
      <c r="CN136" s="85"/>
      <c r="CO136" s="85"/>
      <c r="CP136" s="85"/>
      <c r="CQ136" s="85"/>
      <c r="CR136" s="85"/>
      <c r="CS136" s="85"/>
      <c r="CT136" s="85"/>
      <c r="CU136" s="85"/>
      <c r="CV136" s="85"/>
      <c r="CW136" s="85"/>
      <c r="CX136" s="85"/>
      <c r="CY136" s="85"/>
      <c r="CZ136" s="85"/>
    </row>
    <row r="137" s="603" customFormat="true" ht="15" customHeight="true" x14ac:dyDescent="0.2">
      <c r="A137" s="863"/>
      <c r="B137" s="454" t="s">
        <v>43</v>
      </c>
      <c r="C137" s="194">
        <v>1.7391599618471592</v>
      </c>
      <c r="D137" s="193">
        <v>5.337830905786368</v>
      </c>
      <c r="E137" s="193">
        <v>16.982775094187531</v>
      </c>
      <c r="F137" s="193">
        <v>64.548019535185318</v>
      </c>
      <c r="G137" s="192">
        <v>93.482460660394068</v>
      </c>
      <c r="H137" s="191">
        <v>14.030637351595077</v>
      </c>
      <c r="I137" s="193">
        <v>68.892883475075379</v>
      </c>
      <c r="J137" s="193">
        <v>91.859760084498504</v>
      </c>
      <c r="K137" s="193">
        <v>95.111236570859106</v>
      </c>
      <c r="L137" s="190">
        <v>94.858192611136232</v>
      </c>
      <c r="M137" s="194">
        <v>1.3555901725528519</v>
      </c>
      <c r="N137" s="193">
        <v>2.0089869861899556</v>
      </c>
      <c r="O137" s="193">
        <v>5.45757672798198</v>
      </c>
      <c r="P137" s="193">
        <v>11.536968204023712</v>
      </c>
      <c r="Q137" s="192">
        <v>45.655739678952365</v>
      </c>
      <c r="R137" s="191">
        <v>26.647970453413212</v>
      </c>
      <c r="S137" s="193">
        <v>94.875269813969481</v>
      </c>
      <c r="T137" s="193">
        <v>10.164193271250046</v>
      </c>
      <c r="U137" s="193">
        <v>9.6351632606267206</v>
      </c>
      <c r="V137" s="193">
        <v>24.683840199961654</v>
      </c>
      <c r="W137" s="193">
        <v>14.224214676728247</v>
      </c>
      <c r="X137" s="193">
        <v>28.044928102656066</v>
      </c>
      <c r="Y137" s="193">
        <v>31.057148479250174</v>
      </c>
      <c r="Z137" s="193">
        <v>15.831629786419532</v>
      </c>
      <c r="AA137" s="193">
        <v>18.551706823867733</v>
      </c>
      <c r="AB137" s="193">
        <v>22.930607889790874</v>
      </c>
      <c r="AC137" s="193">
        <v>45.005594960777898</v>
      </c>
      <c r="AD137" s="193">
        <v>13.868459755083617</v>
      </c>
      <c r="AE137" s="193">
        <v>11.087928295345652</v>
      </c>
      <c r="AF137" s="193">
        <v>16.426123038063416</v>
      </c>
      <c r="AG137" s="193">
        <v>28.974910777047924</v>
      </c>
      <c r="AH137" s="190">
        <v>0.70519830120470761</v>
      </c>
      <c r="AI137" s="743"/>
      <c r="AJ137" s="743"/>
      <c r="AK137" s="743"/>
      <c r="AL137" s="743"/>
      <c r="AM137" s="743"/>
      <c r="AN137" s="743"/>
      <c r="AO137" s="743"/>
      <c r="AP137" s="743"/>
      <c r="AQ137" s="743"/>
      <c r="AR137" s="743"/>
      <c r="AS137" s="743"/>
      <c r="AT137" s="743"/>
      <c r="AU137" s="743"/>
      <c r="AV137" s="743"/>
      <c r="AW137" s="743"/>
      <c r="AX137" s="743"/>
      <c r="AY137" s="743"/>
      <c r="AZ137" s="422"/>
      <c r="BA137" s="886"/>
      <c r="BB137" s="641" t="s">
        <v>43</v>
      </c>
      <c r="BC137" s="120" t="s">
        <v>36</v>
      </c>
      <c r="BD137" s="116" t="s">
        <v>36</v>
      </c>
      <c r="BE137" s="116" t="s">
        <v>36</v>
      </c>
      <c r="BF137" s="116" t="s">
        <v>36</v>
      </c>
      <c r="BG137" s="111" t="s">
        <v>36</v>
      </c>
      <c r="BH137" s="120" t="s">
        <v>36</v>
      </c>
      <c r="BI137" s="116" t="s">
        <v>36</v>
      </c>
      <c r="BJ137" s="116" t="s">
        <v>36</v>
      </c>
      <c r="BK137" s="116" t="s">
        <v>36</v>
      </c>
      <c r="BL137" s="111" t="s">
        <v>36</v>
      </c>
      <c r="BM137" s="120" t="s">
        <v>36</v>
      </c>
      <c r="BN137" s="116" t="s">
        <v>36</v>
      </c>
      <c r="BO137" s="116" t="s">
        <v>36</v>
      </c>
      <c r="BP137" s="116" t="s">
        <v>36</v>
      </c>
      <c r="BQ137" s="111" t="s">
        <v>36</v>
      </c>
      <c r="BR137" s="120" t="s">
        <v>36</v>
      </c>
      <c r="BS137" s="116" t="s">
        <v>36</v>
      </c>
      <c r="BT137" s="116" t="s">
        <v>36</v>
      </c>
      <c r="BU137" s="116" t="s">
        <v>36</v>
      </c>
      <c r="BV137" s="116" t="s">
        <v>36</v>
      </c>
      <c r="BW137" s="116" t="s">
        <v>36</v>
      </c>
      <c r="BX137" s="116" t="s">
        <v>36</v>
      </c>
      <c r="BY137" s="105" t="s">
        <v>36</v>
      </c>
      <c r="BZ137" s="105" t="s">
        <v>36</v>
      </c>
      <c r="CA137" s="105" t="s">
        <v>36</v>
      </c>
      <c r="CB137" s="105" t="s">
        <v>36</v>
      </c>
      <c r="CC137" s="105" t="s">
        <v>36</v>
      </c>
      <c r="CD137" s="105" t="s">
        <v>36</v>
      </c>
      <c r="CE137" s="105" t="s">
        <v>36</v>
      </c>
      <c r="CF137" s="105" t="s">
        <v>36</v>
      </c>
      <c r="CG137" s="105" t="s">
        <v>36</v>
      </c>
      <c r="CH137" s="105" t="s">
        <v>36</v>
      </c>
      <c r="CI137" s="85"/>
      <c r="CJ137" s="85"/>
      <c r="CK137" s="85"/>
      <c r="CL137" s="85"/>
      <c r="CM137" s="85"/>
      <c r="CN137" s="85"/>
      <c r="CO137" s="85"/>
      <c r="CP137" s="85"/>
      <c r="CQ137" s="85"/>
      <c r="CR137" s="85"/>
      <c r="CS137" s="85"/>
      <c r="CT137" s="85"/>
      <c r="CU137" s="85"/>
      <c r="CV137" s="85"/>
      <c r="CW137" s="85"/>
      <c r="CX137" s="85"/>
      <c r="CY137" s="85"/>
      <c r="CZ137" s="85"/>
    </row>
    <row r="138" s="603" customFormat="true" ht="15" customHeight="true" x14ac:dyDescent="0.2">
      <c r="A138" s="863"/>
      <c r="B138" s="454" t="s">
        <v>42</v>
      </c>
      <c r="C138" s="194">
        <v>40.040862632547856</v>
      </c>
      <c r="D138" s="193">
        <v>55.621360009325748</v>
      </c>
      <c r="E138" s="193">
        <v>57.604385809287947</v>
      </c>
      <c r="F138" s="193">
        <v>26.446591042894703</v>
      </c>
      <c r="G138" s="192">
        <v>4.2325549797271105</v>
      </c>
      <c r="H138" s="191">
        <v>62.30109359994357</v>
      </c>
      <c r="I138" s="193">
        <v>25.636836148384827</v>
      </c>
      <c r="J138" s="193">
        <v>6.2455738841569577</v>
      </c>
      <c r="K138" s="193">
        <v>3.5144653573118863</v>
      </c>
      <c r="L138" s="190">
        <v>2.1027734393080082</v>
      </c>
      <c r="M138" s="194">
        <v>35.296921166537906</v>
      </c>
      <c r="N138" s="193">
        <v>46.325157179086155</v>
      </c>
      <c r="O138" s="193">
        <v>58.112958419769569</v>
      </c>
      <c r="P138" s="193">
        <v>57.69617793458481</v>
      </c>
      <c r="Q138" s="192">
        <v>39.987174741534652</v>
      </c>
      <c r="R138" s="191">
        <v>44.775810718722582</v>
      </c>
      <c r="S138" s="193">
        <v>3.0859959335186966</v>
      </c>
      <c r="T138" s="193">
        <v>62.884147217859386</v>
      </c>
      <c r="U138" s="193">
        <v>71.915314590063829</v>
      </c>
      <c r="V138" s="193">
        <v>56.028374449217935</v>
      </c>
      <c r="W138" s="193">
        <v>52.160914155374435</v>
      </c>
      <c r="X138" s="193">
        <v>54.192350348401909</v>
      </c>
      <c r="Y138" s="193">
        <v>56.206406221139829</v>
      </c>
      <c r="Z138" s="193">
        <v>63.729266246053797</v>
      </c>
      <c r="AA138" s="193">
        <v>47.768598532698604</v>
      </c>
      <c r="AB138" s="193">
        <v>53.596976713059895</v>
      </c>
      <c r="AC138" s="193">
        <v>28.898254521346228</v>
      </c>
      <c r="AD138" s="193">
        <v>43.289239303124752</v>
      </c>
      <c r="AE138" s="193">
        <v>20.763648866576823</v>
      </c>
      <c r="AF138" s="193">
        <v>30.620571217298121</v>
      </c>
      <c r="AG138" s="193">
        <v>57.276398174936851</v>
      </c>
      <c r="AH138" s="190">
        <v>95.740218142167237</v>
      </c>
      <c r="AI138" s="743"/>
      <c r="AJ138" s="743"/>
      <c r="AK138" s="743"/>
      <c r="AL138" s="743"/>
      <c r="AM138" s="743"/>
      <c r="AN138" s="743"/>
      <c r="AO138" s="743"/>
      <c r="AP138" s="743"/>
      <c r="AQ138" s="743"/>
      <c r="AR138" s="743"/>
      <c r="AS138" s="743"/>
      <c r="AT138" s="743"/>
      <c r="AU138" s="743"/>
      <c r="AV138" s="743"/>
      <c r="AW138" s="743"/>
      <c r="AX138" s="743"/>
      <c r="AY138" s="743"/>
      <c r="AZ138" s="422"/>
      <c r="BA138" s="886"/>
      <c r="BB138" s="641" t="s">
        <v>42</v>
      </c>
      <c r="BC138" s="120" t="s">
        <v>36</v>
      </c>
      <c r="BD138" s="116" t="s">
        <v>36</v>
      </c>
      <c r="BE138" s="116" t="s">
        <v>36</v>
      </c>
      <c r="BF138" s="116" t="s">
        <v>36</v>
      </c>
      <c r="BG138" s="111" t="s">
        <v>36</v>
      </c>
      <c r="BH138" s="120" t="s">
        <v>36</v>
      </c>
      <c r="BI138" s="116" t="s">
        <v>36</v>
      </c>
      <c r="BJ138" s="116" t="s">
        <v>36</v>
      </c>
      <c r="BK138" s="116" t="s">
        <v>36</v>
      </c>
      <c r="BL138" s="111" t="s">
        <v>36</v>
      </c>
      <c r="BM138" s="120" t="s">
        <v>36</v>
      </c>
      <c r="BN138" s="116" t="s">
        <v>36</v>
      </c>
      <c r="BO138" s="116" t="s">
        <v>36</v>
      </c>
      <c r="BP138" s="116" t="s">
        <v>36</v>
      </c>
      <c r="BQ138" s="111" t="s">
        <v>36</v>
      </c>
      <c r="BR138" s="120" t="s">
        <v>36</v>
      </c>
      <c r="BS138" s="116" t="s">
        <v>36</v>
      </c>
      <c r="BT138" s="116" t="s">
        <v>36</v>
      </c>
      <c r="BU138" s="116" t="s">
        <v>36</v>
      </c>
      <c r="BV138" s="116" t="s">
        <v>36</v>
      </c>
      <c r="BW138" s="116" t="s">
        <v>36</v>
      </c>
      <c r="BX138" s="116" t="s">
        <v>36</v>
      </c>
      <c r="BY138" s="105" t="s">
        <v>36</v>
      </c>
      <c r="BZ138" s="105" t="s">
        <v>36</v>
      </c>
      <c r="CA138" s="105" t="s">
        <v>36</v>
      </c>
      <c r="CB138" s="105" t="s">
        <v>36</v>
      </c>
      <c r="CC138" s="105" t="s">
        <v>36</v>
      </c>
      <c r="CD138" s="105" t="s">
        <v>36</v>
      </c>
      <c r="CE138" s="105" t="s">
        <v>36</v>
      </c>
      <c r="CF138" s="105" t="s">
        <v>36</v>
      </c>
      <c r="CG138" s="105" t="s">
        <v>36</v>
      </c>
      <c r="CH138" s="105" t="s">
        <v>36</v>
      </c>
      <c r="CI138" s="85"/>
      <c r="CJ138" s="85"/>
      <c r="CK138" s="85"/>
      <c r="CL138" s="85"/>
      <c r="CM138" s="85"/>
      <c r="CN138" s="85"/>
      <c r="CO138" s="85"/>
      <c r="CP138" s="85"/>
      <c r="CQ138" s="85"/>
      <c r="CR138" s="85"/>
      <c r="CS138" s="85"/>
      <c r="CT138" s="85"/>
      <c r="CU138" s="85"/>
      <c r="CV138" s="85"/>
      <c r="CW138" s="85"/>
      <c r="CX138" s="85"/>
      <c r="CY138" s="85"/>
      <c r="CZ138" s="85"/>
    </row>
    <row r="139" s="603" customFormat="true" ht="15" customHeight="true" x14ac:dyDescent="0.2">
      <c r="A139" s="863"/>
      <c r="B139" s="454" t="s">
        <v>19</v>
      </c>
      <c r="C139" s="194">
        <v>58.219977405605405</v>
      </c>
      <c r="D139" s="193">
        <v>39.04080908488838</v>
      </c>
      <c r="E139" s="193">
        <v>25.412839096524447</v>
      </c>
      <c r="F139" s="193">
        <v>8.9846764240697965</v>
      </c>
      <c r="G139" s="192">
        <v>1.293497924140987</v>
      </c>
      <c r="H139" s="191">
        <v>23.668269048461674</v>
      </c>
      <c r="I139" s="193">
        <v>5.4702803765398764</v>
      </c>
      <c r="J139" s="193">
        <v>1.894666031344618</v>
      </c>
      <c r="K139" s="193">
        <v>1.3742980718290163</v>
      </c>
      <c r="L139" s="190">
        <v>0.615717597445262</v>
      </c>
      <c r="M139" s="194">
        <v>63.347488660909214</v>
      </c>
      <c r="N139" s="193">
        <v>51.665855834723814</v>
      </c>
      <c r="O139" s="193">
        <v>36.429464852248387</v>
      </c>
      <c r="P139" s="193">
        <v>30.766853861391297</v>
      </c>
      <c r="Q139" s="192">
        <v>14.241726654601406</v>
      </c>
      <c r="R139" s="191">
        <v>28.576218827864054</v>
      </c>
      <c r="S139" s="193">
        <v>1.1765360266118443</v>
      </c>
      <c r="T139" s="193">
        <v>26.951659510890341</v>
      </c>
      <c r="U139" s="193">
        <v>18.021880175791196</v>
      </c>
      <c r="V139" s="193">
        <v>19.287785350820517</v>
      </c>
      <c r="W139" s="193">
        <v>33.614871167897434</v>
      </c>
      <c r="X139" s="193">
        <v>17.57108893865221</v>
      </c>
      <c r="Y139" s="193">
        <v>12.736445299610228</v>
      </c>
      <c r="Z139" s="193">
        <v>20.342727582720851</v>
      </c>
      <c r="AA139" s="193">
        <v>33.452176103414295</v>
      </c>
      <c r="AB139" s="193">
        <v>23.472415397148989</v>
      </c>
      <c r="AC139" s="193">
        <v>26.096150517875778</v>
      </c>
      <c r="AD139" s="193">
        <v>42.842300941791422</v>
      </c>
      <c r="AE139" s="193">
        <v>68.148422838077465</v>
      </c>
      <c r="AF139" s="193">
        <v>52.86975152097817</v>
      </c>
      <c r="AG139" s="193">
        <v>13.748691048015097</v>
      </c>
      <c r="AH139" s="190">
        <v>3.554583556628061</v>
      </c>
      <c r="AI139" s="743"/>
      <c r="AJ139" s="743"/>
      <c r="AK139" s="743"/>
      <c r="AL139" s="743"/>
      <c r="AM139" s="743"/>
      <c r="AN139" s="743"/>
      <c r="AO139" s="743"/>
      <c r="AP139" s="743"/>
      <c r="AQ139" s="743"/>
      <c r="AR139" s="743"/>
      <c r="AS139" s="743"/>
      <c r="AT139" s="743"/>
      <c r="AU139" s="743"/>
      <c r="AV139" s="743"/>
      <c r="AW139" s="743"/>
      <c r="AX139" s="743"/>
      <c r="AY139" s="743"/>
      <c r="AZ139" s="422"/>
      <c r="BA139" s="886"/>
      <c r="BB139" s="641" t="s">
        <v>19</v>
      </c>
      <c r="BC139" s="120" t="s">
        <v>36</v>
      </c>
      <c r="BD139" s="116" t="s">
        <v>36</v>
      </c>
      <c r="BE139" s="116" t="s">
        <v>36</v>
      </c>
      <c r="BF139" s="116" t="s">
        <v>36</v>
      </c>
      <c r="BG139" s="111" t="s">
        <v>36</v>
      </c>
      <c r="BH139" s="120" t="s">
        <v>36</v>
      </c>
      <c r="BI139" s="116" t="s">
        <v>36</v>
      </c>
      <c r="BJ139" s="116" t="s">
        <v>36</v>
      </c>
      <c r="BK139" s="116" t="s">
        <v>36</v>
      </c>
      <c r="BL139" s="111" t="s">
        <v>36</v>
      </c>
      <c r="BM139" s="120" t="s">
        <v>36</v>
      </c>
      <c r="BN139" s="116" t="s">
        <v>36</v>
      </c>
      <c r="BO139" s="116" t="s">
        <v>36</v>
      </c>
      <c r="BP139" s="116" t="s">
        <v>36</v>
      </c>
      <c r="BQ139" s="111" t="s">
        <v>36</v>
      </c>
      <c r="BR139" s="120" t="s">
        <v>36</v>
      </c>
      <c r="BS139" s="116" t="s">
        <v>36</v>
      </c>
      <c r="BT139" s="116" t="s">
        <v>36</v>
      </c>
      <c r="BU139" s="116" t="s">
        <v>36</v>
      </c>
      <c r="BV139" s="116" t="s">
        <v>36</v>
      </c>
      <c r="BW139" s="116" t="s">
        <v>36</v>
      </c>
      <c r="BX139" s="116" t="s">
        <v>36</v>
      </c>
      <c r="BY139" s="105" t="s">
        <v>36</v>
      </c>
      <c r="BZ139" s="105" t="s">
        <v>36</v>
      </c>
      <c r="CA139" s="105" t="s">
        <v>36</v>
      </c>
      <c r="CB139" s="105" t="s">
        <v>36</v>
      </c>
      <c r="CC139" s="105" t="s">
        <v>36</v>
      </c>
      <c r="CD139" s="105" t="s">
        <v>36</v>
      </c>
      <c r="CE139" s="105" t="s">
        <v>36</v>
      </c>
      <c r="CF139" s="105" t="s">
        <v>36</v>
      </c>
      <c r="CG139" s="105" t="s">
        <v>36</v>
      </c>
      <c r="CH139" s="105" t="s">
        <v>36</v>
      </c>
      <c r="CI139" s="85"/>
      <c r="CJ139" s="85"/>
      <c r="CK139" s="85"/>
      <c r="CL139" s="85"/>
      <c r="CM139" s="85"/>
      <c r="CN139" s="85"/>
      <c r="CO139" s="85"/>
      <c r="CP139" s="85"/>
      <c r="CQ139" s="85"/>
      <c r="CR139" s="85"/>
      <c r="CS139" s="85"/>
      <c r="CT139" s="85"/>
      <c r="CU139" s="85"/>
      <c r="CV139" s="85"/>
      <c r="CW139" s="85"/>
      <c r="CX139" s="85"/>
      <c r="CY139" s="85"/>
      <c r="CZ139" s="85"/>
    </row>
    <row r="140" s="384" customFormat="true" ht="15" customHeight="true" x14ac:dyDescent="0.2">
      <c r="A140" s="863" t="s">
        <v>107</v>
      </c>
      <c r="B140" s="454" t="s">
        <v>64</v>
      </c>
      <c r="C140" s="136" t="s">
        <v>36</v>
      </c>
      <c r="D140" s="133" t="s">
        <v>36</v>
      </c>
      <c r="E140" s="133" t="s">
        <v>36</v>
      </c>
      <c r="F140" s="133" t="s">
        <v>36</v>
      </c>
      <c r="G140" s="130" t="s">
        <v>36</v>
      </c>
      <c r="H140" s="127" t="s">
        <v>36</v>
      </c>
      <c r="I140" s="133" t="s">
        <v>36</v>
      </c>
      <c r="J140" s="133" t="s">
        <v>36</v>
      </c>
      <c r="K140" s="133" t="s">
        <v>36</v>
      </c>
      <c r="L140" s="124" t="s">
        <v>36</v>
      </c>
      <c r="M140" s="136" t="s">
        <v>36</v>
      </c>
      <c r="N140" s="133" t="s">
        <v>36</v>
      </c>
      <c r="O140" s="133" t="s">
        <v>36</v>
      </c>
      <c r="P140" s="133" t="s">
        <v>36</v>
      </c>
      <c r="Q140" s="130" t="s">
        <v>36</v>
      </c>
      <c r="R140" s="127" t="s">
        <v>36</v>
      </c>
      <c r="S140" s="133" t="s">
        <v>36</v>
      </c>
      <c r="T140" s="133" t="s">
        <v>36</v>
      </c>
      <c r="U140" s="133" t="s">
        <v>36</v>
      </c>
      <c r="V140" s="133" t="s">
        <v>36</v>
      </c>
      <c r="W140" s="133" t="s">
        <v>36</v>
      </c>
      <c r="X140" s="133" t="s">
        <v>36</v>
      </c>
      <c r="Y140" s="133" t="s">
        <v>36</v>
      </c>
      <c r="Z140" s="133" t="s">
        <v>36</v>
      </c>
      <c r="AA140" s="133" t="s">
        <v>36</v>
      </c>
      <c r="AB140" s="133" t="s">
        <v>36</v>
      </c>
      <c r="AC140" s="133" t="s">
        <v>36</v>
      </c>
      <c r="AD140" s="133" t="s">
        <v>36</v>
      </c>
      <c r="AE140" s="133" t="s">
        <v>36</v>
      </c>
      <c r="AF140" s="133" t="s">
        <v>36</v>
      </c>
      <c r="AG140" s="133" t="s">
        <v>36</v>
      </c>
      <c r="AH140" s="124" t="s">
        <v>36</v>
      </c>
      <c r="AI140" s="87"/>
      <c r="AJ140" s="87"/>
      <c r="AK140" s="87"/>
      <c r="AL140" s="87"/>
      <c r="AM140" s="87"/>
      <c r="AN140" s="87"/>
      <c r="AO140" s="87"/>
      <c r="AP140" s="87"/>
      <c r="AQ140" s="87"/>
      <c r="AR140" s="87"/>
      <c r="AS140" s="87"/>
      <c r="AT140" s="87"/>
      <c r="AU140" s="87"/>
      <c r="AV140" s="87"/>
      <c r="AW140" s="87"/>
      <c r="AX140" s="87"/>
      <c r="AY140" s="87"/>
      <c r="AZ140" s="421"/>
      <c r="BA140" s="886" t="s">
        <v>107</v>
      </c>
      <c r="BB140" s="641" t="s">
        <v>64</v>
      </c>
      <c r="BC140" s="120" t="s">
        <v>36</v>
      </c>
      <c r="BD140" s="116" t="s">
        <v>36</v>
      </c>
      <c r="BE140" s="116" t="s">
        <v>36</v>
      </c>
      <c r="BF140" s="116" t="s">
        <v>36</v>
      </c>
      <c r="BG140" s="111" t="s">
        <v>36</v>
      </c>
      <c r="BH140" s="120" t="s">
        <v>36</v>
      </c>
      <c r="BI140" s="116" t="s">
        <v>36</v>
      </c>
      <c r="BJ140" s="116" t="s">
        <v>36</v>
      </c>
      <c r="BK140" s="116" t="s">
        <v>36</v>
      </c>
      <c r="BL140" s="111" t="s">
        <v>36</v>
      </c>
      <c r="BM140" s="120" t="s">
        <v>36</v>
      </c>
      <c r="BN140" s="116" t="s">
        <v>36</v>
      </c>
      <c r="BO140" s="116" t="s">
        <v>36</v>
      </c>
      <c r="BP140" s="116" t="s">
        <v>36</v>
      </c>
      <c r="BQ140" s="111" t="s">
        <v>36</v>
      </c>
      <c r="BR140" s="120" t="s">
        <v>36</v>
      </c>
      <c r="BS140" s="116" t="s">
        <v>36</v>
      </c>
      <c r="BT140" s="116" t="s">
        <v>36</v>
      </c>
      <c r="BU140" s="116" t="s">
        <v>36</v>
      </c>
      <c r="BV140" s="116" t="s">
        <v>36</v>
      </c>
      <c r="BW140" s="116" t="s">
        <v>36</v>
      </c>
      <c r="BX140" s="116" t="s">
        <v>36</v>
      </c>
      <c r="BY140" s="105" t="s">
        <v>36</v>
      </c>
      <c r="BZ140" s="105" t="s">
        <v>36</v>
      </c>
      <c r="CA140" s="105" t="s">
        <v>36</v>
      </c>
      <c r="CB140" s="105" t="s">
        <v>36</v>
      </c>
      <c r="CC140" s="105" t="s">
        <v>36</v>
      </c>
      <c r="CD140" s="105" t="s">
        <v>36</v>
      </c>
      <c r="CE140" s="105" t="s">
        <v>36</v>
      </c>
      <c r="CF140" s="105" t="s">
        <v>36</v>
      </c>
      <c r="CG140" s="105" t="s">
        <v>36</v>
      </c>
      <c r="CH140" s="105" t="s">
        <v>36</v>
      </c>
      <c r="CI140" s="85"/>
      <c r="CJ140" s="85"/>
      <c r="CK140" s="85"/>
      <c r="CL140" s="85"/>
      <c r="CM140" s="85"/>
      <c r="CN140" s="85"/>
      <c r="CO140" s="85"/>
      <c r="CP140" s="85"/>
      <c r="CQ140" s="85"/>
      <c r="CR140" s="85"/>
      <c r="CS140" s="85"/>
      <c r="CT140" s="85"/>
      <c r="CU140" s="85"/>
      <c r="CV140" s="85"/>
      <c r="CW140" s="85"/>
      <c r="CX140" s="85"/>
      <c r="CY140" s="85"/>
      <c r="CZ140" s="85"/>
    </row>
    <row r="141" s="384" customFormat="true" ht="15" customHeight="true" x14ac:dyDescent="0.2">
      <c r="A141" s="863"/>
      <c r="B141" s="454" t="s">
        <v>65</v>
      </c>
      <c r="C141" s="136" t="s">
        <v>36</v>
      </c>
      <c r="D141" s="133" t="s">
        <v>36</v>
      </c>
      <c r="E141" s="133" t="s">
        <v>36</v>
      </c>
      <c r="F141" s="133" t="s">
        <v>36</v>
      </c>
      <c r="G141" s="130" t="s">
        <v>36</v>
      </c>
      <c r="H141" s="127" t="s">
        <v>36</v>
      </c>
      <c r="I141" s="133" t="s">
        <v>36</v>
      </c>
      <c r="J141" s="133" t="s">
        <v>36</v>
      </c>
      <c r="K141" s="133" t="s">
        <v>36</v>
      </c>
      <c r="L141" s="124" t="s">
        <v>36</v>
      </c>
      <c r="M141" s="136" t="s">
        <v>36</v>
      </c>
      <c r="N141" s="133" t="s">
        <v>36</v>
      </c>
      <c r="O141" s="133" t="s">
        <v>36</v>
      </c>
      <c r="P141" s="133" t="s">
        <v>36</v>
      </c>
      <c r="Q141" s="130" t="s">
        <v>36</v>
      </c>
      <c r="R141" s="127" t="s">
        <v>36</v>
      </c>
      <c r="S141" s="133" t="s">
        <v>36</v>
      </c>
      <c r="T141" s="133" t="s">
        <v>36</v>
      </c>
      <c r="U141" s="133" t="s">
        <v>36</v>
      </c>
      <c r="V141" s="133" t="s">
        <v>36</v>
      </c>
      <c r="W141" s="133" t="s">
        <v>36</v>
      </c>
      <c r="X141" s="133" t="s">
        <v>36</v>
      </c>
      <c r="Y141" s="133" t="s">
        <v>36</v>
      </c>
      <c r="Z141" s="133" t="s">
        <v>36</v>
      </c>
      <c r="AA141" s="133" t="s">
        <v>36</v>
      </c>
      <c r="AB141" s="133" t="s">
        <v>36</v>
      </c>
      <c r="AC141" s="133" t="s">
        <v>36</v>
      </c>
      <c r="AD141" s="133" t="s">
        <v>36</v>
      </c>
      <c r="AE141" s="133" t="s">
        <v>36</v>
      </c>
      <c r="AF141" s="133" t="s">
        <v>36</v>
      </c>
      <c r="AG141" s="133" t="s">
        <v>36</v>
      </c>
      <c r="AH141" s="124" t="s">
        <v>36</v>
      </c>
      <c r="AI141" s="87"/>
      <c r="AJ141" s="87"/>
      <c r="AK141" s="87"/>
      <c r="AL141" s="87"/>
      <c r="AM141" s="87"/>
      <c r="AN141" s="87"/>
      <c r="AO141" s="87"/>
      <c r="AP141" s="87"/>
      <c r="AQ141" s="87"/>
      <c r="AR141" s="87"/>
      <c r="AS141" s="87"/>
      <c r="AT141" s="87"/>
      <c r="AU141" s="87"/>
      <c r="AV141" s="87"/>
      <c r="AW141" s="87"/>
      <c r="AX141" s="87"/>
      <c r="AY141" s="87"/>
      <c r="AZ141" s="421"/>
      <c r="BA141" s="886"/>
      <c r="BB141" s="641" t="s">
        <v>65</v>
      </c>
      <c r="BC141" s="120" t="s">
        <v>36</v>
      </c>
      <c r="BD141" s="116" t="s">
        <v>36</v>
      </c>
      <c r="BE141" s="116" t="s">
        <v>36</v>
      </c>
      <c r="BF141" s="116" t="s">
        <v>36</v>
      </c>
      <c r="BG141" s="111" t="s">
        <v>36</v>
      </c>
      <c r="BH141" s="120" t="s">
        <v>36</v>
      </c>
      <c r="BI141" s="116" t="s">
        <v>36</v>
      </c>
      <c r="BJ141" s="116" t="s">
        <v>36</v>
      </c>
      <c r="BK141" s="116" t="s">
        <v>36</v>
      </c>
      <c r="BL141" s="111" t="s">
        <v>36</v>
      </c>
      <c r="BM141" s="120" t="s">
        <v>36</v>
      </c>
      <c r="BN141" s="116" t="s">
        <v>36</v>
      </c>
      <c r="BO141" s="116" t="s">
        <v>36</v>
      </c>
      <c r="BP141" s="116" t="s">
        <v>36</v>
      </c>
      <c r="BQ141" s="111" t="s">
        <v>36</v>
      </c>
      <c r="BR141" s="120" t="s">
        <v>36</v>
      </c>
      <c r="BS141" s="116" t="s">
        <v>36</v>
      </c>
      <c r="BT141" s="116" t="s">
        <v>36</v>
      </c>
      <c r="BU141" s="116" t="s">
        <v>36</v>
      </c>
      <c r="BV141" s="116" t="s">
        <v>36</v>
      </c>
      <c r="BW141" s="116" t="s">
        <v>36</v>
      </c>
      <c r="BX141" s="116" t="s">
        <v>36</v>
      </c>
      <c r="BY141" s="105" t="s">
        <v>36</v>
      </c>
      <c r="BZ141" s="105" t="s">
        <v>36</v>
      </c>
      <c r="CA141" s="105" t="s">
        <v>36</v>
      </c>
      <c r="CB141" s="105" t="s">
        <v>36</v>
      </c>
      <c r="CC141" s="105" t="s">
        <v>36</v>
      </c>
      <c r="CD141" s="105" t="s">
        <v>36</v>
      </c>
      <c r="CE141" s="105" t="s">
        <v>36</v>
      </c>
      <c r="CF141" s="105" t="s">
        <v>36</v>
      </c>
      <c r="CG141" s="105" t="s">
        <v>36</v>
      </c>
      <c r="CH141" s="105" t="s">
        <v>36</v>
      </c>
      <c r="CI141" s="85"/>
      <c r="CJ141" s="85"/>
      <c r="CK141" s="85"/>
      <c r="CL141" s="85"/>
      <c r="CM141" s="85"/>
      <c r="CN141" s="85"/>
      <c r="CO141" s="85"/>
      <c r="CP141" s="85"/>
      <c r="CQ141" s="85"/>
      <c r="CR141" s="85"/>
      <c r="CS141" s="85"/>
      <c r="CT141" s="85"/>
      <c r="CU141" s="85"/>
      <c r="CV141" s="85"/>
      <c r="CW141" s="85"/>
      <c r="CX141" s="85"/>
      <c r="CY141" s="85"/>
      <c r="CZ141" s="85"/>
    </row>
    <row r="142" s="384" customFormat="true" ht="15" customHeight="true" x14ac:dyDescent="0.2">
      <c r="A142" s="863"/>
      <c r="B142" s="454" t="s">
        <v>66</v>
      </c>
      <c r="C142" s="136" t="s">
        <v>36</v>
      </c>
      <c r="D142" s="133" t="s">
        <v>36</v>
      </c>
      <c r="E142" s="133" t="s">
        <v>36</v>
      </c>
      <c r="F142" s="133" t="s">
        <v>36</v>
      </c>
      <c r="G142" s="130" t="s">
        <v>36</v>
      </c>
      <c r="H142" s="127" t="s">
        <v>36</v>
      </c>
      <c r="I142" s="133" t="s">
        <v>36</v>
      </c>
      <c r="J142" s="133" t="s">
        <v>36</v>
      </c>
      <c r="K142" s="133" t="s">
        <v>36</v>
      </c>
      <c r="L142" s="124" t="s">
        <v>36</v>
      </c>
      <c r="M142" s="136" t="s">
        <v>36</v>
      </c>
      <c r="N142" s="133" t="s">
        <v>36</v>
      </c>
      <c r="O142" s="133" t="s">
        <v>36</v>
      </c>
      <c r="P142" s="133" t="s">
        <v>36</v>
      </c>
      <c r="Q142" s="130" t="s">
        <v>36</v>
      </c>
      <c r="R142" s="127" t="s">
        <v>36</v>
      </c>
      <c r="S142" s="133" t="s">
        <v>36</v>
      </c>
      <c r="T142" s="133" t="s">
        <v>36</v>
      </c>
      <c r="U142" s="133" t="s">
        <v>36</v>
      </c>
      <c r="V142" s="133" t="s">
        <v>36</v>
      </c>
      <c r="W142" s="133" t="s">
        <v>36</v>
      </c>
      <c r="X142" s="133" t="s">
        <v>36</v>
      </c>
      <c r="Y142" s="133" t="s">
        <v>36</v>
      </c>
      <c r="Z142" s="133" t="s">
        <v>36</v>
      </c>
      <c r="AA142" s="133" t="s">
        <v>36</v>
      </c>
      <c r="AB142" s="133" t="s">
        <v>36</v>
      </c>
      <c r="AC142" s="133" t="s">
        <v>36</v>
      </c>
      <c r="AD142" s="133" t="s">
        <v>36</v>
      </c>
      <c r="AE142" s="133" t="s">
        <v>36</v>
      </c>
      <c r="AF142" s="133" t="s">
        <v>36</v>
      </c>
      <c r="AG142" s="133" t="s">
        <v>36</v>
      </c>
      <c r="AH142" s="124" t="s">
        <v>36</v>
      </c>
      <c r="AI142" s="87"/>
      <c r="AJ142" s="87"/>
      <c r="AK142" s="87"/>
      <c r="AL142" s="87"/>
      <c r="AM142" s="87"/>
      <c r="AN142" s="87"/>
      <c r="AO142" s="87"/>
      <c r="AP142" s="87"/>
      <c r="AQ142" s="87"/>
      <c r="AR142" s="87"/>
      <c r="AS142" s="87"/>
      <c r="AT142" s="87"/>
      <c r="AU142" s="87"/>
      <c r="AV142" s="87"/>
      <c r="AW142" s="87"/>
      <c r="AX142" s="87"/>
      <c r="AY142" s="87"/>
      <c r="AZ142" s="421"/>
      <c r="BA142" s="886"/>
      <c r="BB142" s="641" t="s">
        <v>66</v>
      </c>
      <c r="BC142" s="120" t="s">
        <v>36</v>
      </c>
      <c r="BD142" s="116" t="s">
        <v>36</v>
      </c>
      <c r="BE142" s="116" t="s">
        <v>36</v>
      </c>
      <c r="BF142" s="116" t="s">
        <v>36</v>
      </c>
      <c r="BG142" s="111" t="s">
        <v>36</v>
      </c>
      <c r="BH142" s="120" t="s">
        <v>36</v>
      </c>
      <c r="BI142" s="116" t="s">
        <v>36</v>
      </c>
      <c r="BJ142" s="116" t="s">
        <v>36</v>
      </c>
      <c r="BK142" s="116" t="s">
        <v>36</v>
      </c>
      <c r="BL142" s="111" t="s">
        <v>36</v>
      </c>
      <c r="BM142" s="120" t="s">
        <v>36</v>
      </c>
      <c r="BN142" s="116" t="s">
        <v>36</v>
      </c>
      <c r="BO142" s="116" t="s">
        <v>36</v>
      </c>
      <c r="BP142" s="116" t="s">
        <v>36</v>
      </c>
      <c r="BQ142" s="111" t="s">
        <v>36</v>
      </c>
      <c r="BR142" s="120" t="s">
        <v>36</v>
      </c>
      <c r="BS142" s="116" t="s">
        <v>36</v>
      </c>
      <c r="BT142" s="116" t="s">
        <v>36</v>
      </c>
      <c r="BU142" s="116" t="s">
        <v>36</v>
      </c>
      <c r="BV142" s="116" t="s">
        <v>36</v>
      </c>
      <c r="BW142" s="116" t="s">
        <v>36</v>
      </c>
      <c r="BX142" s="116" t="s">
        <v>36</v>
      </c>
      <c r="BY142" s="105" t="s">
        <v>36</v>
      </c>
      <c r="BZ142" s="105" t="s">
        <v>36</v>
      </c>
      <c r="CA142" s="105" t="s">
        <v>36</v>
      </c>
      <c r="CB142" s="105" t="s">
        <v>36</v>
      </c>
      <c r="CC142" s="105" t="s">
        <v>36</v>
      </c>
      <c r="CD142" s="105" t="s">
        <v>36</v>
      </c>
      <c r="CE142" s="105" t="s">
        <v>36</v>
      </c>
      <c r="CF142" s="105" t="s">
        <v>36</v>
      </c>
      <c r="CG142" s="105" t="s">
        <v>36</v>
      </c>
      <c r="CH142" s="105" t="s">
        <v>36</v>
      </c>
      <c r="CI142" s="85"/>
      <c r="CJ142" s="85"/>
      <c r="CK142" s="85"/>
      <c r="CL142" s="85"/>
      <c r="CM142" s="85"/>
      <c r="CN142" s="85"/>
      <c r="CO142" s="85"/>
      <c r="CP142" s="85"/>
      <c r="CQ142" s="85"/>
      <c r="CR142" s="85"/>
      <c r="CS142" s="85"/>
      <c r="CT142" s="85"/>
      <c r="CU142" s="85"/>
      <c r="CV142" s="85"/>
      <c r="CW142" s="85"/>
      <c r="CX142" s="85"/>
      <c r="CY142" s="85"/>
      <c r="CZ142" s="85"/>
    </row>
    <row r="143" s="384" customFormat="true" ht="15" customHeight="true" x14ac:dyDescent="0.2">
      <c r="A143" s="863"/>
      <c r="B143" s="454" t="s">
        <v>67</v>
      </c>
      <c r="C143" s="136" t="s">
        <v>36</v>
      </c>
      <c r="D143" s="133" t="s">
        <v>36</v>
      </c>
      <c r="E143" s="133" t="s">
        <v>36</v>
      </c>
      <c r="F143" s="133" t="s">
        <v>36</v>
      </c>
      <c r="G143" s="130" t="s">
        <v>36</v>
      </c>
      <c r="H143" s="127" t="s">
        <v>36</v>
      </c>
      <c r="I143" s="133" t="s">
        <v>36</v>
      </c>
      <c r="J143" s="133" t="s">
        <v>36</v>
      </c>
      <c r="K143" s="133" t="s">
        <v>36</v>
      </c>
      <c r="L143" s="124" t="s">
        <v>36</v>
      </c>
      <c r="M143" s="136" t="s">
        <v>36</v>
      </c>
      <c r="N143" s="133" t="s">
        <v>36</v>
      </c>
      <c r="O143" s="133" t="s">
        <v>36</v>
      </c>
      <c r="P143" s="133" t="s">
        <v>36</v>
      </c>
      <c r="Q143" s="130" t="s">
        <v>36</v>
      </c>
      <c r="R143" s="127" t="s">
        <v>36</v>
      </c>
      <c r="S143" s="133" t="s">
        <v>36</v>
      </c>
      <c r="T143" s="133" t="s">
        <v>36</v>
      </c>
      <c r="U143" s="133" t="s">
        <v>36</v>
      </c>
      <c r="V143" s="133" t="s">
        <v>36</v>
      </c>
      <c r="W143" s="133" t="s">
        <v>36</v>
      </c>
      <c r="X143" s="133" t="s">
        <v>36</v>
      </c>
      <c r="Y143" s="133" t="s">
        <v>36</v>
      </c>
      <c r="Z143" s="133" t="s">
        <v>36</v>
      </c>
      <c r="AA143" s="133" t="s">
        <v>36</v>
      </c>
      <c r="AB143" s="133" t="s">
        <v>36</v>
      </c>
      <c r="AC143" s="133" t="s">
        <v>36</v>
      </c>
      <c r="AD143" s="133" t="s">
        <v>36</v>
      </c>
      <c r="AE143" s="133" t="s">
        <v>36</v>
      </c>
      <c r="AF143" s="133" t="s">
        <v>36</v>
      </c>
      <c r="AG143" s="133" t="s">
        <v>36</v>
      </c>
      <c r="AH143" s="124" t="s">
        <v>36</v>
      </c>
      <c r="AI143" s="87"/>
      <c r="AJ143" s="87"/>
      <c r="AK143" s="87"/>
      <c r="AL143" s="87"/>
      <c r="AM143" s="87"/>
      <c r="AN143" s="87"/>
      <c r="AO143" s="87"/>
      <c r="AP143" s="87"/>
      <c r="AQ143" s="87"/>
      <c r="AR143" s="87"/>
      <c r="AS143" s="87"/>
      <c r="AT143" s="87"/>
      <c r="AU143" s="87"/>
      <c r="AV143" s="87"/>
      <c r="AW143" s="87"/>
      <c r="AX143" s="87"/>
      <c r="AY143" s="87"/>
      <c r="AZ143" s="421"/>
      <c r="BA143" s="886"/>
      <c r="BB143" s="641" t="s">
        <v>67</v>
      </c>
      <c r="BC143" s="120" t="s">
        <v>36</v>
      </c>
      <c r="BD143" s="116" t="s">
        <v>36</v>
      </c>
      <c r="BE143" s="116" t="s">
        <v>36</v>
      </c>
      <c r="BF143" s="116" t="s">
        <v>36</v>
      </c>
      <c r="BG143" s="111" t="s">
        <v>36</v>
      </c>
      <c r="BH143" s="120" t="s">
        <v>36</v>
      </c>
      <c r="BI143" s="116" t="s">
        <v>36</v>
      </c>
      <c r="BJ143" s="116" t="s">
        <v>36</v>
      </c>
      <c r="BK143" s="116" t="s">
        <v>36</v>
      </c>
      <c r="BL143" s="111" t="s">
        <v>36</v>
      </c>
      <c r="BM143" s="120" t="s">
        <v>36</v>
      </c>
      <c r="BN143" s="116" t="s">
        <v>36</v>
      </c>
      <c r="BO143" s="116" t="s">
        <v>36</v>
      </c>
      <c r="BP143" s="116" t="s">
        <v>36</v>
      </c>
      <c r="BQ143" s="111" t="s">
        <v>36</v>
      </c>
      <c r="BR143" s="120" t="s">
        <v>36</v>
      </c>
      <c r="BS143" s="116" t="s">
        <v>36</v>
      </c>
      <c r="BT143" s="116" t="s">
        <v>36</v>
      </c>
      <c r="BU143" s="116" t="s">
        <v>36</v>
      </c>
      <c r="BV143" s="116" t="s">
        <v>36</v>
      </c>
      <c r="BW143" s="116" t="s">
        <v>36</v>
      </c>
      <c r="BX143" s="116" t="s">
        <v>36</v>
      </c>
      <c r="BY143" s="105" t="s">
        <v>36</v>
      </c>
      <c r="BZ143" s="105" t="s">
        <v>36</v>
      </c>
      <c r="CA143" s="105" t="s">
        <v>36</v>
      </c>
      <c r="CB143" s="105" t="s">
        <v>36</v>
      </c>
      <c r="CC143" s="105" t="s">
        <v>36</v>
      </c>
      <c r="CD143" s="105" t="s">
        <v>36</v>
      </c>
      <c r="CE143" s="105" t="s">
        <v>36</v>
      </c>
      <c r="CF143" s="105" t="s">
        <v>36</v>
      </c>
      <c r="CG143" s="105" t="s">
        <v>36</v>
      </c>
      <c r="CH143" s="105" t="s">
        <v>36</v>
      </c>
      <c r="CI143" s="85"/>
      <c r="CJ143" s="85"/>
      <c r="CK143" s="85"/>
      <c r="CL143" s="85"/>
      <c r="CM143" s="85"/>
      <c r="CN143" s="85"/>
      <c r="CO143" s="85"/>
      <c r="CP143" s="85"/>
      <c r="CQ143" s="85"/>
      <c r="CR143" s="85"/>
      <c r="CS143" s="85"/>
      <c r="CT143" s="85"/>
      <c r="CU143" s="85"/>
      <c r="CV143" s="85"/>
      <c r="CW143" s="85"/>
      <c r="CX143" s="85"/>
      <c r="CY143" s="85"/>
      <c r="CZ143" s="85"/>
    </row>
    <row r="144" s="384" customFormat="true" ht="15" customHeight="true" x14ac:dyDescent="0.2">
      <c r="A144" s="863" t="s">
        <v>108</v>
      </c>
      <c r="B144" s="454" t="s">
        <v>64</v>
      </c>
      <c r="C144" s="136" t="s">
        <v>36</v>
      </c>
      <c r="D144" s="133" t="s">
        <v>36</v>
      </c>
      <c r="E144" s="133" t="s">
        <v>36</v>
      </c>
      <c r="F144" s="133" t="s">
        <v>36</v>
      </c>
      <c r="G144" s="130" t="s">
        <v>36</v>
      </c>
      <c r="H144" s="127" t="s">
        <v>36</v>
      </c>
      <c r="I144" s="133" t="s">
        <v>36</v>
      </c>
      <c r="J144" s="133" t="s">
        <v>36</v>
      </c>
      <c r="K144" s="133" t="s">
        <v>36</v>
      </c>
      <c r="L144" s="124" t="s">
        <v>36</v>
      </c>
      <c r="M144" s="136" t="s">
        <v>36</v>
      </c>
      <c r="N144" s="133" t="s">
        <v>36</v>
      </c>
      <c r="O144" s="133" t="s">
        <v>36</v>
      </c>
      <c r="P144" s="133" t="s">
        <v>36</v>
      </c>
      <c r="Q144" s="130" t="s">
        <v>36</v>
      </c>
      <c r="R144" s="127" t="s">
        <v>36</v>
      </c>
      <c r="S144" s="133" t="s">
        <v>36</v>
      </c>
      <c r="T144" s="133" t="s">
        <v>36</v>
      </c>
      <c r="U144" s="133" t="s">
        <v>36</v>
      </c>
      <c r="V144" s="133" t="s">
        <v>36</v>
      </c>
      <c r="W144" s="133" t="s">
        <v>36</v>
      </c>
      <c r="X144" s="133" t="s">
        <v>36</v>
      </c>
      <c r="Y144" s="133" t="s">
        <v>36</v>
      </c>
      <c r="Z144" s="133" t="s">
        <v>36</v>
      </c>
      <c r="AA144" s="133" t="s">
        <v>36</v>
      </c>
      <c r="AB144" s="133" t="s">
        <v>36</v>
      </c>
      <c r="AC144" s="133" t="s">
        <v>36</v>
      </c>
      <c r="AD144" s="133" t="s">
        <v>36</v>
      </c>
      <c r="AE144" s="133" t="s">
        <v>36</v>
      </c>
      <c r="AF144" s="133" t="s">
        <v>36</v>
      </c>
      <c r="AG144" s="133" t="s">
        <v>36</v>
      </c>
      <c r="AH144" s="124" t="s">
        <v>36</v>
      </c>
      <c r="AI144" s="87"/>
      <c r="AJ144" s="87"/>
      <c r="AK144" s="87"/>
      <c r="AL144" s="87"/>
      <c r="AM144" s="87"/>
      <c r="AN144" s="87"/>
      <c r="AO144" s="87"/>
      <c r="AP144" s="87"/>
      <c r="AQ144" s="87"/>
      <c r="AR144" s="87"/>
      <c r="AS144" s="87"/>
      <c r="AT144" s="87"/>
      <c r="AU144" s="87"/>
      <c r="AV144" s="87"/>
      <c r="AW144" s="87"/>
      <c r="AX144" s="87"/>
      <c r="AY144" s="87"/>
      <c r="AZ144" s="421"/>
      <c r="BA144" s="886" t="s">
        <v>108</v>
      </c>
      <c r="BB144" s="641" t="s">
        <v>64</v>
      </c>
      <c r="BC144" s="120" t="s">
        <v>36</v>
      </c>
      <c r="BD144" s="116" t="s">
        <v>36</v>
      </c>
      <c r="BE144" s="116" t="s">
        <v>36</v>
      </c>
      <c r="BF144" s="116" t="s">
        <v>36</v>
      </c>
      <c r="BG144" s="111" t="s">
        <v>36</v>
      </c>
      <c r="BH144" s="120" t="s">
        <v>36</v>
      </c>
      <c r="BI144" s="116" t="s">
        <v>36</v>
      </c>
      <c r="BJ144" s="116" t="s">
        <v>36</v>
      </c>
      <c r="BK144" s="116" t="s">
        <v>36</v>
      </c>
      <c r="BL144" s="111" t="s">
        <v>36</v>
      </c>
      <c r="BM144" s="120" t="s">
        <v>36</v>
      </c>
      <c r="BN144" s="116" t="s">
        <v>36</v>
      </c>
      <c r="BO144" s="116" t="s">
        <v>36</v>
      </c>
      <c r="BP144" s="116" t="s">
        <v>36</v>
      </c>
      <c r="BQ144" s="111" t="s">
        <v>36</v>
      </c>
      <c r="BR144" s="120" t="s">
        <v>36</v>
      </c>
      <c r="BS144" s="116" t="s">
        <v>36</v>
      </c>
      <c r="BT144" s="116" t="s">
        <v>36</v>
      </c>
      <c r="BU144" s="116" t="s">
        <v>36</v>
      </c>
      <c r="BV144" s="116" t="s">
        <v>36</v>
      </c>
      <c r="BW144" s="116" t="s">
        <v>36</v>
      </c>
      <c r="BX144" s="116" t="s">
        <v>36</v>
      </c>
      <c r="BY144" s="105" t="s">
        <v>36</v>
      </c>
      <c r="BZ144" s="105" t="s">
        <v>36</v>
      </c>
      <c r="CA144" s="105" t="s">
        <v>36</v>
      </c>
      <c r="CB144" s="105" t="s">
        <v>36</v>
      </c>
      <c r="CC144" s="105" t="s">
        <v>36</v>
      </c>
      <c r="CD144" s="105" t="s">
        <v>36</v>
      </c>
      <c r="CE144" s="105" t="s">
        <v>36</v>
      </c>
      <c r="CF144" s="105" t="s">
        <v>36</v>
      </c>
      <c r="CG144" s="105" t="s">
        <v>36</v>
      </c>
      <c r="CH144" s="105" t="s">
        <v>36</v>
      </c>
      <c r="CI144" s="85"/>
      <c r="CJ144" s="85"/>
      <c r="CK144" s="85"/>
      <c r="CL144" s="85"/>
      <c r="CM144" s="85"/>
      <c r="CN144" s="85"/>
      <c r="CO144" s="85"/>
      <c r="CP144" s="85"/>
      <c r="CQ144" s="85"/>
      <c r="CR144" s="85"/>
      <c r="CS144" s="85"/>
      <c r="CT144" s="85"/>
      <c r="CU144" s="85"/>
      <c r="CV144" s="85"/>
      <c r="CW144" s="85"/>
      <c r="CX144" s="85"/>
      <c r="CY144" s="85"/>
      <c r="CZ144" s="85"/>
    </row>
    <row r="145" s="384" customFormat="true" ht="15" customHeight="true" x14ac:dyDescent="0.2">
      <c r="A145" s="863"/>
      <c r="B145" s="454" t="s">
        <v>65</v>
      </c>
      <c r="C145" s="136" t="s">
        <v>36</v>
      </c>
      <c r="D145" s="133" t="s">
        <v>36</v>
      </c>
      <c r="E145" s="133" t="s">
        <v>36</v>
      </c>
      <c r="F145" s="133" t="s">
        <v>36</v>
      </c>
      <c r="G145" s="130" t="s">
        <v>36</v>
      </c>
      <c r="H145" s="127" t="s">
        <v>36</v>
      </c>
      <c r="I145" s="133" t="s">
        <v>36</v>
      </c>
      <c r="J145" s="133" t="s">
        <v>36</v>
      </c>
      <c r="K145" s="133" t="s">
        <v>36</v>
      </c>
      <c r="L145" s="124" t="s">
        <v>36</v>
      </c>
      <c r="M145" s="136" t="s">
        <v>36</v>
      </c>
      <c r="N145" s="133" t="s">
        <v>36</v>
      </c>
      <c r="O145" s="133" t="s">
        <v>36</v>
      </c>
      <c r="P145" s="133" t="s">
        <v>36</v>
      </c>
      <c r="Q145" s="130" t="s">
        <v>36</v>
      </c>
      <c r="R145" s="127" t="s">
        <v>36</v>
      </c>
      <c r="S145" s="133" t="s">
        <v>36</v>
      </c>
      <c r="T145" s="133" t="s">
        <v>36</v>
      </c>
      <c r="U145" s="133" t="s">
        <v>36</v>
      </c>
      <c r="V145" s="133" t="s">
        <v>36</v>
      </c>
      <c r="W145" s="133" t="s">
        <v>36</v>
      </c>
      <c r="X145" s="133" t="s">
        <v>36</v>
      </c>
      <c r="Y145" s="133" t="s">
        <v>36</v>
      </c>
      <c r="Z145" s="133" t="s">
        <v>36</v>
      </c>
      <c r="AA145" s="133" t="s">
        <v>36</v>
      </c>
      <c r="AB145" s="133" t="s">
        <v>36</v>
      </c>
      <c r="AC145" s="133" t="s">
        <v>36</v>
      </c>
      <c r="AD145" s="133" t="s">
        <v>36</v>
      </c>
      <c r="AE145" s="133" t="s">
        <v>36</v>
      </c>
      <c r="AF145" s="133" t="s">
        <v>36</v>
      </c>
      <c r="AG145" s="133" t="s">
        <v>36</v>
      </c>
      <c r="AH145" s="124" t="s">
        <v>36</v>
      </c>
      <c r="AI145" s="87"/>
      <c r="AJ145" s="87"/>
      <c r="AK145" s="87"/>
      <c r="AL145" s="87"/>
      <c r="AM145" s="87"/>
      <c r="AN145" s="87"/>
      <c r="AO145" s="87"/>
      <c r="AP145" s="87"/>
      <c r="AQ145" s="87"/>
      <c r="AR145" s="87"/>
      <c r="AS145" s="87"/>
      <c r="AT145" s="87"/>
      <c r="AU145" s="87"/>
      <c r="AV145" s="87"/>
      <c r="AW145" s="87"/>
      <c r="AX145" s="87"/>
      <c r="AY145" s="87"/>
      <c r="AZ145" s="421"/>
      <c r="BA145" s="886"/>
      <c r="BB145" s="641" t="s">
        <v>65</v>
      </c>
      <c r="BC145" s="120" t="s">
        <v>36</v>
      </c>
      <c r="BD145" s="116" t="s">
        <v>36</v>
      </c>
      <c r="BE145" s="116" t="s">
        <v>36</v>
      </c>
      <c r="BF145" s="116" t="s">
        <v>36</v>
      </c>
      <c r="BG145" s="111" t="s">
        <v>36</v>
      </c>
      <c r="BH145" s="120" t="s">
        <v>36</v>
      </c>
      <c r="BI145" s="116" t="s">
        <v>36</v>
      </c>
      <c r="BJ145" s="116" t="s">
        <v>36</v>
      </c>
      <c r="BK145" s="116" t="s">
        <v>36</v>
      </c>
      <c r="BL145" s="111" t="s">
        <v>36</v>
      </c>
      <c r="BM145" s="120" t="s">
        <v>36</v>
      </c>
      <c r="BN145" s="116" t="s">
        <v>36</v>
      </c>
      <c r="BO145" s="116" t="s">
        <v>36</v>
      </c>
      <c r="BP145" s="116" t="s">
        <v>36</v>
      </c>
      <c r="BQ145" s="111" t="s">
        <v>36</v>
      </c>
      <c r="BR145" s="120" t="s">
        <v>36</v>
      </c>
      <c r="BS145" s="116" t="s">
        <v>36</v>
      </c>
      <c r="BT145" s="116" t="s">
        <v>36</v>
      </c>
      <c r="BU145" s="116" t="s">
        <v>36</v>
      </c>
      <c r="BV145" s="116" t="s">
        <v>36</v>
      </c>
      <c r="BW145" s="116" t="s">
        <v>36</v>
      </c>
      <c r="BX145" s="116" t="s">
        <v>36</v>
      </c>
      <c r="BY145" s="105" t="s">
        <v>36</v>
      </c>
      <c r="BZ145" s="105" t="s">
        <v>36</v>
      </c>
      <c r="CA145" s="105" t="s">
        <v>36</v>
      </c>
      <c r="CB145" s="105" t="s">
        <v>36</v>
      </c>
      <c r="CC145" s="105" t="s">
        <v>36</v>
      </c>
      <c r="CD145" s="105" t="s">
        <v>36</v>
      </c>
      <c r="CE145" s="105" t="s">
        <v>36</v>
      </c>
      <c r="CF145" s="105" t="s">
        <v>36</v>
      </c>
      <c r="CG145" s="105" t="s">
        <v>36</v>
      </c>
      <c r="CH145" s="105" t="s">
        <v>36</v>
      </c>
      <c r="CI145" s="85"/>
      <c r="CJ145" s="85"/>
      <c r="CK145" s="85"/>
      <c r="CL145" s="85"/>
      <c r="CM145" s="85"/>
      <c r="CN145" s="85"/>
      <c r="CO145" s="85"/>
      <c r="CP145" s="85"/>
      <c r="CQ145" s="85"/>
      <c r="CR145" s="85"/>
      <c r="CS145" s="85"/>
      <c r="CT145" s="85"/>
      <c r="CU145" s="85"/>
      <c r="CV145" s="85"/>
      <c r="CW145" s="85"/>
      <c r="CX145" s="85"/>
      <c r="CY145" s="85"/>
      <c r="CZ145" s="85"/>
    </row>
    <row r="146" s="384" customFormat="true" ht="15" customHeight="true" x14ac:dyDescent="0.2">
      <c r="A146" s="863"/>
      <c r="B146" s="454" t="s">
        <v>66</v>
      </c>
      <c r="C146" s="136" t="s">
        <v>36</v>
      </c>
      <c r="D146" s="133" t="s">
        <v>36</v>
      </c>
      <c r="E146" s="133" t="s">
        <v>36</v>
      </c>
      <c r="F146" s="133" t="s">
        <v>36</v>
      </c>
      <c r="G146" s="130" t="s">
        <v>36</v>
      </c>
      <c r="H146" s="127" t="s">
        <v>36</v>
      </c>
      <c r="I146" s="133" t="s">
        <v>36</v>
      </c>
      <c r="J146" s="133" t="s">
        <v>36</v>
      </c>
      <c r="K146" s="133" t="s">
        <v>36</v>
      </c>
      <c r="L146" s="124" t="s">
        <v>36</v>
      </c>
      <c r="M146" s="136" t="s">
        <v>36</v>
      </c>
      <c r="N146" s="133" t="s">
        <v>36</v>
      </c>
      <c r="O146" s="133" t="s">
        <v>36</v>
      </c>
      <c r="P146" s="133" t="s">
        <v>36</v>
      </c>
      <c r="Q146" s="130" t="s">
        <v>36</v>
      </c>
      <c r="R146" s="127" t="s">
        <v>36</v>
      </c>
      <c r="S146" s="133" t="s">
        <v>36</v>
      </c>
      <c r="T146" s="133" t="s">
        <v>36</v>
      </c>
      <c r="U146" s="133" t="s">
        <v>36</v>
      </c>
      <c r="V146" s="133" t="s">
        <v>36</v>
      </c>
      <c r="W146" s="133" t="s">
        <v>36</v>
      </c>
      <c r="X146" s="133" t="s">
        <v>36</v>
      </c>
      <c r="Y146" s="133" t="s">
        <v>36</v>
      </c>
      <c r="Z146" s="133" t="s">
        <v>36</v>
      </c>
      <c r="AA146" s="133" t="s">
        <v>36</v>
      </c>
      <c r="AB146" s="133" t="s">
        <v>36</v>
      </c>
      <c r="AC146" s="133" t="s">
        <v>36</v>
      </c>
      <c r="AD146" s="133" t="s">
        <v>36</v>
      </c>
      <c r="AE146" s="133" t="s">
        <v>36</v>
      </c>
      <c r="AF146" s="133" t="s">
        <v>36</v>
      </c>
      <c r="AG146" s="133" t="s">
        <v>36</v>
      </c>
      <c r="AH146" s="124" t="s">
        <v>36</v>
      </c>
      <c r="AI146" s="87"/>
      <c r="AJ146" s="87"/>
      <c r="AK146" s="87"/>
      <c r="AL146" s="87"/>
      <c r="AM146" s="87"/>
      <c r="AN146" s="87"/>
      <c r="AO146" s="87"/>
      <c r="AP146" s="87"/>
      <c r="AQ146" s="87"/>
      <c r="AR146" s="87"/>
      <c r="AS146" s="87"/>
      <c r="AT146" s="87"/>
      <c r="AU146" s="87"/>
      <c r="AV146" s="87"/>
      <c r="AW146" s="87"/>
      <c r="AX146" s="87"/>
      <c r="AY146" s="87"/>
      <c r="AZ146" s="421"/>
      <c r="BA146" s="886"/>
      <c r="BB146" s="641" t="s">
        <v>66</v>
      </c>
      <c r="BC146" s="120" t="s">
        <v>36</v>
      </c>
      <c r="BD146" s="116" t="s">
        <v>36</v>
      </c>
      <c r="BE146" s="116" t="s">
        <v>36</v>
      </c>
      <c r="BF146" s="116" t="s">
        <v>36</v>
      </c>
      <c r="BG146" s="111" t="s">
        <v>36</v>
      </c>
      <c r="BH146" s="120" t="s">
        <v>36</v>
      </c>
      <c r="BI146" s="116" t="s">
        <v>36</v>
      </c>
      <c r="BJ146" s="116" t="s">
        <v>36</v>
      </c>
      <c r="BK146" s="116" t="s">
        <v>36</v>
      </c>
      <c r="BL146" s="111" t="s">
        <v>36</v>
      </c>
      <c r="BM146" s="120" t="s">
        <v>36</v>
      </c>
      <c r="BN146" s="116" t="s">
        <v>36</v>
      </c>
      <c r="BO146" s="116" t="s">
        <v>36</v>
      </c>
      <c r="BP146" s="116" t="s">
        <v>36</v>
      </c>
      <c r="BQ146" s="111" t="s">
        <v>36</v>
      </c>
      <c r="BR146" s="120" t="s">
        <v>36</v>
      </c>
      <c r="BS146" s="116" t="s">
        <v>36</v>
      </c>
      <c r="BT146" s="116" t="s">
        <v>36</v>
      </c>
      <c r="BU146" s="116" t="s">
        <v>36</v>
      </c>
      <c r="BV146" s="116" t="s">
        <v>36</v>
      </c>
      <c r="BW146" s="116" t="s">
        <v>36</v>
      </c>
      <c r="BX146" s="116" t="s">
        <v>36</v>
      </c>
      <c r="BY146" s="105" t="s">
        <v>36</v>
      </c>
      <c r="BZ146" s="105" t="s">
        <v>36</v>
      </c>
      <c r="CA146" s="105" t="s">
        <v>36</v>
      </c>
      <c r="CB146" s="105" t="s">
        <v>36</v>
      </c>
      <c r="CC146" s="105" t="s">
        <v>36</v>
      </c>
      <c r="CD146" s="105" t="s">
        <v>36</v>
      </c>
      <c r="CE146" s="105" t="s">
        <v>36</v>
      </c>
      <c r="CF146" s="105" t="s">
        <v>36</v>
      </c>
      <c r="CG146" s="105" t="s">
        <v>36</v>
      </c>
      <c r="CH146" s="105" t="s">
        <v>36</v>
      </c>
      <c r="CI146" s="85"/>
      <c r="CJ146" s="85"/>
      <c r="CK146" s="85"/>
      <c r="CL146" s="85"/>
      <c r="CM146" s="85"/>
      <c r="CN146" s="85"/>
      <c r="CO146" s="85"/>
      <c r="CP146" s="85"/>
      <c r="CQ146" s="85"/>
      <c r="CR146" s="85"/>
      <c r="CS146" s="85"/>
      <c r="CT146" s="85"/>
      <c r="CU146" s="85"/>
      <c r="CV146" s="85"/>
      <c r="CW146" s="85"/>
      <c r="CX146" s="85"/>
      <c r="CY146" s="85"/>
      <c r="CZ146" s="85"/>
    </row>
    <row r="147" s="384" customFormat="true" ht="15" customHeight="true" x14ac:dyDescent="0.2">
      <c r="A147" s="863"/>
      <c r="B147" s="454" t="s">
        <v>67</v>
      </c>
      <c r="C147" s="136" t="s">
        <v>36</v>
      </c>
      <c r="D147" s="133" t="s">
        <v>36</v>
      </c>
      <c r="E147" s="133" t="s">
        <v>36</v>
      </c>
      <c r="F147" s="133" t="s">
        <v>36</v>
      </c>
      <c r="G147" s="130" t="s">
        <v>36</v>
      </c>
      <c r="H147" s="127" t="s">
        <v>36</v>
      </c>
      <c r="I147" s="133" t="s">
        <v>36</v>
      </c>
      <c r="J147" s="133" t="s">
        <v>36</v>
      </c>
      <c r="K147" s="133" t="s">
        <v>36</v>
      </c>
      <c r="L147" s="124" t="s">
        <v>36</v>
      </c>
      <c r="M147" s="136" t="s">
        <v>36</v>
      </c>
      <c r="N147" s="133" t="s">
        <v>36</v>
      </c>
      <c r="O147" s="133" t="s">
        <v>36</v>
      </c>
      <c r="P147" s="133" t="s">
        <v>36</v>
      </c>
      <c r="Q147" s="130" t="s">
        <v>36</v>
      </c>
      <c r="R147" s="127" t="s">
        <v>36</v>
      </c>
      <c r="S147" s="133" t="s">
        <v>36</v>
      </c>
      <c r="T147" s="133" t="s">
        <v>36</v>
      </c>
      <c r="U147" s="133" t="s">
        <v>36</v>
      </c>
      <c r="V147" s="133" t="s">
        <v>36</v>
      </c>
      <c r="W147" s="133" t="s">
        <v>36</v>
      </c>
      <c r="X147" s="133" t="s">
        <v>36</v>
      </c>
      <c r="Y147" s="133" t="s">
        <v>36</v>
      </c>
      <c r="Z147" s="133" t="s">
        <v>36</v>
      </c>
      <c r="AA147" s="133" t="s">
        <v>36</v>
      </c>
      <c r="AB147" s="133" t="s">
        <v>36</v>
      </c>
      <c r="AC147" s="133" t="s">
        <v>36</v>
      </c>
      <c r="AD147" s="133" t="s">
        <v>36</v>
      </c>
      <c r="AE147" s="133" t="s">
        <v>36</v>
      </c>
      <c r="AF147" s="133" t="s">
        <v>36</v>
      </c>
      <c r="AG147" s="133" t="s">
        <v>36</v>
      </c>
      <c r="AH147" s="124" t="s">
        <v>36</v>
      </c>
      <c r="AI147" s="87"/>
      <c r="AJ147" s="87"/>
      <c r="AK147" s="87"/>
      <c r="AL147" s="87"/>
      <c r="AM147" s="87"/>
      <c r="AN147" s="87"/>
      <c r="AO147" s="87"/>
      <c r="AP147" s="87"/>
      <c r="AQ147" s="87"/>
      <c r="AR147" s="87"/>
      <c r="AS147" s="87"/>
      <c r="AT147" s="87"/>
      <c r="AU147" s="87"/>
      <c r="AV147" s="87"/>
      <c r="AW147" s="87"/>
      <c r="AX147" s="87"/>
      <c r="AY147" s="87"/>
      <c r="AZ147" s="421"/>
      <c r="BA147" s="886"/>
      <c r="BB147" s="641" t="s">
        <v>67</v>
      </c>
      <c r="BC147" s="120" t="s">
        <v>36</v>
      </c>
      <c r="BD147" s="116" t="s">
        <v>36</v>
      </c>
      <c r="BE147" s="116" t="s">
        <v>36</v>
      </c>
      <c r="BF147" s="116" t="s">
        <v>36</v>
      </c>
      <c r="BG147" s="111" t="s">
        <v>36</v>
      </c>
      <c r="BH147" s="120" t="s">
        <v>36</v>
      </c>
      <c r="BI147" s="116" t="s">
        <v>36</v>
      </c>
      <c r="BJ147" s="116" t="s">
        <v>36</v>
      </c>
      <c r="BK147" s="116" t="s">
        <v>36</v>
      </c>
      <c r="BL147" s="111" t="s">
        <v>36</v>
      </c>
      <c r="BM147" s="120" t="s">
        <v>36</v>
      </c>
      <c r="BN147" s="116" t="s">
        <v>36</v>
      </c>
      <c r="BO147" s="116" t="s">
        <v>36</v>
      </c>
      <c r="BP147" s="116" t="s">
        <v>36</v>
      </c>
      <c r="BQ147" s="111" t="s">
        <v>36</v>
      </c>
      <c r="BR147" s="120" t="s">
        <v>36</v>
      </c>
      <c r="BS147" s="116" t="s">
        <v>36</v>
      </c>
      <c r="BT147" s="116" t="s">
        <v>36</v>
      </c>
      <c r="BU147" s="116" t="s">
        <v>36</v>
      </c>
      <c r="BV147" s="116" t="s">
        <v>36</v>
      </c>
      <c r="BW147" s="116" t="s">
        <v>36</v>
      </c>
      <c r="BX147" s="116" t="s">
        <v>36</v>
      </c>
      <c r="BY147" s="105" t="s">
        <v>36</v>
      </c>
      <c r="BZ147" s="105" t="s">
        <v>36</v>
      </c>
      <c r="CA147" s="105" t="s">
        <v>36</v>
      </c>
      <c r="CB147" s="105" t="s">
        <v>36</v>
      </c>
      <c r="CC147" s="105" t="s">
        <v>36</v>
      </c>
      <c r="CD147" s="105" t="s">
        <v>36</v>
      </c>
      <c r="CE147" s="105" t="s">
        <v>36</v>
      </c>
      <c r="CF147" s="105" t="s">
        <v>36</v>
      </c>
      <c r="CG147" s="105" t="s">
        <v>36</v>
      </c>
      <c r="CH147" s="105" t="s">
        <v>36</v>
      </c>
      <c r="CI147" s="85"/>
      <c r="CJ147" s="85"/>
      <c r="CK147" s="85"/>
      <c r="CL147" s="85"/>
      <c r="CM147" s="85"/>
      <c r="CN147" s="85"/>
      <c r="CO147" s="85"/>
      <c r="CP147" s="85"/>
      <c r="CQ147" s="85"/>
      <c r="CR147" s="85"/>
      <c r="CS147" s="85"/>
      <c r="CT147" s="85"/>
      <c r="CU147" s="85"/>
      <c r="CV147" s="85"/>
      <c r="CW147" s="85"/>
      <c r="CX147" s="85"/>
      <c r="CY147" s="85"/>
      <c r="CZ147" s="85"/>
    </row>
    <row r="148" s="384" customFormat="true" ht="15" customHeight="true" x14ac:dyDescent="0.2">
      <c r="A148" s="863" t="s">
        <v>109</v>
      </c>
      <c r="B148" s="454" t="s">
        <v>50</v>
      </c>
      <c r="C148" s="237">
        <v>0.7046605961707374</v>
      </c>
      <c r="D148" s="236">
        <v>1.7245797998114945</v>
      </c>
      <c r="E148" s="236">
        <v>7.2735349538202394</v>
      </c>
      <c r="F148" s="236">
        <v>29.136473276285336</v>
      </c>
      <c r="G148" s="235">
        <v>33.815834847010798</v>
      </c>
      <c r="H148" s="225">
        <v>7.3337917708190536</v>
      </c>
      <c r="I148" s="236">
        <v>31.788133171615883</v>
      </c>
      <c r="J148" s="236">
        <v>48.198318964717345</v>
      </c>
      <c r="K148" s="236">
        <v>43.456714658602088</v>
      </c>
      <c r="L148" s="229">
        <v>27.011382837556479</v>
      </c>
      <c r="M148" s="237">
        <v>0.42836074889039705</v>
      </c>
      <c r="N148" s="236">
        <v>0.71182191823834484</v>
      </c>
      <c r="O148" s="236">
        <v>1.1372999979826295</v>
      </c>
      <c r="P148" s="236">
        <v>3.6290053923111092</v>
      </c>
      <c r="Q148" s="235">
        <v>12.643430550834326</v>
      </c>
      <c r="R148" s="225">
        <v>9.5292833075749037</v>
      </c>
      <c r="S148" s="236">
        <v>46.905353575291947</v>
      </c>
      <c r="T148" s="236">
        <v>2.5887454992568566</v>
      </c>
      <c r="U148" s="236">
        <v>3.6058990391869541</v>
      </c>
      <c r="V148" s="236">
        <v>6.369823640170261</v>
      </c>
      <c r="W148" s="236">
        <v>2.988473425892439</v>
      </c>
      <c r="X148" s="236">
        <v>8.356784099421386</v>
      </c>
      <c r="Y148" s="236">
        <v>6.4557381368557678</v>
      </c>
      <c r="Z148" s="236">
        <v>4.2363637340896627</v>
      </c>
      <c r="AA148" s="236">
        <v>5.2827481175802644</v>
      </c>
      <c r="AB148" s="236">
        <v>4.8086043011175184</v>
      </c>
      <c r="AC148" s="236">
        <v>18.722901631910975</v>
      </c>
      <c r="AD148" s="236">
        <v>4.0681983817838319</v>
      </c>
      <c r="AE148" s="236">
        <v>4.2230680507904763</v>
      </c>
      <c r="AF148" s="236">
        <v>4.7060940636776465</v>
      </c>
      <c r="AG148" s="236">
        <v>7.2046773554782622</v>
      </c>
      <c r="AH148" s="229">
        <v>0</v>
      </c>
      <c r="AI148" s="81"/>
      <c r="AJ148" s="81"/>
      <c r="AK148" s="81"/>
      <c r="AL148" s="81"/>
      <c r="AM148" s="81"/>
      <c r="AN148" s="81"/>
      <c r="AO148" s="81"/>
      <c r="AP148" s="81"/>
      <c r="AQ148" s="81"/>
      <c r="AR148" s="81"/>
      <c r="AS148" s="81"/>
      <c r="AT148" s="81"/>
      <c r="AU148" s="81"/>
      <c r="AV148" s="81"/>
      <c r="AW148" s="81"/>
      <c r="AX148" s="81"/>
      <c r="AY148" s="81"/>
      <c r="AZ148" s="421"/>
      <c r="BA148" s="886" t="s">
        <v>109</v>
      </c>
      <c r="BB148" s="641" t="s">
        <v>50</v>
      </c>
      <c r="BC148" s="120" t="s">
        <v>36</v>
      </c>
      <c r="BD148" s="116" t="s">
        <v>36</v>
      </c>
      <c r="BE148" s="116" t="s">
        <v>36</v>
      </c>
      <c r="BF148" s="116" t="s">
        <v>36</v>
      </c>
      <c r="BG148" s="111" t="s">
        <v>36</v>
      </c>
      <c r="BH148" s="120" t="s">
        <v>36</v>
      </c>
      <c r="BI148" s="116" t="s">
        <v>36</v>
      </c>
      <c r="BJ148" s="116" t="s">
        <v>36</v>
      </c>
      <c r="BK148" s="116" t="s">
        <v>36</v>
      </c>
      <c r="BL148" s="111" t="s">
        <v>36</v>
      </c>
      <c r="BM148" s="120" t="s">
        <v>36</v>
      </c>
      <c r="BN148" s="116" t="s">
        <v>36</v>
      </c>
      <c r="BO148" s="116" t="s">
        <v>36</v>
      </c>
      <c r="BP148" s="116" t="s">
        <v>36</v>
      </c>
      <c r="BQ148" s="111" t="s">
        <v>36</v>
      </c>
      <c r="BR148" s="120" t="s">
        <v>36</v>
      </c>
      <c r="BS148" s="116" t="s">
        <v>36</v>
      </c>
      <c r="BT148" s="116" t="s">
        <v>36</v>
      </c>
      <c r="BU148" s="116" t="s">
        <v>36</v>
      </c>
      <c r="BV148" s="116" t="s">
        <v>36</v>
      </c>
      <c r="BW148" s="116" t="s">
        <v>36</v>
      </c>
      <c r="BX148" s="116" t="s">
        <v>36</v>
      </c>
      <c r="BY148" s="105" t="s">
        <v>36</v>
      </c>
      <c r="BZ148" s="105" t="s">
        <v>36</v>
      </c>
      <c r="CA148" s="105" t="s">
        <v>36</v>
      </c>
      <c r="CB148" s="105" t="s">
        <v>36</v>
      </c>
      <c r="CC148" s="105" t="s">
        <v>36</v>
      </c>
      <c r="CD148" s="105" t="s">
        <v>36</v>
      </c>
      <c r="CE148" s="105" t="s">
        <v>36</v>
      </c>
      <c r="CF148" s="105" t="s">
        <v>36</v>
      </c>
      <c r="CG148" s="105" t="s">
        <v>36</v>
      </c>
      <c r="CH148" s="105" t="s">
        <v>36</v>
      </c>
      <c r="CI148" s="85"/>
      <c r="CJ148" s="85"/>
      <c r="CK148" s="85"/>
      <c r="CL148" s="85"/>
      <c r="CM148" s="85"/>
      <c r="CN148" s="85"/>
      <c r="CO148" s="85"/>
      <c r="CP148" s="85"/>
      <c r="CQ148" s="85"/>
      <c r="CR148" s="85"/>
      <c r="CS148" s="85"/>
      <c r="CT148" s="85"/>
      <c r="CU148" s="85"/>
      <c r="CV148" s="85"/>
      <c r="CW148" s="85"/>
      <c r="CX148" s="85"/>
      <c r="CY148" s="85"/>
      <c r="CZ148" s="85"/>
    </row>
    <row r="149" s="384" customFormat="true" ht="15" customHeight="true" x14ac:dyDescent="0.2">
      <c r="A149" s="863"/>
      <c r="B149" s="454" t="s">
        <v>49</v>
      </c>
      <c r="C149" s="237">
        <v>1.0344993656764212</v>
      </c>
      <c r="D149" s="236">
        <v>3.5948759284300684</v>
      </c>
      <c r="E149" s="236">
        <v>9.6139758335515459</v>
      </c>
      <c r="F149" s="236">
        <v>35.308332886721537</v>
      </c>
      <c r="G149" s="235">
        <v>60.364448166370963</v>
      </c>
      <c r="H149" s="225">
        <v>6.6968455807760225</v>
      </c>
      <c r="I149" s="236">
        <v>37.088025646994581</v>
      </c>
      <c r="J149" s="236">
        <v>43.220832605813563</v>
      </c>
      <c r="K149" s="236">
        <v>51.489094508785357</v>
      </c>
      <c r="L149" s="229">
        <v>69.818415819909717</v>
      </c>
      <c r="M149" s="237">
        <v>0.92722942366245453</v>
      </c>
      <c r="N149" s="236">
        <v>1.2971650679516109</v>
      </c>
      <c r="O149" s="236">
        <v>4.2902034212087523</v>
      </c>
      <c r="P149" s="236">
        <v>7.7864772272380343</v>
      </c>
      <c r="Q149" s="235">
        <v>33.093403321637005</v>
      </c>
      <c r="R149" s="225">
        <v>17.118687145838308</v>
      </c>
      <c r="S149" s="236">
        <v>48.526926329933765</v>
      </c>
      <c r="T149" s="236">
        <v>7.5132991362406001</v>
      </c>
      <c r="U149" s="236">
        <v>6.4258655335241013</v>
      </c>
      <c r="V149" s="236">
        <v>18.244168580220421</v>
      </c>
      <c r="W149" s="236">
        <v>11.131340641481763</v>
      </c>
      <c r="X149" s="236">
        <v>19.879776613524534</v>
      </c>
      <c r="Y149" s="236">
        <v>24.601410342394406</v>
      </c>
      <c r="Z149" s="236">
        <v>11.691642437135785</v>
      </c>
      <c r="AA149" s="236">
        <v>13.496477246306718</v>
      </c>
      <c r="AB149" s="236">
        <v>17.877113041244698</v>
      </c>
      <c r="AC149" s="236">
        <v>26.180154244558452</v>
      </c>
      <c r="AD149" s="236">
        <v>9.800261373299783</v>
      </c>
      <c r="AE149" s="236">
        <v>6.6918624628863137</v>
      </c>
      <c r="AF149" s="236">
        <v>11.803583198046274</v>
      </c>
      <c r="AG149" s="236">
        <v>21.770233421569664</v>
      </c>
      <c r="AH149" s="229">
        <v>0.70519830120470761</v>
      </c>
      <c r="AI149" s="81"/>
      <c r="AJ149" s="81"/>
      <c r="AK149" s="81"/>
      <c r="AL149" s="81"/>
      <c r="AM149" s="81"/>
      <c r="AN149" s="81"/>
      <c r="AO149" s="81"/>
      <c r="AP149" s="81"/>
      <c r="AQ149" s="81"/>
      <c r="AR149" s="81"/>
      <c r="AS149" s="81"/>
      <c r="AT149" s="81"/>
      <c r="AU149" s="81"/>
      <c r="AV149" s="81"/>
      <c r="AW149" s="81"/>
      <c r="AX149" s="81"/>
      <c r="AY149" s="81"/>
      <c r="AZ149" s="421"/>
      <c r="BA149" s="886"/>
      <c r="BB149" s="641" t="s">
        <v>49</v>
      </c>
      <c r="BC149" s="120" t="s">
        <v>36</v>
      </c>
      <c r="BD149" s="116" t="s">
        <v>36</v>
      </c>
      <c r="BE149" s="116" t="s">
        <v>36</v>
      </c>
      <c r="BF149" s="116" t="s">
        <v>36</v>
      </c>
      <c r="BG149" s="111" t="s">
        <v>36</v>
      </c>
      <c r="BH149" s="120" t="s">
        <v>36</v>
      </c>
      <c r="BI149" s="116" t="s">
        <v>36</v>
      </c>
      <c r="BJ149" s="116" t="s">
        <v>36</v>
      </c>
      <c r="BK149" s="116" t="s">
        <v>36</v>
      </c>
      <c r="BL149" s="111" t="s">
        <v>36</v>
      </c>
      <c r="BM149" s="120" t="s">
        <v>36</v>
      </c>
      <c r="BN149" s="116" t="s">
        <v>36</v>
      </c>
      <c r="BO149" s="116" t="s">
        <v>36</v>
      </c>
      <c r="BP149" s="116" t="s">
        <v>36</v>
      </c>
      <c r="BQ149" s="111" t="s">
        <v>36</v>
      </c>
      <c r="BR149" s="120" t="s">
        <v>36</v>
      </c>
      <c r="BS149" s="116" t="s">
        <v>36</v>
      </c>
      <c r="BT149" s="116" t="s">
        <v>36</v>
      </c>
      <c r="BU149" s="116" t="s">
        <v>36</v>
      </c>
      <c r="BV149" s="116" t="s">
        <v>36</v>
      </c>
      <c r="BW149" s="116" t="s">
        <v>36</v>
      </c>
      <c r="BX149" s="116" t="s">
        <v>36</v>
      </c>
      <c r="BY149" s="105" t="s">
        <v>36</v>
      </c>
      <c r="BZ149" s="105" t="s">
        <v>36</v>
      </c>
      <c r="CA149" s="105" t="s">
        <v>36</v>
      </c>
      <c r="CB149" s="105" t="s">
        <v>36</v>
      </c>
      <c r="CC149" s="105" t="s">
        <v>36</v>
      </c>
      <c r="CD149" s="105" t="s">
        <v>36</v>
      </c>
      <c r="CE149" s="105" t="s">
        <v>36</v>
      </c>
      <c r="CF149" s="105" t="s">
        <v>36</v>
      </c>
      <c r="CG149" s="105" t="s">
        <v>36</v>
      </c>
      <c r="CH149" s="105" t="s">
        <v>36</v>
      </c>
      <c r="CI149" s="85"/>
      <c r="CJ149" s="85"/>
      <c r="CK149" s="85"/>
      <c r="CL149" s="85"/>
      <c r="CM149" s="85"/>
      <c r="CN149" s="85"/>
      <c r="CO149" s="85"/>
      <c r="CP149" s="85"/>
      <c r="CQ149" s="85"/>
      <c r="CR149" s="85"/>
      <c r="CS149" s="85"/>
      <c r="CT149" s="85"/>
      <c r="CU149" s="85"/>
      <c r="CV149" s="85"/>
      <c r="CW149" s="85"/>
      <c r="CX149" s="85"/>
      <c r="CY149" s="85"/>
      <c r="CZ149" s="85"/>
    </row>
    <row r="150" s="384" customFormat="true" ht="15" customHeight="true" x14ac:dyDescent="0.2">
      <c r="A150" s="863"/>
      <c r="B150" s="454" t="s">
        <v>111</v>
      </c>
      <c r="C150" s="237">
        <v>98.260840038152793</v>
      </c>
      <c r="D150" s="236">
        <v>94.68054427175835</v>
      </c>
      <c r="E150" s="236">
        <v>83.112489212628262</v>
      </c>
      <c r="F150" s="236">
        <v>35.555193836993091</v>
      </c>
      <c r="G150" s="235">
        <v>5.8197169866183183</v>
      </c>
      <c r="H150" s="225">
        <v>85.969362648405067</v>
      </c>
      <c r="I150" s="236">
        <v>31.123841181389579</v>
      </c>
      <c r="J150" s="236">
        <v>8.5808484294691834</v>
      </c>
      <c r="K150" s="236">
        <v>5.0541908326126865</v>
      </c>
      <c r="L150" s="229">
        <v>3.1702013425338591</v>
      </c>
      <c r="M150" s="237">
        <v>98.644409827447149</v>
      </c>
      <c r="N150" s="236">
        <v>97.991013013810104</v>
      </c>
      <c r="O150" s="236">
        <v>94.572496580808604</v>
      </c>
      <c r="P150" s="236">
        <v>88.584517380450848</v>
      </c>
      <c r="Q150" s="235">
        <v>54.263166127528741</v>
      </c>
      <c r="R150" s="225">
        <v>73.352029546586692</v>
      </c>
      <c r="S150" s="236">
        <v>4.5677200947742174</v>
      </c>
      <c r="T150" s="236">
        <v>89.897955364502437</v>
      </c>
      <c r="U150" s="236">
        <v>89.968235427289059</v>
      </c>
      <c r="V150" s="236">
        <v>75.386007779609457</v>
      </c>
      <c r="W150" s="236">
        <v>85.880185932625849</v>
      </c>
      <c r="X150" s="236">
        <v>71.763439287054126</v>
      </c>
      <c r="Y150" s="236">
        <v>68.942851520750068</v>
      </c>
      <c r="Z150" s="236">
        <v>84.071993828774623</v>
      </c>
      <c r="AA150" s="236">
        <v>81.220774636113063</v>
      </c>
      <c r="AB150" s="236">
        <v>77.314282657637705</v>
      </c>
      <c r="AC150" s="236">
        <v>55.096944123530477</v>
      </c>
      <c r="AD150" s="236">
        <v>86.131540244916366</v>
      </c>
      <c r="AE150" s="236">
        <v>89.085069486323235</v>
      </c>
      <c r="AF150" s="236">
        <v>83.490322738276134</v>
      </c>
      <c r="AG150" s="236">
        <v>71.025089222951962</v>
      </c>
      <c r="AH150" s="229">
        <v>99.294801698795297</v>
      </c>
      <c r="AI150" s="81"/>
      <c r="AJ150" s="81"/>
      <c r="AK150" s="81"/>
      <c r="AL150" s="81"/>
      <c r="AM150" s="81"/>
      <c r="AN150" s="81"/>
      <c r="AO150" s="81"/>
      <c r="AP150" s="81"/>
      <c r="AQ150" s="81"/>
      <c r="AR150" s="81"/>
      <c r="AS150" s="81"/>
      <c r="AT150" s="81"/>
      <c r="AU150" s="81"/>
      <c r="AV150" s="81"/>
      <c r="AW150" s="81"/>
      <c r="AX150" s="81"/>
      <c r="AY150" s="81"/>
      <c r="AZ150" s="421"/>
      <c r="BA150" s="886"/>
      <c r="BB150" s="641" t="s">
        <v>111</v>
      </c>
      <c r="BC150" s="120" t="s">
        <v>36</v>
      </c>
      <c r="BD150" s="116" t="s">
        <v>36</v>
      </c>
      <c r="BE150" s="116" t="s">
        <v>36</v>
      </c>
      <c r="BF150" s="116" t="s">
        <v>36</v>
      </c>
      <c r="BG150" s="111" t="s">
        <v>36</v>
      </c>
      <c r="BH150" s="120" t="s">
        <v>36</v>
      </c>
      <c r="BI150" s="116" t="s">
        <v>36</v>
      </c>
      <c r="BJ150" s="116" t="s">
        <v>36</v>
      </c>
      <c r="BK150" s="116" t="s">
        <v>36</v>
      </c>
      <c r="BL150" s="111" t="s">
        <v>36</v>
      </c>
      <c r="BM150" s="120" t="s">
        <v>36</v>
      </c>
      <c r="BN150" s="116" t="s">
        <v>36</v>
      </c>
      <c r="BO150" s="116" t="s">
        <v>36</v>
      </c>
      <c r="BP150" s="116" t="s">
        <v>36</v>
      </c>
      <c r="BQ150" s="111" t="s">
        <v>36</v>
      </c>
      <c r="BR150" s="120" t="s">
        <v>36</v>
      </c>
      <c r="BS150" s="116" t="s">
        <v>36</v>
      </c>
      <c r="BT150" s="116" t="s">
        <v>36</v>
      </c>
      <c r="BU150" s="116" t="s">
        <v>36</v>
      </c>
      <c r="BV150" s="116" t="s">
        <v>36</v>
      </c>
      <c r="BW150" s="116" t="s">
        <v>36</v>
      </c>
      <c r="BX150" s="116" t="s">
        <v>36</v>
      </c>
      <c r="BY150" s="105" t="s">
        <v>36</v>
      </c>
      <c r="BZ150" s="105" t="s">
        <v>36</v>
      </c>
      <c r="CA150" s="105" t="s">
        <v>36</v>
      </c>
      <c r="CB150" s="105" t="s">
        <v>36</v>
      </c>
      <c r="CC150" s="105" t="s">
        <v>36</v>
      </c>
      <c r="CD150" s="105" t="s">
        <v>36</v>
      </c>
      <c r="CE150" s="105" t="s">
        <v>36</v>
      </c>
      <c r="CF150" s="105" t="s">
        <v>36</v>
      </c>
      <c r="CG150" s="105" t="s">
        <v>36</v>
      </c>
      <c r="CH150" s="105" t="s">
        <v>36</v>
      </c>
      <c r="CI150" s="85"/>
      <c r="CJ150" s="85"/>
      <c r="CK150" s="85"/>
      <c r="CL150" s="85"/>
      <c r="CM150" s="85"/>
      <c r="CN150" s="85"/>
      <c r="CO150" s="85"/>
      <c r="CP150" s="85"/>
      <c r="CQ150" s="85"/>
      <c r="CR150" s="85"/>
      <c r="CS150" s="85"/>
      <c r="CT150" s="85"/>
      <c r="CU150" s="85"/>
      <c r="CV150" s="85"/>
      <c r="CW150" s="85"/>
      <c r="CX150" s="85"/>
      <c r="CY150" s="85"/>
      <c r="CZ150" s="85"/>
    </row>
    <row r="151" s="384" customFormat="true" ht="15" customHeight="true" x14ac:dyDescent="0.2">
      <c r="A151" s="863" t="s">
        <v>110</v>
      </c>
      <c r="B151" s="454" t="s">
        <v>50</v>
      </c>
      <c r="C151" s="237">
        <v>40.612792489989793</v>
      </c>
      <c r="D151" s="236">
        <v>34.309873303324629</v>
      </c>
      <c r="E151" s="236">
        <v>36.907998354683343</v>
      </c>
      <c r="F151" s="236">
        <v>41.925145288579877</v>
      </c>
      <c r="G151" s="235">
        <v>35.749268199231764</v>
      </c>
      <c r="H151" s="225">
        <v>42.841685973311094</v>
      </c>
      <c r="I151" s="236">
        <v>44.346868749723029</v>
      </c>
      <c r="J151" s="236">
        <v>51.128975287855347</v>
      </c>
      <c r="K151" s="236">
        <v>44.880993639151292</v>
      </c>
      <c r="L151" s="229">
        <v>28.125818392488789</v>
      </c>
      <c r="M151" s="237">
        <v>37.73669097795014</v>
      </c>
      <c r="N151" s="236">
        <v>38.802810616961644</v>
      </c>
      <c r="O151" s="236">
        <v>32.08575891069254</v>
      </c>
      <c r="P151" s="236">
        <v>33.755811007687832</v>
      </c>
      <c r="Q151" s="235">
        <v>29.789065314835895</v>
      </c>
      <c r="R151" s="225">
        <v>37.989742340245471</v>
      </c>
      <c r="S151" s="236">
        <v>48.654804707018897</v>
      </c>
      <c r="T151" s="236">
        <v>29.614390997048812</v>
      </c>
      <c r="U151" s="236">
        <v>41.80687026281619</v>
      </c>
      <c r="V151" s="236">
        <v>37.131484544876471</v>
      </c>
      <c r="W151" s="236">
        <v>33.609617665706971</v>
      </c>
      <c r="X151" s="236">
        <v>37.60852444238499</v>
      </c>
      <c r="Y151" s="236">
        <v>25.209091836824637</v>
      </c>
      <c r="Z151" s="236">
        <v>34.739514101246726</v>
      </c>
      <c r="AA151" s="236">
        <v>36.561648488519587</v>
      </c>
      <c r="AB151" s="236">
        <v>25.526978982933109</v>
      </c>
      <c r="AC151" s="236">
        <v>46.611897364727334</v>
      </c>
      <c r="AD151" s="236">
        <v>31.126620465330419</v>
      </c>
      <c r="AE151" s="236">
        <v>38.509349321485857</v>
      </c>
      <c r="AF151" s="236">
        <v>35.327838963264327</v>
      </c>
      <c r="AG151" s="236">
        <v>29.070474462146834</v>
      </c>
      <c r="AH151" s="229">
        <v>22.775486265594594</v>
      </c>
      <c r="AI151" s="81"/>
      <c r="AJ151" s="81"/>
      <c r="AK151" s="81"/>
      <c r="AL151" s="81"/>
      <c r="AM151" s="81"/>
      <c r="AN151" s="81"/>
      <c r="AO151" s="81"/>
      <c r="AP151" s="81"/>
      <c r="AQ151" s="81"/>
      <c r="AR151" s="81"/>
      <c r="AS151" s="81"/>
      <c r="AT151" s="81"/>
      <c r="AU151" s="81"/>
      <c r="AV151" s="81"/>
      <c r="AW151" s="81"/>
      <c r="AX151" s="81"/>
      <c r="AY151" s="81"/>
      <c r="AZ151" s="421"/>
      <c r="BA151" s="886" t="s">
        <v>110</v>
      </c>
      <c r="BB151" s="641" t="s">
        <v>50</v>
      </c>
      <c r="BC151" s="120" t="s">
        <v>36</v>
      </c>
      <c r="BD151" s="116" t="s">
        <v>36</v>
      </c>
      <c r="BE151" s="116" t="s">
        <v>36</v>
      </c>
      <c r="BF151" s="116" t="s">
        <v>36</v>
      </c>
      <c r="BG151" s="111" t="s">
        <v>36</v>
      </c>
      <c r="BH151" s="120" t="s">
        <v>36</v>
      </c>
      <c r="BI151" s="116" t="s">
        <v>36</v>
      </c>
      <c r="BJ151" s="116" t="s">
        <v>36</v>
      </c>
      <c r="BK151" s="116" t="s">
        <v>36</v>
      </c>
      <c r="BL151" s="111" t="s">
        <v>36</v>
      </c>
      <c r="BM151" s="120" t="s">
        <v>36</v>
      </c>
      <c r="BN151" s="116" t="s">
        <v>36</v>
      </c>
      <c r="BO151" s="116" t="s">
        <v>36</v>
      </c>
      <c r="BP151" s="116" t="s">
        <v>36</v>
      </c>
      <c r="BQ151" s="111" t="s">
        <v>36</v>
      </c>
      <c r="BR151" s="120" t="s">
        <v>36</v>
      </c>
      <c r="BS151" s="116" t="s">
        <v>36</v>
      </c>
      <c r="BT151" s="116" t="s">
        <v>36</v>
      </c>
      <c r="BU151" s="116" t="s">
        <v>36</v>
      </c>
      <c r="BV151" s="116" t="s">
        <v>36</v>
      </c>
      <c r="BW151" s="116" t="s">
        <v>36</v>
      </c>
      <c r="BX151" s="116" t="s">
        <v>36</v>
      </c>
      <c r="BY151" s="105" t="s">
        <v>36</v>
      </c>
      <c r="BZ151" s="105" t="s">
        <v>36</v>
      </c>
      <c r="CA151" s="105" t="s">
        <v>36</v>
      </c>
      <c r="CB151" s="105" t="s">
        <v>36</v>
      </c>
      <c r="CC151" s="105" t="s">
        <v>36</v>
      </c>
      <c r="CD151" s="105" t="s">
        <v>36</v>
      </c>
      <c r="CE151" s="105" t="s">
        <v>36</v>
      </c>
      <c r="CF151" s="105" t="s">
        <v>36</v>
      </c>
      <c r="CG151" s="105" t="s">
        <v>36</v>
      </c>
      <c r="CH151" s="105" t="s">
        <v>36</v>
      </c>
      <c r="CI151" s="85"/>
      <c r="CJ151" s="85"/>
      <c r="CK151" s="85"/>
      <c r="CL151" s="85"/>
      <c r="CM151" s="85"/>
      <c r="CN151" s="85"/>
      <c r="CO151" s="85"/>
      <c r="CP151" s="85"/>
      <c r="CQ151" s="85"/>
      <c r="CR151" s="85"/>
      <c r="CS151" s="85"/>
      <c r="CT151" s="85"/>
      <c r="CU151" s="85"/>
      <c r="CV151" s="85"/>
      <c r="CW151" s="85"/>
      <c r="CX151" s="85"/>
      <c r="CY151" s="85"/>
      <c r="CZ151" s="85"/>
    </row>
    <row r="152" s="384" customFormat="true" ht="15" customHeight="true" x14ac:dyDescent="0.2">
      <c r="A152" s="893"/>
      <c r="B152" s="501" t="s">
        <v>49</v>
      </c>
      <c r="C152" s="237">
        <v>59.153456663316149</v>
      </c>
      <c r="D152" s="236">
        <v>65.110196338629137</v>
      </c>
      <c r="E152" s="236">
        <v>62.065413399091582</v>
      </c>
      <c r="F152" s="236">
        <v>57.612376676959855</v>
      </c>
      <c r="G152" s="235">
        <v>63.848029855725407</v>
      </c>
      <c r="H152" s="225">
        <v>56.222573557886044</v>
      </c>
      <c r="I152" s="236">
        <v>55.017052629329413</v>
      </c>
      <c r="J152" s="236">
        <v>47.969787852279985</v>
      </c>
      <c r="K152" s="236">
        <v>54.680259802593625</v>
      </c>
      <c r="L152" s="229">
        <v>71.419672811089157</v>
      </c>
      <c r="M152" s="237">
        <v>61.944084713069337</v>
      </c>
      <c r="N152" s="236">
        <v>61.075880578708684</v>
      </c>
      <c r="O152" s="236">
        <v>67.340437370446452</v>
      </c>
      <c r="P152" s="236">
        <v>65.207735636953828</v>
      </c>
      <c r="Q152" s="235">
        <v>70.082195967944955</v>
      </c>
      <c r="R152" s="225">
        <v>62.010257659754586</v>
      </c>
      <c r="S152" s="236">
        <v>50.723035009540332</v>
      </c>
      <c r="T152" s="236">
        <v>69.784891433101009</v>
      </c>
      <c r="U152" s="236">
        <v>57.734996439274624</v>
      </c>
      <c r="V152" s="236">
        <v>61.956633931239658</v>
      </c>
      <c r="W152" s="236">
        <v>65.726127084234676</v>
      </c>
      <c r="X152" s="236">
        <v>61.904253914837462</v>
      </c>
      <c r="Y152" s="236">
        <v>74.596348081792286</v>
      </c>
      <c r="Z152" s="236">
        <v>65.039157898461738</v>
      </c>
      <c r="AA152" s="236">
        <v>63.297116107243745</v>
      </c>
      <c r="AB152" s="236">
        <v>73.69824306918683</v>
      </c>
      <c r="AC152" s="236">
        <v>53.129521829443192</v>
      </c>
      <c r="AD152" s="236">
        <v>67.295770384185758</v>
      </c>
      <c r="AE152" s="236">
        <v>60.947513424150216</v>
      </c>
      <c r="AF152" s="236">
        <v>63.738303931085248</v>
      </c>
      <c r="AG152" s="236">
        <v>70.565933806383867</v>
      </c>
      <c r="AH152" s="229">
        <v>77.224513734405448</v>
      </c>
      <c r="AI152" s="81"/>
      <c r="AJ152" s="81"/>
      <c r="AK152" s="81"/>
      <c r="AL152" s="81"/>
      <c r="AM152" s="81"/>
      <c r="AN152" s="81"/>
      <c r="AO152" s="81"/>
      <c r="AP152" s="81"/>
      <c r="AQ152" s="81"/>
      <c r="AR152" s="81"/>
      <c r="AS152" s="81"/>
      <c r="AT152" s="81"/>
      <c r="AU152" s="81"/>
      <c r="AV152" s="81"/>
      <c r="AW152" s="81"/>
      <c r="AX152" s="81"/>
      <c r="AY152" s="81"/>
      <c r="AZ152" s="421"/>
      <c r="BA152" s="886"/>
      <c r="BB152" s="641" t="s">
        <v>49</v>
      </c>
      <c r="BC152" s="120" t="s">
        <v>36</v>
      </c>
      <c r="BD152" s="116" t="s">
        <v>36</v>
      </c>
      <c r="BE152" s="116" t="s">
        <v>36</v>
      </c>
      <c r="BF152" s="116" t="s">
        <v>36</v>
      </c>
      <c r="BG152" s="111" t="s">
        <v>36</v>
      </c>
      <c r="BH152" s="120" t="s">
        <v>36</v>
      </c>
      <c r="BI152" s="116" t="s">
        <v>36</v>
      </c>
      <c r="BJ152" s="116" t="s">
        <v>36</v>
      </c>
      <c r="BK152" s="116" t="s">
        <v>36</v>
      </c>
      <c r="BL152" s="111" t="s">
        <v>36</v>
      </c>
      <c r="BM152" s="120" t="s">
        <v>36</v>
      </c>
      <c r="BN152" s="116" t="s">
        <v>36</v>
      </c>
      <c r="BO152" s="116" t="s">
        <v>36</v>
      </c>
      <c r="BP152" s="116" t="s">
        <v>36</v>
      </c>
      <c r="BQ152" s="111" t="s">
        <v>36</v>
      </c>
      <c r="BR152" s="120" t="s">
        <v>36</v>
      </c>
      <c r="BS152" s="116" t="s">
        <v>36</v>
      </c>
      <c r="BT152" s="116" t="s">
        <v>36</v>
      </c>
      <c r="BU152" s="116" t="s">
        <v>36</v>
      </c>
      <c r="BV152" s="116" t="s">
        <v>36</v>
      </c>
      <c r="BW152" s="116" t="s">
        <v>36</v>
      </c>
      <c r="BX152" s="116" t="s">
        <v>36</v>
      </c>
      <c r="BY152" s="105" t="s">
        <v>36</v>
      </c>
      <c r="BZ152" s="105" t="s">
        <v>36</v>
      </c>
      <c r="CA152" s="105" t="s">
        <v>36</v>
      </c>
      <c r="CB152" s="105" t="s">
        <v>36</v>
      </c>
      <c r="CC152" s="105" t="s">
        <v>36</v>
      </c>
      <c r="CD152" s="105" t="s">
        <v>36</v>
      </c>
      <c r="CE152" s="105" t="s">
        <v>36</v>
      </c>
      <c r="CF152" s="105" t="s">
        <v>36</v>
      </c>
      <c r="CG152" s="105" t="s">
        <v>36</v>
      </c>
      <c r="CH152" s="105" t="s">
        <v>36</v>
      </c>
      <c r="CI152" s="85"/>
      <c r="CJ152" s="85"/>
      <c r="CK152" s="85"/>
      <c r="CL152" s="85"/>
      <c r="CM152" s="85"/>
      <c r="CN152" s="85"/>
      <c r="CO152" s="85"/>
      <c r="CP152" s="85"/>
      <c r="CQ152" s="85"/>
      <c r="CR152" s="85"/>
      <c r="CS152" s="85"/>
      <c r="CT152" s="85"/>
      <c r="CU152" s="85"/>
      <c r="CV152" s="85"/>
      <c r="CW152" s="85"/>
      <c r="CX152" s="85"/>
      <c r="CY152" s="85"/>
      <c r="CZ152" s="85"/>
    </row>
    <row r="153" s="603" customFormat="true" ht="15" customHeight="true" x14ac:dyDescent="0.2">
      <c r="A153" s="862" t="s">
        <v>293</v>
      </c>
      <c r="B153" s="453" t="s">
        <v>428</v>
      </c>
      <c r="C153" s="194">
        <v>0</v>
      </c>
      <c r="D153" s="193">
        <v>0</v>
      </c>
      <c r="E153" s="193">
        <v>0</v>
      </c>
      <c r="F153" s="193">
        <v>0</v>
      </c>
      <c r="G153" s="192">
        <v>0.3382045670792822</v>
      </c>
      <c r="H153" s="191">
        <v>0</v>
      </c>
      <c r="I153" s="193">
        <v>0</v>
      </c>
      <c r="J153" s="193">
        <v>0</v>
      </c>
      <c r="K153" s="193">
        <v>0</v>
      </c>
      <c r="L153" s="190">
        <v>0.74220608935708343</v>
      </c>
      <c r="M153" s="194">
        <v>0</v>
      </c>
      <c r="N153" s="193">
        <v>0</v>
      </c>
      <c r="O153" s="193">
        <v>0</v>
      </c>
      <c r="P153" s="193">
        <v>0</v>
      </c>
      <c r="Q153" s="192">
        <v>8.1465923368025162E-2</v>
      </c>
      <c r="R153" s="191">
        <v>0</v>
      </c>
      <c r="S153" s="193">
        <v>0.27209394805299281</v>
      </c>
      <c r="T153" s="193">
        <v>0</v>
      </c>
      <c r="U153" s="193">
        <v>0</v>
      </c>
      <c r="V153" s="193">
        <v>0</v>
      </c>
      <c r="W153" s="193">
        <v>0</v>
      </c>
      <c r="X153" s="193">
        <v>0</v>
      </c>
      <c r="Y153" s="193">
        <v>0</v>
      </c>
      <c r="Z153" s="193">
        <v>0</v>
      </c>
      <c r="AA153" s="193">
        <v>0.22751854001924907</v>
      </c>
      <c r="AB153" s="193">
        <v>0</v>
      </c>
      <c r="AC153" s="193">
        <v>0</v>
      </c>
      <c r="AD153" s="193">
        <v>0</v>
      </c>
      <c r="AE153" s="193">
        <v>0</v>
      </c>
      <c r="AF153" s="193">
        <v>8.3554223660501345E-2</v>
      </c>
      <c r="AG153" s="193">
        <v>0</v>
      </c>
      <c r="AH153" s="190">
        <v>0</v>
      </c>
      <c r="AI153" s="743"/>
      <c r="AJ153" s="743"/>
      <c r="AK153" s="743"/>
      <c r="AL153" s="743"/>
      <c r="AM153" s="743"/>
      <c r="AN153" s="743"/>
      <c r="AO153" s="743"/>
      <c r="AP153" s="743"/>
      <c r="AQ153" s="743"/>
      <c r="AR153" s="743"/>
      <c r="AS153" s="743"/>
      <c r="AT153" s="743"/>
      <c r="AU153" s="743"/>
      <c r="AV153" s="743"/>
      <c r="AW153" s="743"/>
      <c r="AX153" s="743"/>
      <c r="AY153" s="743"/>
      <c r="AZ153" s="422"/>
      <c r="BA153" s="886" t="s">
        <v>293</v>
      </c>
      <c r="BB153" s="443" t="s">
        <v>428</v>
      </c>
      <c r="BC153" s="523">
        <v>0</v>
      </c>
      <c r="BD153" s="508">
        <v>0</v>
      </c>
      <c r="BE153" s="508">
        <v>0</v>
      </c>
      <c r="BF153" s="508">
        <v>0</v>
      </c>
      <c r="BG153" s="525">
        <v>37.983515050308554</v>
      </c>
      <c r="BH153" s="523">
        <v>0</v>
      </c>
      <c r="BI153" s="508">
        <v>0</v>
      </c>
      <c r="BJ153" s="508">
        <v>0</v>
      </c>
      <c r="BK153" s="508">
        <v>0</v>
      </c>
      <c r="BL153" s="525">
        <v>32.392510119843152</v>
      </c>
      <c r="BM153" s="523">
        <v>0</v>
      </c>
      <c r="BN153" s="508">
        <v>0</v>
      </c>
      <c r="BO153" s="508">
        <v>0</v>
      </c>
      <c r="BP153" s="508">
        <v>0</v>
      </c>
      <c r="BQ153" s="525">
        <v>5.5910049304653997</v>
      </c>
      <c r="BR153" s="523">
        <v>0</v>
      </c>
      <c r="BS153" s="508">
        <v>29.333779296217653</v>
      </c>
      <c r="BT153" s="508">
        <v>0</v>
      </c>
      <c r="BU153" s="508">
        <v>0</v>
      </c>
      <c r="BV153" s="508">
        <v>0</v>
      </c>
      <c r="BW153" s="508">
        <v>0</v>
      </c>
      <c r="BX153" s="508">
        <v>0</v>
      </c>
      <c r="BY153" s="509">
        <v>0</v>
      </c>
      <c r="BZ153" s="509">
        <v>0</v>
      </c>
      <c r="CA153" s="509">
        <v>3.0587308236255</v>
      </c>
      <c r="CB153" s="509">
        <v>0</v>
      </c>
      <c r="CC153" s="509">
        <v>0</v>
      </c>
      <c r="CD153" s="509">
        <v>0</v>
      </c>
      <c r="CE153" s="509">
        <v>0</v>
      </c>
      <c r="CF153" s="509">
        <v>5.5910049304653997</v>
      </c>
      <c r="CG153" s="509">
        <v>0</v>
      </c>
      <c r="CH153" s="509">
        <v>0</v>
      </c>
      <c r="CI153" s="84"/>
      <c r="CJ153" s="84"/>
      <c r="CK153" s="84"/>
      <c r="CL153" s="84"/>
      <c r="CM153" s="84"/>
      <c r="CN153" s="84"/>
      <c r="CO153" s="84"/>
      <c r="CP153" s="84"/>
      <c r="CQ153" s="84"/>
      <c r="CR153" s="84"/>
      <c r="CS153" s="84"/>
      <c r="CT153" s="84"/>
      <c r="CU153" s="84"/>
      <c r="CV153" s="84"/>
      <c r="CW153" s="84"/>
      <c r="CX153" s="84"/>
      <c r="CY153" s="84"/>
      <c r="CZ153" s="84"/>
    </row>
    <row r="154" s="603" customFormat="true" ht="15" customHeight="true" x14ac:dyDescent="0.2">
      <c r="A154" s="863"/>
      <c r="B154" s="454" t="s">
        <v>429</v>
      </c>
      <c r="C154" s="194">
        <v>0</v>
      </c>
      <c r="D154" s="193">
        <v>0</v>
      </c>
      <c r="E154" s="193">
        <v>0</v>
      </c>
      <c r="F154" s="193">
        <v>2.0712997850178994E-2</v>
      </c>
      <c r="G154" s="192">
        <v>0.6532818686585824</v>
      </c>
      <c r="H154" s="191">
        <v>0</v>
      </c>
      <c r="I154" s="193">
        <v>0</v>
      </c>
      <c r="J154" s="193">
        <v>0</v>
      </c>
      <c r="K154" s="193">
        <v>0</v>
      </c>
      <c r="L154" s="190">
        <v>1.6811102627535088</v>
      </c>
      <c r="M154" s="194">
        <v>0</v>
      </c>
      <c r="N154" s="193">
        <v>0</v>
      </c>
      <c r="O154" s="193">
        <v>0</v>
      </c>
      <c r="P154" s="193">
        <v>0</v>
      </c>
      <c r="Q154" s="192">
        <v>3.3893001543567114E-2</v>
      </c>
      <c r="R154" s="191">
        <v>0</v>
      </c>
      <c r="S154" s="193">
        <v>0.59010427784690711</v>
      </c>
      <c r="T154" s="193">
        <v>0</v>
      </c>
      <c r="U154" s="193">
        <v>0.42764197351843763</v>
      </c>
      <c r="V154" s="193">
        <v>0</v>
      </c>
      <c r="W154" s="193">
        <v>0</v>
      </c>
      <c r="X154" s="193">
        <v>0.19163261028984124</v>
      </c>
      <c r="Y154" s="193">
        <v>0</v>
      </c>
      <c r="Z154" s="193">
        <v>9.6376384805905491E-2</v>
      </c>
      <c r="AA154" s="193">
        <v>0</v>
      </c>
      <c r="AB154" s="193">
        <v>0</v>
      </c>
      <c r="AC154" s="193">
        <v>0</v>
      </c>
      <c r="AD154" s="193">
        <v>0</v>
      </c>
      <c r="AE154" s="193">
        <v>0</v>
      </c>
      <c r="AF154" s="193">
        <v>0</v>
      </c>
      <c r="AG154" s="193">
        <v>0</v>
      </c>
      <c r="AH154" s="190">
        <v>0</v>
      </c>
      <c r="AI154" s="743"/>
      <c r="AJ154" s="743"/>
      <c r="AK154" s="743"/>
      <c r="AL154" s="743"/>
      <c r="AM154" s="743"/>
      <c r="AN154" s="743"/>
      <c r="AO154" s="743"/>
      <c r="AP154" s="743"/>
      <c r="AQ154" s="743"/>
      <c r="AR154" s="743"/>
      <c r="AS154" s="743"/>
      <c r="AT154" s="743"/>
      <c r="AU154" s="743"/>
      <c r="AV154" s="743"/>
      <c r="AW154" s="743"/>
      <c r="AX154" s="743"/>
      <c r="AY154" s="743"/>
      <c r="AZ154" s="422"/>
      <c r="BA154" s="886"/>
      <c r="BB154" s="641" t="s">
        <v>429</v>
      </c>
      <c r="BC154" s="524">
        <v>0</v>
      </c>
      <c r="BD154" s="510">
        <v>0</v>
      </c>
      <c r="BE154" s="510">
        <v>0</v>
      </c>
      <c r="BF154" s="510">
        <v>2.3260761175234039</v>
      </c>
      <c r="BG154" s="528">
        <v>73.369623315790577</v>
      </c>
      <c r="BH154" s="524">
        <v>0</v>
      </c>
      <c r="BI154" s="510">
        <v>0</v>
      </c>
      <c r="BJ154" s="510">
        <v>0</v>
      </c>
      <c r="BK154" s="510">
        <v>0</v>
      </c>
      <c r="BL154" s="528">
        <v>73.369623315790577</v>
      </c>
      <c r="BM154" s="524">
        <v>0</v>
      </c>
      <c r="BN154" s="510">
        <v>0</v>
      </c>
      <c r="BO154" s="510">
        <v>0</v>
      </c>
      <c r="BP154" s="510">
        <v>0</v>
      </c>
      <c r="BQ154" s="528">
        <v>2.3260761175234039</v>
      </c>
      <c r="BR154" s="524">
        <v>0</v>
      </c>
      <c r="BS154" s="510">
        <v>63.617690771805755</v>
      </c>
      <c r="BT154" s="510">
        <v>0</v>
      </c>
      <c r="BU154" s="510">
        <v>2.3260761175234039</v>
      </c>
      <c r="BV154" s="510">
        <v>0</v>
      </c>
      <c r="BW154" s="510">
        <v>0</v>
      </c>
      <c r="BX154" s="510">
        <v>7.7410752477165001</v>
      </c>
      <c r="BY154" s="511">
        <v>0</v>
      </c>
      <c r="BZ154" s="511">
        <v>2.0108572962683202</v>
      </c>
      <c r="CA154" s="511">
        <v>0</v>
      </c>
      <c r="CB154" s="511">
        <v>0</v>
      </c>
      <c r="CC154" s="511">
        <v>0</v>
      </c>
      <c r="CD154" s="511">
        <v>0</v>
      </c>
      <c r="CE154" s="511">
        <v>0</v>
      </c>
      <c r="CF154" s="511">
        <v>0</v>
      </c>
      <c r="CG154" s="511">
        <v>0</v>
      </c>
      <c r="CH154" s="511">
        <v>0</v>
      </c>
      <c r="CI154" s="84"/>
      <c r="CJ154" s="84"/>
      <c r="CK154" s="84"/>
      <c r="CL154" s="84"/>
      <c r="CM154" s="84"/>
      <c r="CN154" s="84"/>
      <c r="CO154" s="84"/>
      <c r="CP154" s="84"/>
      <c r="CQ154" s="84"/>
      <c r="CR154" s="84"/>
      <c r="CS154" s="84"/>
      <c r="CT154" s="84"/>
      <c r="CU154" s="84"/>
      <c r="CV154" s="84"/>
      <c r="CW154" s="84"/>
      <c r="CX154" s="84"/>
      <c r="CY154" s="84"/>
      <c r="CZ154" s="84"/>
    </row>
    <row r="155" s="603" customFormat="true" ht="15" customHeight="true" x14ac:dyDescent="0.2">
      <c r="A155" s="863"/>
      <c r="B155" s="454" t="s">
        <v>430</v>
      </c>
      <c r="C155" s="194">
        <v>0.5192091238376092</v>
      </c>
      <c r="D155" s="193">
        <v>0.29112462289262064</v>
      </c>
      <c r="E155" s="193">
        <v>0.13811638886741792</v>
      </c>
      <c r="F155" s="193">
        <v>0.34721553552250251</v>
      </c>
      <c r="G155" s="192">
        <v>1.1271437882040249</v>
      </c>
      <c r="H155" s="191">
        <v>0.32371961785077724</v>
      </c>
      <c r="I155" s="193">
        <v>0.61856477037583624</v>
      </c>
      <c r="J155" s="193">
        <v>0.59656027856680316</v>
      </c>
      <c r="K155" s="193">
        <v>0.15015163132327608</v>
      </c>
      <c r="L155" s="190">
        <v>2.4190987093775176</v>
      </c>
      <c r="M155" s="194">
        <v>0.64699009113334782</v>
      </c>
      <c r="N155" s="193">
        <v>0.12822393506874569</v>
      </c>
      <c r="O155" s="193">
        <v>0.48980803236894027</v>
      </c>
      <c r="P155" s="193">
        <v>4.64257639568409E-2</v>
      </c>
      <c r="Q155" s="192">
        <v>4.039513769257827E-2</v>
      </c>
      <c r="R155" s="191">
        <v>0</v>
      </c>
      <c r="S155" s="193">
        <v>1.5061220566572062</v>
      </c>
      <c r="T155" s="193">
        <v>1.4297081254997255</v>
      </c>
      <c r="U155" s="193">
        <v>2.5692441746093766</v>
      </c>
      <c r="V155" s="193">
        <v>1.2554689070069089</v>
      </c>
      <c r="W155" s="193">
        <v>0</v>
      </c>
      <c r="X155" s="193">
        <v>0</v>
      </c>
      <c r="Y155" s="193">
        <v>0</v>
      </c>
      <c r="Z155" s="193">
        <v>1.1095904280701976</v>
      </c>
      <c r="AA155" s="193">
        <v>0</v>
      </c>
      <c r="AB155" s="193">
        <v>0</v>
      </c>
      <c r="AC155" s="193">
        <v>0</v>
      </c>
      <c r="AD155" s="193">
        <v>0.18405850809259716</v>
      </c>
      <c r="AE155" s="193">
        <v>0</v>
      </c>
      <c r="AF155" s="193">
        <v>0</v>
      </c>
      <c r="AG155" s="193">
        <v>0</v>
      </c>
      <c r="AH155" s="190">
        <v>0</v>
      </c>
      <c r="AI155" s="743"/>
      <c r="AJ155" s="743"/>
      <c r="AK155" s="743"/>
      <c r="AL155" s="743"/>
      <c r="AM155" s="743"/>
      <c r="AN155" s="743"/>
      <c r="AO155" s="743"/>
      <c r="AP155" s="743"/>
      <c r="AQ155" s="743"/>
      <c r="AR155" s="743"/>
      <c r="AS155" s="743"/>
      <c r="AT155" s="743"/>
      <c r="AU155" s="743"/>
      <c r="AV155" s="743"/>
      <c r="AW155" s="743"/>
      <c r="AX155" s="743"/>
      <c r="AY155" s="743"/>
      <c r="AZ155" s="422"/>
      <c r="BA155" s="886"/>
      <c r="BB155" s="641" t="s">
        <v>430</v>
      </c>
      <c r="BC155" s="524">
        <v>58.280176274572277</v>
      </c>
      <c r="BD155" s="510">
        <v>32.705060841649491</v>
      </c>
      <c r="BE155" s="510">
        <v>15.50583890214657</v>
      </c>
      <c r="BF155" s="510">
        <v>38.992412911635228</v>
      </c>
      <c r="BG155" s="528">
        <v>126.58871940387826</v>
      </c>
      <c r="BH155" s="524">
        <v>14.127772574852171</v>
      </c>
      <c r="BI155" s="510">
        <v>26.985515539263876</v>
      </c>
      <c r="BJ155" s="510">
        <v>26.046209214707961</v>
      </c>
      <c r="BK155" s="510">
        <v>6.5506173564671997</v>
      </c>
      <c r="BL155" s="528">
        <v>105.57806052533014</v>
      </c>
      <c r="BM155" s="524">
        <v>44.3929911929458</v>
      </c>
      <c r="BN155" s="510">
        <v>8.8091649378334544</v>
      </c>
      <c r="BO155" s="510">
        <v>33.621126110501912</v>
      </c>
      <c r="BP155" s="510">
        <v>3.188433271513512</v>
      </c>
      <c r="BQ155" s="528">
        <v>2.7723176104658043</v>
      </c>
      <c r="BR155" s="524">
        <v>0</v>
      </c>
      <c r="BS155" s="510">
        <v>162.37131446430922</v>
      </c>
      <c r="BT155" s="510">
        <v>54.097476664877021</v>
      </c>
      <c r="BU155" s="510">
        <v>13.974908649577023</v>
      </c>
      <c r="BV155" s="510">
        <v>13.114594196612192</v>
      </c>
      <c r="BW155" s="510">
        <v>0</v>
      </c>
      <c r="BX155" s="510">
        <v>0</v>
      </c>
      <c r="BY155" s="511">
        <v>0</v>
      </c>
      <c r="BZ155" s="511">
        <v>23.151190124509903</v>
      </c>
      <c r="CA155" s="511">
        <v>0</v>
      </c>
      <c r="CB155" s="511">
        <v>0</v>
      </c>
      <c r="CC155" s="511">
        <v>0</v>
      </c>
      <c r="CD155" s="511">
        <v>5.36272423399648</v>
      </c>
      <c r="CE155" s="511">
        <v>0</v>
      </c>
      <c r="CF155" s="511">
        <v>0</v>
      </c>
      <c r="CG155" s="511">
        <v>0</v>
      </c>
      <c r="CH155" s="511">
        <v>0</v>
      </c>
      <c r="CI155" s="84"/>
      <c r="CJ155" s="84"/>
      <c r="CK155" s="84"/>
      <c r="CL155" s="84"/>
      <c r="CM155" s="84"/>
      <c r="CN155" s="84"/>
      <c r="CO155" s="84"/>
      <c r="CP155" s="84"/>
      <c r="CQ155" s="84"/>
      <c r="CR155" s="84"/>
      <c r="CS155" s="84"/>
      <c r="CT155" s="84"/>
      <c r="CU155" s="84"/>
      <c r="CV155" s="84"/>
      <c r="CW155" s="84"/>
      <c r="CX155" s="84"/>
      <c r="CY155" s="84"/>
      <c r="CZ155" s="84"/>
    </row>
    <row r="156" s="603" customFormat="true" ht="15" customHeight="true" x14ac:dyDescent="0.2">
      <c r="A156" s="863"/>
      <c r="B156" s="454" t="s">
        <v>431</v>
      </c>
      <c r="C156" s="194">
        <v>0</v>
      </c>
      <c r="D156" s="193">
        <v>2.1143521565092742E-2</v>
      </c>
      <c r="E156" s="193">
        <v>0</v>
      </c>
      <c r="F156" s="193">
        <v>2.2631283497471535E-2</v>
      </c>
      <c r="G156" s="192">
        <v>0.35944901299233778</v>
      </c>
      <c r="H156" s="191">
        <v>0</v>
      </c>
      <c r="I156" s="193">
        <v>0</v>
      </c>
      <c r="J156" s="193">
        <v>5.8210315794869738E-2</v>
      </c>
      <c r="K156" s="193">
        <v>0.92533886514224151</v>
      </c>
      <c r="L156" s="190">
        <v>0</v>
      </c>
      <c r="M156" s="194">
        <v>0</v>
      </c>
      <c r="N156" s="193">
        <v>3.4573846916541376E-2</v>
      </c>
      <c r="O156" s="193">
        <v>0</v>
      </c>
      <c r="P156" s="193">
        <v>0</v>
      </c>
      <c r="Q156" s="192">
        <v>0</v>
      </c>
      <c r="R156" s="191">
        <v>0</v>
      </c>
      <c r="S156" s="193">
        <v>0.37445862835277083</v>
      </c>
      <c r="T156" s="193">
        <v>0</v>
      </c>
      <c r="U156" s="193">
        <v>0</v>
      </c>
      <c r="V156" s="193">
        <v>0.22738638121636276</v>
      </c>
      <c r="W156" s="193">
        <v>0</v>
      </c>
      <c r="X156" s="193">
        <v>0</v>
      </c>
      <c r="Y156" s="193">
        <v>0</v>
      </c>
      <c r="Z156" s="193">
        <v>0.12180904190746392</v>
      </c>
      <c r="AA156" s="193">
        <v>0</v>
      </c>
      <c r="AB156" s="193">
        <v>0</v>
      </c>
      <c r="AC156" s="193">
        <v>0</v>
      </c>
      <c r="AD156" s="193">
        <v>0</v>
      </c>
      <c r="AE156" s="193">
        <v>0</v>
      </c>
      <c r="AF156" s="193">
        <v>0</v>
      </c>
      <c r="AG156" s="193">
        <v>0</v>
      </c>
      <c r="AH156" s="190">
        <v>0</v>
      </c>
      <c r="AI156" s="743"/>
      <c r="AJ156" s="743"/>
      <c r="AK156" s="743"/>
      <c r="AL156" s="743"/>
      <c r="AM156" s="743"/>
      <c r="AN156" s="743"/>
      <c r="AO156" s="743"/>
      <c r="AP156" s="743"/>
      <c r="AQ156" s="743"/>
      <c r="AR156" s="743"/>
      <c r="AS156" s="743"/>
      <c r="AT156" s="743"/>
      <c r="AU156" s="743"/>
      <c r="AV156" s="743"/>
      <c r="AW156" s="743"/>
      <c r="AX156" s="743"/>
      <c r="AY156" s="743"/>
      <c r="AZ156" s="422"/>
      <c r="BA156" s="886"/>
      <c r="BB156" s="641" t="s">
        <v>431</v>
      </c>
      <c r="BC156" s="524">
        <v>0</v>
      </c>
      <c r="BD156" s="510">
        <v>2.3752719791350021</v>
      </c>
      <c r="BE156" s="510">
        <v>0</v>
      </c>
      <c r="BF156" s="510">
        <v>2.5415001938946831</v>
      </c>
      <c r="BG156" s="528">
        <v>40.369463702754899</v>
      </c>
      <c r="BH156" s="524">
        <v>0</v>
      </c>
      <c r="BI156" s="510">
        <v>0</v>
      </c>
      <c r="BJ156" s="510">
        <v>2.5415001938946831</v>
      </c>
      <c r="BK156" s="510">
        <v>40.369463702754899</v>
      </c>
      <c r="BL156" s="528">
        <v>0</v>
      </c>
      <c r="BM156" s="524">
        <v>0</v>
      </c>
      <c r="BN156" s="510">
        <v>2.3752719791350021</v>
      </c>
      <c r="BO156" s="510">
        <v>0</v>
      </c>
      <c r="BP156" s="510">
        <v>0</v>
      </c>
      <c r="BQ156" s="528">
        <v>0</v>
      </c>
      <c r="BR156" s="524">
        <v>0</v>
      </c>
      <c r="BS156" s="510">
        <v>40.369463702754899</v>
      </c>
      <c r="BT156" s="510">
        <v>0</v>
      </c>
      <c r="BU156" s="510">
        <v>0</v>
      </c>
      <c r="BV156" s="510">
        <v>2.3752719791350021</v>
      </c>
      <c r="BW156" s="510">
        <v>0</v>
      </c>
      <c r="BX156" s="510">
        <v>0</v>
      </c>
      <c r="BY156" s="511">
        <v>0</v>
      </c>
      <c r="BZ156" s="511">
        <v>2.5415001938946831</v>
      </c>
      <c r="CA156" s="511">
        <v>0</v>
      </c>
      <c r="CB156" s="511">
        <v>0</v>
      </c>
      <c r="CC156" s="511">
        <v>0</v>
      </c>
      <c r="CD156" s="511">
        <v>0</v>
      </c>
      <c r="CE156" s="511">
        <v>0</v>
      </c>
      <c r="CF156" s="511">
        <v>0</v>
      </c>
      <c r="CG156" s="511">
        <v>0</v>
      </c>
      <c r="CH156" s="511">
        <v>0</v>
      </c>
      <c r="CI156" s="84"/>
      <c r="CJ156" s="84"/>
      <c r="CK156" s="84"/>
      <c r="CL156" s="84"/>
      <c r="CM156" s="84"/>
      <c r="CN156" s="84"/>
      <c r="CO156" s="84"/>
      <c r="CP156" s="84"/>
      <c r="CQ156" s="84"/>
      <c r="CR156" s="84"/>
      <c r="CS156" s="84"/>
      <c r="CT156" s="84"/>
      <c r="CU156" s="84"/>
      <c r="CV156" s="84"/>
      <c r="CW156" s="84"/>
      <c r="CX156" s="84"/>
      <c r="CY156" s="84"/>
      <c r="CZ156" s="84"/>
    </row>
    <row r="157" s="603" customFormat="true" ht="15" customHeight="true" x14ac:dyDescent="0.2">
      <c r="A157" s="863"/>
      <c r="B157" s="454" t="s">
        <v>432</v>
      </c>
      <c r="C157" s="194">
        <v>9.311167765768685E-3</v>
      </c>
      <c r="D157" s="193">
        <v>0</v>
      </c>
      <c r="E157" s="193">
        <v>0</v>
      </c>
      <c r="F157" s="193">
        <v>0</v>
      </c>
      <c r="G157" s="192">
        <v>0</v>
      </c>
      <c r="H157" s="191">
        <v>0</v>
      </c>
      <c r="I157" s="193">
        <v>0</v>
      </c>
      <c r="J157" s="193">
        <v>0</v>
      </c>
      <c r="K157" s="193">
        <v>0</v>
      </c>
      <c r="L157" s="190">
        <v>0</v>
      </c>
      <c r="M157" s="194">
        <v>0</v>
      </c>
      <c r="N157" s="193">
        <v>1.5213076604227214E-2</v>
      </c>
      <c r="O157" s="193">
        <v>0</v>
      </c>
      <c r="P157" s="193">
        <v>0</v>
      </c>
      <c r="Q157" s="192">
        <v>0</v>
      </c>
      <c r="R157" s="191">
        <v>0.37049419441533432</v>
      </c>
      <c r="S157" s="193">
        <v>0</v>
      </c>
      <c r="T157" s="193">
        <v>0</v>
      </c>
      <c r="U157" s="193">
        <v>0</v>
      </c>
      <c r="V157" s="193">
        <v>0</v>
      </c>
      <c r="W157" s="193">
        <v>0</v>
      </c>
      <c r="X157" s="193">
        <v>0</v>
      </c>
      <c r="Y157" s="193">
        <v>0</v>
      </c>
      <c r="Z157" s="193">
        <v>0</v>
      </c>
      <c r="AA157" s="193">
        <v>0</v>
      </c>
      <c r="AB157" s="193">
        <v>0</v>
      </c>
      <c r="AC157" s="193">
        <v>0</v>
      </c>
      <c r="AD157" s="193">
        <v>0</v>
      </c>
      <c r="AE157" s="193">
        <v>0</v>
      </c>
      <c r="AF157" s="193">
        <v>0</v>
      </c>
      <c r="AG157" s="193">
        <v>0</v>
      </c>
      <c r="AH157" s="190">
        <v>0</v>
      </c>
      <c r="AI157" s="743"/>
      <c r="AJ157" s="743"/>
      <c r="AK157" s="743"/>
      <c r="AL157" s="743"/>
      <c r="AM157" s="743"/>
      <c r="AN157" s="743"/>
      <c r="AO157" s="743"/>
      <c r="AP157" s="743"/>
      <c r="AQ157" s="743"/>
      <c r="AR157" s="743"/>
      <c r="AS157" s="743"/>
      <c r="AT157" s="743"/>
      <c r="AU157" s="743"/>
      <c r="AV157" s="743"/>
      <c r="AW157" s="743"/>
      <c r="AX157" s="743"/>
      <c r="AY157" s="743"/>
      <c r="AZ157" s="422"/>
      <c r="BA157" s="886"/>
      <c r="BB157" s="641" t="s">
        <v>432</v>
      </c>
      <c r="BC157" s="524">
        <v>1.045159789759085</v>
      </c>
      <c r="BD157" s="510">
        <v>0</v>
      </c>
      <c r="BE157" s="510">
        <v>0</v>
      </c>
      <c r="BF157" s="510">
        <v>0</v>
      </c>
      <c r="BG157" s="528">
        <v>0</v>
      </c>
      <c r="BH157" s="524">
        <v>0</v>
      </c>
      <c r="BI157" s="510">
        <v>0</v>
      </c>
      <c r="BJ157" s="510">
        <v>0</v>
      </c>
      <c r="BK157" s="510">
        <v>0</v>
      </c>
      <c r="BL157" s="528">
        <v>0</v>
      </c>
      <c r="BM157" s="524">
        <v>0</v>
      </c>
      <c r="BN157" s="510">
        <v>1.045159789759085</v>
      </c>
      <c r="BO157" s="510">
        <v>0</v>
      </c>
      <c r="BP157" s="510">
        <v>0</v>
      </c>
      <c r="BQ157" s="528">
        <v>0</v>
      </c>
      <c r="BR157" s="524">
        <v>1.045159789759085</v>
      </c>
      <c r="BS157" s="510">
        <v>0</v>
      </c>
      <c r="BT157" s="510">
        <v>0</v>
      </c>
      <c r="BU157" s="510">
        <v>0</v>
      </c>
      <c r="BV157" s="510">
        <v>0</v>
      </c>
      <c r="BW157" s="510">
        <v>0</v>
      </c>
      <c r="BX157" s="510">
        <v>0</v>
      </c>
      <c r="BY157" s="511">
        <v>0</v>
      </c>
      <c r="BZ157" s="511">
        <v>0</v>
      </c>
      <c r="CA157" s="511">
        <v>0</v>
      </c>
      <c r="CB157" s="511">
        <v>0</v>
      </c>
      <c r="CC157" s="511">
        <v>0</v>
      </c>
      <c r="CD157" s="511">
        <v>0</v>
      </c>
      <c r="CE157" s="511">
        <v>0</v>
      </c>
      <c r="CF157" s="511">
        <v>0</v>
      </c>
      <c r="CG157" s="511">
        <v>0</v>
      </c>
      <c r="CH157" s="511">
        <v>0</v>
      </c>
      <c r="CI157" s="84"/>
      <c r="CJ157" s="84"/>
      <c r="CK157" s="84"/>
      <c r="CL157" s="84"/>
      <c r="CM157" s="84"/>
      <c r="CN157" s="84"/>
      <c r="CO157" s="84"/>
      <c r="CP157" s="84"/>
      <c r="CQ157" s="84"/>
      <c r="CR157" s="84"/>
      <c r="CS157" s="84"/>
      <c r="CT157" s="84"/>
      <c r="CU157" s="84"/>
      <c r="CV157" s="84"/>
      <c r="CW157" s="84"/>
      <c r="CX157" s="84"/>
      <c r="CY157" s="84"/>
      <c r="CZ157" s="84"/>
    </row>
    <row r="158" s="603" customFormat="true" ht="15" customHeight="true" x14ac:dyDescent="0.2">
      <c r="A158" s="863"/>
      <c r="B158" s="454" t="s">
        <v>433</v>
      </c>
      <c r="C158" s="194">
        <v>5.8941307128519076E-2</v>
      </c>
      <c r="D158" s="193">
        <v>0.55134993492416129</v>
      </c>
      <c r="E158" s="193">
        <v>0.59253526924669586</v>
      </c>
      <c r="F158" s="193">
        <v>0.58166963790121351</v>
      </c>
      <c r="G158" s="192">
        <v>1.9574338311957293</v>
      </c>
      <c r="H158" s="191">
        <v>0.54684682247035632</v>
      </c>
      <c r="I158" s="193">
        <v>0.58499603683038248</v>
      </c>
      <c r="J158" s="193">
        <v>1.3667050613003611</v>
      </c>
      <c r="K158" s="193">
        <v>0.6024383216586553</v>
      </c>
      <c r="L158" s="190">
        <v>3.9729780478565955</v>
      </c>
      <c r="M158" s="194">
        <v>8.4411668442534393E-2</v>
      </c>
      <c r="N158" s="193">
        <v>0.12546174957448381</v>
      </c>
      <c r="O158" s="193">
        <v>0.68633570245646724</v>
      </c>
      <c r="P158" s="193">
        <v>0.27620613423744506</v>
      </c>
      <c r="Q158" s="192">
        <v>0.45183997819335459</v>
      </c>
      <c r="R158" s="191">
        <v>3.4693483720520031</v>
      </c>
      <c r="S158" s="193">
        <v>1.7336561344088095</v>
      </c>
      <c r="T158" s="193">
        <v>0.18548402914435597</v>
      </c>
      <c r="U158" s="193">
        <v>0.78282622394356527</v>
      </c>
      <c r="V158" s="193">
        <v>0</v>
      </c>
      <c r="W158" s="193">
        <v>0.13920081247206059</v>
      </c>
      <c r="X158" s="193">
        <v>0</v>
      </c>
      <c r="Y158" s="193">
        <v>0</v>
      </c>
      <c r="Z158" s="193">
        <v>8.7006458505331369E-2</v>
      </c>
      <c r="AA158" s="193">
        <v>4.3201944654869919</v>
      </c>
      <c r="AB158" s="193">
        <v>0</v>
      </c>
      <c r="AC158" s="193">
        <v>0.43044865970916113</v>
      </c>
      <c r="AD158" s="193">
        <v>0</v>
      </c>
      <c r="AE158" s="193">
        <v>1.3120879935978167</v>
      </c>
      <c r="AF158" s="193">
        <v>0.91418373746016623</v>
      </c>
      <c r="AG158" s="193">
        <v>0</v>
      </c>
      <c r="AH158" s="190">
        <v>0</v>
      </c>
      <c r="AI158" s="743"/>
      <c r="AJ158" s="743"/>
      <c r="AK158" s="743"/>
      <c r="AL158" s="743"/>
      <c r="AM158" s="743"/>
      <c r="AN158" s="743"/>
      <c r="AO158" s="743"/>
      <c r="AP158" s="743"/>
      <c r="AQ158" s="743"/>
      <c r="AR158" s="743"/>
      <c r="AS158" s="743"/>
      <c r="AT158" s="743"/>
      <c r="AU158" s="743"/>
      <c r="AV158" s="743"/>
      <c r="AW158" s="743"/>
      <c r="AX158" s="743"/>
      <c r="AY158" s="743"/>
      <c r="AZ158" s="422"/>
      <c r="BA158" s="886"/>
      <c r="BB158" s="641" t="s">
        <v>433</v>
      </c>
      <c r="BC158" s="524">
        <v>6.6160427688828127</v>
      </c>
      <c r="BD158" s="510">
        <v>61.938880289714064</v>
      </c>
      <c r="BE158" s="510">
        <v>66.521840775890212</v>
      </c>
      <c r="BF158" s="510">
        <v>65.321681718747769</v>
      </c>
      <c r="BG158" s="528">
        <v>219.83800523242749</v>
      </c>
      <c r="BH158" s="524">
        <v>23.865490736811104</v>
      </c>
      <c r="BI158" s="510">
        <v>25.521045488417222</v>
      </c>
      <c r="BJ158" s="510">
        <v>59.671230620567115</v>
      </c>
      <c r="BK158" s="510">
        <v>26.282384621993824</v>
      </c>
      <c r="BL158" s="528">
        <v>173.39487437052409</v>
      </c>
      <c r="BM158" s="524">
        <v>5.791876112332849</v>
      </c>
      <c r="BN158" s="510">
        <v>8.6193989039428374</v>
      </c>
      <c r="BO158" s="510">
        <v>47.1110673600543</v>
      </c>
      <c r="BP158" s="510">
        <v>18.969312578625431</v>
      </c>
      <c r="BQ158" s="528">
        <v>31.009769992393611</v>
      </c>
      <c r="BR158" s="524">
        <v>9.7869911858052525</v>
      </c>
      <c r="BS158" s="510">
        <v>186.90120374297135</v>
      </c>
      <c r="BT158" s="510">
        <v>7.0183681265971041</v>
      </c>
      <c r="BU158" s="510">
        <v>4.258032411328883</v>
      </c>
      <c r="BV158" s="510">
        <v>0</v>
      </c>
      <c r="BW158" s="510">
        <v>2.527247156113952</v>
      </c>
      <c r="BX158" s="510">
        <v>0</v>
      </c>
      <c r="BY158" s="511">
        <v>0</v>
      </c>
      <c r="BZ158" s="511">
        <v>1.815357281353345</v>
      </c>
      <c r="CA158" s="511">
        <v>58.080154586625618</v>
      </c>
      <c r="CB158" s="511">
        <v>0</v>
      </c>
      <c r="CC158" s="511">
        <v>25.396924360376438</v>
      </c>
      <c r="CD158" s="511">
        <v>0</v>
      </c>
      <c r="CE158" s="511">
        <v>63.279851020361725</v>
      </c>
      <c r="CF158" s="511">
        <v>61.172320914128726</v>
      </c>
      <c r="CG158" s="511">
        <v>0</v>
      </c>
      <c r="CH158" s="511">
        <v>0</v>
      </c>
      <c r="CI158" s="84"/>
      <c r="CJ158" s="84"/>
      <c r="CK158" s="84"/>
      <c r="CL158" s="84"/>
      <c r="CM158" s="84"/>
      <c r="CN158" s="84"/>
      <c r="CO158" s="84"/>
      <c r="CP158" s="84"/>
      <c r="CQ158" s="84"/>
      <c r="CR158" s="84"/>
      <c r="CS158" s="84"/>
      <c r="CT158" s="84"/>
      <c r="CU158" s="84"/>
      <c r="CV158" s="84"/>
      <c r="CW158" s="84"/>
      <c r="CX158" s="84"/>
      <c r="CY158" s="84"/>
      <c r="CZ158" s="84"/>
    </row>
    <row r="159" s="603" customFormat="true" ht="15" customHeight="true" x14ac:dyDescent="0.2">
      <c r="A159" s="863"/>
      <c r="B159" s="454" t="s">
        <v>434</v>
      </c>
      <c r="C159" s="194">
        <v>0.38509261963534031</v>
      </c>
      <c r="D159" s="193">
        <v>0.91830502078422038</v>
      </c>
      <c r="E159" s="193">
        <v>0.8517212453931704</v>
      </c>
      <c r="F159" s="193">
        <v>3.4624218318551336</v>
      </c>
      <c r="G159" s="192">
        <v>15.069296507636167</v>
      </c>
      <c r="H159" s="191">
        <v>2.6711657620364675</v>
      </c>
      <c r="I159" s="193">
        <v>2.5670155800808385</v>
      </c>
      <c r="J159" s="193">
        <v>6.7748486898887963</v>
      </c>
      <c r="K159" s="193">
        <v>12.85703063603243</v>
      </c>
      <c r="L159" s="190">
        <v>23.4223311500762</v>
      </c>
      <c r="M159" s="194">
        <v>0.23019485468735221</v>
      </c>
      <c r="N159" s="193">
        <v>0.29543969648317292</v>
      </c>
      <c r="O159" s="193">
        <v>0.42164439581389435</v>
      </c>
      <c r="P159" s="193">
        <v>0.29566776247368359</v>
      </c>
      <c r="Q159" s="192">
        <v>1.9003371232512203</v>
      </c>
      <c r="R159" s="191">
        <v>6.5578463453453626</v>
      </c>
      <c r="S159" s="193">
        <v>15.373449030570056</v>
      </c>
      <c r="T159" s="193">
        <v>0.96652873231499148</v>
      </c>
      <c r="U159" s="193">
        <v>0.26669249642137766</v>
      </c>
      <c r="V159" s="193">
        <v>2.6333326474970753</v>
      </c>
      <c r="W159" s="193">
        <v>0.38222594370107998</v>
      </c>
      <c r="X159" s="193">
        <v>0.392797834840794</v>
      </c>
      <c r="Y159" s="193">
        <v>1.2264138140281451</v>
      </c>
      <c r="Z159" s="193">
        <v>1.3665207274724687</v>
      </c>
      <c r="AA159" s="193">
        <v>4.560588494576467</v>
      </c>
      <c r="AB159" s="193">
        <v>3.2166149571852558</v>
      </c>
      <c r="AC159" s="193">
        <v>0.24794368924045268</v>
      </c>
      <c r="AD159" s="193">
        <v>0.5894984256842204</v>
      </c>
      <c r="AE159" s="193">
        <v>2.457894666176542</v>
      </c>
      <c r="AF159" s="193">
        <v>2.1597963891998839</v>
      </c>
      <c r="AG159" s="193">
        <v>0.849708885088441</v>
      </c>
      <c r="AH159" s="190">
        <v>0.33830312530009277</v>
      </c>
      <c r="AI159" s="743"/>
      <c r="AJ159" s="743"/>
      <c r="AK159" s="743"/>
      <c r="AL159" s="743"/>
      <c r="AM159" s="743"/>
      <c r="AN159" s="743"/>
      <c r="AO159" s="743"/>
      <c r="AP159" s="743"/>
      <c r="AQ159" s="743"/>
      <c r="AR159" s="743"/>
      <c r="AS159" s="743"/>
      <c r="AT159" s="743"/>
      <c r="AU159" s="743"/>
      <c r="AV159" s="743"/>
      <c r="AW159" s="743"/>
      <c r="AX159" s="743"/>
      <c r="AY159" s="743"/>
      <c r="AZ159" s="422"/>
      <c r="BA159" s="886"/>
      <c r="BB159" s="641" t="s">
        <v>434</v>
      </c>
      <c r="BC159" s="524">
        <v>43.225869353952127</v>
      </c>
      <c r="BD159" s="510">
        <v>103.16276678190039</v>
      </c>
      <c r="BE159" s="510">
        <v>95.619734405882937</v>
      </c>
      <c r="BF159" s="510">
        <v>388.83105140670222</v>
      </c>
      <c r="BG159" s="528">
        <v>1692.4220025721345</v>
      </c>
      <c r="BH159" s="524">
        <v>116.57502454231413</v>
      </c>
      <c r="BI159" s="510">
        <v>111.98865849361991</v>
      </c>
      <c r="BJ159" s="510">
        <v>295.79429391236903</v>
      </c>
      <c r="BK159" s="510">
        <v>560.90957717066624</v>
      </c>
      <c r="BL159" s="528">
        <v>1022.2337295378051</v>
      </c>
      <c r="BM159" s="524">
        <v>15.794736730660178</v>
      </c>
      <c r="BN159" s="510">
        <v>20.297123264142414</v>
      </c>
      <c r="BO159" s="510">
        <v>28.942276297272631</v>
      </c>
      <c r="BP159" s="510">
        <v>20.305900233788968</v>
      </c>
      <c r="BQ159" s="528">
        <v>130.42010433793436</v>
      </c>
      <c r="BR159" s="524">
        <v>18.499607850507964</v>
      </c>
      <c r="BS159" s="510">
        <v>1657.3737273883225</v>
      </c>
      <c r="BT159" s="510">
        <v>36.57163627301037</v>
      </c>
      <c r="BU159" s="510">
        <v>1.450622448363845</v>
      </c>
      <c r="BV159" s="510">
        <v>27.507721508569798</v>
      </c>
      <c r="BW159" s="510">
        <v>6.9394668900040397</v>
      </c>
      <c r="BX159" s="510">
        <v>15.86722422683555</v>
      </c>
      <c r="BY159" s="511">
        <v>65.478590392740969</v>
      </c>
      <c r="BZ159" s="511">
        <v>28.511944921714154</v>
      </c>
      <c r="CA159" s="511">
        <v>61.311981876521607</v>
      </c>
      <c r="CB159" s="511">
        <v>94.795273695562585</v>
      </c>
      <c r="CC159" s="511">
        <v>14.628938850749639</v>
      </c>
      <c r="CD159" s="511">
        <v>17.175611853428308</v>
      </c>
      <c r="CE159" s="511">
        <v>118.54022676703816</v>
      </c>
      <c r="CF159" s="511">
        <v>144.52210470990644</v>
      </c>
      <c r="CG159" s="511">
        <v>13.224471613818109</v>
      </c>
      <c r="CH159" s="511">
        <v>0.86227325347751105</v>
      </c>
      <c r="CI159" s="84"/>
      <c r="CJ159" s="84"/>
      <c r="CK159" s="84"/>
      <c r="CL159" s="84"/>
      <c r="CM159" s="84"/>
      <c r="CN159" s="84"/>
      <c r="CO159" s="84"/>
      <c r="CP159" s="84"/>
      <c r="CQ159" s="84"/>
      <c r="CR159" s="84"/>
      <c r="CS159" s="84"/>
      <c r="CT159" s="84"/>
      <c r="CU159" s="84"/>
      <c r="CV159" s="84"/>
      <c r="CW159" s="84"/>
      <c r="CX159" s="84"/>
      <c r="CY159" s="84"/>
      <c r="CZ159" s="84"/>
    </row>
    <row r="160" s="603" customFormat="true" ht="15" customHeight="true" x14ac:dyDescent="0.2">
      <c r="A160" s="863"/>
      <c r="B160" s="454" t="s">
        <v>435</v>
      </c>
      <c r="C160" s="194">
        <v>39.085011199092932</v>
      </c>
      <c r="D160" s="193">
        <v>54.676878991741098</v>
      </c>
      <c r="E160" s="193">
        <v>55.762215276031469</v>
      </c>
      <c r="F160" s="193">
        <v>25.459630744406951</v>
      </c>
      <c r="G160" s="192">
        <v>3.164841824573239</v>
      </c>
      <c r="H160" s="191">
        <v>59.91307804849032</v>
      </c>
      <c r="I160" s="193">
        <v>23.08915403255412</v>
      </c>
      <c r="J160" s="193">
        <v>5.008888052809481</v>
      </c>
      <c r="K160" s="193">
        <v>1.3978225760081602</v>
      </c>
      <c r="L160" s="190">
        <v>2.0598536398883596</v>
      </c>
      <c r="M160" s="194">
        <v>34.398282442177447</v>
      </c>
      <c r="N160" s="193">
        <v>45.545854939336145</v>
      </c>
      <c r="O160" s="193">
        <v>57.497611911367031</v>
      </c>
      <c r="P160" s="193">
        <v>56.253924623682991</v>
      </c>
      <c r="Q160" s="192">
        <v>39.536954307583962</v>
      </c>
      <c r="R160" s="191">
        <v>44.249220167009078</v>
      </c>
      <c r="S160" s="193">
        <v>1.8018234164572655</v>
      </c>
      <c r="T160" s="193">
        <v>61.781910934947923</v>
      </c>
      <c r="U160" s="193">
        <v>71.013927822768011</v>
      </c>
      <c r="V160" s="193">
        <v>55.614444925524019</v>
      </c>
      <c r="W160" s="193">
        <v>51.333028758388345</v>
      </c>
      <c r="X160" s="193">
        <v>53.059827436883275</v>
      </c>
      <c r="Y160" s="193">
        <v>54.049875509274216</v>
      </c>
      <c r="Z160" s="193">
        <v>63.281372322339422</v>
      </c>
      <c r="AA160" s="193">
        <v>46.526275150563848</v>
      </c>
      <c r="AB160" s="193">
        <v>51.223886098911834</v>
      </c>
      <c r="AC160" s="193">
        <v>27.109503241708328</v>
      </c>
      <c r="AD160" s="193">
        <v>42.110071774323281</v>
      </c>
      <c r="AE160" s="193">
        <v>20.733772175775787</v>
      </c>
      <c r="AF160" s="193">
        <v>30.421504297811168</v>
      </c>
      <c r="AG160" s="193">
        <v>55.121259266633103</v>
      </c>
      <c r="AH160" s="190">
        <v>95.740218142167237</v>
      </c>
      <c r="AI160" s="743"/>
      <c r="AJ160" s="743"/>
      <c r="AK160" s="743"/>
      <c r="AL160" s="743"/>
      <c r="AM160" s="743"/>
      <c r="AN160" s="743"/>
      <c r="AO160" s="743"/>
      <c r="AP160" s="743"/>
      <c r="AQ160" s="743"/>
      <c r="AR160" s="743"/>
      <c r="AS160" s="743"/>
      <c r="AT160" s="743"/>
      <c r="AU160" s="743"/>
      <c r="AV160" s="743"/>
      <c r="AW160" s="743"/>
      <c r="AX160" s="743"/>
      <c r="AY160" s="743"/>
      <c r="AZ160" s="422"/>
      <c r="BA160" s="886"/>
      <c r="BB160" s="641" t="s">
        <v>435</v>
      </c>
      <c r="BC160" s="524">
        <v>4387.2136251003385</v>
      </c>
      <c r="BD160" s="510">
        <v>6142.4232560224518</v>
      </c>
      <c r="BE160" s="510">
        <v>6260.2268564011938</v>
      </c>
      <c r="BF160" s="510">
        <v>2859.1244716909891</v>
      </c>
      <c r="BG160" s="528">
        <v>355.44114059034411</v>
      </c>
      <c r="BH160" s="524">
        <v>2614.7267396028374</v>
      </c>
      <c r="BI160" s="510">
        <v>1007.2877647968396</v>
      </c>
      <c r="BJ160" s="510">
        <v>218.69130554577754</v>
      </c>
      <c r="BK160" s="510">
        <v>60.982359944838748</v>
      </c>
      <c r="BL160" s="528">
        <v>89.899329623227985</v>
      </c>
      <c r="BM160" s="524">
        <v>2360.2257135547297</v>
      </c>
      <c r="BN160" s="510">
        <v>3129.0643839634067</v>
      </c>
      <c r="BO160" s="510">
        <v>3946.7185782463125</v>
      </c>
      <c r="BP160" s="510">
        <v>3863.4126751280924</v>
      </c>
      <c r="BQ160" s="528">
        <v>2713.4204993992412</v>
      </c>
      <c r="BR160" s="524">
        <v>124.82653262552861</v>
      </c>
      <c r="BS160" s="510">
        <v>194.25015075609267</v>
      </c>
      <c r="BT160" s="510">
        <v>2337.7117507439793</v>
      </c>
      <c r="BU160" s="510">
        <v>386.26657753217393</v>
      </c>
      <c r="BV160" s="510">
        <v>580.94698530361291</v>
      </c>
      <c r="BW160" s="510">
        <v>931.97193781028682</v>
      </c>
      <c r="BX160" s="510">
        <v>2143.3727599834292</v>
      </c>
      <c r="BY160" s="511">
        <v>2885.7385808679328</v>
      </c>
      <c r="BZ160" s="511">
        <v>1320.342213588106</v>
      </c>
      <c r="CA160" s="511">
        <v>625.49342967597545</v>
      </c>
      <c r="CB160" s="511">
        <v>1509.5938951753778</v>
      </c>
      <c r="CC160" s="511">
        <v>1599.4892485952678</v>
      </c>
      <c r="CD160" s="511">
        <v>1226.9180313353702</v>
      </c>
      <c r="CE160" s="511">
        <v>999.95581148148096</v>
      </c>
      <c r="CF160" s="511">
        <v>2035.6455134133676</v>
      </c>
      <c r="CG160" s="511">
        <v>857.8814948058664</v>
      </c>
      <c r="CH160" s="511">
        <v>244.02443611144059</v>
      </c>
      <c r="CI160" s="84"/>
      <c r="CJ160" s="84"/>
      <c r="CK160" s="84"/>
      <c r="CL160" s="84"/>
      <c r="CM160" s="84"/>
      <c r="CN160" s="84"/>
      <c r="CO160" s="84"/>
      <c r="CP160" s="84"/>
      <c r="CQ160" s="84"/>
      <c r="CR160" s="84"/>
      <c r="CS160" s="84"/>
      <c r="CT160" s="84"/>
      <c r="CU160" s="84"/>
      <c r="CV160" s="84"/>
      <c r="CW160" s="84"/>
      <c r="CX160" s="84"/>
      <c r="CY160" s="84"/>
      <c r="CZ160" s="84"/>
    </row>
    <row r="161" s="603" customFormat="true" ht="15" customHeight="true" x14ac:dyDescent="0.2">
      <c r="A161" s="863"/>
      <c r="B161" s="454" t="s">
        <v>436</v>
      </c>
      <c r="C161" s="194">
        <v>0.66199976087647161</v>
      </c>
      <c r="D161" s="193">
        <v>3.1022982034214479</v>
      </c>
      <c r="E161" s="193">
        <v>15.029692051284959</v>
      </c>
      <c r="F161" s="193">
        <v>59.840461221967608</v>
      </c>
      <c r="G161" s="192">
        <v>75.167392470020545</v>
      </c>
      <c r="H161" s="191">
        <v>10.108003131053119</v>
      </c>
      <c r="I161" s="193">
        <v>65.001066573114912</v>
      </c>
      <c r="J161" s="193">
        <v>82.909351133228</v>
      </c>
      <c r="K161" s="193">
        <v>81.501615981844765</v>
      </c>
      <c r="L161" s="190">
        <v>65.043784703825878</v>
      </c>
      <c r="M161" s="194">
        <v>0.33345821304020201</v>
      </c>
      <c r="N161" s="193">
        <v>1.1101369301812956</v>
      </c>
      <c r="O161" s="193">
        <v>3.3841064661404823</v>
      </c>
      <c r="P161" s="193">
        <v>10.477709480969335</v>
      </c>
      <c r="Q161" s="192">
        <v>42.694020615547309</v>
      </c>
      <c r="R161" s="191">
        <v>16.250281541600508</v>
      </c>
      <c r="S161" s="193">
        <v>76.176065914634762</v>
      </c>
      <c r="T161" s="193">
        <v>7.5824723842909707</v>
      </c>
      <c r="U161" s="193">
        <v>6.0164003656524043</v>
      </c>
      <c r="V161" s="193">
        <v>20.68057707383641</v>
      </c>
      <c r="W161" s="193">
        <v>13.70278792055511</v>
      </c>
      <c r="X161" s="193">
        <v>25.448369093808314</v>
      </c>
      <c r="Y161" s="193">
        <v>29.830734665222032</v>
      </c>
      <c r="Z161" s="193">
        <v>13.26851217237154</v>
      </c>
      <c r="AA161" s="193">
        <v>9.670923863804278</v>
      </c>
      <c r="AB161" s="193">
        <v>19.71399293260562</v>
      </c>
      <c r="AC161" s="193">
        <v>44.327202611828277</v>
      </c>
      <c r="AD161" s="193">
        <v>13.094902821306798</v>
      </c>
      <c r="AE161" s="193">
        <v>7.3179456355713022</v>
      </c>
      <c r="AF161" s="193">
        <v>13.352142911403368</v>
      </c>
      <c r="AG161" s="193">
        <v>24.277023396416606</v>
      </c>
      <c r="AH161" s="190">
        <v>0</v>
      </c>
      <c r="AI161" s="743"/>
      <c r="AJ161" s="743"/>
      <c r="AK161" s="743"/>
      <c r="AL161" s="743"/>
      <c r="AM161" s="743"/>
      <c r="AN161" s="743"/>
      <c r="AO161" s="743"/>
      <c r="AP161" s="743"/>
      <c r="AQ161" s="743"/>
      <c r="AR161" s="743"/>
      <c r="AS161" s="743"/>
      <c r="AT161" s="743"/>
      <c r="AU161" s="743"/>
      <c r="AV161" s="743"/>
      <c r="AW161" s="743"/>
      <c r="AX161" s="743"/>
      <c r="AY161" s="743"/>
      <c r="AZ161" s="422"/>
      <c r="BA161" s="886"/>
      <c r="BB161" s="641" t="s">
        <v>436</v>
      </c>
      <c r="BC161" s="524">
        <v>74.308137099825728</v>
      </c>
      <c r="BD161" s="510">
        <v>348.51346644512961</v>
      </c>
      <c r="BE161" s="510">
        <v>1687.3304146389694</v>
      </c>
      <c r="BF161" s="510">
        <v>6720.1024553189609</v>
      </c>
      <c r="BG161" s="528">
        <v>8441.9965343288077</v>
      </c>
      <c r="BH161" s="524">
        <v>441.13350426367822</v>
      </c>
      <c r="BI161" s="510">
        <v>2835.7374620797518</v>
      </c>
      <c r="BJ161" s="510">
        <v>3619.8761182352537</v>
      </c>
      <c r="BK161" s="510">
        <v>3555.6450204749485</v>
      </c>
      <c r="BL161" s="528">
        <v>2838.7418056306342</v>
      </c>
      <c r="BM161" s="524">
        <v>22.880114730625941</v>
      </c>
      <c r="BN161" s="510">
        <v>76.267970689747131</v>
      </c>
      <c r="BO161" s="510">
        <v>232.28992329748692</v>
      </c>
      <c r="BP161" s="510">
        <v>719.58918219271561</v>
      </c>
      <c r="BQ161" s="528">
        <v>2930.089906236864</v>
      </c>
      <c r="BR161" s="524">
        <v>45.841854192471992</v>
      </c>
      <c r="BS161" s="510">
        <v>8212.3543032968482</v>
      </c>
      <c r="BT161" s="510">
        <v>286.90654795564006</v>
      </c>
      <c r="BU161" s="510">
        <v>32.725050557741291</v>
      </c>
      <c r="BV161" s="510">
        <v>216.0287479534</v>
      </c>
      <c r="BW161" s="510">
        <v>248.7796672164271</v>
      </c>
      <c r="BX161" s="510">
        <v>1027.9969562011247</v>
      </c>
      <c r="BY161" s="511">
        <v>1592.6716039206212</v>
      </c>
      <c r="BZ161" s="511">
        <v>276.84255397390086</v>
      </c>
      <c r="CA161" s="511">
        <v>130.01469204510059</v>
      </c>
      <c r="CB161" s="511">
        <v>580.98136723024209</v>
      </c>
      <c r="CC161" s="511">
        <v>2615.3516486735712</v>
      </c>
      <c r="CD161" s="511">
        <v>381.53277145070626</v>
      </c>
      <c r="CE161" s="511">
        <v>352.93251051270715</v>
      </c>
      <c r="CF161" s="511">
        <v>893.4544967261196</v>
      </c>
      <c r="CG161" s="511">
        <v>377.83623592507604</v>
      </c>
      <c r="CH161" s="511">
        <v>0</v>
      </c>
      <c r="CI161" s="84"/>
      <c r="CJ161" s="84"/>
      <c r="CK161" s="84"/>
      <c r="CL161" s="84"/>
      <c r="CM161" s="84"/>
      <c r="CN161" s="84"/>
      <c r="CO161" s="84"/>
      <c r="CP161" s="84"/>
      <c r="CQ161" s="84"/>
      <c r="CR161" s="84"/>
      <c r="CS161" s="84"/>
      <c r="CT161" s="84"/>
      <c r="CU161" s="84"/>
      <c r="CV161" s="84"/>
      <c r="CW161" s="84"/>
      <c r="CX161" s="84"/>
      <c r="CY161" s="84"/>
      <c r="CZ161" s="84"/>
    </row>
    <row r="162" s="603" customFormat="true" ht="15" customHeight="true" x14ac:dyDescent="0.2">
      <c r="A162" s="863"/>
      <c r="B162" s="454" t="s">
        <v>437</v>
      </c>
      <c r="C162" s="194">
        <v>0.10460598260344982</v>
      </c>
      <c r="D162" s="193">
        <v>0.47475312376391671</v>
      </c>
      <c r="E162" s="193">
        <v>0.37071013939528935</v>
      </c>
      <c r="F162" s="193">
        <v>0.31625130793884376</v>
      </c>
      <c r="G162" s="192">
        <v>0.1611940633376385</v>
      </c>
      <c r="H162" s="191">
        <v>0.38090201818435709</v>
      </c>
      <c r="I162" s="193">
        <v>0.12124051467341576</v>
      </c>
      <c r="J162" s="193">
        <v>0.21229492151455978</v>
      </c>
      <c r="K162" s="193">
        <v>0</v>
      </c>
      <c r="L162" s="190">
        <v>0</v>
      </c>
      <c r="M162" s="194">
        <v>6.0535345249415062E-2</v>
      </c>
      <c r="N162" s="193">
        <v>0.33451159827803006</v>
      </c>
      <c r="O162" s="193">
        <v>0.47568213120219371</v>
      </c>
      <c r="P162" s="193">
        <v>0.44095906238640981</v>
      </c>
      <c r="Q162" s="192">
        <v>0.56914682426789609</v>
      </c>
      <c r="R162" s="191">
        <v>0</v>
      </c>
      <c r="S162" s="193">
        <v>8.5976677698599027E-2</v>
      </c>
      <c r="T162" s="193">
        <v>0</v>
      </c>
      <c r="U162" s="193">
        <v>0</v>
      </c>
      <c r="V162" s="193">
        <v>0.11446157162126283</v>
      </c>
      <c r="W162" s="193">
        <v>0</v>
      </c>
      <c r="X162" s="193">
        <v>2.2037611740069716</v>
      </c>
      <c r="Y162" s="193">
        <v>0</v>
      </c>
      <c r="Z162" s="193">
        <v>0</v>
      </c>
      <c r="AA162" s="193">
        <v>0</v>
      </c>
      <c r="AB162" s="193">
        <v>0</v>
      </c>
      <c r="AC162" s="193">
        <v>0</v>
      </c>
      <c r="AD162" s="193">
        <v>0</v>
      </c>
      <c r="AE162" s="193">
        <v>0</v>
      </c>
      <c r="AF162" s="193">
        <v>0</v>
      </c>
      <c r="AG162" s="193">
        <v>3.8481784955428857</v>
      </c>
      <c r="AH162" s="190">
        <v>0.36689517590461485</v>
      </c>
      <c r="AI162" s="743"/>
      <c r="AJ162" s="743"/>
      <c r="AK162" s="743"/>
      <c r="AL162" s="743"/>
      <c r="AM162" s="743"/>
      <c r="AN162" s="743"/>
      <c r="AO162" s="743"/>
      <c r="AP162" s="743"/>
      <c r="AQ162" s="743"/>
      <c r="AR162" s="743"/>
      <c r="AS162" s="743"/>
      <c r="AT162" s="743"/>
      <c r="AU162" s="743"/>
      <c r="AV162" s="743"/>
      <c r="AW162" s="743"/>
      <c r="AX162" s="743"/>
      <c r="AY162" s="743"/>
      <c r="AZ162" s="422"/>
      <c r="BA162" s="886"/>
      <c r="BB162" s="641" t="s">
        <v>437</v>
      </c>
      <c r="BC162" s="524">
        <v>11.741810429761745</v>
      </c>
      <c r="BD162" s="510">
        <v>53.333962765454615</v>
      </c>
      <c r="BE162" s="510">
        <v>41.61831733360404</v>
      </c>
      <c r="BF162" s="510">
        <v>35.515120498394062</v>
      </c>
      <c r="BG162" s="528">
        <v>18.103590923330998</v>
      </c>
      <c r="BH162" s="524">
        <v>16.623327069079213</v>
      </c>
      <c r="BI162" s="510">
        <v>5.2892404310706587</v>
      </c>
      <c r="BJ162" s="510">
        <v>9.2689341541016397</v>
      </c>
      <c r="BK162" s="510">
        <v>0</v>
      </c>
      <c r="BL162" s="528">
        <v>0</v>
      </c>
      <c r="BM162" s="524">
        <v>4.1536108285858448</v>
      </c>
      <c r="BN162" s="510">
        <v>22.981417948759557</v>
      </c>
      <c r="BO162" s="510">
        <v>32.651503986800314</v>
      </c>
      <c r="BP162" s="510">
        <v>30.284230695595483</v>
      </c>
      <c r="BQ162" s="528">
        <v>39.060536836552764</v>
      </c>
      <c r="BR162" s="524">
        <v>0</v>
      </c>
      <c r="BS162" s="510">
        <v>9.2689341541016397</v>
      </c>
      <c r="BT162" s="510">
        <v>0</v>
      </c>
      <c r="BU162" s="510">
        <v>0</v>
      </c>
      <c r="BV162" s="510">
        <v>1.195662476817567</v>
      </c>
      <c r="BW162" s="510">
        <v>0</v>
      </c>
      <c r="BX162" s="510">
        <v>89.021806101695489</v>
      </c>
      <c r="BY162" s="511">
        <v>0</v>
      </c>
      <c r="BZ162" s="511">
        <v>0</v>
      </c>
      <c r="CA162" s="511">
        <v>0</v>
      </c>
      <c r="CB162" s="511">
        <v>0</v>
      </c>
      <c r="CC162" s="511">
        <v>0</v>
      </c>
      <c r="CD162" s="511">
        <v>0</v>
      </c>
      <c r="CE162" s="511">
        <v>0</v>
      </c>
      <c r="CF162" s="511">
        <v>0</v>
      </c>
      <c r="CG162" s="511">
        <v>59.891250017840328</v>
      </c>
      <c r="CH162" s="511">
        <v>0.93514920009043501</v>
      </c>
      <c r="CI162" s="84"/>
      <c r="CJ162" s="84"/>
      <c r="CK162" s="84"/>
      <c r="CL162" s="84"/>
      <c r="CM162" s="84"/>
      <c r="CN162" s="84"/>
      <c r="CO162" s="84"/>
      <c r="CP162" s="84"/>
      <c r="CQ162" s="84"/>
      <c r="CR162" s="84"/>
      <c r="CS162" s="84"/>
      <c r="CT162" s="84"/>
      <c r="CU162" s="84"/>
      <c r="CV162" s="84"/>
      <c r="CW162" s="84"/>
      <c r="CX162" s="84"/>
      <c r="CY162" s="84"/>
      <c r="CZ162" s="84"/>
    </row>
    <row r="163" s="603" customFormat="true" ht="15" customHeight="true" x14ac:dyDescent="0.2">
      <c r="A163" s="863"/>
      <c r="B163" s="454" t="s">
        <v>438</v>
      </c>
      <c r="C163" s="194">
        <v>0</v>
      </c>
      <c r="D163" s="193">
        <v>0</v>
      </c>
      <c r="E163" s="193">
        <v>0</v>
      </c>
      <c r="F163" s="193">
        <v>5.1353964643889048E-2</v>
      </c>
      <c r="G163" s="192">
        <v>0</v>
      </c>
      <c r="H163" s="191">
        <v>0</v>
      </c>
      <c r="I163" s="193">
        <v>0.13219328722136825</v>
      </c>
      <c r="J163" s="193">
        <v>0</v>
      </c>
      <c r="K163" s="193">
        <v>0</v>
      </c>
      <c r="L163" s="190">
        <v>0</v>
      </c>
      <c r="M163" s="194">
        <v>0</v>
      </c>
      <c r="N163" s="193">
        <v>0</v>
      </c>
      <c r="O163" s="193">
        <v>0</v>
      </c>
      <c r="P163" s="193">
        <v>0</v>
      </c>
      <c r="Q163" s="192">
        <v>0</v>
      </c>
      <c r="R163" s="191">
        <v>0</v>
      </c>
      <c r="S163" s="193">
        <v>5.3494089764681549E-2</v>
      </c>
      <c r="T163" s="193">
        <v>0</v>
      </c>
      <c r="U163" s="193">
        <v>0</v>
      </c>
      <c r="V163" s="193">
        <v>0</v>
      </c>
      <c r="W163" s="193">
        <v>0</v>
      </c>
      <c r="X163" s="193">
        <v>0</v>
      </c>
      <c r="Y163" s="193">
        <v>0</v>
      </c>
      <c r="Z163" s="193">
        <v>0</v>
      </c>
      <c r="AA163" s="193">
        <v>0</v>
      </c>
      <c r="AB163" s="193">
        <v>0</v>
      </c>
      <c r="AC163" s="193">
        <v>0</v>
      </c>
      <c r="AD163" s="193">
        <v>0</v>
      </c>
      <c r="AE163" s="193">
        <v>0</v>
      </c>
      <c r="AF163" s="193">
        <v>0</v>
      </c>
      <c r="AG163" s="193">
        <v>0</v>
      </c>
      <c r="AH163" s="190">
        <v>0</v>
      </c>
      <c r="AI163" s="743"/>
      <c r="AJ163" s="743"/>
      <c r="AK163" s="743"/>
      <c r="AL163" s="743"/>
      <c r="AM163" s="743"/>
      <c r="AN163" s="743"/>
      <c r="AO163" s="743"/>
      <c r="AP163" s="743"/>
      <c r="AQ163" s="743"/>
      <c r="AR163" s="743"/>
      <c r="AS163" s="743"/>
      <c r="AT163" s="743"/>
      <c r="AU163" s="743"/>
      <c r="AV163" s="743"/>
      <c r="AW163" s="743"/>
      <c r="AX163" s="743"/>
      <c r="AY163" s="743"/>
      <c r="AZ163" s="422"/>
      <c r="BA163" s="886"/>
      <c r="BB163" s="641" t="s">
        <v>438</v>
      </c>
      <c r="BC163" s="524">
        <v>0</v>
      </c>
      <c r="BD163" s="510">
        <v>0</v>
      </c>
      <c r="BE163" s="510">
        <v>0</v>
      </c>
      <c r="BF163" s="510">
        <v>5.7670662432507003</v>
      </c>
      <c r="BG163" s="528">
        <v>0</v>
      </c>
      <c r="BH163" s="524">
        <v>0</v>
      </c>
      <c r="BI163" s="510">
        <v>5.7670662432507003</v>
      </c>
      <c r="BJ163" s="510">
        <v>0</v>
      </c>
      <c r="BK163" s="510">
        <v>0</v>
      </c>
      <c r="BL163" s="528">
        <v>0</v>
      </c>
      <c r="BM163" s="524">
        <v>0</v>
      </c>
      <c r="BN163" s="510">
        <v>0</v>
      </c>
      <c r="BO163" s="510">
        <v>0</v>
      </c>
      <c r="BP163" s="510">
        <v>0</v>
      </c>
      <c r="BQ163" s="528">
        <v>0</v>
      </c>
      <c r="BR163" s="524">
        <v>0</v>
      </c>
      <c r="BS163" s="510">
        <v>5.7670662432507003</v>
      </c>
      <c r="BT163" s="510">
        <v>0</v>
      </c>
      <c r="BU163" s="510">
        <v>0</v>
      </c>
      <c r="BV163" s="510">
        <v>0</v>
      </c>
      <c r="BW163" s="510">
        <v>0</v>
      </c>
      <c r="BX163" s="510">
        <v>0</v>
      </c>
      <c r="BY163" s="511">
        <v>0</v>
      </c>
      <c r="BZ163" s="511">
        <v>0</v>
      </c>
      <c r="CA163" s="511">
        <v>0</v>
      </c>
      <c r="CB163" s="511">
        <v>0</v>
      </c>
      <c r="CC163" s="511">
        <v>0</v>
      </c>
      <c r="CD163" s="511">
        <v>0</v>
      </c>
      <c r="CE163" s="511">
        <v>0</v>
      </c>
      <c r="CF163" s="511">
        <v>0</v>
      </c>
      <c r="CG163" s="511">
        <v>0</v>
      </c>
      <c r="CH163" s="511">
        <v>0</v>
      </c>
      <c r="CI163" s="84"/>
      <c r="CJ163" s="84"/>
      <c r="CK163" s="84"/>
      <c r="CL163" s="84"/>
      <c r="CM163" s="84"/>
      <c r="CN163" s="84"/>
      <c r="CO163" s="84"/>
      <c r="CP163" s="84"/>
      <c r="CQ163" s="84"/>
      <c r="CR163" s="84"/>
      <c r="CS163" s="84"/>
      <c r="CT163" s="84"/>
      <c r="CU163" s="84"/>
      <c r="CV163" s="84"/>
      <c r="CW163" s="84"/>
      <c r="CX163" s="84"/>
      <c r="CY163" s="84"/>
      <c r="CZ163" s="84"/>
    </row>
    <row r="164" s="603" customFormat="true" ht="15" customHeight="true" x14ac:dyDescent="0.2">
      <c r="A164" s="863"/>
      <c r="B164" s="454" t="s">
        <v>439</v>
      </c>
      <c r="C164" s="194">
        <v>0.29061412387250146</v>
      </c>
      <c r="D164" s="193">
        <v>0.52792642780490762</v>
      </c>
      <c r="E164" s="193">
        <v>0.42772864722792808</v>
      </c>
      <c r="F164" s="193">
        <v>4.3246098930330663E-2</v>
      </c>
      <c r="G164" s="192">
        <v>0.14610424572080546</v>
      </c>
      <c r="H164" s="191">
        <v>1.1204727465297917</v>
      </c>
      <c r="I164" s="193">
        <v>0.28076309470496391</v>
      </c>
      <c r="J164" s="193">
        <v>0.22615391650590838</v>
      </c>
      <c r="K164" s="193">
        <v>0.14978992552741016</v>
      </c>
      <c r="L164" s="190">
        <v>0</v>
      </c>
      <c r="M164" s="194">
        <v>0.22255583907706453</v>
      </c>
      <c r="N164" s="193">
        <v>0.35170662397598274</v>
      </c>
      <c r="O164" s="193">
        <v>0.22509758768924892</v>
      </c>
      <c r="P164" s="193">
        <v>0.29105632843735335</v>
      </c>
      <c r="Q164" s="192">
        <v>0.12797119486302189</v>
      </c>
      <c r="R164" s="191">
        <v>0</v>
      </c>
      <c r="S164" s="193">
        <v>0.21080878261390995</v>
      </c>
      <c r="T164" s="193">
        <v>0.31281390959548616</v>
      </c>
      <c r="U164" s="193">
        <v>0</v>
      </c>
      <c r="V164" s="193">
        <v>8.1337816205853106E-2</v>
      </c>
      <c r="W164" s="193">
        <v>0.13519174725857155</v>
      </c>
      <c r="X164" s="193">
        <v>0.5303539178859823</v>
      </c>
      <c r="Y164" s="193">
        <v>0.52267873785859353</v>
      </c>
      <c r="Z164" s="193">
        <v>3.3143716240561942E-2</v>
      </c>
      <c r="AA164" s="193">
        <v>0.51531450475199081</v>
      </c>
      <c r="AB164" s="193">
        <v>1.7594201016526343</v>
      </c>
      <c r="AC164" s="193">
        <v>0</v>
      </c>
      <c r="AD164" s="193">
        <v>0</v>
      </c>
      <c r="AE164" s="193">
        <v>2.9876690801034438E-2</v>
      </c>
      <c r="AF164" s="193">
        <v>0</v>
      </c>
      <c r="AG164" s="193">
        <v>0.84203577307415001</v>
      </c>
      <c r="AH164" s="190">
        <v>0</v>
      </c>
      <c r="AI164" s="743"/>
      <c r="AJ164" s="743"/>
      <c r="AK164" s="743"/>
      <c r="AL164" s="743"/>
      <c r="AM164" s="743"/>
      <c r="AN164" s="743"/>
      <c r="AO164" s="743"/>
      <c r="AP164" s="743"/>
      <c r="AQ164" s="743"/>
      <c r="AR164" s="743"/>
      <c r="AS164" s="743"/>
      <c r="AT164" s="743"/>
      <c r="AU164" s="743"/>
      <c r="AV164" s="743"/>
      <c r="AW164" s="743"/>
      <c r="AX164" s="743"/>
      <c r="AY164" s="743"/>
      <c r="AZ164" s="422"/>
      <c r="BA164" s="886"/>
      <c r="BB164" s="641" t="s">
        <v>439</v>
      </c>
      <c r="BC164" s="524">
        <v>32.620848882592242</v>
      </c>
      <c r="BD164" s="510">
        <v>59.307473788098577</v>
      </c>
      <c r="BE164" s="510">
        <v>48.019583715846139</v>
      </c>
      <c r="BF164" s="510">
        <v>4.8565503953367752</v>
      </c>
      <c r="BG164" s="528">
        <v>16.408864209539971</v>
      </c>
      <c r="BH164" s="524">
        <v>48.899675108938951</v>
      </c>
      <c r="BI164" s="510">
        <v>12.248574794211383</v>
      </c>
      <c r="BJ164" s="510">
        <v>9.8740268765294097</v>
      </c>
      <c r="BK164" s="510">
        <v>6.53483733301056</v>
      </c>
      <c r="BL164" s="528">
        <v>0</v>
      </c>
      <c r="BM164" s="524">
        <v>15.270588436338954</v>
      </c>
      <c r="BN164" s="510">
        <v>24.162740432758653</v>
      </c>
      <c r="BO164" s="510">
        <v>15.451021385393485</v>
      </c>
      <c r="BP164" s="510">
        <v>19.989195704715542</v>
      </c>
      <c r="BQ164" s="528">
        <v>8.7826609195167844</v>
      </c>
      <c r="BR164" s="524">
        <v>0</v>
      </c>
      <c r="BS164" s="510">
        <v>22.726776347471002</v>
      </c>
      <c r="BT164" s="510">
        <v>11.836292228440589</v>
      </c>
      <c r="BU164" s="510">
        <v>0</v>
      </c>
      <c r="BV164" s="510">
        <v>0.84965262494750105</v>
      </c>
      <c r="BW164" s="510">
        <v>2.4544609526462162</v>
      </c>
      <c r="BX164" s="510">
        <v>21.423856722856979</v>
      </c>
      <c r="BY164" s="511">
        <v>27.905969903281161</v>
      </c>
      <c r="BZ164" s="511">
        <v>0.69153126839114398</v>
      </c>
      <c r="CA164" s="511">
        <v>6.9278238134477705</v>
      </c>
      <c r="CB164" s="511">
        <v>51.851002467383708</v>
      </c>
      <c r="CC164" s="511">
        <v>0</v>
      </c>
      <c r="CD164" s="511">
        <v>0</v>
      </c>
      <c r="CE164" s="511">
        <v>1.4409037748198299</v>
      </c>
      <c r="CF164" s="511">
        <v>0</v>
      </c>
      <c r="CG164" s="511">
        <v>13.105050887727815</v>
      </c>
      <c r="CH164" s="511">
        <v>0</v>
      </c>
      <c r="CI164" s="84"/>
      <c r="CJ164" s="84"/>
      <c r="CK164" s="84"/>
      <c r="CL164" s="84"/>
      <c r="CM164" s="84"/>
      <c r="CN164" s="84"/>
      <c r="CO164" s="84"/>
      <c r="CP164" s="84"/>
      <c r="CQ164" s="84"/>
      <c r="CR164" s="84"/>
      <c r="CS164" s="84"/>
      <c r="CT164" s="84"/>
      <c r="CU164" s="84"/>
      <c r="CV164" s="84"/>
      <c r="CW164" s="84"/>
      <c r="CX164" s="84"/>
      <c r="CY164" s="84"/>
      <c r="CZ164" s="84"/>
    </row>
    <row r="165" s="603" customFormat="true" ht="15" customHeight="true" x14ac:dyDescent="0.2">
      <c r="A165" s="863"/>
      <c r="B165" s="454" t="s">
        <v>305</v>
      </c>
      <c r="C165" s="194">
        <v>58.219977405605405</v>
      </c>
      <c r="D165" s="193">
        <v>39.04080908488838</v>
      </c>
      <c r="E165" s="193">
        <v>25.412839096524447</v>
      </c>
      <c r="F165" s="193">
        <v>8.9846764240697965</v>
      </c>
      <c r="G165" s="192">
        <v>1.293497924140987</v>
      </c>
      <c r="H165" s="191">
        <v>23.668269048461674</v>
      </c>
      <c r="I165" s="193">
        <v>5.4702803765398764</v>
      </c>
      <c r="J165" s="193">
        <v>1.894666031344618</v>
      </c>
      <c r="K165" s="193">
        <v>1.3742980718290163</v>
      </c>
      <c r="L165" s="190">
        <v>0.615717597445262</v>
      </c>
      <c r="M165" s="194">
        <v>63.347488660909214</v>
      </c>
      <c r="N165" s="193">
        <v>51.665855834723814</v>
      </c>
      <c r="O165" s="193">
        <v>36.429464852248387</v>
      </c>
      <c r="P165" s="193">
        <v>30.766853861391297</v>
      </c>
      <c r="Q165" s="192">
        <v>14.241726654601406</v>
      </c>
      <c r="R165" s="191">
        <v>28.576218827864054</v>
      </c>
      <c r="S165" s="193">
        <v>1.1765360266118443</v>
      </c>
      <c r="T165" s="193">
        <v>26.951659510890341</v>
      </c>
      <c r="U165" s="193">
        <v>18.021880175791196</v>
      </c>
      <c r="V165" s="193">
        <v>19.287785350820517</v>
      </c>
      <c r="W165" s="193">
        <v>33.614871167897434</v>
      </c>
      <c r="X165" s="193">
        <v>17.57108893865221</v>
      </c>
      <c r="Y165" s="193">
        <v>12.736445299610228</v>
      </c>
      <c r="Z165" s="193">
        <v>20.342727582720851</v>
      </c>
      <c r="AA165" s="193">
        <v>33.452176103414295</v>
      </c>
      <c r="AB165" s="193">
        <v>23.472415397148989</v>
      </c>
      <c r="AC165" s="193">
        <v>26.096150517875778</v>
      </c>
      <c r="AD165" s="193">
        <v>42.842300941791422</v>
      </c>
      <c r="AE165" s="193">
        <v>68.148422838077465</v>
      </c>
      <c r="AF165" s="193">
        <v>52.86975152097817</v>
      </c>
      <c r="AG165" s="193">
        <v>13.748691048015097</v>
      </c>
      <c r="AH165" s="190">
        <v>3.554583556628061</v>
      </c>
      <c r="AI165" s="743"/>
      <c r="AJ165" s="743"/>
      <c r="AK165" s="743"/>
      <c r="AL165" s="743"/>
      <c r="AM165" s="743"/>
      <c r="AN165" s="743"/>
      <c r="AO165" s="743"/>
      <c r="AP165" s="743"/>
      <c r="AQ165" s="743"/>
      <c r="AR165" s="743"/>
      <c r="AS165" s="743"/>
      <c r="AT165" s="743"/>
      <c r="AU165" s="743"/>
      <c r="AV165" s="743"/>
      <c r="AW165" s="743"/>
      <c r="AX165" s="743"/>
      <c r="AY165" s="743"/>
      <c r="AZ165" s="422"/>
      <c r="BA165" s="886"/>
      <c r="BB165" s="641" t="s">
        <v>305</v>
      </c>
      <c r="BC165" s="524">
        <v>6535.0749632849947</v>
      </c>
      <c r="BD165" s="510">
        <v>4385.8606796699823</v>
      </c>
      <c r="BE165" s="510">
        <v>2853.0096414201653</v>
      </c>
      <c r="BF165" s="510">
        <v>1008.9819641208396</v>
      </c>
      <c r="BG165" s="528">
        <v>145.27183442095441</v>
      </c>
      <c r="BH165" s="524">
        <v>1032.9306718483033</v>
      </c>
      <c r="BI165" s="510">
        <v>238.64653012093638</v>
      </c>
      <c r="BJ165" s="510">
        <v>82.722349471472953</v>
      </c>
      <c r="BK165" s="510">
        <v>59.956063899833367</v>
      </c>
      <c r="BL165" s="528">
        <v>26.872103034734842</v>
      </c>
      <c r="BM165" s="524">
        <v>4346.5650320746126</v>
      </c>
      <c r="BN165" s="510">
        <v>3549.5170652686102</v>
      </c>
      <c r="BO165" s="510">
        <v>2500.5707358693917</v>
      </c>
      <c r="BP165" s="510">
        <v>2113.0090740703708</v>
      </c>
      <c r="BQ165" s="528">
        <v>977.40945725865868</v>
      </c>
      <c r="BR165" s="524">
        <v>80.613179133270251</v>
      </c>
      <c r="BS165" s="510">
        <v>126.83945521625171</v>
      </c>
      <c r="BT165" s="510">
        <v>1019.8002973232603</v>
      </c>
      <c r="BU165" s="510">
        <v>98.026544786696476</v>
      </c>
      <c r="BV165" s="510">
        <v>201.47968334032217</v>
      </c>
      <c r="BW165" s="510">
        <v>610.29160716469858</v>
      </c>
      <c r="BX165" s="510">
        <v>709.79110211304362</v>
      </c>
      <c r="BY165" s="511">
        <v>680.0025205958666</v>
      </c>
      <c r="BZ165" s="511">
        <v>424.44341804369577</v>
      </c>
      <c r="CA165" s="511">
        <v>449.72687569199786</v>
      </c>
      <c r="CB165" s="511">
        <v>691.74398287812426</v>
      </c>
      <c r="CC165" s="511">
        <v>1539.7003704165188</v>
      </c>
      <c r="CD165" s="511">
        <v>1248.2522426245596</v>
      </c>
      <c r="CE165" s="511">
        <v>3286.6866136327199</v>
      </c>
      <c r="CF165" s="511">
        <v>3537.7630055822829</v>
      </c>
      <c r="CG165" s="511">
        <v>213.97819615915438</v>
      </c>
      <c r="CH165" s="511">
        <v>9.0599882144526553</v>
      </c>
      <c r="CI165" s="84"/>
      <c r="CJ165" s="84"/>
      <c r="CK165" s="84"/>
      <c r="CL165" s="84"/>
      <c r="CM165" s="84"/>
      <c r="CN165" s="84"/>
      <c r="CO165" s="84"/>
      <c r="CP165" s="84"/>
      <c r="CQ165" s="84"/>
      <c r="CR165" s="84"/>
      <c r="CS165" s="84"/>
      <c r="CT165" s="84"/>
      <c r="CU165" s="84"/>
      <c r="CV165" s="84"/>
      <c r="CW165" s="84"/>
      <c r="CX165" s="84"/>
      <c r="CY165" s="84"/>
      <c r="CZ165" s="84"/>
    </row>
    <row r="166" s="603" customFormat="true" ht="15" customHeight="true" x14ac:dyDescent="0.2">
      <c r="A166" s="863"/>
      <c r="B166" s="454" t="s">
        <v>290</v>
      </c>
      <c r="C166" s="194">
        <v>0.46684012844086131</v>
      </c>
      <c r="D166" s="193">
        <v>0.29667683376590404</v>
      </c>
      <c r="E166" s="193">
        <v>0.79765203421197484</v>
      </c>
      <c r="F166" s="193">
        <v>0.76857922745460172</v>
      </c>
      <c r="G166" s="192">
        <v>0.44749217097616018</v>
      </c>
      <c r="H166" s="191">
        <v>0.90269541559815247</v>
      </c>
      <c r="I166" s="193">
        <v>1.7625711762945033</v>
      </c>
      <c r="J166" s="193">
        <v>0.91837019119942032</v>
      </c>
      <c r="K166" s="193">
        <v>0.78925830434744171</v>
      </c>
      <c r="L166" s="190">
        <v>0</v>
      </c>
      <c r="M166" s="194">
        <v>0.40078283533744291</v>
      </c>
      <c r="N166" s="193">
        <v>0.3438223440680091</v>
      </c>
      <c r="O166" s="193">
        <v>0.22865782242107532</v>
      </c>
      <c r="P166" s="193">
        <v>0.61119185797142239</v>
      </c>
      <c r="Q166" s="192">
        <v>0.17833538973347143</v>
      </c>
      <c r="R166" s="191">
        <v>0.52659055171350566</v>
      </c>
      <c r="S166" s="193">
        <v>0.64541101633006814</v>
      </c>
      <c r="T166" s="193">
        <v>5.0640475382225887E-2</v>
      </c>
      <c r="U166" s="193">
        <v>0.90138676729581946</v>
      </c>
      <c r="V166" s="193">
        <v>0.10520532627170459</v>
      </c>
      <c r="W166" s="193">
        <v>0.69269364972752578</v>
      </c>
      <c r="X166" s="193">
        <v>0.6021689936326684</v>
      </c>
      <c r="Y166" s="193">
        <v>1.3842587887102964</v>
      </c>
      <c r="Z166" s="193">
        <v>0.29294116556633432</v>
      </c>
      <c r="AA166" s="193">
        <v>0.47759943322449933</v>
      </c>
      <c r="AB166" s="193">
        <v>0</v>
      </c>
      <c r="AC166" s="193">
        <v>1.3970597927991264</v>
      </c>
      <c r="AD166" s="193">
        <v>0.41308704028330506</v>
      </c>
      <c r="AE166" s="193">
        <v>0</v>
      </c>
      <c r="AF166" s="193">
        <v>1.4230445580585721E-2</v>
      </c>
      <c r="AG166" s="193">
        <v>0.90660368808835823</v>
      </c>
      <c r="AH166" s="190">
        <v>0</v>
      </c>
      <c r="AI166" s="743"/>
      <c r="AJ166" s="743"/>
      <c r="AK166" s="743"/>
      <c r="AL166" s="743"/>
      <c r="AM166" s="743"/>
      <c r="AN166" s="743"/>
      <c r="AO166" s="743"/>
      <c r="AP166" s="743"/>
      <c r="AQ166" s="743"/>
      <c r="AR166" s="743"/>
      <c r="AS166" s="743"/>
      <c r="AT166" s="743"/>
      <c r="AU166" s="743"/>
      <c r="AV166" s="743"/>
      <c r="AW166" s="743"/>
      <c r="AX166" s="743"/>
      <c r="AY166" s="743"/>
      <c r="AZ166" s="422"/>
      <c r="BA166" s="886"/>
      <c r="BB166" s="641" t="s">
        <v>290</v>
      </c>
      <c r="BC166" s="524">
        <v>52.401862233235605</v>
      </c>
      <c r="BD166" s="510">
        <v>33.328798513208028</v>
      </c>
      <c r="BE166" s="510">
        <v>89.549575136467368</v>
      </c>
      <c r="BF166" s="510">
        <v>86.311686909738555</v>
      </c>
      <c r="BG166" s="528">
        <v>50.257528329544115</v>
      </c>
      <c r="BH166" s="524">
        <v>39.395436151203718</v>
      </c>
      <c r="BI166" s="510">
        <v>76.893955402688704</v>
      </c>
      <c r="BJ166" s="510">
        <v>40.096639008547186</v>
      </c>
      <c r="BK166" s="510">
        <v>34.432720454851058</v>
      </c>
      <c r="BL166" s="528">
        <v>0</v>
      </c>
      <c r="BM166" s="524">
        <v>27.499569349280719</v>
      </c>
      <c r="BN166" s="510">
        <v>23.621079298367878</v>
      </c>
      <c r="BO166" s="510">
        <v>15.695401005553659</v>
      </c>
      <c r="BP166" s="510">
        <v>41.975495697730871</v>
      </c>
      <c r="BQ166" s="528">
        <v>12.239154753969833</v>
      </c>
      <c r="BR166" s="524">
        <v>1.4855057882527212</v>
      </c>
      <c r="BS166" s="510">
        <v>69.580174214997612</v>
      </c>
      <c r="BT166" s="510">
        <v>1.9161407048244199</v>
      </c>
      <c r="BU166" s="510">
        <v>4.9029196428213417</v>
      </c>
      <c r="BV166" s="510">
        <v>1.098971988613332</v>
      </c>
      <c r="BW166" s="510">
        <v>12.576133897806475</v>
      </c>
      <c r="BX166" s="510">
        <v>24.324855172101749</v>
      </c>
      <c r="BY166" s="511">
        <v>73.905979520737176</v>
      </c>
      <c r="BZ166" s="511">
        <v>6.1121080785789577</v>
      </c>
      <c r="CA166" s="511">
        <v>6.4207871043223577</v>
      </c>
      <c r="CB166" s="511">
        <v>0</v>
      </c>
      <c r="CC166" s="511">
        <v>82.427999447404162</v>
      </c>
      <c r="CD166" s="511">
        <v>12.03569400096783</v>
      </c>
      <c r="CE166" s="511">
        <v>0</v>
      </c>
      <c r="CF166" s="511">
        <v>0.95222584709845104</v>
      </c>
      <c r="CG166" s="511">
        <v>14.109955713667045</v>
      </c>
      <c r="CH166" s="511">
        <v>0</v>
      </c>
      <c r="CI166" s="84"/>
      <c r="CJ166" s="84"/>
      <c r="CK166" s="84"/>
      <c r="CL166" s="84"/>
      <c r="CM166" s="84"/>
      <c r="CN166" s="84"/>
      <c r="CO166" s="84"/>
      <c r="CP166" s="84"/>
      <c r="CQ166" s="84"/>
      <c r="CR166" s="84"/>
      <c r="CS166" s="84"/>
      <c r="CT166" s="84"/>
      <c r="CU166" s="84"/>
      <c r="CV166" s="84"/>
      <c r="CW166" s="84"/>
      <c r="CX166" s="84"/>
      <c r="CY166" s="84"/>
      <c r="CZ166" s="84"/>
    </row>
    <row r="167" s="603" customFormat="true" ht="15" customHeight="true" x14ac:dyDescent="0.2">
      <c r="A167" s="864"/>
      <c r="B167" s="455" t="s">
        <v>291</v>
      </c>
      <c r="C167" s="194">
        <v>0.1983971811415714</v>
      </c>
      <c r="D167" s="193">
        <v>9.8734234448718053E-2</v>
      </c>
      <c r="E167" s="193">
        <v>0.61678985181662238</v>
      </c>
      <c r="F167" s="193">
        <v>0.10114972396146546</v>
      </c>
      <c r="G167" s="192">
        <v>0.11466772546456845</v>
      </c>
      <c r="H167" s="191">
        <v>0.36484738932533356</v>
      </c>
      <c r="I167" s="193">
        <v>0.37215455760987154</v>
      </c>
      <c r="J167" s="193">
        <v>3.3951407847278382E-2</v>
      </c>
      <c r="K167" s="193">
        <v>0.25225568628663347</v>
      </c>
      <c r="L167" s="190">
        <v>4.2919799419648491E-2</v>
      </c>
      <c r="M167" s="194">
        <v>0.27530004994592883</v>
      </c>
      <c r="N167" s="193">
        <v>4.9199424789457449E-2</v>
      </c>
      <c r="O167" s="193">
        <v>0.16159109829221222</v>
      </c>
      <c r="P167" s="193">
        <v>0.54000512449303806</v>
      </c>
      <c r="Q167" s="192">
        <v>0.14391384935420631</v>
      </c>
      <c r="R167" s="191">
        <v>0</v>
      </c>
      <c r="S167" s="193">
        <v>0</v>
      </c>
      <c r="T167" s="193">
        <v>0.73878189793376536</v>
      </c>
      <c r="U167" s="193">
        <v>0</v>
      </c>
      <c r="V167" s="193">
        <v>0</v>
      </c>
      <c r="W167" s="193">
        <v>0</v>
      </c>
      <c r="X167" s="193">
        <v>0</v>
      </c>
      <c r="Y167" s="193">
        <v>0.24959318529673202</v>
      </c>
      <c r="Z167" s="193">
        <v>0</v>
      </c>
      <c r="AA167" s="193">
        <v>0.24940944415824357</v>
      </c>
      <c r="AB167" s="193">
        <v>0.61367051249548743</v>
      </c>
      <c r="AC167" s="193">
        <v>0.39169148683879274</v>
      </c>
      <c r="AD167" s="193">
        <v>0.76608048851817168</v>
      </c>
      <c r="AE167" s="193">
        <v>0</v>
      </c>
      <c r="AF167" s="193">
        <v>0.1848364739063609</v>
      </c>
      <c r="AG167" s="193">
        <v>0.40649944714121605</v>
      </c>
      <c r="AH167" s="190">
        <v>0</v>
      </c>
      <c r="AI167" s="743"/>
      <c r="AJ167" s="743"/>
      <c r="AK167" s="743"/>
      <c r="AL167" s="743"/>
      <c r="AM167" s="743"/>
      <c r="AN167" s="743"/>
      <c r="AO167" s="743"/>
      <c r="AP167" s="743"/>
      <c r="AQ167" s="743"/>
      <c r="AR167" s="743"/>
      <c r="AS167" s="743"/>
      <c r="AT167" s="743"/>
      <c r="AU167" s="743"/>
      <c r="AV167" s="743"/>
      <c r="AW167" s="743"/>
      <c r="AX167" s="743"/>
      <c r="AY167" s="743"/>
      <c r="AZ167" s="422"/>
      <c r="BA167" s="886"/>
      <c r="BB167" s="641" t="s">
        <v>291</v>
      </c>
      <c r="BC167" s="524">
        <v>22.269683174761429</v>
      </c>
      <c r="BD167" s="510">
        <v>11.091844835089899</v>
      </c>
      <c r="BE167" s="510">
        <v>69.244817050118669</v>
      </c>
      <c r="BF167" s="510">
        <v>11.359145542460256</v>
      </c>
      <c r="BG167" s="528">
        <v>12.878250916543859</v>
      </c>
      <c r="BH167" s="524">
        <v>15.922670906194154</v>
      </c>
      <c r="BI167" s="510">
        <v>16.235620064956379</v>
      </c>
      <c r="BJ167" s="510">
        <v>1.4823405172878359</v>
      </c>
      <c r="BK167" s="510">
        <v>11.00507841502626</v>
      </c>
      <c r="BL167" s="528">
        <v>1.873172501517598</v>
      </c>
      <c r="BM167" s="524">
        <v>18.88961339617838</v>
      </c>
      <c r="BN167" s="510">
        <v>3.3800697785830498</v>
      </c>
      <c r="BO167" s="510">
        <v>11.091844835089899</v>
      </c>
      <c r="BP167" s="510">
        <v>37.086526078968134</v>
      </c>
      <c r="BQ167" s="528">
        <v>9.8768050251724198</v>
      </c>
      <c r="BR167" s="524">
        <v>0</v>
      </c>
      <c r="BS167" s="510">
        <v>0</v>
      </c>
      <c r="BT167" s="510">
        <v>27.954122782883424</v>
      </c>
      <c r="BU167" s="510">
        <v>0</v>
      </c>
      <c r="BV167" s="510">
        <v>0</v>
      </c>
      <c r="BW167" s="510">
        <v>0</v>
      </c>
      <c r="BX167" s="510">
        <v>0</v>
      </c>
      <c r="BY167" s="511">
        <v>13.325852789594521</v>
      </c>
      <c r="BZ167" s="511">
        <v>0</v>
      </c>
      <c r="CA167" s="511">
        <v>3.3530294036063162</v>
      </c>
      <c r="CB167" s="511">
        <v>18.085181150127788</v>
      </c>
      <c r="CC167" s="511">
        <v>23.110210333956083</v>
      </c>
      <c r="CD167" s="511">
        <v>22.320502559444012</v>
      </c>
      <c r="CE167" s="511">
        <v>0</v>
      </c>
      <c r="CF167" s="511">
        <v>12.368275254873002</v>
      </c>
      <c r="CG167" s="511">
        <v>6.3265672444889631</v>
      </c>
      <c r="CH167" s="511">
        <v>0</v>
      </c>
      <c r="CI167" s="84"/>
      <c r="CJ167" s="84"/>
      <c r="CK167" s="84"/>
      <c r="CL167" s="84"/>
      <c r="CM167" s="84"/>
      <c r="CN167" s="84"/>
      <c r="CO167" s="84"/>
      <c r="CP167" s="84"/>
      <c r="CQ167" s="84"/>
      <c r="CR167" s="84"/>
      <c r="CS167" s="84"/>
      <c r="CT167" s="84"/>
      <c r="CU167" s="84"/>
      <c r="CV167" s="84"/>
      <c r="CW167" s="84"/>
      <c r="CX167" s="84"/>
      <c r="CY167" s="84"/>
      <c r="CZ167" s="84"/>
    </row>
    <row r="168" s="448" customFormat="true" ht="15" customHeight="true" x14ac:dyDescent="0.2">
      <c r="A168" s="102"/>
      <c r="B168" s="99"/>
      <c r="C168" s="175"/>
      <c r="D168" s="177"/>
      <c r="E168" s="177"/>
      <c r="F168" s="177"/>
      <c r="G168" s="176"/>
      <c r="H168" s="174"/>
      <c r="I168" s="177"/>
      <c r="J168" s="177"/>
      <c r="K168" s="177"/>
      <c r="L168" s="173"/>
      <c r="M168" s="175"/>
      <c r="N168" s="177"/>
      <c r="O168" s="177"/>
      <c r="P168" s="177"/>
      <c r="Q168" s="176"/>
      <c r="R168" s="174"/>
      <c r="S168" s="177"/>
      <c r="T168" s="177"/>
      <c r="U168" s="177"/>
      <c r="V168" s="177"/>
      <c r="W168" s="177"/>
      <c r="X168" s="177"/>
      <c r="Y168" s="177"/>
      <c r="Z168" s="177"/>
      <c r="AA168" s="177"/>
      <c r="AB168" s="177"/>
      <c r="AC168" s="177"/>
      <c r="AD168" s="177"/>
      <c r="AE168" s="177"/>
      <c r="AF168" s="177"/>
      <c r="AG168" s="177"/>
      <c r="AH168" s="173"/>
      <c r="AI168" s="743"/>
      <c r="AJ168" s="743"/>
      <c r="AK168" s="743"/>
      <c r="AL168" s="743"/>
      <c r="AM168" s="743"/>
      <c r="AN168" s="743"/>
      <c r="AO168" s="743"/>
      <c r="AP168" s="743"/>
      <c r="AQ168" s="743"/>
      <c r="AR168" s="743"/>
      <c r="AS168" s="743"/>
      <c r="AT168" s="743"/>
      <c r="AU168" s="743"/>
      <c r="AV168" s="743"/>
      <c r="AW168" s="743"/>
      <c r="AX168" s="743"/>
      <c r="AY168" s="743"/>
      <c r="AZ168" s="422"/>
      <c r="BA168" s="887"/>
      <c r="BB168" s="641" t="s">
        <v>202</v>
      </c>
      <c r="BC168" s="524">
        <v>11224.798178392628</v>
      </c>
      <c r="BD168" s="510">
        <v>11234.041461931762</v>
      </c>
      <c r="BE168" s="510">
        <v>11226.646619780287</v>
      </c>
      <c r="BF168" s="510">
        <v>11230.031183068475</v>
      </c>
      <c r="BG168" s="528">
        <v>11230.929072996352</v>
      </c>
      <c r="BH168" s="524">
        <v>4364.200312804197</v>
      </c>
      <c r="BI168" s="510">
        <v>4362.6014334550027</v>
      </c>
      <c r="BJ168" s="510">
        <v>4366.0649477505049</v>
      </c>
      <c r="BK168" s="510">
        <v>4362.6681233743893</v>
      </c>
      <c r="BL168" s="528">
        <v>4364.3552086594054</v>
      </c>
      <c r="BM168" s="524">
        <v>6861.4638464062946</v>
      </c>
      <c r="BN168" s="510">
        <v>6870.1408462550526</v>
      </c>
      <c r="BO168" s="510">
        <v>6864.1434783938621</v>
      </c>
      <c r="BP168" s="510">
        <v>6867.8100256521293</v>
      </c>
      <c r="BQ168" s="528">
        <v>6862.9982934187574</v>
      </c>
      <c r="BR168" s="524">
        <v>282.0988305655963</v>
      </c>
      <c r="BS168" s="510">
        <v>10780.754039595409</v>
      </c>
      <c r="BT168" s="510">
        <v>3783.8126328035205</v>
      </c>
      <c r="BU168" s="510">
        <v>543.93073214622518</v>
      </c>
      <c r="BV168" s="510">
        <v>1044.5972913720293</v>
      </c>
      <c r="BW168" s="510">
        <v>1815.5405210879808</v>
      </c>
      <c r="BX168" s="510">
        <v>4039.5396357688014</v>
      </c>
      <c r="BY168" s="511">
        <v>5339.0290979907613</v>
      </c>
      <c r="BZ168" s="511">
        <v>2086.4626747704115</v>
      </c>
      <c r="CA168" s="511">
        <v>1344.387505021225</v>
      </c>
      <c r="CB168" s="511">
        <v>2947.0507025968236</v>
      </c>
      <c r="CC168" s="511">
        <v>5900.1053406778492</v>
      </c>
      <c r="CD168" s="511">
        <v>2913.5975780584786</v>
      </c>
      <c r="CE168" s="511">
        <v>4822.8359171891307</v>
      </c>
      <c r="CF168" s="511">
        <v>6691.4689473782282</v>
      </c>
      <c r="CG168" s="511">
        <v>1556.3532223676414</v>
      </c>
      <c r="CH168" s="511">
        <v>254.88184677946117</v>
      </c>
      <c r="CI168" s="84"/>
      <c r="CJ168" s="84"/>
      <c r="CK168" s="84"/>
      <c r="CL168" s="84"/>
      <c r="CM168" s="84"/>
      <c r="CN168" s="84"/>
      <c r="CO168" s="84"/>
      <c r="CP168" s="84"/>
      <c r="CQ168" s="84"/>
      <c r="CR168" s="84"/>
      <c r="CS168" s="84"/>
      <c r="CT168" s="84"/>
      <c r="CU168" s="84"/>
      <c r="CV168" s="84"/>
      <c r="CW168" s="84"/>
      <c r="CX168" s="84"/>
      <c r="CY168" s="84"/>
      <c r="CZ168" s="84"/>
    </row>
    <row r="169" s="448" customFormat="true" ht="15" customHeight="true" x14ac:dyDescent="0.2">
      <c r="A169" s="139"/>
      <c r="B169" s="207"/>
      <c r="C169" s="175"/>
      <c r="D169" s="177"/>
      <c r="E169" s="177"/>
      <c r="F169" s="177"/>
      <c r="G169" s="176"/>
      <c r="H169" s="174"/>
      <c r="I169" s="177"/>
      <c r="J169" s="177"/>
      <c r="K169" s="177"/>
      <c r="L169" s="173"/>
      <c r="M169" s="175"/>
      <c r="N169" s="177"/>
      <c r="O169" s="177"/>
      <c r="P169" s="177"/>
      <c r="Q169" s="176"/>
      <c r="R169" s="174"/>
      <c r="S169" s="177"/>
      <c r="T169" s="177"/>
      <c r="U169" s="177"/>
      <c r="V169" s="177"/>
      <c r="W169" s="177"/>
      <c r="X169" s="177"/>
      <c r="Y169" s="177"/>
      <c r="Z169" s="177"/>
      <c r="AA169" s="177"/>
      <c r="AB169" s="177"/>
      <c r="AC169" s="177"/>
      <c r="AD169" s="177"/>
      <c r="AE169" s="177"/>
      <c r="AF169" s="177"/>
      <c r="AG169" s="177"/>
      <c r="AH169" s="173"/>
      <c r="AI169" s="743"/>
      <c r="AJ169" s="743"/>
      <c r="AK169" s="743"/>
      <c r="AL169" s="743"/>
      <c r="AM169" s="743"/>
      <c r="AN169" s="743"/>
      <c r="AO169" s="743"/>
      <c r="AP169" s="743"/>
      <c r="AQ169" s="743"/>
      <c r="AR169" s="743"/>
      <c r="AS169" s="743"/>
      <c r="AT169" s="743"/>
      <c r="AU169" s="743"/>
      <c r="AV169" s="743"/>
      <c r="AW169" s="743"/>
      <c r="AX169" s="743"/>
      <c r="AY169" s="743"/>
      <c r="AZ169" s="422"/>
      <c r="BA169" s="762"/>
      <c r="BB169" s="641"/>
      <c r="BC169" s="524"/>
      <c r="BD169" s="510"/>
      <c r="BE169" s="510"/>
      <c r="BF169" s="510"/>
      <c r="BG169" s="528"/>
      <c r="BH169" s="524"/>
      <c r="BI169" s="510"/>
      <c r="BJ169" s="510"/>
      <c r="BK169" s="510"/>
      <c r="BL169" s="528"/>
      <c r="BM169" s="524"/>
      <c r="BN169" s="510"/>
      <c r="BO169" s="510"/>
      <c r="BP169" s="510"/>
      <c r="BQ169" s="528"/>
      <c r="BR169" s="524"/>
      <c r="BS169" s="510"/>
      <c r="BT169" s="510"/>
      <c r="BU169" s="510"/>
      <c r="BV169" s="510"/>
      <c r="BW169" s="510"/>
      <c r="BX169" s="510"/>
      <c r="BY169" s="511"/>
      <c r="BZ169" s="511"/>
      <c r="CA169" s="511"/>
      <c r="CB169" s="511"/>
      <c r="CC169" s="511"/>
      <c r="CD169" s="511"/>
      <c r="CE169" s="511"/>
      <c r="CF169" s="511"/>
      <c r="CG169" s="511"/>
      <c r="CH169" s="511"/>
      <c r="CI169" s="84"/>
      <c r="CJ169" s="84"/>
      <c r="CK169" s="84"/>
      <c r="CL169" s="84"/>
      <c r="CM169" s="84"/>
      <c r="CN169" s="84"/>
      <c r="CO169" s="84"/>
      <c r="CP169" s="84"/>
      <c r="CQ169" s="84"/>
      <c r="CR169" s="84"/>
      <c r="CS169" s="84"/>
      <c r="CT169" s="84"/>
      <c r="CU169" s="84"/>
      <c r="CV169" s="84"/>
      <c r="CW169" s="84"/>
      <c r="CX169" s="84"/>
      <c r="CY169" s="84"/>
      <c r="CZ169" s="84"/>
    </row>
    <row r="170" s="448" customFormat="true" ht="15" customHeight="true" x14ac:dyDescent="0.2">
      <c r="A170" s="139"/>
      <c r="B170" s="207"/>
      <c r="C170" s="175"/>
      <c r="D170" s="177"/>
      <c r="E170" s="177"/>
      <c r="F170" s="177"/>
      <c r="G170" s="176"/>
      <c r="H170" s="174"/>
      <c r="I170" s="177"/>
      <c r="J170" s="177"/>
      <c r="K170" s="177"/>
      <c r="L170" s="173"/>
      <c r="M170" s="175"/>
      <c r="N170" s="177"/>
      <c r="O170" s="177"/>
      <c r="P170" s="177"/>
      <c r="Q170" s="176"/>
      <c r="R170" s="174"/>
      <c r="S170" s="177"/>
      <c r="T170" s="177"/>
      <c r="U170" s="177"/>
      <c r="V170" s="177"/>
      <c r="W170" s="177"/>
      <c r="X170" s="177"/>
      <c r="Y170" s="177"/>
      <c r="Z170" s="177"/>
      <c r="AA170" s="177"/>
      <c r="AB170" s="177"/>
      <c r="AC170" s="177"/>
      <c r="AD170" s="177"/>
      <c r="AE170" s="177"/>
      <c r="AF170" s="177"/>
      <c r="AG170" s="177"/>
      <c r="AH170" s="173"/>
      <c r="AI170" s="743"/>
      <c r="AJ170" s="743"/>
      <c r="AK170" s="743"/>
      <c r="AL170" s="743"/>
      <c r="AM170" s="743"/>
      <c r="AN170" s="743"/>
      <c r="AO170" s="743"/>
      <c r="AP170" s="743"/>
      <c r="AQ170" s="743"/>
      <c r="AR170" s="743"/>
      <c r="AS170" s="743"/>
      <c r="AT170" s="743"/>
      <c r="AU170" s="743"/>
      <c r="AV170" s="743"/>
      <c r="AW170" s="743"/>
      <c r="AX170" s="743"/>
      <c r="AY170" s="743"/>
      <c r="AZ170" s="422"/>
      <c r="BA170" s="762"/>
      <c r="BB170" s="641"/>
      <c r="BC170" s="524"/>
      <c r="BD170" s="510"/>
      <c r="BE170" s="510"/>
      <c r="BF170" s="510"/>
      <c r="BG170" s="528"/>
      <c r="BH170" s="524"/>
      <c r="BI170" s="510"/>
      <c r="BJ170" s="510"/>
      <c r="BK170" s="510"/>
      <c r="BL170" s="528"/>
      <c r="BM170" s="524"/>
      <c r="BN170" s="510"/>
      <c r="BO170" s="510"/>
      <c r="BP170" s="510"/>
      <c r="BQ170" s="528"/>
      <c r="BR170" s="524"/>
      <c r="BS170" s="510"/>
      <c r="BT170" s="510"/>
      <c r="BU170" s="510"/>
      <c r="BV170" s="510"/>
      <c r="BW170" s="510"/>
      <c r="BX170" s="510"/>
      <c r="BY170" s="511"/>
      <c r="BZ170" s="511"/>
      <c r="CA170" s="511"/>
      <c r="CB170" s="511"/>
      <c r="CC170" s="511"/>
      <c r="CD170" s="511"/>
      <c r="CE170" s="511"/>
      <c r="CF170" s="511"/>
      <c r="CG170" s="511"/>
      <c r="CH170" s="511"/>
      <c r="CI170" s="84"/>
      <c r="CJ170" s="84"/>
      <c r="CK170" s="84"/>
      <c r="CL170" s="84"/>
      <c r="CM170" s="84"/>
      <c r="CN170" s="84"/>
      <c r="CO170" s="84"/>
      <c r="CP170" s="84"/>
      <c r="CQ170" s="84"/>
      <c r="CR170" s="84"/>
      <c r="CS170" s="84"/>
      <c r="CT170" s="84"/>
      <c r="CU170" s="84"/>
      <c r="CV170" s="84"/>
      <c r="CW170" s="84"/>
      <c r="CX170" s="84"/>
      <c r="CY170" s="84"/>
      <c r="CZ170" s="84"/>
    </row>
    <row r="171" s="448" customFormat="true" ht="15" customHeight="true" x14ac:dyDescent="0.2">
      <c r="A171" s="139"/>
      <c r="B171" s="207"/>
      <c r="C171" s="175"/>
      <c r="D171" s="177"/>
      <c r="E171" s="177"/>
      <c r="F171" s="177"/>
      <c r="G171" s="176"/>
      <c r="H171" s="174"/>
      <c r="I171" s="177"/>
      <c r="J171" s="177"/>
      <c r="K171" s="177"/>
      <c r="L171" s="173"/>
      <c r="M171" s="175"/>
      <c r="N171" s="177"/>
      <c r="O171" s="177"/>
      <c r="P171" s="177"/>
      <c r="Q171" s="176"/>
      <c r="R171" s="174"/>
      <c r="S171" s="177"/>
      <c r="T171" s="177"/>
      <c r="U171" s="177"/>
      <c r="V171" s="177"/>
      <c r="W171" s="177"/>
      <c r="X171" s="177"/>
      <c r="Y171" s="177"/>
      <c r="Z171" s="177"/>
      <c r="AA171" s="177"/>
      <c r="AB171" s="177"/>
      <c r="AC171" s="177"/>
      <c r="AD171" s="177"/>
      <c r="AE171" s="177"/>
      <c r="AF171" s="177"/>
      <c r="AG171" s="177"/>
      <c r="AH171" s="173"/>
      <c r="AI171" s="743"/>
      <c r="AJ171" s="743"/>
      <c r="AK171" s="743"/>
      <c r="AL171" s="743"/>
      <c r="AM171" s="743"/>
      <c r="AN171" s="743"/>
      <c r="AO171" s="743"/>
      <c r="AP171" s="743"/>
      <c r="AQ171" s="743"/>
      <c r="AR171" s="743"/>
      <c r="AS171" s="743"/>
      <c r="AT171" s="743"/>
      <c r="AU171" s="743"/>
      <c r="AV171" s="743"/>
      <c r="AW171" s="743"/>
      <c r="AX171" s="743"/>
      <c r="AY171" s="743"/>
      <c r="AZ171" s="422"/>
      <c r="BA171" s="762"/>
      <c r="BB171" s="641"/>
      <c r="BC171" s="524"/>
      <c r="BD171" s="510"/>
      <c r="BE171" s="510"/>
      <c r="BF171" s="510"/>
      <c r="BG171" s="528"/>
      <c r="BH171" s="524"/>
      <c r="BI171" s="510"/>
      <c r="BJ171" s="510"/>
      <c r="BK171" s="510"/>
      <c r="BL171" s="528"/>
      <c r="BM171" s="524"/>
      <c r="BN171" s="510"/>
      <c r="BO171" s="510"/>
      <c r="BP171" s="510"/>
      <c r="BQ171" s="528"/>
      <c r="BR171" s="524"/>
      <c r="BS171" s="510"/>
      <c r="BT171" s="510"/>
      <c r="BU171" s="510"/>
      <c r="BV171" s="510"/>
      <c r="BW171" s="510"/>
      <c r="BX171" s="510"/>
      <c r="BY171" s="511"/>
      <c r="BZ171" s="511"/>
      <c r="CA171" s="511"/>
      <c r="CB171" s="511"/>
      <c r="CC171" s="511"/>
      <c r="CD171" s="511"/>
      <c r="CE171" s="511"/>
      <c r="CF171" s="511"/>
      <c r="CG171" s="511"/>
      <c r="CH171" s="511"/>
      <c r="CI171" s="84"/>
      <c r="CJ171" s="84"/>
      <c r="CK171" s="84"/>
      <c r="CL171" s="84"/>
      <c r="CM171" s="84"/>
      <c r="CN171" s="84"/>
      <c r="CO171" s="84"/>
      <c r="CP171" s="84"/>
      <c r="CQ171" s="84"/>
      <c r="CR171" s="84"/>
      <c r="CS171" s="84"/>
      <c r="CT171" s="84"/>
      <c r="CU171" s="84"/>
      <c r="CV171" s="84"/>
      <c r="CW171" s="84"/>
      <c r="CX171" s="84"/>
      <c r="CY171" s="84"/>
      <c r="CZ171" s="84"/>
    </row>
    <row r="172" s="448" customFormat="true" ht="15" customHeight="true" x14ac:dyDescent="0.2">
      <c r="A172" s="139"/>
      <c r="B172" s="207"/>
      <c r="C172" s="175"/>
      <c r="D172" s="177"/>
      <c r="E172" s="177"/>
      <c r="F172" s="177"/>
      <c r="G172" s="176"/>
      <c r="H172" s="174"/>
      <c r="I172" s="177"/>
      <c r="J172" s="177"/>
      <c r="K172" s="177"/>
      <c r="L172" s="173"/>
      <c r="M172" s="175"/>
      <c r="N172" s="177"/>
      <c r="O172" s="177"/>
      <c r="P172" s="177"/>
      <c r="Q172" s="176"/>
      <c r="R172" s="174"/>
      <c r="S172" s="177"/>
      <c r="T172" s="177"/>
      <c r="U172" s="177"/>
      <c r="V172" s="177"/>
      <c r="W172" s="177"/>
      <c r="X172" s="177"/>
      <c r="Y172" s="177"/>
      <c r="Z172" s="177"/>
      <c r="AA172" s="177"/>
      <c r="AB172" s="177"/>
      <c r="AC172" s="177"/>
      <c r="AD172" s="177"/>
      <c r="AE172" s="177"/>
      <c r="AF172" s="177"/>
      <c r="AG172" s="177"/>
      <c r="AH172" s="173"/>
      <c r="AI172" s="743"/>
      <c r="AJ172" s="743"/>
      <c r="AK172" s="743"/>
      <c r="AL172" s="743"/>
      <c r="AM172" s="743"/>
      <c r="AN172" s="743"/>
      <c r="AO172" s="743"/>
      <c r="AP172" s="743"/>
      <c r="AQ172" s="743"/>
      <c r="AR172" s="743"/>
      <c r="AS172" s="743"/>
      <c r="AT172" s="743"/>
      <c r="AU172" s="743"/>
      <c r="AV172" s="743"/>
      <c r="AW172" s="743"/>
      <c r="AX172" s="743"/>
      <c r="AY172" s="743"/>
      <c r="AZ172" s="422"/>
      <c r="BA172" s="762"/>
      <c r="BB172" s="641"/>
      <c r="BC172" s="524"/>
      <c r="BD172" s="510"/>
      <c r="BE172" s="510"/>
      <c r="BF172" s="510"/>
      <c r="BG172" s="528"/>
      <c r="BH172" s="524"/>
      <c r="BI172" s="510"/>
      <c r="BJ172" s="510"/>
      <c r="BK172" s="510"/>
      <c r="BL172" s="528"/>
      <c r="BM172" s="524"/>
      <c r="BN172" s="510"/>
      <c r="BO172" s="510"/>
      <c r="BP172" s="510"/>
      <c r="BQ172" s="528"/>
      <c r="BR172" s="524"/>
      <c r="BS172" s="510"/>
      <c r="BT172" s="510"/>
      <c r="BU172" s="510"/>
      <c r="BV172" s="510"/>
      <c r="BW172" s="510"/>
      <c r="BX172" s="510"/>
      <c r="BY172" s="511"/>
      <c r="BZ172" s="511"/>
      <c r="CA172" s="511"/>
      <c r="CB172" s="511"/>
      <c r="CC172" s="511"/>
      <c r="CD172" s="511"/>
      <c r="CE172" s="511"/>
      <c r="CF172" s="511"/>
      <c r="CG172" s="511"/>
      <c r="CH172" s="511"/>
      <c r="CI172" s="84"/>
      <c r="CJ172" s="84"/>
      <c r="CK172" s="84"/>
      <c r="CL172" s="84"/>
      <c r="CM172" s="84"/>
      <c r="CN172" s="84"/>
      <c r="CO172" s="84"/>
      <c r="CP172" s="84"/>
      <c r="CQ172" s="84"/>
      <c r="CR172" s="84"/>
      <c r="CS172" s="84"/>
      <c r="CT172" s="84"/>
      <c r="CU172" s="84"/>
      <c r="CV172" s="84"/>
      <c r="CW172" s="84"/>
      <c r="CX172" s="84"/>
      <c r="CY172" s="84"/>
      <c r="CZ172" s="84"/>
    </row>
    <row r="173" s="448" customFormat="true" ht="15" customHeight="true" x14ac:dyDescent="0.2">
      <c r="A173" s="139"/>
      <c r="B173" s="207"/>
      <c r="C173" s="175"/>
      <c r="D173" s="177"/>
      <c r="E173" s="177"/>
      <c r="F173" s="177"/>
      <c r="G173" s="176"/>
      <c r="H173" s="174"/>
      <c r="I173" s="177"/>
      <c r="J173" s="177"/>
      <c r="K173" s="177"/>
      <c r="L173" s="173"/>
      <c r="M173" s="175"/>
      <c r="N173" s="177"/>
      <c r="O173" s="177"/>
      <c r="P173" s="177"/>
      <c r="Q173" s="176"/>
      <c r="R173" s="174"/>
      <c r="S173" s="177"/>
      <c r="T173" s="177"/>
      <c r="U173" s="177"/>
      <c r="V173" s="177"/>
      <c r="W173" s="177"/>
      <c r="X173" s="177"/>
      <c r="Y173" s="177"/>
      <c r="Z173" s="177"/>
      <c r="AA173" s="177"/>
      <c r="AB173" s="177"/>
      <c r="AC173" s="177"/>
      <c r="AD173" s="177"/>
      <c r="AE173" s="177"/>
      <c r="AF173" s="177"/>
      <c r="AG173" s="177"/>
      <c r="AH173" s="173"/>
      <c r="AI173" s="743"/>
      <c r="AJ173" s="743"/>
      <c r="AK173" s="743"/>
      <c r="AL173" s="743"/>
      <c r="AM173" s="743"/>
      <c r="AN173" s="743"/>
      <c r="AO173" s="743"/>
      <c r="AP173" s="743"/>
      <c r="AQ173" s="743"/>
      <c r="AR173" s="743"/>
      <c r="AS173" s="743"/>
      <c r="AT173" s="743"/>
      <c r="AU173" s="743"/>
      <c r="AV173" s="743"/>
      <c r="AW173" s="743"/>
      <c r="AX173" s="743"/>
      <c r="AY173" s="743"/>
      <c r="AZ173" s="422"/>
      <c r="BA173" s="762"/>
      <c r="BB173" s="641"/>
      <c r="BC173" s="524"/>
      <c r="BD173" s="510"/>
      <c r="BE173" s="510"/>
      <c r="BF173" s="510"/>
      <c r="BG173" s="528"/>
      <c r="BH173" s="524"/>
      <c r="BI173" s="510"/>
      <c r="BJ173" s="510"/>
      <c r="BK173" s="510"/>
      <c r="BL173" s="528"/>
      <c r="BM173" s="524"/>
      <c r="BN173" s="510"/>
      <c r="BO173" s="510"/>
      <c r="BP173" s="510"/>
      <c r="BQ173" s="528"/>
      <c r="BR173" s="524"/>
      <c r="BS173" s="510"/>
      <c r="BT173" s="510"/>
      <c r="BU173" s="510"/>
      <c r="BV173" s="510"/>
      <c r="BW173" s="510"/>
      <c r="BX173" s="510"/>
      <c r="BY173" s="511"/>
      <c r="BZ173" s="511"/>
      <c r="CA173" s="511"/>
      <c r="CB173" s="511"/>
      <c r="CC173" s="511"/>
      <c r="CD173" s="511"/>
      <c r="CE173" s="511"/>
      <c r="CF173" s="511"/>
      <c r="CG173" s="511"/>
      <c r="CH173" s="511"/>
      <c r="CI173" s="84"/>
      <c r="CJ173" s="84"/>
      <c r="CK173" s="84"/>
      <c r="CL173" s="84"/>
      <c r="CM173" s="84"/>
      <c r="CN173" s="84"/>
      <c r="CO173" s="84"/>
      <c r="CP173" s="84"/>
      <c r="CQ173" s="84"/>
      <c r="CR173" s="84"/>
      <c r="CS173" s="84"/>
      <c r="CT173" s="84"/>
      <c r="CU173" s="84"/>
      <c r="CV173" s="84"/>
      <c r="CW173" s="84"/>
      <c r="CX173" s="84"/>
      <c r="CY173" s="84"/>
      <c r="CZ173" s="84"/>
    </row>
    <row r="174" s="603" customFormat="true" ht="15" customHeight="true" x14ac:dyDescent="0.2">
      <c r="A174" s="219"/>
      <c r="B174" s="213"/>
      <c r="C174" s="158"/>
      <c r="D174" s="157"/>
      <c r="E174" s="157"/>
      <c r="F174" s="157"/>
      <c r="G174" s="156"/>
      <c r="H174" s="155"/>
      <c r="I174" s="157"/>
      <c r="J174" s="157"/>
      <c r="K174" s="157"/>
      <c r="L174" s="154"/>
      <c r="M174" s="158"/>
      <c r="N174" s="157"/>
      <c r="O174" s="157"/>
      <c r="P174" s="157"/>
      <c r="Q174" s="156"/>
      <c r="R174" s="155"/>
      <c r="S174" s="157"/>
      <c r="T174" s="157"/>
      <c r="U174" s="157"/>
      <c r="V174" s="157"/>
      <c r="W174" s="157"/>
      <c r="X174" s="157"/>
      <c r="Y174" s="157"/>
      <c r="Z174" s="157"/>
      <c r="AA174" s="157"/>
      <c r="AB174" s="157"/>
      <c r="AC174" s="177"/>
      <c r="AD174" s="177"/>
      <c r="AE174" s="177"/>
      <c r="AF174" s="177"/>
      <c r="AG174" s="177"/>
      <c r="AH174" s="173"/>
      <c r="AI174" s="743"/>
      <c r="AJ174" s="743"/>
      <c r="AK174" s="743"/>
      <c r="AL174" s="743"/>
      <c r="AM174" s="743"/>
      <c r="AN174" s="743"/>
      <c r="AO174" s="743"/>
      <c r="AP174" s="743"/>
      <c r="AQ174" s="743"/>
      <c r="AR174" s="743"/>
      <c r="AS174" s="743"/>
      <c r="AT174" s="743"/>
      <c r="AU174" s="743"/>
      <c r="AV174" s="743"/>
      <c r="AW174" s="743"/>
      <c r="AX174" s="743"/>
      <c r="AY174" s="743"/>
      <c r="AZ174" s="422"/>
      <c r="BA174" s="762"/>
      <c r="BB174" s="641"/>
      <c r="BC174" s="524"/>
      <c r="BD174" s="510"/>
      <c r="BE174" s="510"/>
      <c r="BF174" s="510"/>
      <c r="BG174" s="528"/>
      <c r="BH174" s="524"/>
      <c r="BI174" s="510"/>
      <c r="BJ174" s="510"/>
      <c r="BK174" s="510"/>
      <c r="BL174" s="528"/>
      <c r="BM174" s="524"/>
      <c r="BN174" s="510"/>
      <c r="BO174" s="510"/>
      <c r="BP174" s="510"/>
      <c r="BQ174" s="528"/>
      <c r="BR174" s="524"/>
      <c r="BS174" s="510"/>
      <c r="BT174" s="510"/>
      <c r="BU174" s="510"/>
      <c r="BV174" s="510"/>
      <c r="BW174" s="510"/>
      <c r="BX174" s="510"/>
      <c r="BY174" s="511"/>
      <c r="BZ174" s="511"/>
      <c r="CA174" s="511"/>
      <c r="CB174" s="511"/>
      <c r="CC174" s="511"/>
      <c r="CD174" s="511"/>
      <c r="CE174" s="511"/>
      <c r="CF174" s="511"/>
      <c r="CG174" s="511"/>
      <c r="CH174" s="511"/>
      <c r="CI174" s="84"/>
      <c r="CJ174" s="84"/>
      <c r="CK174" s="84"/>
      <c r="CL174" s="84"/>
      <c r="CM174" s="84"/>
      <c r="CN174" s="84"/>
      <c r="CO174" s="84"/>
      <c r="CP174" s="84"/>
      <c r="CQ174" s="84"/>
      <c r="CR174" s="84"/>
      <c r="CS174" s="84"/>
      <c r="CT174" s="84"/>
      <c r="CU174" s="84"/>
      <c r="CV174" s="84"/>
      <c r="CW174" s="84"/>
      <c r="CX174" s="84"/>
      <c r="CY174" s="84"/>
      <c r="CZ174" s="84"/>
    </row>
    <row r="175" s="603" customFormat="true" ht="15" customHeight="true" x14ac:dyDescent="0.2">
      <c r="A175" s="219"/>
      <c r="B175" s="213"/>
      <c r="C175" s="231"/>
      <c r="D175" s="230"/>
      <c r="E175" s="230"/>
      <c r="F175" s="230"/>
      <c r="G175" s="220"/>
      <c r="H175" s="223"/>
      <c r="I175" s="230"/>
      <c r="J175" s="230"/>
      <c r="K175" s="230"/>
      <c r="L175" s="226"/>
      <c r="M175" s="231"/>
      <c r="N175" s="230"/>
      <c r="O175" s="230"/>
      <c r="P175" s="230"/>
      <c r="Q175" s="220"/>
      <c r="R175" s="223"/>
      <c r="S175" s="230"/>
      <c r="T175" s="230"/>
      <c r="U175" s="230"/>
      <c r="V175" s="230"/>
      <c r="W175" s="230"/>
      <c r="X175" s="230"/>
      <c r="Y175" s="230"/>
      <c r="Z175" s="230"/>
      <c r="AA175" s="230"/>
      <c r="AB175" s="230"/>
      <c r="AC175" s="230"/>
      <c r="AD175" s="230"/>
      <c r="AE175" s="230"/>
      <c r="AF175" s="230"/>
      <c r="AG175" s="230"/>
      <c r="AH175" s="226"/>
      <c r="AI175" s="743"/>
      <c r="AJ175" s="743"/>
      <c r="AK175" s="743"/>
      <c r="AL175" s="743"/>
      <c r="AM175" s="743"/>
      <c r="AN175" s="743"/>
      <c r="AO175" s="743"/>
      <c r="AP175" s="743"/>
      <c r="AQ175" s="743"/>
      <c r="AR175" s="743"/>
      <c r="AS175" s="743"/>
      <c r="AT175" s="743"/>
      <c r="AU175" s="743"/>
      <c r="AV175" s="743"/>
      <c r="AW175" s="743"/>
      <c r="AX175" s="743"/>
      <c r="AY175" s="743"/>
      <c r="AZ175" s="422"/>
      <c r="BA175" s="762"/>
      <c r="BB175" s="641"/>
      <c r="BC175" s="524"/>
      <c r="BD175" s="510"/>
      <c r="BE175" s="510"/>
      <c r="BF175" s="510"/>
      <c r="BG175" s="528"/>
      <c r="BH175" s="524"/>
      <c r="BI175" s="510"/>
      <c r="BJ175" s="510"/>
      <c r="BK175" s="510"/>
      <c r="BL175" s="528"/>
      <c r="BM175" s="524"/>
      <c r="BN175" s="510"/>
      <c r="BO175" s="510"/>
      <c r="BP175" s="510"/>
      <c r="BQ175" s="528"/>
      <c r="BR175" s="524"/>
      <c r="BS175" s="510"/>
      <c r="BT175" s="510"/>
      <c r="BU175" s="510"/>
      <c r="BV175" s="510"/>
      <c r="BW175" s="510"/>
      <c r="BX175" s="510"/>
      <c r="BY175" s="511"/>
      <c r="BZ175" s="511"/>
      <c r="CA175" s="511"/>
      <c r="CB175" s="511"/>
      <c r="CC175" s="511"/>
      <c r="CD175" s="511"/>
      <c r="CE175" s="511"/>
      <c r="CF175" s="511"/>
      <c r="CG175" s="511"/>
      <c r="CH175" s="511"/>
      <c r="CI175" s="84"/>
      <c r="CJ175" s="84"/>
      <c r="CK175" s="84"/>
      <c r="CL175" s="84"/>
      <c r="CM175" s="84"/>
      <c r="CN175" s="84"/>
      <c r="CO175" s="84"/>
      <c r="CP175" s="84"/>
      <c r="CQ175" s="84"/>
      <c r="CR175" s="84"/>
      <c r="CS175" s="84"/>
      <c r="CT175" s="84"/>
      <c r="CU175" s="84"/>
      <c r="CV175" s="84"/>
      <c r="CW175" s="84"/>
      <c r="CX175" s="84"/>
      <c r="CY175" s="84"/>
      <c r="CZ175" s="84"/>
    </row>
    <row r="176" s="603" customFormat="true" ht="15" customHeight="true" x14ac:dyDescent="0.2">
      <c r="A176" s="219"/>
      <c r="B176" s="213"/>
      <c r="C176" s="231"/>
      <c r="D176" s="230"/>
      <c r="E176" s="230"/>
      <c r="F176" s="230"/>
      <c r="G176" s="220"/>
      <c r="H176" s="223"/>
      <c r="I176" s="230"/>
      <c r="J176" s="230"/>
      <c r="K176" s="230"/>
      <c r="L176" s="226"/>
      <c r="M176" s="231"/>
      <c r="N176" s="230"/>
      <c r="O176" s="230"/>
      <c r="P176" s="230"/>
      <c r="Q176" s="220"/>
      <c r="R176" s="223"/>
      <c r="S176" s="230"/>
      <c r="T176" s="230"/>
      <c r="U176" s="230"/>
      <c r="V176" s="230"/>
      <c r="W176" s="230"/>
      <c r="X176" s="230"/>
      <c r="Y176" s="230"/>
      <c r="Z176" s="230"/>
      <c r="AA176" s="230"/>
      <c r="AB176" s="230"/>
      <c r="AC176" s="230"/>
      <c r="AD176" s="230"/>
      <c r="AE176" s="230"/>
      <c r="AF176" s="230"/>
      <c r="AG176" s="230"/>
      <c r="AH176" s="226"/>
      <c r="AI176" s="743"/>
      <c r="AJ176" s="743"/>
      <c r="AK176" s="743"/>
      <c r="AL176" s="743"/>
      <c r="AM176" s="743"/>
      <c r="AN176" s="743"/>
      <c r="AO176" s="743"/>
      <c r="AP176" s="743"/>
      <c r="AQ176" s="743"/>
      <c r="AR176" s="743"/>
      <c r="AS176" s="743"/>
      <c r="AT176" s="743"/>
      <c r="AU176" s="743"/>
      <c r="AV176" s="743"/>
      <c r="AW176" s="743"/>
      <c r="AX176" s="743"/>
      <c r="AY176" s="743"/>
      <c r="AZ176" s="422"/>
      <c r="BA176" s="762"/>
      <c r="BB176" s="641"/>
      <c r="BC176" s="524"/>
      <c r="BD176" s="510"/>
      <c r="BE176" s="510"/>
      <c r="BF176" s="510"/>
      <c r="BG176" s="528"/>
      <c r="BH176" s="524"/>
      <c r="BI176" s="510"/>
      <c r="BJ176" s="510"/>
      <c r="BK176" s="510"/>
      <c r="BL176" s="528"/>
      <c r="BM176" s="524"/>
      <c r="BN176" s="510"/>
      <c r="BO176" s="510"/>
      <c r="BP176" s="510"/>
      <c r="BQ176" s="528"/>
      <c r="BR176" s="524"/>
      <c r="BS176" s="510"/>
      <c r="BT176" s="510"/>
      <c r="BU176" s="510"/>
      <c r="BV176" s="510"/>
      <c r="BW176" s="510"/>
      <c r="BX176" s="510"/>
      <c r="BY176" s="511"/>
      <c r="BZ176" s="511"/>
      <c r="CA176" s="511"/>
      <c r="CB176" s="511"/>
      <c r="CC176" s="511"/>
      <c r="CD176" s="511"/>
      <c r="CE176" s="511"/>
      <c r="CF176" s="511"/>
      <c r="CG176" s="511"/>
      <c r="CH176" s="511"/>
      <c r="CI176" s="84"/>
      <c r="CJ176" s="84"/>
      <c r="CK176" s="84"/>
      <c r="CL176" s="84"/>
      <c r="CM176" s="84"/>
      <c r="CN176" s="84"/>
      <c r="CO176" s="84"/>
      <c r="CP176" s="84"/>
      <c r="CQ176" s="84"/>
      <c r="CR176" s="84"/>
      <c r="CS176" s="84"/>
      <c r="CT176" s="84"/>
      <c r="CU176" s="84"/>
      <c r="CV176" s="84"/>
      <c r="CW176" s="84"/>
      <c r="CX176" s="84"/>
      <c r="CY176" s="84"/>
      <c r="CZ176" s="84"/>
    </row>
    <row r="177" s="603" customFormat="true" ht="15" customHeight="true" x14ac:dyDescent="0.2">
      <c r="A177" s="219"/>
      <c r="B177" s="213"/>
      <c r="C177" s="182"/>
      <c r="D177" s="181"/>
      <c r="E177" s="181"/>
      <c r="F177" s="181"/>
      <c r="G177" s="180"/>
      <c r="H177" s="179"/>
      <c r="I177" s="181"/>
      <c r="J177" s="181"/>
      <c r="K177" s="181"/>
      <c r="L177" s="178"/>
      <c r="M177" s="182"/>
      <c r="N177" s="181"/>
      <c r="O177" s="181"/>
      <c r="P177" s="181"/>
      <c r="Q177" s="180"/>
      <c r="R177" s="179"/>
      <c r="S177" s="181"/>
      <c r="T177" s="181"/>
      <c r="U177" s="181"/>
      <c r="V177" s="181"/>
      <c r="W177" s="181"/>
      <c r="X177" s="181"/>
      <c r="Y177" s="181"/>
      <c r="Z177" s="181"/>
      <c r="AA177" s="181"/>
      <c r="AB177" s="181"/>
      <c r="AC177" s="181"/>
      <c r="AD177" s="181"/>
      <c r="AE177" s="181"/>
      <c r="AF177" s="181"/>
      <c r="AG177" s="181"/>
      <c r="AH177" s="178"/>
      <c r="AI177" s="743"/>
      <c r="AJ177" s="743"/>
      <c r="AK177" s="743"/>
      <c r="AL177" s="743"/>
      <c r="AM177" s="743"/>
      <c r="AN177" s="743"/>
      <c r="AO177" s="743"/>
      <c r="AP177" s="743"/>
      <c r="AQ177" s="743"/>
      <c r="AR177" s="743"/>
      <c r="AS177" s="743"/>
      <c r="AT177" s="743"/>
      <c r="AU177" s="743"/>
      <c r="AV177" s="743"/>
      <c r="AW177" s="743"/>
      <c r="AX177" s="743"/>
      <c r="AY177" s="743"/>
      <c r="AZ177" s="422"/>
      <c r="BA177" s="762"/>
      <c r="BB177" s="641"/>
      <c r="BC177" s="524"/>
      <c r="BD177" s="510"/>
      <c r="BE177" s="510"/>
      <c r="BF177" s="510"/>
      <c r="BG177" s="528"/>
      <c r="BH177" s="524"/>
      <c r="BI177" s="510"/>
      <c r="BJ177" s="510"/>
      <c r="BK177" s="510"/>
      <c r="BL177" s="528"/>
      <c r="BM177" s="524"/>
      <c r="BN177" s="510"/>
      <c r="BO177" s="510"/>
      <c r="BP177" s="510"/>
      <c r="BQ177" s="528"/>
      <c r="BR177" s="524"/>
      <c r="BS177" s="510"/>
      <c r="BT177" s="510"/>
      <c r="BU177" s="510"/>
      <c r="BV177" s="510"/>
      <c r="BW177" s="510"/>
      <c r="BX177" s="510"/>
      <c r="BY177" s="511"/>
      <c r="BZ177" s="511"/>
      <c r="CA177" s="511"/>
      <c r="CB177" s="511"/>
      <c r="CC177" s="511"/>
      <c r="CD177" s="511"/>
      <c r="CE177" s="511"/>
      <c r="CF177" s="511"/>
      <c r="CG177" s="511"/>
      <c r="CH177" s="511"/>
      <c r="CI177" s="84"/>
      <c r="CJ177" s="84"/>
      <c r="CK177" s="84"/>
      <c r="CL177" s="84"/>
      <c r="CM177" s="84"/>
      <c r="CN177" s="84"/>
      <c r="CO177" s="84"/>
      <c r="CP177" s="84"/>
      <c r="CQ177" s="84"/>
      <c r="CR177" s="84"/>
      <c r="CS177" s="84"/>
      <c r="CT177" s="84"/>
      <c r="CU177" s="84"/>
      <c r="CV177" s="84"/>
      <c r="CW177" s="84"/>
      <c r="CX177" s="84"/>
      <c r="CY177" s="84"/>
      <c r="CZ177" s="84"/>
    </row>
    <row r="178" s="603" customFormat="true" ht="15" customHeight="true" x14ac:dyDescent="0.2">
      <c r="A178" s="219"/>
      <c r="B178" s="213"/>
      <c r="C178" s="182"/>
      <c r="D178" s="181"/>
      <c r="E178" s="181"/>
      <c r="F178" s="181"/>
      <c r="G178" s="180"/>
      <c r="H178" s="179"/>
      <c r="I178" s="181"/>
      <c r="J178" s="181"/>
      <c r="K178" s="181"/>
      <c r="L178" s="178"/>
      <c r="M178" s="182"/>
      <c r="N178" s="181"/>
      <c r="O178" s="181"/>
      <c r="P178" s="181"/>
      <c r="Q178" s="180"/>
      <c r="R178" s="179"/>
      <c r="S178" s="181"/>
      <c r="T178" s="181"/>
      <c r="U178" s="181"/>
      <c r="V178" s="181"/>
      <c r="W178" s="181"/>
      <c r="X178" s="181"/>
      <c r="Y178" s="181"/>
      <c r="Z178" s="181"/>
      <c r="AA178" s="181"/>
      <c r="AB178" s="181"/>
      <c r="AC178" s="181"/>
      <c r="AD178" s="181"/>
      <c r="AE178" s="181"/>
      <c r="AF178" s="181"/>
      <c r="AG178" s="181"/>
      <c r="AH178" s="178"/>
      <c r="AI178" s="743"/>
      <c r="AJ178" s="743"/>
      <c r="AK178" s="743"/>
      <c r="AL178" s="743"/>
      <c r="AM178" s="743"/>
      <c r="AN178" s="743"/>
      <c r="AO178" s="743"/>
      <c r="AP178" s="743"/>
      <c r="AQ178" s="743"/>
      <c r="AR178" s="743"/>
      <c r="AS178" s="743"/>
      <c r="AT178" s="743"/>
      <c r="AU178" s="743"/>
      <c r="AV178" s="743"/>
      <c r="AW178" s="743"/>
      <c r="AX178" s="743"/>
      <c r="AY178" s="743"/>
      <c r="AZ178" s="422"/>
      <c r="BA178" s="762"/>
      <c r="BB178" s="641"/>
      <c r="BC178" s="524"/>
      <c r="BD178" s="510"/>
      <c r="BE178" s="510"/>
      <c r="BF178" s="510"/>
      <c r="BG178" s="528"/>
      <c r="BH178" s="524"/>
      <c r="BI178" s="510"/>
      <c r="BJ178" s="510"/>
      <c r="BK178" s="510"/>
      <c r="BL178" s="528"/>
      <c r="BM178" s="524"/>
      <c r="BN178" s="510"/>
      <c r="BO178" s="510"/>
      <c r="BP178" s="510"/>
      <c r="BQ178" s="528"/>
      <c r="BR178" s="524"/>
      <c r="BS178" s="510"/>
      <c r="BT178" s="510"/>
      <c r="BU178" s="510"/>
      <c r="BV178" s="510"/>
      <c r="BW178" s="510"/>
      <c r="BX178" s="510"/>
      <c r="BY178" s="511"/>
      <c r="BZ178" s="511"/>
      <c r="CA178" s="511"/>
      <c r="CB178" s="511"/>
      <c r="CC178" s="511"/>
      <c r="CD178" s="511"/>
      <c r="CE178" s="511"/>
      <c r="CF178" s="511"/>
      <c r="CG178" s="511"/>
      <c r="CH178" s="511"/>
      <c r="CI178" s="84"/>
      <c r="CJ178" s="84"/>
      <c r="CK178" s="84"/>
      <c r="CL178" s="84"/>
      <c r="CM178" s="84"/>
      <c r="CN178" s="84"/>
      <c r="CO178" s="84"/>
      <c r="CP178" s="84"/>
      <c r="CQ178" s="84"/>
      <c r="CR178" s="84"/>
      <c r="CS178" s="84"/>
      <c r="CT178" s="84"/>
      <c r="CU178" s="84"/>
      <c r="CV178" s="84"/>
      <c r="CW178" s="84"/>
      <c r="CX178" s="84"/>
      <c r="CY178" s="84"/>
      <c r="CZ178" s="84"/>
    </row>
    <row r="179" s="603" customFormat="true" ht="15" customHeight="true" x14ac:dyDescent="0.2">
      <c r="A179" s="219"/>
      <c r="B179" s="213"/>
      <c r="C179" s="182"/>
      <c r="D179" s="181"/>
      <c r="E179" s="181"/>
      <c r="F179" s="181"/>
      <c r="G179" s="180"/>
      <c r="H179" s="179"/>
      <c r="I179" s="181"/>
      <c r="J179" s="181"/>
      <c r="K179" s="181"/>
      <c r="L179" s="178"/>
      <c r="M179" s="182"/>
      <c r="N179" s="181"/>
      <c r="O179" s="181"/>
      <c r="P179" s="181"/>
      <c r="Q179" s="180"/>
      <c r="R179" s="179"/>
      <c r="S179" s="181"/>
      <c r="T179" s="181"/>
      <c r="U179" s="181"/>
      <c r="V179" s="181"/>
      <c r="W179" s="181"/>
      <c r="X179" s="181"/>
      <c r="Y179" s="181"/>
      <c r="Z179" s="181"/>
      <c r="AA179" s="181"/>
      <c r="AB179" s="181"/>
      <c r="AC179" s="181"/>
      <c r="AD179" s="181"/>
      <c r="AE179" s="181"/>
      <c r="AF179" s="181"/>
      <c r="AG179" s="181"/>
      <c r="AH179" s="178"/>
      <c r="AI179" s="743"/>
      <c r="AJ179" s="743"/>
      <c r="AK179" s="743"/>
      <c r="AL179" s="743"/>
      <c r="AM179" s="743"/>
      <c r="AN179" s="743"/>
      <c r="AO179" s="743"/>
      <c r="AP179" s="743"/>
      <c r="AQ179" s="743"/>
      <c r="AR179" s="743"/>
      <c r="AS179" s="743"/>
      <c r="AT179" s="743"/>
      <c r="AU179" s="743"/>
      <c r="AV179" s="743"/>
      <c r="AW179" s="743"/>
      <c r="AX179" s="743"/>
      <c r="AY179" s="743"/>
      <c r="AZ179" s="422"/>
      <c r="BA179" s="762"/>
      <c r="BB179" s="641"/>
      <c r="BC179" s="524"/>
      <c r="BD179" s="510"/>
      <c r="BE179" s="510"/>
      <c r="BF179" s="510"/>
      <c r="BG179" s="528"/>
      <c r="BH179" s="524"/>
      <c r="BI179" s="510"/>
      <c r="BJ179" s="510"/>
      <c r="BK179" s="510"/>
      <c r="BL179" s="528"/>
      <c r="BM179" s="524"/>
      <c r="BN179" s="510"/>
      <c r="BO179" s="510"/>
      <c r="BP179" s="510"/>
      <c r="BQ179" s="528"/>
      <c r="BR179" s="524"/>
      <c r="BS179" s="510"/>
      <c r="BT179" s="510"/>
      <c r="BU179" s="510"/>
      <c r="BV179" s="510"/>
      <c r="BW179" s="510"/>
      <c r="BX179" s="510"/>
      <c r="BY179" s="511"/>
      <c r="BZ179" s="511"/>
      <c r="CA179" s="511"/>
      <c r="CB179" s="511"/>
      <c r="CC179" s="511"/>
      <c r="CD179" s="511"/>
      <c r="CE179" s="511"/>
      <c r="CF179" s="511"/>
      <c r="CG179" s="511"/>
      <c r="CH179" s="511"/>
      <c r="CI179" s="84"/>
      <c r="CJ179" s="84"/>
      <c r="CK179" s="84"/>
      <c r="CL179" s="84"/>
      <c r="CM179" s="84"/>
      <c r="CN179" s="84"/>
      <c r="CO179" s="84"/>
      <c r="CP179" s="84"/>
      <c r="CQ179" s="84"/>
      <c r="CR179" s="84"/>
      <c r="CS179" s="84"/>
      <c r="CT179" s="84"/>
      <c r="CU179" s="84"/>
      <c r="CV179" s="84"/>
      <c r="CW179" s="84"/>
      <c r="CX179" s="84"/>
      <c r="CY179" s="84"/>
      <c r="CZ179" s="84"/>
    </row>
    <row r="180" s="603" customFormat="true" ht="15" customHeight="true" x14ac:dyDescent="0.2">
      <c r="A180" s="219"/>
      <c r="B180" s="213"/>
      <c r="C180" s="182"/>
      <c r="D180" s="181"/>
      <c r="E180" s="181"/>
      <c r="F180" s="181"/>
      <c r="G180" s="180"/>
      <c r="H180" s="179"/>
      <c r="I180" s="181"/>
      <c r="J180" s="181"/>
      <c r="K180" s="181"/>
      <c r="L180" s="178"/>
      <c r="M180" s="182"/>
      <c r="N180" s="181"/>
      <c r="O180" s="181"/>
      <c r="P180" s="181"/>
      <c r="Q180" s="180"/>
      <c r="R180" s="179"/>
      <c r="S180" s="181"/>
      <c r="T180" s="181"/>
      <c r="U180" s="181"/>
      <c r="V180" s="181"/>
      <c r="W180" s="181"/>
      <c r="X180" s="181"/>
      <c r="Y180" s="181"/>
      <c r="Z180" s="181"/>
      <c r="AA180" s="181"/>
      <c r="AB180" s="181"/>
      <c r="AC180" s="181"/>
      <c r="AD180" s="181"/>
      <c r="AE180" s="181"/>
      <c r="AF180" s="181"/>
      <c r="AG180" s="181"/>
      <c r="AH180" s="178"/>
      <c r="AI180" s="743"/>
      <c r="AJ180" s="743"/>
      <c r="AK180" s="743"/>
      <c r="AL180" s="743"/>
      <c r="AM180" s="743"/>
      <c r="AN180" s="743"/>
      <c r="AO180" s="743"/>
      <c r="AP180" s="743"/>
      <c r="AQ180" s="743"/>
      <c r="AR180" s="743"/>
      <c r="AS180" s="743"/>
      <c r="AT180" s="743"/>
      <c r="AU180" s="743"/>
      <c r="AV180" s="743"/>
      <c r="AW180" s="743"/>
      <c r="AX180" s="743"/>
      <c r="AY180" s="743"/>
      <c r="AZ180" s="422"/>
      <c r="BA180" s="762"/>
      <c r="BB180" s="641"/>
      <c r="BC180" s="524"/>
      <c r="BD180" s="510"/>
      <c r="BE180" s="510"/>
      <c r="BF180" s="510"/>
      <c r="BG180" s="528"/>
      <c r="BH180" s="524"/>
      <c r="BI180" s="510"/>
      <c r="BJ180" s="510"/>
      <c r="BK180" s="510"/>
      <c r="BL180" s="528"/>
      <c r="BM180" s="524"/>
      <c r="BN180" s="510"/>
      <c r="BO180" s="510"/>
      <c r="BP180" s="510"/>
      <c r="BQ180" s="528"/>
      <c r="BR180" s="524"/>
      <c r="BS180" s="510"/>
      <c r="BT180" s="510"/>
      <c r="BU180" s="510"/>
      <c r="BV180" s="510"/>
      <c r="BW180" s="510"/>
      <c r="BX180" s="510"/>
      <c r="BY180" s="511"/>
      <c r="BZ180" s="511"/>
      <c r="CA180" s="511"/>
      <c r="CB180" s="511"/>
      <c r="CC180" s="511"/>
      <c r="CD180" s="511"/>
      <c r="CE180" s="511"/>
      <c r="CF180" s="511"/>
      <c r="CG180" s="511"/>
      <c r="CH180" s="511"/>
      <c r="CI180" s="84"/>
      <c r="CJ180" s="84"/>
      <c r="CK180" s="84"/>
      <c r="CL180" s="84"/>
      <c r="CM180" s="84"/>
      <c r="CN180" s="84"/>
      <c r="CO180" s="84"/>
      <c r="CP180" s="84"/>
      <c r="CQ180" s="84"/>
      <c r="CR180" s="84"/>
      <c r="CS180" s="84"/>
      <c r="CT180" s="84"/>
      <c r="CU180" s="84"/>
      <c r="CV180" s="84"/>
      <c r="CW180" s="84"/>
      <c r="CX180" s="84"/>
      <c r="CY180" s="84"/>
      <c r="CZ180" s="84"/>
    </row>
    <row r="181" s="603" customFormat="true" ht="15" customHeight="true" x14ac:dyDescent="0.2">
      <c r="A181" s="219"/>
      <c r="B181" s="213"/>
      <c r="C181" s="182"/>
      <c r="D181" s="181"/>
      <c r="E181" s="181"/>
      <c r="F181" s="181"/>
      <c r="G181" s="180"/>
      <c r="H181" s="179"/>
      <c r="I181" s="181"/>
      <c r="J181" s="181"/>
      <c r="K181" s="181"/>
      <c r="L181" s="178"/>
      <c r="M181" s="182"/>
      <c r="N181" s="181"/>
      <c r="O181" s="181"/>
      <c r="P181" s="181"/>
      <c r="Q181" s="180"/>
      <c r="R181" s="179"/>
      <c r="S181" s="181"/>
      <c r="T181" s="181"/>
      <c r="U181" s="181"/>
      <c r="V181" s="181"/>
      <c r="W181" s="181"/>
      <c r="X181" s="181"/>
      <c r="Y181" s="181"/>
      <c r="Z181" s="181"/>
      <c r="AA181" s="181"/>
      <c r="AB181" s="181"/>
      <c r="AC181" s="181"/>
      <c r="AD181" s="181"/>
      <c r="AE181" s="181"/>
      <c r="AF181" s="181"/>
      <c r="AG181" s="181"/>
      <c r="AH181" s="178"/>
      <c r="AI181" s="743"/>
      <c r="AJ181" s="743"/>
      <c r="AK181" s="743"/>
      <c r="AL181" s="743"/>
      <c r="AM181" s="743"/>
      <c r="AN181" s="743"/>
      <c r="AO181" s="743"/>
      <c r="AP181" s="743"/>
      <c r="AQ181" s="743"/>
      <c r="AR181" s="743"/>
      <c r="AS181" s="743"/>
      <c r="AT181" s="743"/>
      <c r="AU181" s="743"/>
      <c r="AV181" s="743"/>
      <c r="AW181" s="743"/>
      <c r="AX181" s="743"/>
      <c r="AY181" s="743"/>
      <c r="AZ181" s="422"/>
      <c r="BA181" s="762"/>
      <c r="BB181" s="641"/>
      <c r="BC181" s="524"/>
      <c r="BD181" s="510"/>
      <c r="BE181" s="510"/>
      <c r="BF181" s="510"/>
      <c r="BG181" s="528"/>
      <c r="BH181" s="524"/>
      <c r="BI181" s="510"/>
      <c r="BJ181" s="510"/>
      <c r="BK181" s="510"/>
      <c r="BL181" s="528"/>
      <c r="BM181" s="524"/>
      <c r="BN181" s="510"/>
      <c r="BO181" s="510"/>
      <c r="BP181" s="510"/>
      <c r="BQ181" s="528"/>
      <c r="BR181" s="524"/>
      <c r="BS181" s="510"/>
      <c r="BT181" s="510"/>
      <c r="BU181" s="510"/>
      <c r="BV181" s="510"/>
      <c r="BW181" s="510"/>
      <c r="BX181" s="510"/>
      <c r="BY181" s="511"/>
      <c r="BZ181" s="511"/>
      <c r="CA181" s="511"/>
      <c r="CB181" s="511"/>
      <c r="CC181" s="511"/>
      <c r="CD181" s="511"/>
      <c r="CE181" s="511"/>
      <c r="CF181" s="511"/>
      <c r="CG181" s="511"/>
      <c r="CH181" s="511"/>
      <c r="CI181" s="84"/>
      <c r="CJ181" s="84"/>
      <c r="CK181" s="84"/>
      <c r="CL181" s="84"/>
      <c r="CM181" s="84"/>
      <c r="CN181" s="84"/>
      <c r="CO181" s="84"/>
      <c r="CP181" s="84"/>
      <c r="CQ181" s="84"/>
      <c r="CR181" s="84"/>
      <c r="CS181" s="84"/>
      <c r="CT181" s="84"/>
      <c r="CU181" s="84"/>
      <c r="CV181" s="84"/>
      <c r="CW181" s="84"/>
      <c r="CX181" s="84"/>
      <c r="CY181" s="84"/>
      <c r="CZ181" s="84"/>
    </row>
    <row r="182" s="603" customFormat="true" ht="15" customHeight="true" x14ac:dyDescent="0.2">
      <c r="A182" s="219"/>
      <c r="B182" s="213"/>
      <c r="C182" s="182"/>
      <c r="D182" s="181"/>
      <c r="E182" s="181"/>
      <c r="F182" s="181"/>
      <c r="G182" s="180"/>
      <c r="H182" s="179"/>
      <c r="I182" s="181"/>
      <c r="J182" s="181"/>
      <c r="K182" s="181"/>
      <c r="L182" s="178"/>
      <c r="M182" s="182"/>
      <c r="N182" s="181"/>
      <c r="O182" s="181"/>
      <c r="P182" s="181"/>
      <c r="Q182" s="180"/>
      <c r="R182" s="179"/>
      <c r="S182" s="181"/>
      <c r="T182" s="181"/>
      <c r="U182" s="181"/>
      <c r="V182" s="181"/>
      <c r="W182" s="181"/>
      <c r="X182" s="181"/>
      <c r="Y182" s="181"/>
      <c r="Z182" s="181"/>
      <c r="AA182" s="181"/>
      <c r="AB182" s="181"/>
      <c r="AC182" s="181"/>
      <c r="AD182" s="181"/>
      <c r="AE182" s="181"/>
      <c r="AF182" s="181"/>
      <c r="AG182" s="181"/>
      <c r="AH182" s="178"/>
      <c r="AI182" s="743"/>
      <c r="AJ182" s="743"/>
      <c r="AK182" s="743"/>
      <c r="AL182" s="743"/>
      <c r="AM182" s="743"/>
      <c r="AN182" s="743"/>
      <c r="AO182" s="743"/>
      <c r="AP182" s="743"/>
      <c r="AQ182" s="743"/>
      <c r="AR182" s="743"/>
      <c r="AS182" s="743"/>
      <c r="AT182" s="743"/>
      <c r="AU182" s="743"/>
      <c r="AV182" s="743"/>
      <c r="AW182" s="743"/>
      <c r="AX182" s="743"/>
      <c r="AY182" s="743"/>
      <c r="AZ182" s="422"/>
      <c r="BA182" s="762"/>
      <c r="BB182" s="641"/>
      <c r="BC182" s="524"/>
      <c r="BD182" s="510"/>
      <c r="BE182" s="510"/>
      <c r="BF182" s="510"/>
      <c r="BG182" s="528"/>
      <c r="BH182" s="524"/>
      <c r="BI182" s="510"/>
      <c r="BJ182" s="510"/>
      <c r="BK182" s="510"/>
      <c r="BL182" s="528"/>
      <c r="BM182" s="524"/>
      <c r="BN182" s="510"/>
      <c r="BO182" s="510"/>
      <c r="BP182" s="510"/>
      <c r="BQ182" s="528"/>
      <c r="BR182" s="524"/>
      <c r="BS182" s="510"/>
      <c r="BT182" s="510"/>
      <c r="BU182" s="510"/>
      <c r="BV182" s="510"/>
      <c r="BW182" s="510"/>
      <c r="BX182" s="510"/>
      <c r="BY182" s="511"/>
      <c r="BZ182" s="511"/>
      <c r="CA182" s="511"/>
      <c r="CB182" s="511"/>
      <c r="CC182" s="511"/>
      <c r="CD182" s="511"/>
      <c r="CE182" s="511"/>
      <c r="CF182" s="511"/>
      <c r="CG182" s="511"/>
      <c r="CH182" s="511"/>
      <c r="CI182" s="84"/>
      <c r="CJ182" s="84"/>
      <c r="CK182" s="84"/>
      <c r="CL182" s="84"/>
      <c r="CM182" s="84"/>
      <c r="CN182" s="84"/>
      <c r="CO182" s="84"/>
      <c r="CP182" s="84"/>
      <c r="CQ182" s="84"/>
      <c r="CR182" s="84"/>
      <c r="CS182" s="84"/>
      <c r="CT182" s="84"/>
      <c r="CU182" s="84"/>
      <c r="CV182" s="84"/>
      <c r="CW182" s="84"/>
      <c r="CX182" s="84"/>
      <c r="CY182" s="84"/>
      <c r="CZ182" s="84"/>
    </row>
    <row r="183" s="603" customFormat="true" ht="15" customHeight="true" x14ac:dyDescent="0.2">
      <c r="A183" s="219"/>
      <c r="B183" s="213"/>
      <c r="C183" s="182"/>
      <c r="D183" s="181"/>
      <c r="E183" s="181"/>
      <c r="F183" s="181"/>
      <c r="G183" s="180"/>
      <c r="H183" s="179"/>
      <c r="I183" s="181"/>
      <c r="J183" s="181"/>
      <c r="K183" s="181"/>
      <c r="L183" s="178"/>
      <c r="M183" s="182"/>
      <c r="N183" s="181"/>
      <c r="O183" s="181"/>
      <c r="P183" s="181"/>
      <c r="Q183" s="180"/>
      <c r="R183" s="179"/>
      <c r="S183" s="181"/>
      <c r="T183" s="181"/>
      <c r="U183" s="181"/>
      <c r="V183" s="181"/>
      <c r="W183" s="181"/>
      <c r="X183" s="181"/>
      <c r="Y183" s="181"/>
      <c r="Z183" s="181"/>
      <c r="AA183" s="181"/>
      <c r="AB183" s="181"/>
      <c r="AC183" s="181"/>
      <c r="AD183" s="181"/>
      <c r="AE183" s="181"/>
      <c r="AF183" s="181"/>
      <c r="AG183" s="181"/>
      <c r="AH183" s="178"/>
      <c r="AI183" s="743"/>
      <c r="AJ183" s="743"/>
      <c r="AK183" s="743"/>
      <c r="AL183" s="743"/>
      <c r="AM183" s="743"/>
      <c r="AN183" s="743"/>
      <c r="AO183" s="743"/>
      <c r="AP183" s="743"/>
      <c r="AQ183" s="743"/>
      <c r="AR183" s="743"/>
      <c r="AS183" s="743"/>
      <c r="AT183" s="743"/>
      <c r="AU183" s="743"/>
      <c r="AV183" s="743"/>
      <c r="AW183" s="743"/>
      <c r="AX183" s="743"/>
      <c r="AY183" s="743"/>
      <c r="AZ183" s="422"/>
      <c r="BA183" s="762"/>
      <c r="BB183" s="641"/>
      <c r="BC183" s="524"/>
      <c r="BD183" s="510"/>
      <c r="BE183" s="510"/>
      <c r="BF183" s="510"/>
      <c r="BG183" s="528"/>
      <c r="BH183" s="524"/>
      <c r="BI183" s="510"/>
      <c r="BJ183" s="510"/>
      <c r="BK183" s="510"/>
      <c r="BL183" s="528"/>
      <c r="BM183" s="524"/>
      <c r="BN183" s="510"/>
      <c r="BO183" s="510"/>
      <c r="BP183" s="510"/>
      <c r="BQ183" s="528"/>
      <c r="BR183" s="524"/>
      <c r="BS183" s="510"/>
      <c r="BT183" s="510"/>
      <c r="BU183" s="510"/>
      <c r="BV183" s="510"/>
      <c r="BW183" s="510"/>
      <c r="BX183" s="510"/>
      <c r="BY183" s="511"/>
      <c r="BZ183" s="511"/>
      <c r="CA183" s="511"/>
      <c r="CB183" s="511"/>
      <c r="CC183" s="511"/>
      <c r="CD183" s="511"/>
      <c r="CE183" s="511"/>
      <c r="CF183" s="511"/>
      <c r="CG183" s="511"/>
      <c r="CH183" s="511"/>
      <c r="CI183" s="84"/>
      <c r="CJ183" s="84"/>
      <c r="CK183" s="84"/>
      <c r="CL183" s="84"/>
      <c r="CM183" s="84"/>
      <c r="CN183" s="84"/>
      <c r="CO183" s="84"/>
      <c r="CP183" s="84"/>
      <c r="CQ183" s="84"/>
      <c r="CR183" s="84"/>
      <c r="CS183" s="84"/>
      <c r="CT183" s="84"/>
      <c r="CU183" s="84"/>
      <c r="CV183" s="84"/>
      <c r="CW183" s="84"/>
      <c r="CX183" s="84"/>
      <c r="CY183" s="84"/>
      <c r="CZ183" s="84"/>
    </row>
    <row r="184" s="603" customFormat="true" ht="15" customHeight="true" x14ac:dyDescent="0.2">
      <c r="A184" s="219"/>
      <c r="B184" s="213"/>
      <c r="C184" s="182"/>
      <c r="D184" s="181"/>
      <c r="E184" s="181"/>
      <c r="F184" s="181"/>
      <c r="G184" s="180"/>
      <c r="H184" s="179"/>
      <c r="I184" s="181"/>
      <c r="J184" s="181"/>
      <c r="K184" s="181"/>
      <c r="L184" s="178"/>
      <c r="M184" s="182"/>
      <c r="N184" s="181"/>
      <c r="O184" s="181"/>
      <c r="P184" s="181"/>
      <c r="Q184" s="180"/>
      <c r="R184" s="179"/>
      <c r="S184" s="181"/>
      <c r="T184" s="181"/>
      <c r="U184" s="181"/>
      <c r="V184" s="181"/>
      <c r="W184" s="181"/>
      <c r="X184" s="181"/>
      <c r="Y184" s="181"/>
      <c r="Z184" s="181"/>
      <c r="AA184" s="181"/>
      <c r="AB184" s="181"/>
      <c r="AC184" s="181"/>
      <c r="AD184" s="181"/>
      <c r="AE184" s="181"/>
      <c r="AF184" s="181"/>
      <c r="AG184" s="181"/>
      <c r="AH184" s="178"/>
      <c r="AI184" s="743"/>
      <c r="AJ184" s="743"/>
      <c r="AK184" s="743"/>
      <c r="AL184" s="743"/>
      <c r="AM184" s="743"/>
      <c r="AN184" s="743"/>
      <c r="AO184" s="743"/>
      <c r="AP184" s="743"/>
      <c r="AQ184" s="743"/>
      <c r="AR184" s="743"/>
      <c r="AS184" s="743"/>
      <c r="AT184" s="743"/>
      <c r="AU184" s="743"/>
      <c r="AV184" s="743"/>
      <c r="AW184" s="743"/>
      <c r="AX184" s="743"/>
      <c r="AY184" s="743"/>
      <c r="AZ184" s="422"/>
      <c r="BA184" s="762"/>
      <c r="BB184" s="641"/>
      <c r="BC184" s="524"/>
      <c r="BD184" s="510"/>
      <c r="BE184" s="510"/>
      <c r="BF184" s="510"/>
      <c r="BG184" s="528"/>
      <c r="BH184" s="524"/>
      <c r="BI184" s="510"/>
      <c r="BJ184" s="510"/>
      <c r="BK184" s="510"/>
      <c r="BL184" s="528"/>
      <c r="BM184" s="524"/>
      <c r="BN184" s="510"/>
      <c r="BO184" s="510"/>
      <c r="BP184" s="510"/>
      <c r="BQ184" s="528"/>
      <c r="BR184" s="524"/>
      <c r="BS184" s="510"/>
      <c r="BT184" s="510"/>
      <c r="BU184" s="510"/>
      <c r="BV184" s="510"/>
      <c r="BW184" s="510"/>
      <c r="BX184" s="510"/>
      <c r="BY184" s="511"/>
      <c r="BZ184" s="511"/>
      <c r="CA184" s="511"/>
      <c r="CB184" s="511"/>
      <c r="CC184" s="511"/>
      <c r="CD184" s="511"/>
      <c r="CE184" s="511"/>
      <c r="CF184" s="511"/>
      <c r="CG184" s="511"/>
      <c r="CH184" s="511"/>
      <c r="CI184" s="84"/>
      <c r="CJ184" s="84"/>
      <c r="CK184" s="84"/>
      <c r="CL184" s="84"/>
      <c r="CM184" s="84"/>
      <c r="CN184" s="84"/>
      <c r="CO184" s="84"/>
      <c r="CP184" s="84"/>
      <c r="CQ184" s="84"/>
      <c r="CR184" s="84"/>
      <c r="CS184" s="84"/>
      <c r="CT184" s="84"/>
      <c r="CU184" s="84"/>
      <c r="CV184" s="84"/>
      <c r="CW184" s="84"/>
      <c r="CX184" s="84"/>
      <c r="CY184" s="84"/>
      <c r="CZ184" s="84"/>
    </row>
    <row r="185" s="603" customFormat="true" ht="15" customHeight="true" x14ac:dyDescent="0.2">
      <c r="A185" s="219"/>
      <c r="B185" s="213"/>
      <c r="C185" s="182"/>
      <c r="D185" s="181"/>
      <c r="E185" s="181"/>
      <c r="F185" s="181"/>
      <c r="G185" s="180"/>
      <c r="H185" s="179"/>
      <c r="I185" s="181"/>
      <c r="J185" s="181"/>
      <c r="K185" s="181"/>
      <c r="L185" s="178"/>
      <c r="M185" s="182"/>
      <c r="N185" s="181"/>
      <c r="O185" s="181"/>
      <c r="P185" s="181"/>
      <c r="Q185" s="180"/>
      <c r="R185" s="179"/>
      <c r="S185" s="181"/>
      <c r="T185" s="181"/>
      <c r="U185" s="181"/>
      <c r="V185" s="181"/>
      <c r="W185" s="181"/>
      <c r="X185" s="181"/>
      <c r="Y185" s="181"/>
      <c r="Z185" s="181"/>
      <c r="AA185" s="181"/>
      <c r="AB185" s="181"/>
      <c r="AC185" s="181"/>
      <c r="AD185" s="181"/>
      <c r="AE185" s="181"/>
      <c r="AF185" s="181"/>
      <c r="AG185" s="181"/>
      <c r="AH185" s="178"/>
      <c r="AI185" s="743"/>
      <c r="AJ185" s="743"/>
      <c r="AK185" s="743"/>
      <c r="AL185" s="743"/>
      <c r="AM185" s="743"/>
      <c r="AN185" s="743"/>
      <c r="AO185" s="743"/>
      <c r="AP185" s="743"/>
      <c r="AQ185" s="743"/>
      <c r="AR185" s="743"/>
      <c r="AS185" s="743"/>
      <c r="AT185" s="743"/>
      <c r="AU185" s="743"/>
      <c r="AV185" s="743"/>
      <c r="AW185" s="743"/>
      <c r="AX185" s="743"/>
      <c r="AY185" s="743"/>
      <c r="AZ185" s="422"/>
      <c r="BA185" s="762"/>
      <c r="BB185" s="641"/>
      <c r="BC185" s="524"/>
      <c r="BD185" s="510"/>
      <c r="BE185" s="510"/>
      <c r="BF185" s="510"/>
      <c r="BG185" s="528"/>
      <c r="BH185" s="524"/>
      <c r="BI185" s="510"/>
      <c r="BJ185" s="510"/>
      <c r="BK185" s="510"/>
      <c r="BL185" s="528"/>
      <c r="BM185" s="524"/>
      <c r="BN185" s="510"/>
      <c r="BO185" s="510"/>
      <c r="BP185" s="510"/>
      <c r="BQ185" s="528"/>
      <c r="BR185" s="524"/>
      <c r="BS185" s="510"/>
      <c r="BT185" s="510"/>
      <c r="BU185" s="510"/>
      <c r="BV185" s="510"/>
      <c r="BW185" s="510"/>
      <c r="BX185" s="510"/>
      <c r="BY185" s="511"/>
      <c r="BZ185" s="511"/>
      <c r="CA185" s="511"/>
      <c r="CB185" s="511"/>
      <c r="CC185" s="511"/>
      <c r="CD185" s="511"/>
      <c r="CE185" s="511"/>
      <c r="CF185" s="511"/>
      <c r="CG185" s="511"/>
      <c r="CH185" s="511"/>
      <c r="CI185" s="84"/>
      <c r="CJ185" s="84"/>
      <c r="CK185" s="84"/>
      <c r="CL185" s="84"/>
      <c r="CM185" s="84"/>
      <c r="CN185" s="84"/>
      <c r="CO185" s="84"/>
      <c r="CP185" s="84"/>
      <c r="CQ185" s="84"/>
      <c r="CR185" s="84"/>
      <c r="CS185" s="84"/>
      <c r="CT185" s="84"/>
      <c r="CU185" s="84"/>
      <c r="CV185" s="84"/>
      <c r="CW185" s="84"/>
      <c r="CX185" s="84"/>
      <c r="CY185" s="84"/>
      <c r="CZ185" s="84"/>
    </row>
    <row r="186" s="603" customFormat="true" ht="15" customHeight="true" x14ac:dyDescent="0.2">
      <c r="A186" s="219"/>
      <c r="B186" s="213"/>
      <c r="C186" s="182"/>
      <c r="D186" s="181"/>
      <c r="E186" s="181"/>
      <c r="F186" s="181"/>
      <c r="G186" s="180"/>
      <c r="H186" s="179"/>
      <c r="I186" s="181"/>
      <c r="J186" s="181"/>
      <c r="K186" s="181"/>
      <c r="L186" s="178"/>
      <c r="M186" s="182"/>
      <c r="N186" s="181"/>
      <c r="O186" s="181"/>
      <c r="P186" s="181"/>
      <c r="Q186" s="180"/>
      <c r="R186" s="179"/>
      <c r="S186" s="181"/>
      <c r="T186" s="181"/>
      <c r="U186" s="181"/>
      <c r="V186" s="181"/>
      <c r="W186" s="181"/>
      <c r="X186" s="181"/>
      <c r="Y186" s="181"/>
      <c r="Z186" s="181"/>
      <c r="AA186" s="181"/>
      <c r="AB186" s="181"/>
      <c r="AC186" s="181"/>
      <c r="AD186" s="181"/>
      <c r="AE186" s="181"/>
      <c r="AF186" s="181"/>
      <c r="AG186" s="181"/>
      <c r="AH186" s="178"/>
      <c r="AI186" s="743"/>
      <c r="AJ186" s="743"/>
      <c r="AK186" s="743"/>
      <c r="AL186" s="743"/>
      <c r="AM186" s="743"/>
      <c r="AN186" s="743"/>
      <c r="AO186" s="743"/>
      <c r="AP186" s="743"/>
      <c r="AQ186" s="743"/>
      <c r="AR186" s="743"/>
      <c r="AS186" s="743"/>
      <c r="AT186" s="743"/>
      <c r="AU186" s="743"/>
      <c r="AV186" s="743"/>
      <c r="AW186" s="743"/>
      <c r="AX186" s="743"/>
      <c r="AY186" s="743"/>
      <c r="AZ186" s="422"/>
      <c r="BA186" s="762"/>
      <c r="BB186" s="641"/>
      <c r="BC186" s="524"/>
      <c r="BD186" s="510"/>
      <c r="BE186" s="510"/>
      <c r="BF186" s="510"/>
      <c r="BG186" s="528"/>
      <c r="BH186" s="524"/>
      <c r="BI186" s="510"/>
      <c r="BJ186" s="510"/>
      <c r="BK186" s="510"/>
      <c r="BL186" s="528"/>
      <c r="BM186" s="524"/>
      <c r="BN186" s="510"/>
      <c r="BO186" s="510"/>
      <c r="BP186" s="510"/>
      <c r="BQ186" s="528"/>
      <c r="BR186" s="524"/>
      <c r="BS186" s="510"/>
      <c r="BT186" s="510"/>
      <c r="BU186" s="510"/>
      <c r="BV186" s="510"/>
      <c r="BW186" s="510"/>
      <c r="BX186" s="510"/>
      <c r="BY186" s="511"/>
      <c r="BZ186" s="511"/>
      <c r="CA186" s="511"/>
      <c r="CB186" s="511"/>
      <c r="CC186" s="511"/>
      <c r="CD186" s="511"/>
      <c r="CE186" s="511"/>
      <c r="CF186" s="511"/>
      <c r="CG186" s="511"/>
      <c r="CH186" s="511"/>
      <c r="CI186" s="84"/>
      <c r="CJ186" s="84"/>
      <c r="CK186" s="84"/>
      <c r="CL186" s="84"/>
      <c r="CM186" s="84"/>
      <c r="CN186" s="84"/>
      <c r="CO186" s="84"/>
      <c r="CP186" s="84"/>
      <c r="CQ186" s="84"/>
      <c r="CR186" s="84"/>
      <c r="CS186" s="84"/>
      <c r="CT186" s="84"/>
      <c r="CU186" s="84"/>
      <c r="CV186" s="84"/>
      <c r="CW186" s="84"/>
      <c r="CX186" s="84"/>
      <c r="CY186" s="84"/>
      <c r="CZ186" s="84"/>
    </row>
    <row r="187" s="603" customFormat="true" ht="15" customHeight="true" x14ac:dyDescent="0.2">
      <c r="A187" s="219"/>
      <c r="B187" s="213"/>
      <c r="C187" s="182"/>
      <c r="D187" s="181"/>
      <c r="E187" s="181"/>
      <c r="F187" s="181"/>
      <c r="G187" s="180"/>
      <c r="H187" s="179"/>
      <c r="I187" s="181"/>
      <c r="J187" s="181"/>
      <c r="K187" s="181"/>
      <c r="L187" s="178"/>
      <c r="M187" s="182"/>
      <c r="N187" s="181"/>
      <c r="O187" s="181"/>
      <c r="P187" s="181"/>
      <c r="Q187" s="180"/>
      <c r="R187" s="179"/>
      <c r="S187" s="181"/>
      <c r="T187" s="181"/>
      <c r="U187" s="181"/>
      <c r="V187" s="181"/>
      <c r="W187" s="181"/>
      <c r="X187" s="181"/>
      <c r="Y187" s="181"/>
      <c r="Z187" s="181"/>
      <c r="AA187" s="181"/>
      <c r="AB187" s="181"/>
      <c r="AC187" s="181"/>
      <c r="AD187" s="181"/>
      <c r="AE187" s="181"/>
      <c r="AF187" s="181"/>
      <c r="AG187" s="181"/>
      <c r="AH187" s="178"/>
      <c r="AI187" s="743"/>
      <c r="AJ187" s="743"/>
      <c r="AK187" s="743"/>
      <c r="AL187" s="743"/>
      <c r="AM187" s="743"/>
      <c r="AN187" s="743"/>
      <c r="AO187" s="743"/>
      <c r="AP187" s="743"/>
      <c r="AQ187" s="743"/>
      <c r="AR187" s="743"/>
      <c r="AS187" s="743"/>
      <c r="AT187" s="743"/>
      <c r="AU187" s="743"/>
      <c r="AV187" s="743"/>
      <c r="AW187" s="743"/>
      <c r="AX187" s="743"/>
      <c r="AY187" s="743"/>
      <c r="AZ187" s="422"/>
      <c r="BA187" s="762"/>
      <c r="BB187" s="641"/>
      <c r="BC187" s="524"/>
      <c r="BD187" s="510"/>
      <c r="BE187" s="510"/>
      <c r="BF187" s="510"/>
      <c r="BG187" s="528"/>
      <c r="BH187" s="524"/>
      <c r="BI187" s="510"/>
      <c r="BJ187" s="510"/>
      <c r="BK187" s="510"/>
      <c r="BL187" s="528"/>
      <c r="BM187" s="524"/>
      <c r="BN187" s="510"/>
      <c r="BO187" s="510"/>
      <c r="BP187" s="510"/>
      <c r="BQ187" s="528"/>
      <c r="BR187" s="524"/>
      <c r="BS187" s="510"/>
      <c r="BT187" s="510"/>
      <c r="BU187" s="510"/>
      <c r="BV187" s="510"/>
      <c r="BW187" s="510"/>
      <c r="BX187" s="510"/>
      <c r="BY187" s="511"/>
      <c r="BZ187" s="511"/>
      <c r="CA187" s="511"/>
      <c r="CB187" s="511"/>
      <c r="CC187" s="511"/>
      <c r="CD187" s="511"/>
      <c r="CE187" s="511"/>
      <c r="CF187" s="511"/>
      <c r="CG187" s="511"/>
      <c r="CH187" s="511"/>
      <c r="CI187" s="84"/>
      <c r="CJ187" s="84"/>
      <c r="CK187" s="84"/>
      <c r="CL187" s="84"/>
      <c r="CM187" s="84"/>
      <c r="CN187" s="84"/>
      <c r="CO187" s="84"/>
      <c r="CP187" s="84"/>
      <c r="CQ187" s="84"/>
      <c r="CR187" s="84"/>
      <c r="CS187" s="84"/>
      <c r="CT187" s="84"/>
      <c r="CU187" s="84"/>
      <c r="CV187" s="84"/>
      <c r="CW187" s="84"/>
      <c r="CX187" s="84"/>
      <c r="CY187" s="84"/>
      <c r="CZ187" s="84"/>
    </row>
    <row r="188" s="603" customFormat="true" ht="15" customHeight="true" x14ac:dyDescent="0.2">
      <c r="A188" s="219"/>
      <c r="B188" s="213"/>
      <c r="C188" s="182"/>
      <c r="D188" s="181"/>
      <c r="E188" s="181"/>
      <c r="F188" s="181"/>
      <c r="G188" s="180"/>
      <c r="H188" s="179"/>
      <c r="I188" s="181"/>
      <c r="J188" s="181"/>
      <c r="K188" s="181"/>
      <c r="L188" s="178"/>
      <c r="M188" s="182"/>
      <c r="N188" s="181"/>
      <c r="O188" s="181"/>
      <c r="P188" s="181"/>
      <c r="Q188" s="180"/>
      <c r="R188" s="179"/>
      <c r="S188" s="181"/>
      <c r="T188" s="181"/>
      <c r="U188" s="181"/>
      <c r="V188" s="181"/>
      <c r="W188" s="181"/>
      <c r="X188" s="181"/>
      <c r="Y188" s="181"/>
      <c r="Z188" s="181"/>
      <c r="AA188" s="181"/>
      <c r="AB188" s="181"/>
      <c r="AC188" s="181"/>
      <c r="AD188" s="181"/>
      <c r="AE188" s="181"/>
      <c r="AF188" s="181"/>
      <c r="AG188" s="181"/>
      <c r="AH188" s="178"/>
      <c r="AI188" s="743"/>
      <c r="AJ188" s="743"/>
      <c r="AK188" s="743"/>
      <c r="AL188" s="743"/>
      <c r="AM188" s="743"/>
      <c r="AN188" s="743"/>
      <c r="AO188" s="743"/>
      <c r="AP188" s="743"/>
      <c r="AQ188" s="743"/>
      <c r="AR188" s="743"/>
      <c r="AS188" s="743"/>
      <c r="AT188" s="743"/>
      <c r="AU188" s="743"/>
      <c r="AV188" s="743"/>
      <c r="AW188" s="743"/>
      <c r="AX188" s="743"/>
      <c r="AY188" s="743"/>
      <c r="AZ188" s="422"/>
      <c r="BA188" s="762"/>
      <c r="BB188" s="641"/>
      <c r="BC188" s="524"/>
      <c r="BD188" s="510"/>
      <c r="BE188" s="510"/>
      <c r="BF188" s="510"/>
      <c r="BG188" s="528"/>
      <c r="BH188" s="524"/>
      <c r="BI188" s="510"/>
      <c r="BJ188" s="510"/>
      <c r="BK188" s="510"/>
      <c r="BL188" s="528"/>
      <c r="BM188" s="524"/>
      <c r="BN188" s="510"/>
      <c r="BO188" s="510"/>
      <c r="BP188" s="510"/>
      <c r="BQ188" s="528"/>
      <c r="BR188" s="524"/>
      <c r="BS188" s="510"/>
      <c r="BT188" s="510"/>
      <c r="BU188" s="510"/>
      <c r="BV188" s="510"/>
      <c r="BW188" s="510"/>
      <c r="BX188" s="510"/>
      <c r="BY188" s="511"/>
      <c r="BZ188" s="511"/>
      <c r="CA188" s="511"/>
      <c r="CB188" s="511"/>
      <c r="CC188" s="511"/>
      <c r="CD188" s="511"/>
      <c r="CE188" s="511"/>
      <c r="CF188" s="511"/>
      <c r="CG188" s="511"/>
      <c r="CH188" s="511"/>
      <c r="CI188" s="84"/>
      <c r="CJ188" s="84"/>
      <c r="CK188" s="84"/>
      <c r="CL188" s="84"/>
      <c r="CM188" s="84"/>
      <c r="CN188" s="84"/>
      <c r="CO188" s="84"/>
      <c r="CP188" s="84"/>
      <c r="CQ188" s="84"/>
      <c r="CR188" s="84"/>
      <c r="CS188" s="84"/>
      <c r="CT188" s="84"/>
      <c r="CU188" s="84"/>
      <c r="CV188" s="84"/>
      <c r="CW188" s="84"/>
      <c r="CX188" s="84"/>
      <c r="CY188" s="84"/>
      <c r="CZ188" s="84"/>
    </row>
    <row r="189" s="603" customFormat="true" ht="15" customHeight="true" x14ac:dyDescent="0.2">
      <c r="A189" s="219"/>
      <c r="B189" s="213"/>
      <c r="C189" s="182"/>
      <c r="D189" s="181"/>
      <c r="E189" s="181"/>
      <c r="F189" s="181"/>
      <c r="G189" s="180"/>
      <c r="H189" s="179"/>
      <c r="I189" s="181"/>
      <c r="J189" s="181"/>
      <c r="K189" s="181"/>
      <c r="L189" s="178"/>
      <c r="M189" s="182"/>
      <c r="N189" s="181"/>
      <c r="O189" s="181"/>
      <c r="P189" s="181"/>
      <c r="Q189" s="180"/>
      <c r="R189" s="179"/>
      <c r="S189" s="181"/>
      <c r="T189" s="181"/>
      <c r="U189" s="181"/>
      <c r="V189" s="181"/>
      <c r="W189" s="181"/>
      <c r="X189" s="181"/>
      <c r="Y189" s="181"/>
      <c r="Z189" s="181"/>
      <c r="AA189" s="181"/>
      <c r="AB189" s="181"/>
      <c r="AC189" s="181"/>
      <c r="AD189" s="181"/>
      <c r="AE189" s="181"/>
      <c r="AF189" s="181"/>
      <c r="AG189" s="181"/>
      <c r="AH189" s="178"/>
      <c r="AI189" s="743"/>
      <c r="AJ189" s="743"/>
      <c r="AK189" s="743"/>
      <c r="AL189" s="743"/>
      <c r="AM189" s="743"/>
      <c r="AN189" s="743"/>
      <c r="AO189" s="743"/>
      <c r="AP189" s="743"/>
      <c r="AQ189" s="743"/>
      <c r="AR189" s="743"/>
      <c r="AS189" s="743"/>
      <c r="AT189" s="743"/>
      <c r="AU189" s="743"/>
      <c r="AV189" s="743"/>
      <c r="AW189" s="743"/>
      <c r="AX189" s="743"/>
      <c r="AY189" s="743"/>
      <c r="AZ189" s="422"/>
      <c r="BA189" s="762"/>
      <c r="BB189" s="641"/>
      <c r="BC189" s="524"/>
      <c r="BD189" s="510"/>
      <c r="BE189" s="510"/>
      <c r="BF189" s="510"/>
      <c r="BG189" s="528"/>
      <c r="BH189" s="524"/>
      <c r="BI189" s="510"/>
      <c r="BJ189" s="510"/>
      <c r="BK189" s="510"/>
      <c r="BL189" s="528"/>
      <c r="BM189" s="524"/>
      <c r="BN189" s="510"/>
      <c r="BO189" s="510"/>
      <c r="BP189" s="510"/>
      <c r="BQ189" s="528"/>
      <c r="BR189" s="524"/>
      <c r="BS189" s="510"/>
      <c r="BT189" s="510"/>
      <c r="BU189" s="510"/>
      <c r="BV189" s="510"/>
      <c r="BW189" s="510"/>
      <c r="BX189" s="510"/>
      <c r="BY189" s="511"/>
      <c r="BZ189" s="511"/>
      <c r="CA189" s="511"/>
      <c r="CB189" s="511"/>
      <c r="CC189" s="511"/>
      <c r="CD189" s="511"/>
      <c r="CE189" s="511"/>
      <c r="CF189" s="511"/>
      <c r="CG189" s="511"/>
      <c r="CH189" s="511"/>
      <c r="CI189" s="84"/>
      <c r="CJ189" s="84"/>
      <c r="CK189" s="84"/>
      <c r="CL189" s="84"/>
      <c r="CM189" s="84"/>
      <c r="CN189" s="84"/>
      <c r="CO189" s="84"/>
      <c r="CP189" s="84"/>
      <c r="CQ189" s="84"/>
      <c r="CR189" s="84"/>
      <c r="CS189" s="84"/>
      <c r="CT189" s="84"/>
      <c r="CU189" s="84"/>
      <c r="CV189" s="84"/>
      <c r="CW189" s="84"/>
      <c r="CX189" s="84"/>
      <c r="CY189" s="84"/>
      <c r="CZ189" s="84"/>
    </row>
    <row r="190" s="603" customFormat="true" ht="15" customHeight="true" x14ac:dyDescent="0.2">
      <c r="A190" s="219"/>
      <c r="B190" s="213"/>
      <c r="C190" s="182"/>
      <c r="D190" s="181"/>
      <c r="E190" s="181"/>
      <c r="F190" s="181"/>
      <c r="G190" s="180"/>
      <c r="H190" s="179"/>
      <c r="I190" s="181"/>
      <c r="J190" s="181"/>
      <c r="K190" s="181"/>
      <c r="L190" s="178"/>
      <c r="M190" s="182"/>
      <c r="N190" s="181"/>
      <c r="O190" s="181"/>
      <c r="P190" s="181"/>
      <c r="Q190" s="180"/>
      <c r="R190" s="179"/>
      <c r="S190" s="181"/>
      <c r="T190" s="181"/>
      <c r="U190" s="181"/>
      <c r="V190" s="181"/>
      <c r="W190" s="181"/>
      <c r="X190" s="181"/>
      <c r="Y190" s="181"/>
      <c r="Z190" s="181"/>
      <c r="AA190" s="181"/>
      <c r="AB190" s="181"/>
      <c r="AC190" s="181"/>
      <c r="AD190" s="181"/>
      <c r="AE190" s="181"/>
      <c r="AF190" s="181"/>
      <c r="AG190" s="181"/>
      <c r="AH190" s="178"/>
      <c r="AI190" s="743"/>
      <c r="AJ190" s="743"/>
      <c r="AK190" s="743"/>
      <c r="AL190" s="743"/>
      <c r="AM190" s="743"/>
      <c r="AN190" s="743"/>
      <c r="AO190" s="743"/>
      <c r="AP190" s="743"/>
      <c r="AQ190" s="743"/>
      <c r="AR190" s="743"/>
      <c r="AS190" s="743"/>
      <c r="AT190" s="743"/>
      <c r="AU190" s="743"/>
      <c r="AV190" s="743"/>
      <c r="AW190" s="743"/>
      <c r="AX190" s="743"/>
      <c r="AY190" s="743"/>
      <c r="AZ190" s="422"/>
      <c r="BA190" s="762"/>
      <c r="BB190" s="641"/>
      <c r="BC190" s="524"/>
      <c r="BD190" s="510"/>
      <c r="BE190" s="510"/>
      <c r="BF190" s="510"/>
      <c r="BG190" s="528"/>
      <c r="BH190" s="524"/>
      <c r="BI190" s="510"/>
      <c r="BJ190" s="510"/>
      <c r="BK190" s="510"/>
      <c r="BL190" s="528"/>
      <c r="BM190" s="524"/>
      <c r="BN190" s="510"/>
      <c r="BO190" s="510"/>
      <c r="BP190" s="510"/>
      <c r="BQ190" s="528"/>
      <c r="BR190" s="524"/>
      <c r="BS190" s="510"/>
      <c r="BT190" s="510"/>
      <c r="BU190" s="510"/>
      <c r="BV190" s="510"/>
      <c r="BW190" s="510"/>
      <c r="BX190" s="510"/>
      <c r="BY190" s="511"/>
      <c r="BZ190" s="511"/>
      <c r="CA190" s="511"/>
      <c r="CB190" s="511"/>
      <c r="CC190" s="511"/>
      <c r="CD190" s="511"/>
      <c r="CE190" s="511"/>
      <c r="CF190" s="511"/>
      <c r="CG190" s="511"/>
      <c r="CH190" s="511"/>
      <c r="CI190" s="84"/>
      <c r="CJ190" s="84"/>
      <c r="CK190" s="84"/>
      <c r="CL190" s="84"/>
      <c r="CM190" s="84"/>
      <c r="CN190" s="84"/>
      <c r="CO190" s="84"/>
      <c r="CP190" s="84"/>
      <c r="CQ190" s="84"/>
      <c r="CR190" s="84"/>
      <c r="CS190" s="84"/>
      <c r="CT190" s="84"/>
      <c r="CU190" s="84"/>
      <c r="CV190" s="84"/>
      <c r="CW190" s="84"/>
      <c r="CX190" s="84"/>
      <c r="CY190" s="84"/>
      <c r="CZ190" s="84"/>
    </row>
    <row r="191" s="603" customFormat="true" ht="15" customHeight="true" x14ac:dyDescent="0.2">
      <c r="A191" s="219"/>
      <c r="B191" s="213"/>
      <c r="C191" s="182"/>
      <c r="D191" s="181"/>
      <c r="E191" s="181"/>
      <c r="F191" s="181"/>
      <c r="G191" s="180"/>
      <c r="H191" s="179"/>
      <c r="I191" s="181"/>
      <c r="J191" s="181"/>
      <c r="K191" s="181"/>
      <c r="L191" s="178"/>
      <c r="M191" s="182"/>
      <c r="N191" s="181"/>
      <c r="O191" s="181"/>
      <c r="P191" s="181"/>
      <c r="Q191" s="180"/>
      <c r="R191" s="179"/>
      <c r="S191" s="181"/>
      <c r="T191" s="181"/>
      <c r="U191" s="181"/>
      <c r="V191" s="181"/>
      <c r="W191" s="181"/>
      <c r="X191" s="181"/>
      <c r="Y191" s="181"/>
      <c r="Z191" s="181"/>
      <c r="AA191" s="181"/>
      <c r="AB191" s="181"/>
      <c r="AC191" s="181"/>
      <c r="AD191" s="181"/>
      <c r="AE191" s="181"/>
      <c r="AF191" s="181"/>
      <c r="AG191" s="181"/>
      <c r="AH191" s="178"/>
      <c r="AI191" s="743"/>
      <c r="AJ191" s="743"/>
      <c r="AK191" s="743"/>
      <c r="AL191" s="743"/>
      <c r="AM191" s="743"/>
      <c r="AN191" s="743"/>
      <c r="AO191" s="743"/>
      <c r="AP191" s="743"/>
      <c r="AQ191" s="743"/>
      <c r="AR191" s="743"/>
      <c r="AS191" s="743"/>
      <c r="AT191" s="743"/>
      <c r="AU191" s="743"/>
      <c r="AV191" s="743"/>
      <c r="AW191" s="743"/>
      <c r="AX191" s="743"/>
      <c r="AY191" s="743"/>
      <c r="AZ191" s="422"/>
      <c r="BA191" s="762"/>
      <c r="BB191" s="641"/>
      <c r="BC191" s="524"/>
      <c r="BD191" s="510"/>
      <c r="BE191" s="510"/>
      <c r="BF191" s="510"/>
      <c r="BG191" s="528"/>
      <c r="BH191" s="524"/>
      <c r="BI191" s="510"/>
      <c r="BJ191" s="510"/>
      <c r="BK191" s="510"/>
      <c r="BL191" s="528"/>
      <c r="BM191" s="524"/>
      <c r="BN191" s="510"/>
      <c r="BO191" s="510"/>
      <c r="BP191" s="510"/>
      <c r="BQ191" s="528"/>
      <c r="BR191" s="524"/>
      <c r="BS191" s="510"/>
      <c r="BT191" s="510"/>
      <c r="BU191" s="510"/>
      <c r="BV191" s="510"/>
      <c r="BW191" s="510"/>
      <c r="BX191" s="510"/>
      <c r="BY191" s="511"/>
      <c r="BZ191" s="511"/>
      <c r="CA191" s="511"/>
      <c r="CB191" s="511"/>
      <c r="CC191" s="511"/>
      <c r="CD191" s="511"/>
      <c r="CE191" s="511"/>
      <c r="CF191" s="511"/>
      <c r="CG191" s="511"/>
      <c r="CH191" s="511"/>
      <c r="CI191" s="84"/>
      <c r="CJ191" s="84"/>
      <c r="CK191" s="84"/>
      <c r="CL191" s="84"/>
      <c r="CM191" s="84"/>
      <c r="CN191" s="84"/>
      <c r="CO191" s="84"/>
      <c r="CP191" s="84"/>
      <c r="CQ191" s="84"/>
      <c r="CR191" s="84"/>
      <c r="CS191" s="84"/>
      <c r="CT191" s="84"/>
      <c r="CU191" s="84"/>
      <c r="CV191" s="84"/>
      <c r="CW191" s="84"/>
      <c r="CX191" s="84"/>
      <c r="CY191" s="84"/>
      <c r="CZ191" s="84"/>
    </row>
    <row r="192" s="603" customFormat="true" ht="15" customHeight="true" x14ac:dyDescent="0.2">
      <c r="A192" s="219"/>
      <c r="B192" s="213"/>
      <c r="C192" s="182"/>
      <c r="D192" s="181"/>
      <c r="E192" s="181"/>
      <c r="F192" s="181"/>
      <c r="G192" s="180"/>
      <c r="H192" s="179"/>
      <c r="I192" s="181"/>
      <c r="J192" s="181"/>
      <c r="K192" s="181"/>
      <c r="L192" s="178"/>
      <c r="M192" s="182"/>
      <c r="N192" s="181"/>
      <c r="O192" s="181"/>
      <c r="P192" s="181"/>
      <c r="Q192" s="180"/>
      <c r="R192" s="179"/>
      <c r="S192" s="181"/>
      <c r="T192" s="181"/>
      <c r="U192" s="181"/>
      <c r="V192" s="181"/>
      <c r="W192" s="181"/>
      <c r="X192" s="181"/>
      <c r="Y192" s="181"/>
      <c r="Z192" s="181"/>
      <c r="AA192" s="181"/>
      <c r="AB192" s="181"/>
      <c r="AC192" s="181"/>
      <c r="AD192" s="181"/>
      <c r="AE192" s="181"/>
      <c r="AF192" s="181"/>
      <c r="AG192" s="181"/>
      <c r="AH192" s="178"/>
      <c r="AI192" s="743"/>
      <c r="AJ192" s="743"/>
      <c r="AK192" s="743"/>
      <c r="AL192" s="743"/>
      <c r="AM192" s="743"/>
      <c r="AN192" s="743"/>
      <c r="AO192" s="743"/>
      <c r="AP192" s="743"/>
      <c r="AQ192" s="743"/>
      <c r="AR192" s="743"/>
      <c r="AS192" s="743"/>
      <c r="AT192" s="743"/>
      <c r="AU192" s="743"/>
      <c r="AV192" s="743"/>
      <c r="AW192" s="743"/>
      <c r="AX192" s="743"/>
      <c r="AY192" s="743"/>
      <c r="AZ192" s="422"/>
      <c r="BA192" s="762"/>
      <c r="BB192" s="641"/>
      <c r="BC192" s="524"/>
      <c r="BD192" s="510"/>
      <c r="BE192" s="510"/>
      <c r="BF192" s="510"/>
      <c r="BG192" s="528"/>
      <c r="BH192" s="524"/>
      <c r="BI192" s="510"/>
      <c r="BJ192" s="510"/>
      <c r="BK192" s="510"/>
      <c r="BL192" s="528"/>
      <c r="BM192" s="524"/>
      <c r="BN192" s="510"/>
      <c r="BO192" s="510"/>
      <c r="BP192" s="510"/>
      <c r="BQ192" s="528"/>
      <c r="BR192" s="524"/>
      <c r="BS192" s="510"/>
      <c r="BT192" s="510"/>
      <c r="BU192" s="510"/>
      <c r="BV192" s="510"/>
      <c r="BW192" s="510"/>
      <c r="BX192" s="510"/>
      <c r="BY192" s="511"/>
      <c r="BZ192" s="511"/>
      <c r="CA192" s="511"/>
      <c r="CB192" s="511"/>
      <c r="CC192" s="511"/>
      <c r="CD192" s="511"/>
      <c r="CE192" s="511"/>
      <c r="CF192" s="511"/>
      <c r="CG192" s="511"/>
      <c r="CH192" s="511"/>
      <c r="CI192" s="84"/>
      <c r="CJ192" s="84"/>
      <c r="CK192" s="84"/>
      <c r="CL192" s="84"/>
      <c r="CM192" s="84"/>
      <c r="CN192" s="84"/>
      <c r="CO192" s="84"/>
      <c r="CP192" s="84"/>
      <c r="CQ192" s="84"/>
      <c r="CR192" s="84"/>
      <c r="CS192" s="84"/>
      <c r="CT192" s="84"/>
      <c r="CU192" s="84"/>
      <c r="CV192" s="84"/>
      <c r="CW192" s="84"/>
      <c r="CX192" s="84"/>
      <c r="CY192" s="84"/>
      <c r="CZ192" s="84"/>
    </row>
    <row r="193" s="603" customFormat="true" ht="15" customHeight="true" x14ac:dyDescent="0.2">
      <c r="A193" s="219"/>
      <c r="B193" s="213"/>
      <c r="C193" s="182"/>
      <c r="D193" s="181"/>
      <c r="E193" s="181"/>
      <c r="F193" s="181"/>
      <c r="G193" s="180"/>
      <c r="H193" s="179"/>
      <c r="I193" s="181"/>
      <c r="J193" s="181"/>
      <c r="K193" s="181"/>
      <c r="L193" s="178"/>
      <c r="M193" s="182"/>
      <c r="N193" s="181"/>
      <c r="O193" s="181"/>
      <c r="P193" s="181"/>
      <c r="Q193" s="180"/>
      <c r="R193" s="179"/>
      <c r="S193" s="181"/>
      <c r="T193" s="181"/>
      <c r="U193" s="181"/>
      <c r="V193" s="181"/>
      <c r="W193" s="181"/>
      <c r="X193" s="181"/>
      <c r="Y193" s="181"/>
      <c r="Z193" s="181"/>
      <c r="AA193" s="181"/>
      <c r="AB193" s="181"/>
      <c r="AC193" s="181"/>
      <c r="AD193" s="181"/>
      <c r="AE193" s="181"/>
      <c r="AF193" s="181"/>
      <c r="AG193" s="181"/>
      <c r="AH193" s="178"/>
      <c r="AI193" s="743"/>
      <c r="AJ193" s="743"/>
      <c r="AK193" s="743"/>
      <c r="AL193" s="743"/>
      <c r="AM193" s="743"/>
      <c r="AN193" s="743"/>
      <c r="AO193" s="743"/>
      <c r="AP193" s="743"/>
      <c r="AQ193" s="743"/>
      <c r="AR193" s="743"/>
      <c r="AS193" s="743"/>
      <c r="AT193" s="743"/>
      <c r="AU193" s="743"/>
      <c r="AV193" s="743"/>
      <c r="AW193" s="743"/>
      <c r="AX193" s="743"/>
      <c r="AY193" s="743"/>
      <c r="AZ193" s="422"/>
      <c r="BA193" s="762"/>
      <c r="BB193" s="641"/>
      <c r="BC193" s="524"/>
      <c r="BD193" s="510"/>
      <c r="BE193" s="510"/>
      <c r="BF193" s="510"/>
      <c r="BG193" s="528"/>
      <c r="BH193" s="524"/>
      <c r="BI193" s="510"/>
      <c r="BJ193" s="510"/>
      <c r="BK193" s="510"/>
      <c r="BL193" s="528"/>
      <c r="BM193" s="524"/>
      <c r="BN193" s="510"/>
      <c r="BO193" s="510"/>
      <c r="BP193" s="510"/>
      <c r="BQ193" s="528"/>
      <c r="BR193" s="524"/>
      <c r="BS193" s="510"/>
      <c r="BT193" s="510"/>
      <c r="BU193" s="510"/>
      <c r="BV193" s="510"/>
      <c r="BW193" s="510"/>
      <c r="BX193" s="510"/>
      <c r="BY193" s="511"/>
      <c r="BZ193" s="511"/>
      <c r="CA193" s="511"/>
      <c r="CB193" s="511"/>
      <c r="CC193" s="511"/>
      <c r="CD193" s="511"/>
      <c r="CE193" s="511"/>
      <c r="CF193" s="511"/>
      <c r="CG193" s="511"/>
      <c r="CH193" s="511"/>
      <c r="CI193" s="84"/>
      <c r="CJ193" s="84"/>
      <c r="CK193" s="84"/>
      <c r="CL193" s="84"/>
      <c r="CM193" s="84"/>
      <c r="CN193" s="84"/>
      <c r="CO193" s="84"/>
      <c r="CP193" s="84"/>
      <c r="CQ193" s="84"/>
      <c r="CR193" s="84"/>
      <c r="CS193" s="84"/>
      <c r="CT193" s="84"/>
      <c r="CU193" s="84"/>
      <c r="CV193" s="84"/>
      <c r="CW193" s="84"/>
      <c r="CX193" s="84"/>
      <c r="CY193" s="84"/>
      <c r="CZ193" s="84"/>
    </row>
    <row r="194" s="603" customFormat="true" ht="15" customHeight="true" x14ac:dyDescent="0.2">
      <c r="A194" s="219"/>
      <c r="B194" s="213"/>
      <c r="C194" s="182"/>
      <c r="D194" s="181"/>
      <c r="E194" s="181"/>
      <c r="F194" s="181"/>
      <c r="G194" s="180"/>
      <c r="H194" s="179"/>
      <c r="I194" s="181"/>
      <c r="J194" s="181"/>
      <c r="K194" s="181"/>
      <c r="L194" s="178"/>
      <c r="M194" s="182"/>
      <c r="N194" s="181"/>
      <c r="O194" s="181"/>
      <c r="P194" s="181"/>
      <c r="Q194" s="180"/>
      <c r="R194" s="179"/>
      <c r="S194" s="181"/>
      <c r="T194" s="181"/>
      <c r="U194" s="181"/>
      <c r="V194" s="181"/>
      <c r="W194" s="181"/>
      <c r="X194" s="181"/>
      <c r="Y194" s="181"/>
      <c r="Z194" s="181"/>
      <c r="AA194" s="181"/>
      <c r="AB194" s="181"/>
      <c r="AC194" s="181"/>
      <c r="AD194" s="181"/>
      <c r="AE194" s="181"/>
      <c r="AF194" s="181"/>
      <c r="AG194" s="181"/>
      <c r="AH194" s="178"/>
      <c r="AI194" s="743"/>
      <c r="AJ194" s="743"/>
      <c r="AK194" s="743"/>
      <c r="AL194" s="743"/>
      <c r="AM194" s="743"/>
      <c r="AN194" s="743"/>
      <c r="AO194" s="743"/>
      <c r="AP194" s="743"/>
      <c r="AQ194" s="743"/>
      <c r="AR194" s="743"/>
      <c r="AS194" s="743"/>
      <c r="AT194" s="743"/>
      <c r="AU194" s="743"/>
      <c r="AV194" s="743"/>
      <c r="AW194" s="743"/>
      <c r="AX194" s="743"/>
      <c r="AY194" s="743"/>
      <c r="AZ194" s="422"/>
      <c r="BA194" s="762"/>
      <c r="BB194" s="641"/>
      <c r="BC194" s="524"/>
      <c r="BD194" s="510"/>
      <c r="BE194" s="510"/>
      <c r="BF194" s="510"/>
      <c r="BG194" s="528"/>
      <c r="BH194" s="524"/>
      <c r="BI194" s="510"/>
      <c r="BJ194" s="510"/>
      <c r="BK194" s="510"/>
      <c r="BL194" s="528"/>
      <c r="BM194" s="524"/>
      <c r="BN194" s="510"/>
      <c r="BO194" s="510"/>
      <c r="BP194" s="510"/>
      <c r="BQ194" s="528"/>
      <c r="BR194" s="524"/>
      <c r="BS194" s="510"/>
      <c r="BT194" s="510"/>
      <c r="BU194" s="510"/>
      <c r="BV194" s="510"/>
      <c r="BW194" s="510"/>
      <c r="BX194" s="510"/>
      <c r="BY194" s="511"/>
      <c r="BZ194" s="511"/>
      <c r="CA194" s="511"/>
      <c r="CB194" s="511"/>
      <c r="CC194" s="511"/>
      <c r="CD194" s="511"/>
      <c r="CE194" s="511"/>
      <c r="CF194" s="511"/>
      <c r="CG194" s="511"/>
      <c r="CH194" s="511"/>
      <c r="CI194" s="84"/>
      <c r="CJ194" s="84"/>
      <c r="CK194" s="84"/>
      <c r="CL194" s="84"/>
      <c r="CM194" s="84"/>
      <c r="CN194" s="84"/>
      <c r="CO194" s="84"/>
      <c r="CP194" s="84"/>
      <c r="CQ194" s="84"/>
      <c r="CR194" s="84"/>
      <c r="CS194" s="84"/>
      <c r="CT194" s="84"/>
      <c r="CU194" s="84"/>
      <c r="CV194" s="84"/>
      <c r="CW194" s="84"/>
      <c r="CX194" s="84"/>
      <c r="CY194" s="84"/>
      <c r="CZ194" s="84"/>
    </row>
    <row r="195" s="385" customFormat="true" ht="15" customHeight="true" x14ac:dyDescent="0.2">
      <c r="A195" s="219"/>
      <c r="B195" s="213"/>
      <c r="C195" s="182"/>
      <c r="D195" s="181"/>
      <c r="E195" s="181"/>
      <c r="F195" s="181"/>
      <c r="G195" s="180"/>
      <c r="H195" s="179"/>
      <c r="I195" s="181"/>
      <c r="J195" s="181"/>
      <c r="K195" s="181"/>
      <c r="L195" s="178"/>
      <c r="M195" s="182"/>
      <c r="N195" s="181"/>
      <c r="O195" s="181"/>
      <c r="P195" s="181"/>
      <c r="Q195" s="180"/>
      <c r="R195" s="179"/>
      <c r="S195" s="181"/>
      <c r="T195" s="181"/>
      <c r="U195" s="181"/>
      <c r="V195" s="181"/>
      <c r="W195" s="181"/>
      <c r="X195" s="181"/>
      <c r="Y195" s="181"/>
      <c r="Z195" s="181"/>
      <c r="AA195" s="181"/>
      <c r="AB195" s="181"/>
      <c r="AC195" s="181"/>
      <c r="AD195" s="181"/>
      <c r="AE195" s="181"/>
      <c r="AF195" s="181"/>
      <c r="AG195" s="181"/>
      <c r="AH195" s="178"/>
      <c r="AI195" s="743"/>
      <c r="AJ195" s="743"/>
      <c r="AK195" s="743"/>
      <c r="AL195" s="743"/>
      <c r="AM195" s="743"/>
      <c r="AN195" s="743"/>
      <c r="AO195" s="743"/>
      <c r="AP195" s="743"/>
      <c r="AQ195" s="743"/>
      <c r="AR195" s="743"/>
      <c r="AS195" s="743"/>
      <c r="AT195" s="743"/>
      <c r="AU195" s="743"/>
      <c r="AV195" s="743"/>
      <c r="AW195" s="743"/>
      <c r="AX195" s="743"/>
      <c r="AY195" s="743"/>
      <c r="AZ195" s="422"/>
      <c r="BA195" s="762"/>
      <c r="BB195" s="641"/>
      <c r="BC195" s="524"/>
      <c r="BD195" s="510"/>
      <c r="BE195" s="510"/>
      <c r="BF195" s="510"/>
      <c r="BG195" s="528"/>
      <c r="BH195" s="524"/>
      <c r="BI195" s="510"/>
      <c r="BJ195" s="510"/>
      <c r="BK195" s="510"/>
      <c r="BL195" s="528"/>
      <c r="BM195" s="524"/>
      <c r="BN195" s="510"/>
      <c r="BO195" s="510"/>
      <c r="BP195" s="510"/>
      <c r="BQ195" s="528"/>
      <c r="BR195" s="524"/>
      <c r="BS195" s="510"/>
      <c r="BT195" s="510"/>
      <c r="BU195" s="510"/>
      <c r="BV195" s="510"/>
      <c r="BW195" s="510"/>
      <c r="BX195" s="510"/>
      <c r="BY195" s="511"/>
      <c r="BZ195" s="511"/>
      <c r="CA195" s="511"/>
      <c r="CB195" s="511"/>
      <c r="CC195" s="511"/>
      <c r="CD195" s="511"/>
      <c r="CE195" s="511"/>
      <c r="CF195" s="511"/>
      <c r="CG195" s="511"/>
      <c r="CH195" s="511"/>
      <c r="CI195" s="84"/>
      <c r="CJ195" s="84"/>
      <c r="CK195" s="84"/>
      <c r="CL195" s="84"/>
      <c r="CM195" s="84"/>
      <c r="CN195" s="84"/>
      <c r="CO195" s="84"/>
      <c r="CP195" s="84"/>
      <c r="CQ195" s="84"/>
      <c r="CR195" s="84"/>
      <c r="CS195" s="84"/>
      <c r="CT195" s="84"/>
      <c r="CU195" s="84"/>
      <c r="CV195" s="84"/>
      <c r="CW195" s="84"/>
      <c r="CX195" s="84"/>
      <c r="CY195" s="84"/>
      <c r="CZ195" s="84"/>
    </row>
    <row r="196" s="385" customFormat="true" ht="15" customHeight="true" x14ac:dyDescent="0.2">
      <c r="A196" s="219"/>
      <c r="B196" s="213"/>
      <c r="C196" s="182"/>
      <c r="D196" s="181"/>
      <c r="E196" s="181"/>
      <c r="F196" s="181"/>
      <c r="G196" s="180"/>
      <c r="H196" s="179"/>
      <c r="I196" s="181"/>
      <c r="J196" s="181"/>
      <c r="K196" s="181"/>
      <c r="L196" s="178"/>
      <c r="M196" s="182"/>
      <c r="N196" s="181"/>
      <c r="O196" s="181"/>
      <c r="P196" s="181"/>
      <c r="Q196" s="180"/>
      <c r="R196" s="179"/>
      <c r="S196" s="181"/>
      <c r="T196" s="181"/>
      <c r="U196" s="181"/>
      <c r="V196" s="181"/>
      <c r="W196" s="181"/>
      <c r="X196" s="181"/>
      <c r="Y196" s="181"/>
      <c r="Z196" s="181"/>
      <c r="AA196" s="181"/>
      <c r="AB196" s="181"/>
      <c r="AC196" s="181"/>
      <c r="AD196" s="181"/>
      <c r="AE196" s="181"/>
      <c r="AF196" s="181"/>
      <c r="AG196" s="181"/>
      <c r="AH196" s="178"/>
      <c r="AI196" s="743"/>
      <c r="AJ196" s="743"/>
      <c r="AK196" s="743"/>
      <c r="AL196" s="743"/>
      <c r="AM196" s="743"/>
      <c r="AN196" s="743"/>
      <c r="AO196" s="743"/>
      <c r="AP196" s="743"/>
      <c r="AQ196" s="743"/>
      <c r="AR196" s="743"/>
      <c r="AS196" s="743"/>
      <c r="AT196" s="743"/>
      <c r="AU196" s="743"/>
      <c r="AV196" s="743"/>
      <c r="AW196" s="743"/>
      <c r="AX196" s="743"/>
      <c r="AY196" s="743"/>
      <c r="AZ196" s="422"/>
      <c r="BA196" s="762"/>
      <c r="BB196" s="641"/>
      <c r="BC196" s="524"/>
      <c r="BD196" s="510"/>
      <c r="BE196" s="510"/>
      <c r="BF196" s="510"/>
      <c r="BG196" s="528"/>
      <c r="BH196" s="524"/>
      <c r="BI196" s="510"/>
      <c r="BJ196" s="510"/>
      <c r="BK196" s="510"/>
      <c r="BL196" s="528"/>
      <c r="BM196" s="524"/>
      <c r="BN196" s="510"/>
      <c r="BO196" s="510"/>
      <c r="BP196" s="510"/>
      <c r="BQ196" s="528"/>
      <c r="BR196" s="524"/>
      <c r="BS196" s="510"/>
      <c r="BT196" s="510"/>
      <c r="BU196" s="510"/>
      <c r="BV196" s="510"/>
      <c r="BW196" s="510"/>
      <c r="BX196" s="510"/>
      <c r="BY196" s="511"/>
      <c r="BZ196" s="511"/>
      <c r="CA196" s="511"/>
      <c r="CB196" s="511"/>
      <c r="CC196" s="511"/>
      <c r="CD196" s="511"/>
      <c r="CE196" s="511"/>
      <c r="CF196" s="511"/>
      <c r="CG196" s="511"/>
      <c r="CH196" s="511"/>
      <c r="CI196" s="84"/>
      <c r="CJ196" s="84"/>
      <c r="CK196" s="84"/>
      <c r="CL196" s="84"/>
      <c r="CM196" s="84"/>
      <c r="CN196" s="84"/>
      <c r="CO196" s="84"/>
      <c r="CP196" s="84"/>
      <c r="CQ196" s="84"/>
      <c r="CR196" s="84"/>
      <c r="CS196" s="84"/>
      <c r="CT196" s="84"/>
      <c r="CU196" s="84"/>
      <c r="CV196" s="84"/>
      <c r="CW196" s="84"/>
      <c r="CX196" s="84"/>
      <c r="CY196" s="84"/>
      <c r="CZ196" s="84"/>
    </row>
    <row r="197" s="385" customFormat="true" ht="15" customHeight="true" x14ac:dyDescent="0.2">
      <c r="A197" s="219"/>
      <c r="B197" s="213"/>
      <c r="C197" s="182"/>
      <c r="D197" s="181"/>
      <c r="E197" s="181"/>
      <c r="F197" s="181"/>
      <c r="G197" s="180"/>
      <c r="H197" s="179"/>
      <c r="I197" s="181"/>
      <c r="J197" s="181"/>
      <c r="K197" s="181"/>
      <c r="L197" s="178"/>
      <c r="M197" s="182"/>
      <c r="N197" s="181"/>
      <c r="O197" s="181"/>
      <c r="P197" s="181"/>
      <c r="Q197" s="180"/>
      <c r="R197" s="179"/>
      <c r="S197" s="181"/>
      <c r="T197" s="181"/>
      <c r="U197" s="181"/>
      <c r="V197" s="181"/>
      <c r="W197" s="181"/>
      <c r="X197" s="181"/>
      <c r="Y197" s="181"/>
      <c r="Z197" s="181"/>
      <c r="AA197" s="181"/>
      <c r="AB197" s="181"/>
      <c r="AC197" s="181"/>
      <c r="AD197" s="181"/>
      <c r="AE197" s="181"/>
      <c r="AF197" s="181"/>
      <c r="AG197" s="181"/>
      <c r="AH197" s="178"/>
      <c r="AI197" s="743"/>
      <c r="AJ197" s="743"/>
      <c r="AK197" s="743"/>
      <c r="AL197" s="743"/>
      <c r="AM197" s="743"/>
      <c r="AN197" s="743"/>
      <c r="AO197" s="743"/>
      <c r="AP197" s="743"/>
      <c r="AQ197" s="743"/>
      <c r="AR197" s="743"/>
      <c r="AS197" s="743"/>
      <c r="AT197" s="743"/>
      <c r="AU197" s="743"/>
      <c r="AV197" s="743"/>
      <c r="AW197" s="743"/>
      <c r="AX197" s="743"/>
      <c r="AY197" s="743"/>
      <c r="AZ197" s="422"/>
      <c r="BA197" s="762"/>
      <c r="BB197" s="641"/>
      <c r="BC197" s="524"/>
      <c r="BD197" s="510"/>
      <c r="BE197" s="510"/>
      <c r="BF197" s="510"/>
      <c r="BG197" s="528"/>
      <c r="BH197" s="524"/>
      <c r="BI197" s="510"/>
      <c r="BJ197" s="510"/>
      <c r="BK197" s="510"/>
      <c r="BL197" s="528"/>
      <c r="BM197" s="524"/>
      <c r="BN197" s="510"/>
      <c r="BO197" s="510"/>
      <c r="BP197" s="510"/>
      <c r="BQ197" s="528"/>
      <c r="BR197" s="524"/>
      <c r="BS197" s="510"/>
      <c r="BT197" s="510"/>
      <c r="BU197" s="510"/>
      <c r="BV197" s="510"/>
      <c r="BW197" s="510"/>
      <c r="BX197" s="510"/>
      <c r="BY197" s="511"/>
      <c r="BZ197" s="511"/>
      <c r="CA197" s="511"/>
      <c r="CB197" s="511"/>
      <c r="CC197" s="511"/>
      <c r="CD197" s="511"/>
      <c r="CE197" s="511"/>
      <c r="CF197" s="511"/>
      <c r="CG197" s="511"/>
      <c r="CH197" s="511"/>
      <c r="CI197" s="84"/>
      <c r="CJ197" s="84"/>
      <c r="CK197" s="84"/>
      <c r="CL197" s="84"/>
      <c r="CM197" s="84"/>
      <c r="CN197" s="84"/>
      <c r="CO197" s="84"/>
      <c r="CP197" s="84"/>
      <c r="CQ197" s="84"/>
      <c r="CR197" s="84"/>
      <c r="CS197" s="84"/>
      <c r="CT197" s="84"/>
      <c r="CU197" s="84"/>
      <c r="CV197" s="84"/>
      <c r="CW197" s="84"/>
      <c r="CX197" s="84"/>
      <c r="CY197" s="84"/>
      <c r="CZ197" s="84"/>
    </row>
    <row r="198" s="385" customFormat="true" ht="15" customHeight="true" x14ac:dyDescent="0.2">
      <c r="A198" s="219"/>
      <c r="B198" s="213"/>
      <c r="C198" s="182"/>
      <c r="D198" s="181"/>
      <c r="E198" s="181"/>
      <c r="F198" s="181"/>
      <c r="G198" s="180"/>
      <c r="H198" s="179"/>
      <c r="I198" s="181"/>
      <c r="J198" s="181"/>
      <c r="K198" s="181"/>
      <c r="L198" s="178"/>
      <c r="M198" s="182"/>
      <c r="N198" s="181"/>
      <c r="O198" s="181"/>
      <c r="P198" s="181"/>
      <c r="Q198" s="180"/>
      <c r="R198" s="179"/>
      <c r="S198" s="181"/>
      <c r="T198" s="181"/>
      <c r="U198" s="181"/>
      <c r="V198" s="181"/>
      <c r="W198" s="181"/>
      <c r="X198" s="181"/>
      <c r="Y198" s="181"/>
      <c r="Z198" s="181"/>
      <c r="AA198" s="181"/>
      <c r="AB198" s="181"/>
      <c r="AC198" s="181"/>
      <c r="AD198" s="181"/>
      <c r="AE198" s="181"/>
      <c r="AF198" s="181"/>
      <c r="AG198" s="181"/>
      <c r="AH198" s="178"/>
      <c r="AI198" s="743"/>
      <c r="AJ198" s="743"/>
      <c r="AK198" s="743"/>
      <c r="AL198" s="743"/>
      <c r="AM198" s="743"/>
      <c r="AN198" s="743"/>
      <c r="AO198" s="743"/>
      <c r="AP198" s="743"/>
      <c r="AQ198" s="743"/>
      <c r="AR198" s="743"/>
      <c r="AS198" s="743"/>
      <c r="AT198" s="743"/>
      <c r="AU198" s="743"/>
      <c r="AV198" s="743"/>
      <c r="AW198" s="743"/>
      <c r="AX198" s="743"/>
      <c r="AY198" s="743"/>
      <c r="AZ198" s="422"/>
      <c r="BA198" s="762"/>
      <c r="BB198" s="641"/>
      <c r="BC198" s="524"/>
      <c r="BD198" s="510"/>
      <c r="BE198" s="510"/>
      <c r="BF198" s="510"/>
      <c r="BG198" s="528"/>
      <c r="BH198" s="524"/>
      <c r="BI198" s="510"/>
      <c r="BJ198" s="510"/>
      <c r="BK198" s="510"/>
      <c r="BL198" s="528"/>
      <c r="BM198" s="524"/>
      <c r="BN198" s="510"/>
      <c r="BO198" s="510"/>
      <c r="BP198" s="510"/>
      <c r="BQ198" s="528"/>
      <c r="BR198" s="524"/>
      <c r="BS198" s="510"/>
      <c r="BT198" s="510"/>
      <c r="BU198" s="510"/>
      <c r="BV198" s="510"/>
      <c r="BW198" s="510"/>
      <c r="BX198" s="510"/>
      <c r="BY198" s="511"/>
      <c r="BZ198" s="511"/>
      <c r="CA198" s="511"/>
      <c r="CB198" s="511"/>
      <c r="CC198" s="511"/>
      <c r="CD198" s="511"/>
      <c r="CE198" s="511"/>
      <c r="CF198" s="511"/>
      <c r="CG198" s="511"/>
      <c r="CH198" s="511"/>
      <c r="CI198" s="84"/>
      <c r="CJ198" s="84"/>
      <c r="CK198" s="84"/>
      <c r="CL198" s="84"/>
      <c r="CM198" s="84"/>
      <c r="CN198" s="84"/>
      <c r="CO198" s="84"/>
      <c r="CP198" s="84"/>
      <c r="CQ198" s="84"/>
      <c r="CR198" s="84"/>
      <c r="CS198" s="84"/>
      <c r="CT198" s="84"/>
      <c r="CU198" s="84"/>
      <c r="CV198" s="84"/>
      <c r="CW198" s="84"/>
      <c r="CX198" s="84"/>
      <c r="CY198" s="84"/>
      <c r="CZ198" s="84"/>
    </row>
    <row r="199" s="385" customFormat="true" ht="15" customHeight="true" x14ac:dyDescent="0.2">
      <c r="A199" s="241"/>
      <c r="B199" s="212"/>
      <c r="C199" s="175"/>
      <c r="D199" s="177"/>
      <c r="E199" s="177"/>
      <c r="F199" s="177"/>
      <c r="G199" s="176"/>
      <c r="H199" s="174"/>
      <c r="I199" s="177"/>
      <c r="J199" s="177"/>
      <c r="K199" s="177"/>
      <c r="L199" s="173"/>
      <c r="M199" s="175"/>
      <c r="N199" s="177"/>
      <c r="O199" s="177"/>
      <c r="P199" s="177"/>
      <c r="Q199" s="176"/>
      <c r="R199" s="174"/>
      <c r="S199" s="177"/>
      <c r="T199" s="177"/>
      <c r="U199" s="177"/>
      <c r="V199" s="177"/>
      <c r="W199" s="177"/>
      <c r="X199" s="177"/>
      <c r="Y199" s="177"/>
      <c r="Z199" s="177"/>
      <c r="AA199" s="177"/>
      <c r="AB199" s="177"/>
      <c r="AC199" s="177"/>
      <c r="AD199" s="177"/>
      <c r="AE199" s="177"/>
      <c r="AF199" s="177"/>
      <c r="AG199" s="177"/>
      <c r="AH199" s="173"/>
      <c r="AI199" s="743"/>
      <c r="AJ199" s="743"/>
      <c r="AK199" s="743"/>
      <c r="AL199" s="743"/>
      <c r="AM199" s="743"/>
      <c r="AN199" s="743"/>
      <c r="AO199" s="743"/>
      <c r="AP199" s="743"/>
      <c r="AQ199" s="743"/>
      <c r="AR199" s="743"/>
      <c r="AS199" s="743"/>
      <c r="AT199" s="743"/>
      <c r="AU199" s="743"/>
      <c r="AV199" s="743"/>
      <c r="AW199" s="743"/>
      <c r="AX199" s="743"/>
      <c r="AY199" s="743"/>
      <c r="AZ199" s="422"/>
      <c r="BA199" s="762"/>
      <c r="BB199" s="641"/>
      <c r="BC199" s="524"/>
      <c r="BD199" s="510"/>
      <c r="BE199" s="510"/>
      <c r="BF199" s="510"/>
      <c r="BG199" s="528"/>
      <c r="BH199" s="524"/>
      <c r="BI199" s="510"/>
      <c r="BJ199" s="510"/>
      <c r="BK199" s="510"/>
      <c r="BL199" s="528"/>
      <c r="BM199" s="524"/>
      <c r="BN199" s="510"/>
      <c r="BO199" s="510"/>
      <c r="BP199" s="510"/>
      <c r="BQ199" s="528"/>
      <c r="BR199" s="524"/>
      <c r="BS199" s="510"/>
      <c r="BT199" s="510"/>
      <c r="BU199" s="510"/>
      <c r="BV199" s="510"/>
      <c r="BW199" s="510"/>
      <c r="BX199" s="510"/>
      <c r="BY199" s="511"/>
      <c r="BZ199" s="511"/>
      <c r="CA199" s="511"/>
      <c r="CB199" s="511"/>
      <c r="CC199" s="511"/>
      <c r="CD199" s="511"/>
      <c r="CE199" s="511"/>
      <c r="CF199" s="511"/>
      <c r="CG199" s="511"/>
      <c r="CH199" s="511"/>
      <c r="CI199" s="84"/>
      <c r="CJ199" s="84"/>
      <c r="CK199" s="84"/>
      <c r="CL199" s="84"/>
      <c r="CM199" s="84"/>
      <c r="CN199" s="84"/>
      <c r="CO199" s="84"/>
      <c r="CP199" s="84"/>
      <c r="CQ199" s="84"/>
      <c r="CR199" s="84"/>
      <c r="CS199" s="84"/>
      <c r="CT199" s="84"/>
      <c r="CU199" s="84"/>
      <c r="CV199" s="84"/>
      <c r="CW199" s="84"/>
      <c r="CX199" s="84"/>
      <c r="CY199" s="84"/>
      <c r="CZ199" s="84"/>
    </row>
    <row r="200" s="385" customFormat="true" ht="15" customHeight="true" x14ac:dyDescent="0.2">
      <c r="A200" s="241"/>
      <c r="B200" s="212"/>
      <c r="C200" s="175"/>
      <c r="D200" s="177"/>
      <c r="E200" s="177"/>
      <c r="F200" s="177"/>
      <c r="G200" s="176"/>
      <c r="H200" s="174"/>
      <c r="I200" s="177"/>
      <c r="J200" s="177"/>
      <c r="K200" s="177"/>
      <c r="L200" s="173"/>
      <c r="M200" s="175"/>
      <c r="N200" s="177"/>
      <c r="O200" s="177"/>
      <c r="P200" s="177"/>
      <c r="Q200" s="176"/>
      <c r="R200" s="174"/>
      <c r="S200" s="177"/>
      <c r="T200" s="177"/>
      <c r="U200" s="177"/>
      <c r="V200" s="177"/>
      <c r="W200" s="177"/>
      <c r="X200" s="177"/>
      <c r="Y200" s="177"/>
      <c r="Z200" s="177"/>
      <c r="AA200" s="177"/>
      <c r="AB200" s="177"/>
      <c r="AC200" s="177"/>
      <c r="AD200" s="177"/>
      <c r="AE200" s="177"/>
      <c r="AF200" s="177"/>
      <c r="AG200" s="177"/>
      <c r="AH200" s="173"/>
      <c r="AI200" s="743"/>
      <c r="AJ200" s="743"/>
      <c r="AK200" s="743"/>
      <c r="AL200" s="743"/>
      <c r="AM200" s="743"/>
      <c r="AN200" s="743"/>
      <c r="AO200" s="743"/>
      <c r="AP200" s="743"/>
      <c r="AQ200" s="743"/>
      <c r="AR200" s="743"/>
      <c r="AS200" s="743"/>
      <c r="AT200" s="743"/>
      <c r="AU200" s="743"/>
      <c r="AV200" s="743"/>
      <c r="AW200" s="743"/>
      <c r="AX200" s="743"/>
      <c r="AY200" s="743"/>
      <c r="AZ200" s="422"/>
      <c r="BA200" s="762"/>
      <c r="BB200" s="641"/>
      <c r="BC200" s="524"/>
      <c r="BD200" s="510"/>
      <c r="BE200" s="510"/>
      <c r="BF200" s="510"/>
      <c r="BG200" s="528"/>
      <c r="BH200" s="524"/>
      <c r="BI200" s="510"/>
      <c r="BJ200" s="510"/>
      <c r="BK200" s="510"/>
      <c r="BL200" s="528"/>
      <c r="BM200" s="524"/>
      <c r="BN200" s="510"/>
      <c r="BO200" s="510"/>
      <c r="BP200" s="510"/>
      <c r="BQ200" s="528"/>
      <c r="BR200" s="524"/>
      <c r="BS200" s="510"/>
      <c r="BT200" s="510"/>
      <c r="BU200" s="510"/>
      <c r="BV200" s="510"/>
      <c r="BW200" s="510"/>
      <c r="BX200" s="510"/>
      <c r="BY200" s="511"/>
      <c r="BZ200" s="511"/>
      <c r="CA200" s="511"/>
      <c r="CB200" s="511"/>
      <c r="CC200" s="511"/>
      <c r="CD200" s="511"/>
      <c r="CE200" s="511"/>
      <c r="CF200" s="511"/>
      <c r="CG200" s="511"/>
      <c r="CH200" s="511"/>
      <c r="CI200" s="84"/>
      <c r="CJ200" s="84"/>
      <c r="CK200" s="84"/>
      <c r="CL200" s="84"/>
      <c r="CM200" s="84"/>
      <c r="CN200" s="84"/>
      <c r="CO200" s="84"/>
      <c r="CP200" s="84"/>
      <c r="CQ200" s="84"/>
      <c r="CR200" s="84"/>
      <c r="CS200" s="84"/>
      <c r="CT200" s="84"/>
      <c r="CU200" s="84"/>
      <c r="CV200" s="84"/>
      <c r="CW200" s="84"/>
      <c r="CX200" s="84"/>
      <c r="CY200" s="84"/>
      <c r="CZ200" s="84"/>
    </row>
    <row r="201" s="385" customFormat="true" ht="15" customHeight="true" x14ac:dyDescent="0.2">
      <c r="A201" s="241"/>
      <c r="B201" s="212"/>
      <c r="C201" s="175"/>
      <c r="D201" s="177"/>
      <c r="E201" s="177"/>
      <c r="F201" s="177"/>
      <c r="G201" s="176"/>
      <c r="H201" s="174"/>
      <c r="I201" s="177"/>
      <c r="J201" s="177"/>
      <c r="K201" s="177"/>
      <c r="L201" s="173"/>
      <c r="M201" s="175"/>
      <c r="N201" s="177"/>
      <c r="O201" s="177"/>
      <c r="P201" s="177"/>
      <c r="Q201" s="176"/>
      <c r="R201" s="174"/>
      <c r="S201" s="177"/>
      <c r="T201" s="177"/>
      <c r="U201" s="177"/>
      <c r="V201" s="177"/>
      <c r="W201" s="177"/>
      <c r="X201" s="177"/>
      <c r="Y201" s="177"/>
      <c r="Z201" s="177"/>
      <c r="AA201" s="177"/>
      <c r="AB201" s="177"/>
      <c r="AC201" s="177"/>
      <c r="AD201" s="177"/>
      <c r="AE201" s="177"/>
      <c r="AF201" s="177"/>
      <c r="AG201" s="177"/>
      <c r="AH201" s="173"/>
      <c r="AI201" s="743"/>
      <c r="AJ201" s="743"/>
      <c r="AK201" s="743"/>
      <c r="AL201" s="743"/>
      <c r="AM201" s="743"/>
      <c r="AN201" s="743"/>
      <c r="AO201" s="743"/>
      <c r="AP201" s="743"/>
      <c r="AQ201" s="743"/>
      <c r="AR201" s="743"/>
      <c r="AS201" s="743"/>
      <c r="AT201" s="743"/>
      <c r="AU201" s="743"/>
      <c r="AV201" s="743"/>
      <c r="AW201" s="743"/>
      <c r="AX201" s="743"/>
      <c r="AY201" s="743"/>
      <c r="AZ201" s="422"/>
      <c r="BA201" s="762"/>
      <c r="BB201" s="641"/>
      <c r="BC201" s="524"/>
      <c r="BD201" s="510"/>
      <c r="BE201" s="510"/>
      <c r="BF201" s="510"/>
      <c r="BG201" s="528"/>
      <c r="BH201" s="524"/>
      <c r="BI201" s="510"/>
      <c r="BJ201" s="510"/>
      <c r="BK201" s="510"/>
      <c r="BL201" s="528"/>
      <c r="BM201" s="524"/>
      <c r="BN201" s="510"/>
      <c r="BO201" s="510"/>
      <c r="BP201" s="510"/>
      <c r="BQ201" s="528"/>
      <c r="BR201" s="524"/>
      <c r="BS201" s="510"/>
      <c r="BT201" s="510"/>
      <c r="BU201" s="510"/>
      <c r="BV201" s="510"/>
      <c r="BW201" s="510"/>
      <c r="BX201" s="510"/>
      <c r="BY201" s="511"/>
      <c r="BZ201" s="511"/>
      <c r="CA201" s="511"/>
      <c r="CB201" s="511"/>
      <c r="CC201" s="511"/>
      <c r="CD201" s="511"/>
      <c r="CE201" s="511"/>
      <c r="CF201" s="511"/>
      <c r="CG201" s="511"/>
      <c r="CH201" s="511"/>
      <c r="CI201" s="84"/>
      <c r="CJ201" s="84"/>
      <c r="CK201" s="84"/>
      <c r="CL201" s="84"/>
      <c r="CM201" s="84"/>
      <c r="CN201" s="84"/>
      <c r="CO201" s="84"/>
      <c r="CP201" s="84"/>
      <c r="CQ201" s="84"/>
      <c r="CR201" s="84"/>
      <c r="CS201" s="84"/>
      <c r="CT201" s="84"/>
      <c r="CU201" s="84"/>
      <c r="CV201" s="84"/>
      <c r="CW201" s="84"/>
      <c r="CX201" s="84"/>
      <c r="CY201" s="84"/>
      <c r="CZ201" s="84"/>
    </row>
    <row r="202" s="385" customFormat="true" ht="15" customHeight="true" x14ac:dyDescent="0.2">
      <c r="A202" s="241"/>
      <c r="B202" s="212"/>
      <c r="C202" s="175"/>
      <c r="D202" s="177"/>
      <c r="E202" s="177"/>
      <c r="F202" s="177"/>
      <c r="G202" s="176"/>
      <c r="H202" s="174"/>
      <c r="I202" s="177"/>
      <c r="J202" s="177"/>
      <c r="K202" s="177"/>
      <c r="L202" s="173"/>
      <c r="M202" s="175"/>
      <c r="N202" s="177"/>
      <c r="O202" s="177"/>
      <c r="P202" s="177"/>
      <c r="Q202" s="176"/>
      <c r="R202" s="174"/>
      <c r="S202" s="177"/>
      <c r="T202" s="177"/>
      <c r="U202" s="177"/>
      <c r="V202" s="177"/>
      <c r="W202" s="177"/>
      <c r="X202" s="177"/>
      <c r="Y202" s="177"/>
      <c r="Z202" s="177"/>
      <c r="AA202" s="177"/>
      <c r="AB202" s="177"/>
      <c r="AC202" s="177"/>
      <c r="AD202" s="177"/>
      <c r="AE202" s="177"/>
      <c r="AF202" s="177"/>
      <c r="AG202" s="177"/>
      <c r="AH202" s="173"/>
      <c r="AI202" s="743"/>
      <c r="AJ202" s="743"/>
      <c r="AK202" s="743"/>
      <c r="AL202" s="743"/>
      <c r="AM202" s="743"/>
      <c r="AN202" s="743"/>
      <c r="AO202" s="743"/>
      <c r="AP202" s="743"/>
      <c r="AQ202" s="743"/>
      <c r="AR202" s="743"/>
      <c r="AS202" s="743"/>
      <c r="AT202" s="743"/>
      <c r="AU202" s="743"/>
      <c r="AV202" s="743"/>
      <c r="AW202" s="743"/>
      <c r="AX202" s="743"/>
      <c r="AY202" s="743"/>
      <c r="AZ202" s="422"/>
      <c r="BA202" s="762"/>
      <c r="BB202" s="641"/>
      <c r="BC202" s="524"/>
      <c r="BD202" s="510"/>
      <c r="BE202" s="510"/>
      <c r="BF202" s="510"/>
      <c r="BG202" s="528"/>
      <c r="BH202" s="524"/>
      <c r="BI202" s="510"/>
      <c r="BJ202" s="510"/>
      <c r="BK202" s="510"/>
      <c r="BL202" s="528"/>
      <c r="BM202" s="524"/>
      <c r="BN202" s="510"/>
      <c r="BO202" s="510"/>
      <c r="BP202" s="510"/>
      <c r="BQ202" s="528"/>
      <c r="BR202" s="524"/>
      <c r="BS202" s="510"/>
      <c r="BT202" s="510"/>
      <c r="BU202" s="510"/>
      <c r="BV202" s="510"/>
      <c r="BW202" s="510"/>
      <c r="BX202" s="510"/>
      <c r="BY202" s="511"/>
      <c r="BZ202" s="511"/>
      <c r="CA202" s="511"/>
      <c r="CB202" s="511"/>
      <c r="CC202" s="511"/>
      <c r="CD202" s="511"/>
      <c r="CE202" s="511"/>
      <c r="CF202" s="511"/>
      <c r="CG202" s="511"/>
      <c r="CH202" s="511"/>
      <c r="CI202" s="84"/>
      <c r="CJ202" s="84"/>
      <c r="CK202" s="84"/>
      <c r="CL202" s="84"/>
      <c r="CM202" s="84"/>
      <c r="CN202" s="84"/>
      <c r="CO202" s="84"/>
      <c r="CP202" s="84"/>
      <c r="CQ202" s="84"/>
      <c r="CR202" s="84"/>
      <c r="CS202" s="84"/>
      <c r="CT202" s="84"/>
      <c r="CU202" s="84"/>
      <c r="CV202" s="84"/>
      <c r="CW202" s="84"/>
      <c r="CX202" s="84"/>
      <c r="CY202" s="84"/>
      <c r="CZ202" s="84"/>
    </row>
    <row r="203" s="603" customFormat="true" ht="15" customHeight="true" x14ac:dyDescent="0.2">
      <c r="A203" s="219"/>
      <c r="B203" s="213"/>
      <c r="C203" s="194"/>
      <c r="D203" s="193"/>
      <c r="E203" s="193"/>
      <c r="F203" s="193"/>
      <c r="G203" s="192"/>
      <c r="H203" s="191"/>
      <c r="I203" s="193"/>
      <c r="J203" s="193"/>
      <c r="K203" s="193"/>
      <c r="L203" s="190"/>
      <c r="M203" s="194"/>
      <c r="N203" s="193"/>
      <c r="O203" s="193"/>
      <c r="P203" s="193"/>
      <c r="Q203" s="192"/>
      <c r="R203" s="191"/>
      <c r="S203" s="193"/>
      <c r="T203" s="193"/>
      <c r="U203" s="193"/>
      <c r="V203" s="193"/>
      <c r="W203" s="193"/>
      <c r="X203" s="193"/>
      <c r="Y203" s="193"/>
      <c r="Z203" s="193"/>
      <c r="AA203" s="193"/>
      <c r="AB203" s="193"/>
      <c r="AC203" s="193"/>
      <c r="AD203" s="193"/>
      <c r="AE203" s="193"/>
      <c r="AF203" s="193"/>
      <c r="AG203" s="193"/>
      <c r="AH203" s="190"/>
      <c r="AI203" s="743"/>
      <c r="AJ203" s="743"/>
      <c r="AK203" s="743"/>
      <c r="AL203" s="743"/>
      <c r="AM203" s="743"/>
      <c r="AN203" s="743"/>
      <c r="AO203" s="743"/>
      <c r="AP203" s="743"/>
      <c r="AQ203" s="743"/>
      <c r="AR203" s="743"/>
      <c r="AS203" s="743"/>
      <c r="AT203" s="743"/>
      <c r="AU203" s="743"/>
      <c r="AV203" s="743"/>
      <c r="AW203" s="743"/>
      <c r="AX203" s="743"/>
      <c r="AY203" s="743"/>
      <c r="AZ203" s="422"/>
      <c r="BA203" s="762"/>
      <c r="BB203" s="641"/>
      <c r="BC203" s="524"/>
      <c r="BD203" s="510"/>
      <c r="BE203" s="510"/>
      <c r="BF203" s="510"/>
      <c r="BG203" s="528"/>
      <c r="BH203" s="524"/>
      <c r="BI203" s="510"/>
      <c r="BJ203" s="510"/>
      <c r="BK203" s="510"/>
      <c r="BL203" s="528"/>
      <c r="BM203" s="524"/>
      <c r="BN203" s="510"/>
      <c r="BO203" s="510"/>
      <c r="BP203" s="510"/>
      <c r="BQ203" s="528"/>
      <c r="BR203" s="524"/>
      <c r="BS203" s="510"/>
      <c r="BT203" s="510"/>
      <c r="BU203" s="510"/>
      <c r="BV203" s="510"/>
      <c r="BW203" s="510"/>
      <c r="BX203" s="510"/>
      <c r="BY203" s="511"/>
      <c r="BZ203" s="511"/>
      <c r="CA203" s="511"/>
      <c r="CB203" s="511"/>
      <c r="CC203" s="511"/>
      <c r="CD203" s="511"/>
      <c r="CE203" s="511"/>
      <c r="CF203" s="511"/>
      <c r="CG203" s="511"/>
      <c r="CH203" s="511"/>
      <c r="CI203" s="84"/>
      <c r="CJ203" s="84"/>
      <c r="CK203" s="84"/>
      <c r="CL203" s="84"/>
      <c r="CM203" s="84"/>
      <c r="CN203" s="84"/>
      <c r="CO203" s="84"/>
      <c r="CP203" s="84"/>
      <c r="CQ203" s="84"/>
      <c r="CR203" s="84"/>
      <c r="CS203" s="84"/>
      <c r="CT203" s="84"/>
      <c r="CU203" s="84"/>
      <c r="CV203" s="84"/>
      <c r="CW203" s="84"/>
      <c r="CX203" s="84"/>
      <c r="CY203" s="84"/>
      <c r="CZ203" s="84"/>
    </row>
    <row r="204" s="603" customFormat="true" ht="15" customHeight="true" x14ac:dyDescent="0.2">
      <c r="A204" s="219"/>
      <c r="B204" s="213"/>
      <c r="C204" s="194"/>
      <c r="D204" s="193"/>
      <c r="E204" s="193"/>
      <c r="F204" s="193"/>
      <c r="G204" s="192"/>
      <c r="H204" s="191"/>
      <c r="I204" s="193"/>
      <c r="J204" s="193"/>
      <c r="K204" s="193"/>
      <c r="L204" s="190"/>
      <c r="M204" s="194"/>
      <c r="N204" s="193"/>
      <c r="O204" s="193"/>
      <c r="P204" s="193"/>
      <c r="Q204" s="192"/>
      <c r="R204" s="191"/>
      <c r="S204" s="193"/>
      <c r="T204" s="193"/>
      <c r="U204" s="193"/>
      <c r="V204" s="193"/>
      <c r="W204" s="193"/>
      <c r="X204" s="193"/>
      <c r="Y204" s="193"/>
      <c r="Z204" s="193"/>
      <c r="AA204" s="193"/>
      <c r="AB204" s="193"/>
      <c r="AC204" s="193"/>
      <c r="AD204" s="193"/>
      <c r="AE204" s="193"/>
      <c r="AF204" s="193"/>
      <c r="AG204" s="193"/>
      <c r="AH204" s="190"/>
      <c r="AI204" s="743"/>
      <c r="AJ204" s="743"/>
      <c r="AK204" s="743"/>
      <c r="AL204" s="743"/>
      <c r="AM204" s="743"/>
      <c r="AN204" s="743"/>
      <c r="AO204" s="743"/>
      <c r="AP204" s="743"/>
      <c r="AQ204" s="743"/>
      <c r="AR204" s="743"/>
      <c r="AS204" s="743"/>
      <c r="AT204" s="743"/>
      <c r="AU204" s="743"/>
      <c r="AV204" s="743"/>
      <c r="AW204" s="743"/>
      <c r="AX204" s="743"/>
      <c r="AY204" s="743"/>
      <c r="AZ204" s="422"/>
      <c r="BA204" s="762"/>
      <c r="BB204" s="641"/>
      <c r="BC204" s="524"/>
      <c r="BD204" s="510"/>
      <c r="BE204" s="510"/>
      <c r="BF204" s="510"/>
      <c r="BG204" s="528"/>
      <c r="BH204" s="524"/>
      <c r="BI204" s="510"/>
      <c r="BJ204" s="510"/>
      <c r="BK204" s="510"/>
      <c r="BL204" s="528"/>
      <c r="BM204" s="524"/>
      <c r="BN204" s="510"/>
      <c r="BO204" s="510"/>
      <c r="BP204" s="510"/>
      <c r="BQ204" s="528"/>
      <c r="BR204" s="524"/>
      <c r="BS204" s="510"/>
      <c r="BT204" s="510"/>
      <c r="BU204" s="510"/>
      <c r="BV204" s="510"/>
      <c r="BW204" s="510"/>
      <c r="BX204" s="510"/>
      <c r="BY204" s="511"/>
      <c r="BZ204" s="511"/>
      <c r="CA204" s="511"/>
      <c r="CB204" s="511"/>
      <c r="CC204" s="511"/>
      <c r="CD204" s="511"/>
      <c r="CE204" s="511"/>
      <c r="CF204" s="511"/>
      <c r="CG204" s="511"/>
      <c r="CH204" s="511"/>
      <c r="CI204" s="84"/>
      <c r="CJ204" s="84"/>
      <c r="CK204" s="84"/>
      <c r="CL204" s="84"/>
      <c r="CM204" s="84"/>
      <c r="CN204" s="84"/>
      <c r="CO204" s="84"/>
      <c r="CP204" s="84"/>
      <c r="CQ204" s="84"/>
      <c r="CR204" s="84"/>
      <c r="CS204" s="84"/>
      <c r="CT204" s="84"/>
      <c r="CU204" s="84"/>
      <c r="CV204" s="84"/>
      <c r="CW204" s="84"/>
      <c r="CX204" s="84"/>
      <c r="CY204" s="84"/>
      <c r="CZ204" s="84"/>
    </row>
    <row r="205" s="603" customFormat="true" ht="15" customHeight="true" x14ac:dyDescent="0.2">
      <c r="A205" s="101"/>
      <c r="B205" s="98"/>
      <c r="C205" s="189"/>
      <c r="D205" s="188"/>
      <c r="E205" s="188"/>
      <c r="F205" s="188"/>
      <c r="G205" s="187"/>
      <c r="H205" s="186"/>
      <c r="I205" s="188"/>
      <c r="J205" s="188"/>
      <c r="K205" s="188"/>
      <c r="L205" s="185"/>
      <c r="M205" s="189"/>
      <c r="N205" s="188"/>
      <c r="O205" s="188"/>
      <c r="P205" s="188"/>
      <c r="Q205" s="187"/>
      <c r="R205" s="186"/>
      <c r="S205" s="188"/>
      <c r="T205" s="188"/>
      <c r="U205" s="188"/>
      <c r="V205" s="188"/>
      <c r="W205" s="188"/>
      <c r="X205" s="188"/>
      <c r="Y205" s="188"/>
      <c r="Z205" s="188"/>
      <c r="AA205" s="188"/>
      <c r="AB205" s="188"/>
      <c r="AC205" s="188"/>
      <c r="AD205" s="188"/>
      <c r="AE205" s="188"/>
      <c r="AF205" s="188"/>
      <c r="AG205" s="188"/>
      <c r="AH205" s="185"/>
      <c r="AI205" s="743"/>
      <c r="AJ205" s="743"/>
      <c r="AK205" s="743"/>
      <c r="AL205" s="743"/>
      <c r="AM205" s="743"/>
      <c r="AN205" s="743"/>
      <c r="AO205" s="743"/>
      <c r="AP205" s="743"/>
      <c r="AQ205" s="743"/>
      <c r="AR205" s="743"/>
      <c r="AS205" s="743"/>
      <c r="AT205" s="743"/>
      <c r="AU205" s="743"/>
      <c r="AV205" s="743"/>
      <c r="AW205" s="743"/>
      <c r="AX205" s="743"/>
      <c r="AY205" s="743"/>
      <c r="AZ205" s="422"/>
      <c r="BA205" s="762"/>
      <c r="BB205" s="641"/>
      <c r="BC205" s="527"/>
      <c r="BD205" s="526"/>
      <c r="BE205" s="526"/>
      <c r="BF205" s="526"/>
      <c r="BG205" s="530"/>
      <c r="BH205" s="527"/>
      <c r="BI205" s="526"/>
      <c r="BJ205" s="526"/>
      <c r="BK205" s="526"/>
      <c r="BL205" s="530"/>
      <c r="BM205" s="527"/>
      <c r="BN205" s="526"/>
      <c r="BO205" s="526"/>
      <c r="BP205" s="526"/>
      <c r="BQ205" s="530"/>
      <c r="BR205" s="527"/>
      <c r="BS205" s="526"/>
      <c r="BT205" s="526"/>
      <c r="BU205" s="526"/>
      <c r="BV205" s="526"/>
      <c r="BW205" s="526"/>
      <c r="BX205" s="526"/>
      <c r="BY205" s="529"/>
      <c r="BZ205" s="529"/>
      <c r="CA205" s="529"/>
      <c r="CB205" s="529"/>
      <c r="CC205" s="529"/>
      <c r="CD205" s="529"/>
      <c r="CE205" s="529"/>
      <c r="CF205" s="529"/>
      <c r="CG205" s="529"/>
      <c r="CH205" s="529"/>
      <c r="CI205" s="84"/>
      <c r="CJ205" s="84"/>
      <c r="CK205" s="84"/>
      <c r="CL205" s="84"/>
      <c r="CM205" s="84"/>
      <c r="CN205" s="84"/>
      <c r="CO205" s="84"/>
      <c r="CP205" s="84"/>
      <c r="CQ205" s="84"/>
      <c r="CR205" s="84"/>
      <c r="CS205" s="84"/>
      <c r="CT205" s="84"/>
      <c r="CU205" s="84"/>
      <c r="CV205" s="84"/>
      <c r="CW205" s="84"/>
      <c r="CX205" s="84"/>
      <c r="CY205" s="84"/>
      <c r="CZ205" s="84"/>
    </row>
    <row r="206" s="603" customFormat="true" ht="250.15" customHeight="true" x14ac:dyDescent="0.2">
      <c r="B206" s="243"/>
      <c r="AI206" s="422"/>
      <c r="AJ206" s="422"/>
      <c r="AK206" s="422"/>
      <c r="AL206" s="422"/>
      <c r="AM206" s="422"/>
      <c r="AN206" s="422"/>
      <c r="AO206" s="422"/>
      <c r="AP206" s="422"/>
      <c r="AQ206" s="422"/>
      <c r="AR206" s="422"/>
      <c r="AS206" s="422"/>
      <c r="AT206" s="422"/>
      <c r="AU206" s="422"/>
      <c r="AV206" s="422"/>
      <c r="AW206" s="422"/>
      <c r="AX206" s="422"/>
      <c r="AY206" s="422"/>
      <c r="AZ206" s="422"/>
      <c r="BA206" s="386"/>
      <c r="BB206" s="384"/>
      <c r="BC206" s="384"/>
      <c r="BD206" s="384"/>
      <c r="BE206" s="384"/>
      <c r="BF206" s="384"/>
      <c r="BG206" s="384"/>
      <c r="BH206" s="384"/>
      <c r="BI206" s="384"/>
      <c r="BJ206" s="384"/>
      <c r="BK206" s="384"/>
      <c r="BL206" s="384"/>
      <c r="BM206" s="384"/>
      <c r="BN206" s="384"/>
      <c r="BO206" s="384"/>
      <c r="BP206" s="384"/>
      <c r="BQ206" s="384"/>
      <c r="BR206" s="384"/>
      <c r="BS206" s="384"/>
      <c r="BT206" s="384"/>
      <c r="BU206" s="384"/>
      <c r="BV206" s="384"/>
      <c r="BW206" s="384"/>
      <c r="BX206" s="384"/>
      <c r="BY206" s="386"/>
      <c r="BZ206" s="421"/>
      <c r="CA206" s="421"/>
      <c r="CB206" s="421"/>
      <c r="CC206" s="421"/>
      <c r="CD206" s="421"/>
      <c r="CE206" s="421"/>
      <c r="CF206" s="421"/>
      <c r="CG206" s="421"/>
      <c r="CH206" s="421"/>
      <c r="CI206" s="421"/>
      <c r="CJ206" s="421"/>
      <c r="CK206" s="421"/>
      <c r="CL206" s="421"/>
      <c r="CM206" s="421"/>
      <c r="CN206" s="421"/>
      <c r="CO206" s="421"/>
      <c r="CP206" s="421"/>
      <c r="CQ206" s="421"/>
      <c r="CR206" s="421"/>
      <c r="CS206" s="421"/>
      <c r="CT206" s="421"/>
      <c r="CU206" s="421"/>
      <c r="CV206" s="421"/>
      <c r="CW206" s="421"/>
      <c r="CX206" s="421"/>
      <c r="CY206" s="421"/>
      <c r="CZ206" s="421"/>
    </row>
    <row r="207" s="365" customFormat="true" ht="18" customHeight="true" x14ac:dyDescent="0.2">
      <c r="AI207" s="417"/>
      <c r="AJ207" s="417"/>
      <c r="AK207" s="417"/>
      <c r="AL207" s="417"/>
      <c r="AM207" s="417"/>
      <c r="AN207" s="417"/>
      <c r="AO207" s="417"/>
      <c r="AP207" s="417"/>
      <c r="AQ207" s="417"/>
      <c r="AR207" s="417"/>
      <c r="AS207" s="417"/>
      <c r="AT207" s="417"/>
      <c r="AU207" s="417"/>
      <c r="AV207" s="417"/>
      <c r="AW207" s="417"/>
      <c r="AX207" s="417"/>
      <c r="AY207" s="417"/>
      <c r="AZ207" s="417"/>
      <c r="BB207" s="388"/>
      <c r="BZ207" s="417"/>
      <c r="CA207" s="417"/>
      <c r="CB207" s="417"/>
      <c r="CC207" s="417"/>
      <c r="CD207" s="417"/>
      <c r="CE207" s="417"/>
      <c r="CF207" s="417"/>
      <c r="CG207" s="417"/>
      <c r="CH207" s="417"/>
      <c r="CI207" s="417"/>
      <c r="CJ207" s="417"/>
      <c r="CK207" s="417"/>
      <c r="CL207" s="417"/>
      <c r="CM207" s="417"/>
      <c r="CN207" s="417"/>
      <c r="CO207" s="417"/>
      <c r="CP207" s="417"/>
      <c r="CQ207" s="417"/>
      <c r="CR207" s="417"/>
      <c r="CS207" s="417"/>
      <c r="CT207" s="417"/>
      <c r="CU207" s="417"/>
      <c r="CV207" s="417"/>
      <c r="CW207" s="417"/>
      <c r="CX207" s="417"/>
      <c r="CY207" s="417"/>
      <c r="CZ207" s="417"/>
    </row>
    <row r="208" s="365" customFormat="true" ht="22.5" customHeight="true" x14ac:dyDescent="0.35">
      <c r="A208" s="865" t="str">
        <f>A1026</f>
        <v>Central African Republic</v>
      </c>
      <c r="B208" s="866"/>
      <c r="AI208" s="417"/>
      <c r="AJ208" s="417"/>
      <c r="AK208" s="417"/>
      <c r="AL208" s="417"/>
      <c r="AM208" s="417"/>
      <c r="AN208" s="417"/>
      <c r="AO208" s="417"/>
      <c r="AP208" s="417"/>
      <c r="AQ208" s="417"/>
      <c r="AR208" s="417"/>
      <c r="AS208" s="417"/>
      <c r="AT208" s="417"/>
      <c r="AU208" s="417"/>
      <c r="AV208" s="417"/>
      <c r="AW208" s="417"/>
      <c r="AX208" s="417"/>
      <c r="AY208" s="417"/>
      <c r="AZ208" s="417"/>
      <c r="BB208" s="388"/>
      <c r="BZ208" s="417"/>
      <c r="CA208" s="417"/>
      <c r="CB208" s="417"/>
      <c r="CC208" s="417"/>
      <c r="CD208" s="417"/>
      <c r="CE208" s="417"/>
      <c r="CF208" s="417"/>
      <c r="CG208" s="417"/>
      <c r="CH208" s="417"/>
      <c r="CI208" s="417"/>
      <c r="CJ208" s="417"/>
      <c r="CK208" s="417"/>
      <c r="CL208" s="417"/>
      <c r="CM208" s="417"/>
      <c r="CN208" s="417"/>
      <c r="CO208" s="417"/>
      <c r="CP208" s="417"/>
      <c r="CQ208" s="417"/>
      <c r="CR208" s="417"/>
      <c r="CS208" s="417"/>
      <c r="CT208" s="417"/>
      <c r="CU208" s="417"/>
      <c r="CV208" s="417"/>
      <c r="CW208" s="417"/>
      <c r="CX208" s="417"/>
      <c r="CY208" s="417"/>
      <c r="CZ208" s="417"/>
    </row>
    <row r="209" s="365" customFormat="true" ht="22.5" customHeight="true" x14ac:dyDescent="0.35">
      <c r="A209" s="392">
        <f>A1034</f>
        <v>2010</v>
      </c>
      <c r="B209" s="393"/>
      <c r="AI209" s="417"/>
      <c r="AJ209" s="417"/>
      <c r="AK209" s="417"/>
      <c r="AL209" s="417"/>
      <c r="AM209" s="417"/>
      <c r="AN209" s="417"/>
      <c r="AO209" s="417"/>
      <c r="AP209" s="417"/>
      <c r="AQ209" s="417"/>
      <c r="AR209" s="417"/>
      <c r="AS209" s="417"/>
      <c r="AT209" s="417"/>
      <c r="AU209" s="417"/>
      <c r="AV209" s="417"/>
      <c r="AW209" s="417"/>
      <c r="AX209" s="417"/>
      <c r="AY209" s="417"/>
      <c r="AZ209" s="417"/>
      <c r="BB209" s="388"/>
      <c r="BZ209" s="417"/>
      <c r="CA209" s="417"/>
      <c r="CB209" s="417"/>
      <c r="CC209" s="417"/>
      <c r="CD209" s="417"/>
      <c r="CE209" s="417"/>
      <c r="CF209" s="417"/>
      <c r="CG209" s="417"/>
      <c r="CH209" s="417"/>
      <c r="CI209" s="417"/>
      <c r="CJ209" s="417"/>
      <c r="CK209" s="417"/>
      <c r="CL209" s="417"/>
      <c r="CM209" s="417"/>
      <c r="CN209" s="417"/>
      <c r="CO209" s="417"/>
      <c r="CP209" s="417"/>
      <c r="CQ209" s="417"/>
      <c r="CR209" s="417"/>
      <c r="CS209" s="417"/>
      <c r="CT209" s="417"/>
      <c r="CU209" s="417"/>
      <c r="CV209" s="417"/>
      <c r="CW209" s="417"/>
      <c r="CX209" s="417"/>
      <c r="CY209" s="417"/>
      <c r="CZ209" s="417"/>
    </row>
    <row r="210" s="365" customFormat="true" ht="22.5" customHeight="true" x14ac:dyDescent="0.35">
      <c r="A210" s="634" t="s">
        <v>112</v>
      </c>
      <c r="B210" s="395"/>
      <c r="AI210" s="417"/>
      <c r="AJ210" s="417"/>
      <c r="AK210" s="417"/>
      <c r="AL210" s="417"/>
      <c r="AM210" s="417"/>
      <c r="AN210" s="417"/>
      <c r="AO210" s="417"/>
      <c r="AP210" s="417"/>
      <c r="AQ210" s="417"/>
      <c r="AR210" s="417"/>
      <c r="AS210" s="417"/>
      <c r="AT210" s="417"/>
      <c r="AU210" s="417"/>
      <c r="AV210" s="417"/>
      <c r="AW210" s="417"/>
      <c r="AX210" s="417"/>
      <c r="AY210" s="417"/>
      <c r="AZ210" s="417"/>
      <c r="BB210" s="388"/>
      <c r="BZ210" s="417"/>
      <c r="CA210" s="417"/>
      <c r="CB210" s="417"/>
      <c r="CC210" s="417"/>
      <c r="CD210" s="417"/>
      <c r="CE210" s="417"/>
      <c r="CF210" s="417"/>
      <c r="CG210" s="417"/>
      <c r="CH210" s="417"/>
      <c r="CI210" s="417"/>
      <c r="CJ210" s="417"/>
      <c r="CK210" s="417"/>
      <c r="CL210" s="417"/>
      <c r="CM210" s="417"/>
      <c r="CN210" s="417"/>
      <c r="CO210" s="417"/>
      <c r="CP210" s="417"/>
      <c r="CQ210" s="417"/>
      <c r="CR210" s="417"/>
      <c r="CS210" s="417"/>
      <c r="CT210" s="417"/>
      <c r="CU210" s="417"/>
      <c r="CV210" s="417"/>
      <c r="CW210" s="417"/>
      <c r="CX210" s="417"/>
      <c r="CY210" s="417"/>
      <c r="CZ210" s="417"/>
    </row>
    <row r="211" s="365" customFormat="true" ht="20.1" customHeight="true" x14ac:dyDescent="0.35">
      <c r="A211" s="397" t="s">
        <v>97</v>
      </c>
      <c r="B211" s="393"/>
      <c r="AI211" s="417"/>
      <c r="AJ211" s="417"/>
      <c r="AK211" s="417"/>
      <c r="AL211" s="417"/>
      <c r="AM211" s="417"/>
      <c r="AN211" s="417"/>
      <c r="AO211" s="417"/>
      <c r="AP211" s="417"/>
      <c r="AQ211" s="417"/>
      <c r="AR211" s="417"/>
      <c r="AS211" s="417"/>
      <c r="AT211" s="417"/>
      <c r="AU211" s="417"/>
      <c r="AV211" s="417"/>
      <c r="AW211" s="417"/>
      <c r="AX211" s="417"/>
      <c r="AY211" s="417"/>
      <c r="AZ211" s="417"/>
      <c r="BB211" s="388"/>
      <c r="BZ211" s="417"/>
      <c r="CA211" s="417"/>
      <c r="CB211" s="417"/>
      <c r="CC211" s="417"/>
      <c r="CD211" s="417"/>
      <c r="CE211" s="417"/>
      <c r="CF211" s="417"/>
      <c r="CG211" s="417"/>
      <c r="CH211" s="417"/>
      <c r="CI211" s="417"/>
      <c r="CJ211" s="417"/>
      <c r="CK211" s="417"/>
      <c r="CL211" s="417"/>
      <c r="CM211" s="417"/>
      <c r="CN211" s="417"/>
      <c r="CO211" s="417"/>
      <c r="CP211" s="417"/>
      <c r="CQ211" s="417"/>
      <c r="CR211" s="417"/>
      <c r="CS211" s="417"/>
      <c r="CT211" s="417"/>
      <c r="CU211" s="417"/>
      <c r="CV211" s="417"/>
      <c r="CW211" s="417"/>
      <c r="CX211" s="417"/>
      <c r="CY211" s="417"/>
      <c r="CZ211" s="417"/>
    </row>
    <row r="212" s="365" customFormat="true" ht="15" customHeight="true" x14ac:dyDescent="0.2">
      <c r="A212" s="638" t="s">
        <v>98</v>
      </c>
      <c r="B212" s="430"/>
      <c r="AI212" s="417"/>
      <c r="AJ212" s="417"/>
      <c r="AK212" s="417"/>
      <c r="AL212" s="417"/>
      <c r="AM212" s="417"/>
      <c r="AN212" s="417"/>
      <c r="AO212" s="417"/>
      <c r="AP212" s="417"/>
      <c r="AQ212" s="417"/>
      <c r="AR212" s="417"/>
      <c r="AS212" s="417"/>
      <c r="AT212" s="417"/>
      <c r="AU212" s="417"/>
      <c r="AV212" s="417"/>
      <c r="AW212" s="417"/>
      <c r="AX212" s="417"/>
      <c r="AY212" s="417"/>
      <c r="AZ212" s="417"/>
      <c r="BB212" s="388"/>
      <c r="BZ212" s="417"/>
      <c r="CA212" s="417"/>
      <c r="CB212" s="417"/>
      <c r="CC212" s="417"/>
      <c r="CD212" s="417"/>
      <c r="CE212" s="417"/>
      <c r="CF212" s="417"/>
      <c r="CG212" s="417"/>
      <c r="CH212" s="417"/>
      <c r="CI212" s="417"/>
      <c r="CJ212" s="417"/>
      <c r="CK212" s="417"/>
      <c r="CL212" s="417"/>
      <c r="CM212" s="417"/>
      <c r="CN212" s="417"/>
      <c r="CO212" s="417"/>
      <c r="CP212" s="417"/>
      <c r="CQ212" s="417"/>
      <c r="CR212" s="417"/>
      <c r="CS212" s="417"/>
      <c r="CT212" s="417"/>
      <c r="CU212" s="417"/>
      <c r="CV212" s="417"/>
      <c r="CW212" s="417"/>
      <c r="CX212" s="417"/>
      <c r="CY212" s="417"/>
      <c r="CZ212" s="417"/>
    </row>
    <row r="213" s="365" customFormat="true" ht="15" customHeight="true" x14ac:dyDescent="0.2">
      <c r="A213" s="406" t="s">
        <v>41</v>
      </c>
      <c r="B213" s="405"/>
      <c r="AI213" s="417"/>
      <c r="AJ213" s="417"/>
      <c r="AK213" s="417"/>
      <c r="AL213" s="417"/>
      <c r="AM213" s="417"/>
      <c r="AN213" s="417"/>
      <c r="AO213" s="417"/>
      <c r="AP213" s="417"/>
      <c r="AQ213" s="417"/>
      <c r="AR213" s="417"/>
      <c r="AS213" s="417"/>
      <c r="AT213" s="417"/>
      <c r="AU213" s="417"/>
      <c r="AV213" s="417"/>
      <c r="AW213" s="417"/>
      <c r="AX213" s="417"/>
      <c r="AY213" s="417"/>
      <c r="AZ213" s="417"/>
      <c r="BB213" s="388"/>
      <c r="BZ213" s="417"/>
      <c r="CA213" s="417"/>
      <c r="CB213" s="417"/>
      <c r="CC213" s="417"/>
      <c r="CD213" s="417"/>
      <c r="CE213" s="417"/>
      <c r="CF213" s="417"/>
      <c r="CG213" s="417"/>
      <c r="CH213" s="417"/>
      <c r="CI213" s="417"/>
      <c r="CJ213" s="417"/>
      <c r="CK213" s="417"/>
      <c r="CL213" s="417"/>
      <c r="CM213" s="417"/>
      <c r="CN213" s="417"/>
      <c r="CO213" s="417"/>
      <c r="CP213" s="417"/>
      <c r="CQ213" s="417"/>
      <c r="CR213" s="417"/>
      <c r="CS213" s="417"/>
      <c r="CT213" s="417"/>
      <c r="CU213" s="417"/>
      <c r="CV213" s="417"/>
      <c r="CW213" s="417"/>
      <c r="CX213" s="417"/>
      <c r="CY213" s="417"/>
      <c r="CZ213" s="417"/>
    </row>
    <row r="214" s="365" customFormat="true" ht="15" customHeight="true" x14ac:dyDescent="0.2">
      <c r="A214" s="404" t="s">
        <v>40</v>
      </c>
      <c r="B214" s="405"/>
      <c r="AI214" s="417"/>
      <c r="AJ214" s="417"/>
      <c r="AK214" s="417"/>
      <c r="AL214" s="417"/>
      <c r="AM214" s="417"/>
      <c r="AN214" s="417"/>
      <c r="AO214" s="417"/>
      <c r="AP214" s="417"/>
      <c r="AQ214" s="417"/>
      <c r="AR214" s="417"/>
      <c r="AS214" s="417"/>
      <c r="AT214" s="417"/>
      <c r="AU214" s="417"/>
      <c r="AV214" s="417"/>
      <c r="AW214" s="417"/>
      <c r="AX214" s="417"/>
      <c r="AY214" s="417"/>
      <c r="AZ214" s="417"/>
      <c r="BB214" s="388"/>
      <c r="BZ214" s="417"/>
      <c r="CA214" s="417"/>
      <c r="CB214" s="417"/>
      <c r="CC214" s="417"/>
      <c r="CD214" s="417"/>
      <c r="CE214" s="417"/>
      <c r="CF214" s="417"/>
      <c r="CG214" s="417"/>
      <c r="CH214" s="417"/>
      <c r="CI214" s="417"/>
      <c r="CJ214" s="417"/>
      <c r="CK214" s="417"/>
      <c r="CL214" s="417"/>
      <c r="CM214" s="417"/>
      <c r="CN214" s="417"/>
      <c r="CO214" s="417"/>
      <c r="CP214" s="417"/>
      <c r="CQ214" s="417"/>
      <c r="CR214" s="417"/>
      <c r="CS214" s="417"/>
      <c r="CT214" s="417"/>
      <c r="CU214" s="417"/>
      <c r="CV214" s="417"/>
      <c r="CW214" s="417"/>
      <c r="CX214" s="417"/>
      <c r="CY214" s="417"/>
      <c r="CZ214" s="417"/>
    </row>
    <row r="215" s="365" customFormat="true" ht="15" customHeight="true" x14ac:dyDescent="0.2">
      <c r="A215" s="404" t="s">
        <v>136</v>
      </c>
      <c r="B215" s="429" t="str">
        <f>A1025</f>
        <v>MICS10</v>
      </c>
      <c r="AI215" s="417"/>
      <c r="AJ215" s="417"/>
      <c r="AK215" s="417"/>
      <c r="AL215" s="417"/>
      <c r="AM215" s="417"/>
      <c r="AN215" s="417"/>
      <c r="AO215" s="417"/>
      <c r="AP215" s="417"/>
      <c r="AQ215" s="417"/>
      <c r="AR215" s="417"/>
      <c r="AS215" s="417"/>
      <c r="AT215" s="417"/>
      <c r="AU215" s="417"/>
      <c r="AV215" s="417"/>
      <c r="AW215" s="417"/>
      <c r="AX215" s="417"/>
      <c r="AY215" s="417"/>
      <c r="AZ215" s="417"/>
      <c r="BB215" s="388"/>
      <c r="BZ215" s="417"/>
      <c r="CA215" s="417"/>
      <c r="CB215" s="417"/>
      <c r="CC215" s="417"/>
      <c r="CD215" s="417"/>
      <c r="CE215" s="417"/>
      <c r="CF215" s="417"/>
      <c r="CG215" s="417"/>
      <c r="CH215" s="417"/>
      <c r="CI215" s="417"/>
      <c r="CJ215" s="417"/>
      <c r="CK215" s="417"/>
      <c r="CL215" s="417"/>
      <c r="CM215" s="417"/>
      <c r="CN215" s="417"/>
      <c r="CO215" s="417"/>
      <c r="CP215" s="417"/>
      <c r="CQ215" s="417"/>
      <c r="CR215" s="417"/>
      <c r="CS215" s="417"/>
      <c r="CT215" s="417"/>
      <c r="CU215" s="417"/>
      <c r="CV215" s="417"/>
      <c r="CW215" s="417"/>
      <c r="CX215" s="417"/>
      <c r="CY215" s="417"/>
      <c r="CZ215" s="417"/>
    </row>
    <row r="216" s="365" customFormat="true" ht="15" customHeight="true" x14ac:dyDescent="0.2">
      <c r="A216" s="251"/>
      <c r="B216" s="253"/>
      <c r="AI216" s="417"/>
      <c r="AJ216" s="417"/>
      <c r="AK216" s="417"/>
      <c r="AL216" s="417"/>
      <c r="AM216" s="417"/>
      <c r="AN216" s="417"/>
      <c r="AO216" s="417"/>
      <c r="AP216" s="417"/>
      <c r="AQ216" s="417"/>
      <c r="AR216" s="417"/>
      <c r="AS216" s="417"/>
      <c r="AT216" s="417"/>
      <c r="AU216" s="417"/>
      <c r="AV216" s="417"/>
      <c r="AW216" s="417"/>
      <c r="AX216" s="417"/>
      <c r="AY216" s="417"/>
      <c r="AZ216" s="417"/>
      <c r="BB216" s="388"/>
      <c r="BZ216" s="417"/>
      <c r="CA216" s="417"/>
      <c r="CB216" s="417"/>
      <c r="CC216" s="417"/>
      <c r="CD216" s="417"/>
      <c r="CE216" s="417"/>
      <c r="CF216" s="417"/>
      <c r="CG216" s="417"/>
      <c r="CH216" s="417"/>
      <c r="CI216" s="417"/>
      <c r="CJ216" s="417"/>
      <c r="CK216" s="417"/>
      <c r="CL216" s="417"/>
      <c r="CM216" s="417"/>
      <c r="CN216" s="417"/>
      <c r="CO216" s="417"/>
      <c r="CP216" s="417"/>
      <c r="CQ216" s="417"/>
      <c r="CR216" s="417"/>
      <c r="CS216" s="417"/>
      <c r="CT216" s="417"/>
      <c r="CU216" s="417"/>
      <c r="CV216" s="417"/>
      <c r="CW216" s="417"/>
      <c r="CX216" s="417"/>
      <c r="CY216" s="417"/>
      <c r="CZ216" s="417"/>
    </row>
    <row r="217" s="365" customFormat="true" ht="15" customHeight="true" x14ac:dyDescent="0.2">
      <c r="A217" s="251"/>
      <c r="B217" s="252"/>
      <c r="AI217" s="417"/>
      <c r="AJ217" s="417"/>
      <c r="AK217" s="417"/>
      <c r="AL217" s="417"/>
      <c r="AM217" s="417"/>
      <c r="AN217" s="417"/>
      <c r="AO217" s="417"/>
      <c r="AP217" s="417"/>
      <c r="AQ217" s="417"/>
      <c r="AR217" s="417"/>
      <c r="AS217" s="417"/>
      <c r="AT217" s="417"/>
      <c r="AU217" s="417"/>
      <c r="AV217" s="417"/>
      <c r="AW217" s="417"/>
      <c r="AX217" s="417"/>
      <c r="AY217" s="417"/>
      <c r="AZ217" s="417"/>
      <c r="BB217" s="388"/>
      <c r="BZ217" s="417"/>
      <c r="CA217" s="417"/>
      <c r="CB217" s="417"/>
      <c r="CC217" s="417"/>
      <c r="CD217" s="417"/>
      <c r="CE217" s="417"/>
      <c r="CF217" s="417"/>
      <c r="CG217" s="417"/>
      <c r="CH217" s="417"/>
      <c r="CI217" s="417"/>
      <c r="CJ217" s="417"/>
      <c r="CK217" s="417"/>
      <c r="CL217" s="417"/>
      <c r="CM217" s="417"/>
      <c r="CN217" s="417"/>
      <c r="CO217" s="417"/>
      <c r="CP217" s="417"/>
      <c r="CQ217" s="417"/>
      <c r="CR217" s="417"/>
      <c r="CS217" s="417"/>
      <c r="CT217" s="417"/>
      <c r="CU217" s="417"/>
      <c r="CV217" s="417"/>
      <c r="CW217" s="417"/>
      <c r="CX217" s="417"/>
      <c r="CY217" s="417"/>
      <c r="CZ217" s="417"/>
    </row>
    <row r="218" s="365" customFormat="true" ht="18" customHeight="true" x14ac:dyDescent="0.2">
      <c r="A218" s="251"/>
      <c r="B218" s="253"/>
      <c r="AI218" s="417"/>
      <c r="AJ218" s="417"/>
      <c r="AK218" s="417"/>
      <c r="AL218" s="417"/>
      <c r="AM218" s="417"/>
      <c r="AN218" s="417"/>
      <c r="AO218" s="417"/>
      <c r="AP218" s="417"/>
      <c r="AQ218" s="417"/>
      <c r="AR218" s="417"/>
      <c r="AS218" s="417"/>
      <c r="AT218" s="417"/>
      <c r="AU218" s="417"/>
      <c r="AV218" s="417"/>
      <c r="AW218" s="417"/>
      <c r="AX218" s="417"/>
      <c r="AY218" s="417"/>
      <c r="AZ218" s="417"/>
      <c r="BB218" s="388"/>
      <c r="BZ218" s="417"/>
      <c r="CA218" s="417"/>
      <c r="CB218" s="417"/>
      <c r="CC218" s="417"/>
      <c r="CD218" s="417"/>
      <c r="CE218" s="417"/>
      <c r="CF218" s="417"/>
      <c r="CG218" s="417"/>
      <c r="CH218" s="417"/>
      <c r="CI218" s="417"/>
      <c r="CJ218" s="417"/>
      <c r="CK218" s="417"/>
      <c r="CL218" s="417"/>
      <c r="CM218" s="417"/>
      <c r="CN218" s="417"/>
      <c r="CO218" s="417"/>
      <c r="CP218" s="417"/>
      <c r="CQ218" s="417"/>
      <c r="CR218" s="417"/>
      <c r="CS218" s="417"/>
      <c r="CT218" s="417"/>
      <c r="CU218" s="417"/>
      <c r="CV218" s="417"/>
      <c r="CW218" s="417"/>
      <c r="CX218" s="417"/>
      <c r="CY218" s="417"/>
      <c r="CZ218" s="417"/>
    </row>
    <row r="219" s="365" customFormat="true" ht="18" customHeight="true" x14ac:dyDescent="0.2">
      <c r="A219" s="250"/>
      <c r="B219" s="249"/>
      <c r="AI219" s="417"/>
      <c r="AJ219" s="417"/>
      <c r="AK219" s="417"/>
      <c r="AL219" s="417"/>
      <c r="AM219" s="417"/>
      <c r="AN219" s="417"/>
      <c r="AO219" s="417"/>
      <c r="AP219" s="417"/>
      <c r="AQ219" s="417"/>
      <c r="AR219" s="417"/>
      <c r="AS219" s="417"/>
      <c r="AT219" s="417"/>
      <c r="AU219" s="417"/>
      <c r="AV219" s="417"/>
      <c r="AW219" s="417"/>
      <c r="AX219" s="417"/>
      <c r="AY219" s="417"/>
      <c r="AZ219" s="417"/>
      <c r="BB219" s="388"/>
      <c r="BZ219" s="417"/>
      <c r="CA219" s="417"/>
      <c r="CB219" s="417"/>
      <c r="CC219" s="417"/>
      <c r="CD219" s="417"/>
      <c r="CE219" s="417"/>
      <c r="CF219" s="417"/>
      <c r="CG219" s="417"/>
      <c r="CH219" s="417"/>
      <c r="CI219" s="417"/>
      <c r="CJ219" s="417"/>
      <c r="CK219" s="417"/>
      <c r="CL219" s="417"/>
      <c r="CM219" s="417"/>
      <c r="CN219" s="417"/>
      <c r="CO219" s="417"/>
      <c r="CP219" s="417"/>
      <c r="CQ219" s="417"/>
      <c r="CR219" s="417"/>
      <c r="CS219" s="417"/>
      <c r="CT219" s="417"/>
      <c r="CU219" s="417"/>
      <c r="CV219" s="417"/>
      <c r="CW219" s="417"/>
      <c r="CX219" s="417"/>
      <c r="CY219" s="417"/>
      <c r="CZ219" s="417"/>
    </row>
    <row r="220" s="603" customFormat="true" ht="15" customHeight="true" x14ac:dyDescent="0.2">
      <c r="A220" s="368" t="s">
        <v>86</v>
      </c>
      <c r="B220" s="412"/>
      <c r="C220" s="867" t="s">
        <v>115</v>
      </c>
      <c r="D220" s="868"/>
      <c r="E220" s="868"/>
      <c r="F220" s="868"/>
      <c r="G220" s="869"/>
      <c r="H220" s="856" t="s">
        <v>39</v>
      </c>
      <c r="I220" s="857"/>
      <c r="J220" s="857"/>
      <c r="K220" s="857"/>
      <c r="L220" s="858"/>
      <c r="M220" s="859" t="s">
        <v>38</v>
      </c>
      <c r="N220" s="860"/>
      <c r="O220" s="860"/>
      <c r="P220" s="860"/>
      <c r="Q220" s="861"/>
      <c r="R220" s="97" t="s">
        <v>143</v>
      </c>
      <c r="S220" s="502"/>
      <c r="T220" s="502"/>
      <c r="U220" s="502"/>
      <c r="V220" s="502"/>
      <c r="W220" s="502"/>
      <c r="X220" s="502"/>
      <c r="Y220" s="502"/>
      <c r="Z220" s="502"/>
      <c r="AA220" s="502"/>
      <c r="AB220" s="502"/>
      <c r="AC220" s="502"/>
      <c r="AD220" s="502"/>
      <c r="AE220" s="502"/>
      <c r="AF220" s="502"/>
      <c r="AG220" s="502"/>
      <c r="AH220" s="502"/>
      <c r="AI220" s="743"/>
      <c r="AJ220" s="743"/>
      <c r="AK220" s="743"/>
      <c r="AL220" s="743"/>
      <c r="AM220" s="743"/>
      <c r="AN220" s="743"/>
      <c r="AO220" s="743"/>
      <c r="AP220" s="743"/>
      <c r="AQ220" s="743"/>
      <c r="AR220" s="743"/>
      <c r="AS220" s="743"/>
      <c r="AT220" s="743"/>
      <c r="AU220" s="743"/>
      <c r="AV220" s="743"/>
      <c r="AW220" s="743"/>
      <c r="AX220" s="743"/>
      <c r="AY220" s="743"/>
      <c r="AZ220" s="422"/>
      <c r="BA220" s="423" t="s">
        <v>131</v>
      </c>
      <c r="BB220" s="368" t="s">
        <v>86</v>
      </c>
      <c r="BC220" s="859" t="s">
        <v>115</v>
      </c>
      <c r="BD220" s="860"/>
      <c r="BE220" s="860"/>
      <c r="BF220" s="860"/>
      <c r="BG220" s="889"/>
      <c r="BH220" s="859" t="s">
        <v>39</v>
      </c>
      <c r="BI220" s="860"/>
      <c r="BJ220" s="860"/>
      <c r="BK220" s="860"/>
      <c r="BL220" s="889"/>
      <c r="BM220" s="859" t="s">
        <v>38</v>
      </c>
      <c r="BN220" s="860"/>
      <c r="BO220" s="860"/>
      <c r="BP220" s="860"/>
      <c r="BQ220" s="861"/>
      <c r="BR220" s="96" t="s">
        <v>143</v>
      </c>
      <c r="BS220" s="502"/>
      <c r="BT220" s="502"/>
      <c r="BU220" s="502"/>
      <c r="BV220" s="502"/>
      <c r="BW220" s="502"/>
      <c r="BX220" s="502"/>
      <c r="BY220" s="502"/>
      <c r="BZ220" s="516"/>
      <c r="CA220" s="516"/>
      <c r="CB220" s="516"/>
      <c r="CC220" s="516"/>
      <c r="CD220" s="516"/>
      <c r="CE220" s="516"/>
      <c r="CF220" s="516"/>
      <c r="CG220" s="516"/>
      <c r="CH220" s="516"/>
      <c r="CI220" s="421"/>
      <c r="CJ220" s="421"/>
      <c r="CK220" s="421"/>
      <c r="CL220" s="421"/>
      <c r="CM220" s="421"/>
      <c r="CN220" s="421"/>
      <c r="CO220" s="421"/>
      <c r="CP220" s="421"/>
      <c r="CQ220" s="421"/>
      <c r="CR220" s="421"/>
      <c r="CS220" s="421"/>
      <c r="CT220" s="421"/>
      <c r="CU220" s="421"/>
      <c r="CV220" s="421"/>
      <c r="CW220" s="421"/>
      <c r="CX220" s="421"/>
      <c r="CY220" s="421"/>
      <c r="CZ220" s="421"/>
    </row>
    <row r="221" s="603" customFormat="true" ht="24" x14ac:dyDescent="0.2">
      <c r="A221" s="409" t="s">
        <v>87</v>
      </c>
      <c r="B221" s="451"/>
      <c r="C221" s="493" t="s">
        <v>0</v>
      </c>
      <c r="D221" s="632" t="s">
        <v>1</v>
      </c>
      <c r="E221" s="632" t="s">
        <v>2</v>
      </c>
      <c r="F221" s="632" t="s">
        <v>3</v>
      </c>
      <c r="G221" s="633" t="s">
        <v>4</v>
      </c>
      <c r="H221" s="456" t="s">
        <v>0</v>
      </c>
      <c r="I221" s="636" t="s">
        <v>1</v>
      </c>
      <c r="J221" s="636" t="s">
        <v>2</v>
      </c>
      <c r="K221" s="636" t="s">
        <v>3</v>
      </c>
      <c r="L221" s="637" t="s">
        <v>4</v>
      </c>
      <c r="M221" s="457" t="s">
        <v>0</v>
      </c>
      <c r="N221" s="636" t="s">
        <v>1</v>
      </c>
      <c r="O221" s="636" t="s">
        <v>2</v>
      </c>
      <c r="P221" s="636" t="s">
        <v>3</v>
      </c>
      <c r="Q221" s="630" t="s">
        <v>4</v>
      </c>
      <c r="R221" s="456" t="s">
        <v>396</v>
      </c>
      <c r="S221" s="636" t="s">
        <v>397</v>
      </c>
      <c r="T221" s="636" t="s">
        <v>398</v>
      </c>
      <c r="U221" s="636" t="s">
        <v>399</v>
      </c>
      <c r="V221" s="636" t="s">
        <v>400</v>
      </c>
      <c r="W221" s="636" t="s">
        <v>401</v>
      </c>
      <c r="X221" s="636" t="s">
        <v>402</v>
      </c>
      <c r="Y221" s="636" t="s">
        <v>403</v>
      </c>
      <c r="Z221" s="636" t="s">
        <v>404</v>
      </c>
      <c r="AA221" s="636" t="s">
        <v>405</v>
      </c>
      <c r="AB221" s="636" t="s">
        <v>406</v>
      </c>
      <c r="AC221" s="636" t="s">
        <v>407</v>
      </c>
      <c r="AD221" s="636" t="s">
        <v>408</v>
      </c>
      <c r="AE221" s="636" t="s">
        <v>409</v>
      </c>
      <c r="AF221" s="636" t="s">
        <v>410</v>
      </c>
      <c r="AG221" s="636" t="s">
        <v>411</v>
      </c>
      <c r="AH221" s="637" t="s">
        <v>412</v>
      </c>
      <c r="AI221" s="743"/>
      <c r="AJ221" s="743"/>
      <c r="AK221" s="743"/>
      <c r="AL221" s="743"/>
      <c r="AM221" s="743"/>
      <c r="AN221" s="743"/>
      <c r="AO221" s="743"/>
      <c r="AP221" s="743"/>
      <c r="AQ221" s="743"/>
      <c r="AR221" s="743"/>
      <c r="AS221" s="743"/>
      <c r="AT221" s="743"/>
      <c r="AU221" s="743"/>
      <c r="AV221" s="743"/>
      <c r="AW221" s="743"/>
      <c r="AX221" s="743"/>
      <c r="AY221" s="743"/>
      <c r="AZ221" s="422"/>
      <c r="BA221" s="409" t="s">
        <v>118</v>
      </c>
      <c r="BB221" s="408"/>
      <c r="BC221" s="532" t="s">
        <v>0</v>
      </c>
      <c r="BD221" s="604" t="s">
        <v>1</v>
      </c>
      <c r="BE221" s="604" t="s">
        <v>2</v>
      </c>
      <c r="BF221" s="604" t="s">
        <v>3</v>
      </c>
      <c r="BG221" s="533" t="s">
        <v>4</v>
      </c>
      <c r="BH221" s="532" t="s">
        <v>0</v>
      </c>
      <c r="BI221" s="604" t="s">
        <v>1</v>
      </c>
      <c r="BJ221" s="604" t="s">
        <v>2</v>
      </c>
      <c r="BK221" s="604" t="s">
        <v>3</v>
      </c>
      <c r="BL221" s="533" t="s">
        <v>4</v>
      </c>
      <c r="BM221" s="532" t="s">
        <v>0</v>
      </c>
      <c r="BN221" s="604" t="s">
        <v>1</v>
      </c>
      <c r="BO221" s="604" t="s">
        <v>2</v>
      </c>
      <c r="BP221" s="604" t="s">
        <v>3</v>
      </c>
      <c r="BQ221" s="533" t="s">
        <v>4</v>
      </c>
      <c r="BR221" s="532" t="s">
        <v>396</v>
      </c>
      <c r="BS221" s="604" t="s">
        <v>397</v>
      </c>
      <c r="BT221" s="604" t="s">
        <v>398</v>
      </c>
      <c r="BU221" s="604" t="s">
        <v>399</v>
      </c>
      <c r="BV221" s="604" t="s">
        <v>400</v>
      </c>
      <c r="BW221" s="604" t="s">
        <v>401</v>
      </c>
      <c r="BX221" s="604" t="s">
        <v>402</v>
      </c>
      <c r="BY221" s="605" t="s">
        <v>403</v>
      </c>
      <c r="BZ221" s="605" t="s">
        <v>404</v>
      </c>
      <c r="CA221" s="605" t="s">
        <v>405</v>
      </c>
      <c r="CB221" s="605" t="s">
        <v>406</v>
      </c>
      <c r="CC221" s="605" t="s">
        <v>407</v>
      </c>
      <c r="CD221" s="605" t="s">
        <v>408</v>
      </c>
      <c r="CE221" s="605" t="s">
        <v>409</v>
      </c>
      <c r="CF221" s="605" t="s">
        <v>410</v>
      </c>
      <c r="CG221" s="605" t="s">
        <v>411</v>
      </c>
      <c r="CH221" s="605" t="s">
        <v>412</v>
      </c>
      <c r="CI221" s="763"/>
      <c r="CJ221" s="763"/>
      <c r="CK221" s="763"/>
      <c r="CL221" s="763"/>
      <c r="CM221" s="763"/>
      <c r="CN221" s="763"/>
      <c r="CO221" s="763"/>
      <c r="CP221" s="763"/>
      <c r="CQ221" s="763"/>
      <c r="CR221" s="763"/>
      <c r="CS221" s="763"/>
      <c r="CT221" s="763"/>
      <c r="CU221" s="763"/>
      <c r="CV221" s="763"/>
      <c r="CW221" s="763"/>
      <c r="CX221" s="763"/>
      <c r="CY221" s="763"/>
      <c r="CZ221" s="763"/>
    </row>
    <row r="222" s="603" customFormat="true" ht="15" customHeight="true" x14ac:dyDescent="0.2">
      <c r="A222" s="862" t="s">
        <v>37</v>
      </c>
      <c r="B222" s="453" t="s">
        <v>15</v>
      </c>
      <c r="C222" s="199">
        <v>5.3455186492184543</v>
      </c>
      <c r="D222" s="198">
        <v>8.7756361520784196</v>
      </c>
      <c r="E222" s="198">
        <v>14.752134010970158</v>
      </c>
      <c r="F222" s="198">
        <v>20.644236776762437</v>
      </c>
      <c r="G222" s="197">
        <v>31.96147744051742</v>
      </c>
      <c r="H222" s="196">
        <v>8.5856260405469857</v>
      </c>
      <c r="I222" s="198">
        <v>13.8381674825266</v>
      </c>
      <c r="J222" s="198">
        <v>21.444755888779326</v>
      </c>
      <c r="K222" s="198">
        <v>26.971849803687903</v>
      </c>
      <c r="L222" s="195">
        <v>37.077935502815087</v>
      </c>
      <c r="M222" s="199">
        <v>5.3241271514137543</v>
      </c>
      <c r="N222" s="198">
        <v>7.3210695401685104</v>
      </c>
      <c r="O222" s="198">
        <v>10.001466259090146</v>
      </c>
      <c r="P222" s="198">
        <v>15.048629057605936</v>
      </c>
      <c r="Q222" s="197">
        <v>26.856157717922262</v>
      </c>
      <c r="R222" s="196">
        <v>8.8838579911079716</v>
      </c>
      <c r="S222" s="198">
        <v>26.743302137232433</v>
      </c>
      <c r="T222" s="198">
        <v>2.6572087488004308</v>
      </c>
      <c r="U222" s="198">
        <v>4.7859843445364634</v>
      </c>
      <c r="V222" s="198">
        <v>10.933897690059426</v>
      </c>
      <c r="W222" s="198">
        <v>2.6533517004830207</v>
      </c>
      <c r="X222" s="198">
        <v>23.350912271240002</v>
      </c>
      <c r="Y222" s="198">
        <v>39.69246329707714</v>
      </c>
      <c r="Z222" s="198">
        <v>2.1590030553699511</v>
      </c>
      <c r="AA222" s="198">
        <v>0.97047500156044242</v>
      </c>
      <c r="AB222" s="198">
        <v>43.828496262849484</v>
      </c>
      <c r="AC222" s="198">
        <v>5.1883349107028254</v>
      </c>
      <c r="AD222" s="198">
        <v>4.0881081236799428</v>
      </c>
      <c r="AE222" s="198">
        <v>0.25164414293649168</v>
      </c>
      <c r="AF222" s="198">
        <v>8.2796669191035388</v>
      </c>
      <c r="AG222" s="198">
        <v>32.980991176470184</v>
      </c>
      <c r="AH222" s="195">
        <v>8.0954844385518783</v>
      </c>
      <c r="AI222" s="743"/>
      <c r="AJ222" s="743"/>
      <c r="AK222" s="743"/>
      <c r="AL222" s="743"/>
      <c r="AM222" s="743"/>
      <c r="AN222" s="743"/>
      <c r="AO222" s="743"/>
      <c r="AP222" s="743"/>
      <c r="AQ222" s="743"/>
      <c r="AR222" s="743"/>
      <c r="AS222" s="743"/>
      <c r="AT222" s="743"/>
      <c r="AU222" s="743"/>
      <c r="AV222" s="743"/>
      <c r="AW222" s="743"/>
      <c r="AX222" s="743"/>
      <c r="AY222" s="743"/>
      <c r="AZ222" s="422"/>
      <c r="BA222" s="888" t="s">
        <v>37</v>
      </c>
      <c r="BB222" s="642" t="s">
        <v>15</v>
      </c>
      <c r="BC222" s="559">
        <v>583.34261292930626</v>
      </c>
      <c r="BD222" s="555">
        <v>964.89839320572946</v>
      </c>
      <c r="BE222" s="555">
        <v>1616.4438145633706</v>
      </c>
      <c r="BF222" s="555">
        <v>2267.2880440970125</v>
      </c>
      <c r="BG222" s="568">
        <v>3464.4826115808019</v>
      </c>
      <c r="BH222" s="559">
        <v>367.43694190245873</v>
      </c>
      <c r="BI222" s="555">
        <v>580.19937754414252</v>
      </c>
      <c r="BJ222" s="555">
        <v>912.53122718306645</v>
      </c>
      <c r="BK222" s="555">
        <v>1121.2469635063023</v>
      </c>
      <c r="BL222" s="568">
        <v>1573.8862894794672</v>
      </c>
      <c r="BM222" s="559">
        <v>356.58951320199139</v>
      </c>
      <c r="BN222" s="555">
        <v>489.27201546939108</v>
      </c>
      <c r="BO222" s="555">
        <v>670.70094655783373</v>
      </c>
      <c r="BP222" s="555">
        <v>1011.0038829084666</v>
      </c>
      <c r="BQ222" s="568">
        <v>1813.5883186231033</v>
      </c>
      <c r="BR222" s="559">
        <v>24.170351704348118</v>
      </c>
      <c r="BS222" s="555">
        <v>2756.7625329492926</v>
      </c>
      <c r="BT222" s="555">
        <v>100.52094844159191</v>
      </c>
      <c r="BU222" s="555">
        <v>26.032439685640902</v>
      </c>
      <c r="BV222" s="555">
        <v>113.46238335167662</v>
      </c>
      <c r="BW222" s="555">
        <v>47.641316333520216</v>
      </c>
      <c r="BX222" s="555">
        <v>883.91802470429957</v>
      </c>
      <c r="BY222" s="563">
        <v>2105.305097076638</v>
      </c>
      <c r="BZ222" s="563">
        <v>44.929307747329645</v>
      </c>
      <c r="CA222" s="563">
        <v>12.442609565067112</v>
      </c>
      <c r="CB222" s="563">
        <v>1273.6263242694456</v>
      </c>
      <c r="CC222" s="563">
        <v>304.31930484964124</v>
      </c>
      <c r="CD222" s="563">
        <v>118.8432027879344</v>
      </c>
      <c r="CE222" s="563">
        <v>11.094123492904744</v>
      </c>
      <c r="CF222" s="563">
        <v>548.38974492041325</v>
      </c>
      <c r="CG222" s="563">
        <v>504.3638442537524</v>
      </c>
      <c r="CH222" s="563">
        <v>20.633920242724919</v>
      </c>
      <c r="CI222" s="83"/>
      <c r="CJ222" s="83"/>
      <c r="CK222" s="83"/>
      <c r="CL222" s="83"/>
      <c r="CM222" s="83"/>
      <c r="CN222" s="83"/>
      <c r="CO222" s="83"/>
      <c r="CP222" s="83"/>
      <c r="CQ222" s="83"/>
      <c r="CR222" s="83"/>
      <c r="CS222" s="83"/>
      <c r="CT222" s="83"/>
      <c r="CU222" s="83"/>
      <c r="CV222" s="83"/>
      <c r="CW222" s="83"/>
      <c r="CX222" s="83"/>
      <c r="CY222" s="83"/>
      <c r="CZ222" s="85"/>
    </row>
    <row r="223" s="603" customFormat="true" ht="15" customHeight="true" x14ac:dyDescent="0.2">
      <c r="A223" s="863"/>
      <c r="B223" s="454" t="s">
        <v>16</v>
      </c>
      <c r="C223" s="194">
        <v>4.7488063102671934</v>
      </c>
      <c r="D223" s="193">
        <v>4.1677159981007685</v>
      </c>
      <c r="E223" s="193">
        <v>5.3937589376250008</v>
      </c>
      <c r="F223" s="193">
        <v>8.5637431117356542</v>
      </c>
      <c r="G223" s="192">
        <v>5.6035206204472585</v>
      </c>
      <c r="H223" s="191">
        <v>4.9390108827949835</v>
      </c>
      <c r="I223" s="193">
        <v>11.10899216339657</v>
      </c>
      <c r="J223" s="193">
        <v>10.067189393229205</v>
      </c>
      <c r="K223" s="193">
        <v>5.2961611082502129</v>
      </c>
      <c r="L223" s="190">
        <v>6.383105922784277</v>
      </c>
      <c r="M223" s="194">
        <v>5.6797430270961469</v>
      </c>
      <c r="N223" s="193">
        <v>4.2664258750427324</v>
      </c>
      <c r="O223" s="193">
        <v>3.8065249034609914</v>
      </c>
      <c r="P223" s="193">
        <v>4.9461272670810175</v>
      </c>
      <c r="Q223" s="192">
        <v>3.9340883204673522</v>
      </c>
      <c r="R223" s="191">
        <v>3.9820599146238123</v>
      </c>
      <c r="S223" s="193">
        <v>11.239443999954172</v>
      </c>
      <c r="T223" s="193">
        <v>1.3358601482657275</v>
      </c>
      <c r="U223" s="193">
        <v>1.4507312527698701</v>
      </c>
      <c r="V223" s="193">
        <v>1.8990088536217093</v>
      </c>
      <c r="W223" s="193">
        <v>0.73396152220455979</v>
      </c>
      <c r="X223" s="193">
        <v>8.637845266318358</v>
      </c>
      <c r="Y223" s="193">
        <v>14.481078088360722</v>
      </c>
      <c r="Z223" s="193">
        <v>1.6712520985628279</v>
      </c>
      <c r="AA223" s="193">
        <v>1.5729059563131218</v>
      </c>
      <c r="AB223" s="193">
        <v>12.954627112542379</v>
      </c>
      <c r="AC223" s="193">
        <v>0.45110343839325651</v>
      </c>
      <c r="AD223" s="193">
        <v>1.1437336861907021</v>
      </c>
      <c r="AE223" s="193">
        <v>0</v>
      </c>
      <c r="AF223" s="193">
        <v>1.0832835084001342</v>
      </c>
      <c r="AG223" s="193">
        <v>11.870084079399637</v>
      </c>
      <c r="AH223" s="190">
        <v>5.9798895349377537</v>
      </c>
      <c r="AI223" s="743"/>
      <c r="AJ223" s="743"/>
      <c r="AK223" s="743"/>
      <c r="AL223" s="743"/>
      <c r="AM223" s="743"/>
      <c r="AN223" s="743"/>
      <c r="AO223" s="743"/>
      <c r="AP223" s="743"/>
      <c r="AQ223" s="743"/>
      <c r="AR223" s="743"/>
      <c r="AS223" s="743"/>
      <c r="AT223" s="743"/>
      <c r="AU223" s="743"/>
      <c r="AV223" s="743"/>
      <c r="AW223" s="743"/>
      <c r="AX223" s="743"/>
      <c r="AY223" s="743"/>
      <c r="AZ223" s="422"/>
      <c r="BA223" s="886"/>
      <c r="BB223" s="641" t="s">
        <v>16</v>
      </c>
      <c r="BC223" s="560">
        <v>518.22494001240807</v>
      </c>
      <c r="BD223" s="556">
        <v>458.2485417826731</v>
      </c>
      <c r="BE223" s="556">
        <v>591.01335884600292</v>
      </c>
      <c r="BF223" s="556">
        <v>940.52749829976574</v>
      </c>
      <c r="BG223" s="569">
        <v>607.39681979043439</v>
      </c>
      <c r="BH223" s="560">
        <v>211.37364313639887</v>
      </c>
      <c r="BI223" s="556">
        <v>465.77195618452123</v>
      </c>
      <c r="BJ223" s="556">
        <v>428.38560340500641</v>
      </c>
      <c r="BK223" s="556">
        <v>220.16675178332673</v>
      </c>
      <c r="BL223" s="569">
        <v>270.95043885069077</v>
      </c>
      <c r="BM223" s="560">
        <v>380.40729373016904</v>
      </c>
      <c r="BN223" s="556">
        <v>285.12811895580916</v>
      </c>
      <c r="BO223" s="556">
        <v>255.26655689377978</v>
      </c>
      <c r="BP223" s="556">
        <v>332.29298517734094</v>
      </c>
      <c r="BQ223" s="569">
        <v>265.66781061424155</v>
      </c>
      <c r="BR223" s="560">
        <v>10.834008010999309</v>
      </c>
      <c r="BS223" s="556">
        <v>1158.5883430273307</v>
      </c>
      <c r="BT223" s="556">
        <v>50.534956709598632</v>
      </c>
      <c r="BU223" s="556">
        <v>7.8909731246652592</v>
      </c>
      <c r="BV223" s="556">
        <v>19.70624535235461</v>
      </c>
      <c r="BW223" s="556">
        <v>13.178386057760084</v>
      </c>
      <c r="BX223" s="556">
        <v>326.9742542311414</v>
      </c>
      <c r="BY223" s="564">
        <v>768.0825269626348</v>
      </c>
      <c r="BZ223" s="564">
        <v>34.779107733515097</v>
      </c>
      <c r="CA223" s="564">
        <v>20.166469682891439</v>
      </c>
      <c r="CB223" s="564">
        <v>376.45266250245646</v>
      </c>
      <c r="CC223" s="564">
        <v>26.459256611197169</v>
      </c>
      <c r="CD223" s="564">
        <v>33.248869719472935</v>
      </c>
      <c r="CE223" s="564">
        <v>0</v>
      </c>
      <c r="CF223" s="564">
        <v>71.749452321248768</v>
      </c>
      <c r="CG223" s="564">
        <v>181.5239938019962</v>
      </c>
      <c r="CH223" s="564">
        <v>15.241652882021079</v>
      </c>
      <c r="CI223" s="83"/>
      <c r="CJ223" s="83"/>
      <c r="CK223" s="83"/>
      <c r="CL223" s="83"/>
      <c r="CM223" s="83"/>
      <c r="CN223" s="83"/>
      <c r="CO223" s="83"/>
      <c r="CP223" s="83"/>
      <c r="CQ223" s="83"/>
      <c r="CR223" s="83"/>
      <c r="CS223" s="83"/>
      <c r="CT223" s="83"/>
      <c r="CU223" s="83"/>
      <c r="CV223" s="83"/>
      <c r="CW223" s="83"/>
      <c r="CX223" s="83"/>
      <c r="CY223" s="83"/>
      <c r="CZ223" s="85"/>
    </row>
    <row r="224" s="603" customFormat="true" ht="15" customHeight="true" x14ac:dyDescent="0.2">
      <c r="A224" s="864"/>
      <c r="B224" s="455" t="s">
        <v>20</v>
      </c>
      <c r="C224" s="194">
        <v>89.905675040514694</v>
      </c>
      <c r="D224" s="193">
        <v>87.056647849821019</v>
      </c>
      <c r="E224" s="193">
        <v>79.854107051404981</v>
      </c>
      <c r="F224" s="193">
        <v>70.792020111501884</v>
      </c>
      <c r="G224" s="192">
        <v>62.435001939035338</v>
      </c>
      <c r="H224" s="191">
        <v>86.475363076658027</v>
      </c>
      <c r="I224" s="193">
        <v>75.052840354076835</v>
      </c>
      <c r="J224" s="193">
        <v>68.488054717991531</v>
      </c>
      <c r="K224" s="193">
        <v>67.731989088061994</v>
      </c>
      <c r="L224" s="190">
        <v>56.538958574400603</v>
      </c>
      <c r="M224" s="194">
        <v>88.996129821490143</v>
      </c>
      <c r="N224" s="193">
        <v>88.412504584788607</v>
      </c>
      <c r="O224" s="193">
        <v>86.192008837448896</v>
      </c>
      <c r="P224" s="193">
        <v>80.005243675312997</v>
      </c>
      <c r="Q224" s="192">
        <v>69.209753961610517</v>
      </c>
      <c r="R224" s="191">
        <v>87.134082094268152</v>
      </c>
      <c r="S224" s="193">
        <v>62.017253862813384</v>
      </c>
      <c r="T224" s="193">
        <v>96.006931102933805</v>
      </c>
      <c r="U224" s="193">
        <v>93.76328440269377</v>
      </c>
      <c r="V224" s="193">
        <v>87.167093456318895</v>
      </c>
      <c r="W224" s="193">
        <v>96.612686777312447</v>
      </c>
      <c r="X224" s="193">
        <v>68.011242462441487</v>
      </c>
      <c r="Y224" s="193">
        <v>45.826458614562462</v>
      </c>
      <c r="Z224" s="193">
        <v>96.169744846067189</v>
      </c>
      <c r="AA224" s="193">
        <v>97.45661904212642</v>
      </c>
      <c r="AB224" s="193">
        <v>43.216876624607856</v>
      </c>
      <c r="AC224" s="193">
        <v>94.360561650903918</v>
      </c>
      <c r="AD224" s="193">
        <v>94.768158190129341</v>
      </c>
      <c r="AE224" s="193">
        <v>99.748355857063501</v>
      </c>
      <c r="AF224" s="193">
        <v>90.637049572496366</v>
      </c>
      <c r="AG224" s="193">
        <v>55.148924744130042</v>
      </c>
      <c r="AH224" s="190">
        <v>85.924626026510367</v>
      </c>
      <c r="AI224" s="743"/>
      <c r="AJ224" s="743"/>
      <c r="AK224" s="743"/>
      <c r="AL224" s="743"/>
      <c r="AM224" s="743"/>
      <c r="AN224" s="743"/>
      <c r="AO224" s="743"/>
      <c r="AP224" s="743"/>
      <c r="AQ224" s="743"/>
      <c r="AR224" s="743"/>
      <c r="AS224" s="743"/>
      <c r="AT224" s="743"/>
      <c r="AU224" s="743"/>
      <c r="AV224" s="743"/>
      <c r="AW224" s="743"/>
      <c r="AX224" s="743"/>
      <c r="AY224" s="743"/>
      <c r="AZ224" s="422"/>
      <c r="BA224" s="886"/>
      <c r="BB224" s="641" t="s">
        <v>20</v>
      </c>
      <c r="BC224" s="560">
        <v>9811.1735898582701</v>
      </c>
      <c r="BD224" s="556">
        <v>9572.0490426525466</v>
      </c>
      <c r="BE224" s="556">
        <v>8749.8986461712611</v>
      </c>
      <c r="BF224" s="556">
        <v>7774.8527374454507</v>
      </c>
      <c r="BG224" s="569">
        <v>6767.6777137214785</v>
      </c>
      <c r="BH224" s="560">
        <v>3700.865004920212</v>
      </c>
      <c r="BI224" s="556">
        <v>3146.7758510178569</v>
      </c>
      <c r="BJ224" s="556">
        <v>2914.3483350113938</v>
      </c>
      <c r="BK224" s="556">
        <v>2815.6870088623855</v>
      </c>
      <c r="BL224" s="569">
        <v>2399.9688902565931</v>
      </c>
      <c r="BM224" s="560">
        <v>5960.6177139250985</v>
      </c>
      <c r="BN224" s="556">
        <v>5908.6673161010067</v>
      </c>
      <c r="BO224" s="556">
        <v>5780.0586849409774</v>
      </c>
      <c r="BP224" s="556">
        <v>5374.9488873139553</v>
      </c>
      <c r="BQ224" s="569">
        <v>4673.7140374995761</v>
      </c>
      <c r="BR224" s="560">
        <v>237.06608229915443</v>
      </c>
      <c r="BS224" s="556">
        <v>6392.8845049911051</v>
      </c>
      <c r="BT224" s="556">
        <v>3631.8967321593336</v>
      </c>
      <c r="BU224" s="556">
        <v>510.00731933591959</v>
      </c>
      <c r="BV224" s="556">
        <v>904.54350806519437</v>
      </c>
      <c r="BW224" s="556">
        <v>1734.6948660259982</v>
      </c>
      <c r="BX224" s="556">
        <v>2574.4759946329118</v>
      </c>
      <c r="BY224" s="564">
        <v>2430.6548117237767</v>
      </c>
      <c r="BZ224" s="564">
        <v>2001.3126203893835</v>
      </c>
      <c r="CA224" s="564">
        <v>1249.5063327987648</v>
      </c>
      <c r="CB224" s="564">
        <v>1255.8530731172043</v>
      </c>
      <c r="CC224" s="564">
        <v>5534.6736517698873</v>
      </c>
      <c r="CD224" s="564">
        <v>2754.9543947703896</v>
      </c>
      <c r="CE224" s="564">
        <v>4397.5614340912853</v>
      </c>
      <c r="CF224" s="564">
        <v>6003.19179274204</v>
      </c>
      <c r="CG224" s="564">
        <v>843.36833728194995</v>
      </c>
      <c r="CH224" s="564">
        <v>219.00627365471516</v>
      </c>
      <c r="CI224" s="83"/>
      <c r="CJ224" s="83"/>
      <c r="CK224" s="83"/>
      <c r="CL224" s="83"/>
      <c r="CM224" s="83"/>
      <c r="CN224" s="83"/>
      <c r="CO224" s="83"/>
      <c r="CP224" s="83"/>
      <c r="CQ224" s="83"/>
      <c r="CR224" s="83"/>
      <c r="CS224" s="83"/>
      <c r="CT224" s="83"/>
      <c r="CU224" s="83"/>
      <c r="CV224" s="83"/>
      <c r="CW224" s="83"/>
      <c r="CX224" s="83"/>
      <c r="CY224" s="83"/>
      <c r="CZ224" s="85"/>
    </row>
    <row r="225" s="603" customFormat="true" ht="15" customHeight="true" x14ac:dyDescent="0.2">
      <c r="A225" s="862" t="s">
        <v>440</v>
      </c>
      <c r="B225" s="453" t="s">
        <v>441</v>
      </c>
      <c r="C225" s="194">
        <v>9.813695849446944</v>
      </c>
      <c r="D225" s="193">
        <v>12.668165235200082</v>
      </c>
      <c r="E225" s="193">
        <v>19.662658389193837</v>
      </c>
      <c r="F225" s="193">
        <v>28.564618299842326</v>
      </c>
      <c r="G225" s="192">
        <v>36.255944676577705</v>
      </c>
      <c r="H225" s="191">
        <v>13.262695191617938</v>
      </c>
      <c r="I225" s="193">
        <v>23.975862789287561</v>
      </c>
      <c r="J225" s="193">
        <v>30.712251114792601</v>
      </c>
      <c r="K225" s="193">
        <v>30.747553500633622</v>
      </c>
      <c r="L225" s="190">
        <v>42.270544905918292</v>
      </c>
      <c r="M225" s="194">
        <v>10.741101657457001</v>
      </c>
      <c r="N225" s="193">
        <v>11.271968825025315</v>
      </c>
      <c r="O225" s="193">
        <v>13.489920575906725</v>
      </c>
      <c r="P225" s="193">
        <v>19.559318954199746</v>
      </c>
      <c r="Q225" s="192">
        <v>30.296614400024534</v>
      </c>
      <c r="R225" s="191">
        <v>12.408544780269073</v>
      </c>
      <c r="S225" s="193">
        <v>36.317968683789417</v>
      </c>
      <c r="T225" s="193">
        <v>3.9921613412255441</v>
      </c>
      <c r="U225" s="193">
        <v>6.2367155973063335</v>
      </c>
      <c r="V225" s="193">
        <v>12.748322229432599</v>
      </c>
      <c r="W225" s="193">
        <v>3.3499501489965922</v>
      </c>
      <c r="X225" s="193">
        <v>29.975996972857637</v>
      </c>
      <c r="Y225" s="193">
        <v>53.818542122585853</v>
      </c>
      <c r="Z225" s="193">
        <v>3.8202655836925365</v>
      </c>
      <c r="AA225" s="193">
        <v>2.4255714313146437</v>
      </c>
      <c r="AB225" s="193">
        <v>55.990858430698822</v>
      </c>
      <c r="AC225" s="193">
        <v>5.6063161988025811</v>
      </c>
      <c r="AD225" s="193">
        <v>5.2200782171419942</v>
      </c>
      <c r="AE225" s="193">
        <v>0.23003319381785389</v>
      </c>
      <c r="AF225" s="193">
        <v>9.2676092815858873</v>
      </c>
      <c r="AG225" s="193">
        <v>44.070191020796955</v>
      </c>
      <c r="AH225" s="190">
        <v>14.075373973489633</v>
      </c>
      <c r="AI225" s="743"/>
      <c r="AJ225" s="743"/>
      <c r="AK225" s="743"/>
      <c r="AL225" s="743"/>
      <c r="AM225" s="743"/>
      <c r="AN225" s="743"/>
      <c r="AO225" s="743"/>
      <c r="AP225" s="743"/>
      <c r="AQ225" s="743"/>
      <c r="AR225" s="743"/>
      <c r="AS225" s="743"/>
      <c r="AT225" s="743"/>
      <c r="AU225" s="743"/>
      <c r="AV225" s="743"/>
      <c r="AW225" s="743"/>
      <c r="AX225" s="743"/>
      <c r="AY225" s="743"/>
      <c r="AZ225" s="422"/>
      <c r="BA225" s="886" t="s">
        <v>70</v>
      </c>
      <c r="BB225" s="641" t="s">
        <v>71</v>
      </c>
      <c r="BC225" s="120" t="s">
        <v>36</v>
      </c>
      <c r="BD225" s="116" t="s">
        <v>36</v>
      </c>
      <c r="BE225" s="116" t="s">
        <v>36</v>
      </c>
      <c r="BF225" s="116" t="s">
        <v>36</v>
      </c>
      <c r="BG225" s="111" t="s">
        <v>36</v>
      </c>
      <c r="BH225" s="120" t="s">
        <v>36</v>
      </c>
      <c r="BI225" s="116" t="s">
        <v>36</v>
      </c>
      <c r="BJ225" s="116" t="s">
        <v>36</v>
      </c>
      <c r="BK225" s="116" t="s">
        <v>36</v>
      </c>
      <c r="BL225" s="111" t="s">
        <v>36</v>
      </c>
      <c r="BM225" s="120" t="s">
        <v>36</v>
      </c>
      <c r="BN225" s="116" t="s">
        <v>36</v>
      </c>
      <c r="BO225" s="116" t="s">
        <v>36</v>
      </c>
      <c r="BP225" s="116" t="s">
        <v>36</v>
      </c>
      <c r="BQ225" s="111" t="s">
        <v>36</v>
      </c>
      <c r="BR225" s="120" t="s">
        <v>36</v>
      </c>
      <c r="BS225" s="116" t="s">
        <v>36</v>
      </c>
      <c r="BT225" s="116" t="s">
        <v>36</v>
      </c>
      <c r="BU225" s="116" t="s">
        <v>36</v>
      </c>
      <c r="BV225" s="116" t="s">
        <v>36</v>
      </c>
      <c r="BW225" s="116" t="s">
        <v>36</v>
      </c>
      <c r="BX225" s="116" t="s">
        <v>36</v>
      </c>
      <c r="BY225" s="105" t="s">
        <v>36</v>
      </c>
      <c r="BZ225" s="105" t="s">
        <v>36</v>
      </c>
      <c r="CA225" s="105" t="s">
        <v>36</v>
      </c>
      <c r="CB225" s="105" t="s">
        <v>36</v>
      </c>
      <c r="CC225" s="105" t="s">
        <v>36</v>
      </c>
      <c r="CD225" s="105" t="s">
        <v>36</v>
      </c>
      <c r="CE225" s="105" t="s">
        <v>36</v>
      </c>
      <c r="CF225" s="105" t="s">
        <v>36</v>
      </c>
      <c r="CG225" s="105" t="s">
        <v>36</v>
      </c>
      <c r="CH225" s="105" t="s">
        <v>36</v>
      </c>
      <c r="CI225" s="85"/>
      <c r="CJ225" s="85"/>
      <c r="CK225" s="85"/>
      <c r="CL225" s="85"/>
      <c r="CM225" s="85"/>
      <c r="CN225" s="85"/>
      <c r="CO225" s="85"/>
      <c r="CP225" s="85"/>
      <c r="CQ225" s="85"/>
      <c r="CR225" s="85"/>
      <c r="CS225" s="85"/>
      <c r="CT225" s="85"/>
      <c r="CU225" s="85"/>
      <c r="CV225" s="85"/>
      <c r="CW225" s="85"/>
      <c r="CX225" s="85"/>
      <c r="CY225" s="85"/>
      <c r="CZ225" s="85"/>
    </row>
    <row r="226" s="603" customFormat="true" ht="15" customHeight="true" x14ac:dyDescent="0.2">
      <c r="A226" s="863"/>
      <c r="B226" s="454" t="s">
        <v>442</v>
      </c>
      <c r="C226" s="194">
        <v>84.299334053736033</v>
      </c>
      <c r="D226" s="193">
        <v>80.924316673988002</v>
      </c>
      <c r="E226" s="193">
        <v>73.38922954378495</v>
      </c>
      <c r="F226" s="193">
        <v>65.703347799841325</v>
      </c>
      <c r="G226" s="192">
        <v>55.387921582613451</v>
      </c>
      <c r="H226" s="191">
        <v>80.267859179782903</v>
      </c>
      <c r="I226" s="193">
        <v>67.51053890566881</v>
      </c>
      <c r="J226" s="193">
        <v>62.0925658510331</v>
      </c>
      <c r="K226" s="193">
        <v>59.530567121847092</v>
      </c>
      <c r="L226" s="190">
        <v>50.37312025294478</v>
      </c>
      <c r="M226" s="194">
        <v>83.804196341632689</v>
      </c>
      <c r="N226" s="193">
        <v>83.043436110034918</v>
      </c>
      <c r="O226" s="193">
        <v>79.707966977755859</v>
      </c>
      <c r="P226" s="193">
        <v>73.455516120782519</v>
      </c>
      <c r="Q226" s="192">
        <v>65.065362126381189</v>
      </c>
      <c r="R226" s="191">
        <v>74.00581511933197</v>
      </c>
      <c r="S226" s="193">
        <v>53.140460866830217</v>
      </c>
      <c r="T226" s="193">
        <v>85.365355906406933</v>
      </c>
      <c r="U226" s="193">
        <v>86.215302366910421</v>
      </c>
      <c r="V226" s="193">
        <v>80.564028885705426</v>
      </c>
      <c r="W226" s="193">
        <v>95.140507891241853</v>
      </c>
      <c r="X226" s="193">
        <v>60.436048071769221</v>
      </c>
      <c r="Y226" s="193">
        <v>40.886789452660651</v>
      </c>
      <c r="Z226" s="193">
        <v>89.584126356259503</v>
      </c>
      <c r="AA226" s="193">
        <v>89.425024953852954</v>
      </c>
      <c r="AB226" s="193">
        <v>42.613894359218065</v>
      </c>
      <c r="AC226" s="193">
        <v>93.806353144434226</v>
      </c>
      <c r="AD226" s="193">
        <v>83.993485382340253</v>
      </c>
      <c r="AE226" s="193">
        <v>90.313695732280237</v>
      </c>
      <c r="AF226" s="193">
        <v>88.666286044353626</v>
      </c>
      <c r="AG226" s="193">
        <v>49.833588160956658</v>
      </c>
      <c r="AH226" s="190">
        <v>73.902861373471652</v>
      </c>
      <c r="AI226" s="743"/>
      <c r="AJ226" s="743"/>
      <c r="AK226" s="743"/>
      <c r="AL226" s="743"/>
      <c r="AM226" s="743"/>
      <c r="AN226" s="743"/>
      <c r="AO226" s="743"/>
      <c r="AP226" s="743"/>
      <c r="AQ226" s="743"/>
      <c r="AR226" s="743"/>
      <c r="AS226" s="743"/>
      <c r="AT226" s="743"/>
      <c r="AU226" s="743"/>
      <c r="AV226" s="743"/>
      <c r="AW226" s="743"/>
      <c r="AX226" s="743"/>
      <c r="AY226" s="743"/>
      <c r="AZ226" s="422"/>
      <c r="BA226" s="886"/>
      <c r="BB226" s="641" t="s">
        <v>72</v>
      </c>
      <c r="BC226" s="120" t="s">
        <v>36</v>
      </c>
      <c r="BD226" s="116" t="s">
        <v>36</v>
      </c>
      <c r="BE226" s="116" t="s">
        <v>36</v>
      </c>
      <c r="BF226" s="116" t="s">
        <v>36</v>
      </c>
      <c r="BG226" s="111" t="s">
        <v>36</v>
      </c>
      <c r="BH226" s="120" t="s">
        <v>36</v>
      </c>
      <c r="BI226" s="116" t="s">
        <v>36</v>
      </c>
      <c r="BJ226" s="116" t="s">
        <v>36</v>
      </c>
      <c r="BK226" s="116" t="s">
        <v>36</v>
      </c>
      <c r="BL226" s="111" t="s">
        <v>36</v>
      </c>
      <c r="BM226" s="120" t="s">
        <v>36</v>
      </c>
      <c r="BN226" s="116" t="s">
        <v>36</v>
      </c>
      <c r="BO226" s="116" t="s">
        <v>36</v>
      </c>
      <c r="BP226" s="116" t="s">
        <v>36</v>
      </c>
      <c r="BQ226" s="111" t="s">
        <v>36</v>
      </c>
      <c r="BR226" s="120" t="s">
        <v>36</v>
      </c>
      <c r="BS226" s="116" t="s">
        <v>36</v>
      </c>
      <c r="BT226" s="116" t="s">
        <v>36</v>
      </c>
      <c r="BU226" s="116" t="s">
        <v>36</v>
      </c>
      <c r="BV226" s="116" t="s">
        <v>36</v>
      </c>
      <c r="BW226" s="116" t="s">
        <v>36</v>
      </c>
      <c r="BX226" s="116" t="s">
        <v>36</v>
      </c>
      <c r="BY226" s="105" t="s">
        <v>36</v>
      </c>
      <c r="BZ226" s="105" t="s">
        <v>36</v>
      </c>
      <c r="CA226" s="105" t="s">
        <v>36</v>
      </c>
      <c r="CB226" s="105" t="s">
        <v>36</v>
      </c>
      <c r="CC226" s="105" t="s">
        <v>36</v>
      </c>
      <c r="CD226" s="105" t="s">
        <v>36</v>
      </c>
      <c r="CE226" s="105" t="s">
        <v>36</v>
      </c>
      <c r="CF226" s="105" t="s">
        <v>36</v>
      </c>
      <c r="CG226" s="105" t="s">
        <v>36</v>
      </c>
      <c r="CH226" s="105" t="s">
        <v>36</v>
      </c>
      <c r="CI226" s="85"/>
      <c r="CJ226" s="85"/>
      <c r="CK226" s="85"/>
      <c r="CL226" s="85"/>
      <c r="CM226" s="85"/>
      <c r="CN226" s="85"/>
      <c r="CO226" s="85"/>
      <c r="CP226" s="85"/>
      <c r="CQ226" s="85"/>
      <c r="CR226" s="85"/>
      <c r="CS226" s="85"/>
      <c r="CT226" s="85"/>
      <c r="CU226" s="85"/>
      <c r="CV226" s="85"/>
      <c r="CW226" s="85"/>
      <c r="CX226" s="85"/>
      <c r="CY226" s="85"/>
      <c r="CZ226" s="85"/>
    </row>
    <row r="227" s="603" customFormat="true" ht="15" customHeight="true" x14ac:dyDescent="0.2">
      <c r="A227" s="863"/>
      <c r="B227" s="454" t="s">
        <v>443</v>
      </c>
      <c r="C227" s="194">
        <v>2.6952592637885129</v>
      </c>
      <c r="D227" s="193">
        <v>2.0677720862729809</v>
      </c>
      <c r="E227" s="193">
        <v>2.2690907937094869</v>
      </c>
      <c r="F227" s="193">
        <v>2.1504535213848639</v>
      </c>
      <c r="G227" s="192">
        <v>3.0086143332268303</v>
      </c>
      <c r="H227" s="191">
        <v>1.8901822172451097</v>
      </c>
      <c r="I227" s="193">
        <v>3.8934166070257654</v>
      </c>
      <c r="J227" s="193">
        <v>1.7302736461216475</v>
      </c>
      <c r="K227" s="193">
        <v>4.4033304552546522</v>
      </c>
      <c r="L227" s="190">
        <v>2.7392268584246966</v>
      </c>
      <c r="M227" s="194">
        <v>2.2617578649102037</v>
      </c>
      <c r="N227" s="193">
        <v>2.7229921469632306</v>
      </c>
      <c r="O227" s="193">
        <v>2.2080858259690235</v>
      </c>
      <c r="P227" s="193">
        <v>1.9830144332808564</v>
      </c>
      <c r="Q227" s="192">
        <v>1.448417298786312</v>
      </c>
      <c r="R227" s="191">
        <v>3.5072645610168962</v>
      </c>
      <c r="S227" s="193">
        <v>3.9310705076791659</v>
      </c>
      <c r="T227" s="193">
        <v>0</v>
      </c>
      <c r="U227" s="193">
        <v>0</v>
      </c>
      <c r="V227" s="193">
        <v>0.54679114481937607</v>
      </c>
      <c r="W227" s="193">
        <v>1.1030297830368432</v>
      </c>
      <c r="X227" s="193">
        <v>6.292087344553857</v>
      </c>
      <c r="Y227" s="193">
        <v>0.65530008519515215</v>
      </c>
      <c r="Z227" s="193">
        <v>0.11377767650697176</v>
      </c>
      <c r="AA227" s="193">
        <v>4.6320047413352494</v>
      </c>
      <c r="AB227" s="193">
        <v>1.3952472100828914</v>
      </c>
      <c r="AC227" s="193">
        <v>0.56135559677389235</v>
      </c>
      <c r="AD227" s="193">
        <v>0</v>
      </c>
      <c r="AE227" s="193">
        <v>8.5879007023389526</v>
      </c>
      <c r="AF227" s="193">
        <v>0.60099141558924185</v>
      </c>
      <c r="AG227" s="193">
        <v>1.7410602323757032</v>
      </c>
      <c r="AH227" s="190">
        <v>0</v>
      </c>
      <c r="AI227" s="743"/>
      <c r="AJ227" s="743"/>
      <c r="AK227" s="743"/>
      <c r="AL227" s="743"/>
      <c r="AM227" s="743"/>
      <c r="AN227" s="743"/>
      <c r="AO227" s="743"/>
      <c r="AP227" s="743"/>
      <c r="AQ227" s="743"/>
      <c r="AR227" s="743"/>
      <c r="AS227" s="743"/>
      <c r="AT227" s="743"/>
      <c r="AU227" s="743"/>
      <c r="AV227" s="743"/>
      <c r="AW227" s="743"/>
      <c r="AX227" s="743"/>
      <c r="AY227" s="743"/>
      <c r="AZ227" s="422"/>
      <c r="BA227" s="886" t="s">
        <v>95</v>
      </c>
      <c r="BB227" s="641" t="s">
        <v>62</v>
      </c>
      <c r="BC227" s="120" t="s">
        <v>36</v>
      </c>
      <c r="BD227" s="116" t="s">
        <v>36</v>
      </c>
      <c r="BE227" s="116" t="s">
        <v>36</v>
      </c>
      <c r="BF227" s="116" t="s">
        <v>36</v>
      </c>
      <c r="BG227" s="111" t="s">
        <v>36</v>
      </c>
      <c r="BH227" s="120" t="s">
        <v>36</v>
      </c>
      <c r="BI227" s="116" t="s">
        <v>36</v>
      </c>
      <c r="BJ227" s="116" t="s">
        <v>36</v>
      </c>
      <c r="BK227" s="116" t="s">
        <v>36</v>
      </c>
      <c r="BL227" s="111" t="s">
        <v>36</v>
      </c>
      <c r="BM227" s="120" t="s">
        <v>36</v>
      </c>
      <c r="BN227" s="116" t="s">
        <v>36</v>
      </c>
      <c r="BO227" s="116" t="s">
        <v>36</v>
      </c>
      <c r="BP227" s="116" t="s">
        <v>36</v>
      </c>
      <c r="BQ227" s="111" t="s">
        <v>36</v>
      </c>
      <c r="BR227" s="120" t="s">
        <v>36</v>
      </c>
      <c r="BS227" s="116" t="s">
        <v>36</v>
      </c>
      <c r="BT227" s="116" t="s">
        <v>36</v>
      </c>
      <c r="BU227" s="116" t="s">
        <v>36</v>
      </c>
      <c r="BV227" s="116" t="s">
        <v>36</v>
      </c>
      <c r="BW227" s="116" t="s">
        <v>36</v>
      </c>
      <c r="BX227" s="116" t="s">
        <v>36</v>
      </c>
      <c r="BY227" s="105" t="s">
        <v>36</v>
      </c>
      <c r="BZ227" s="105" t="s">
        <v>36</v>
      </c>
      <c r="CA227" s="105" t="s">
        <v>36</v>
      </c>
      <c r="CB227" s="105" t="s">
        <v>36</v>
      </c>
      <c r="CC227" s="105" t="s">
        <v>36</v>
      </c>
      <c r="CD227" s="105" t="s">
        <v>36</v>
      </c>
      <c r="CE227" s="105" t="s">
        <v>36</v>
      </c>
      <c r="CF227" s="105" t="s">
        <v>36</v>
      </c>
      <c r="CG227" s="105" t="s">
        <v>36</v>
      </c>
      <c r="CH227" s="105" t="s">
        <v>36</v>
      </c>
      <c r="CI227" s="85"/>
      <c r="CJ227" s="85"/>
      <c r="CK227" s="85"/>
      <c r="CL227" s="85"/>
      <c r="CM227" s="85"/>
      <c r="CN227" s="85"/>
      <c r="CO227" s="85"/>
      <c r="CP227" s="85"/>
      <c r="CQ227" s="85"/>
      <c r="CR227" s="85"/>
      <c r="CS227" s="85"/>
      <c r="CT227" s="85"/>
      <c r="CU227" s="85"/>
      <c r="CV227" s="85"/>
      <c r="CW227" s="85"/>
      <c r="CX227" s="85"/>
      <c r="CY227" s="85"/>
      <c r="CZ227" s="85"/>
    </row>
    <row r="228" s="603" customFormat="true" ht="15" customHeight="true" x14ac:dyDescent="0.2">
      <c r="A228" s="863"/>
      <c r="B228" s="454" t="s">
        <v>444</v>
      </c>
      <c r="C228" s="194">
        <v>3.1069019777007147</v>
      </c>
      <c r="D228" s="193">
        <v>4.2814311870010755</v>
      </c>
      <c r="E228" s="193">
        <v>4.5494367606727479</v>
      </c>
      <c r="F228" s="193">
        <v>3.5293427484057416</v>
      </c>
      <c r="G228" s="192">
        <v>4.8713648017488627</v>
      </c>
      <c r="H228" s="191">
        <v>4.5326710356195914</v>
      </c>
      <c r="I228" s="193">
        <v>4.6201816980178911</v>
      </c>
      <c r="J228" s="193">
        <v>4.6574337455815078</v>
      </c>
      <c r="K228" s="193">
        <v>5.0099142816417963</v>
      </c>
      <c r="L228" s="190">
        <v>4.6171079827122536</v>
      </c>
      <c r="M228" s="194">
        <v>3.0667374321709779</v>
      </c>
      <c r="N228" s="193">
        <v>2.961602917976438</v>
      </c>
      <c r="O228" s="193">
        <v>4.4985870247174518</v>
      </c>
      <c r="P228" s="193">
        <v>4.8074070998343359</v>
      </c>
      <c r="Q228" s="192">
        <v>3.0348156338466152</v>
      </c>
      <c r="R228" s="191">
        <v>10.03071981555124</v>
      </c>
      <c r="S228" s="193">
        <v>6.1585870616486567</v>
      </c>
      <c r="T228" s="193">
        <v>10.619754473341708</v>
      </c>
      <c r="U228" s="193">
        <v>7.5479820357834031</v>
      </c>
      <c r="V228" s="193">
        <v>6.0285284123438396</v>
      </c>
      <c r="W228" s="193">
        <v>0.40651217672476125</v>
      </c>
      <c r="X228" s="193">
        <v>3.2958676108192178</v>
      </c>
      <c r="Y228" s="193">
        <v>4.6393683395586551</v>
      </c>
      <c r="Z228" s="193">
        <v>6.3348011467020306</v>
      </c>
      <c r="AA228" s="193">
        <v>3.5173988734971808</v>
      </c>
      <c r="AB228" s="193">
        <v>0</v>
      </c>
      <c r="AC228" s="193">
        <v>0</v>
      </c>
      <c r="AD228" s="193">
        <v>10.561590291706556</v>
      </c>
      <c r="AE228" s="193">
        <v>0.8683703715629435</v>
      </c>
      <c r="AF228" s="193">
        <v>1.0478236668502183</v>
      </c>
      <c r="AG228" s="193">
        <v>4.3551605858705456</v>
      </c>
      <c r="AH228" s="190">
        <v>12.021764653038723</v>
      </c>
      <c r="AI228" s="743"/>
      <c r="AJ228" s="743"/>
      <c r="AK228" s="743"/>
      <c r="AL228" s="743"/>
      <c r="AM228" s="743"/>
      <c r="AN228" s="743"/>
      <c r="AO228" s="743"/>
      <c r="AP228" s="743"/>
      <c r="AQ228" s="743"/>
      <c r="AR228" s="743"/>
      <c r="AS228" s="743"/>
      <c r="AT228" s="743"/>
      <c r="AU228" s="743"/>
      <c r="AV228" s="743"/>
      <c r="AW228" s="743"/>
      <c r="AX228" s="743"/>
      <c r="AY228" s="743"/>
      <c r="AZ228" s="422"/>
      <c r="BA228" s="886"/>
      <c r="BB228" s="641" t="s">
        <v>92</v>
      </c>
      <c r="BC228" s="120" t="s">
        <v>36</v>
      </c>
      <c r="BD228" s="116" t="s">
        <v>36</v>
      </c>
      <c r="BE228" s="116" t="s">
        <v>36</v>
      </c>
      <c r="BF228" s="116" t="s">
        <v>36</v>
      </c>
      <c r="BG228" s="111" t="s">
        <v>36</v>
      </c>
      <c r="BH228" s="120" t="s">
        <v>36</v>
      </c>
      <c r="BI228" s="116" t="s">
        <v>36</v>
      </c>
      <c r="BJ228" s="116" t="s">
        <v>36</v>
      </c>
      <c r="BK228" s="116" t="s">
        <v>36</v>
      </c>
      <c r="BL228" s="111" t="s">
        <v>36</v>
      </c>
      <c r="BM228" s="120" t="s">
        <v>36</v>
      </c>
      <c r="BN228" s="116" t="s">
        <v>36</v>
      </c>
      <c r="BO228" s="116" t="s">
        <v>36</v>
      </c>
      <c r="BP228" s="116" t="s">
        <v>36</v>
      </c>
      <c r="BQ228" s="111" t="s">
        <v>36</v>
      </c>
      <c r="BR228" s="120" t="s">
        <v>36</v>
      </c>
      <c r="BS228" s="116" t="s">
        <v>36</v>
      </c>
      <c r="BT228" s="116" t="s">
        <v>36</v>
      </c>
      <c r="BU228" s="116" t="s">
        <v>36</v>
      </c>
      <c r="BV228" s="116" t="s">
        <v>36</v>
      </c>
      <c r="BW228" s="116" t="s">
        <v>36</v>
      </c>
      <c r="BX228" s="116" t="s">
        <v>36</v>
      </c>
      <c r="BY228" s="105" t="s">
        <v>36</v>
      </c>
      <c r="BZ228" s="105" t="s">
        <v>36</v>
      </c>
      <c r="CA228" s="105" t="s">
        <v>36</v>
      </c>
      <c r="CB228" s="105" t="s">
        <v>36</v>
      </c>
      <c r="CC228" s="105" t="s">
        <v>36</v>
      </c>
      <c r="CD228" s="105" t="s">
        <v>36</v>
      </c>
      <c r="CE228" s="105" t="s">
        <v>36</v>
      </c>
      <c r="CF228" s="105" t="s">
        <v>36</v>
      </c>
      <c r="CG228" s="105" t="s">
        <v>36</v>
      </c>
      <c r="CH228" s="105" t="s">
        <v>36</v>
      </c>
      <c r="CI228" s="85"/>
      <c r="CJ228" s="85"/>
      <c r="CK228" s="85"/>
      <c r="CL228" s="85"/>
      <c r="CM228" s="85"/>
      <c r="CN228" s="85"/>
      <c r="CO228" s="85"/>
      <c r="CP228" s="85"/>
      <c r="CQ228" s="85"/>
      <c r="CR228" s="85"/>
      <c r="CS228" s="85"/>
      <c r="CT228" s="85"/>
      <c r="CU228" s="85"/>
      <c r="CV228" s="85"/>
      <c r="CW228" s="85"/>
      <c r="CX228" s="85"/>
      <c r="CY228" s="85"/>
      <c r="CZ228" s="85"/>
    </row>
    <row r="229" s="603" customFormat="true" ht="15" customHeight="true" x14ac:dyDescent="0.2">
      <c r="A229" s="863"/>
      <c r="B229" s="454" t="s">
        <v>291</v>
      </c>
      <c r="C229" s="194">
        <v>8.480885532800525E-2</v>
      </c>
      <c r="D229" s="193">
        <v>5.8314817538110679E-2</v>
      </c>
      <c r="E229" s="193">
        <v>0.12958451263886447</v>
      </c>
      <c r="F229" s="193">
        <v>5.2237630525684982E-2</v>
      </c>
      <c r="G229" s="192">
        <v>0.47615460583322367</v>
      </c>
      <c r="H229" s="191">
        <v>4.6592375734632652E-2</v>
      </c>
      <c r="I229" s="193">
        <v>0</v>
      </c>
      <c r="J229" s="193">
        <v>0.80747564247123738</v>
      </c>
      <c r="K229" s="193">
        <v>0.30863464062294049</v>
      </c>
      <c r="L229" s="190">
        <v>0</v>
      </c>
      <c r="M229" s="194">
        <v>0.12620670382915417</v>
      </c>
      <c r="N229" s="193">
        <v>0</v>
      </c>
      <c r="O229" s="193">
        <v>9.5439595650965325E-2</v>
      </c>
      <c r="P229" s="193">
        <v>0.19474339190244566</v>
      </c>
      <c r="Q229" s="192">
        <v>0.15479054096143899</v>
      </c>
      <c r="R229" s="191">
        <v>4.7655723830678058E-2</v>
      </c>
      <c r="S229" s="193">
        <v>0.45191288005246438</v>
      </c>
      <c r="T229" s="193">
        <v>2.2728279025748088E-2</v>
      </c>
      <c r="U229" s="193">
        <v>0</v>
      </c>
      <c r="V229" s="193">
        <v>0.11232932769885556</v>
      </c>
      <c r="W229" s="193">
        <v>0</v>
      </c>
      <c r="X229" s="193">
        <v>0</v>
      </c>
      <c r="Y229" s="193">
        <v>0</v>
      </c>
      <c r="Z229" s="193">
        <v>0.14702923683891167</v>
      </c>
      <c r="AA229" s="193">
        <v>0</v>
      </c>
      <c r="AB229" s="193">
        <v>0</v>
      </c>
      <c r="AC229" s="193">
        <v>2.5975059989309587E-2</v>
      </c>
      <c r="AD229" s="193">
        <v>0.22484610881117781</v>
      </c>
      <c r="AE229" s="193">
        <v>0</v>
      </c>
      <c r="AF229" s="193">
        <v>0.41728959162107665</v>
      </c>
      <c r="AG229" s="193">
        <v>0</v>
      </c>
      <c r="AH229" s="190">
        <v>0</v>
      </c>
      <c r="AI229" s="743"/>
      <c r="AJ229" s="743"/>
      <c r="AK229" s="743"/>
      <c r="AL229" s="743"/>
      <c r="AM229" s="743"/>
      <c r="AN229" s="743"/>
      <c r="AO229" s="743"/>
      <c r="AP229" s="743"/>
      <c r="AQ229" s="743"/>
      <c r="AR229" s="743"/>
      <c r="AS229" s="743"/>
      <c r="AT229" s="743"/>
      <c r="AU229" s="743"/>
      <c r="AV229" s="743"/>
      <c r="AW229" s="743"/>
      <c r="AX229" s="743"/>
      <c r="AY229" s="743"/>
      <c r="AZ229" s="422"/>
      <c r="BA229" s="886"/>
      <c r="BB229" s="641" t="s">
        <v>93</v>
      </c>
      <c r="BC229" s="120" t="s">
        <v>36</v>
      </c>
      <c r="BD229" s="116" t="s">
        <v>36</v>
      </c>
      <c r="BE229" s="116" t="s">
        <v>36</v>
      </c>
      <c r="BF229" s="116" t="s">
        <v>36</v>
      </c>
      <c r="BG229" s="111" t="s">
        <v>36</v>
      </c>
      <c r="BH229" s="120" t="s">
        <v>36</v>
      </c>
      <c r="BI229" s="116" t="s">
        <v>36</v>
      </c>
      <c r="BJ229" s="116" t="s">
        <v>36</v>
      </c>
      <c r="BK229" s="116" t="s">
        <v>36</v>
      </c>
      <c r="BL229" s="111" t="s">
        <v>36</v>
      </c>
      <c r="BM229" s="120" t="s">
        <v>36</v>
      </c>
      <c r="BN229" s="116" t="s">
        <v>36</v>
      </c>
      <c r="BO229" s="116" t="s">
        <v>36</v>
      </c>
      <c r="BP229" s="116" t="s">
        <v>36</v>
      </c>
      <c r="BQ229" s="111" t="s">
        <v>36</v>
      </c>
      <c r="BR229" s="120" t="s">
        <v>36</v>
      </c>
      <c r="BS229" s="116" t="s">
        <v>36</v>
      </c>
      <c r="BT229" s="116" t="s">
        <v>36</v>
      </c>
      <c r="BU229" s="116" t="s">
        <v>36</v>
      </c>
      <c r="BV229" s="116" t="s">
        <v>36</v>
      </c>
      <c r="BW229" s="116" t="s">
        <v>36</v>
      </c>
      <c r="BX229" s="116" t="s">
        <v>36</v>
      </c>
      <c r="BY229" s="105" t="s">
        <v>36</v>
      </c>
      <c r="BZ229" s="105" t="s">
        <v>36</v>
      </c>
      <c r="CA229" s="105" t="s">
        <v>36</v>
      </c>
      <c r="CB229" s="105" t="s">
        <v>36</v>
      </c>
      <c r="CC229" s="105" t="s">
        <v>36</v>
      </c>
      <c r="CD229" s="105" t="s">
        <v>36</v>
      </c>
      <c r="CE229" s="105" t="s">
        <v>36</v>
      </c>
      <c r="CF229" s="105" t="s">
        <v>36</v>
      </c>
      <c r="CG229" s="105" t="s">
        <v>36</v>
      </c>
      <c r="CH229" s="105" t="s">
        <v>36</v>
      </c>
      <c r="CI229" s="85"/>
      <c r="CJ229" s="85"/>
      <c r="CK229" s="85"/>
      <c r="CL229" s="85"/>
      <c r="CM229" s="85"/>
      <c r="CN229" s="85"/>
      <c r="CO229" s="85"/>
      <c r="CP229" s="85"/>
      <c r="CQ229" s="85"/>
      <c r="CR229" s="85"/>
      <c r="CS229" s="85"/>
      <c r="CT229" s="85"/>
      <c r="CU229" s="85"/>
      <c r="CV229" s="85"/>
      <c r="CW229" s="85"/>
      <c r="CX229" s="85"/>
      <c r="CY229" s="85"/>
      <c r="CZ229" s="85"/>
    </row>
    <row r="230" s="603" customFormat="true" ht="15" customHeight="true" x14ac:dyDescent="0.2">
      <c r="A230" s="241"/>
      <c r="B230" s="212"/>
      <c r="C230" s="175"/>
      <c r="D230" s="177"/>
      <c r="E230" s="177"/>
      <c r="F230" s="177"/>
      <c r="G230" s="176"/>
      <c r="H230" s="174"/>
      <c r="I230" s="177"/>
      <c r="J230" s="177"/>
      <c r="K230" s="177"/>
      <c r="L230" s="173"/>
      <c r="M230" s="175"/>
      <c r="N230" s="177"/>
      <c r="O230" s="177"/>
      <c r="P230" s="177"/>
      <c r="Q230" s="176"/>
      <c r="R230" s="174"/>
      <c r="S230" s="177"/>
      <c r="T230" s="177"/>
      <c r="U230" s="177"/>
      <c r="V230" s="177"/>
      <c r="W230" s="177"/>
      <c r="X230" s="177"/>
      <c r="Y230" s="177"/>
      <c r="Z230" s="177"/>
      <c r="AA230" s="177"/>
      <c r="AB230" s="177"/>
      <c r="AC230" s="177"/>
      <c r="AD230" s="177"/>
      <c r="AE230" s="177"/>
      <c r="AF230" s="177"/>
      <c r="AG230" s="177"/>
      <c r="AH230" s="173"/>
      <c r="AI230" s="743"/>
      <c r="AJ230" s="743"/>
      <c r="AK230" s="743"/>
      <c r="AL230" s="743"/>
      <c r="AM230" s="743"/>
      <c r="AN230" s="743"/>
      <c r="AO230" s="743"/>
      <c r="AP230" s="743"/>
      <c r="AQ230" s="743"/>
      <c r="AR230" s="743"/>
      <c r="AS230" s="743"/>
      <c r="AT230" s="743"/>
      <c r="AU230" s="743"/>
      <c r="AV230" s="743"/>
      <c r="AW230" s="743"/>
      <c r="AX230" s="743"/>
      <c r="AY230" s="743"/>
      <c r="AZ230" s="422"/>
      <c r="BA230" s="886"/>
      <c r="BB230" s="641" t="s">
        <v>94</v>
      </c>
      <c r="BC230" s="120" t="s">
        <v>36</v>
      </c>
      <c r="BD230" s="116" t="s">
        <v>36</v>
      </c>
      <c r="BE230" s="116" t="s">
        <v>36</v>
      </c>
      <c r="BF230" s="116" t="s">
        <v>36</v>
      </c>
      <c r="BG230" s="111" t="s">
        <v>36</v>
      </c>
      <c r="BH230" s="120" t="s">
        <v>36</v>
      </c>
      <c r="BI230" s="116" t="s">
        <v>36</v>
      </c>
      <c r="BJ230" s="116" t="s">
        <v>36</v>
      </c>
      <c r="BK230" s="116" t="s">
        <v>36</v>
      </c>
      <c r="BL230" s="111" t="s">
        <v>36</v>
      </c>
      <c r="BM230" s="120" t="s">
        <v>36</v>
      </c>
      <c r="BN230" s="116" t="s">
        <v>36</v>
      </c>
      <c r="BO230" s="116" t="s">
        <v>36</v>
      </c>
      <c r="BP230" s="116" t="s">
        <v>36</v>
      </c>
      <c r="BQ230" s="111" t="s">
        <v>36</v>
      </c>
      <c r="BR230" s="120" t="s">
        <v>36</v>
      </c>
      <c r="BS230" s="116" t="s">
        <v>36</v>
      </c>
      <c r="BT230" s="116" t="s">
        <v>36</v>
      </c>
      <c r="BU230" s="116" t="s">
        <v>36</v>
      </c>
      <c r="BV230" s="116" t="s">
        <v>36</v>
      </c>
      <c r="BW230" s="116" t="s">
        <v>36</v>
      </c>
      <c r="BX230" s="116" t="s">
        <v>36</v>
      </c>
      <c r="BY230" s="105" t="s">
        <v>36</v>
      </c>
      <c r="BZ230" s="105" t="s">
        <v>36</v>
      </c>
      <c r="CA230" s="105" t="s">
        <v>36</v>
      </c>
      <c r="CB230" s="105" t="s">
        <v>36</v>
      </c>
      <c r="CC230" s="105" t="s">
        <v>36</v>
      </c>
      <c r="CD230" s="105" t="s">
        <v>36</v>
      </c>
      <c r="CE230" s="105" t="s">
        <v>36</v>
      </c>
      <c r="CF230" s="105" t="s">
        <v>36</v>
      </c>
      <c r="CG230" s="105" t="s">
        <v>36</v>
      </c>
      <c r="CH230" s="105" t="s">
        <v>36</v>
      </c>
      <c r="CI230" s="85"/>
      <c r="CJ230" s="85"/>
      <c r="CK230" s="85"/>
      <c r="CL230" s="85"/>
      <c r="CM230" s="85"/>
      <c r="CN230" s="85"/>
      <c r="CO230" s="85"/>
      <c r="CP230" s="85"/>
      <c r="CQ230" s="85"/>
      <c r="CR230" s="85"/>
      <c r="CS230" s="85"/>
      <c r="CT230" s="85"/>
      <c r="CU230" s="85"/>
      <c r="CV230" s="85"/>
      <c r="CW230" s="85"/>
      <c r="CX230" s="85"/>
      <c r="CY230" s="85"/>
      <c r="CZ230" s="85"/>
    </row>
    <row r="231" s="603" customFormat="true" ht="15" customHeight="true" x14ac:dyDescent="0.2">
      <c r="A231" s="219"/>
      <c r="B231" s="213"/>
      <c r="C231" s="231"/>
      <c r="D231" s="230"/>
      <c r="E231" s="230"/>
      <c r="F231" s="230"/>
      <c r="G231" s="220"/>
      <c r="H231" s="223"/>
      <c r="I231" s="230"/>
      <c r="J231" s="230"/>
      <c r="K231" s="230"/>
      <c r="L231" s="226"/>
      <c r="M231" s="231"/>
      <c r="N231" s="230"/>
      <c r="O231" s="230"/>
      <c r="P231" s="230"/>
      <c r="Q231" s="220"/>
      <c r="R231" s="223"/>
      <c r="S231" s="230"/>
      <c r="T231" s="230"/>
      <c r="U231" s="230"/>
      <c r="V231" s="230"/>
      <c r="W231" s="230"/>
      <c r="X231" s="230"/>
      <c r="Y231" s="230"/>
      <c r="Z231" s="230"/>
      <c r="AA231" s="230"/>
      <c r="AB231" s="230"/>
      <c r="AC231" s="230"/>
      <c r="AD231" s="230"/>
      <c r="AE231" s="230"/>
      <c r="AF231" s="230"/>
      <c r="AG231" s="230"/>
      <c r="AH231" s="226"/>
      <c r="AI231" s="743"/>
      <c r="AJ231" s="743"/>
      <c r="AK231" s="743"/>
      <c r="AL231" s="743"/>
      <c r="AM231" s="743"/>
      <c r="AN231" s="743"/>
      <c r="AO231" s="743"/>
      <c r="AP231" s="743"/>
      <c r="AQ231" s="743"/>
      <c r="AR231" s="743"/>
      <c r="AS231" s="743"/>
      <c r="AT231" s="743"/>
      <c r="AU231" s="743"/>
      <c r="AV231" s="743"/>
      <c r="AW231" s="743"/>
      <c r="AX231" s="743"/>
      <c r="AY231" s="743"/>
      <c r="AZ231" s="422"/>
      <c r="BA231" s="886" t="s">
        <v>440</v>
      </c>
      <c r="BB231" s="641" t="s">
        <v>441</v>
      </c>
      <c r="BC231" s="524">
        <v>1101.5675529417135</v>
      </c>
      <c r="BD231" s="510">
        <v>1423.1469349884026</v>
      </c>
      <c r="BE231" s="510">
        <v>2207.4571734093752</v>
      </c>
      <c r="BF231" s="510">
        <v>3207.8155423967773</v>
      </c>
      <c r="BG231" s="528">
        <v>4071.8794313712388</v>
      </c>
      <c r="BH231" s="524">
        <v>578.8105850388572</v>
      </c>
      <c r="BI231" s="510">
        <v>1045.9713337286637</v>
      </c>
      <c r="BJ231" s="510">
        <v>1340.9168305880733</v>
      </c>
      <c r="BK231" s="510">
        <v>1341.4137152896292</v>
      </c>
      <c r="BL231" s="528">
        <v>1844.8367283301582</v>
      </c>
      <c r="BM231" s="524">
        <v>736.99680693215942</v>
      </c>
      <c r="BN231" s="510">
        <v>774.40013442519989</v>
      </c>
      <c r="BO231" s="510">
        <v>925.9675034516132</v>
      </c>
      <c r="BP231" s="510">
        <v>1343.2968680858075</v>
      </c>
      <c r="BQ231" s="528">
        <v>2079.2561292373452</v>
      </c>
      <c r="BR231" s="524">
        <v>35.004359715347398</v>
      </c>
      <c r="BS231" s="510">
        <v>3915.3508759766232</v>
      </c>
      <c r="BT231" s="510">
        <v>151.05590515119059</v>
      </c>
      <c r="BU231" s="510">
        <v>33.923412810306161</v>
      </c>
      <c r="BV231" s="510">
        <v>133.16862870403122</v>
      </c>
      <c r="BW231" s="510">
        <v>60.819702391280323</v>
      </c>
      <c r="BX231" s="510">
        <v>1210.8922789354403</v>
      </c>
      <c r="BY231" s="511">
        <v>2873.3876240392738</v>
      </c>
      <c r="BZ231" s="511">
        <v>79.708415480844764</v>
      </c>
      <c r="CA231" s="511">
        <v>32.609079247958555</v>
      </c>
      <c r="CB231" s="511">
        <v>1650.0789867719025</v>
      </c>
      <c r="CC231" s="511">
        <v>330.77856146083843</v>
      </c>
      <c r="CD231" s="511">
        <v>152.09207250740735</v>
      </c>
      <c r="CE231" s="511">
        <v>11.094123492904744</v>
      </c>
      <c r="CF231" s="511">
        <v>620.13919724166215</v>
      </c>
      <c r="CG231" s="511">
        <v>685.88783805574838</v>
      </c>
      <c r="CH231" s="511">
        <v>35.875573124745998</v>
      </c>
      <c r="CI231" s="84"/>
      <c r="CJ231" s="84"/>
      <c r="CK231" s="84"/>
      <c r="CL231" s="84"/>
      <c r="CM231" s="84"/>
      <c r="CN231" s="84"/>
      <c r="CO231" s="84"/>
      <c r="CP231" s="84"/>
      <c r="CQ231" s="84"/>
      <c r="CR231" s="84"/>
      <c r="CS231" s="84"/>
      <c r="CT231" s="84"/>
      <c r="CU231" s="84"/>
      <c r="CV231" s="84"/>
      <c r="CW231" s="84"/>
      <c r="CX231" s="84"/>
      <c r="CY231" s="84"/>
      <c r="CZ231" s="84"/>
    </row>
    <row r="232" s="603" customFormat="true" ht="15" customHeight="true" x14ac:dyDescent="0.2">
      <c r="A232" s="219"/>
      <c r="B232" s="213"/>
      <c r="C232" s="231"/>
      <c r="D232" s="230"/>
      <c r="E232" s="230"/>
      <c r="F232" s="230"/>
      <c r="G232" s="220"/>
      <c r="H232" s="223"/>
      <c r="I232" s="230"/>
      <c r="J232" s="230"/>
      <c r="K232" s="230"/>
      <c r="L232" s="226"/>
      <c r="M232" s="231"/>
      <c r="N232" s="230"/>
      <c r="O232" s="230"/>
      <c r="P232" s="230"/>
      <c r="Q232" s="220"/>
      <c r="R232" s="223"/>
      <c r="S232" s="230"/>
      <c r="T232" s="230"/>
      <c r="U232" s="230"/>
      <c r="V232" s="230"/>
      <c r="W232" s="230"/>
      <c r="X232" s="230"/>
      <c r="Y232" s="230"/>
      <c r="Z232" s="230"/>
      <c r="AA232" s="230"/>
      <c r="AB232" s="230"/>
      <c r="AC232" s="230"/>
      <c r="AD232" s="230"/>
      <c r="AE232" s="230"/>
      <c r="AF232" s="230"/>
      <c r="AG232" s="230"/>
      <c r="AH232" s="226"/>
      <c r="AI232" s="743"/>
      <c r="AJ232" s="743"/>
      <c r="AK232" s="743"/>
      <c r="AL232" s="743"/>
      <c r="AM232" s="743"/>
      <c r="AN232" s="743"/>
      <c r="AO232" s="743"/>
      <c r="AP232" s="743"/>
      <c r="AQ232" s="743"/>
      <c r="AR232" s="743"/>
      <c r="AS232" s="743"/>
      <c r="AT232" s="743"/>
      <c r="AU232" s="743"/>
      <c r="AV232" s="743"/>
      <c r="AW232" s="743"/>
      <c r="AX232" s="743"/>
      <c r="AY232" s="743"/>
      <c r="AZ232" s="422"/>
      <c r="BA232" s="886"/>
      <c r="BB232" s="641" t="s">
        <v>442</v>
      </c>
      <c r="BC232" s="524">
        <v>9462.430113260878</v>
      </c>
      <c r="BD232" s="510">
        <v>9091.0712879407711</v>
      </c>
      <c r="BE232" s="510">
        <v>8239.1494578601287</v>
      </c>
      <c r="BF232" s="510">
        <v>7378.506446242116</v>
      </c>
      <c r="BG232" s="528">
        <v>6220.5781879501556</v>
      </c>
      <c r="BH232" s="524">
        <v>3503.0501614053178</v>
      </c>
      <c r="BI232" s="510">
        <v>2945.2157380319045</v>
      </c>
      <c r="BJ232" s="510">
        <v>2711.0017527808564</v>
      </c>
      <c r="BK232" s="510">
        <v>2597.1210754888175</v>
      </c>
      <c r="BL232" s="528">
        <v>2198.4618975236613</v>
      </c>
      <c r="BM232" s="524">
        <v>5750.1946337524732</v>
      </c>
      <c r="BN232" s="510">
        <v>5705.201024329227</v>
      </c>
      <c r="BO232" s="510">
        <v>5471.2692170639621</v>
      </c>
      <c r="BP232" s="510">
        <v>5044.7853005376173</v>
      </c>
      <c r="BQ232" s="528">
        <v>4465.4346923402754</v>
      </c>
      <c r="BR232" s="524">
        <v>208.76953900217276</v>
      </c>
      <c r="BS232" s="510">
        <v>5728.9423815604168</v>
      </c>
      <c r="BT232" s="510">
        <v>3230.0651208243121</v>
      </c>
      <c r="BU232" s="510">
        <v>468.95152538641764</v>
      </c>
      <c r="BV232" s="510">
        <v>841.56966356025805</v>
      </c>
      <c r="BW232" s="510">
        <v>1727.3144727344038</v>
      </c>
      <c r="BX232" s="510">
        <v>2441.3381161514039</v>
      </c>
      <c r="BY232" s="511">
        <v>2182.9575861117696</v>
      </c>
      <c r="BZ232" s="511">
        <v>1869.1393589425172</v>
      </c>
      <c r="CA232" s="511">
        <v>1202.2188618417115</v>
      </c>
      <c r="CB232" s="511">
        <v>1255.8530731172043</v>
      </c>
      <c r="CC232" s="511">
        <v>5534.6736517698873</v>
      </c>
      <c r="CD232" s="511">
        <v>2447.2321558267677</v>
      </c>
      <c r="CE232" s="511">
        <v>4355.6813559173188</v>
      </c>
      <c r="CF232" s="511">
        <v>5933.0769974514787</v>
      </c>
      <c r="CG232" s="511">
        <v>775.58665516446843</v>
      </c>
      <c r="CH232" s="511">
        <v>188.36497789156959</v>
      </c>
      <c r="CI232" s="84"/>
      <c r="CJ232" s="84"/>
      <c r="CK232" s="84"/>
      <c r="CL232" s="84"/>
      <c r="CM232" s="84"/>
      <c r="CN232" s="84"/>
      <c r="CO232" s="84"/>
      <c r="CP232" s="84"/>
      <c r="CQ232" s="84"/>
      <c r="CR232" s="84"/>
      <c r="CS232" s="84"/>
      <c r="CT232" s="84"/>
      <c r="CU232" s="84"/>
      <c r="CV232" s="84"/>
      <c r="CW232" s="84"/>
      <c r="CX232" s="84"/>
      <c r="CY232" s="84"/>
      <c r="CZ232" s="84"/>
    </row>
    <row r="233" s="603" customFormat="true" ht="15" customHeight="true" x14ac:dyDescent="0.2">
      <c r="A233" s="219"/>
      <c r="B233" s="213"/>
      <c r="C233" s="182"/>
      <c r="D233" s="181"/>
      <c r="E233" s="181"/>
      <c r="F233" s="181"/>
      <c r="G233" s="180"/>
      <c r="H233" s="179"/>
      <c r="I233" s="181"/>
      <c r="J233" s="181"/>
      <c r="K233" s="181"/>
      <c r="L233" s="178"/>
      <c r="M233" s="182"/>
      <c r="N233" s="181"/>
      <c r="O233" s="181"/>
      <c r="P233" s="181"/>
      <c r="Q233" s="180"/>
      <c r="R233" s="179"/>
      <c r="S233" s="181"/>
      <c r="T233" s="181"/>
      <c r="U233" s="181"/>
      <c r="V233" s="181"/>
      <c r="W233" s="181"/>
      <c r="X233" s="181"/>
      <c r="Y233" s="181"/>
      <c r="Z233" s="181"/>
      <c r="AA233" s="181"/>
      <c r="AB233" s="181"/>
      <c r="AC233" s="181"/>
      <c r="AD233" s="181"/>
      <c r="AE233" s="181"/>
      <c r="AF233" s="181"/>
      <c r="AG233" s="181"/>
      <c r="AH233" s="178"/>
      <c r="AI233" s="743"/>
      <c r="AJ233" s="743"/>
      <c r="AK233" s="743"/>
      <c r="AL233" s="743"/>
      <c r="AM233" s="743"/>
      <c r="AN233" s="743"/>
      <c r="AO233" s="743"/>
      <c r="AP233" s="743"/>
      <c r="AQ233" s="743"/>
      <c r="AR233" s="743"/>
      <c r="AS233" s="743"/>
      <c r="AT233" s="743"/>
      <c r="AU233" s="743"/>
      <c r="AV233" s="743"/>
      <c r="AW233" s="743"/>
      <c r="AX233" s="743"/>
      <c r="AY233" s="743"/>
      <c r="AZ233" s="422"/>
      <c r="BA233" s="886"/>
      <c r="BB233" s="641" t="s">
        <v>443</v>
      </c>
      <c r="BC233" s="524">
        <v>302.53741274469155</v>
      </c>
      <c r="BD233" s="510">
        <v>232.29437351015807</v>
      </c>
      <c r="BE233" s="510">
        <v>254.74280489173182</v>
      </c>
      <c r="BF233" s="510">
        <v>241.49660102891431</v>
      </c>
      <c r="BG233" s="528">
        <v>337.89534184470745</v>
      </c>
      <c r="BH233" s="524">
        <v>82.491338237580379</v>
      </c>
      <c r="BI233" s="510">
        <v>169.85424870848118</v>
      </c>
      <c r="BJ233" s="510">
        <v>75.544871163481858</v>
      </c>
      <c r="BK233" s="510">
        <v>192.1026941382311</v>
      </c>
      <c r="BL233" s="528">
        <v>119.54959007265565</v>
      </c>
      <c r="BM233" s="524">
        <v>155.18969819406456</v>
      </c>
      <c r="BN233" s="510">
        <v>187.07339572883831</v>
      </c>
      <c r="BO233" s="510">
        <v>151.56617922059195</v>
      </c>
      <c r="BP233" s="510">
        <v>136.18966405899141</v>
      </c>
      <c r="BQ233" s="528">
        <v>99.404854497286649</v>
      </c>
      <c r="BR233" s="524">
        <v>9.8939523114702599</v>
      </c>
      <c r="BS233" s="510">
        <v>423.7990425559654</v>
      </c>
      <c r="BT233" s="510">
        <v>0</v>
      </c>
      <c r="BU233" s="510">
        <v>0</v>
      </c>
      <c r="BV233" s="510">
        <v>5.7117654882453124</v>
      </c>
      <c r="BW233" s="510">
        <v>20.025952670702726</v>
      </c>
      <c r="BX233" s="510">
        <v>254.17136220044571</v>
      </c>
      <c r="BY233" s="511">
        <v>34.986662227727422</v>
      </c>
      <c r="BZ233" s="511">
        <v>2.3739287525389892</v>
      </c>
      <c r="CA233" s="511">
        <v>62.27209297450181</v>
      </c>
      <c r="CB233" s="511">
        <v>41.118642707710436</v>
      </c>
      <c r="CC233" s="511">
        <v>33.120571545450431</v>
      </c>
      <c r="CD233" s="511">
        <v>0</v>
      </c>
      <c r="CE233" s="511">
        <v>414.18035960494063</v>
      </c>
      <c r="CF233" s="511">
        <v>40.215153950562957</v>
      </c>
      <c r="CG233" s="511">
        <v>27.097047029940803</v>
      </c>
      <c r="CH233" s="511">
        <v>0</v>
      </c>
      <c r="CI233" s="84"/>
      <c r="CJ233" s="84"/>
      <c r="CK233" s="84"/>
      <c r="CL233" s="84"/>
      <c r="CM233" s="84"/>
      <c r="CN233" s="84"/>
      <c r="CO233" s="84"/>
      <c r="CP233" s="84"/>
      <c r="CQ233" s="84"/>
      <c r="CR233" s="84"/>
      <c r="CS233" s="84"/>
      <c r="CT233" s="84"/>
      <c r="CU233" s="84"/>
      <c r="CV233" s="84"/>
      <c r="CW233" s="84"/>
      <c r="CX233" s="84"/>
      <c r="CY233" s="84"/>
      <c r="CZ233" s="84"/>
    </row>
    <row r="234" s="603" customFormat="true" ht="15" customHeight="true" x14ac:dyDescent="0.2">
      <c r="A234" s="219"/>
      <c r="B234" s="213"/>
      <c r="C234" s="182"/>
      <c r="D234" s="181"/>
      <c r="E234" s="181"/>
      <c r="F234" s="181"/>
      <c r="G234" s="180"/>
      <c r="H234" s="179"/>
      <c r="I234" s="181"/>
      <c r="J234" s="181"/>
      <c r="K234" s="181"/>
      <c r="L234" s="178"/>
      <c r="M234" s="182"/>
      <c r="N234" s="181"/>
      <c r="O234" s="181"/>
      <c r="P234" s="181"/>
      <c r="Q234" s="180"/>
      <c r="R234" s="179"/>
      <c r="S234" s="181"/>
      <c r="T234" s="181"/>
      <c r="U234" s="181"/>
      <c r="V234" s="181"/>
      <c r="W234" s="181"/>
      <c r="X234" s="181"/>
      <c r="Y234" s="181"/>
      <c r="Z234" s="181"/>
      <c r="AA234" s="181"/>
      <c r="AB234" s="181"/>
      <c r="AC234" s="181"/>
      <c r="AD234" s="181"/>
      <c r="AE234" s="181"/>
      <c r="AF234" s="181"/>
      <c r="AG234" s="181"/>
      <c r="AH234" s="178"/>
      <c r="AI234" s="743"/>
      <c r="AJ234" s="743"/>
      <c r="AK234" s="743"/>
      <c r="AL234" s="743"/>
      <c r="AM234" s="743"/>
      <c r="AN234" s="743"/>
      <c r="AO234" s="743"/>
      <c r="AP234" s="743"/>
      <c r="AQ234" s="743"/>
      <c r="AR234" s="743"/>
      <c r="AS234" s="743"/>
      <c r="AT234" s="743"/>
      <c r="AU234" s="743"/>
      <c r="AV234" s="743"/>
      <c r="AW234" s="743"/>
      <c r="AX234" s="743"/>
      <c r="AY234" s="743"/>
      <c r="AZ234" s="422"/>
      <c r="BA234" s="886"/>
      <c r="BB234" s="641" t="s">
        <v>444</v>
      </c>
      <c r="BC234" s="524">
        <v>348.74347659739436</v>
      </c>
      <c r="BD234" s="510">
        <v>480.97775471177806</v>
      </c>
      <c r="BE234" s="510">
        <v>510.74918831110887</v>
      </c>
      <c r="BF234" s="510">
        <v>396.34629120333068</v>
      </c>
      <c r="BG234" s="528">
        <v>547.09952577132412</v>
      </c>
      <c r="BH234" s="524">
        <v>197.81484351489544</v>
      </c>
      <c r="BI234" s="510">
        <v>201.56011298595419</v>
      </c>
      <c r="BJ234" s="510">
        <v>203.34658223053765</v>
      </c>
      <c r="BK234" s="510">
        <v>218.5659333735677</v>
      </c>
      <c r="BL234" s="528">
        <v>201.50699273293145</v>
      </c>
      <c r="BM234" s="524">
        <v>210.42308017262039</v>
      </c>
      <c r="BN234" s="510">
        <v>203.46629177178079</v>
      </c>
      <c r="BO234" s="510">
        <v>308.78946787701545</v>
      </c>
      <c r="BP234" s="510">
        <v>330.1635867763348</v>
      </c>
      <c r="BQ234" s="528">
        <v>208.27934515929886</v>
      </c>
      <c r="BR234" s="524">
        <v>28.296543296981589</v>
      </c>
      <c r="BS234" s="510">
        <v>663.94212343068773</v>
      </c>
      <c r="BT234" s="510">
        <v>401.83161133502045</v>
      </c>
      <c r="BU234" s="510">
        <v>41.055793949502217</v>
      </c>
      <c r="BV234" s="510">
        <v>62.973844504936956</v>
      </c>
      <c r="BW234" s="510">
        <v>7.3803932915948236</v>
      </c>
      <c r="BX234" s="510">
        <v>133.13787848150852</v>
      </c>
      <c r="BY234" s="511">
        <v>247.69722561200746</v>
      </c>
      <c r="BZ234" s="511">
        <v>132.17326144686589</v>
      </c>
      <c r="CA234" s="511">
        <v>47.287470957053422</v>
      </c>
      <c r="CB234" s="511">
        <v>0</v>
      </c>
      <c r="CC234" s="511">
        <v>0</v>
      </c>
      <c r="CD234" s="511">
        <v>307.72223894362162</v>
      </c>
      <c r="CE234" s="511">
        <v>41.880078173966346</v>
      </c>
      <c r="CF234" s="511">
        <v>70.114795290562256</v>
      </c>
      <c r="CG234" s="511">
        <v>67.781682117481679</v>
      </c>
      <c r="CH234" s="511">
        <v>30.641295763145582</v>
      </c>
      <c r="CI234" s="84"/>
      <c r="CJ234" s="84"/>
      <c r="CK234" s="84"/>
      <c r="CL234" s="84"/>
      <c r="CM234" s="84"/>
      <c r="CN234" s="84"/>
      <c r="CO234" s="84"/>
      <c r="CP234" s="84"/>
      <c r="CQ234" s="84"/>
      <c r="CR234" s="84"/>
      <c r="CS234" s="84"/>
      <c r="CT234" s="84"/>
      <c r="CU234" s="84"/>
      <c r="CV234" s="84"/>
      <c r="CW234" s="84"/>
      <c r="CX234" s="84"/>
      <c r="CY234" s="84"/>
      <c r="CZ234" s="84"/>
    </row>
    <row r="235" s="603" customFormat="true" ht="15" customHeight="true" x14ac:dyDescent="0.2">
      <c r="A235" s="219"/>
      <c r="B235" s="213"/>
      <c r="C235" s="182"/>
      <c r="D235" s="181"/>
      <c r="E235" s="181"/>
      <c r="F235" s="181"/>
      <c r="G235" s="180"/>
      <c r="H235" s="179"/>
      <c r="I235" s="181"/>
      <c r="J235" s="181"/>
      <c r="K235" s="181"/>
      <c r="L235" s="178"/>
      <c r="M235" s="182"/>
      <c r="N235" s="181"/>
      <c r="O235" s="181"/>
      <c r="P235" s="181"/>
      <c r="Q235" s="180"/>
      <c r="R235" s="179"/>
      <c r="S235" s="181"/>
      <c r="T235" s="181"/>
      <c r="U235" s="181"/>
      <c r="V235" s="181"/>
      <c r="W235" s="181"/>
      <c r="X235" s="181"/>
      <c r="Y235" s="181"/>
      <c r="Z235" s="181"/>
      <c r="AA235" s="181"/>
      <c r="AB235" s="181"/>
      <c r="AC235" s="181"/>
      <c r="AD235" s="181"/>
      <c r="AE235" s="181"/>
      <c r="AF235" s="181"/>
      <c r="AG235" s="181"/>
      <c r="AH235" s="178"/>
      <c r="AI235" s="743"/>
      <c r="AJ235" s="743"/>
      <c r="AK235" s="743"/>
      <c r="AL235" s="743"/>
      <c r="AM235" s="743"/>
      <c r="AN235" s="743"/>
      <c r="AO235" s="743"/>
      <c r="AP235" s="743"/>
      <c r="AQ235" s="743"/>
      <c r="AR235" s="743"/>
      <c r="AS235" s="743"/>
      <c r="AT235" s="743"/>
      <c r="AU235" s="743"/>
      <c r="AV235" s="743"/>
      <c r="AW235" s="743"/>
      <c r="AX235" s="743"/>
      <c r="AY235" s="743"/>
      <c r="AZ235" s="422"/>
      <c r="BA235" s="886"/>
      <c r="BB235" s="641" t="s">
        <v>291</v>
      </c>
      <c r="BC235" s="524">
        <v>9.5196228479735723</v>
      </c>
      <c r="BD235" s="510">
        <v>6.5511107806812081</v>
      </c>
      <c r="BE235" s="510">
        <v>14.547995307929837</v>
      </c>
      <c r="BF235" s="510">
        <v>5.8663021973305201</v>
      </c>
      <c r="BG235" s="528">
        <v>53.476586058934707</v>
      </c>
      <c r="BH235" s="524">
        <v>2.0333846075537449</v>
      </c>
      <c r="BI235" s="510">
        <v>0</v>
      </c>
      <c r="BJ235" s="510">
        <v>35.254910987559882</v>
      </c>
      <c r="BK235" s="510">
        <v>13.464705084148129</v>
      </c>
      <c r="BL235" s="528">
        <v>0</v>
      </c>
      <c r="BM235" s="524">
        <v>8.6596273549784826</v>
      </c>
      <c r="BN235" s="510">
        <v>0</v>
      </c>
      <c r="BO235" s="510">
        <v>6.5511107806812081</v>
      </c>
      <c r="BP235" s="510">
        <v>13.37460619337118</v>
      </c>
      <c r="BQ235" s="528">
        <v>10.623272184557221</v>
      </c>
      <c r="BR235" s="524">
        <v>0.13443623962391299</v>
      </c>
      <c r="BS235" s="510">
        <v>48.71961607170801</v>
      </c>
      <c r="BT235" s="510">
        <v>0.85999549299508904</v>
      </c>
      <c r="BU235" s="510">
        <v>0</v>
      </c>
      <c r="BV235" s="510">
        <v>1.1733891145586559</v>
      </c>
      <c r="BW235" s="510">
        <v>0</v>
      </c>
      <c r="BX235" s="510">
        <v>0</v>
      </c>
      <c r="BY235" s="511">
        <v>0</v>
      </c>
      <c r="BZ235" s="511">
        <v>3.0677101476436799</v>
      </c>
      <c r="CA235" s="511">
        <v>0</v>
      </c>
      <c r="CB235" s="511">
        <v>0</v>
      </c>
      <c r="CC235" s="511">
        <v>1.53255590167353</v>
      </c>
      <c r="CD235" s="511">
        <v>6.5511107806812081</v>
      </c>
      <c r="CE235" s="511">
        <v>0</v>
      </c>
      <c r="CF235" s="511">
        <v>27.922803443965762</v>
      </c>
      <c r="CG235" s="511">
        <v>0</v>
      </c>
      <c r="CH235" s="511">
        <v>0</v>
      </c>
      <c r="CI235" s="84"/>
      <c r="CJ235" s="84"/>
      <c r="CK235" s="84"/>
      <c r="CL235" s="84"/>
      <c r="CM235" s="84"/>
      <c r="CN235" s="84"/>
      <c r="CO235" s="84"/>
      <c r="CP235" s="84"/>
      <c r="CQ235" s="84"/>
      <c r="CR235" s="84"/>
      <c r="CS235" s="84"/>
      <c r="CT235" s="84"/>
      <c r="CU235" s="84"/>
      <c r="CV235" s="84"/>
      <c r="CW235" s="84"/>
      <c r="CX235" s="84"/>
      <c r="CY235" s="84"/>
      <c r="CZ235" s="84"/>
    </row>
    <row r="236" s="603" customFormat="true" ht="15" customHeight="true" x14ac:dyDescent="0.2">
      <c r="A236" s="219"/>
      <c r="B236" s="213"/>
      <c r="C236" s="182"/>
      <c r="D236" s="181"/>
      <c r="E236" s="181"/>
      <c r="F236" s="181"/>
      <c r="G236" s="180"/>
      <c r="H236" s="179"/>
      <c r="I236" s="181"/>
      <c r="J236" s="181"/>
      <c r="K236" s="181"/>
      <c r="L236" s="178"/>
      <c r="M236" s="182"/>
      <c r="N236" s="181"/>
      <c r="O236" s="181"/>
      <c r="P236" s="181"/>
      <c r="Q236" s="180"/>
      <c r="R236" s="179"/>
      <c r="S236" s="181"/>
      <c r="T236" s="181"/>
      <c r="U236" s="181"/>
      <c r="V236" s="181"/>
      <c r="W236" s="181"/>
      <c r="X236" s="181"/>
      <c r="Y236" s="181"/>
      <c r="Z236" s="181"/>
      <c r="AA236" s="181"/>
      <c r="AB236" s="181"/>
      <c r="AC236" s="181"/>
      <c r="AD236" s="181"/>
      <c r="AE236" s="181"/>
      <c r="AF236" s="181"/>
      <c r="AG236" s="181"/>
      <c r="AH236" s="178"/>
      <c r="AI236" s="743"/>
      <c r="AJ236" s="743"/>
      <c r="AK236" s="743"/>
      <c r="AL236" s="743"/>
      <c r="AM236" s="743"/>
      <c r="AN236" s="743"/>
      <c r="AO236" s="743"/>
      <c r="AP236" s="743"/>
      <c r="AQ236" s="743"/>
      <c r="AR236" s="743"/>
      <c r="AS236" s="743"/>
      <c r="AT236" s="743"/>
      <c r="AU236" s="743"/>
      <c r="AV236" s="743"/>
      <c r="AW236" s="743"/>
      <c r="AX236" s="743"/>
      <c r="AY236" s="743"/>
      <c r="AZ236" s="422"/>
      <c r="BA236" s="887"/>
      <c r="BB236" s="641" t="s">
        <v>202</v>
      </c>
      <c r="BC236" s="524">
        <v>11224.798178392628</v>
      </c>
      <c r="BD236" s="510">
        <v>11234.041461931762</v>
      </c>
      <c r="BE236" s="510">
        <v>11226.646619780287</v>
      </c>
      <c r="BF236" s="510">
        <v>11230.031183068475</v>
      </c>
      <c r="BG236" s="528">
        <v>11230.929072996352</v>
      </c>
      <c r="BH236" s="524">
        <v>4364.200312804197</v>
      </c>
      <c r="BI236" s="510">
        <v>4362.6014334550027</v>
      </c>
      <c r="BJ236" s="510">
        <v>4366.0649477505049</v>
      </c>
      <c r="BK236" s="510">
        <v>4362.6681233743893</v>
      </c>
      <c r="BL236" s="528">
        <v>4364.3552086594054</v>
      </c>
      <c r="BM236" s="524">
        <v>6861.4638464062946</v>
      </c>
      <c r="BN236" s="510">
        <v>6870.1408462550526</v>
      </c>
      <c r="BO236" s="510">
        <v>6864.1434783938621</v>
      </c>
      <c r="BP236" s="510">
        <v>6867.8100256521293</v>
      </c>
      <c r="BQ236" s="528">
        <v>6862.9982934187574</v>
      </c>
      <c r="BR236" s="524">
        <v>282.0988305655963</v>
      </c>
      <c r="BS236" s="510">
        <v>10780.754039595409</v>
      </c>
      <c r="BT236" s="510">
        <v>3783.8126328035205</v>
      </c>
      <c r="BU236" s="510">
        <v>543.93073214622518</v>
      </c>
      <c r="BV236" s="510">
        <v>1044.5972913720293</v>
      </c>
      <c r="BW236" s="510">
        <v>1815.5405210879808</v>
      </c>
      <c r="BX236" s="510">
        <v>4039.5396357688014</v>
      </c>
      <c r="BY236" s="511">
        <v>5339.0290979907613</v>
      </c>
      <c r="BZ236" s="511">
        <v>2086.4626747704115</v>
      </c>
      <c r="CA236" s="511">
        <v>1344.387505021225</v>
      </c>
      <c r="CB236" s="511">
        <v>2947.0507025968236</v>
      </c>
      <c r="CC236" s="511">
        <v>5900.1053406778492</v>
      </c>
      <c r="CD236" s="511">
        <v>2913.5975780584786</v>
      </c>
      <c r="CE236" s="511">
        <v>4822.8359171891307</v>
      </c>
      <c r="CF236" s="511">
        <v>6691.4689473782282</v>
      </c>
      <c r="CG236" s="511">
        <v>1556.3532223676414</v>
      </c>
      <c r="CH236" s="511">
        <v>254.88184677946117</v>
      </c>
      <c r="CI236" s="84"/>
      <c r="CJ236" s="84"/>
      <c r="CK236" s="84"/>
      <c r="CL236" s="84"/>
      <c r="CM236" s="84"/>
      <c r="CN236" s="84"/>
      <c r="CO236" s="84"/>
      <c r="CP236" s="84"/>
      <c r="CQ236" s="84"/>
      <c r="CR236" s="84"/>
      <c r="CS236" s="84"/>
      <c r="CT236" s="84"/>
      <c r="CU236" s="84"/>
      <c r="CV236" s="84"/>
      <c r="CW236" s="84"/>
      <c r="CX236" s="84"/>
      <c r="CY236" s="84"/>
      <c r="CZ236" s="84"/>
    </row>
    <row r="237" s="603" customFormat="true" ht="15" customHeight="true" x14ac:dyDescent="0.2">
      <c r="A237" s="219"/>
      <c r="B237" s="213"/>
      <c r="C237" s="182"/>
      <c r="D237" s="181"/>
      <c r="E237" s="181"/>
      <c r="F237" s="181"/>
      <c r="G237" s="180"/>
      <c r="H237" s="179"/>
      <c r="I237" s="181"/>
      <c r="J237" s="181"/>
      <c r="K237" s="181"/>
      <c r="L237" s="178"/>
      <c r="M237" s="182"/>
      <c r="N237" s="181"/>
      <c r="O237" s="181"/>
      <c r="P237" s="181"/>
      <c r="Q237" s="180"/>
      <c r="R237" s="179"/>
      <c r="S237" s="181"/>
      <c r="T237" s="181"/>
      <c r="U237" s="181"/>
      <c r="V237" s="181"/>
      <c r="W237" s="181"/>
      <c r="X237" s="181"/>
      <c r="Y237" s="181"/>
      <c r="Z237" s="181"/>
      <c r="AA237" s="181"/>
      <c r="AB237" s="181"/>
      <c r="AC237" s="181"/>
      <c r="AD237" s="181"/>
      <c r="AE237" s="181"/>
      <c r="AF237" s="181"/>
      <c r="AG237" s="181"/>
      <c r="AH237" s="178"/>
      <c r="AI237" s="743"/>
      <c r="AJ237" s="743"/>
      <c r="AK237" s="743"/>
      <c r="AL237" s="743"/>
      <c r="AM237" s="743"/>
      <c r="AN237" s="743"/>
      <c r="AO237" s="743"/>
      <c r="AP237" s="743"/>
      <c r="AQ237" s="743"/>
      <c r="AR237" s="743"/>
      <c r="AS237" s="743"/>
      <c r="AT237" s="743"/>
      <c r="AU237" s="743"/>
      <c r="AV237" s="743"/>
      <c r="AW237" s="743"/>
      <c r="AX237" s="743"/>
      <c r="AY237" s="743"/>
      <c r="AZ237" s="422"/>
      <c r="BA237" s="762"/>
      <c r="BB237" s="641"/>
      <c r="BC237" s="524"/>
      <c r="BD237" s="510"/>
      <c r="BE237" s="510"/>
      <c r="BF237" s="510"/>
      <c r="BG237" s="528"/>
      <c r="BH237" s="524"/>
      <c r="BI237" s="510"/>
      <c r="BJ237" s="510"/>
      <c r="BK237" s="510"/>
      <c r="BL237" s="528"/>
      <c r="BM237" s="524"/>
      <c r="BN237" s="510"/>
      <c r="BO237" s="510"/>
      <c r="BP237" s="510"/>
      <c r="BQ237" s="528"/>
      <c r="BR237" s="524"/>
      <c r="BS237" s="510"/>
      <c r="BT237" s="510"/>
      <c r="BU237" s="510"/>
      <c r="BV237" s="510"/>
      <c r="BW237" s="510"/>
      <c r="BX237" s="510"/>
      <c r="BY237" s="511"/>
      <c r="BZ237" s="511"/>
      <c r="CA237" s="511"/>
      <c r="CB237" s="511"/>
      <c r="CC237" s="511"/>
      <c r="CD237" s="511"/>
      <c r="CE237" s="511"/>
      <c r="CF237" s="511"/>
      <c r="CG237" s="511"/>
      <c r="CH237" s="511"/>
      <c r="CI237" s="84"/>
      <c r="CJ237" s="84"/>
      <c r="CK237" s="84"/>
      <c r="CL237" s="84"/>
      <c r="CM237" s="84"/>
      <c r="CN237" s="84"/>
      <c r="CO237" s="84"/>
      <c r="CP237" s="84"/>
      <c r="CQ237" s="84"/>
      <c r="CR237" s="84"/>
      <c r="CS237" s="84"/>
      <c r="CT237" s="84"/>
      <c r="CU237" s="84"/>
      <c r="CV237" s="84"/>
      <c r="CW237" s="84"/>
      <c r="CX237" s="84"/>
      <c r="CY237" s="84"/>
      <c r="CZ237" s="84"/>
    </row>
    <row r="238" s="603" customFormat="true" ht="15" customHeight="true" x14ac:dyDescent="0.2">
      <c r="A238" s="219"/>
      <c r="B238" s="213"/>
      <c r="C238" s="182"/>
      <c r="D238" s="181"/>
      <c r="E238" s="181"/>
      <c r="F238" s="181"/>
      <c r="G238" s="180"/>
      <c r="H238" s="179"/>
      <c r="I238" s="181"/>
      <c r="J238" s="181"/>
      <c r="K238" s="181"/>
      <c r="L238" s="178"/>
      <c r="M238" s="182"/>
      <c r="N238" s="181"/>
      <c r="O238" s="181"/>
      <c r="P238" s="181"/>
      <c r="Q238" s="180"/>
      <c r="R238" s="179"/>
      <c r="S238" s="181"/>
      <c r="T238" s="181"/>
      <c r="U238" s="181"/>
      <c r="V238" s="181"/>
      <c r="W238" s="181"/>
      <c r="X238" s="181"/>
      <c r="Y238" s="181"/>
      <c r="Z238" s="181"/>
      <c r="AA238" s="181"/>
      <c r="AB238" s="181"/>
      <c r="AC238" s="181"/>
      <c r="AD238" s="181"/>
      <c r="AE238" s="181"/>
      <c r="AF238" s="181"/>
      <c r="AG238" s="181"/>
      <c r="AH238" s="178"/>
      <c r="AI238" s="743"/>
      <c r="AJ238" s="743"/>
      <c r="AK238" s="743"/>
      <c r="AL238" s="743"/>
      <c r="AM238" s="743"/>
      <c r="AN238" s="743"/>
      <c r="AO238" s="743"/>
      <c r="AP238" s="743"/>
      <c r="AQ238" s="743"/>
      <c r="AR238" s="743"/>
      <c r="AS238" s="743"/>
      <c r="AT238" s="743"/>
      <c r="AU238" s="743"/>
      <c r="AV238" s="743"/>
      <c r="AW238" s="743"/>
      <c r="AX238" s="743"/>
      <c r="AY238" s="743"/>
      <c r="AZ238" s="422"/>
      <c r="BA238" s="762"/>
      <c r="BB238" s="641"/>
      <c r="BC238" s="524"/>
      <c r="BD238" s="510"/>
      <c r="BE238" s="510"/>
      <c r="BF238" s="510"/>
      <c r="BG238" s="528"/>
      <c r="BH238" s="524"/>
      <c r="BI238" s="510"/>
      <c r="BJ238" s="510"/>
      <c r="BK238" s="510"/>
      <c r="BL238" s="528"/>
      <c r="BM238" s="524"/>
      <c r="BN238" s="510"/>
      <c r="BO238" s="510"/>
      <c r="BP238" s="510"/>
      <c r="BQ238" s="528"/>
      <c r="BR238" s="524"/>
      <c r="BS238" s="510"/>
      <c r="BT238" s="510"/>
      <c r="BU238" s="510"/>
      <c r="BV238" s="510"/>
      <c r="BW238" s="510"/>
      <c r="BX238" s="510"/>
      <c r="BY238" s="511"/>
      <c r="BZ238" s="511"/>
      <c r="CA238" s="511"/>
      <c r="CB238" s="511"/>
      <c r="CC238" s="511"/>
      <c r="CD238" s="511"/>
      <c r="CE238" s="511"/>
      <c r="CF238" s="511"/>
      <c r="CG238" s="511"/>
      <c r="CH238" s="511"/>
      <c r="CI238" s="84"/>
      <c r="CJ238" s="84"/>
      <c r="CK238" s="84"/>
      <c r="CL238" s="84"/>
      <c r="CM238" s="84"/>
      <c r="CN238" s="84"/>
      <c r="CO238" s="84"/>
      <c r="CP238" s="84"/>
      <c r="CQ238" s="84"/>
      <c r="CR238" s="84"/>
      <c r="CS238" s="84"/>
      <c r="CT238" s="84"/>
      <c r="CU238" s="84"/>
      <c r="CV238" s="84"/>
      <c r="CW238" s="84"/>
      <c r="CX238" s="84"/>
      <c r="CY238" s="84"/>
      <c r="CZ238" s="84"/>
    </row>
    <row r="239" s="603" customFormat="true" ht="15" customHeight="true" x14ac:dyDescent="0.2">
      <c r="A239" s="219"/>
      <c r="B239" s="213"/>
      <c r="C239" s="182"/>
      <c r="D239" s="181"/>
      <c r="E239" s="181"/>
      <c r="F239" s="181"/>
      <c r="G239" s="180"/>
      <c r="H239" s="179"/>
      <c r="I239" s="181"/>
      <c r="J239" s="181"/>
      <c r="K239" s="181"/>
      <c r="L239" s="178"/>
      <c r="M239" s="182"/>
      <c r="N239" s="181"/>
      <c r="O239" s="181"/>
      <c r="P239" s="181"/>
      <c r="Q239" s="180"/>
      <c r="R239" s="179"/>
      <c r="S239" s="181"/>
      <c r="T239" s="181"/>
      <c r="U239" s="181"/>
      <c r="V239" s="181"/>
      <c r="W239" s="181"/>
      <c r="X239" s="181"/>
      <c r="Y239" s="181"/>
      <c r="Z239" s="181"/>
      <c r="AA239" s="181"/>
      <c r="AB239" s="181"/>
      <c r="AC239" s="181"/>
      <c r="AD239" s="181"/>
      <c r="AE239" s="181"/>
      <c r="AF239" s="181"/>
      <c r="AG239" s="181"/>
      <c r="AH239" s="178"/>
      <c r="AI239" s="743"/>
      <c r="AJ239" s="743"/>
      <c r="AK239" s="743"/>
      <c r="AL239" s="743"/>
      <c r="AM239" s="743"/>
      <c r="AN239" s="743"/>
      <c r="AO239" s="743"/>
      <c r="AP239" s="743"/>
      <c r="AQ239" s="743"/>
      <c r="AR239" s="743"/>
      <c r="AS239" s="743"/>
      <c r="AT239" s="743"/>
      <c r="AU239" s="743"/>
      <c r="AV239" s="743"/>
      <c r="AW239" s="743"/>
      <c r="AX239" s="743"/>
      <c r="AY239" s="743"/>
      <c r="AZ239" s="422"/>
      <c r="BA239" s="762"/>
      <c r="BB239" s="641"/>
      <c r="BC239" s="524"/>
      <c r="BD239" s="510"/>
      <c r="BE239" s="510"/>
      <c r="BF239" s="510"/>
      <c r="BG239" s="528"/>
      <c r="BH239" s="524"/>
      <c r="BI239" s="510"/>
      <c r="BJ239" s="510"/>
      <c r="BK239" s="510"/>
      <c r="BL239" s="528"/>
      <c r="BM239" s="524"/>
      <c r="BN239" s="510"/>
      <c r="BO239" s="510"/>
      <c r="BP239" s="510"/>
      <c r="BQ239" s="528"/>
      <c r="BR239" s="524"/>
      <c r="BS239" s="510"/>
      <c r="BT239" s="510"/>
      <c r="BU239" s="510"/>
      <c r="BV239" s="510"/>
      <c r="BW239" s="510"/>
      <c r="BX239" s="510"/>
      <c r="BY239" s="511"/>
      <c r="BZ239" s="511"/>
      <c r="CA239" s="511"/>
      <c r="CB239" s="511"/>
      <c r="CC239" s="511"/>
      <c r="CD239" s="511"/>
      <c r="CE239" s="511"/>
      <c r="CF239" s="511"/>
      <c r="CG239" s="511"/>
      <c r="CH239" s="511"/>
      <c r="CI239" s="84"/>
      <c r="CJ239" s="84"/>
      <c r="CK239" s="84"/>
      <c r="CL239" s="84"/>
      <c r="CM239" s="84"/>
      <c r="CN239" s="84"/>
      <c r="CO239" s="84"/>
      <c r="CP239" s="84"/>
      <c r="CQ239" s="84"/>
      <c r="CR239" s="84"/>
      <c r="CS239" s="84"/>
      <c r="CT239" s="84"/>
      <c r="CU239" s="84"/>
      <c r="CV239" s="84"/>
      <c r="CW239" s="84"/>
      <c r="CX239" s="84"/>
      <c r="CY239" s="84"/>
      <c r="CZ239" s="84"/>
    </row>
    <row r="240" s="603" customFormat="true" ht="15" customHeight="true" x14ac:dyDescent="0.2">
      <c r="A240" s="219"/>
      <c r="B240" s="213"/>
      <c r="C240" s="182"/>
      <c r="D240" s="181"/>
      <c r="E240" s="181"/>
      <c r="F240" s="181"/>
      <c r="G240" s="180"/>
      <c r="H240" s="179"/>
      <c r="I240" s="181"/>
      <c r="J240" s="181"/>
      <c r="K240" s="181"/>
      <c r="L240" s="178"/>
      <c r="M240" s="182"/>
      <c r="N240" s="181"/>
      <c r="O240" s="181"/>
      <c r="P240" s="181"/>
      <c r="Q240" s="180"/>
      <c r="R240" s="179"/>
      <c r="S240" s="181"/>
      <c r="T240" s="181"/>
      <c r="U240" s="181"/>
      <c r="V240" s="181"/>
      <c r="W240" s="181"/>
      <c r="X240" s="181"/>
      <c r="Y240" s="181"/>
      <c r="Z240" s="181"/>
      <c r="AA240" s="181"/>
      <c r="AB240" s="181"/>
      <c r="AC240" s="181"/>
      <c r="AD240" s="181"/>
      <c r="AE240" s="181"/>
      <c r="AF240" s="181"/>
      <c r="AG240" s="181"/>
      <c r="AH240" s="178"/>
      <c r="AI240" s="743"/>
      <c r="AJ240" s="743"/>
      <c r="AK240" s="743"/>
      <c r="AL240" s="743"/>
      <c r="AM240" s="743"/>
      <c r="AN240" s="743"/>
      <c r="AO240" s="743"/>
      <c r="AP240" s="743"/>
      <c r="AQ240" s="743"/>
      <c r="AR240" s="743"/>
      <c r="AS240" s="743"/>
      <c r="AT240" s="743"/>
      <c r="AU240" s="743"/>
      <c r="AV240" s="743"/>
      <c r="AW240" s="743"/>
      <c r="AX240" s="743"/>
      <c r="AY240" s="743"/>
      <c r="AZ240" s="422"/>
      <c r="BA240" s="762"/>
      <c r="BB240" s="641"/>
      <c r="BC240" s="524"/>
      <c r="BD240" s="510"/>
      <c r="BE240" s="510"/>
      <c r="BF240" s="510"/>
      <c r="BG240" s="528"/>
      <c r="BH240" s="524"/>
      <c r="BI240" s="510"/>
      <c r="BJ240" s="510"/>
      <c r="BK240" s="510"/>
      <c r="BL240" s="528"/>
      <c r="BM240" s="524"/>
      <c r="BN240" s="510"/>
      <c r="BO240" s="510"/>
      <c r="BP240" s="510"/>
      <c r="BQ240" s="528"/>
      <c r="BR240" s="524"/>
      <c r="BS240" s="510"/>
      <c r="BT240" s="510"/>
      <c r="BU240" s="510"/>
      <c r="BV240" s="510"/>
      <c r="BW240" s="510"/>
      <c r="BX240" s="510"/>
      <c r="BY240" s="511"/>
      <c r="BZ240" s="511"/>
      <c r="CA240" s="511"/>
      <c r="CB240" s="511"/>
      <c r="CC240" s="511"/>
      <c r="CD240" s="511"/>
      <c r="CE240" s="511"/>
      <c r="CF240" s="511"/>
      <c r="CG240" s="511"/>
      <c r="CH240" s="511"/>
      <c r="CI240" s="84"/>
      <c r="CJ240" s="84"/>
      <c r="CK240" s="84"/>
      <c r="CL240" s="84"/>
      <c r="CM240" s="84"/>
      <c r="CN240" s="84"/>
      <c r="CO240" s="84"/>
      <c r="CP240" s="84"/>
      <c r="CQ240" s="84"/>
      <c r="CR240" s="84"/>
      <c r="CS240" s="84"/>
      <c r="CT240" s="84"/>
      <c r="CU240" s="84"/>
      <c r="CV240" s="84"/>
      <c r="CW240" s="84"/>
      <c r="CX240" s="84"/>
      <c r="CY240" s="84"/>
      <c r="CZ240" s="84"/>
    </row>
    <row r="241" s="603" customFormat="true" ht="15" customHeight="true" x14ac:dyDescent="0.2">
      <c r="A241" s="219"/>
      <c r="B241" s="213"/>
      <c r="C241" s="182"/>
      <c r="D241" s="181"/>
      <c r="E241" s="181"/>
      <c r="F241" s="181"/>
      <c r="G241" s="180"/>
      <c r="H241" s="179"/>
      <c r="I241" s="181"/>
      <c r="J241" s="181"/>
      <c r="K241" s="181"/>
      <c r="L241" s="178"/>
      <c r="M241" s="182"/>
      <c r="N241" s="181"/>
      <c r="O241" s="181"/>
      <c r="P241" s="181"/>
      <c r="Q241" s="180"/>
      <c r="R241" s="179"/>
      <c r="S241" s="181"/>
      <c r="T241" s="181"/>
      <c r="U241" s="181"/>
      <c r="V241" s="181"/>
      <c r="W241" s="181"/>
      <c r="X241" s="181"/>
      <c r="Y241" s="181"/>
      <c r="Z241" s="181"/>
      <c r="AA241" s="181"/>
      <c r="AB241" s="181"/>
      <c r="AC241" s="181"/>
      <c r="AD241" s="181"/>
      <c r="AE241" s="181"/>
      <c r="AF241" s="181"/>
      <c r="AG241" s="181"/>
      <c r="AH241" s="178"/>
      <c r="AI241" s="743"/>
      <c r="AJ241" s="743"/>
      <c r="AK241" s="743"/>
      <c r="AL241" s="743"/>
      <c r="AM241" s="743"/>
      <c r="AN241" s="743"/>
      <c r="AO241" s="743"/>
      <c r="AP241" s="743"/>
      <c r="AQ241" s="743"/>
      <c r="AR241" s="743"/>
      <c r="AS241" s="743"/>
      <c r="AT241" s="743"/>
      <c r="AU241" s="743"/>
      <c r="AV241" s="743"/>
      <c r="AW241" s="743"/>
      <c r="AX241" s="743"/>
      <c r="AY241" s="743"/>
      <c r="AZ241" s="422"/>
      <c r="BA241" s="762"/>
      <c r="BB241" s="641"/>
      <c r="BC241" s="524"/>
      <c r="BD241" s="510"/>
      <c r="BE241" s="510"/>
      <c r="BF241" s="510"/>
      <c r="BG241" s="528"/>
      <c r="BH241" s="524"/>
      <c r="BI241" s="510"/>
      <c r="BJ241" s="510"/>
      <c r="BK241" s="510"/>
      <c r="BL241" s="528"/>
      <c r="BM241" s="524"/>
      <c r="BN241" s="510"/>
      <c r="BO241" s="510"/>
      <c r="BP241" s="510"/>
      <c r="BQ241" s="528"/>
      <c r="BR241" s="524"/>
      <c r="BS241" s="510"/>
      <c r="BT241" s="510"/>
      <c r="BU241" s="510"/>
      <c r="BV241" s="510"/>
      <c r="BW241" s="510"/>
      <c r="BX241" s="510"/>
      <c r="BY241" s="511"/>
      <c r="BZ241" s="511"/>
      <c r="CA241" s="511"/>
      <c r="CB241" s="511"/>
      <c r="CC241" s="511"/>
      <c r="CD241" s="511"/>
      <c r="CE241" s="511"/>
      <c r="CF241" s="511"/>
      <c r="CG241" s="511"/>
      <c r="CH241" s="511"/>
      <c r="CI241" s="84"/>
      <c r="CJ241" s="84"/>
      <c r="CK241" s="84"/>
      <c r="CL241" s="84"/>
      <c r="CM241" s="84"/>
      <c r="CN241" s="84"/>
      <c r="CO241" s="84"/>
      <c r="CP241" s="84"/>
      <c r="CQ241" s="84"/>
      <c r="CR241" s="84"/>
      <c r="CS241" s="84"/>
      <c r="CT241" s="84"/>
      <c r="CU241" s="84"/>
      <c r="CV241" s="84"/>
      <c r="CW241" s="84"/>
      <c r="CX241" s="84"/>
      <c r="CY241" s="84"/>
      <c r="CZ241" s="84"/>
    </row>
    <row r="242" s="603" customFormat="true" ht="15" customHeight="true" x14ac:dyDescent="0.2">
      <c r="A242" s="241"/>
      <c r="B242" s="212"/>
      <c r="C242" s="175"/>
      <c r="D242" s="177"/>
      <c r="E242" s="177"/>
      <c r="F242" s="177"/>
      <c r="G242" s="176"/>
      <c r="H242" s="174"/>
      <c r="I242" s="177"/>
      <c r="J242" s="177"/>
      <c r="K242" s="177"/>
      <c r="L242" s="173"/>
      <c r="M242" s="175"/>
      <c r="N242" s="177"/>
      <c r="O242" s="177"/>
      <c r="P242" s="177"/>
      <c r="Q242" s="176"/>
      <c r="R242" s="174"/>
      <c r="S242" s="177"/>
      <c r="T242" s="177"/>
      <c r="U242" s="177"/>
      <c r="V242" s="177"/>
      <c r="W242" s="177"/>
      <c r="X242" s="177"/>
      <c r="Y242" s="177"/>
      <c r="Z242" s="177"/>
      <c r="AA242" s="177"/>
      <c r="AB242" s="177"/>
      <c r="AC242" s="177"/>
      <c r="AD242" s="177"/>
      <c r="AE242" s="177"/>
      <c r="AF242" s="177"/>
      <c r="AG242" s="177"/>
      <c r="AH242" s="173"/>
      <c r="AI242" s="743"/>
      <c r="AJ242" s="743"/>
      <c r="AK242" s="743"/>
      <c r="AL242" s="743"/>
      <c r="AM242" s="743"/>
      <c r="AN242" s="743"/>
      <c r="AO242" s="743"/>
      <c r="AP242" s="743"/>
      <c r="AQ242" s="743"/>
      <c r="AR242" s="743"/>
      <c r="AS242" s="743"/>
      <c r="AT242" s="743"/>
      <c r="AU242" s="743"/>
      <c r="AV242" s="743"/>
      <c r="AW242" s="743"/>
      <c r="AX242" s="743"/>
      <c r="AY242" s="743"/>
      <c r="AZ242" s="422"/>
      <c r="BA242" s="762"/>
      <c r="BB242" s="641"/>
      <c r="BC242" s="524"/>
      <c r="BD242" s="510"/>
      <c r="BE242" s="510"/>
      <c r="BF242" s="510"/>
      <c r="BG242" s="528"/>
      <c r="BH242" s="524"/>
      <c r="BI242" s="510"/>
      <c r="BJ242" s="510"/>
      <c r="BK242" s="510"/>
      <c r="BL242" s="528"/>
      <c r="BM242" s="524"/>
      <c r="BN242" s="510"/>
      <c r="BO242" s="510"/>
      <c r="BP242" s="510"/>
      <c r="BQ242" s="528"/>
      <c r="BR242" s="524"/>
      <c r="BS242" s="510"/>
      <c r="BT242" s="510"/>
      <c r="BU242" s="510"/>
      <c r="BV242" s="510"/>
      <c r="BW242" s="510"/>
      <c r="BX242" s="510"/>
      <c r="BY242" s="511"/>
      <c r="BZ242" s="511"/>
      <c r="CA242" s="511"/>
      <c r="CB242" s="511"/>
      <c r="CC242" s="511"/>
      <c r="CD242" s="511"/>
      <c r="CE242" s="511"/>
      <c r="CF242" s="511"/>
      <c r="CG242" s="511"/>
      <c r="CH242" s="511"/>
      <c r="CI242" s="84"/>
      <c r="CJ242" s="84"/>
      <c r="CK242" s="84"/>
      <c r="CL242" s="84"/>
      <c r="CM242" s="84"/>
      <c r="CN242" s="84"/>
      <c r="CO242" s="84"/>
      <c r="CP242" s="84"/>
      <c r="CQ242" s="84"/>
      <c r="CR242" s="84"/>
      <c r="CS242" s="84"/>
      <c r="CT242" s="84"/>
      <c r="CU242" s="84"/>
      <c r="CV242" s="84"/>
      <c r="CW242" s="84"/>
      <c r="CX242" s="84"/>
      <c r="CY242" s="84"/>
      <c r="CZ242" s="84"/>
    </row>
    <row r="243" s="603" customFormat="true" ht="15" customHeight="true" x14ac:dyDescent="0.2">
      <c r="A243" s="241"/>
      <c r="B243" s="212"/>
      <c r="C243" s="175"/>
      <c r="D243" s="177"/>
      <c r="E243" s="177"/>
      <c r="F243" s="177"/>
      <c r="G243" s="176"/>
      <c r="H243" s="174"/>
      <c r="I243" s="177"/>
      <c r="J243" s="177"/>
      <c r="K243" s="177"/>
      <c r="L243" s="173"/>
      <c r="M243" s="175"/>
      <c r="N243" s="177"/>
      <c r="O243" s="177"/>
      <c r="P243" s="177"/>
      <c r="Q243" s="176"/>
      <c r="R243" s="174"/>
      <c r="S243" s="177"/>
      <c r="T243" s="177"/>
      <c r="U243" s="177"/>
      <c r="V243" s="177"/>
      <c r="W243" s="177"/>
      <c r="X243" s="177"/>
      <c r="Y243" s="177"/>
      <c r="Z243" s="177"/>
      <c r="AA243" s="177"/>
      <c r="AB243" s="177"/>
      <c r="AC243" s="177"/>
      <c r="AD243" s="177"/>
      <c r="AE243" s="177"/>
      <c r="AF243" s="177"/>
      <c r="AG243" s="177"/>
      <c r="AH243" s="173"/>
      <c r="AI243" s="743"/>
      <c r="AJ243" s="743"/>
      <c r="AK243" s="743"/>
      <c r="AL243" s="743"/>
      <c r="AM243" s="743"/>
      <c r="AN243" s="743"/>
      <c r="AO243" s="743"/>
      <c r="AP243" s="743"/>
      <c r="AQ243" s="743"/>
      <c r="AR243" s="743"/>
      <c r="AS243" s="743"/>
      <c r="AT243" s="743"/>
      <c r="AU243" s="743"/>
      <c r="AV243" s="743"/>
      <c r="AW243" s="743"/>
      <c r="AX243" s="743"/>
      <c r="AY243" s="743"/>
      <c r="AZ243" s="422"/>
      <c r="BA243" s="762"/>
      <c r="BB243" s="641"/>
      <c r="BC243" s="524"/>
      <c r="BD243" s="510"/>
      <c r="BE243" s="510"/>
      <c r="BF243" s="510"/>
      <c r="BG243" s="528"/>
      <c r="BH243" s="524"/>
      <c r="BI243" s="510"/>
      <c r="BJ243" s="510"/>
      <c r="BK243" s="510"/>
      <c r="BL243" s="528"/>
      <c r="BM243" s="524"/>
      <c r="BN243" s="510"/>
      <c r="BO243" s="510"/>
      <c r="BP243" s="510"/>
      <c r="BQ243" s="528"/>
      <c r="BR243" s="524"/>
      <c r="BS243" s="510"/>
      <c r="BT243" s="510"/>
      <c r="BU243" s="510"/>
      <c r="BV243" s="510"/>
      <c r="BW243" s="510"/>
      <c r="BX243" s="510"/>
      <c r="BY243" s="511"/>
      <c r="BZ243" s="511"/>
      <c r="CA243" s="511"/>
      <c r="CB243" s="511"/>
      <c r="CC243" s="511"/>
      <c r="CD243" s="511"/>
      <c r="CE243" s="511"/>
      <c r="CF243" s="511"/>
      <c r="CG243" s="511"/>
      <c r="CH243" s="511"/>
      <c r="CI243" s="84"/>
      <c r="CJ243" s="84"/>
      <c r="CK243" s="84"/>
      <c r="CL243" s="84"/>
      <c r="CM243" s="84"/>
      <c r="CN243" s="84"/>
      <c r="CO243" s="84"/>
      <c r="CP243" s="84"/>
      <c r="CQ243" s="84"/>
      <c r="CR243" s="84"/>
      <c r="CS243" s="84"/>
      <c r="CT243" s="84"/>
      <c r="CU243" s="84"/>
      <c r="CV243" s="84"/>
      <c r="CW243" s="84"/>
      <c r="CX243" s="84"/>
      <c r="CY243" s="84"/>
      <c r="CZ243" s="84"/>
    </row>
    <row r="244" s="603" customFormat="true" ht="15" customHeight="true" x14ac:dyDescent="0.2">
      <c r="A244" s="241"/>
      <c r="B244" s="212"/>
      <c r="C244" s="175"/>
      <c r="D244" s="177"/>
      <c r="E244" s="177"/>
      <c r="F244" s="177"/>
      <c r="G244" s="176"/>
      <c r="H244" s="174"/>
      <c r="I244" s="177"/>
      <c r="J244" s="177"/>
      <c r="K244" s="177"/>
      <c r="L244" s="173"/>
      <c r="M244" s="175"/>
      <c r="N244" s="177"/>
      <c r="O244" s="177"/>
      <c r="P244" s="177"/>
      <c r="Q244" s="176"/>
      <c r="R244" s="174"/>
      <c r="S244" s="177"/>
      <c r="T244" s="177"/>
      <c r="U244" s="177"/>
      <c r="V244" s="177"/>
      <c r="W244" s="177"/>
      <c r="X244" s="177"/>
      <c r="Y244" s="177"/>
      <c r="Z244" s="177"/>
      <c r="AA244" s="177"/>
      <c r="AB244" s="177"/>
      <c r="AC244" s="177"/>
      <c r="AD244" s="177"/>
      <c r="AE244" s="177"/>
      <c r="AF244" s="177"/>
      <c r="AG244" s="177"/>
      <c r="AH244" s="173"/>
      <c r="AI244" s="743"/>
      <c r="AJ244" s="743"/>
      <c r="AK244" s="743"/>
      <c r="AL244" s="743"/>
      <c r="AM244" s="743"/>
      <c r="AN244" s="743"/>
      <c r="AO244" s="743"/>
      <c r="AP244" s="743"/>
      <c r="AQ244" s="743"/>
      <c r="AR244" s="743"/>
      <c r="AS244" s="743"/>
      <c r="AT244" s="743"/>
      <c r="AU244" s="743"/>
      <c r="AV244" s="743"/>
      <c r="AW244" s="743"/>
      <c r="AX244" s="743"/>
      <c r="AY244" s="743"/>
      <c r="AZ244" s="422"/>
      <c r="BA244" s="762"/>
      <c r="BB244" s="641"/>
      <c r="BC244" s="524"/>
      <c r="BD244" s="510"/>
      <c r="BE244" s="510"/>
      <c r="BF244" s="510"/>
      <c r="BG244" s="528"/>
      <c r="BH244" s="524"/>
      <c r="BI244" s="510"/>
      <c r="BJ244" s="510"/>
      <c r="BK244" s="510"/>
      <c r="BL244" s="528"/>
      <c r="BM244" s="524"/>
      <c r="BN244" s="510"/>
      <c r="BO244" s="510"/>
      <c r="BP244" s="510"/>
      <c r="BQ244" s="528"/>
      <c r="BR244" s="524"/>
      <c r="BS244" s="510"/>
      <c r="BT244" s="510"/>
      <c r="BU244" s="510"/>
      <c r="BV244" s="510"/>
      <c r="BW244" s="510"/>
      <c r="BX244" s="510"/>
      <c r="BY244" s="511"/>
      <c r="BZ244" s="511"/>
      <c r="CA244" s="511"/>
      <c r="CB244" s="511"/>
      <c r="CC244" s="511"/>
      <c r="CD244" s="511"/>
      <c r="CE244" s="511"/>
      <c r="CF244" s="511"/>
      <c r="CG244" s="511"/>
      <c r="CH244" s="511"/>
      <c r="CI244" s="84"/>
      <c r="CJ244" s="84"/>
      <c r="CK244" s="84"/>
      <c r="CL244" s="84"/>
      <c r="CM244" s="84"/>
      <c r="CN244" s="84"/>
      <c r="CO244" s="84"/>
      <c r="CP244" s="84"/>
      <c r="CQ244" s="84"/>
      <c r="CR244" s="84"/>
      <c r="CS244" s="84"/>
      <c r="CT244" s="84"/>
      <c r="CU244" s="84"/>
      <c r="CV244" s="84"/>
      <c r="CW244" s="84"/>
      <c r="CX244" s="84"/>
      <c r="CY244" s="84"/>
      <c r="CZ244" s="84"/>
    </row>
    <row r="245" s="603" customFormat="true" ht="15" customHeight="true" x14ac:dyDescent="0.2">
      <c r="A245" s="241"/>
      <c r="B245" s="212"/>
      <c r="C245" s="175"/>
      <c r="D245" s="177"/>
      <c r="E245" s="177"/>
      <c r="F245" s="177"/>
      <c r="G245" s="176"/>
      <c r="H245" s="174"/>
      <c r="I245" s="177"/>
      <c r="J245" s="177"/>
      <c r="K245" s="177"/>
      <c r="L245" s="173"/>
      <c r="M245" s="175"/>
      <c r="N245" s="177"/>
      <c r="O245" s="177"/>
      <c r="P245" s="177"/>
      <c r="Q245" s="176"/>
      <c r="R245" s="174"/>
      <c r="S245" s="177"/>
      <c r="T245" s="177"/>
      <c r="U245" s="177"/>
      <c r="V245" s="177"/>
      <c r="W245" s="177"/>
      <c r="X245" s="177"/>
      <c r="Y245" s="177"/>
      <c r="Z245" s="177"/>
      <c r="AA245" s="177"/>
      <c r="AB245" s="177"/>
      <c r="AC245" s="177"/>
      <c r="AD245" s="177"/>
      <c r="AE245" s="177"/>
      <c r="AF245" s="177"/>
      <c r="AG245" s="177"/>
      <c r="AH245" s="173"/>
      <c r="AI245" s="743"/>
      <c r="AJ245" s="743"/>
      <c r="AK245" s="743"/>
      <c r="AL245" s="743"/>
      <c r="AM245" s="743"/>
      <c r="AN245" s="743"/>
      <c r="AO245" s="743"/>
      <c r="AP245" s="743"/>
      <c r="AQ245" s="743"/>
      <c r="AR245" s="743"/>
      <c r="AS245" s="743"/>
      <c r="AT245" s="743"/>
      <c r="AU245" s="743"/>
      <c r="AV245" s="743"/>
      <c r="AW245" s="743"/>
      <c r="AX245" s="743"/>
      <c r="AY245" s="743"/>
      <c r="AZ245" s="422"/>
      <c r="BA245" s="762"/>
      <c r="BB245" s="641"/>
      <c r="BC245" s="524"/>
      <c r="BD245" s="510"/>
      <c r="BE245" s="510"/>
      <c r="BF245" s="510"/>
      <c r="BG245" s="528"/>
      <c r="BH245" s="524"/>
      <c r="BI245" s="510"/>
      <c r="BJ245" s="510"/>
      <c r="BK245" s="510"/>
      <c r="BL245" s="528"/>
      <c r="BM245" s="524"/>
      <c r="BN245" s="510"/>
      <c r="BO245" s="510"/>
      <c r="BP245" s="510"/>
      <c r="BQ245" s="528"/>
      <c r="BR245" s="524"/>
      <c r="BS245" s="510"/>
      <c r="BT245" s="510"/>
      <c r="BU245" s="510"/>
      <c r="BV245" s="510"/>
      <c r="BW245" s="510"/>
      <c r="BX245" s="510"/>
      <c r="BY245" s="511"/>
      <c r="BZ245" s="511"/>
      <c r="CA245" s="511"/>
      <c r="CB245" s="511"/>
      <c r="CC245" s="511"/>
      <c r="CD245" s="511"/>
      <c r="CE245" s="511"/>
      <c r="CF245" s="511"/>
      <c r="CG245" s="511"/>
      <c r="CH245" s="511"/>
      <c r="CI245" s="84"/>
      <c r="CJ245" s="84"/>
      <c r="CK245" s="84"/>
      <c r="CL245" s="84"/>
      <c r="CM245" s="84"/>
      <c r="CN245" s="84"/>
      <c r="CO245" s="84"/>
      <c r="CP245" s="84"/>
      <c r="CQ245" s="84"/>
      <c r="CR245" s="84"/>
      <c r="CS245" s="84"/>
      <c r="CT245" s="84"/>
      <c r="CU245" s="84"/>
      <c r="CV245" s="84"/>
      <c r="CW245" s="84"/>
      <c r="CX245" s="84"/>
      <c r="CY245" s="84"/>
      <c r="CZ245" s="84"/>
    </row>
    <row r="246" s="603" customFormat="true" ht="15" customHeight="true" x14ac:dyDescent="0.2">
      <c r="A246" s="241"/>
      <c r="B246" s="212"/>
      <c r="C246" s="175"/>
      <c r="D246" s="177"/>
      <c r="E246" s="177"/>
      <c r="F246" s="177"/>
      <c r="G246" s="176"/>
      <c r="H246" s="174"/>
      <c r="I246" s="177"/>
      <c r="J246" s="177"/>
      <c r="K246" s="177"/>
      <c r="L246" s="173"/>
      <c r="M246" s="175"/>
      <c r="N246" s="177"/>
      <c r="O246" s="177"/>
      <c r="P246" s="177"/>
      <c r="Q246" s="176"/>
      <c r="R246" s="174"/>
      <c r="S246" s="177"/>
      <c r="T246" s="177"/>
      <c r="U246" s="177"/>
      <c r="V246" s="177"/>
      <c r="W246" s="177"/>
      <c r="X246" s="177"/>
      <c r="Y246" s="177"/>
      <c r="Z246" s="177"/>
      <c r="AA246" s="177"/>
      <c r="AB246" s="177"/>
      <c r="AC246" s="177"/>
      <c r="AD246" s="177"/>
      <c r="AE246" s="177"/>
      <c r="AF246" s="177"/>
      <c r="AG246" s="177"/>
      <c r="AH246" s="173"/>
      <c r="AI246" s="743"/>
      <c r="AJ246" s="743"/>
      <c r="AK246" s="743"/>
      <c r="AL246" s="743"/>
      <c r="AM246" s="743"/>
      <c r="AN246" s="743"/>
      <c r="AO246" s="743"/>
      <c r="AP246" s="743"/>
      <c r="AQ246" s="743"/>
      <c r="AR246" s="743"/>
      <c r="AS246" s="743"/>
      <c r="AT246" s="743"/>
      <c r="AU246" s="743"/>
      <c r="AV246" s="743"/>
      <c r="AW246" s="743"/>
      <c r="AX246" s="743"/>
      <c r="AY246" s="743"/>
      <c r="AZ246" s="422"/>
      <c r="BA246" s="762"/>
      <c r="BB246" s="641"/>
      <c r="BC246" s="524"/>
      <c r="BD246" s="510"/>
      <c r="BE246" s="510"/>
      <c r="BF246" s="510"/>
      <c r="BG246" s="528"/>
      <c r="BH246" s="524"/>
      <c r="BI246" s="510"/>
      <c r="BJ246" s="510"/>
      <c r="BK246" s="510"/>
      <c r="BL246" s="528"/>
      <c r="BM246" s="524"/>
      <c r="BN246" s="510"/>
      <c r="BO246" s="510"/>
      <c r="BP246" s="510"/>
      <c r="BQ246" s="528"/>
      <c r="BR246" s="524"/>
      <c r="BS246" s="510"/>
      <c r="BT246" s="510"/>
      <c r="BU246" s="510"/>
      <c r="BV246" s="510"/>
      <c r="BW246" s="510"/>
      <c r="BX246" s="510"/>
      <c r="BY246" s="511"/>
      <c r="BZ246" s="511"/>
      <c r="CA246" s="511"/>
      <c r="CB246" s="511"/>
      <c r="CC246" s="511"/>
      <c r="CD246" s="511"/>
      <c r="CE246" s="511"/>
      <c r="CF246" s="511"/>
      <c r="CG246" s="511"/>
      <c r="CH246" s="511"/>
      <c r="CI246" s="84"/>
      <c r="CJ246" s="84"/>
      <c r="CK246" s="84"/>
      <c r="CL246" s="84"/>
      <c r="CM246" s="84"/>
      <c r="CN246" s="84"/>
      <c r="CO246" s="84"/>
      <c r="CP246" s="84"/>
      <c r="CQ246" s="84"/>
      <c r="CR246" s="84"/>
      <c r="CS246" s="84"/>
      <c r="CT246" s="84"/>
      <c r="CU246" s="84"/>
      <c r="CV246" s="84"/>
      <c r="CW246" s="84"/>
      <c r="CX246" s="84"/>
      <c r="CY246" s="84"/>
      <c r="CZ246" s="84"/>
    </row>
    <row r="247" s="603" customFormat="true" ht="15" customHeight="true" x14ac:dyDescent="0.2">
      <c r="A247" s="241"/>
      <c r="B247" s="212"/>
      <c r="C247" s="175"/>
      <c r="D247" s="177"/>
      <c r="E247" s="177"/>
      <c r="F247" s="177"/>
      <c r="G247" s="176"/>
      <c r="H247" s="174"/>
      <c r="I247" s="177"/>
      <c r="J247" s="177"/>
      <c r="K247" s="177"/>
      <c r="L247" s="173"/>
      <c r="M247" s="175"/>
      <c r="N247" s="177"/>
      <c r="O247" s="177"/>
      <c r="P247" s="177"/>
      <c r="Q247" s="176"/>
      <c r="R247" s="174"/>
      <c r="S247" s="177"/>
      <c r="T247" s="177"/>
      <c r="U247" s="177"/>
      <c r="V247" s="177"/>
      <c r="W247" s="177"/>
      <c r="X247" s="177"/>
      <c r="Y247" s="177"/>
      <c r="Z247" s="177"/>
      <c r="AA247" s="177"/>
      <c r="AB247" s="177"/>
      <c r="AC247" s="177"/>
      <c r="AD247" s="177"/>
      <c r="AE247" s="177"/>
      <c r="AF247" s="177"/>
      <c r="AG247" s="177"/>
      <c r="AH247" s="173"/>
      <c r="AI247" s="743"/>
      <c r="AJ247" s="743"/>
      <c r="AK247" s="743"/>
      <c r="AL247" s="743"/>
      <c r="AM247" s="743"/>
      <c r="AN247" s="743"/>
      <c r="AO247" s="743"/>
      <c r="AP247" s="743"/>
      <c r="AQ247" s="743"/>
      <c r="AR247" s="743"/>
      <c r="AS247" s="743"/>
      <c r="AT247" s="743"/>
      <c r="AU247" s="743"/>
      <c r="AV247" s="743"/>
      <c r="AW247" s="743"/>
      <c r="AX247" s="743"/>
      <c r="AY247" s="743"/>
      <c r="AZ247" s="422"/>
      <c r="BA247" s="762"/>
      <c r="BB247" s="641"/>
      <c r="BC247" s="524"/>
      <c r="BD247" s="510"/>
      <c r="BE247" s="510"/>
      <c r="BF247" s="510"/>
      <c r="BG247" s="528"/>
      <c r="BH247" s="524"/>
      <c r="BI247" s="510"/>
      <c r="BJ247" s="510"/>
      <c r="BK247" s="510"/>
      <c r="BL247" s="528"/>
      <c r="BM247" s="524"/>
      <c r="BN247" s="510"/>
      <c r="BO247" s="510"/>
      <c r="BP247" s="510"/>
      <c r="BQ247" s="528"/>
      <c r="BR247" s="524"/>
      <c r="BS247" s="510"/>
      <c r="BT247" s="510"/>
      <c r="BU247" s="510"/>
      <c r="BV247" s="510"/>
      <c r="BW247" s="510"/>
      <c r="BX247" s="510"/>
      <c r="BY247" s="511"/>
      <c r="BZ247" s="511"/>
      <c r="CA247" s="511"/>
      <c r="CB247" s="511"/>
      <c r="CC247" s="511"/>
      <c r="CD247" s="511"/>
      <c r="CE247" s="511"/>
      <c r="CF247" s="511"/>
      <c r="CG247" s="511"/>
      <c r="CH247" s="511"/>
      <c r="CI247" s="84"/>
      <c r="CJ247" s="84"/>
      <c r="CK247" s="84"/>
      <c r="CL247" s="84"/>
      <c r="CM247" s="84"/>
      <c r="CN247" s="84"/>
      <c r="CO247" s="84"/>
      <c r="CP247" s="84"/>
      <c r="CQ247" s="84"/>
      <c r="CR247" s="84"/>
      <c r="CS247" s="84"/>
      <c r="CT247" s="84"/>
      <c r="CU247" s="84"/>
      <c r="CV247" s="84"/>
      <c r="CW247" s="84"/>
      <c r="CX247" s="84"/>
      <c r="CY247" s="84"/>
      <c r="CZ247" s="84"/>
    </row>
    <row r="248" s="603" customFormat="true" ht="15" customHeight="true" x14ac:dyDescent="0.2">
      <c r="A248" s="141"/>
      <c r="B248" s="200"/>
      <c r="C248" s="148"/>
      <c r="D248" s="162"/>
      <c r="E248" s="162"/>
      <c r="F248" s="162"/>
      <c r="G248" s="161"/>
      <c r="H248" s="147"/>
      <c r="I248" s="162"/>
      <c r="J248" s="162"/>
      <c r="K248" s="162"/>
      <c r="L248" s="146"/>
      <c r="M248" s="148"/>
      <c r="N248" s="162"/>
      <c r="O248" s="162"/>
      <c r="P248" s="162"/>
      <c r="Q248" s="161"/>
      <c r="R248" s="147"/>
      <c r="S248" s="162"/>
      <c r="T248" s="162"/>
      <c r="U248" s="162"/>
      <c r="V248" s="162"/>
      <c r="W248" s="162"/>
      <c r="X248" s="162"/>
      <c r="Y248" s="162"/>
      <c r="Z248" s="162"/>
      <c r="AA248" s="162"/>
      <c r="AB248" s="162"/>
      <c r="AC248" s="162"/>
      <c r="AD248" s="162"/>
      <c r="AE248" s="162"/>
      <c r="AF248" s="162"/>
      <c r="AG248" s="162"/>
      <c r="AH248" s="146"/>
      <c r="AI248" s="743"/>
      <c r="AJ248" s="743"/>
      <c r="AK248" s="743"/>
      <c r="AL248" s="743"/>
      <c r="AM248" s="743"/>
      <c r="AN248" s="743"/>
      <c r="AO248" s="743"/>
      <c r="AP248" s="743"/>
      <c r="AQ248" s="743"/>
      <c r="AR248" s="743"/>
      <c r="AS248" s="743"/>
      <c r="AT248" s="743"/>
      <c r="AU248" s="743"/>
      <c r="AV248" s="743"/>
      <c r="AW248" s="743"/>
      <c r="AX248" s="743"/>
      <c r="AY248" s="743"/>
      <c r="AZ248" s="422"/>
      <c r="BA248" s="762"/>
      <c r="BB248" s="641"/>
      <c r="BC248" s="527"/>
      <c r="BD248" s="526"/>
      <c r="BE248" s="526"/>
      <c r="BF248" s="526"/>
      <c r="BG248" s="530"/>
      <c r="BH248" s="527"/>
      <c r="BI248" s="526"/>
      <c r="BJ248" s="526"/>
      <c r="BK248" s="526"/>
      <c r="BL248" s="530"/>
      <c r="BM248" s="527"/>
      <c r="BN248" s="526"/>
      <c r="BO248" s="526"/>
      <c r="BP248" s="526"/>
      <c r="BQ248" s="530"/>
      <c r="BR248" s="527"/>
      <c r="BS248" s="526"/>
      <c r="BT248" s="526"/>
      <c r="BU248" s="526"/>
      <c r="BV248" s="526"/>
      <c r="BW248" s="526"/>
      <c r="BX248" s="526"/>
      <c r="BY248" s="529"/>
      <c r="BZ248" s="529"/>
      <c r="CA248" s="529"/>
      <c r="CB248" s="529"/>
      <c r="CC248" s="529"/>
      <c r="CD248" s="529"/>
      <c r="CE248" s="529"/>
      <c r="CF248" s="529"/>
      <c r="CG248" s="529"/>
      <c r="CH248" s="529"/>
      <c r="CI248" s="84"/>
      <c r="CJ248" s="84"/>
      <c r="CK248" s="84"/>
      <c r="CL248" s="84"/>
      <c r="CM248" s="84"/>
      <c r="CN248" s="84"/>
      <c r="CO248" s="84"/>
      <c r="CP248" s="84"/>
      <c r="CQ248" s="84"/>
      <c r="CR248" s="84"/>
      <c r="CS248" s="84"/>
      <c r="CT248" s="84"/>
      <c r="CU248" s="84"/>
      <c r="CV248" s="84"/>
      <c r="CW248" s="84"/>
      <c r="CX248" s="84"/>
      <c r="CY248" s="84"/>
      <c r="CZ248" s="84"/>
    </row>
    <row r="249" s="603" customFormat="true" ht="250.15" customHeight="true" x14ac:dyDescent="0.2">
      <c r="B249" s="243"/>
      <c r="AI249" s="422"/>
      <c r="AJ249" s="422"/>
      <c r="AK249" s="422"/>
      <c r="AL249" s="422"/>
      <c r="AM249" s="422"/>
      <c r="AN249" s="422"/>
      <c r="AO249" s="422"/>
      <c r="AP249" s="422"/>
      <c r="AQ249" s="422"/>
      <c r="AR249" s="422"/>
      <c r="AS249" s="422"/>
      <c r="AT249" s="422"/>
      <c r="AU249" s="422"/>
      <c r="AV249" s="422"/>
      <c r="AW249" s="422"/>
      <c r="AX249" s="422"/>
      <c r="AY249" s="422"/>
      <c r="AZ249" s="422"/>
      <c r="BA249" s="386"/>
      <c r="BB249" s="384"/>
      <c r="BC249" s="384"/>
      <c r="BD249" s="384"/>
      <c r="BE249" s="384"/>
      <c r="BF249" s="384"/>
      <c r="BG249" s="384"/>
      <c r="BH249" s="384"/>
      <c r="BI249" s="384"/>
      <c r="BJ249" s="384"/>
      <c r="BK249" s="384"/>
      <c r="BL249" s="384"/>
      <c r="BM249" s="384"/>
      <c r="BN249" s="384"/>
      <c r="BO249" s="384"/>
      <c r="BP249" s="384"/>
      <c r="BQ249" s="384"/>
      <c r="BR249" s="384"/>
      <c r="BS249" s="384"/>
      <c r="BT249" s="384"/>
      <c r="BU249" s="384"/>
      <c r="BV249" s="384"/>
      <c r="BW249" s="384"/>
      <c r="BX249" s="384"/>
      <c r="BY249" s="386"/>
      <c r="BZ249" s="421"/>
      <c r="CA249" s="421"/>
      <c r="CB249" s="421"/>
      <c r="CC249" s="421"/>
      <c r="CD249" s="421"/>
      <c r="CE249" s="421"/>
      <c r="CF249" s="421"/>
      <c r="CG249" s="421"/>
      <c r="CH249" s="421"/>
      <c r="CI249" s="421"/>
      <c r="CJ249" s="421"/>
      <c r="CK249" s="421"/>
      <c r="CL249" s="421"/>
      <c r="CM249" s="421"/>
      <c r="CN249" s="421"/>
      <c r="CO249" s="421"/>
      <c r="CP249" s="421"/>
      <c r="CQ249" s="421"/>
      <c r="CR249" s="421"/>
      <c r="CS249" s="421"/>
      <c r="CT249" s="421"/>
      <c r="CU249" s="421"/>
      <c r="CV249" s="421"/>
      <c r="CW249" s="421"/>
      <c r="CX249" s="421"/>
      <c r="CY249" s="421"/>
      <c r="CZ249" s="421"/>
    </row>
    <row r="250" s="424" customFormat="true" ht="19.15" customHeight="true" x14ac:dyDescent="0.2">
      <c r="B250" s="585"/>
      <c r="AI250" s="417"/>
      <c r="AJ250" s="417"/>
      <c r="AK250" s="417"/>
      <c r="AL250" s="417"/>
      <c r="AM250" s="417"/>
      <c r="AN250" s="417"/>
      <c r="AO250" s="417"/>
      <c r="AP250" s="417"/>
      <c r="AQ250" s="417"/>
      <c r="AR250" s="417"/>
      <c r="AS250" s="417"/>
      <c r="AT250" s="417"/>
      <c r="AU250" s="417"/>
      <c r="AV250" s="417"/>
      <c r="AW250" s="417"/>
      <c r="AX250" s="417"/>
      <c r="AY250" s="417"/>
      <c r="AZ250" s="417"/>
      <c r="BA250" s="583"/>
      <c r="BB250" s="444"/>
      <c r="BC250" s="583"/>
      <c r="BD250" s="583"/>
      <c r="BE250" s="583"/>
      <c r="BF250" s="583"/>
      <c r="BG250" s="583"/>
      <c r="BH250" s="583"/>
      <c r="BI250" s="583"/>
      <c r="BJ250" s="583"/>
      <c r="BK250" s="583"/>
      <c r="BL250" s="583"/>
      <c r="BM250" s="583"/>
      <c r="BN250" s="583"/>
      <c r="BO250" s="583"/>
      <c r="BP250" s="583"/>
      <c r="BQ250" s="583"/>
      <c r="BR250" s="583"/>
      <c r="BS250" s="583"/>
      <c r="BT250" s="583"/>
      <c r="BU250" s="583"/>
      <c r="BV250" s="583"/>
      <c r="BW250" s="583"/>
      <c r="BX250" s="583"/>
      <c r="BY250" s="583"/>
      <c r="BZ250" s="417"/>
      <c r="CA250" s="417"/>
      <c r="CB250" s="417"/>
      <c r="CC250" s="417"/>
      <c r="CD250" s="417"/>
      <c r="CE250" s="417"/>
      <c r="CF250" s="417"/>
      <c r="CG250" s="417"/>
      <c r="CH250" s="417"/>
      <c r="CI250" s="417"/>
      <c r="CJ250" s="417"/>
      <c r="CK250" s="417"/>
      <c r="CL250" s="417"/>
      <c r="CM250" s="417"/>
      <c r="CN250" s="417"/>
      <c r="CO250" s="417"/>
      <c r="CP250" s="417"/>
      <c r="CQ250" s="417"/>
      <c r="CR250" s="417"/>
      <c r="CS250" s="417"/>
      <c r="CT250" s="417"/>
      <c r="CU250" s="417"/>
      <c r="CV250" s="417"/>
      <c r="CW250" s="417"/>
      <c r="CX250" s="417"/>
      <c r="CY250" s="417"/>
      <c r="CZ250" s="417"/>
    </row>
    <row r="251" s="424" customFormat="true" ht="15" customHeight="true" x14ac:dyDescent="0.2">
      <c r="B251" s="585"/>
      <c r="AI251" s="417"/>
      <c r="AJ251" s="417"/>
      <c r="AK251" s="417"/>
      <c r="AL251" s="417"/>
      <c r="AM251" s="417"/>
      <c r="AN251" s="417"/>
      <c r="AO251" s="417"/>
      <c r="AP251" s="417"/>
      <c r="AQ251" s="417"/>
      <c r="AR251" s="417"/>
      <c r="AS251" s="417"/>
      <c r="AT251" s="417"/>
      <c r="AU251" s="417"/>
      <c r="AV251" s="417"/>
      <c r="AW251" s="417"/>
      <c r="AX251" s="417"/>
      <c r="AY251" s="417"/>
      <c r="AZ251" s="417"/>
      <c r="BA251" s="583"/>
      <c r="BB251" s="444"/>
      <c r="BC251" s="583"/>
      <c r="BD251" s="583"/>
      <c r="BE251" s="583"/>
      <c r="BF251" s="583"/>
      <c r="BG251" s="583"/>
      <c r="BH251" s="583"/>
      <c r="BI251" s="583"/>
      <c r="BJ251" s="583"/>
      <c r="BK251" s="583"/>
      <c r="BL251" s="583"/>
      <c r="BM251" s="583"/>
      <c r="BN251" s="583"/>
      <c r="BO251" s="583"/>
      <c r="BP251" s="583"/>
      <c r="BQ251" s="583"/>
      <c r="BR251" s="583"/>
      <c r="BS251" s="583"/>
      <c r="BT251" s="583"/>
      <c r="BU251" s="583"/>
      <c r="BV251" s="583"/>
      <c r="BW251" s="583"/>
      <c r="BX251" s="583"/>
      <c r="BY251" s="583"/>
      <c r="BZ251" s="417"/>
      <c r="CA251" s="417"/>
      <c r="CB251" s="417"/>
      <c r="CC251" s="417"/>
      <c r="CD251" s="417"/>
      <c r="CE251" s="417"/>
      <c r="CF251" s="417"/>
      <c r="CG251" s="417"/>
      <c r="CH251" s="417"/>
      <c r="CI251" s="417"/>
      <c r="CJ251" s="417"/>
      <c r="CK251" s="417"/>
      <c r="CL251" s="417"/>
      <c r="CM251" s="417"/>
      <c r="CN251" s="417"/>
      <c r="CO251" s="417"/>
      <c r="CP251" s="417"/>
      <c r="CQ251" s="417"/>
      <c r="CR251" s="417"/>
      <c r="CS251" s="417"/>
      <c r="CT251" s="417"/>
      <c r="CU251" s="417"/>
      <c r="CV251" s="417"/>
      <c r="CW251" s="417"/>
      <c r="CX251" s="417"/>
      <c r="CY251" s="417"/>
      <c r="CZ251" s="417"/>
    </row>
    <row r="252" s="424" customFormat="true" ht="15" customHeight="true" x14ac:dyDescent="0.2">
      <c r="B252" s="585"/>
      <c r="AI252" s="417"/>
      <c r="AJ252" s="417"/>
      <c r="AK252" s="417"/>
      <c r="AL252" s="417"/>
      <c r="AM252" s="417"/>
      <c r="AN252" s="417"/>
      <c r="AO252" s="417"/>
      <c r="AP252" s="417"/>
      <c r="AQ252" s="417"/>
      <c r="AR252" s="417"/>
      <c r="AS252" s="417"/>
      <c r="AT252" s="417"/>
      <c r="AU252" s="417"/>
      <c r="AV252" s="417"/>
      <c r="AW252" s="417"/>
      <c r="AX252" s="417"/>
      <c r="AY252" s="417"/>
      <c r="AZ252" s="417"/>
      <c r="BA252" s="583"/>
      <c r="BB252" s="444"/>
      <c r="BC252" s="583"/>
      <c r="BD252" s="583"/>
      <c r="BE252" s="583"/>
      <c r="BF252" s="583"/>
      <c r="BG252" s="583"/>
      <c r="BH252" s="583"/>
      <c r="BI252" s="583"/>
      <c r="BJ252" s="583"/>
      <c r="BK252" s="583"/>
      <c r="BL252" s="583"/>
      <c r="BM252" s="583"/>
      <c r="BN252" s="583"/>
      <c r="BO252" s="583"/>
      <c r="BP252" s="583"/>
      <c r="BQ252" s="583"/>
      <c r="BR252" s="583"/>
      <c r="BS252" s="583"/>
      <c r="BT252" s="583"/>
      <c r="BU252" s="583"/>
      <c r="BV252" s="583"/>
      <c r="BW252" s="583"/>
      <c r="BX252" s="583"/>
      <c r="BY252" s="583"/>
      <c r="BZ252" s="417"/>
      <c r="CA252" s="417"/>
      <c r="CB252" s="417"/>
      <c r="CC252" s="417"/>
      <c r="CD252" s="417"/>
      <c r="CE252" s="417"/>
      <c r="CF252" s="417"/>
      <c r="CG252" s="417"/>
      <c r="CH252" s="417"/>
      <c r="CI252" s="417"/>
      <c r="CJ252" s="417"/>
      <c r="CK252" s="417"/>
      <c r="CL252" s="417"/>
      <c r="CM252" s="417"/>
      <c r="CN252" s="417"/>
      <c r="CO252" s="417"/>
      <c r="CP252" s="417"/>
      <c r="CQ252" s="417"/>
      <c r="CR252" s="417"/>
      <c r="CS252" s="417"/>
      <c r="CT252" s="417"/>
      <c r="CU252" s="417"/>
      <c r="CV252" s="417"/>
      <c r="CW252" s="417"/>
      <c r="CX252" s="417"/>
      <c r="CY252" s="417"/>
      <c r="CZ252" s="417"/>
    </row>
    <row r="253" s="424" customFormat="true" ht="15" customHeight="true" x14ac:dyDescent="0.2">
      <c r="B253" s="585"/>
      <c r="AI253" s="417"/>
      <c r="AJ253" s="417"/>
      <c r="AK253" s="417"/>
      <c r="AL253" s="417"/>
      <c r="AM253" s="417"/>
      <c r="AN253" s="417"/>
      <c r="AO253" s="417"/>
      <c r="AP253" s="417"/>
      <c r="AQ253" s="417"/>
      <c r="AR253" s="417"/>
      <c r="AS253" s="417"/>
      <c r="AT253" s="417"/>
      <c r="AU253" s="417"/>
      <c r="AV253" s="417"/>
      <c r="AW253" s="417"/>
      <c r="AX253" s="417"/>
      <c r="AY253" s="417"/>
      <c r="AZ253" s="417"/>
      <c r="BA253" s="583"/>
      <c r="BB253" s="444"/>
      <c r="BC253" s="583"/>
      <c r="BD253" s="583"/>
      <c r="BE253" s="583"/>
      <c r="BF253" s="583"/>
      <c r="BG253" s="583"/>
      <c r="BH253" s="583"/>
      <c r="BI253" s="583"/>
      <c r="BJ253" s="583"/>
      <c r="BK253" s="583"/>
      <c r="BL253" s="583"/>
      <c r="BM253" s="583"/>
      <c r="BN253" s="583"/>
      <c r="BO253" s="583"/>
      <c r="BP253" s="583"/>
      <c r="BQ253" s="583"/>
      <c r="BR253" s="583"/>
      <c r="BS253" s="583"/>
      <c r="BT253" s="583"/>
      <c r="BU253" s="583"/>
      <c r="BV253" s="583"/>
      <c r="BW253" s="583"/>
      <c r="BX253" s="583"/>
      <c r="BY253" s="583"/>
      <c r="BZ253" s="417"/>
      <c r="CA253" s="417"/>
      <c r="CB253" s="417"/>
      <c r="CC253" s="417"/>
      <c r="CD253" s="417"/>
      <c r="CE253" s="417"/>
      <c r="CF253" s="417"/>
      <c r="CG253" s="417"/>
      <c r="CH253" s="417"/>
      <c r="CI253" s="417"/>
      <c r="CJ253" s="417"/>
      <c r="CK253" s="417"/>
      <c r="CL253" s="417"/>
      <c r="CM253" s="417"/>
      <c r="CN253" s="417"/>
      <c r="CO253" s="417"/>
      <c r="CP253" s="417"/>
      <c r="CQ253" s="417"/>
      <c r="CR253" s="417"/>
      <c r="CS253" s="417"/>
      <c r="CT253" s="417"/>
      <c r="CU253" s="417"/>
      <c r="CV253" s="417"/>
      <c r="CW253" s="417"/>
      <c r="CX253" s="417"/>
      <c r="CY253" s="417"/>
      <c r="CZ253" s="417"/>
    </row>
    <row r="254" s="424" customFormat="true" ht="15" customHeight="true" x14ac:dyDescent="0.2">
      <c r="B254" s="585"/>
      <c r="AI254" s="417"/>
      <c r="AJ254" s="417"/>
      <c r="AK254" s="417"/>
      <c r="AL254" s="417"/>
      <c r="AM254" s="417"/>
      <c r="AN254" s="417"/>
      <c r="AO254" s="417"/>
      <c r="AP254" s="417"/>
      <c r="AQ254" s="417"/>
      <c r="AR254" s="417"/>
      <c r="AS254" s="417"/>
      <c r="AT254" s="417"/>
      <c r="AU254" s="417"/>
      <c r="AV254" s="417"/>
      <c r="AW254" s="417"/>
      <c r="AX254" s="417"/>
      <c r="AY254" s="417"/>
      <c r="AZ254" s="417"/>
      <c r="BA254" s="583"/>
      <c r="BB254" s="444"/>
      <c r="BC254" s="583"/>
      <c r="BD254" s="583"/>
      <c r="BE254" s="583"/>
      <c r="BF254" s="583"/>
      <c r="BG254" s="583"/>
      <c r="BH254" s="583"/>
      <c r="BI254" s="583"/>
      <c r="BJ254" s="583"/>
      <c r="BK254" s="583"/>
      <c r="BL254" s="583"/>
      <c r="BM254" s="583"/>
      <c r="BN254" s="583"/>
      <c r="BO254" s="583"/>
      <c r="BP254" s="583"/>
      <c r="BQ254" s="583"/>
      <c r="BR254" s="583"/>
      <c r="BS254" s="583"/>
      <c r="BT254" s="583"/>
      <c r="BU254" s="583"/>
      <c r="BV254" s="583"/>
      <c r="BW254" s="583"/>
      <c r="BX254" s="583"/>
      <c r="BY254" s="583"/>
      <c r="BZ254" s="417"/>
      <c r="CA254" s="417"/>
      <c r="CB254" s="417"/>
      <c r="CC254" s="417"/>
      <c r="CD254" s="417"/>
      <c r="CE254" s="417"/>
      <c r="CF254" s="417"/>
      <c r="CG254" s="417"/>
      <c r="CH254" s="417"/>
      <c r="CI254" s="417"/>
      <c r="CJ254" s="417"/>
      <c r="CK254" s="417"/>
      <c r="CL254" s="417"/>
      <c r="CM254" s="417"/>
      <c r="CN254" s="417"/>
      <c r="CO254" s="417"/>
      <c r="CP254" s="417"/>
      <c r="CQ254" s="417"/>
      <c r="CR254" s="417"/>
      <c r="CS254" s="417"/>
      <c r="CT254" s="417"/>
      <c r="CU254" s="417"/>
      <c r="CV254" s="417"/>
      <c r="CW254" s="417"/>
      <c r="CX254" s="417"/>
      <c r="CY254" s="417"/>
      <c r="CZ254" s="417"/>
    </row>
    <row r="255" s="424" customFormat="true" ht="15" customHeight="true" x14ac:dyDescent="0.2">
      <c r="B255" s="585"/>
      <c r="AI255" s="417"/>
      <c r="AJ255" s="417"/>
      <c r="AK255" s="417"/>
      <c r="AL255" s="417"/>
      <c r="AM255" s="417"/>
      <c r="AN255" s="417"/>
      <c r="AO255" s="417"/>
      <c r="AP255" s="417"/>
      <c r="AQ255" s="417"/>
      <c r="AR255" s="417"/>
      <c r="AS255" s="417"/>
      <c r="AT255" s="417"/>
      <c r="AU255" s="417"/>
      <c r="AV255" s="417"/>
      <c r="AW255" s="417"/>
      <c r="AX255" s="417"/>
      <c r="AY255" s="417"/>
      <c r="AZ255" s="417"/>
      <c r="BA255" s="583"/>
      <c r="BB255" s="444"/>
      <c r="BC255" s="583"/>
      <c r="BD255" s="583"/>
      <c r="BE255" s="583"/>
      <c r="BF255" s="583"/>
      <c r="BG255" s="583"/>
      <c r="BH255" s="583"/>
      <c r="BI255" s="583"/>
      <c r="BJ255" s="583"/>
      <c r="BK255" s="583"/>
      <c r="BL255" s="583"/>
      <c r="BM255" s="583"/>
      <c r="BN255" s="583"/>
      <c r="BO255" s="583"/>
      <c r="BP255" s="583"/>
      <c r="BQ255" s="583"/>
      <c r="BR255" s="583"/>
      <c r="BS255" s="583"/>
      <c r="BT255" s="583"/>
      <c r="BU255" s="583"/>
      <c r="BV255" s="583"/>
      <c r="BW255" s="583"/>
      <c r="BX255" s="583"/>
      <c r="BY255" s="583"/>
      <c r="BZ255" s="417"/>
      <c r="CA255" s="417"/>
      <c r="CB255" s="417"/>
      <c r="CC255" s="417"/>
      <c r="CD255" s="417"/>
      <c r="CE255" s="417"/>
      <c r="CF255" s="417"/>
      <c r="CG255" s="417"/>
      <c r="CH255" s="417"/>
      <c r="CI255" s="417"/>
      <c r="CJ255" s="417"/>
      <c r="CK255" s="417"/>
      <c r="CL255" s="417"/>
      <c r="CM255" s="417"/>
      <c r="CN255" s="417"/>
      <c r="CO255" s="417"/>
      <c r="CP255" s="417"/>
      <c r="CQ255" s="417"/>
      <c r="CR255" s="417"/>
      <c r="CS255" s="417"/>
      <c r="CT255" s="417"/>
      <c r="CU255" s="417"/>
      <c r="CV255" s="417"/>
      <c r="CW255" s="417"/>
      <c r="CX255" s="417"/>
      <c r="CY255" s="417"/>
      <c r="CZ255" s="417"/>
    </row>
    <row r="256" s="424" customFormat="true" ht="15" customHeight="true" x14ac:dyDescent="0.2">
      <c r="B256" s="585"/>
      <c r="AI256" s="417"/>
      <c r="AJ256" s="417"/>
      <c r="AK256" s="417"/>
      <c r="AL256" s="417"/>
      <c r="AM256" s="417"/>
      <c r="AN256" s="417"/>
      <c r="AO256" s="417"/>
      <c r="AP256" s="417"/>
      <c r="AQ256" s="417"/>
      <c r="AR256" s="417"/>
      <c r="AS256" s="417"/>
      <c r="AT256" s="417"/>
      <c r="AU256" s="417"/>
      <c r="AV256" s="417"/>
      <c r="AW256" s="417"/>
      <c r="AX256" s="417"/>
      <c r="AY256" s="417"/>
      <c r="AZ256" s="417"/>
      <c r="BA256" s="583"/>
      <c r="BB256" s="444"/>
      <c r="BC256" s="583"/>
      <c r="BD256" s="583"/>
      <c r="BE256" s="583"/>
      <c r="BF256" s="583"/>
      <c r="BG256" s="583"/>
      <c r="BH256" s="583"/>
      <c r="BI256" s="583"/>
      <c r="BJ256" s="583"/>
      <c r="BK256" s="583"/>
      <c r="BL256" s="583"/>
      <c r="BM256" s="583"/>
      <c r="BN256" s="583"/>
      <c r="BO256" s="583"/>
      <c r="BP256" s="583"/>
      <c r="BQ256" s="583"/>
      <c r="BR256" s="583"/>
      <c r="BS256" s="583"/>
      <c r="BT256" s="583"/>
      <c r="BU256" s="583"/>
      <c r="BV256" s="583"/>
      <c r="BW256" s="583"/>
      <c r="BX256" s="583"/>
      <c r="BY256" s="583"/>
      <c r="BZ256" s="417"/>
      <c r="CA256" s="417"/>
      <c r="CB256" s="417"/>
      <c r="CC256" s="417"/>
      <c r="CD256" s="417"/>
      <c r="CE256" s="417"/>
      <c r="CF256" s="417"/>
      <c r="CG256" s="417"/>
      <c r="CH256" s="417"/>
      <c r="CI256" s="417"/>
      <c r="CJ256" s="417"/>
      <c r="CK256" s="417"/>
      <c r="CL256" s="417"/>
      <c r="CM256" s="417"/>
      <c r="CN256" s="417"/>
      <c r="CO256" s="417"/>
      <c r="CP256" s="417"/>
      <c r="CQ256" s="417"/>
      <c r="CR256" s="417"/>
      <c r="CS256" s="417"/>
      <c r="CT256" s="417"/>
      <c r="CU256" s="417"/>
      <c r="CV256" s="417"/>
      <c r="CW256" s="417"/>
      <c r="CX256" s="417"/>
      <c r="CY256" s="417"/>
      <c r="CZ256" s="417"/>
    </row>
    <row r="257" s="424" customFormat="true" ht="18" customHeight="true" x14ac:dyDescent="0.2">
      <c r="B257" s="585"/>
      <c r="AI257" s="417"/>
      <c r="AJ257" s="417"/>
      <c r="AK257" s="417"/>
      <c r="AL257" s="417"/>
      <c r="AM257" s="417"/>
      <c r="AN257" s="417"/>
      <c r="AO257" s="417"/>
      <c r="AP257" s="417"/>
      <c r="AQ257" s="417"/>
      <c r="AR257" s="417"/>
      <c r="AS257" s="417"/>
      <c r="AT257" s="417"/>
      <c r="AU257" s="417"/>
      <c r="AV257" s="417"/>
      <c r="AW257" s="417"/>
      <c r="AX257" s="417"/>
      <c r="AY257" s="417"/>
      <c r="AZ257" s="417"/>
      <c r="BA257" s="583"/>
      <c r="BB257" s="444"/>
      <c r="BC257" s="583"/>
      <c r="BD257" s="583"/>
      <c r="BE257" s="583"/>
      <c r="BF257" s="583"/>
      <c r="BG257" s="583"/>
      <c r="BH257" s="583"/>
      <c r="BI257" s="583"/>
      <c r="BJ257" s="583"/>
      <c r="BK257" s="583"/>
      <c r="BL257" s="583"/>
      <c r="BM257" s="583"/>
      <c r="BN257" s="583"/>
      <c r="BO257" s="583"/>
      <c r="BP257" s="583"/>
      <c r="BQ257" s="583"/>
      <c r="BR257" s="583"/>
      <c r="BS257" s="583"/>
      <c r="BT257" s="583"/>
      <c r="BU257" s="583"/>
      <c r="BV257" s="583"/>
      <c r="BW257" s="583"/>
      <c r="BX257" s="583"/>
      <c r="BY257" s="583"/>
      <c r="BZ257" s="417"/>
      <c r="CA257" s="417"/>
      <c r="CB257" s="417"/>
      <c r="CC257" s="417"/>
      <c r="CD257" s="417"/>
      <c r="CE257" s="417"/>
      <c r="CF257" s="417"/>
      <c r="CG257" s="417"/>
      <c r="CH257" s="417"/>
      <c r="CI257" s="417"/>
      <c r="CJ257" s="417"/>
      <c r="CK257" s="417"/>
      <c r="CL257" s="417"/>
      <c r="CM257" s="417"/>
      <c r="CN257" s="417"/>
      <c r="CO257" s="417"/>
      <c r="CP257" s="417"/>
      <c r="CQ257" s="417"/>
      <c r="CR257" s="417"/>
      <c r="CS257" s="417"/>
      <c r="CT257" s="417"/>
      <c r="CU257" s="417"/>
      <c r="CV257" s="417"/>
      <c r="CW257" s="417"/>
      <c r="CX257" s="417"/>
      <c r="CY257" s="417"/>
      <c r="CZ257" s="417"/>
    </row>
    <row r="258" s="424" customFormat="true" ht="18" customHeight="true" x14ac:dyDescent="0.2">
      <c r="B258" s="585"/>
      <c r="AI258" s="417"/>
      <c r="AJ258" s="417"/>
      <c r="AK258" s="417"/>
      <c r="AL258" s="417"/>
      <c r="AM258" s="417"/>
      <c r="AN258" s="417"/>
      <c r="AO258" s="417"/>
      <c r="AP258" s="417"/>
      <c r="AQ258" s="417"/>
      <c r="AR258" s="417"/>
      <c r="AS258" s="417"/>
      <c r="AT258" s="417"/>
      <c r="AU258" s="417"/>
      <c r="AV258" s="417"/>
      <c r="AW258" s="417"/>
      <c r="AX258" s="417"/>
      <c r="AY258" s="417"/>
      <c r="AZ258" s="417"/>
      <c r="BA258" s="583"/>
      <c r="BB258" s="444"/>
      <c r="BC258" s="583"/>
      <c r="BD258" s="583"/>
      <c r="BE258" s="583"/>
      <c r="BF258" s="583"/>
      <c r="BG258" s="583"/>
      <c r="BH258" s="583"/>
      <c r="BI258" s="583"/>
      <c r="BJ258" s="583"/>
      <c r="BK258" s="583"/>
      <c r="BL258" s="583"/>
      <c r="BM258" s="583"/>
      <c r="BN258" s="583"/>
      <c r="BO258" s="583"/>
      <c r="BP258" s="583"/>
      <c r="BQ258" s="583"/>
      <c r="BR258" s="583"/>
      <c r="BS258" s="583"/>
      <c r="BT258" s="583"/>
      <c r="BU258" s="583"/>
      <c r="BV258" s="583"/>
      <c r="BW258" s="583"/>
      <c r="BX258" s="583"/>
      <c r="BY258" s="583"/>
      <c r="BZ258" s="417"/>
      <c r="CA258" s="417"/>
      <c r="CB258" s="417"/>
      <c r="CC258" s="417"/>
      <c r="CD258" s="417"/>
      <c r="CE258" s="417"/>
      <c r="CF258" s="417"/>
      <c r="CG258" s="417"/>
      <c r="CH258" s="417"/>
      <c r="CI258" s="417"/>
      <c r="CJ258" s="417"/>
      <c r="CK258" s="417"/>
      <c r="CL258" s="417"/>
      <c r="CM258" s="417"/>
      <c r="CN258" s="417"/>
      <c r="CO258" s="417"/>
      <c r="CP258" s="417"/>
      <c r="CQ258" s="417"/>
      <c r="CR258" s="417"/>
      <c r="CS258" s="417"/>
      <c r="CT258" s="417"/>
      <c r="CU258" s="417"/>
      <c r="CV258" s="417"/>
      <c r="CW258" s="417"/>
      <c r="CX258" s="417"/>
      <c r="CY258" s="417"/>
      <c r="CZ258" s="417"/>
    </row>
    <row r="259" s="603" customFormat="true" ht="15" customHeight="true" x14ac:dyDescent="0.2">
      <c r="B259" s="243"/>
      <c r="AI259" s="422"/>
      <c r="AJ259" s="422"/>
      <c r="AK259" s="422"/>
      <c r="AL259" s="422"/>
      <c r="AM259" s="422"/>
      <c r="AN259" s="422"/>
      <c r="AO259" s="422"/>
      <c r="AP259" s="422"/>
      <c r="AQ259" s="422"/>
      <c r="AR259" s="422"/>
      <c r="AS259" s="422"/>
      <c r="AT259" s="422"/>
      <c r="AU259" s="422"/>
      <c r="AV259" s="422"/>
      <c r="AW259" s="422"/>
      <c r="AX259" s="422"/>
      <c r="AY259" s="422"/>
      <c r="AZ259" s="422"/>
      <c r="BA259" s="423" t="s">
        <v>131</v>
      </c>
      <c r="BB259" s="391" t="s">
        <v>85</v>
      </c>
      <c r="BC259" s="859" t="s">
        <v>115</v>
      </c>
      <c r="BD259" s="860"/>
      <c r="BE259" s="860"/>
      <c r="BF259" s="860"/>
      <c r="BG259" s="889"/>
      <c r="BH259" s="859" t="s">
        <v>39</v>
      </c>
      <c r="BI259" s="860"/>
      <c r="BJ259" s="860"/>
      <c r="BK259" s="860"/>
      <c r="BL259" s="889"/>
      <c r="BM259" s="859" t="s">
        <v>38</v>
      </c>
      <c r="BN259" s="860"/>
      <c r="BO259" s="860"/>
      <c r="BP259" s="860"/>
      <c r="BQ259" s="861"/>
      <c r="BR259" s="96" t="s">
        <v>143</v>
      </c>
      <c r="BS259" s="502"/>
      <c r="BT259" s="502"/>
      <c r="BU259" s="502"/>
      <c r="BV259" s="502"/>
      <c r="BW259" s="502"/>
      <c r="BX259" s="502"/>
      <c r="BY259" s="502"/>
      <c r="BZ259" s="516"/>
      <c r="CA259" s="516"/>
      <c r="CB259" s="516"/>
      <c r="CC259" s="516"/>
      <c r="CD259" s="516"/>
      <c r="CE259" s="516"/>
      <c r="CF259" s="516"/>
      <c r="CG259" s="516"/>
      <c r="CH259" s="516"/>
      <c r="CI259" s="421"/>
      <c r="CJ259" s="421"/>
      <c r="CK259" s="421"/>
      <c r="CL259" s="421"/>
      <c r="CM259" s="421"/>
      <c r="CN259" s="421"/>
      <c r="CO259" s="421"/>
      <c r="CP259" s="421"/>
      <c r="CQ259" s="421"/>
      <c r="CR259" s="421"/>
      <c r="CS259" s="421"/>
      <c r="CT259" s="421"/>
      <c r="CU259" s="421"/>
      <c r="CV259" s="421"/>
      <c r="CW259" s="421"/>
      <c r="CX259" s="421"/>
      <c r="CY259" s="421"/>
      <c r="CZ259" s="421"/>
    </row>
    <row r="260" s="603" customFormat="true" ht="24" x14ac:dyDescent="0.2">
      <c r="B260" s="243"/>
      <c r="AI260" s="422"/>
      <c r="AJ260" s="422"/>
      <c r="AK260" s="422"/>
      <c r="AL260" s="422"/>
      <c r="AM260" s="422"/>
      <c r="AN260" s="422"/>
      <c r="AO260" s="422"/>
      <c r="AP260" s="422"/>
      <c r="AQ260" s="422"/>
      <c r="AR260" s="422"/>
      <c r="AS260" s="422"/>
      <c r="AT260" s="422"/>
      <c r="AU260" s="422"/>
      <c r="AV260" s="422"/>
      <c r="AW260" s="422"/>
      <c r="AX260" s="422"/>
      <c r="AY260" s="422"/>
      <c r="AZ260" s="422"/>
      <c r="BA260" s="409" t="s">
        <v>119</v>
      </c>
      <c r="BB260" s="408"/>
      <c r="BC260" s="532" t="s">
        <v>0</v>
      </c>
      <c r="BD260" s="604" t="s">
        <v>1</v>
      </c>
      <c r="BE260" s="604" t="s">
        <v>2</v>
      </c>
      <c r="BF260" s="604" t="s">
        <v>3</v>
      </c>
      <c r="BG260" s="533" t="s">
        <v>4</v>
      </c>
      <c r="BH260" s="532" t="s">
        <v>0</v>
      </c>
      <c r="BI260" s="604" t="s">
        <v>1</v>
      </c>
      <c r="BJ260" s="604" t="s">
        <v>2</v>
      </c>
      <c r="BK260" s="604" t="s">
        <v>3</v>
      </c>
      <c r="BL260" s="533" t="s">
        <v>4</v>
      </c>
      <c r="BM260" s="532" t="s">
        <v>0</v>
      </c>
      <c r="BN260" s="604" t="s">
        <v>1</v>
      </c>
      <c r="BO260" s="604" t="s">
        <v>2</v>
      </c>
      <c r="BP260" s="604" t="s">
        <v>3</v>
      </c>
      <c r="BQ260" s="533" t="s">
        <v>4</v>
      </c>
      <c r="BR260" s="532" t="s">
        <v>396</v>
      </c>
      <c r="BS260" s="604" t="s">
        <v>397</v>
      </c>
      <c r="BT260" s="604" t="s">
        <v>398</v>
      </c>
      <c r="BU260" s="604" t="s">
        <v>399</v>
      </c>
      <c r="BV260" s="604" t="s">
        <v>400</v>
      </c>
      <c r="BW260" s="604" t="s">
        <v>401</v>
      </c>
      <c r="BX260" s="604" t="s">
        <v>402</v>
      </c>
      <c r="BY260" s="605" t="s">
        <v>403</v>
      </c>
      <c r="BZ260" s="605" t="s">
        <v>404</v>
      </c>
      <c r="CA260" s="605" t="s">
        <v>405</v>
      </c>
      <c r="CB260" s="605" t="s">
        <v>406</v>
      </c>
      <c r="CC260" s="605" t="s">
        <v>407</v>
      </c>
      <c r="CD260" s="605" t="s">
        <v>408</v>
      </c>
      <c r="CE260" s="605" t="s">
        <v>409</v>
      </c>
      <c r="CF260" s="605" t="s">
        <v>410</v>
      </c>
      <c r="CG260" s="605" t="s">
        <v>411</v>
      </c>
      <c r="CH260" s="605" t="s">
        <v>412</v>
      </c>
      <c r="CI260" s="763"/>
      <c r="CJ260" s="763"/>
      <c r="CK260" s="763"/>
      <c r="CL260" s="763"/>
      <c r="CM260" s="763"/>
      <c r="CN260" s="763"/>
      <c r="CO260" s="763"/>
      <c r="CP260" s="763"/>
      <c r="CQ260" s="763"/>
      <c r="CR260" s="763"/>
      <c r="CS260" s="763"/>
      <c r="CT260" s="763"/>
      <c r="CU260" s="763"/>
      <c r="CV260" s="763"/>
      <c r="CW260" s="763"/>
      <c r="CX260" s="763"/>
      <c r="CY260" s="763"/>
      <c r="CZ260" s="763"/>
    </row>
    <row r="261" s="603" customFormat="true" ht="15" customHeight="true" x14ac:dyDescent="0.2">
      <c r="B261" s="243"/>
      <c r="AI261" s="422"/>
      <c r="AJ261" s="422"/>
      <c r="AK261" s="422"/>
      <c r="AL261" s="422"/>
      <c r="AM261" s="422"/>
      <c r="AN261" s="422"/>
      <c r="AO261" s="422"/>
      <c r="AP261" s="422"/>
      <c r="AQ261" s="422"/>
      <c r="AR261" s="422"/>
      <c r="AS261" s="422"/>
      <c r="AT261" s="422"/>
      <c r="AU261" s="422"/>
      <c r="AV261" s="422"/>
      <c r="AW261" s="422"/>
      <c r="AX261" s="422"/>
      <c r="AY261" s="422"/>
      <c r="AZ261" s="422"/>
      <c r="BA261" s="888" t="s">
        <v>73</v>
      </c>
      <c r="BB261" s="642" t="s">
        <v>50</v>
      </c>
      <c r="BC261" s="121" t="s">
        <v>36</v>
      </c>
      <c r="BD261" s="117" t="s">
        <v>36</v>
      </c>
      <c r="BE261" s="117" t="s">
        <v>36</v>
      </c>
      <c r="BF261" s="117" t="s">
        <v>36</v>
      </c>
      <c r="BG261" s="112" t="s">
        <v>36</v>
      </c>
      <c r="BH261" s="121" t="s">
        <v>36</v>
      </c>
      <c r="BI261" s="117" t="s">
        <v>36</v>
      </c>
      <c r="BJ261" s="117" t="s">
        <v>36</v>
      </c>
      <c r="BK261" s="117" t="s">
        <v>36</v>
      </c>
      <c r="BL261" s="112" t="s">
        <v>36</v>
      </c>
      <c r="BM261" s="121" t="s">
        <v>36</v>
      </c>
      <c r="BN261" s="117" t="s">
        <v>36</v>
      </c>
      <c r="BO261" s="117" t="s">
        <v>36</v>
      </c>
      <c r="BP261" s="117" t="s">
        <v>36</v>
      </c>
      <c r="BQ261" s="112" t="s">
        <v>36</v>
      </c>
      <c r="BR261" s="121" t="s">
        <v>36</v>
      </c>
      <c r="BS261" s="117" t="s">
        <v>36</v>
      </c>
      <c r="BT261" s="117" t="s">
        <v>36</v>
      </c>
      <c r="BU261" s="117" t="s">
        <v>36</v>
      </c>
      <c r="BV261" s="117" t="s">
        <v>36</v>
      </c>
      <c r="BW261" s="117" t="s">
        <v>36</v>
      </c>
      <c r="BX261" s="117" t="s">
        <v>36</v>
      </c>
      <c r="BY261" s="106" t="s">
        <v>36</v>
      </c>
      <c r="BZ261" s="106" t="s">
        <v>36</v>
      </c>
      <c r="CA261" s="106" t="s">
        <v>36</v>
      </c>
      <c r="CB261" s="106" t="s">
        <v>36</v>
      </c>
      <c r="CC261" s="106" t="s">
        <v>36</v>
      </c>
      <c r="CD261" s="106" t="s">
        <v>36</v>
      </c>
      <c r="CE261" s="106" t="s">
        <v>36</v>
      </c>
      <c r="CF261" s="106" t="s">
        <v>36</v>
      </c>
      <c r="CG261" s="106" t="s">
        <v>36</v>
      </c>
      <c r="CH261" s="106" t="s">
        <v>36</v>
      </c>
      <c r="CI261" s="85"/>
      <c r="CJ261" s="85"/>
      <c r="CK261" s="85"/>
      <c r="CL261" s="85"/>
      <c r="CM261" s="85"/>
      <c r="CN261" s="85"/>
      <c r="CO261" s="85"/>
      <c r="CP261" s="85"/>
      <c r="CQ261" s="85"/>
      <c r="CR261" s="85"/>
      <c r="CS261" s="85"/>
      <c r="CT261" s="85"/>
      <c r="CU261" s="85"/>
      <c r="CV261" s="85"/>
      <c r="CW261" s="85"/>
      <c r="CX261" s="85"/>
      <c r="CY261" s="85"/>
      <c r="CZ261" s="85"/>
    </row>
    <row r="262" s="603" customFormat="true" ht="15" customHeight="true" x14ac:dyDescent="0.2">
      <c r="B262" s="243"/>
      <c r="AI262" s="422"/>
      <c r="AJ262" s="422"/>
      <c r="AK262" s="422"/>
      <c r="AL262" s="422"/>
      <c r="AM262" s="422"/>
      <c r="AN262" s="422"/>
      <c r="AO262" s="422"/>
      <c r="AP262" s="422"/>
      <c r="AQ262" s="422"/>
      <c r="AR262" s="422"/>
      <c r="AS262" s="422"/>
      <c r="AT262" s="422"/>
      <c r="AU262" s="422"/>
      <c r="AV262" s="422"/>
      <c r="AW262" s="422"/>
      <c r="AX262" s="422"/>
      <c r="AY262" s="422"/>
      <c r="AZ262" s="422"/>
      <c r="BA262" s="886"/>
      <c r="BB262" s="641" t="s">
        <v>49</v>
      </c>
      <c r="BC262" s="120" t="s">
        <v>36</v>
      </c>
      <c r="BD262" s="116" t="s">
        <v>36</v>
      </c>
      <c r="BE262" s="116" t="s">
        <v>36</v>
      </c>
      <c r="BF262" s="116" t="s">
        <v>36</v>
      </c>
      <c r="BG262" s="111" t="s">
        <v>36</v>
      </c>
      <c r="BH262" s="120" t="s">
        <v>36</v>
      </c>
      <c r="BI262" s="116" t="s">
        <v>36</v>
      </c>
      <c r="BJ262" s="116" t="s">
        <v>36</v>
      </c>
      <c r="BK262" s="116" t="s">
        <v>36</v>
      </c>
      <c r="BL262" s="111" t="s">
        <v>36</v>
      </c>
      <c r="BM262" s="120" t="s">
        <v>36</v>
      </c>
      <c r="BN262" s="116" t="s">
        <v>36</v>
      </c>
      <c r="BO262" s="116" t="s">
        <v>36</v>
      </c>
      <c r="BP262" s="116" t="s">
        <v>36</v>
      </c>
      <c r="BQ262" s="111" t="s">
        <v>36</v>
      </c>
      <c r="BR262" s="120" t="s">
        <v>36</v>
      </c>
      <c r="BS262" s="116" t="s">
        <v>36</v>
      </c>
      <c r="BT262" s="116" t="s">
        <v>36</v>
      </c>
      <c r="BU262" s="116" t="s">
        <v>36</v>
      </c>
      <c r="BV262" s="116" t="s">
        <v>36</v>
      </c>
      <c r="BW262" s="116" t="s">
        <v>36</v>
      </c>
      <c r="BX262" s="116" t="s">
        <v>36</v>
      </c>
      <c r="BY262" s="105" t="s">
        <v>36</v>
      </c>
      <c r="BZ262" s="105" t="s">
        <v>36</v>
      </c>
      <c r="CA262" s="105" t="s">
        <v>36</v>
      </c>
      <c r="CB262" s="105" t="s">
        <v>36</v>
      </c>
      <c r="CC262" s="105" t="s">
        <v>36</v>
      </c>
      <c r="CD262" s="105" t="s">
        <v>36</v>
      </c>
      <c r="CE262" s="105" t="s">
        <v>36</v>
      </c>
      <c r="CF262" s="105" t="s">
        <v>36</v>
      </c>
      <c r="CG262" s="105" t="s">
        <v>36</v>
      </c>
      <c r="CH262" s="105" t="s">
        <v>36</v>
      </c>
      <c r="CI262" s="85"/>
      <c r="CJ262" s="85"/>
      <c r="CK262" s="85"/>
      <c r="CL262" s="85"/>
      <c r="CM262" s="85"/>
      <c r="CN262" s="85"/>
      <c r="CO262" s="85"/>
      <c r="CP262" s="85"/>
      <c r="CQ262" s="85"/>
      <c r="CR262" s="85"/>
      <c r="CS262" s="85"/>
      <c r="CT262" s="85"/>
      <c r="CU262" s="85"/>
      <c r="CV262" s="85"/>
      <c r="CW262" s="85"/>
      <c r="CX262" s="85"/>
      <c r="CY262" s="85"/>
      <c r="CZ262" s="85"/>
    </row>
    <row r="263" s="603" customFormat="true" ht="15" customHeight="true" x14ac:dyDescent="0.2">
      <c r="B263" s="243"/>
      <c r="AI263" s="422"/>
      <c r="AJ263" s="422"/>
      <c r="AK263" s="422"/>
      <c r="AL263" s="422"/>
      <c r="AM263" s="422"/>
      <c r="AN263" s="422"/>
      <c r="AO263" s="422"/>
      <c r="AP263" s="422"/>
      <c r="AQ263" s="422"/>
      <c r="AR263" s="422"/>
      <c r="AS263" s="422"/>
      <c r="AT263" s="422"/>
      <c r="AU263" s="422"/>
      <c r="AV263" s="422"/>
      <c r="AW263" s="422"/>
      <c r="AX263" s="422"/>
      <c r="AY263" s="422"/>
      <c r="AZ263" s="422"/>
      <c r="BA263" s="886"/>
      <c r="BB263" s="641" t="s">
        <v>113</v>
      </c>
      <c r="BC263" s="120" t="s">
        <v>36</v>
      </c>
      <c r="BD263" s="116" t="s">
        <v>36</v>
      </c>
      <c r="BE263" s="116" t="s">
        <v>36</v>
      </c>
      <c r="BF263" s="116" t="s">
        <v>36</v>
      </c>
      <c r="BG263" s="111" t="s">
        <v>36</v>
      </c>
      <c r="BH263" s="120" t="s">
        <v>36</v>
      </c>
      <c r="BI263" s="116" t="s">
        <v>36</v>
      </c>
      <c r="BJ263" s="116" t="s">
        <v>36</v>
      </c>
      <c r="BK263" s="116" t="s">
        <v>36</v>
      </c>
      <c r="BL263" s="111" t="s">
        <v>36</v>
      </c>
      <c r="BM263" s="120" t="s">
        <v>36</v>
      </c>
      <c r="BN263" s="116" t="s">
        <v>36</v>
      </c>
      <c r="BO263" s="116" t="s">
        <v>36</v>
      </c>
      <c r="BP263" s="116" t="s">
        <v>36</v>
      </c>
      <c r="BQ263" s="111" t="s">
        <v>36</v>
      </c>
      <c r="BR263" s="120" t="s">
        <v>36</v>
      </c>
      <c r="BS263" s="116" t="s">
        <v>36</v>
      </c>
      <c r="BT263" s="116" t="s">
        <v>36</v>
      </c>
      <c r="BU263" s="116" t="s">
        <v>36</v>
      </c>
      <c r="BV263" s="116" t="s">
        <v>36</v>
      </c>
      <c r="BW263" s="116" t="s">
        <v>36</v>
      </c>
      <c r="BX263" s="116" t="s">
        <v>36</v>
      </c>
      <c r="BY263" s="105" t="s">
        <v>36</v>
      </c>
      <c r="BZ263" s="105" t="s">
        <v>36</v>
      </c>
      <c r="CA263" s="105" t="s">
        <v>36</v>
      </c>
      <c r="CB263" s="105" t="s">
        <v>36</v>
      </c>
      <c r="CC263" s="105" t="s">
        <v>36</v>
      </c>
      <c r="CD263" s="105" t="s">
        <v>36</v>
      </c>
      <c r="CE263" s="105" t="s">
        <v>36</v>
      </c>
      <c r="CF263" s="105" t="s">
        <v>36</v>
      </c>
      <c r="CG263" s="105" t="s">
        <v>36</v>
      </c>
      <c r="CH263" s="105" t="s">
        <v>36</v>
      </c>
      <c r="CI263" s="85"/>
      <c r="CJ263" s="85"/>
      <c r="CK263" s="85"/>
      <c r="CL263" s="85"/>
      <c r="CM263" s="85"/>
      <c r="CN263" s="85"/>
      <c r="CO263" s="85"/>
      <c r="CP263" s="85"/>
      <c r="CQ263" s="85"/>
      <c r="CR263" s="85"/>
      <c r="CS263" s="85"/>
      <c r="CT263" s="85"/>
      <c r="CU263" s="85"/>
      <c r="CV263" s="85"/>
      <c r="CW263" s="85"/>
      <c r="CX263" s="85"/>
      <c r="CY263" s="85"/>
      <c r="CZ263" s="85"/>
    </row>
    <row r="264" s="603" customFormat="true" ht="15" customHeight="true" x14ac:dyDescent="0.2">
      <c r="B264" s="243"/>
      <c r="AI264" s="422"/>
      <c r="AJ264" s="422"/>
      <c r="AK264" s="422"/>
      <c r="AL264" s="422"/>
      <c r="AM264" s="422"/>
      <c r="AN264" s="422"/>
      <c r="AO264" s="422"/>
      <c r="AP264" s="422"/>
      <c r="AQ264" s="422"/>
      <c r="AR264" s="422"/>
      <c r="AS264" s="422"/>
      <c r="AT264" s="422"/>
      <c r="AU264" s="422"/>
      <c r="AV264" s="422"/>
      <c r="AW264" s="422"/>
      <c r="AX264" s="422"/>
      <c r="AY264" s="422"/>
      <c r="AZ264" s="422"/>
      <c r="BA264" s="886" t="s">
        <v>74</v>
      </c>
      <c r="BB264" s="641" t="s">
        <v>89</v>
      </c>
      <c r="BC264" s="120" t="s">
        <v>36</v>
      </c>
      <c r="BD264" s="116" t="s">
        <v>36</v>
      </c>
      <c r="BE264" s="116" t="s">
        <v>36</v>
      </c>
      <c r="BF264" s="116" t="s">
        <v>36</v>
      </c>
      <c r="BG264" s="111" t="s">
        <v>36</v>
      </c>
      <c r="BH264" s="120" t="s">
        <v>36</v>
      </c>
      <c r="BI264" s="116" t="s">
        <v>36</v>
      </c>
      <c r="BJ264" s="116" t="s">
        <v>36</v>
      </c>
      <c r="BK264" s="116" t="s">
        <v>36</v>
      </c>
      <c r="BL264" s="111" t="s">
        <v>36</v>
      </c>
      <c r="BM264" s="120" t="s">
        <v>36</v>
      </c>
      <c r="BN264" s="116" t="s">
        <v>36</v>
      </c>
      <c r="BO264" s="116" t="s">
        <v>36</v>
      </c>
      <c r="BP264" s="116" t="s">
        <v>36</v>
      </c>
      <c r="BQ264" s="111" t="s">
        <v>36</v>
      </c>
      <c r="BR264" s="120" t="s">
        <v>36</v>
      </c>
      <c r="BS264" s="116" t="s">
        <v>36</v>
      </c>
      <c r="BT264" s="116" t="s">
        <v>36</v>
      </c>
      <c r="BU264" s="116" t="s">
        <v>36</v>
      </c>
      <c r="BV264" s="116" t="s">
        <v>36</v>
      </c>
      <c r="BW264" s="116" t="s">
        <v>36</v>
      </c>
      <c r="BX264" s="116" t="s">
        <v>36</v>
      </c>
      <c r="BY264" s="105" t="s">
        <v>36</v>
      </c>
      <c r="BZ264" s="105" t="s">
        <v>36</v>
      </c>
      <c r="CA264" s="105" t="s">
        <v>36</v>
      </c>
      <c r="CB264" s="105" t="s">
        <v>36</v>
      </c>
      <c r="CC264" s="105" t="s">
        <v>36</v>
      </c>
      <c r="CD264" s="105" t="s">
        <v>36</v>
      </c>
      <c r="CE264" s="105" t="s">
        <v>36</v>
      </c>
      <c r="CF264" s="105" t="s">
        <v>36</v>
      </c>
      <c r="CG264" s="105" t="s">
        <v>36</v>
      </c>
      <c r="CH264" s="105" t="s">
        <v>36</v>
      </c>
      <c r="CI264" s="85"/>
      <c r="CJ264" s="85"/>
      <c r="CK264" s="85"/>
      <c r="CL264" s="85"/>
      <c r="CM264" s="85"/>
      <c r="CN264" s="85"/>
      <c r="CO264" s="85"/>
      <c r="CP264" s="85"/>
      <c r="CQ264" s="85"/>
      <c r="CR264" s="85"/>
      <c r="CS264" s="85"/>
      <c r="CT264" s="85"/>
      <c r="CU264" s="85"/>
      <c r="CV264" s="85"/>
      <c r="CW264" s="85"/>
      <c r="CX264" s="85"/>
      <c r="CY264" s="85"/>
      <c r="CZ264" s="85"/>
    </row>
    <row r="265" s="603" customFormat="true" ht="15" customHeight="true" x14ac:dyDescent="0.2">
      <c r="B265" s="243"/>
      <c r="AI265" s="422"/>
      <c r="AJ265" s="422"/>
      <c r="AK265" s="422"/>
      <c r="AL265" s="422"/>
      <c r="AM265" s="422"/>
      <c r="AN265" s="422"/>
      <c r="AO265" s="422"/>
      <c r="AP265" s="422"/>
      <c r="AQ265" s="422"/>
      <c r="AR265" s="422"/>
      <c r="AS265" s="422"/>
      <c r="AT265" s="422"/>
      <c r="AU265" s="422"/>
      <c r="AV265" s="422"/>
      <c r="AW265" s="422"/>
      <c r="AX265" s="422"/>
      <c r="AY265" s="422"/>
      <c r="AZ265" s="422"/>
      <c r="BA265" s="886"/>
      <c r="BB265" s="641" t="s">
        <v>90</v>
      </c>
      <c r="BC265" s="120" t="s">
        <v>36</v>
      </c>
      <c r="BD265" s="116" t="s">
        <v>36</v>
      </c>
      <c r="BE265" s="116" t="s">
        <v>36</v>
      </c>
      <c r="BF265" s="116" t="s">
        <v>36</v>
      </c>
      <c r="BG265" s="111" t="s">
        <v>36</v>
      </c>
      <c r="BH265" s="120" t="s">
        <v>36</v>
      </c>
      <c r="BI265" s="116" t="s">
        <v>36</v>
      </c>
      <c r="BJ265" s="116" t="s">
        <v>36</v>
      </c>
      <c r="BK265" s="116" t="s">
        <v>36</v>
      </c>
      <c r="BL265" s="111" t="s">
        <v>36</v>
      </c>
      <c r="BM265" s="120" t="s">
        <v>36</v>
      </c>
      <c r="BN265" s="116" t="s">
        <v>36</v>
      </c>
      <c r="BO265" s="116" t="s">
        <v>36</v>
      </c>
      <c r="BP265" s="116" t="s">
        <v>36</v>
      </c>
      <c r="BQ265" s="111" t="s">
        <v>36</v>
      </c>
      <c r="BR265" s="120" t="s">
        <v>36</v>
      </c>
      <c r="BS265" s="116" t="s">
        <v>36</v>
      </c>
      <c r="BT265" s="116" t="s">
        <v>36</v>
      </c>
      <c r="BU265" s="116" t="s">
        <v>36</v>
      </c>
      <c r="BV265" s="116" t="s">
        <v>36</v>
      </c>
      <c r="BW265" s="116" t="s">
        <v>36</v>
      </c>
      <c r="BX265" s="116" t="s">
        <v>36</v>
      </c>
      <c r="BY265" s="105" t="s">
        <v>36</v>
      </c>
      <c r="BZ265" s="105" t="s">
        <v>36</v>
      </c>
      <c r="CA265" s="105" t="s">
        <v>36</v>
      </c>
      <c r="CB265" s="105" t="s">
        <v>36</v>
      </c>
      <c r="CC265" s="105" t="s">
        <v>36</v>
      </c>
      <c r="CD265" s="105" t="s">
        <v>36</v>
      </c>
      <c r="CE265" s="105" t="s">
        <v>36</v>
      </c>
      <c r="CF265" s="105" t="s">
        <v>36</v>
      </c>
      <c r="CG265" s="105" t="s">
        <v>36</v>
      </c>
      <c r="CH265" s="105" t="s">
        <v>36</v>
      </c>
      <c r="CI265" s="85"/>
      <c r="CJ265" s="85"/>
      <c r="CK265" s="85"/>
      <c r="CL265" s="85"/>
      <c r="CM265" s="85"/>
      <c r="CN265" s="85"/>
      <c r="CO265" s="85"/>
      <c r="CP265" s="85"/>
      <c r="CQ265" s="85"/>
      <c r="CR265" s="85"/>
      <c r="CS265" s="85"/>
      <c r="CT265" s="85"/>
      <c r="CU265" s="85"/>
      <c r="CV265" s="85"/>
      <c r="CW265" s="85"/>
      <c r="CX265" s="85"/>
      <c r="CY265" s="85"/>
      <c r="CZ265" s="85"/>
    </row>
    <row r="266" s="603" customFormat="true" ht="15" customHeight="true" x14ac:dyDescent="0.2">
      <c r="B266" s="243"/>
      <c r="AI266" s="422"/>
      <c r="AJ266" s="422"/>
      <c r="AK266" s="422"/>
      <c r="AL266" s="422"/>
      <c r="AM266" s="422"/>
      <c r="AN266" s="422"/>
      <c r="AO266" s="422"/>
      <c r="AP266" s="422"/>
      <c r="AQ266" s="422"/>
      <c r="AR266" s="422"/>
      <c r="AS266" s="422"/>
      <c r="AT266" s="422"/>
      <c r="AU266" s="422"/>
      <c r="AV266" s="422"/>
      <c r="AW266" s="422"/>
      <c r="AX266" s="422"/>
      <c r="AY266" s="422"/>
      <c r="AZ266" s="422"/>
      <c r="BA266" s="886"/>
      <c r="BB266" s="641" t="s">
        <v>91</v>
      </c>
      <c r="BC266" s="120" t="s">
        <v>36</v>
      </c>
      <c r="BD266" s="116" t="s">
        <v>36</v>
      </c>
      <c r="BE266" s="116" t="s">
        <v>36</v>
      </c>
      <c r="BF266" s="116" t="s">
        <v>36</v>
      </c>
      <c r="BG266" s="111" t="s">
        <v>36</v>
      </c>
      <c r="BH266" s="120" t="s">
        <v>36</v>
      </c>
      <c r="BI266" s="116" t="s">
        <v>36</v>
      </c>
      <c r="BJ266" s="116" t="s">
        <v>36</v>
      </c>
      <c r="BK266" s="116" t="s">
        <v>36</v>
      </c>
      <c r="BL266" s="111" t="s">
        <v>36</v>
      </c>
      <c r="BM266" s="120" t="s">
        <v>36</v>
      </c>
      <c r="BN266" s="116" t="s">
        <v>36</v>
      </c>
      <c r="BO266" s="116" t="s">
        <v>36</v>
      </c>
      <c r="BP266" s="116" t="s">
        <v>36</v>
      </c>
      <c r="BQ266" s="111" t="s">
        <v>36</v>
      </c>
      <c r="BR266" s="120" t="s">
        <v>36</v>
      </c>
      <c r="BS266" s="116" t="s">
        <v>36</v>
      </c>
      <c r="BT266" s="116" t="s">
        <v>36</v>
      </c>
      <c r="BU266" s="116" t="s">
        <v>36</v>
      </c>
      <c r="BV266" s="116" t="s">
        <v>36</v>
      </c>
      <c r="BW266" s="116" t="s">
        <v>36</v>
      </c>
      <c r="BX266" s="116" t="s">
        <v>36</v>
      </c>
      <c r="BY266" s="105" t="s">
        <v>36</v>
      </c>
      <c r="BZ266" s="105" t="s">
        <v>36</v>
      </c>
      <c r="CA266" s="105" t="s">
        <v>36</v>
      </c>
      <c r="CB266" s="105" t="s">
        <v>36</v>
      </c>
      <c r="CC266" s="105" t="s">
        <v>36</v>
      </c>
      <c r="CD266" s="105" t="s">
        <v>36</v>
      </c>
      <c r="CE266" s="105" t="s">
        <v>36</v>
      </c>
      <c r="CF266" s="105" t="s">
        <v>36</v>
      </c>
      <c r="CG266" s="105" t="s">
        <v>36</v>
      </c>
      <c r="CH266" s="105" t="s">
        <v>36</v>
      </c>
      <c r="CI266" s="85"/>
      <c r="CJ266" s="85"/>
      <c r="CK266" s="85"/>
      <c r="CL266" s="85"/>
      <c r="CM266" s="85"/>
      <c r="CN266" s="85"/>
      <c r="CO266" s="85"/>
      <c r="CP266" s="85"/>
      <c r="CQ266" s="85"/>
      <c r="CR266" s="85"/>
      <c r="CS266" s="85"/>
      <c r="CT266" s="85"/>
      <c r="CU266" s="85"/>
      <c r="CV266" s="85"/>
      <c r="CW266" s="85"/>
      <c r="CX266" s="85"/>
      <c r="CY266" s="85"/>
      <c r="CZ266" s="85"/>
    </row>
    <row r="267" s="603" customFormat="true" ht="15" customHeight="true" x14ac:dyDescent="0.2">
      <c r="B267" s="243"/>
      <c r="AI267" s="422"/>
      <c r="AJ267" s="422"/>
      <c r="AK267" s="422"/>
      <c r="AL267" s="422"/>
      <c r="AM267" s="422"/>
      <c r="AN267" s="422"/>
      <c r="AO267" s="422"/>
      <c r="AP267" s="422"/>
      <c r="AQ267" s="422"/>
      <c r="AR267" s="422"/>
      <c r="AS267" s="422"/>
      <c r="AT267" s="422"/>
      <c r="AU267" s="422"/>
      <c r="AV267" s="422"/>
      <c r="AW267" s="422"/>
      <c r="AX267" s="422"/>
      <c r="AY267" s="422"/>
      <c r="AZ267" s="422"/>
      <c r="BA267" s="886"/>
      <c r="BB267" s="641" t="s">
        <v>113</v>
      </c>
      <c r="BC267" s="120" t="s">
        <v>36</v>
      </c>
      <c r="BD267" s="116" t="s">
        <v>36</v>
      </c>
      <c r="BE267" s="116" t="s">
        <v>36</v>
      </c>
      <c r="BF267" s="116" t="s">
        <v>36</v>
      </c>
      <c r="BG267" s="111" t="s">
        <v>36</v>
      </c>
      <c r="BH267" s="120" t="s">
        <v>36</v>
      </c>
      <c r="BI267" s="116" t="s">
        <v>36</v>
      </c>
      <c r="BJ267" s="116" t="s">
        <v>36</v>
      </c>
      <c r="BK267" s="116" t="s">
        <v>36</v>
      </c>
      <c r="BL267" s="111" t="s">
        <v>36</v>
      </c>
      <c r="BM267" s="120" t="s">
        <v>36</v>
      </c>
      <c r="BN267" s="116" t="s">
        <v>36</v>
      </c>
      <c r="BO267" s="116" t="s">
        <v>36</v>
      </c>
      <c r="BP267" s="116" t="s">
        <v>36</v>
      </c>
      <c r="BQ267" s="111" t="s">
        <v>36</v>
      </c>
      <c r="BR267" s="120" t="s">
        <v>36</v>
      </c>
      <c r="BS267" s="116" t="s">
        <v>36</v>
      </c>
      <c r="BT267" s="116" t="s">
        <v>36</v>
      </c>
      <c r="BU267" s="116" t="s">
        <v>36</v>
      </c>
      <c r="BV267" s="116" t="s">
        <v>36</v>
      </c>
      <c r="BW267" s="116" t="s">
        <v>36</v>
      </c>
      <c r="BX267" s="116" t="s">
        <v>36</v>
      </c>
      <c r="BY267" s="105" t="s">
        <v>36</v>
      </c>
      <c r="BZ267" s="105" t="s">
        <v>36</v>
      </c>
      <c r="CA267" s="105" t="s">
        <v>36</v>
      </c>
      <c r="CB267" s="105" t="s">
        <v>36</v>
      </c>
      <c r="CC267" s="105" t="s">
        <v>36</v>
      </c>
      <c r="CD267" s="105" t="s">
        <v>36</v>
      </c>
      <c r="CE267" s="105" t="s">
        <v>36</v>
      </c>
      <c r="CF267" s="105" t="s">
        <v>36</v>
      </c>
      <c r="CG267" s="105" t="s">
        <v>36</v>
      </c>
      <c r="CH267" s="105" t="s">
        <v>36</v>
      </c>
      <c r="CI267" s="85"/>
      <c r="CJ267" s="85"/>
      <c r="CK267" s="85"/>
      <c r="CL267" s="85"/>
      <c r="CM267" s="85"/>
      <c r="CN267" s="85"/>
      <c r="CO267" s="85"/>
      <c r="CP267" s="85"/>
      <c r="CQ267" s="85"/>
      <c r="CR267" s="85"/>
      <c r="CS267" s="85"/>
      <c r="CT267" s="85"/>
      <c r="CU267" s="85"/>
      <c r="CV267" s="85"/>
      <c r="CW267" s="85"/>
      <c r="CX267" s="85"/>
      <c r="CY267" s="85"/>
      <c r="CZ267" s="85"/>
    </row>
    <row r="268" s="603" customFormat="true" ht="15" customHeight="true" x14ac:dyDescent="0.2">
      <c r="B268" s="243"/>
      <c r="AI268" s="422"/>
      <c r="AJ268" s="422"/>
      <c r="AK268" s="422"/>
      <c r="AL268" s="422"/>
      <c r="AM268" s="422"/>
      <c r="AN268" s="422"/>
      <c r="AO268" s="422"/>
      <c r="AP268" s="422"/>
      <c r="AQ268" s="422"/>
      <c r="AR268" s="422"/>
      <c r="AS268" s="422"/>
      <c r="AT268" s="422"/>
      <c r="AU268" s="422"/>
      <c r="AV268" s="422"/>
      <c r="AW268" s="422"/>
      <c r="AX268" s="422"/>
      <c r="AY268" s="422"/>
      <c r="AZ268" s="422"/>
      <c r="BA268" s="886" t="s">
        <v>116</v>
      </c>
      <c r="BB268" s="641" t="s">
        <v>89</v>
      </c>
      <c r="BC268" s="120" t="s">
        <v>36</v>
      </c>
      <c r="BD268" s="116" t="s">
        <v>36</v>
      </c>
      <c r="BE268" s="116" t="s">
        <v>36</v>
      </c>
      <c r="BF268" s="116" t="s">
        <v>36</v>
      </c>
      <c r="BG268" s="111" t="s">
        <v>36</v>
      </c>
      <c r="BH268" s="120" t="s">
        <v>36</v>
      </c>
      <c r="BI268" s="116" t="s">
        <v>36</v>
      </c>
      <c r="BJ268" s="116" t="s">
        <v>36</v>
      </c>
      <c r="BK268" s="116" t="s">
        <v>36</v>
      </c>
      <c r="BL268" s="111" t="s">
        <v>36</v>
      </c>
      <c r="BM268" s="120" t="s">
        <v>36</v>
      </c>
      <c r="BN268" s="116" t="s">
        <v>36</v>
      </c>
      <c r="BO268" s="116" t="s">
        <v>36</v>
      </c>
      <c r="BP268" s="116" t="s">
        <v>36</v>
      </c>
      <c r="BQ268" s="111" t="s">
        <v>36</v>
      </c>
      <c r="BR268" s="120" t="s">
        <v>36</v>
      </c>
      <c r="BS268" s="116" t="s">
        <v>36</v>
      </c>
      <c r="BT268" s="116" t="s">
        <v>36</v>
      </c>
      <c r="BU268" s="116" t="s">
        <v>36</v>
      </c>
      <c r="BV268" s="116" t="s">
        <v>36</v>
      </c>
      <c r="BW268" s="116" t="s">
        <v>36</v>
      </c>
      <c r="BX268" s="116" t="s">
        <v>36</v>
      </c>
      <c r="BY268" s="105" t="s">
        <v>36</v>
      </c>
      <c r="BZ268" s="105" t="s">
        <v>36</v>
      </c>
      <c r="CA268" s="105" t="s">
        <v>36</v>
      </c>
      <c r="CB268" s="105" t="s">
        <v>36</v>
      </c>
      <c r="CC268" s="105" t="s">
        <v>36</v>
      </c>
      <c r="CD268" s="105" t="s">
        <v>36</v>
      </c>
      <c r="CE268" s="105" t="s">
        <v>36</v>
      </c>
      <c r="CF268" s="105" t="s">
        <v>36</v>
      </c>
      <c r="CG268" s="105" t="s">
        <v>36</v>
      </c>
      <c r="CH268" s="105" t="s">
        <v>36</v>
      </c>
      <c r="CI268" s="85"/>
      <c r="CJ268" s="85"/>
      <c r="CK268" s="85"/>
      <c r="CL268" s="85"/>
      <c r="CM268" s="85"/>
      <c r="CN268" s="85"/>
      <c r="CO268" s="85"/>
      <c r="CP268" s="85"/>
      <c r="CQ268" s="85"/>
      <c r="CR268" s="85"/>
      <c r="CS268" s="85"/>
      <c r="CT268" s="85"/>
      <c r="CU268" s="85"/>
      <c r="CV268" s="85"/>
      <c r="CW268" s="85"/>
      <c r="CX268" s="85"/>
      <c r="CY268" s="85"/>
      <c r="CZ268" s="85"/>
    </row>
    <row r="269" s="603" customFormat="true" ht="15" customHeight="true" x14ac:dyDescent="0.2">
      <c r="B269" s="243"/>
      <c r="AI269" s="422"/>
      <c r="AJ269" s="422"/>
      <c r="AK269" s="422"/>
      <c r="AL269" s="422"/>
      <c r="AM269" s="422"/>
      <c r="AN269" s="422"/>
      <c r="AO269" s="422"/>
      <c r="AP269" s="422"/>
      <c r="AQ269" s="422"/>
      <c r="AR269" s="422"/>
      <c r="AS269" s="422"/>
      <c r="AT269" s="422"/>
      <c r="AU269" s="422"/>
      <c r="AV269" s="422"/>
      <c r="AW269" s="422"/>
      <c r="AX269" s="422"/>
      <c r="AY269" s="422"/>
      <c r="AZ269" s="422"/>
      <c r="BA269" s="886"/>
      <c r="BB269" s="641" t="s">
        <v>90</v>
      </c>
      <c r="BC269" s="120" t="s">
        <v>36</v>
      </c>
      <c r="BD269" s="116" t="s">
        <v>36</v>
      </c>
      <c r="BE269" s="116" t="s">
        <v>36</v>
      </c>
      <c r="BF269" s="116" t="s">
        <v>36</v>
      </c>
      <c r="BG269" s="111" t="s">
        <v>36</v>
      </c>
      <c r="BH269" s="120" t="s">
        <v>36</v>
      </c>
      <c r="BI269" s="116" t="s">
        <v>36</v>
      </c>
      <c r="BJ269" s="116" t="s">
        <v>36</v>
      </c>
      <c r="BK269" s="116" t="s">
        <v>36</v>
      </c>
      <c r="BL269" s="111" t="s">
        <v>36</v>
      </c>
      <c r="BM269" s="120" t="s">
        <v>36</v>
      </c>
      <c r="BN269" s="116" t="s">
        <v>36</v>
      </c>
      <c r="BO269" s="116" t="s">
        <v>36</v>
      </c>
      <c r="BP269" s="116" t="s">
        <v>36</v>
      </c>
      <c r="BQ269" s="111" t="s">
        <v>36</v>
      </c>
      <c r="BR269" s="120" t="s">
        <v>36</v>
      </c>
      <c r="BS269" s="116" t="s">
        <v>36</v>
      </c>
      <c r="BT269" s="116" t="s">
        <v>36</v>
      </c>
      <c r="BU269" s="116" t="s">
        <v>36</v>
      </c>
      <c r="BV269" s="116" t="s">
        <v>36</v>
      </c>
      <c r="BW269" s="116" t="s">
        <v>36</v>
      </c>
      <c r="BX269" s="116" t="s">
        <v>36</v>
      </c>
      <c r="BY269" s="105" t="s">
        <v>36</v>
      </c>
      <c r="BZ269" s="105" t="s">
        <v>36</v>
      </c>
      <c r="CA269" s="105" t="s">
        <v>36</v>
      </c>
      <c r="CB269" s="105" t="s">
        <v>36</v>
      </c>
      <c r="CC269" s="105" t="s">
        <v>36</v>
      </c>
      <c r="CD269" s="105" t="s">
        <v>36</v>
      </c>
      <c r="CE269" s="105" t="s">
        <v>36</v>
      </c>
      <c r="CF269" s="105" t="s">
        <v>36</v>
      </c>
      <c r="CG269" s="105" t="s">
        <v>36</v>
      </c>
      <c r="CH269" s="105" t="s">
        <v>36</v>
      </c>
      <c r="CI269" s="85"/>
      <c r="CJ269" s="85"/>
      <c r="CK269" s="85"/>
      <c r="CL269" s="85"/>
      <c r="CM269" s="85"/>
      <c r="CN269" s="85"/>
      <c r="CO269" s="85"/>
      <c r="CP269" s="85"/>
      <c r="CQ269" s="85"/>
      <c r="CR269" s="85"/>
      <c r="CS269" s="85"/>
      <c r="CT269" s="85"/>
      <c r="CU269" s="85"/>
      <c r="CV269" s="85"/>
      <c r="CW269" s="85"/>
      <c r="CX269" s="85"/>
      <c r="CY269" s="85"/>
      <c r="CZ269" s="85"/>
    </row>
    <row r="270" s="603" customFormat="true" ht="15" customHeight="true" x14ac:dyDescent="0.2">
      <c r="B270" s="243"/>
      <c r="AI270" s="422"/>
      <c r="AJ270" s="422"/>
      <c r="AK270" s="422"/>
      <c r="AL270" s="422"/>
      <c r="AM270" s="422"/>
      <c r="AN270" s="422"/>
      <c r="AO270" s="422"/>
      <c r="AP270" s="422"/>
      <c r="AQ270" s="422"/>
      <c r="AR270" s="422"/>
      <c r="AS270" s="422"/>
      <c r="AT270" s="422"/>
      <c r="AU270" s="422"/>
      <c r="AV270" s="422"/>
      <c r="AW270" s="422"/>
      <c r="AX270" s="422"/>
      <c r="AY270" s="422"/>
      <c r="AZ270" s="422"/>
      <c r="BA270" s="886"/>
      <c r="BB270" s="641" t="s">
        <v>91</v>
      </c>
      <c r="BC270" s="120" t="s">
        <v>36</v>
      </c>
      <c r="BD270" s="116" t="s">
        <v>36</v>
      </c>
      <c r="BE270" s="116" t="s">
        <v>36</v>
      </c>
      <c r="BF270" s="116" t="s">
        <v>36</v>
      </c>
      <c r="BG270" s="111" t="s">
        <v>36</v>
      </c>
      <c r="BH270" s="120" t="s">
        <v>36</v>
      </c>
      <c r="BI270" s="116" t="s">
        <v>36</v>
      </c>
      <c r="BJ270" s="116" t="s">
        <v>36</v>
      </c>
      <c r="BK270" s="116" t="s">
        <v>36</v>
      </c>
      <c r="BL270" s="111" t="s">
        <v>36</v>
      </c>
      <c r="BM270" s="120" t="s">
        <v>36</v>
      </c>
      <c r="BN270" s="116" t="s">
        <v>36</v>
      </c>
      <c r="BO270" s="116" t="s">
        <v>36</v>
      </c>
      <c r="BP270" s="116" t="s">
        <v>36</v>
      </c>
      <c r="BQ270" s="111" t="s">
        <v>36</v>
      </c>
      <c r="BR270" s="120" t="s">
        <v>36</v>
      </c>
      <c r="BS270" s="116" t="s">
        <v>36</v>
      </c>
      <c r="BT270" s="116" t="s">
        <v>36</v>
      </c>
      <c r="BU270" s="116" t="s">
        <v>36</v>
      </c>
      <c r="BV270" s="116" t="s">
        <v>36</v>
      </c>
      <c r="BW270" s="116" t="s">
        <v>36</v>
      </c>
      <c r="BX270" s="116" t="s">
        <v>36</v>
      </c>
      <c r="BY270" s="105" t="s">
        <v>36</v>
      </c>
      <c r="BZ270" s="105" t="s">
        <v>36</v>
      </c>
      <c r="CA270" s="105" t="s">
        <v>36</v>
      </c>
      <c r="CB270" s="105" t="s">
        <v>36</v>
      </c>
      <c r="CC270" s="105" t="s">
        <v>36</v>
      </c>
      <c r="CD270" s="105" t="s">
        <v>36</v>
      </c>
      <c r="CE270" s="105" t="s">
        <v>36</v>
      </c>
      <c r="CF270" s="105" t="s">
        <v>36</v>
      </c>
      <c r="CG270" s="105" t="s">
        <v>36</v>
      </c>
      <c r="CH270" s="105" t="s">
        <v>36</v>
      </c>
      <c r="CI270" s="85"/>
      <c r="CJ270" s="85"/>
      <c r="CK270" s="85"/>
      <c r="CL270" s="85"/>
      <c r="CM270" s="85"/>
      <c r="CN270" s="85"/>
      <c r="CO270" s="85"/>
      <c r="CP270" s="85"/>
      <c r="CQ270" s="85"/>
      <c r="CR270" s="85"/>
      <c r="CS270" s="85"/>
      <c r="CT270" s="85"/>
      <c r="CU270" s="85"/>
      <c r="CV270" s="85"/>
      <c r="CW270" s="85"/>
      <c r="CX270" s="85"/>
      <c r="CY270" s="85"/>
      <c r="CZ270" s="85"/>
    </row>
    <row r="271" s="603" customFormat="true" ht="15" customHeight="true" x14ac:dyDescent="0.2">
      <c r="B271" s="243"/>
      <c r="AI271" s="422"/>
      <c r="AJ271" s="422"/>
      <c r="AK271" s="422"/>
      <c r="AL271" s="422"/>
      <c r="AM271" s="422"/>
      <c r="AN271" s="422"/>
      <c r="AO271" s="422"/>
      <c r="AP271" s="422"/>
      <c r="AQ271" s="422"/>
      <c r="AR271" s="422"/>
      <c r="AS271" s="422"/>
      <c r="AT271" s="422"/>
      <c r="AU271" s="422"/>
      <c r="AV271" s="422"/>
      <c r="AW271" s="422"/>
      <c r="AX271" s="422"/>
      <c r="AY271" s="422"/>
      <c r="AZ271" s="422"/>
      <c r="BA271" s="886" t="s">
        <v>75</v>
      </c>
      <c r="BB271" s="641" t="s">
        <v>50</v>
      </c>
      <c r="BC271" s="120" t="s">
        <v>36</v>
      </c>
      <c r="BD271" s="113" t="s">
        <v>36</v>
      </c>
      <c r="BE271" s="113" t="s">
        <v>36</v>
      </c>
      <c r="BF271" s="113" t="s">
        <v>36</v>
      </c>
      <c r="BG271" s="108" t="s">
        <v>36</v>
      </c>
      <c r="BH271" s="120" t="s">
        <v>36</v>
      </c>
      <c r="BI271" s="113" t="s">
        <v>36</v>
      </c>
      <c r="BJ271" s="113" t="s">
        <v>36</v>
      </c>
      <c r="BK271" s="113" t="s">
        <v>36</v>
      </c>
      <c r="BL271" s="108" t="s">
        <v>36</v>
      </c>
      <c r="BM271" s="120" t="s">
        <v>36</v>
      </c>
      <c r="BN271" s="113" t="s">
        <v>36</v>
      </c>
      <c r="BO271" s="113" t="s">
        <v>36</v>
      </c>
      <c r="BP271" s="113" t="s">
        <v>36</v>
      </c>
      <c r="BQ271" s="108" t="s">
        <v>36</v>
      </c>
      <c r="BR271" s="120" t="s">
        <v>36</v>
      </c>
      <c r="BS271" s="113" t="s">
        <v>36</v>
      </c>
      <c r="BT271" s="113" t="s">
        <v>36</v>
      </c>
      <c r="BU271" s="113" t="s">
        <v>36</v>
      </c>
      <c r="BV271" s="113" t="s">
        <v>36</v>
      </c>
      <c r="BW271" s="113" t="s">
        <v>36</v>
      </c>
      <c r="BX271" s="113" t="s">
        <v>36</v>
      </c>
      <c r="BY271" s="103" t="s">
        <v>36</v>
      </c>
      <c r="BZ271" s="103" t="s">
        <v>36</v>
      </c>
      <c r="CA271" s="103" t="s">
        <v>36</v>
      </c>
      <c r="CB271" s="103" t="s">
        <v>36</v>
      </c>
      <c r="CC271" s="103" t="s">
        <v>36</v>
      </c>
      <c r="CD271" s="103" t="s">
        <v>36</v>
      </c>
      <c r="CE271" s="103" t="s">
        <v>36</v>
      </c>
      <c r="CF271" s="103" t="s">
        <v>36</v>
      </c>
      <c r="CG271" s="103" t="s">
        <v>36</v>
      </c>
      <c r="CH271" s="103" t="s">
        <v>36</v>
      </c>
      <c r="CI271" s="85"/>
      <c r="CJ271" s="85"/>
      <c r="CK271" s="85"/>
      <c r="CL271" s="85"/>
      <c r="CM271" s="85"/>
      <c r="CN271" s="85"/>
      <c r="CO271" s="85"/>
      <c r="CP271" s="85"/>
      <c r="CQ271" s="85"/>
      <c r="CR271" s="85"/>
      <c r="CS271" s="85"/>
      <c r="CT271" s="85"/>
      <c r="CU271" s="85"/>
      <c r="CV271" s="85"/>
      <c r="CW271" s="85"/>
      <c r="CX271" s="85"/>
      <c r="CY271" s="85"/>
      <c r="CZ271" s="85"/>
    </row>
    <row r="272" s="603" customFormat="true" ht="15" customHeight="true" x14ac:dyDescent="0.2">
      <c r="B272" s="243"/>
      <c r="AI272" s="422"/>
      <c r="AJ272" s="422"/>
      <c r="AK272" s="422"/>
      <c r="AL272" s="422"/>
      <c r="AM272" s="422"/>
      <c r="AN272" s="422"/>
      <c r="AO272" s="422"/>
      <c r="AP272" s="422"/>
      <c r="AQ272" s="422"/>
      <c r="AR272" s="422"/>
      <c r="AS272" s="422"/>
      <c r="AT272" s="422"/>
      <c r="AU272" s="422"/>
      <c r="AV272" s="422"/>
      <c r="AW272" s="422"/>
      <c r="AX272" s="422"/>
      <c r="AY272" s="422"/>
      <c r="AZ272" s="422"/>
      <c r="BA272" s="886"/>
      <c r="BB272" s="641" t="s">
        <v>49</v>
      </c>
      <c r="BC272" s="120" t="s">
        <v>36</v>
      </c>
      <c r="BD272" s="113" t="s">
        <v>36</v>
      </c>
      <c r="BE272" s="113" t="s">
        <v>36</v>
      </c>
      <c r="BF272" s="113" t="s">
        <v>36</v>
      </c>
      <c r="BG272" s="108" t="s">
        <v>36</v>
      </c>
      <c r="BH272" s="120" t="s">
        <v>36</v>
      </c>
      <c r="BI272" s="113" t="s">
        <v>36</v>
      </c>
      <c r="BJ272" s="113" t="s">
        <v>36</v>
      </c>
      <c r="BK272" s="113" t="s">
        <v>36</v>
      </c>
      <c r="BL272" s="108" t="s">
        <v>36</v>
      </c>
      <c r="BM272" s="120" t="s">
        <v>36</v>
      </c>
      <c r="BN272" s="113" t="s">
        <v>36</v>
      </c>
      <c r="BO272" s="113" t="s">
        <v>36</v>
      </c>
      <c r="BP272" s="113" t="s">
        <v>36</v>
      </c>
      <c r="BQ272" s="108" t="s">
        <v>36</v>
      </c>
      <c r="BR272" s="120" t="s">
        <v>36</v>
      </c>
      <c r="BS272" s="113" t="s">
        <v>36</v>
      </c>
      <c r="BT272" s="113" t="s">
        <v>36</v>
      </c>
      <c r="BU272" s="113" t="s">
        <v>36</v>
      </c>
      <c r="BV272" s="113" t="s">
        <v>36</v>
      </c>
      <c r="BW272" s="113" t="s">
        <v>36</v>
      </c>
      <c r="BX272" s="113" t="s">
        <v>36</v>
      </c>
      <c r="BY272" s="103" t="s">
        <v>36</v>
      </c>
      <c r="BZ272" s="103" t="s">
        <v>36</v>
      </c>
      <c r="CA272" s="103" t="s">
        <v>36</v>
      </c>
      <c r="CB272" s="103" t="s">
        <v>36</v>
      </c>
      <c r="CC272" s="103" t="s">
        <v>36</v>
      </c>
      <c r="CD272" s="103" t="s">
        <v>36</v>
      </c>
      <c r="CE272" s="103" t="s">
        <v>36</v>
      </c>
      <c r="CF272" s="103" t="s">
        <v>36</v>
      </c>
      <c r="CG272" s="103" t="s">
        <v>36</v>
      </c>
      <c r="CH272" s="103" t="s">
        <v>36</v>
      </c>
      <c r="CI272" s="85"/>
      <c r="CJ272" s="85"/>
      <c r="CK272" s="85"/>
      <c r="CL272" s="85"/>
      <c r="CM272" s="85"/>
      <c r="CN272" s="85"/>
      <c r="CO272" s="85"/>
      <c r="CP272" s="85"/>
      <c r="CQ272" s="85"/>
      <c r="CR272" s="85"/>
      <c r="CS272" s="85"/>
      <c r="CT272" s="85"/>
      <c r="CU272" s="85"/>
      <c r="CV272" s="85"/>
      <c r="CW272" s="85"/>
      <c r="CX272" s="85"/>
      <c r="CY272" s="85"/>
      <c r="CZ272" s="85"/>
    </row>
    <row r="273" s="603" customFormat="true" ht="15" customHeight="true" x14ac:dyDescent="0.2">
      <c r="B273" s="243"/>
      <c r="AI273" s="422"/>
      <c r="AJ273" s="422"/>
      <c r="AK273" s="422"/>
      <c r="AL273" s="422"/>
      <c r="AM273" s="422"/>
      <c r="AN273" s="422"/>
      <c r="AO273" s="422"/>
      <c r="AP273" s="422"/>
      <c r="AQ273" s="422"/>
      <c r="AR273" s="422"/>
      <c r="AS273" s="422"/>
      <c r="AT273" s="422"/>
      <c r="AU273" s="422"/>
      <c r="AV273" s="422"/>
      <c r="AW273" s="422"/>
      <c r="AX273" s="422"/>
      <c r="AY273" s="422"/>
      <c r="AZ273" s="422"/>
      <c r="BA273" s="886"/>
      <c r="BB273" s="641" t="s">
        <v>113</v>
      </c>
      <c r="BC273" s="120" t="s">
        <v>36</v>
      </c>
      <c r="BD273" s="113" t="s">
        <v>36</v>
      </c>
      <c r="BE273" s="113" t="s">
        <v>36</v>
      </c>
      <c r="BF273" s="113" t="s">
        <v>36</v>
      </c>
      <c r="BG273" s="108" t="s">
        <v>36</v>
      </c>
      <c r="BH273" s="120" t="s">
        <v>36</v>
      </c>
      <c r="BI273" s="113" t="s">
        <v>36</v>
      </c>
      <c r="BJ273" s="113" t="s">
        <v>36</v>
      </c>
      <c r="BK273" s="113" t="s">
        <v>36</v>
      </c>
      <c r="BL273" s="108" t="s">
        <v>36</v>
      </c>
      <c r="BM273" s="120" t="s">
        <v>36</v>
      </c>
      <c r="BN273" s="113" t="s">
        <v>36</v>
      </c>
      <c r="BO273" s="113" t="s">
        <v>36</v>
      </c>
      <c r="BP273" s="113" t="s">
        <v>36</v>
      </c>
      <c r="BQ273" s="108" t="s">
        <v>36</v>
      </c>
      <c r="BR273" s="120" t="s">
        <v>36</v>
      </c>
      <c r="BS273" s="113" t="s">
        <v>36</v>
      </c>
      <c r="BT273" s="113" t="s">
        <v>36</v>
      </c>
      <c r="BU273" s="113" t="s">
        <v>36</v>
      </c>
      <c r="BV273" s="113" t="s">
        <v>36</v>
      </c>
      <c r="BW273" s="113" t="s">
        <v>36</v>
      </c>
      <c r="BX273" s="113" t="s">
        <v>36</v>
      </c>
      <c r="BY273" s="103" t="s">
        <v>36</v>
      </c>
      <c r="BZ273" s="103" t="s">
        <v>36</v>
      </c>
      <c r="CA273" s="103" t="s">
        <v>36</v>
      </c>
      <c r="CB273" s="103" t="s">
        <v>36</v>
      </c>
      <c r="CC273" s="103" t="s">
        <v>36</v>
      </c>
      <c r="CD273" s="103" t="s">
        <v>36</v>
      </c>
      <c r="CE273" s="103" t="s">
        <v>36</v>
      </c>
      <c r="CF273" s="103" t="s">
        <v>36</v>
      </c>
      <c r="CG273" s="103" t="s">
        <v>36</v>
      </c>
      <c r="CH273" s="103" t="s">
        <v>36</v>
      </c>
      <c r="CI273" s="85"/>
      <c r="CJ273" s="85"/>
      <c r="CK273" s="85"/>
      <c r="CL273" s="85"/>
      <c r="CM273" s="85"/>
      <c r="CN273" s="85"/>
      <c r="CO273" s="85"/>
      <c r="CP273" s="85"/>
      <c r="CQ273" s="85"/>
      <c r="CR273" s="85"/>
      <c r="CS273" s="85"/>
      <c r="CT273" s="85"/>
      <c r="CU273" s="85"/>
      <c r="CV273" s="85"/>
      <c r="CW273" s="85"/>
      <c r="CX273" s="85"/>
      <c r="CY273" s="85"/>
      <c r="CZ273" s="85"/>
    </row>
    <row r="274" s="603" customFormat="true" ht="15" customHeight="true" x14ac:dyDescent="0.2">
      <c r="B274" s="243"/>
      <c r="AI274" s="422"/>
      <c r="AJ274" s="422"/>
      <c r="AK274" s="422"/>
      <c r="AL274" s="422"/>
      <c r="AM274" s="422"/>
      <c r="AN274" s="422"/>
      <c r="AO274" s="422"/>
      <c r="AP274" s="422"/>
      <c r="AQ274" s="422"/>
      <c r="AR274" s="422"/>
      <c r="AS274" s="422"/>
      <c r="AT274" s="422"/>
      <c r="AU274" s="422"/>
      <c r="AV274" s="422"/>
      <c r="AW274" s="422"/>
      <c r="AX274" s="422"/>
      <c r="AY274" s="422"/>
      <c r="AZ274" s="422"/>
      <c r="BA274" s="886" t="s">
        <v>76</v>
      </c>
      <c r="BB274" s="641" t="s">
        <v>50</v>
      </c>
      <c r="BC274" s="120" t="s">
        <v>36</v>
      </c>
      <c r="BD274" s="116" t="s">
        <v>36</v>
      </c>
      <c r="BE274" s="116" t="s">
        <v>36</v>
      </c>
      <c r="BF274" s="116" t="s">
        <v>36</v>
      </c>
      <c r="BG274" s="111" t="s">
        <v>36</v>
      </c>
      <c r="BH274" s="120" t="s">
        <v>36</v>
      </c>
      <c r="BI274" s="116" t="s">
        <v>36</v>
      </c>
      <c r="BJ274" s="116" t="s">
        <v>36</v>
      </c>
      <c r="BK274" s="116" t="s">
        <v>36</v>
      </c>
      <c r="BL274" s="111" t="s">
        <v>36</v>
      </c>
      <c r="BM274" s="120" t="s">
        <v>36</v>
      </c>
      <c r="BN274" s="116" t="s">
        <v>36</v>
      </c>
      <c r="BO274" s="116" t="s">
        <v>36</v>
      </c>
      <c r="BP274" s="116" t="s">
        <v>36</v>
      </c>
      <c r="BQ274" s="111" t="s">
        <v>36</v>
      </c>
      <c r="BR274" s="120" t="s">
        <v>36</v>
      </c>
      <c r="BS274" s="116" t="s">
        <v>36</v>
      </c>
      <c r="BT274" s="116" t="s">
        <v>36</v>
      </c>
      <c r="BU274" s="116" t="s">
        <v>36</v>
      </c>
      <c r="BV274" s="116" t="s">
        <v>36</v>
      </c>
      <c r="BW274" s="116" t="s">
        <v>36</v>
      </c>
      <c r="BX274" s="116" t="s">
        <v>36</v>
      </c>
      <c r="BY274" s="105" t="s">
        <v>36</v>
      </c>
      <c r="BZ274" s="105" t="s">
        <v>36</v>
      </c>
      <c r="CA274" s="105" t="s">
        <v>36</v>
      </c>
      <c r="CB274" s="105" t="s">
        <v>36</v>
      </c>
      <c r="CC274" s="105" t="s">
        <v>36</v>
      </c>
      <c r="CD274" s="105" t="s">
        <v>36</v>
      </c>
      <c r="CE274" s="105" t="s">
        <v>36</v>
      </c>
      <c r="CF274" s="105" t="s">
        <v>36</v>
      </c>
      <c r="CG274" s="105" t="s">
        <v>36</v>
      </c>
      <c r="CH274" s="105" t="s">
        <v>36</v>
      </c>
      <c r="CI274" s="85"/>
      <c r="CJ274" s="85"/>
      <c r="CK274" s="85"/>
      <c r="CL274" s="85"/>
      <c r="CM274" s="85"/>
      <c r="CN274" s="85"/>
      <c r="CO274" s="85"/>
      <c r="CP274" s="85"/>
      <c r="CQ274" s="85"/>
      <c r="CR274" s="85"/>
      <c r="CS274" s="85"/>
      <c r="CT274" s="85"/>
      <c r="CU274" s="85"/>
      <c r="CV274" s="85"/>
      <c r="CW274" s="85"/>
      <c r="CX274" s="85"/>
      <c r="CY274" s="85"/>
      <c r="CZ274" s="85"/>
    </row>
    <row r="275" s="603" customFormat="true" ht="15" customHeight="true" x14ac:dyDescent="0.2">
      <c r="B275" s="243"/>
      <c r="AI275" s="422"/>
      <c r="AJ275" s="422"/>
      <c r="AK275" s="422"/>
      <c r="AL275" s="422"/>
      <c r="AM275" s="422"/>
      <c r="AN275" s="422"/>
      <c r="AO275" s="422"/>
      <c r="AP275" s="422"/>
      <c r="AQ275" s="422"/>
      <c r="AR275" s="422"/>
      <c r="AS275" s="422"/>
      <c r="AT275" s="422"/>
      <c r="AU275" s="422"/>
      <c r="AV275" s="422"/>
      <c r="AW275" s="422"/>
      <c r="AX275" s="422"/>
      <c r="AY275" s="422"/>
      <c r="AZ275" s="422"/>
      <c r="BA275" s="886"/>
      <c r="BB275" s="641" t="s">
        <v>49</v>
      </c>
      <c r="BC275" s="120" t="s">
        <v>36</v>
      </c>
      <c r="BD275" s="116" t="s">
        <v>36</v>
      </c>
      <c r="BE275" s="116" t="s">
        <v>36</v>
      </c>
      <c r="BF275" s="116" t="s">
        <v>36</v>
      </c>
      <c r="BG275" s="111" t="s">
        <v>36</v>
      </c>
      <c r="BH275" s="120" t="s">
        <v>36</v>
      </c>
      <c r="BI275" s="116" t="s">
        <v>36</v>
      </c>
      <c r="BJ275" s="116" t="s">
        <v>36</v>
      </c>
      <c r="BK275" s="116" t="s">
        <v>36</v>
      </c>
      <c r="BL275" s="111" t="s">
        <v>36</v>
      </c>
      <c r="BM275" s="120" t="s">
        <v>36</v>
      </c>
      <c r="BN275" s="116" t="s">
        <v>36</v>
      </c>
      <c r="BO275" s="116" t="s">
        <v>36</v>
      </c>
      <c r="BP275" s="116" t="s">
        <v>36</v>
      </c>
      <c r="BQ275" s="111" t="s">
        <v>36</v>
      </c>
      <c r="BR275" s="120" t="s">
        <v>36</v>
      </c>
      <c r="BS275" s="116" t="s">
        <v>36</v>
      </c>
      <c r="BT275" s="116" t="s">
        <v>36</v>
      </c>
      <c r="BU275" s="116" t="s">
        <v>36</v>
      </c>
      <c r="BV275" s="116" t="s">
        <v>36</v>
      </c>
      <c r="BW275" s="116" t="s">
        <v>36</v>
      </c>
      <c r="BX275" s="116" t="s">
        <v>36</v>
      </c>
      <c r="BY275" s="105" t="s">
        <v>36</v>
      </c>
      <c r="BZ275" s="105" t="s">
        <v>36</v>
      </c>
      <c r="CA275" s="105" t="s">
        <v>36</v>
      </c>
      <c r="CB275" s="105" t="s">
        <v>36</v>
      </c>
      <c r="CC275" s="105" t="s">
        <v>36</v>
      </c>
      <c r="CD275" s="105" t="s">
        <v>36</v>
      </c>
      <c r="CE275" s="105" t="s">
        <v>36</v>
      </c>
      <c r="CF275" s="105" t="s">
        <v>36</v>
      </c>
      <c r="CG275" s="105" t="s">
        <v>36</v>
      </c>
      <c r="CH275" s="105" t="s">
        <v>36</v>
      </c>
      <c r="CI275" s="85"/>
      <c r="CJ275" s="85"/>
      <c r="CK275" s="85"/>
      <c r="CL275" s="85"/>
      <c r="CM275" s="85"/>
      <c r="CN275" s="85"/>
      <c r="CO275" s="85"/>
      <c r="CP275" s="85"/>
      <c r="CQ275" s="85"/>
      <c r="CR275" s="85"/>
      <c r="CS275" s="85"/>
      <c r="CT275" s="85"/>
      <c r="CU275" s="85"/>
      <c r="CV275" s="85"/>
      <c r="CW275" s="85"/>
      <c r="CX275" s="85"/>
      <c r="CY275" s="85"/>
      <c r="CZ275" s="85"/>
    </row>
    <row r="276" s="603" customFormat="true" ht="15" customHeight="true" x14ac:dyDescent="0.2">
      <c r="B276" s="243"/>
      <c r="AI276" s="422"/>
      <c r="AJ276" s="422"/>
      <c r="AK276" s="422"/>
      <c r="AL276" s="422"/>
      <c r="AM276" s="422"/>
      <c r="AN276" s="422"/>
      <c r="AO276" s="422"/>
      <c r="AP276" s="422"/>
      <c r="AQ276" s="422"/>
      <c r="AR276" s="422"/>
      <c r="AS276" s="422"/>
      <c r="AT276" s="422"/>
      <c r="AU276" s="422"/>
      <c r="AV276" s="422"/>
      <c r="AW276" s="422"/>
      <c r="AX276" s="422"/>
      <c r="AY276" s="422"/>
      <c r="AZ276" s="422"/>
      <c r="BA276" s="886"/>
      <c r="BB276" s="641" t="s">
        <v>114</v>
      </c>
      <c r="BC276" s="120" t="s">
        <v>36</v>
      </c>
      <c r="BD276" s="116" t="s">
        <v>36</v>
      </c>
      <c r="BE276" s="116" t="s">
        <v>36</v>
      </c>
      <c r="BF276" s="116" t="s">
        <v>36</v>
      </c>
      <c r="BG276" s="111" t="s">
        <v>36</v>
      </c>
      <c r="BH276" s="120" t="s">
        <v>36</v>
      </c>
      <c r="BI276" s="116" t="s">
        <v>36</v>
      </c>
      <c r="BJ276" s="116" t="s">
        <v>36</v>
      </c>
      <c r="BK276" s="116" t="s">
        <v>36</v>
      </c>
      <c r="BL276" s="111" t="s">
        <v>36</v>
      </c>
      <c r="BM276" s="120" t="s">
        <v>36</v>
      </c>
      <c r="BN276" s="116" t="s">
        <v>36</v>
      </c>
      <c r="BO276" s="116" t="s">
        <v>36</v>
      </c>
      <c r="BP276" s="116" t="s">
        <v>36</v>
      </c>
      <c r="BQ276" s="111" t="s">
        <v>36</v>
      </c>
      <c r="BR276" s="120" t="s">
        <v>36</v>
      </c>
      <c r="BS276" s="116" t="s">
        <v>36</v>
      </c>
      <c r="BT276" s="116" t="s">
        <v>36</v>
      </c>
      <c r="BU276" s="116" t="s">
        <v>36</v>
      </c>
      <c r="BV276" s="116" t="s">
        <v>36</v>
      </c>
      <c r="BW276" s="116" t="s">
        <v>36</v>
      </c>
      <c r="BX276" s="116" t="s">
        <v>36</v>
      </c>
      <c r="BY276" s="105" t="s">
        <v>36</v>
      </c>
      <c r="BZ276" s="105" t="s">
        <v>36</v>
      </c>
      <c r="CA276" s="105" t="s">
        <v>36</v>
      </c>
      <c r="CB276" s="105" t="s">
        <v>36</v>
      </c>
      <c r="CC276" s="105" t="s">
        <v>36</v>
      </c>
      <c r="CD276" s="105" t="s">
        <v>36</v>
      </c>
      <c r="CE276" s="105" t="s">
        <v>36</v>
      </c>
      <c r="CF276" s="105" t="s">
        <v>36</v>
      </c>
      <c r="CG276" s="105" t="s">
        <v>36</v>
      </c>
      <c r="CH276" s="105" t="s">
        <v>36</v>
      </c>
      <c r="CI276" s="85"/>
      <c r="CJ276" s="85"/>
      <c r="CK276" s="85"/>
      <c r="CL276" s="85"/>
      <c r="CM276" s="85"/>
      <c r="CN276" s="85"/>
      <c r="CO276" s="85"/>
      <c r="CP276" s="85"/>
      <c r="CQ276" s="85"/>
      <c r="CR276" s="85"/>
      <c r="CS276" s="85"/>
      <c r="CT276" s="85"/>
      <c r="CU276" s="85"/>
      <c r="CV276" s="85"/>
      <c r="CW276" s="85"/>
      <c r="CX276" s="85"/>
      <c r="CY276" s="85"/>
      <c r="CZ276" s="85"/>
    </row>
    <row r="277" s="603" customFormat="true" ht="15" customHeight="true" x14ac:dyDescent="0.2">
      <c r="B277" s="243"/>
      <c r="AI277" s="422"/>
      <c r="AJ277" s="422"/>
      <c r="AK277" s="422"/>
      <c r="AL277" s="422"/>
      <c r="AM277" s="422"/>
      <c r="AN277" s="422"/>
      <c r="AO277" s="422"/>
      <c r="AP277" s="422"/>
      <c r="AQ277" s="422"/>
      <c r="AR277" s="422"/>
      <c r="AS277" s="422"/>
      <c r="AT277" s="422"/>
      <c r="AU277" s="422"/>
      <c r="AV277" s="422"/>
      <c r="AW277" s="422"/>
      <c r="AX277" s="422"/>
      <c r="AY277" s="422"/>
      <c r="AZ277" s="422"/>
      <c r="BA277" s="886" t="s">
        <v>77</v>
      </c>
      <c r="BB277" s="641" t="s">
        <v>78</v>
      </c>
      <c r="BC277" s="120" t="s">
        <v>36</v>
      </c>
      <c r="BD277" s="116" t="s">
        <v>36</v>
      </c>
      <c r="BE277" s="116" t="s">
        <v>36</v>
      </c>
      <c r="BF277" s="116" t="s">
        <v>36</v>
      </c>
      <c r="BG277" s="111" t="s">
        <v>36</v>
      </c>
      <c r="BH277" s="120" t="s">
        <v>36</v>
      </c>
      <c r="BI277" s="116" t="s">
        <v>36</v>
      </c>
      <c r="BJ277" s="116" t="s">
        <v>36</v>
      </c>
      <c r="BK277" s="116" t="s">
        <v>36</v>
      </c>
      <c r="BL277" s="111" t="s">
        <v>36</v>
      </c>
      <c r="BM277" s="120" t="s">
        <v>36</v>
      </c>
      <c r="BN277" s="116" t="s">
        <v>36</v>
      </c>
      <c r="BO277" s="116" t="s">
        <v>36</v>
      </c>
      <c r="BP277" s="116" t="s">
        <v>36</v>
      </c>
      <c r="BQ277" s="111" t="s">
        <v>36</v>
      </c>
      <c r="BR277" s="120" t="s">
        <v>36</v>
      </c>
      <c r="BS277" s="116" t="s">
        <v>36</v>
      </c>
      <c r="BT277" s="116" t="s">
        <v>36</v>
      </c>
      <c r="BU277" s="116" t="s">
        <v>36</v>
      </c>
      <c r="BV277" s="116" t="s">
        <v>36</v>
      </c>
      <c r="BW277" s="116" t="s">
        <v>36</v>
      </c>
      <c r="BX277" s="116" t="s">
        <v>36</v>
      </c>
      <c r="BY277" s="105" t="s">
        <v>36</v>
      </c>
      <c r="BZ277" s="105" t="s">
        <v>36</v>
      </c>
      <c r="CA277" s="105" t="s">
        <v>36</v>
      </c>
      <c r="CB277" s="105" t="s">
        <v>36</v>
      </c>
      <c r="CC277" s="105" t="s">
        <v>36</v>
      </c>
      <c r="CD277" s="105" t="s">
        <v>36</v>
      </c>
      <c r="CE277" s="105" t="s">
        <v>36</v>
      </c>
      <c r="CF277" s="105" t="s">
        <v>36</v>
      </c>
      <c r="CG277" s="105" t="s">
        <v>36</v>
      </c>
      <c r="CH277" s="105" t="s">
        <v>36</v>
      </c>
      <c r="CI277" s="85"/>
      <c r="CJ277" s="85"/>
      <c r="CK277" s="85"/>
      <c r="CL277" s="85"/>
      <c r="CM277" s="85"/>
      <c r="CN277" s="85"/>
      <c r="CO277" s="85"/>
      <c r="CP277" s="85"/>
      <c r="CQ277" s="85"/>
      <c r="CR277" s="85"/>
      <c r="CS277" s="85"/>
      <c r="CT277" s="85"/>
      <c r="CU277" s="85"/>
      <c r="CV277" s="85"/>
      <c r="CW277" s="85"/>
      <c r="CX277" s="85"/>
      <c r="CY277" s="85"/>
      <c r="CZ277" s="85"/>
    </row>
    <row r="278" s="603" customFormat="true" ht="15" customHeight="true" x14ac:dyDescent="0.2">
      <c r="B278" s="243"/>
      <c r="AI278" s="422"/>
      <c r="AJ278" s="422"/>
      <c r="AK278" s="422"/>
      <c r="AL278" s="422"/>
      <c r="AM278" s="422"/>
      <c r="AN278" s="422"/>
      <c r="AO278" s="422"/>
      <c r="AP278" s="422"/>
      <c r="AQ278" s="422"/>
      <c r="AR278" s="422"/>
      <c r="AS278" s="422"/>
      <c r="AT278" s="422"/>
      <c r="AU278" s="422"/>
      <c r="AV278" s="422"/>
      <c r="AW278" s="422"/>
      <c r="AX278" s="422"/>
      <c r="AY278" s="422"/>
      <c r="AZ278" s="422"/>
      <c r="BA278" s="886"/>
      <c r="BB278" s="641" t="s">
        <v>79</v>
      </c>
      <c r="BC278" s="120" t="s">
        <v>36</v>
      </c>
      <c r="BD278" s="116" t="s">
        <v>36</v>
      </c>
      <c r="BE278" s="116" t="s">
        <v>36</v>
      </c>
      <c r="BF278" s="116" t="s">
        <v>36</v>
      </c>
      <c r="BG278" s="111" t="s">
        <v>36</v>
      </c>
      <c r="BH278" s="120" t="s">
        <v>36</v>
      </c>
      <c r="BI278" s="116" t="s">
        <v>36</v>
      </c>
      <c r="BJ278" s="116" t="s">
        <v>36</v>
      </c>
      <c r="BK278" s="116" t="s">
        <v>36</v>
      </c>
      <c r="BL278" s="111" t="s">
        <v>36</v>
      </c>
      <c r="BM278" s="120" t="s">
        <v>36</v>
      </c>
      <c r="BN278" s="116" t="s">
        <v>36</v>
      </c>
      <c r="BO278" s="116" t="s">
        <v>36</v>
      </c>
      <c r="BP278" s="116" t="s">
        <v>36</v>
      </c>
      <c r="BQ278" s="111" t="s">
        <v>36</v>
      </c>
      <c r="BR278" s="120" t="s">
        <v>36</v>
      </c>
      <c r="BS278" s="116" t="s">
        <v>36</v>
      </c>
      <c r="BT278" s="116" t="s">
        <v>36</v>
      </c>
      <c r="BU278" s="116" t="s">
        <v>36</v>
      </c>
      <c r="BV278" s="116" t="s">
        <v>36</v>
      </c>
      <c r="BW278" s="116" t="s">
        <v>36</v>
      </c>
      <c r="BX278" s="116" t="s">
        <v>36</v>
      </c>
      <c r="BY278" s="105" t="s">
        <v>36</v>
      </c>
      <c r="BZ278" s="105" t="s">
        <v>36</v>
      </c>
      <c r="CA278" s="105" t="s">
        <v>36</v>
      </c>
      <c r="CB278" s="105" t="s">
        <v>36</v>
      </c>
      <c r="CC278" s="105" t="s">
        <v>36</v>
      </c>
      <c r="CD278" s="105" t="s">
        <v>36</v>
      </c>
      <c r="CE278" s="105" t="s">
        <v>36</v>
      </c>
      <c r="CF278" s="105" t="s">
        <v>36</v>
      </c>
      <c r="CG278" s="105" t="s">
        <v>36</v>
      </c>
      <c r="CH278" s="105" t="s">
        <v>36</v>
      </c>
      <c r="CI278" s="85"/>
      <c r="CJ278" s="85"/>
      <c r="CK278" s="85"/>
      <c r="CL278" s="85"/>
      <c r="CM278" s="85"/>
      <c r="CN278" s="85"/>
      <c r="CO278" s="85"/>
      <c r="CP278" s="85"/>
      <c r="CQ278" s="85"/>
      <c r="CR278" s="85"/>
      <c r="CS278" s="85"/>
      <c r="CT278" s="85"/>
      <c r="CU278" s="85"/>
      <c r="CV278" s="85"/>
      <c r="CW278" s="85"/>
      <c r="CX278" s="85"/>
      <c r="CY278" s="85"/>
      <c r="CZ278" s="85"/>
    </row>
    <row r="279" s="603" customFormat="true" ht="15" customHeight="true" x14ac:dyDescent="0.2">
      <c r="B279" s="243"/>
      <c r="AI279" s="422"/>
      <c r="AJ279" s="422"/>
      <c r="AK279" s="422"/>
      <c r="AL279" s="422"/>
      <c r="AM279" s="422"/>
      <c r="AN279" s="422"/>
      <c r="AO279" s="422"/>
      <c r="AP279" s="422"/>
      <c r="AQ279" s="422"/>
      <c r="AR279" s="422"/>
      <c r="AS279" s="422"/>
      <c r="AT279" s="422"/>
      <c r="AU279" s="422"/>
      <c r="AV279" s="422"/>
      <c r="AW279" s="422"/>
      <c r="AX279" s="422"/>
      <c r="AY279" s="422"/>
      <c r="AZ279" s="422"/>
      <c r="BA279" s="886"/>
      <c r="BB279" s="641" t="s">
        <v>80</v>
      </c>
      <c r="BC279" s="120" t="s">
        <v>36</v>
      </c>
      <c r="BD279" s="113" t="s">
        <v>36</v>
      </c>
      <c r="BE279" s="113" t="s">
        <v>36</v>
      </c>
      <c r="BF279" s="113" t="s">
        <v>36</v>
      </c>
      <c r="BG279" s="108" t="s">
        <v>36</v>
      </c>
      <c r="BH279" s="120" t="s">
        <v>36</v>
      </c>
      <c r="BI279" s="113" t="s">
        <v>36</v>
      </c>
      <c r="BJ279" s="113" t="s">
        <v>36</v>
      </c>
      <c r="BK279" s="113" t="s">
        <v>36</v>
      </c>
      <c r="BL279" s="108" t="s">
        <v>36</v>
      </c>
      <c r="BM279" s="120" t="s">
        <v>36</v>
      </c>
      <c r="BN279" s="113" t="s">
        <v>36</v>
      </c>
      <c r="BO279" s="113" t="s">
        <v>36</v>
      </c>
      <c r="BP279" s="113" t="s">
        <v>36</v>
      </c>
      <c r="BQ279" s="108" t="s">
        <v>36</v>
      </c>
      <c r="BR279" s="120" t="s">
        <v>36</v>
      </c>
      <c r="BS279" s="113" t="s">
        <v>36</v>
      </c>
      <c r="BT279" s="113" t="s">
        <v>36</v>
      </c>
      <c r="BU279" s="113" t="s">
        <v>36</v>
      </c>
      <c r="BV279" s="113" t="s">
        <v>36</v>
      </c>
      <c r="BW279" s="113" t="s">
        <v>36</v>
      </c>
      <c r="BX279" s="113" t="s">
        <v>36</v>
      </c>
      <c r="BY279" s="103" t="s">
        <v>36</v>
      </c>
      <c r="BZ279" s="103" t="s">
        <v>36</v>
      </c>
      <c r="CA279" s="103" t="s">
        <v>36</v>
      </c>
      <c r="CB279" s="103" t="s">
        <v>36</v>
      </c>
      <c r="CC279" s="103" t="s">
        <v>36</v>
      </c>
      <c r="CD279" s="103" t="s">
        <v>36</v>
      </c>
      <c r="CE279" s="103" t="s">
        <v>36</v>
      </c>
      <c r="CF279" s="103" t="s">
        <v>36</v>
      </c>
      <c r="CG279" s="103" t="s">
        <v>36</v>
      </c>
      <c r="CH279" s="103" t="s">
        <v>36</v>
      </c>
      <c r="CI279" s="85"/>
      <c r="CJ279" s="85"/>
      <c r="CK279" s="85"/>
      <c r="CL279" s="85"/>
      <c r="CM279" s="85"/>
      <c r="CN279" s="85"/>
      <c r="CO279" s="85"/>
      <c r="CP279" s="85"/>
      <c r="CQ279" s="85"/>
      <c r="CR279" s="85"/>
      <c r="CS279" s="85"/>
      <c r="CT279" s="85"/>
      <c r="CU279" s="85"/>
      <c r="CV279" s="85"/>
      <c r="CW279" s="85"/>
      <c r="CX279" s="85"/>
      <c r="CY279" s="85"/>
      <c r="CZ279" s="85"/>
    </row>
    <row r="280" s="603" customFormat="true" ht="15" customHeight="true" x14ac:dyDescent="0.2">
      <c r="B280" s="243"/>
      <c r="AI280" s="422"/>
      <c r="AJ280" s="422"/>
      <c r="AK280" s="422"/>
      <c r="AL280" s="422"/>
      <c r="AM280" s="422"/>
      <c r="AN280" s="422"/>
      <c r="AO280" s="422"/>
      <c r="AP280" s="422"/>
      <c r="AQ280" s="422"/>
      <c r="AR280" s="422"/>
      <c r="AS280" s="422"/>
      <c r="AT280" s="422"/>
      <c r="AU280" s="422"/>
      <c r="AV280" s="422"/>
      <c r="AW280" s="422"/>
      <c r="AX280" s="422"/>
      <c r="AY280" s="422"/>
      <c r="AZ280" s="422"/>
      <c r="BA280" s="886"/>
      <c r="BB280" s="641" t="s">
        <v>81</v>
      </c>
      <c r="BC280" s="120" t="s">
        <v>36</v>
      </c>
      <c r="BD280" s="113" t="s">
        <v>36</v>
      </c>
      <c r="BE280" s="113" t="s">
        <v>36</v>
      </c>
      <c r="BF280" s="113" t="s">
        <v>36</v>
      </c>
      <c r="BG280" s="108" t="s">
        <v>36</v>
      </c>
      <c r="BH280" s="120" t="s">
        <v>36</v>
      </c>
      <c r="BI280" s="113" t="s">
        <v>36</v>
      </c>
      <c r="BJ280" s="113" t="s">
        <v>36</v>
      </c>
      <c r="BK280" s="113" t="s">
        <v>36</v>
      </c>
      <c r="BL280" s="108" t="s">
        <v>36</v>
      </c>
      <c r="BM280" s="120" t="s">
        <v>36</v>
      </c>
      <c r="BN280" s="113" t="s">
        <v>36</v>
      </c>
      <c r="BO280" s="113" t="s">
        <v>36</v>
      </c>
      <c r="BP280" s="113" t="s">
        <v>36</v>
      </c>
      <c r="BQ280" s="108" t="s">
        <v>36</v>
      </c>
      <c r="BR280" s="120" t="s">
        <v>36</v>
      </c>
      <c r="BS280" s="113" t="s">
        <v>36</v>
      </c>
      <c r="BT280" s="113" t="s">
        <v>36</v>
      </c>
      <c r="BU280" s="113" t="s">
        <v>36</v>
      </c>
      <c r="BV280" s="113" t="s">
        <v>36</v>
      </c>
      <c r="BW280" s="113" t="s">
        <v>36</v>
      </c>
      <c r="BX280" s="113" t="s">
        <v>36</v>
      </c>
      <c r="BY280" s="103" t="s">
        <v>36</v>
      </c>
      <c r="BZ280" s="103" t="s">
        <v>36</v>
      </c>
      <c r="CA280" s="103" t="s">
        <v>36</v>
      </c>
      <c r="CB280" s="103" t="s">
        <v>36</v>
      </c>
      <c r="CC280" s="103" t="s">
        <v>36</v>
      </c>
      <c r="CD280" s="103" t="s">
        <v>36</v>
      </c>
      <c r="CE280" s="103" t="s">
        <v>36</v>
      </c>
      <c r="CF280" s="103" t="s">
        <v>36</v>
      </c>
      <c r="CG280" s="103" t="s">
        <v>36</v>
      </c>
      <c r="CH280" s="103" t="s">
        <v>36</v>
      </c>
      <c r="CI280" s="85"/>
      <c r="CJ280" s="85"/>
      <c r="CK280" s="85"/>
      <c r="CL280" s="85"/>
      <c r="CM280" s="85"/>
      <c r="CN280" s="85"/>
      <c r="CO280" s="85"/>
      <c r="CP280" s="85"/>
      <c r="CQ280" s="85"/>
      <c r="CR280" s="85"/>
      <c r="CS280" s="85"/>
      <c r="CT280" s="85"/>
      <c r="CU280" s="85"/>
      <c r="CV280" s="85"/>
      <c r="CW280" s="85"/>
      <c r="CX280" s="85"/>
      <c r="CY280" s="85"/>
      <c r="CZ280" s="85"/>
    </row>
    <row r="281" s="603" customFormat="true" ht="15" customHeight="true" x14ac:dyDescent="0.2">
      <c r="B281" s="243"/>
      <c r="AI281" s="422"/>
      <c r="AJ281" s="422"/>
      <c r="AK281" s="422"/>
      <c r="AL281" s="422"/>
      <c r="AM281" s="422"/>
      <c r="AN281" s="422"/>
      <c r="AO281" s="422"/>
      <c r="AP281" s="422"/>
      <c r="AQ281" s="422"/>
      <c r="AR281" s="422"/>
      <c r="AS281" s="422"/>
      <c r="AT281" s="422"/>
      <c r="AU281" s="422"/>
      <c r="AV281" s="422"/>
      <c r="AW281" s="422"/>
      <c r="AX281" s="422"/>
      <c r="AY281" s="422"/>
      <c r="AZ281" s="422"/>
      <c r="BA281" s="886"/>
      <c r="BB281" s="641" t="s">
        <v>82</v>
      </c>
      <c r="BC281" s="120" t="s">
        <v>36</v>
      </c>
      <c r="BD281" s="113" t="s">
        <v>36</v>
      </c>
      <c r="BE281" s="113" t="s">
        <v>36</v>
      </c>
      <c r="BF281" s="113" t="s">
        <v>36</v>
      </c>
      <c r="BG281" s="108" t="s">
        <v>36</v>
      </c>
      <c r="BH281" s="120" t="s">
        <v>36</v>
      </c>
      <c r="BI281" s="113" t="s">
        <v>36</v>
      </c>
      <c r="BJ281" s="113" t="s">
        <v>36</v>
      </c>
      <c r="BK281" s="113" t="s">
        <v>36</v>
      </c>
      <c r="BL281" s="108" t="s">
        <v>36</v>
      </c>
      <c r="BM281" s="120" t="s">
        <v>36</v>
      </c>
      <c r="BN281" s="113" t="s">
        <v>36</v>
      </c>
      <c r="BO281" s="113" t="s">
        <v>36</v>
      </c>
      <c r="BP281" s="113" t="s">
        <v>36</v>
      </c>
      <c r="BQ281" s="108" t="s">
        <v>36</v>
      </c>
      <c r="BR281" s="120" t="s">
        <v>36</v>
      </c>
      <c r="BS281" s="113" t="s">
        <v>36</v>
      </c>
      <c r="BT281" s="113" t="s">
        <v>36</v>
      </c>
      <c r="BU281" s="113" t="s">
        <v>36</v>
      </c>
      <c r="BV281" s="113" t="s">
        <v>36</v>
      </c>
      <c r="BW281" s="113" t="s">
        <v>36</v>
      </c>
      <c r="BX281" s="113" t="s">
        <v>36</v>
      </c>
      <c r="BY281" s="103" t="s">
        <v>36</v>
      </c>
      <c r="BZ281" s="103" t="s">
        <v>36</v>
      </c>
      <c r="CA281" s="103" t="s">
        <v>36</v>
      </c>
      <c r="CB281" s="103" t="s">
        <v>36</v>
      </c>
      <c r="CC281" s="103" t="s">
        <v>36</v>
      </c>
      <c r="CD281" s="103" t="s">
        <v>36</v>
      </c>
      <c r="CE281" s="103" t="s">
        <v>36</v>
      </c>
      <c r="CF281" s="103" t="s">
        <v>36</v>
      </c>
      <c r="CG281" s="103" t="s">
        <v>36</v>
      </c>
      <c r="CH281" s="103" t="s">
        <v>36</v>
      </c>
      <c r="CI281" s="85"/>
      <c r="CJ281" s="85"/>
      <c r="CK281" s="85"/>
      <c r="CL281" s="85"/>
      <c r="CM281" s="85"/>
      <c r="CN281" s="85"/>
      <c r="CO281" s="85"/>
      <c r="CP281" s="85"/>
      <c r="CQ281" s="85"/>
      <c r="CR281" s="85"/>
      <c r="CS281" s="85"/>
      <c r="CT281" s="85"/>
      <c r="CU281" s="85"/>
      <c r="CV281" s="85"/>
      <c r="CW281" s="85"/>
      <c r="CX281" s="85"/>
      <c r="CY281" s="85"/>
      <c r="CZ281" s="85"/>
    </row>
    <row r="282" s="603" customFormat="true" ht="15" customHeight="true" x14ac:dyDescent="0.2">
      <c r="B282" s="243"/>
      <c r="AI282" s="422"/>
      <c r="AJ282" s="422"/>
      <c r="AK282" s="422"/>
      <c r="AL282" s="422"/>
      <c r="AM282" s="422"/>
      <c r="AN282" s="422"/>
      <c r="AO282" s="422"/>
      <c r="AP282" s="422"/>
      <c r="AQ282" s="422"/>
      <c r="AR282" s="422"/>
      <c r="AS282" s="422"/>
      <c r="AT282" s="422"/>
      <c r="AU282" s="422"/>
      <c r="AV282" s="422"/>
      <c r="AW282" s="422"/>
      <c r="AX282" s="422"/>
      <c r="AY282" s="422"/>
      <c r="AZ282" s="422"/>
      <c r="BA282" s="886"/>
      <c r="BB282" s="641" t="s">
        <v>83</v>
      </c>
      <c r="BC282" s="120" t="s">
        <v>36</v>
      </c>
      <c r="BD282" s="113" t="s">
        <v>36</v>
      </c>
      <c r="BE282" s="113" t="s">
        <v>36</v>
      </c>
      <c r="BF282" s="113" t="s">
        <v>36</v>
      </c>
      <c r="BG282" s="108" t="s">
        <v>36</v>
      </c>
      <c r="BH282" s="120" t="s">
        <v>36</v>
      </c>
      <c r="BI282" s="113" t="s">
        <v>36</v>
      </c>
      <c r="BJ282" s="113" t="s">
        <v>36</v>
      </c>
      <c r="BK282" s="113" t="s">
        <v>36</v>
      </c>
      <c r="BL282" s="108" t="s">
        <v>36</v>
      </c>
      <c r="BM282" s="120" t="s">
        <v>36</v>
      </c>
      <c r="BN282" s="113" t="s">
        <v>36</v>
      </c>
      <c r="BO282" s="113" t="s">
        <v>36</v>
      </c>
      <c r="BP282" s="113" t="s">
        <v>36</v>
      </c>
      <c r="BQ282" s="108" t="s">
        <v>36</v>
      </c>
      <c r="BR282" s="120" t="s">
        <v>36</v>
      </c>
      <c r="BS282" s="113" t="s">
        <v>36</v>
      </c>
      <c r="BT282" s="113" t="s">
        <v>36</v>
      </c>
      <c r="BU282" s="113" t="s">
        <v>36</v>
      </c>
      <c r="BV282" s="113" t="s">
        <v>36</v>
      </c>
      <c r="BW282" s="113" t="s">
        <v>36</v>
      </c>
      <c r="BX282" s="113" t="s">
        <v>36</v>
      </c>
      <c r="BY282" s="103" t="s">
        <v>36</v>
      </c>
      <c r="BZ282" s="103" t="s">
        <v>36</v>
      </c>
      <c r="CA282" s="103" t="s">
        <v>36</v>
      </c>
      <c r="CB282" s="103" t="s">
        <v>36</v>
      </c>
      <c r="CC282" s="103" t="s">
        <v>36</v>
      </c>
      <c r="CD282" s="103" t="s">
        <v>36</v>
      </c>
      <c r="CE282" s="103" t="s">
        <v>36</v>
      </c>
      <c r="CF282" s="103" t="s">
        <v>36</v>
      </c>
      <c r="CG282" s="103" t="s">
        <v>36</v>
      </c>
      <c r="CH282" s="103" t="s">
        <v>36</v>
      </c>
      <c r="CI282" s="85"/>
      <c r="CJ282" s="85"/>
      <c r="CK282" s="85"/>
      <c r="CL282" s="85"/>
      <c r="CM282" s="85"/>
      <c r="CN282" s="85"/>
      <c r="CO282" s="85"/>
      <c r="CP282" s="85"/>
      <c r="CQ282" s="85"/>
      <c r="CR282" s="85"/>
      <c r="CS282" s="85"/>
      <c r="CT282" s="85"/>
      <c r="CU282" s="85"/>
      <c r="CV282" s="85"/>
      <c r="CW282" s="85"/>
      <c r="CX282" s="85"/>
      <c r="CY282" s="85"/>
      <c r="CZ282" s="85"/>
    </row>
    <row r="283" s="603" customFormat="true" ht="15" customHeight="true" x14ac:dyDescent="0.2">
      <c r="B283" s="243"/>
      <c r="AI283" s="422"/>
      <c r="AJ283" s="422"/>
      <c r="AK283" s="422"/>
      <c r="AL283" s="422"/>
      <c r="AM283" s="422"/>
      <c r="AN283" s="422"/>
      <c r="AO283" s="422"/>
      <c r="AP283" s="422"/>
      <c r="AQ283" s="422"/>
      <c r="AR283" s="422"/>
      <c r="AS283" s="422"/>
      <c r="AT283" s="422"/>
      <c r="AU283" s="422"/>
      <c r="AV283" s="422"/>
      <c r="AW283" s="422"/>
      <c r="AX283" s="422"/>
      <c r="AY283" s="422"/>
      <c r="AZ283" s="422"/>
      <c r="BA283" s="886"/>
      <c r="BB283" s="641" t="s">
        <v>84</v>
      </c>
      <c r="BC283" s="120" t="s">
        <v>36</v>
      </c>
      <c r="BD283" s="113" t="s">
        <v>36</v>
      </c>
      <c r="BE283" s="113" t="s">
        <v>36</v>
      </c>
      <c r="BF283" s="113" t="s">
        <v>36</v>
      </c>
      <c r="BG283" s="108" t="s">
        <v>36</v>
      </c>
      <c r="BH283" s="120" t="s">
        <v>36</v>
      </c>
      <c r="BI283" s="113" t="s">
        <v>36</v>
      </c>
      <c r="BJ283" s="113" t="s">
        <v>36</v>
      </c>
      <c r="BK283" s="113" t="s">
        <v>36</v>
      </c>
      <c r="BL283" s="108" t="s">
        <v>36</v>
      </c>
      <c r="BM283" s="120" t="s">
        <v>36</v>
      </c>
      <c r="BN283" s="113" t="s">
        <v>36</v>
      </c>
      <c r="BO283" s="113" t="s">
        <v>36</v>
      </c>
      <c r="BP283" s="113" t="s">
        <v>36</v>
      </c>
      <c r="BQ283" s="108" t="s">
        <v>36</v>
      </c>
      <c r="BR283" s="120" t="s">
        <v>36</v>
      </c>
      <c r="BS283" s="113" t="s">
        <v>36</v>
      </c>
      <c r="BT283" s="113" t="s">
        <v>36</v>
      </c>
      <c r="BU283" s="113" t="s">
        <v>36</v>
      </c>
      <c r="BV283" s="113" t="s">
        <v>36</v>
      </c>
      <c r="BW283" s="113" t="s">
        <v>36</v>
      </c>
      <c r="BX283" s="113" t="s">
        <v>36</v>
      </c>
      <c r="BY283" s="103" t="s">
        <v>36</v>
      </c>
      <c r="BZ283" s="103" t="s">
        <v>36</v>
      </c>
      <c r="CA283" s="103" t="s">
        <v>36</v>
      </c>
      <c r="CB283" s="103" t="s">
        <v>36</v>
      </c>
      <c r="CC283" s="103" t="s">
        <v>36</v>
      </c>
      <c r="CD283" s="103" t="s">
        <v>36</v>
      </c>
      <c r="CE283" s="103" t="s">
        <v>36</v>
      </c>
      <c r="CF283" s="103" t="s">
        <v>36</v>
      </c>
      <c r="CG283" s="103" t="s">
        <v>36</v>
      </c>
      <c r="CH283" s="103" t="s">
        <v>36</v>
      </c>
      <c r="CI283" s="85"/>
      <c r="CJ283" s="85"/>
      <c r="CK283" s="85"/>
      <c r="CL283" s="85"/>
      <c r="CM283" s="85"/>
      <c r="CN283" s="85"/>
      <c r="CO283" s="85"/>
      <c r="CP283" s="85"/>
      <c r="CQ283" s="85"/>
      <c r="CR283" s="85"/>
      <c r="CS283" s="85"/>
      <c r="CT283" s="85"/>
      <c r="CU283" s="85"/>
      <c r="CV283" s="85"/>
      <c r="CW283" s="85"/>
      <c r="CX283" s="85"/>
      <c r="CY283" s="85"/>
      <c r="CZ283" s="85"/>
    </row>
    <row r="284" s="603" customFormat="true" ht="15" customHeight="true" x14ac:dyDescent="0.2">
      <c r="B284" s="243"/>
      <c r="AI284" s="422"/>
      <c r="AJ284" s="422"/>
      <c r="AK284" s="422"/>
      <c r="AL284" s="422"/>
      <c r="AM284" s="422"/>
      <c r="AN284" s="422"/>
      <c r="AO284" s="422"/>
      <c r="AP284" s="422"/>
      <c r="AQ284" s="422"/>
      <c r="AR284" s="422"/>
      <c r="AS284" s="422"/>
      <c r="AT284" s="422"/>
      <c r="AU284" s="422"/>
      <c r="AV284" s="422"/>
      <c r="AW284" s="422"/>
      <c r="AX284" s="422"/>
      <c r="AY284" s="422"/>
      <c r="AZ284" s="422"/>
      <c r="BA284" s="887"/>
      <c r="BB284" s="643" t="s">
        <v>114</v>
      </c>
      <c r="BC284" s="119" t="s">
        <v>36</v>
      </c>
      <c r="BD284" s="115" t="s">
        <v>36</v>
      </c>
      <c r="BE284" s="115" t="s">
        <v>36</v>
      </c>
      <c r="BF284" s="115" t="s">
        <v>36</v>
      </c>
      <c r="BG284" s="110" t="s">
        <v>36</v>
      </c>
      <c r="BH284" s="119" t="s">
        <v>36</v>
      </c>
      <c r="BI284" s="115" t="s">
        <v>36</v>
      </c>
      <c r="BJ284" s="115" t="s">
        <v>36</v>
      </c>
      <c r="BK284" s="115" t="s">
        <v>36</v>
      </c>
      <c r="BL284" s="110" t="s">
        <v>36</v>
      </c>
      <c r="BM284" s="119" t="s">
        <v>36</v>
      </c>
      <c r="BN284" s="115" t="s">
        <v>36</v>
      </c>
      <c r="BO284" s="115" t="s">
        <v>36</v>
      </c>
      <c r="BP284" s="115" t="s">
        <v>36</v>
      </c>
      <c r="BQ284" s="110" t="s">
        <v>36</v>
      </c>
      <c r="BR284" s="119" t="s">
        <v>36</v>
      </c>
      <c r="BS284" s="115" t="s">
        <v>36</v>
      </c>
      <c r="BT284" s="115" t="s">
        <v>36</v>
      </c>
      <c r="BU284" s="115" t="s">
        <v>36</v>
      </c>
      <c r="BV284" s="115" t="s">
        <v>36</v>
      </c>
      <c r="BW284" s="115" t="s">
        <v>36</v>
      </c>
      <c r="BX284" s="115" t="s">
        <v>36</v>
      </c>
      <c r="BY284" s="104" t="s">
        <v>36</v>
      </c>
      <c r="BZ284" s="104" t="s">
        <v>36</v>
      </c>
      <c r="CA284" s="104" t="s">
        <v>36</v>
      </c>
      <c r="CB284" s="104" t="s">
        <v>36</v>
      </c>
      <c r="CC284" s="104" t="s">
        <v>36</v>
      </c>
      <c r="CD284" s="104" t="s">
        <v>36</v>
      </c>
      <c r="CE284" s="104" t="s">
        <v>36</v>
      </c>
      <c r="CF284" s="104" t="s">
        <v>36</v>
      </c>
      <c r="CG284" s="104" t="s">
        <v>36</v>
      </c>
      <c r="CH284" s="104" t="s">
        <v>36</v>
      </c>
      <c r="CI284" s="85"/>
      <c r="CJ284" s="85"/>
      <c r="CK284" s="85"/>
      <c r="CL284" s="85"/>
      <c r="CM284" s="85"/>
      <c r="CN284" s="85"/>
      <c r="CO284" s="85"/>
      <c r="CP284" s="85"/>
      <c r="CQ284" s="85"/>
      <c r="CR284" s="85"/>
      <c r="CS284" s="85"/>
      <c r="CT284" s="85"/>
      <c r="CU284" s="85"/>
      <c r="CV284" s="85"/>
      <c r="CW284" s="85"/>
      <c r="CX284" s="85"/>
      <c r="CY284" s="85"/>
      <c r="CZ284" s="85"/>
    </row>
    <row r="285" s="603" customFormat="true" ht="15" customHeight="true" x14ac:dyDescent="0.2">
      <c r="B285" s="243"/>
      <c r="AI285" s="422"/>
      <c r="AJ285" s="422"/>
      <c r="AK285" s="422"/>
      <c r="AL285" s="422"/>
      <c r="AM285" s="422"/>
      <c r="AN285" s="422"/>
      <c r="AO285" s="422"/>
      <c r="AP285" s="422"/>
      <c r="AQ285" s="422"/>
      <c r="AR285" s="422"/>
      <c r="AS285" s="422"/>
      <c r="AT285" s="422"/>
      <c r="AU285" s="422"/>
      <c r="AV285" s="422"/>
      <c r="AW285" s="422"/>
      <c r="AX285" s="422"/>
      <c r="AY285" s="422"/>
      <c r="AZ285" s="422"/>
      <c r="BA285" s="386"/>
      <c r="BB285" s="384"/>
      <c r="BC285" s="384"/>
      <c r="BD285" s="384"/>
      <c r="BE285" s="384"/>
      <c r="BF285" s="384"/>
      <c r="BG285" s="384"/>
      <c r="BH285" s="384"/>
      <c r="BI285" s="384"/>
      <c r="BJ285" s="384"/>
      <c r="BK285" s="384"/>
      <c r="BL285" s="384"/>
      <c r="BM285" s="384"/>
      <c r="BN285" s="384"/>
      <c r="BO285" s="384"/>
      <c r="BP285" s="384"/>
      <c r="BQ285" s="384"/>
      <c r="BR285" s="384"/>
      <c r="BS285" s="384"/>
      <c r="BT285" s="384"/>
      <c r="BU285" s="384"/>
      <c r="BV285" s="384"/>
      <c r="BW285" s="384"/>
      <c r="BX285" s="384"/>
      <c r="BY285" s="386"/>
      <c r="BZ285" s="421"/>
      <c r="CA285" s="421"/>
      <c r="CB285" s="421"/>
      <c r="CC285" s="421"/>
      <c r="CD285" s="421"/>
      <c r="CE285" s="421"/>
      <c r="CF285" s="421"/>
      <c r="CG285" s="421"/>
      <c r="CH285" s="421"/>
      <c r="CI285" s="421"/>
      <c r="CJ285" s="421"/>
      <c r="CK285" s="421"/>
      <c r="CL285" s="421"/>
      <c r="CM285" s="421"/>
      <c r="CN285" s="421"/>
      <c r="CO285" s="421"/>
      <c r="CP285" s="421"/>
      <c r="CQ285" s="421"/>
      <c r="CR285" s="421"/>
      <c r="CS285" s="421"/>
      <c r="CT285" s="421"/>
      <c r="CU285" s="421"/>
      <c r="CV285" s="421"/>
      <c r="CW285" s="421"/>
      <c r="CX285" s="421"/>
      <c r="CY285" s="421"/>
      <c r="CZ285" s="421"/>
    </row>
    <row r="286" s="603" customFormat="true" ht="15" customHeight="true" x14ac:dyDescent="0.2">
      <c r="B286" s="243"/>
      <c r="AI286" s="422"/>
      <c r="AJ286" s="422"/>
      <c r="AK286" s="422"/>
      <c r="AL286" s="422"/>
      <c r="AM286" s="422"/>
      <c r="AN286" s="422"/>
      <c r="AO286" s="422"/>
      <c r="AP286" s="422"/>
      <c r="AQ286" s="422"/>
      <c r="AR286" s="422"/>
      <c r="AS286" s="422"/>
      <c r="AT286" s="422"/>
      <c r="AU286" s="422"/>
      <c r="AV286" s="422"/>
      <c r="AW286" s="422"/>
      <c r="AX286" s="422"/>
      <c r="AY286" s="422"/>
      <c r="AZ286" s="422"/>
      <c r="BA286" s="386"/>
      <c r="BB286" s="384"/>
      <c r="BC286" s="384"/>
      <c r="BD286" s="384"/>
      <c r="BE286" s="384"/>
      <c r="BF286" s="384"/>
      <c r="BG286" s="384"/>
      <c r="BH286" s="384"/>
      <c r="BI286" s="384"/>
      <c r="BJ286" s="384"/>
      <c r="BK286" s="384"/>
      <c r="BL286" s="384"/>
      <c r="BM286" s="384"/>
      <c r="BN286" s="384"/>
      <c r="BO286" s="384"/>
      <c r="BP286" s="384"/>
      <c r="BQ286" s="384"/>
      <c r="BR286" s="384"/>
      <c r="BS286" s="384"/>
      <c r="BT286" s="384"/>
      <c r="BU286" s="384"/>
      <c r="BV286" s="384"/>
      <c r="BW286" s="384"/>
      <c r="BX286" s="384"/>
      <c r="BY286" s="386"/>
      <c r="BZ286" s="421"/>
      <c r="CA286" s="421"/>
      <c r="CB286" s="421"/>
      <c r="CC286" s="421"/>
      <c r="CD286" s="421"/>
      <c r="CE286" s="421"/>
      <c r="CF286" s="421"/>
      <c r="CG286" s="421"/>
      <c r="CH286" s="421"/>
      <c r="CI286" s="421"/>
      <c r="CJ286" s="421"/>
      <c r="CK286" s="421"/>
      <c r="CL286" s="421"/>
      <c r="CM286" s="421"/>
      <c r="CN286" s="421"/>
      <c r="CO286" s="421"/>
      <c r="CP286" s="421"/>
      <c r="CQ286" s="421"/>
      <c r="CR286" s="421"/>
      <c r="CS286" s="421"/>
      <c r="CT286" s="421"/>
      <c r="CU286" s="421"/>
      <c r="CV286" s="421"/>
      <c r="CW286" s="421"/>
      <c r="CX286" s="421"/>
      <c r="CY286" s="421"/>
      <c r="CZ286" s="421"/>
    </row>
    <row r="287" s="603" customFormat="true" ht="15" customHeight="true" x14ac:dyDescent="0.2">
      <c r="B287" s="243"/>
      <c r="AI287" s="422"/>
      <c r="AJ287" s="422"/>
      <c r="AK287" s="422"/>
      <c r="AL287" s="422"/>
      <c r="AM287" s="422"/>
      <c r="AN287" s="422"/>
      <c r="AO287" s="422"/>
      <c r="AP287" s="422"/>
      <c r="AQ287" s="422"/>
      <c r="AR287" s="422"/>
      <c r="AS287" s="422"/>
      <c r="AT287" s="422"/>
      <c r="AU287" s="422"/>
      <c r="AV287" s="422"/>
      <c r="AW287" s="422"/>
      <c r="AX287" s="422"/>
      <c r="AY287" s="422"/>
      <c r="AZ287" s="422"/>
      <c r="BA287" s="386"/>
      <c r="BB287" s="384"/>
      <c r="BC287" s="384"/>
      <c r="BD287" s="384"/>
      <c r="BE287" s="384"/>
      <c r="BF287" s="384"/>
      <c r="BG287" s="384"/>
      <c r="BH287" s="384"/>
      <c r="BI287" s="384"/>
      <c r="BJ287" s="384"/>
      <c r="BK287" s="384"/>
      <c r="BL287" s="384"/>
      <c r="BM287" s="384"/>
      <c r="BN287" s="384"/>
      <c r="BO287" s="384"/>
      <c r="BP287" s="384"/>
      <c r="BQ287" s="384"/>
      <c r="BR287" s="384"/>
      <c r="BS287" s="384"/>
      <c r="BT287" s="384"/>
      <c r="BU287" s="384"/>
      <c r="BV287" s="384"/>
      <c r="BW287" s="384"/>
      <c r="BX287" s="384"/>
      <c r="BY287" s="386"/>
      <c r="BZ287" s="421"/>
      <c r="CA287" s="421"/>
      <c r="CB287" s="421"/>
      <c r="CC287" s="421"/>
      <c r="CD287" s="421"/>
      <c r="CE287" s="421"/>
      <c r="CF287" s="421"/>
      <c r="CG287" s="421"/>
      <c r="CH287" s="421"/>
      <c r="CI287" s="421"/>
      <c r="CJ287" s="421"/>
      <c r="CK287" s="421"/>
      <c r="CL287" s="421"/>
      <c r="CM287" s="421"/>
      <c r="CN287" s="421"/>
      <c r="CO287" s="421"/>
      <c r="CP287" s="421"/>
      <c r="CQ287" s="421"/>
      <c r="CR287" s="421"/>
      <c r="CS287" s="421"/>
      <c r="CT287" s="421"/>
      <c r="CU287" s="421"/>
      <c r="CV287" s="421"/>
      <c r="CW287" s="421"/>
      <c r="CX287" s="421"/>
      <c r="CY287" s="421"/>
      <c r="CZ287" s="421"/>
    </row>
    <row r="288" s="603" customFormat="true" ht="15" customHeight="true" x14ac:dyDescent="0.2">
      <c r="B288" s="243"/>
      <c r="AI288" s="422"/>
      <c r="AJ288" s="422"/>
      <c r="AK288" s="422"/>
      <c r="AL288" s="422"/>
      <c r="AM288" s="422"/>
      <c r="AN288" s="422"/>
      <c r="AO288" s="422"/>
      <c r="AP288" s="422"/>
      <c r="AQ288" s="422"/>
      <c r="AR288" s="422"/>
      <c r="AS288" s="422"/>
      <c r="AT288" s="422"/>
      <c r="AU288" s="422"/>
      <c r="AV288" s="422"/>
      <c r="AW288" s="422"/>
      <c r="AX288" s="422"/>
      <c r="AY288" s="422"/>
      <c r="AZ288" s="422"/>
      <c r="BA288" s="386"/>
      <c r="BB288" s="384"/>
      <c r="BC288" s="384"/>
      <c r="BD288" s="384"/>
      <c r="BE288" s="384"/>
      <c r="BF288" s="384"/>
      <c r="BG288" s="384"/>
      <c r="BH288" s="384"/>
      <c r="BI288" s="384"/>
      <c r="BJ288" s="384"/>
      <c r="BK288" s="384"/>
      <c r="BL288" s="384"/>
      <c r="BM288" s="384"/>
      <c r="BN288" s="384"/>
      <c r="BO288" s="384"/>
      <c r="BP288" s="384"/>
      <c r="BQ288" s="384"/>
      <c r="BR288" s="384"/>
      <c r="BS288" s="384"/>
      <c r="BT288" s="384"/>
      <c r="BU288" s="384"/>
      <c r="BV288" s="384"/>
      <c r="BW288" s="384"/>
      <c r="BX288" s="384"/>
      <c r="BY288" s="386"/>
      <c r="BZ288" s="421"/>
      <c r="CA288" s="421"/>
      <c r="CB288" s="421"/>
      <c r="CC288" s="421"/>
      <c r="CD288" s="421"/>
      <c r="CE288" s="421"/>
      <c r="CF288" s="421"/>
      <c r="CG288" s="421"/>
      <c r="CH288" s="421"/>
      <c r="CI288" s="421"/>
      <c r="CJ288" s="421"/>
      <c r="CK288" s="421"/>
      <c r="CL288" s="421"/>
      <c r="CM288" s="421"/>
      <c r="CN288" s="421"/>
      <c r="CO288" s="421"/>
      <c r="CP288" s="421"/>
      <c r="CQ288" s="421"/>
      <c r="CR288" s="421"/>
      <c r="CS288" s="421"/>
      <c r="CT288" s="421"/>
      <c r="CU288" s="421"/>
      <c r="CV288" s="421"/>
      <c r="CW288" s="421"/>
      <c r="CX288" s="421"/>
      <c r="CY288" s="421"/>
      <c r="CZ288" s="421"/>
    </row>
    <row r="289" s="603" customFormat="true" ht="15" customHeight="true" x14ac:dyDescent="0.2">
      <c r="A289" s="616"/>
      <c r="B289" s="615"/>
      <c r="C289" s="616"/>
      <c r="AI289" s="422"/>
      <c r="AJ289" s="422"/>
      <c r="AK289" s="422"/>
      <c r="AL289" s="422"/>
      <c r="AM289" s="422"/>
      <c r="AN289" s="422"/>
      <c r="AO289" s="422"/>
      <c r="AP289" s="422"/>
      <c r="AQ289" s="422"/>
      <c r="AR289" s="422"/>
      <c r="AS289" s="422"/>
      <c r="AT289" s="422"/>
      <c r="AU289" s="422"/>
      <c r="AV289" s="422"/>
      <c r="AW289" s="422"/>
      <c r="AX289" s="422"/>
      <c r="AY289" s="422"/>
      <c r="AZ289" s="422"/>
      <c r="BA289" s="386"/>
      <c r="BB289" s="384"/>
      <c r="BC289" s="384"/>
      <c r="BD289" s="384"/>
      <c r="BE289" s="384"/>
      <c r="BF289" s="384"/>
      <c r="BG289" s="384"/>
      <c r="BH289" s="384"/>
      <c r="BI289" s="384"/>
      <c r="BJ289" s="384"/>
      <c r="BK289" s="384"/>
      <c r="BL289" s="384"/>
      <c r="BM289" s="384"/>
      <c r="BN289" s="384"/>
      <c r="BO289" s="384"/>
      <c r="BP289" s="384"/>
      <c r="BQ289" s="384"/>
      <c r="BR289" s="384"/>
      <c r="BS289" s="384"/>
      <c r="BT289" s="384"/>
      <c r="BU289" s="384"/>
      <c r="BV289" s="384"/>
      <c r="BW289" s="384"/>
      <c r="BX289" s="384"/>
      <c r="BY289" s="386"/>
      <c r="BZ289" s="421"/>
      <c r="CA289" s="421"/>
      <c r="CB289" s="421"/>
      <c r="CC289" s="421"/>
      <c r="CD289" s="421"/>
      <c r="CE289" s="421"/>
      <c r="CF289" s="421"/>
      <c r="CG289" s="421"/>
      <c r="CH289" s="421"/>
      <c r="CI289" s="421"/>
      <c r="CJ289" s="421"/>
      <c r="CK289" s="421"/>
      <c r="CL289" s="421"/>
      <c r="CM289" s="421"/>
      <c r="CN289" s="421"/>
      <c r="CO289" s="421"/>
      <c r="CP289" s="421"/>
      <c r="CQ289" s="421"/>
      <c r="CR289" s="421"/>
      <c r="CS289" s="421"/>
      <c r="CT289" s="421"/>
      <c r="CU289" s="421"/>
      <c r="CV289" s="421"/>
      <c r="CW289" s="421"/>
      <c r="CX289" s="421"/>
      <c r="CY289" s="421"/>
      <c r="CZ289" s="421"/>
    </row>
    <row r="290" s="603" customFormat="true" ht="15" customHeight="true" x14ac:dyDescent="0.2">
      <c r="A290" s="246"/>
      <c r="B290" s="245"/>
      <c r="C290" s="242"/>
      <c r="AI290" s="422"/>
      <c r="AJ290" s="422"/>
      <c r="AK290" s="422"/>
      <c r="AL290" s="422"/>
      <c r="AM290" s="422"/>
      <c r="AN290" s="422"/>
      <c r="AO290" s="422"/>
      <c r="AP290" s="422"/>
      <c r="AQ290" s="422"/>
      <c r="AR290" s="422"/>
      <c r="AS290" s="422"/>
      <c r="AT290" s="422"/>
      <c r="AU290" s="422"/>
      <c r="AV290" s="422"/>
      <c r="AW290" s="422"/>
      <c r="AX290" s="422"/>
      <c r="AY290" s="422"/>
      <c r="AZ290" s="422"/>
      <c r="BA290" s="386"/>
      <c r="BB290" s="384"/>
      <c r="BC290" s="384"/>
      <c r="BD290" s="384"/>
      <c r="BE290" s="384"/>
      <c r="BF290" s="384"/>
      <c r="BG290" s="384"/>
      <c r="BH290" s="384"/>
      <c r="BI290" s="384"/>
      <c r="BJ290" s="384"/>
      <c r="BK290" s="384"/>
      <c r="BL290" s="384"/>
      <c r="BM290" s="384"/>
      <c r="BN290" s="384"/>
      <c r="BO290" s="384"/>
      <c r="BP290" s="384"/>
      <c r="BQ290" s="384"/>
      <c r="BR290" s="384"/>
      <c r="BS290" s="384"/>
      <c r="BT290" s="384"/>
      <c r="BU290" s="384"/>
      <c r="BV290" s="384"/>
      <c r="BW290" s="384"/>
      <c r="BX290" s="384"/>
      <c r="BY290" s="386"/>
      <c r="BZ290" s="421"/>
      <c r="CA290" s="421"/>
      <c r="CB290" s="421"/>
      <c r="CC290" s="421"/>
      <c r="CD290" s="421"/>
      <c r="CE290" s="421"/>
      <c r="CF290" s="421"/>
      <c r="CG290" s="421"/>
      <c r="CH290" s="421"/>
      <c r="CI290" s="421"/>
      <c r="CJ290" s="421"/>
      <c r="CK290" s="421"/>
      <c r="CL290" s="421"/>
      <c r="CM290" s="421"/>
      <c r="CN290" s="421"/>
      <c r="CO290" s="421"/>
      <c r="CP290" s="421"/>
      <c r="CQ290" s="421"/>
      <c r="CR290" s="421"/>
      <c r="CS290" s="421"/>
      <c r="CT290" s="421"/>
      <c r="CU290" s="421"/>
      <c r="CV290" s="421"/>
      <c r="CW290" s="421"/>
      <c r="CX290" s="421"/>
      <c r="CY290" s="421"/>
      <c r="CZ290" s="421"/>
    </row>
    <row r="291" s="603" customFormat="true" ht="15" customHeight="true" x14ac:dyDescent="0.2">
      <c r="A291" s="246"/>
      <c r="B291" s="245"/>
      <c r="C291" s="242"/>
      <c r="AI291" s="422"/>
      <c r="AJ291" s="422"/>
      <c r="AK291" s="422"/>
      <c r="AL291" s="422"/>
      <c r="AM291" s="422"/>
      <c r="AN291" s="422"/>
      <c r="AO291" s="422"/>
      <c r="AP291" s="422"/>
      <c r="AQ291" s="422"/>
      <c r="AR291" s="422"/>
      <c r="AS291" s="422"/>
      <c r="AT291" s="422"/>
      <c r="AU291" s="422"/>
      <c r="AV291" s="422"/>
      <c r="AW291" s="422"/>
      <c r="AX291" s="422"/>
      <c r="AY291" s="422"/>
      <c r="AZ291" s="422"/>
      <c r="BA291" s="386"/>
      <c r="BB291" s="384"/>
      <c r="BC291" s="384"/>
      <c r="BD291" s="384"/>
      <c r="BE291" s="384"/>
      <c r="BF291" s="384"/>
      <c r="BG291" s="384"/>
      <c r="BH291" s="384"/>
      <c r="BI291" s="384"/>
      <c r="BJ291" s="384"/>
      <c r="BK291" s="384"/>
      <c r="BL291" s="384"/>
      <c r="BM291" s="384"/>
      <c r="BN291" s="384"/>
      <c r="BO291" s="384"/>
      <c r="BP291" s="384"/>
      <c r="BQ291" s="384"/>
      <c r="BR291" s="384"/>
      <c r="BS291" s="384"/>
      <c r="BT291" s="384"/>
      <c r="BU291" s="384"/>
      <c r="BV291" s="384"/>
      <c r="BW291" s="384"/>
      <c r="BX291" s="384"/>
      <c r="BY291" s="386"/>
      <c r="BZ291" s="421"/>
      <c r="CA291" s="421"/>
      <c r="CB291" s="421"/>
      <c r="CC291" s="421"/>
      <c r="CD291" s="421"/>
      <c r="CE291" s="421"/>
      <c r="CF291" s="421"/>
      <c r="CG291" s="421"/>
      <c r="CH291" s="421"/>
      <c r="CI291" s="421"/>
      <c r="CJ291" s="421"/>
      <c r="CK291" s="421"/>
      <c r="CL291" s="421"/>
      <c r="CM291" s="421"/>
      <c r="CN291" s="421"/>
      <c r="CO291" s="421"/>
      <c r="CP291" s="421"/>
      <c r="CQ291" s="421"/>
      <c r="CR291" s="421"/>
      <c r="CS291" s="421"/>
      <c r="CT291" s="421"/>
      <c r="CU291" s="421"/>
      <c r="CV291" s="421"/>
      <c r="CW291" s="421"/>
      <c r="CX291" s="421"/>
      <c r="CY291" s="421"/>
      <c r="CZ291" s="421"/>
    </row>
    <row r="292" s="603" customFormat="true" ht="15" customHeight="true" x14ac:dyDescent="0.2">
      <c r="A292" s="246"/>
      <c r="B292" s="245"/>
      <c r="C292" s="242"/>
      <c r="AI292" s="422"/>
      <c r="AJ292" s="422"/>
      <c r="AK292" s="422"/>
      <c r="AL292" s="422"/>
      <c r="AM292" s="422"/>
      <c r="AN292" s="422"/>
      <c r="AO292" s="422"/>
      <c r="AP292" s="422"/>
      <c r="AQ292" s="422"/>
      <c r="AR292" s="422"/>
      <c r="AS292" s="422"/>
      <c r="AT292" s="422"/>
      <c r="AU292" s="422"/>
      <c r="AV292" s="422"/>
      <c r="AW292" s="422"/>
      <c r="AX292" s="422"/>
      <c r="AY292" s="422"/>
      <c r="AZ292" s="422"/>
      <c r="BA292" s="386"/>
      <c r="BB292" s="384"/>
      <c r="BC292" s="384"/>
      <c r="BD292" s="384"/>
      <c r="BE292" s="384"/>
      <c r="BF292" s="384"/>
      <c r="BG292" s="384"/>
      <c r="BH292" s="384"/>
      <c r="BI292" s="384"/>
      <c r="BJ292" s="384"/>
      <c r="BK292" s="384"/>
      <c r="BL292" s="384"/>
      <c r="BM292" s="384"/>
      <c r="BN292" s="384"/>
      <c r="BO292" s="384"/>
      <c r="BP292" s="384"/>
      <c r="BQ292" s="384"/>
      <c r="BR292" s="384"/>
      <c r="BS292" s="384"/>
      <c r="BT292" s="384"/>
      <c r="BU292" s="384"/>
      <c r="BV292" s="384"/>
      <c r="BW292" s="384"/>
      <c r="BX292" s="384"/>
      <c r="BY292" s="386"/>
      <c r="BZ292" s="421"/>
      <c r="CA292" s="421"/>
      <c r="CB292" s="421"/>
      <c r="CC292" s="421"/>
      <c r="CD292" s="421"/>
      <c r="CE292" s="421"/>
      <c r="CF292" s="421"/>
      <c r="CG292" s="421"/>
      <c r="CH292" s="421"/>
      <c r="CI292" s="421"/>
      <c r="CJ292" s="421"/>
      <c r="CK292" s="421"/>
      <c r="CL292" s="421"/>
      <c r="CM292" s="421"/>
      <c r="CN292" s="421"/>
      <c r="CO292" s="421"/>
      <c r="CP292" s="421"/>
      <c r="CQ292" s="421"/>
      <c r="CR292" s="421"/>
      <c r="CS292" s="421"/>
      <c r="CT292" s="421"/>
      <c r="CU292" s="421"/>
      <c r="CV292" s="421"/>
      <c r="CW292" s="421"/>
      <c r="CX292" s="421"/>
      <c r="CY292" s="421"/>
      <c r="CZ292" s="421"/>
    </row>
    <row r="293" s="603" customFormat="true" ht="15" customHeight="true" x14ac:dyDescent="0.2">
      <c r="A293" s="246"/>
      <c r="B293" s="245"/>
      <c r="C293" s="244"/>
      <c r="AI293" s="422"/>
      <c r="AJ293" s="422"/>
      <c r="AK293" s="422"/>
      <c r="AL293" s="422"/>
      <c r="AM293" s="422"/>
      <c r="AN293" s="422"/>
      <c r="AO293" s="422"/>
      <c r="AP293" s="422"/>
      <c r="AQ293" s="422"/>
      <c r="AR293" s="422"/>
      <c r="AS293" s="422"/>
      <c r="AT293" s="422"/>
      <c r="AU293" s="422"/>
      <c r="AV293" s="422"/>
      <c r="AW293" s="422"/>
      <c r="AX293" s="422"/>
      <c r="AY293" s="422"/>
      <c r="AZ293" s="422"/>
      <c r="BA293" s="386"/>
      <c r="BB293" s="384"/>
      <c r="BC293" s="384"/>
      <c r="BD293" s="384"/>
      <c r="BE293" s="384"/>
      <c r="BF293" s="384"/>
      <c r="BG293" s="384"/>
      <c r="BH293" s="384"/>
      <c r="BI293" s="384"/>
      <c r="BJ293" s="384"/>
      <c r="BK293" s="384"/>
      <c r="BL293" s="384"/>
      <c r="BM293" s="384"/>
      <c r="BN293" s="384"/>
      <c r="BO293" s="384"/>
      <c r="BP293" s="384"/>
      <c r="BQ293" s="384"/>
      <c r="BR293" s="384"/>
      <c r="BS293" s="384"/>
      <c r="BT293" s="384"/>
      <c r="BU293" s="384"/>
      <c r="BV293" s="384"/>
      <c r="BW293" s="384"/>
      <c r="BX293" s="384"/>
      <c r="BY293" s="386"/>
      <c r="BZ293" s="421"/>
      <c r="CA293" s="421"/>
      <c r="CB293" s="421"/>
      <c r="CC293" s="421"/>
      <c r="CD293" s="421"/>
      <c r="CE293" s="421"/>
      <c r="CF293" s="421"/>
      <c r="CG293" s="421"/>
      <c r="CH293" s="421"/>
      <c r="CI293" s="421"/>
      <c r="CJ293" s="421"/>
      <c r="CK293" s="421"/>
      <c r="CL293" s="421"/>
      <c r="CM293" s="421"/>
      <c r="CN293" s="421"/>
      <c r="CO293" s="421"/>
      <c r="CP293" s="421"/>
      <c r="CQ293" s="421"/>
      <c r="CR293" s="421"/>
      <c r="CS293" s="421"/>
      <c r="CT293" s="421"/>
      <c r="CU293" s="421"/>
      <c r="CV293" s="421"/>
      <c r="CW293" s="421"/>
      <c r="CX293" s="421"/>
      <c r="CY293" s="421"/>
      <c r="CZ293" s="421"/>
    </row>
    <row r="294" s="603" customFormat="true" ht="15" customHeight="true" x14ac:dyDescent="0.2">
      <c r="A294" s="246"/>
      <c r="B294" s="245"/>
      <c r="C294" s="244"/>
      <c r="AI294" s="422"/>
      <c r="AJ294" s="422"/>
      <c r="AK294" s="422"/>
      <c r="AL294" s="422"/>
      <c r="AM294" s="422"/>
      <c r="AN294" s="422"/>
      <c r="AO294" s="422"/>
      <c r="AP294" s="422"/>
      <c r="AQ294" s="422"/>
      <c r="AR294" s="422"/>
      <c r="AS294" s="422"/>
      <c r="AT294" s="422"/>
      <c r="AU294" s="422"/>
      <c r="AV294" s="422"/>
      <c r="AW294" s="422"/>
      <c r="AX294" s="422"/>
      <c r="AY294" s="422"/>
      <c r="AZ294" s="422"/>
      <c r="BA294" s="386"/>
      <c r="BB294" s="384"/>
      <c r="BC294" s="384"/>
      <c r="BD294" s="384"/>
      <c r="BE294" s="384"/>
      <c r="BF294" s="384"/>
      <c r="BG294" s="384"/>
      <c r="BH294" s="384"/>
      <c r="BI294" s="384"/>
      <c r="BJ294" s="384"/>
      <c r="BK294" s="384"/>
      <c r="BL294" s="384"/>
      <c r="BM294" s="384"/>
      <c r="BN294" s="384"/>
      <c r="BO294" s="384"/>
      <c r="BP294" s="384"/>
      <c r="BQ294" s="384"/>
      <c r="BR294" s="384"/>
      <c r="BS294" s="384"/>
      <c r="BT294" s="384"/>
      <c r="BU294" s="384"/>
      <c r="BV294" s="384"/>
      <c r="BW294" s="384"/>
      <c r="BX294" s="384"/>
      <c r="BY294" s="386"/>
      <c r="BZ294" s="421"/>
      <c r="CA294" s="421"/>
      <c r="CB294" s="421"/>
      <c r="CC294" s="421"/>
      <c r="CD294" s="421"/>
      <c r="CE294" s="421"/>
      <c r="CF294" s="421"/>
      <c r="CG294" s="421"/>
      <c r="CH294" s="421"/>
      <c r="CI294" s="421"/>
      <c r="CJ294" s="421"/>
      <c r="CK294" s="421"/>
      <c r="CL294" s="421"/>
      <c r="CM294" s="421"/>
      <c r="CN294" s="421"/>
      <c r="CO294" s="421"/>
      <c r="CP294" s="421"/>
      <c r="CQ294" s="421"/>
      <c r="CR294" s="421"/>
      <c r="CS294" s="421"/>
      <c r="CT294" s="421"/>
      <c r="CU294" s="421"/>
      <c r="CV294" s="421"/>
      <c r="CW294" s="421"/>
      <c r="CX294" s="421"/>
      <c r="CY294" s="421"/>
      <c r="CZ294" s="421"/>
    </row>
    <row r="295" s="603" customFormat="true" ht="15" customHeight="true" x14ac:dyDescent="0.2">
      <c r="A295" s="246"/>
      <c r="B295" s="245"/>
      <c r="C295" s="244"/>
      <c r="AI295" s="422"/>
      <c r="AJ295" s="422"/>
      <c r="AK295" s="422"/>
      <c r="AL295" s="422"/>
      <c r="AM295" s="422"/>
      <c r="AN295" s="422"/>
      <c r="AO295" s="422"/>
      <c r="AP295" s="422"/>
      <c r="AQ295" s="422"/>
      <c r="AR295" s="422"/>
      <c r="AS295" s="422"/>
      <c r="AT295" s="422"/>
      <c r="AU295" s="422"/>
      <c r="AV295" s="422"/>
      <c r="AW295" s="422"/>
      <c r="AX295" s="422"/>
      <c r="AY295" s="422"/>
      <c r="AZ295" s="422"/>
      <c r="BA295" s="386"/>
      <c r="BB295" s="384"/>
      <c r="BC295" s="384"/>
      <c r="BD295" s="384"/>
      <c r="BE295" s="384"/>
      <c r="BF295" s="384"/>
      <c r="BG295" s="384"/>
      <c r="BH295" s="384"/>
      <c r="BI295" s="384"/>
      <c r="BJ295" s="384"/>
      <c r="BK295" s="384"/>
      <c r="BL295" s="384"/>
      <c r="BM295" s="384"/>
      <c r="BN295" s="384"/>
      <c r="BO295" s="384"/>
      <c r="BP295" s="384"/>
      <c r="BQ295" s="384"/>
      <c r="BR295" s="384"/>
      <c r="BS295" s="384"/>
      <c r="BT295" s="384"/>
      <c r="BU295" s="384"/>
      <c r="BV295" s="384"/>
      <c r="BW295" s="384"/>
      <c r="BX295" s="384"/>
      <c r="BY295" s="386"/>
      <c r="BZ295" s="421"/>
      <c r="CA295" s="421"/>
      <c r="CB295" s="421"/>
      <c r="CC295" s="421"/>
      <c r="CD295" s="421"/>
      <c r="CE295" s="421"/>
      <c r="CF295" s="421"/>
      <c r="CG295" s="421"/>
      <c r="CH295" s="421"/>
      <c r="CI295" s="421"/>
      <c r="CJ295" s="421"/>
      <c r="CK295" s="421"/>
      <c r="CL295" s="421"/>
      <c r="CM295" s="421"/>
      <c r="CN295" s="421"/>
      <c r="CO295" s="421"/>
      <c r="CP295" s="421"/>
      <c r="CQ295" s="421"/>
      <c r="CR295" s="421"/>
      <c r="CS295" s="421"/>
      <c r="CT295" s="421"/>
      <c r="CU295" s="421"/>
      <c r="CV295" s="421"/>
      <c r="CW295" s="421"/>
      <c r="CX295" s="421"/>
      <c r="CY295" s="421"/>
      <c r="CZ295" s="421"/>
    </row>
    <row r="296" s="603" customFormat="true" ht="15" customHeight="true" x14ac:dyDescent="0.2">
      <c r="A296" s="246"/>
      <c r="B296" s="245"/>
      <c r="C296" s="244"/>
      <c r="AI296" s="422"/>
      <c r="AJ296" s="422"/>
      <c r="AK296" s="422"/>
      <c r="AL296" s="422"/>
      <c r="AM296" s="422"/>
      <c r="AN296" s="422"/>
      <c r="AO296" s="422"/>
      <c r="AP296" s="422"/>
      <c r="AQ296" s="422"/>
      <c r="AR296" s="422"/>
      <c r="AS296" s="422"/>
      <c r="AT296" s="422"/>
      <c r="AU296" s="422"/>
      <c r="AV296" s="422"/>
      <c r="AW296" s="422"/>
      <c r="AX296" s="422"/>
      <c r="AY296" s="422"/>
      <c r="AZ296" s="422"/>
      <c r="BA296" s="386"/>
      <c r="BB296" s="384"/>
      <c r="BC296" s="384"/>
      <c r="BD296" s="384"/>
      <c r="BE296" s="384"/>
      <c r="BF296" s="384"/>
      <c r="BG296" s="384"/>
      <c r="BH296" s="384"/>
      <c r="BI296" s="384"/>
      <c r="BJ296" s="384"/>
      <c r="BK296" s="384"/>
      <c r="BL296" s="384"/>
      <c r="BM296" s="384"/>
      <c r="BN296" s="384"/>
      <c r="BO296" s="384"/>
      <c r="BP296" s="384"/>
      <c r="BQ296" s="384"/>
      <c r="BR296" s="384"/>
      <c r="BS296" s="384"/>
      <c r="BT296" s="384"/>
      <c r="BU296" s="384"/>
      <c r="BV296" s="384"/>
      <c r="BW296" s="384"/>
      <c r="BX296" s="384"/>
      <c r="BY296" s="386"/>
      <c r="BZ296" s="421"/>
      <c r="CA296" s="421"/>
      <c r="CB296" s="421"/>
      <c r="CC296" s="421"/>
      <c r="CD296" s="421"/>
      <c r="CE296" s="421"/>
      <c r="CF296" s="421"/>
      <c r="CG296" s="421"/>
      <c r="CH296" s="421"/>
      <c r="CI296" s="421"/>
      <c r="CJ296" s="421"/>
      <c r="CK296" s="421"/>
      <c r="CL296" s="421"/>
      <c r="CM296" s="421"/>
      <c r="CN296" s="421"/>
      <c r="CO296" s="421"/>
      <c r="CP296" s="421"/>
      <c r="CQ296" s="421"/>
      <c r="CR296" s="421"/>
      <c r="CS296" s="421"/>
      <c r="CT296" s="421"/>
      <c r="CU296" s="421"/>
      <c r="CV296" s="421"/>
      <c r="CW296" s="421"/>
      <c r="CX296" s="421"/>
      <c r="CY296" s="421"/>
      <c r="CZ296" s="421"/>
    </row>
    <row r="297" s="603" customFormat="true" ht="15" customHeight="true" x14ac:dyDescent="0.2">
      <c r="A297" s="246"/>
      <c r="B297" s="245"/>
      <c r="C297" s="244"/>
      <c r="AI297" s="422"/>
      <c r="AJ297" s="422"/>
      <c r="AK297" s="422"/>
      <c r="AL297" s="422"/>
      <c r="AM297" s="422"/>
      <c r="AN297" s="422"/>
      <c r="AO297" s="422"/>
      <c r="AP297" s="422"/>
      <c r="AQ297" s="422"/>
      <c r="AR297" s="422"/>
      <c r="AS297" s="422"/>
      <c r="AT297" s="422"/>
      <c r="AU297" s="422"/>
      <c r="AV297" s="422"/>
      <c r="AW297" s="422"/>
      <c r="AX297" s="422"/>
      <c r="AY297" s="422"/>
      <c r="AZ297" s="422"/>
      <c r="BA297" s="386"/>
      <c r="BB297" s="384"/>
      <c r="BC297" s="384"/>
      <c r="BD297" s="384"/>
      <c r="BE297" s="384"/>
      <c r="BF297" s="384"/>
      <c r="BG297" s="384"/>
      <c r="BH297" s="384"/>
      <c r="BI297" s="384"/>
      <c r="BJ297" s="384"/>
      <c r="BK297" s="384"/>
      <c r="BL297" s="384"/>
      <c r="BM297" s="384"/>
      <c r="BN297" s="384"/>
      <c r="BO297" s="384"/>
      <c r="BP297" s="384"/>
      <c r="BQ297" s="384"/>
      <c r="BR297" s="384"/>
      <c r="BS297" s="384"/>
      <c r="BT297" s="384"/>
      <c r="BU297" s="384"/>
      <c r="BV297" s="384"/>
      <c r="BW297" s="384"/>
      <c r="BX297" s="384"/>
      <c r="BY297" s="386"/>
      <c r="BZ297" s="421"/>
      <c r="CA297" s="421"/>
      <c r="CB297" s="421"/>
      <c r="CC297" s="421"/>
      <c r="CD297" s="421"/>
      <c r="CE297" s="421"/>
      <c r="CF297" s="421"/>
      <c r="CG297" s="421"/>
      <c r="CH297" s="421"/>
      <c r="CI297" s="421"/>
      <c r="CJ297" s="421"/>
      <c r="CK297" s="421"/>
      <c r="CL297" s="421"/>
      <c r="CM297" s="421"/>
      <c r="CN297" s="421"/>
      <c r="CO297" s="421"/>
      <c r="CP297" s="421"/>
      <c r="CQ297" s="421"/>
      <c r="CR297" s="421"/>
      <c r="CS297" s="421"/>
      <c r="CT297" s="421"/>
      <c r="CU297" s="421"/>
      <c r="CV297" s="421"/>
      <c r="CW297" s="421"/>
      <c r="CX297" s="421"/>
      <c r="CY297" s="421"/>
      <c r="CZ297" s="421"/>
    </row>
    <row r="298" s="603" customFormat="true" ht="15" customHeight="true" x14ac:dyDescent="0.2">
      <c r="B298" s="243"/>
      <c r="AI298" s="422"/>
      <c r="AJ298" s="422"/>
      <c r="AK298" s="422"/>
      <c r="AL298" s="422"/>
      <c r="AM298" s="422"/>
      <c r="AN298" s="422"/>
      <c r="AO298" s="422"/>
      <c r="AP298" s="422"/>
      <c r="AQ298" s="422"/>
      <c r="AR298" s="422"/>
      <c r="AS298" s="422"/>
      <c r="AT298" s="422"/>
      <c r="AU298" s="422"/>
      <c r="AV298" s="422"/>
      <c r="AW298" s="422"/>
      <c r="AX298" s="422"/>
      <c r="AY298" s="422"/>
      <c r="AZ298" s="422"/>
      <c r="BA298" s="386"/>
      <c r="BB298" s="384"/>
      <c r="BC298" s="384"/>
      <c r="BD298" s="384"/>
      <c r="BE298" s="384"/>
      <c r="BF298" s="384"/>
      <c r="BG298" s="384"/>
      <c r="BH298" s="384"/>
      <c r="BI298" s="384"/>
      <c r="BJ298" s="384"/>
      <c r="BK298" s="384"/>
      <c r="BL298" s="384"/>
      <c r="BM298" s="384"/>
      <c r="BN298" s="384"/>
      <c r="BO298" s="384"/>
      <c r="BP298" s="384"/>
      <c r="BQ298" s="384"/>
      <c r="BR298" s="384"/>
      <c r="BS298" s="384"/>
      <c r="BT298" s="384"/>
      <c r="BU298" s="384"/>
      <c r="BV298" s="384"/>
      <c r="BW298" s="384"/>
      <c r="BX298" s="384"/>
      <c r="BY298" s="386"/>
      <c r="BZ298" s="421"/>
      <c r="CA298" s="421"/>
      <c r="CB298" s="421"/>
      <c r="CC298" s="421"/>
      <c r="CD298" s="421"/>
      <c r="CE298" s="421"/>
      <c r="CF298" s="421"/>
      <c r="CG298" s="421"/>
      <c r="CH298" s="421"/>
      <c r="CI298" s="421"/>
      <c r="CJ298" s="421"/>
      <c r="CK298" s="421"/>
      <c r="CL298" s="421"/>
      <c r="CM298" s="421"/>
      <c r="CN298" s="421"/>
      <c r="CO298" s="421"/>
      <c r="CP298" s="421"/>
      <c r="CQ298" s="421"/>
      <c r="CR298" s="421"/>
      <c r="CS298" s="421"/>
      <c r="CT298" s="421"/>
      <c r="CU298" s="421"/>
      <c r="CV298" s="421"/>
      <c r="CW298" s="421"/>
      <c r="CX298" s="421"/>
      <c r="CY298" s="421"/>
      <c r="CZ298" s="421"/>
    </row>
    <row r="299" s="603" customFormat="true" ht="15" customHeight="true" x14ac:dyDescent="0.2">
      <c r="A299" s="616"/>
      <c r="B299" s="615"/>
      <c r="C299" s="616"/>
      <c r="D299" s="616"/>
      <c r="AI299" s="422"/>
      <c r="AJ299" s="422"/>
      <c r="AK299" s="422"/>
      <c r="AL299" s="422"/>
      <c r="AM299" s="422"/>
      <c r="AN299" s="422"/>
      <c r="AO299" s="422"/>
      <c r="AP299" s="422"/>
      <c r="AQ299" s="422"/>
      <c r="AR299" s="422"/>
      <c r="AS299" s="422"/>
      <c r="AT299" s="422"/>
      <c r="AU299" s="422"/>
      <c r="AV299" s="422"/>
      <c r="AW299" s="422"/>
      <c r="AX299" s="422"/>
      <c r="AY299" s="422"/>
      <c r="AZ299" s="422"/>
      <c r="BA299" s="386"/>
      <c r="BB299" s="384"/>
      <c r="BC299" s="384"/>
      <c r="BD299" s="384"/>
      <c r="BE299" s="384"/>
      <c r="BF299" s="384"/>
      <c r="BG299" s="384"/>
      <c r="BH299" s="384"/>
      <c r="BI299" s="384"/>
      <c r="BJ299" s="384"/>
      <c r="BK299" s="384"/>
      <c r="BL299" s="384"/>
      <c r="BM299" s="384"/>
      <c r="BN299" s="384"/>
      <c r="BO299" s="384"/>
      <c r="BP299" s="384"/>
      <c r="BQ299" s="384"/>
      <c r="BR299" s="384"/>
      <c r="BS299" s="384"/>
      <c r="BT299" s="384"/>
      <c r="BU299" s="384"/>
      <c r="BV299" s="384"/>
      <c r="BW299" s="384"/>
      <c r="BX299" s="384"/>
      <c r="BY299" s="386"/>
      <c r="BZ299" s="421"/>
      <c r="CA299" s="421"/>
      <c r="CB299" s="421"/>
      <c r="CC299" s="421"/>
      <c r="CD299" s="421"/>
      <c r="CE299" s="421"/>
      <c r="CF299" s="421"/>
      <c r="CG299" s="421"/>
      <c r="CH299" s="421"/>
      <c r="CI299" s="421"/>
      <c r="CJ299" s="421"/>
      <c r="CK299" s="421"/>
      <c r="CL299" s="421"/>
      <c r="CM299" s="421"/>
      <c r="CN299" s="421"/>
      <c r="CO299" s="421"/>
      <c r="CP299" s="421"/>
      <c r="CQ299" s="421"/>
      <c r="CR299" s="421"/>
      <c r="CS299" s="421"/>
      <c r="CT299" s="421"/>
      <c r="CU299" s="421"/>
      <c r="CV299" s="421"/>
      <c r="CW299" s="421"/>
      <c r="CX299" s="421"/>
      <c r="CY299" s="421"/>
      <c r="CZ299" s="421"/>
    </row>
    <row r="300" s="603" customFormat="true" ht="15" customHeight="true" x14ac:dyDescent="0.2">
      <c r="A300" s="246"/>
      <c r="B300" s="245"/>
      <c r="C300" s="242"/>
      <c r="D300" s="242"/>
      <c r="AI300" s="422"/>
      <c r="AJ300" s="422"/>
      <c r="AK300" s="422"/>
      <c r="AL300" s="422"/>
      <c r="AM300" s="422"/>
      <c r="AN300" s="422"/>
      <c r="AO300" s="422"/>
      <c r="AP300" s="422"/>
      <c r="AQ300" s="422"/>
      <c r="AR300" s="422"/>
      <c r="AS300" s="422"/>
      <c r="AT300" s="422"/>
      <c r="AU300" s="422"/>
      <c r="AV300" s="422"/>
      <c r="AW300" s="422"/>
      <c r="AX300" s="422"/>
      <c r="AY300" s="422"/>
      <c r="AZ300" s="422"/>
      <c r="BA300" s="386"/>
      <c r="BB300" s="384"/>
      <c r="BC300" s="384"/>
      <c r="BD300" s="384"/>
      <c r="BE300" s="384"/>
      <c r="BF300" s="384"/>
      <c r="BG300" s="384"/>
      <c r="BH300" s="384"/>
      <c r="BI300" s="384"/>
      <c r="BJ300" s="384"/>
      <c r="BK300" s="384"/>
      <c r="BL300" s="384"/>
      <c r="BM300" s="384"/>
      <c r="BN300" s="384"/>
      <c r="BO300" s="384"/>
      <c r="BP300" s="384"/>
      <c r="BQ300" s="384"/>
      <c r="BR300" s="384"/>
      <c r="BS300" s="384"/>
      <c r="BT300" s="384"/>
      <c r="BU300" s="384"/>
      <c r="BV300" s="384"/>
      <c r="BW300" s="384"/>
      <c r="BX300" s="384"/>
      <c r="BY300" s="386"/>
      <c r="BZ300" s="421"/>
      <c r="CA300" s="421"/>
      <c r="CB300" s="421"/>
      <c r="CC300" s="421"/>
      <c r="CD300" s="421"/>
      <c r="CE300" s="421"/>
      <c r="CF300" s="421"/>
      <c r="CG300" s="421"/>
      <c r="CH300" s="421"/>
      <c r="CI300" s="421"/>
      <c r="CJ300" s="421"/>
      <c r="CK300" s="421"/>
      <c r="CL300" s="421"/>
      <c r="CM300" s="421"/>
      <c r="CN300" s="421"/>
      <c r="CO300" s="421"/>
      <c r="CP300" s="421"/>
      <c r="CQ300" s="421"/>
      <c r="CR300" s="421"/>
      <c r="CS300" s="421"/>
      <c r="CT300" s="421"/>
      <c r="CU300" s="421"/>
      <c r="CV300" s="421"/>
      <c r="CW300" s="421"/>
      <c r="CX300" s="421"/>
      <c r="CY300" s="421"/>
      <c r="CZ300" s="421"/>
    </row>
    <row r="301" s="603" customFormat="true" ht="15" customHeight="true" x14ac:dyDescent="0.2">
      <c r="A301" s="246"/>
      <c r="B301" s="245"/>
      <c r="C301" s="242"/>
      <c r="D301" s="242"/>
      <c r="AI301" s="422"/>
      <c r="AJ301" s="422"/>
      <c r="AK301" s="422"/>
      <c r="AL301" s="422"/>
      <c r="AM301" s="422"/>
      <c r="AN301" s="422"/>
      <c r="AO301" s="422"/>
      <c r="AP301" s="422"/>
      <c r="AQ301" s="422"/>
      <c r="AR301" s="422"/>
      <c r="AS301" s="422"/>
      <c r="AT301" s="422"/>
      <c r="AU301" s="422"/>
      <c r="AV301" s="422"/>
      <c r="AW301" s="422"/>
      <c r="AX301" s="422"/>
      <c r="AY301" s="422"/>
      <c r="AZ301" s="422"/>
      <c r="BA301" s="386"/>
      <c r="BB301" s="384"/>
      <c r="BC301" s="384"/>
      <c r="BD301" s="384"/>
      <c r="BE301" s="384"/>
      <c r="BF301" s="384"/>
      <c r="BG301" s="384"/>
      <c r="BH301" s="384"/>
      <c r="BI301" s="384"/>
      <c r="BJ301" s="384"/>
      <c r="BK301" s="384"/>
      <c r="BL301" s="384"/>
      <c r="BM301" s="384"/>
      <c r="BN301" s="384"/>
      <c r="BO301" s="384"/>
      <c r="BP301" s="384"/>
      <c r="BQ301" s="384"/>
      <c r="BR301" s="384"/>
      <c r="BS301" s="384"/>
      <c r="BT301" s="384"/>
      <c r="BU301" s="384"/>
      <c r="BV301" s="384"/>
      <c r="BW301" s="384"/>
      <c r="BX301" s="384"/>
      <c r="BY301" s="386"/>
      <c r="BZ301" s="421"/>
      <c r="CA301" s="421"/>
      <c r="CB301" s="421"/>
      <c r="CC301" s="421"/>
      <c r="CD301" s="421"/>
      <c r="CE301" s="421"/>
      <c r="CF301" s="421"/>
      <c r="CG301" s="421"/>
      <c r="CH301" s="421"/>
      <c r="CI301" s="421"/>
      <c r="CJ301" s="421"/>
      <c r="CK301" s="421"/>
      <c r="CL301" s="421"/>
      <c r="CM301" s="421"/>
      <c r="CN301" s="421"/>
      <c r="CO301" s="421"/>
      <c r="CP301" s="421"/>
      <c r="CQ301" s="421"/>
      <c r="CR301" s="421"/>
      <c r="CS301" s="421"/>
      <c r="CT301" s="421"/>
      <c r="CU301" s="421"/>
      <c r="CV301" s="421"/>
      <c r="CW301" s="421"/>
      <c r="CX301" s="421"/>
      <c r="CY301" s="421"/>
      <c r="CZ301" s="421"/>
    </row>
    <row r="302" s="603" customFormat="true" ht="15" customHeight="true" x14ac:dyDescent="0.2">
      <c r="A302" s="246"/>
      <c r="B302" s="245"/>
      <c r="C302" s="242"/>
      <c r="D302" s="242"/>
      <c r="AI302" s="422"/>
      <c r="AJ302" s="422"/>
      <c r="AK302" s="422"/>
      <c r="AL302" s="422"/>
      <c r="AM302" s="422"/>
      <c r="AN302" s="422"/>
      <c r="AO302" s="422"/>
      <c r="AP302" s="422"/>
      <c r="AQ302" s="422"/>
      <c r="AR302" s="422"/>
      <c r="AS302" s="422"/>
      <c r="AT302" s="422"/>
      <c r="AU302" s="422"/>
      <c r="AV302" s="422"/>
      <c r="AW302" s="422"/>
      <c r="AX302" s="422"/>
      <c r="AY302" s="422"/>
      <c r="AZ302" s="422"/>
      <c r="BA302" s="386"/>
      <c r="BB302" s="384"/>
      <c r="BC302" s="384"/>
      <c r="BD302" s="384"/>
      <c r="BE302" s="384"/>
      <c r="BF302" s="384"/>
      <c r="BG302" s="384"/>
      <c r="BH302" s="384"/>
      <c r="BI302" s="384"/>
      <c r="BJ302" s="384"/>
      <c r="BK302" s="384"/>
      <c r="BL302" s="384"/>
      <c r="BM302" s="384"/>
      <c r="BN302" s="384"/>
      <c r="BO302" s="384"/>
      <c r="BP302" s="384"/>
      <c r="BQ302" s="384"/>
      <c r="BR302" s="384"/>
      <c r="BS302" s="384"/>
      <c r="BT302" s="384"/>
      <c r="BU302" s="384"/>
      <c r="BV302" s="384"/>
      <c r="BW302" s="384"/>
      <c r="BX302" s="384"/>
      <c r="BY302" s="386"/>
      <c r="BZ302" s="421"/>
      <c r="CA302" s="421"/>
      <c r="CB302" s="421"/>
      <c r="CC302" s="421"/>
      <c r="CD302" s="421"/>
      <c r="CE302" s="421"/>
      <c r="CF302" s="421"/>
      <c r="CG302" s="421"/>
      <c r="CH302" s="421"/>
      <c r="CI302" s="421"/>
      <c r="CJ302" s="421"/>
      <c r="CK302" s="421"/>
      <c r="CL302" s="421"/>
      <c r="CM302" s="421"/>
      <c r="CN302" s="421"/>
      <c r="CO302" s="421"/>
      <c r="CP302" s="421"/>
      <c r="CQ302" s="421"/>
      <c r="CR302" s="421"/>
      <c r="CS302" s="421"/>
      <c r="CT302" s="421"/>
      <c r="CU302" s="421"/>
      <c r="CV302" s="421"/>
      <c r="CW302" s="421"/>
      <c r="CX302" s="421"/>
      <c r="CY302" s="421"/>
      <c r="CZ302" s="421"/>
    </row>
    <row r="303" s="603" customFormat="true" ht="15" customHeight="true" x14ac:dyDescent="0.2">
      <c r="A303" s="246"/>
      <c r="B303" s="245"/>
      <c r="C303" s="244"/>
      <c r="D303" s="244"/>
      <c r="AI303" s="422"/>
      <c r="AJ303" s="422"/>
      <c r="AK303" s="422"/>
      <c r="AL303" s="422"/>
      <c r="AM303" s="422"/>
      <c r="AN303" s="422"/>
      <c r="AO303" s="422"/>
      <c r="AP303" s="422"/>
      <c r="AQ303" s="422"/>
      <c r="AR303" s="422"/>
      <c r="AS303" s="422"/>
      <c r="AT303" s="422"/>
      <c r="AU303" s="422"/>
      <c r="AV303" s="422"/>
      <c r="AW303" s="422"/>
      <c r="AX303" s="422"/>
      <c r="AY303" s="422"/>
      <c r="AZ303" s="422"/>
      <c r="BA303" s="386"/>
      <c r="BB303" s="384"/>
      <c r="BC303" s="384"/>
      <c r="BD303" s="384"/>
      <c r="BE303" s="384"/>
      <c r="BF303" s="384"/>
      <c r="BG303" s="384"/>
      <c r="BH303" s="384"/>
      <c r="BI303" s="384"/>
      <c r="BJ303" s="384"/>
      <c r="BK303" s="384"/>
      <c r="BL303" s="384"/>
      <c r="BM303" s="384"/>
      <c r="BN303" s="384"/>
      <c r="BO303" s="384"/>
      <c r="BP303" s="384"/>
      <c r="BQ303" s="384"/>
      <c r="BR303" s="384"/>
      <c r="BS303" s="384"/>
      <c r="BT303" s="384"/>
      <c r="BU303" s="384"/>
      <c r="BV303" s="384"/>
      <c r="BW303" s="384"/>
      <c r="BX303" s="384"/>
      <c r="BY303" s="386"/>
      <c r="BZ303" s="421"/>
      <c r="CA303" s="421"/>
      <c r="CB303" s="421"/>
      <c r="CC303" s="421"/>
      <c r="CD303" s="421"/>
      <c r="CE303" s="421"/>
      <c r="CF303" s="421"/>
      <c r="CG303" s="421"/>
      <c r="CH303" s="421"/>
      <c r="CI303" s="421"/>
      <c r="CJ303" s="421"/>
      <c r="CK303" s="421"/>
      <c r="CL303" s="421"/>
      <c r="CM303" s="421"/>
      <c r="CN303" s="421"/>
      <c r="CO303" s="421"/>
      <c r="CP303" s="421"/>
      <c r="CQ303" s="421"/>
      <c r="CR303" s="421"/>
      <c r="CS303" s="421"/>
      <c r="CT303" s="421"/>
      <c r="CU303" s="421"/>
      <c r="CV303" s="421"/>
      <c r="CW303" s="421"/>
      <c r="CX303" s="421"/>
      <c r="CY303" s="421"/>
      <c r="CZ303" s="421"/>
    </row>
    <row r="304" s="603" customFormat="true" ht="15" customHeight="true" x14ac:dyDescent="0.2">
      <c r="A304" s="246"/>
      <c r="B304" s="245"/>
      <c r="C304" s="244"/>
      <c r="D304" s="244"/>
      <c r="AI304" s="422"/>
      <c r="AJ304" s="422"/>
      <c r="AK304" s="422"/>
      <c r="AL304" s="422"/>
      <c r="AM304" s="422"/>
      <c r="AN304" s="422"/>
      <c r="AO304" s="422"/>
      <c r="AP304" s="422"/>
      <c r="AQ304" s="422"/>
      <c r="AR304" s="422"/>
      <c r="AS304" s="422"/>
      <c r="AT304" s="422"/>
      <c r="AU304" s="422"/>
      <c r="AV304" s="422"/>
      <c r="AW304" s="422"/>
      <c r="AX304" s="422"/>
      <c r="AY304" s="422"/>
      <c r="AZ304" s="422"/>
      <c r="BA304" s="386"/>
      <c r="BB304" s="384"/>
      <c r="BC304" s="384"/>
      <c r="BD304" s="384"/>
      <c r="BE304" s="384"/>
      <c r="BF304" s="384"/>
      <c r="BG304" s="384"/>
      <c r="BH304" s="384"/>
      <c r="BI304" s="384"/>
      <c r="BJ304" s="384"/>
      <c r="BK304" s="384"/>
      <c r="BL304" s="384"/>
      <c r="BM304" s="384"/>
      <c r="BN304" s="384"/>
      <c r="BO304" s="384"/>
      <c r="BP304" s="384"/>
      <c r="BQ304" s="384"/>
      <c r="BR304" s="384"/>
      <c r="BS304" s="384"/>
      <c r="BT304" s="384"/>
      <c r="BU304" s="384"/>
      <c r="BV304" s="384"/>
      <c r="BW304" s="384"/>
      <c r="BX304" s="384"/>
      <c r="BY304" s="386"/>
      <c r="BZ304" s="421"/>
      <c r="CA304" s="421"/>
      <c r="CB304" s="421"/>
      <c r="CC304" s="421"/>
      <c r="CD304" s="421"/>
      <c r="CE304" s="421"/>
      <c r="CF304" s="421"/>
      <c r="CG304" s="421"/>
      <c r="CH304" s="421"/>
      <c r="CI304" s="421"/>
      <c r="CJ304" s="421"/>
      <c r="CK304" s="421"/>
      <c r="CL304" s="421"/>
      <c r="CM304" s="421"/>
      <c r="CN304" s="421"/>
      <c r="CO304" s="421"/>
      <c r="CP304" s="421"/>
      <c r="CQ304" s="421"/>
      <c r="CR304" s="421"/>
      <c r="CS304" s="421"/>
      <c r="CT304" s="421"/>
      <c r="CU304" s="421"/>
      <c r="CV304" s="421"/>
      <c r="CW304" s="421"/>
      <c r="CX304" s="421"/>
      <c r="CY304" s="421"/>
      <c r="CZ304" s="421"/>
    </row>
    <row r="305" s="603" customFormat="true" ht="15" customHeight="true" x14ac:dyDescent="0.2">
      <c r="A305" s="246"/>
      <c r="B305" s="245"/>
      <c r="C305" s="244"/>
      <c r="D305" s="244"/>
      <c r="AI305" s="422"/>
      <c r="AJ305" s="422"/>
      <c r="AK305" s="422"/>
      <c r="AL305" s="422"/>
      <c r="AM305" s="422"/>
      <c r="AN305" s="422"/>
      <c r="AO305" s="422"/>
      <c r="AP305" s="422"/>
      <c r="AQ305" s="422"/>
      <c r="AR305" s="422"/>
      <c r="AS305" s="422"/>
      <c r="AT305" s="422"/>
      <c r="AU305" s="422"/>
      <c r="AV305" s="422"/>
      <c r="AW305" s="422"/>
      <c r="AX305" s="422"/>
      <c r="AY305" s="422"/>
      <c r="AZ305" s="422"/>
      <c r="BA305" s="386"/>
      <c r="BB305" s="384"/>
      <c r="BC305" s="384"/>
      <c r="BD305" s="384"/>
      <c r="BE305" s="384"/>
      <c r="BF305" s="384"/>
      <c r="BG305" s="384"/>
      <c r="BH305" s="384"/>
      <c r="BI305" s="384"/>
      <c r="BJ305" s="384"/>
      <c r="BK305" s="384"/>
      <c r="BL305" s="384"/>
      <c r="BM305" s="384"/>
      <c r="BN305" s="384"/>
      <c r="BO305" s="384"/>
      <c r="BP305" s="384"/>
      <c r="BQ305" s="384"/>
      <c r="BR305" s="384"/>
      <c r="BS305" s="384"/>
      <c r="BT305" s="384"/>
      <c r="BU305" s="384"/>
      <c r="BV305" s="384"/>
      <c r="BW305" s="384"/>
      <c r="BX305" s="384"/>
      <c r="BY305" s="386"/>
      <c r="BZ305" s="421"/>
      <c r="CA305" s="421"/>
      <c r="CB305" s="421"/>
      <c r="CC305" s="421"/>
      <c r="CD305" s="421"/>
      <c r="CE305" s="421"/>
      <c r="CF305" s="421"/>
      <c r="CG305" s="421"/>
      <c r="CH305" s="421"/>
      <c r="CI305" s="421"/>
      <c r="CJ305" s="421"/>
      <c r="CK305" s="421"/>
      <c r="CL305" s="421"/>
      <c r="CM305" s="421"/>
      <c r="CN305" s="421"/>
      <c r="CO305" s="421"/>
      <c r="CP305" s="421"/>
      <c r="CQ305" s="421"/>
      <c r="CR305" s="421"/>
      <c r="CS305" s="421"/>
      <c r="CT305" s="421"/>
      <c r="CU305" s="421"/>
      <c r="CV305" s="421"/>
      <c r="CW305" s="421"/>
      <c r="CX305" s="421"/>
      <c r="CY305" s="421"/>
      <c r="CZ305" s="421"/>
    </row>
    <row r="306" s="603" customFormat="true" ht="15" customHeight="true" x14ac:dyDescent="0.2">
      <c r="B306" s="243"/>
      <c r="AI306" s="422"/>
      <c r="AJ306" s="422"/>
      <c r="AK306" s="422"/>
      <c r="AL306" s="422"/>
      <c r="AM306" s="422"/>
      <c r="AN306" s="422"/>
      <c r="AO306" s="422"/>
      <c r="AP306" s="422"/>
      <c r="AQ306" s="422"/>
      <c r="AR306" s="422"/>
      <c r="AS306" s="422"/>
      <c r="AT306" s="422"/>
      <c r="AU306" s="422"/>
      <c r="AV306" s="422"/>
      <c r="AW306" s="422"/>
      <c r="AX306" s="422"/>
      <c r="AY306" s="422"/>
      <c r="AZ306" s="422"/>
      <c r="BA306" s="386"/>
      <c r="BB306" s="384"/>
      <c r="BC306" s="384"/>
      <c r="BD306" s="384"/>
      <c r="BE306" s="384"/>
      <c r="BF306" s="384"/>
      <c r="BG306" s="384"/>
      <c r="BH306" s="384"/>
      <c r="BI306" s="384"/>
      <c r="BJ306" s="384"/>
      <c r="BK306" s="384"/>
      <c r="BL306" s="384"/>
      <c r="BM306" s="384"/>
      <c r="BN306" s="384"/>
      <c r="BO306" s="384"/>
      <c r="BP306" s="384"/>
      <c r="BQ306" s="384"/>
      <c r="BR306" s="384"/>
      <c r="BS306" s="384"/>
      <c r="BT306" s="384"/>
      <c r="BU306" s="384"/>
      <c r="BV306" s="384"/>
      <c r="BW306" s="384"/>
      <c r="BX306" s="384"/>
      <c r="BY306" s="386"/>
      <c r="BZ306" s="421"/>
      <c r="CA306" s="421"/>
      <c r="CB306" s="421"/>
      <c r="CC306" s="421"/>
      <c r="CD306" s="421"/>
      <c r="CE306" s="421"/>
      <c r="CF306" s="421"/>
      <c r="CG306" s="421"/>
      <c r="CH306" s="421"/>
      <c r="CI306" s="421"/>
      <c r="CJ306" s="421"/>
      <c r="CK306" s="421"/>
      <c r="CL306" s="421"/>
      <c r="CM306" s="421"/>
      <c r="CN306" s="421"/>
      <c r="CO306" s="421"/>
      <c r="CP306" s="421"/>
      <c r="CQ306" s="421"/>
      <c r="CR306" s="421"/>
      <c r="CS306" s="421"/>
      <c r="CT306" s="421"/>
      <c r="CU306" s="421"/>
      <c r="CV306" s="421"/>
      <c r="CW306" s="421"/>
      <c r="CX306" s="421"/>
      <c r="CY306" s="421"/>
      <c r="CZ306" s="421"/>
    </row>
    <row r="307" s="603" customFormat="true" ht="15" customHeight="true" x14ac:dyDescent="0.2">
      <c r="B307" s="243"/>
      <c r="AI307" s="422"/>
      <c r="AJ307" s="422"/>
      <c r="AK307" s="422"/>
      <c r="AL307" s="422"/>
      <c r="AM307" s="422"/>
      <c r="AN307" s="422"/>
      <c r="AO307" s="422"/>
      <c r="AP307" s="422"/>
      <c r="AQ307" s="422"/>
      <c r="AR307" s="422"/>
      <c r="AS307" s="422"/>
      <c r="AT307" s="422"/>
      <c r="AU307" s="422"/>
      <c r="AV307" s="422"/>
      <c r="AW307" s="422"/>
      <c r="AX307" s="422"/>
      <c r="AY307" s="422"/>
      <c r="AZ307" s="422"/>
      <c r="BA307" s="386"/>
      <c r="BB307" s="384"/>
      <c r="BC307" s="384"/>
      <c r="BD307" s="384"/>
      <c r="BE307" s="384"/>
      <c r="BF307" s="384"/>
      <c r="BG307" s="384"/>
      <c r="BH307" s="384"/>
      <c r="BI307" s="384"/>
      <c r="BJ307" s="384"/>
      <c r="BK307" s="384"/>
      <c r="BL307" s="384"/>
      <c r="BM307" s="384"/>
      <c r="BN307" s="384"/>
      <c r="BO307" s="384"/>
      <c r="BP307" s="384"/>
      <c r="BQ307" s="384"/>
      <c r="BR307" s="384"/>
      <c r="BS307" s="384"/>
      <c r="BT307" s="384"/>
      <c r="BU307" s="384"/>
      <c r="BV307" s="384"/>
      <c r="BW307" s="384"/>
      <c r="BX307" s="384"/>
      <c r="BY307" s="386"/>
      <c r="BZ307" s="421"/>
      <c r="CA307" s="421"/>
      <c r="CB307" s="421"/>
      <c r="CC307" s="421"/>
      <c r="CD307" s="421"/>
      <c r="CE307" s="421"/>
      <c r="CF307" s="421"/>
      <c r="CG307" s="421"/>
      <c r="CH307" s="421"/>
      <c r="CI307" s="421"/>
      <c r="CJ307" s="421"/>
      <c r="CK307" s="421"/>
      <c r="CL307" s="421"/>
      <c r="CM307" s="421"/>
      <c r="CN307" s="421"/>
      <c r="CO307" s="421"/>
      <c r="CP307" s="421"/>
      <c r="CQ307" s="421"/>
      <c r="CR307" s="421"/>
      <c r="CS307" s="421"/>
      <c r="CT307" s="421"/>
      <c r="CU307" s="421"/>
      <c r="CV307" s="421"/>
      <c r="CW307" s="421"/>
      <c r="CX307" s="421"/>
      <c r="CY307" s="421"/>
      <c r="CZ307" s="421"/>
    </row>
    <row r="308" s="603" customFormat="true" ht="15" customHeight="true" x14ac:dyDescent="0.2">
      <c r="B308" s="243"/>
      <c r="AI308" s="422"/>
      <c r="AJ308" s="422"/>
      <c r="AK308" s="422"/>
      <c r="AL308" s="422"/>
      <c r="AM308" s="422"/>
      <c r="AN308" s="422"/>
      <c r="AO308" s="422"/>
      <c r="AP308" s="422"/>
      <c r="AQ308" s="422"/>
      <c r="AR308" s="422"/>
      <c r="AS308" s="422"/>
      <c r="AT308" s="422"/>
      <c r="AU308" s="422"/>
      <c r="AV308" s="422"/>
      <c r="AW308" s="422"/>
      <c r="AX308" s="422"/>
      <c r="AY308" s="422"/>
      <c r="AZ308" s="422"/>
      <c r="BA308" s="386"/>
      <c r="BB308" s="384"/>
      <c r="BC308" s="384"/>
      <c r="BD308" s="384"/>
      <c r="BE308" s="384"/>
      <c r="BF308" s="384"/>
      <c r="BG308" s="384"/>
      <c r="BH308" s="384"/>
      <c r="BI308" s="384"/>
      <c r="BJ308" s="384"/>
      <c r="BK308" s="384"/>
      <c r="BL308" s="384"/>
      <c r="BM308" s="384"/>
      <c r="BN308" s="384"/>
      <c r="BO308" s="384"/>
      <c r="BP308" s="384"/>
      <c r="BQ308" s="384"/>
      <c r="BR308" s="384"/>
      <c r="BS308" s="384"/>
      <c r="BT308" s="384"/>
      <c r="BU308" s="384"/>
      <c r="BV308" s="384"/>
      <c r="BW308" s="384"/>
      <c r="BX308" s="384"/>
      <c r="BY308" s="386"/>
      <c r="BZ308" s="421"/>
      <c r="CA308" s="421"/>
      <c r="CB308" s="421"/>
      <c r="CC308" s="421"/>
      <c r="CD308" s="421"/>
      <c r="CE308" s="421"/>
      <c r="CF308" s="421"/>
      <c r="CG308" s="421"/>
      <c r="CH308" s="421"/>
      <c r="CI308" s="421"/>
      <c r="CJ308" s="421"/>
      <c r="CK308" s="421"/>
      <c r="CL308" s="421"/>
      <c r="CM308" s="421"/>
      <c r="CN308" s="421"/>
      <c r="CO308" s="421"/>
      <c r="CP308" s="421"/>
      <c r="CQ308" s="421"/>
      <c r="CR308" s="421"/>
      <c r="CS308" s="421"/>
      <c r="CT308" s="421"/>
      <c r="CU308" s="421"/>
      <c r="CV308" s="421"/>
      <c r="CW308" s="421"/>
      <c r="CX308" s="421"/>
      <c r="CY308" s="421"/>
      <c r="CZ308" s="421"/>
    </row>
    <row r="309" s="603" customFormat="true" ht="15" customHeight="true" x14ac:dyDescent="0.2">
      <c r="B309" s="243"/>
      <c r="AI309" s="422"/>
      <c r="AJ309" s="422"/>
      <c r="AK309" s="422"/>
      <c r="AL309" s="422"/>
      <c r="AM309" s="422"/>
      <c r="AN309" s="422"/>
      <c r="AO309" s="422"/>
      <c r="AP309" s="422"/>
      <c r="AQ309" s="422"/>
      <c r="AR309" s="422"/>
      <c r="AS309" s="422"/>
      <c r="AT309" s="422"/>
      <c r="AU309" s="422"/>
      <c r="AV309" s="422"/>
      <c r="AW309" s="422"/>
      <c r="AX309" s="422"/>
      <c r="AY309" s="422"/>
      <c r="AZ309" s="422"/>
      <c r="BA309" s="386"/>
      <c r="BB309" s="384"/>
      <c r="BC309" s="384"/>
      <c r="BD309" s="384"/>
      <c r="BE309" s="384"/>
      <c r="BF309" s="384"/>
      <c r="BG309" s="384"/>
      <c r="BH309" s="384"/>
      <c r="BI309" s="384"/>
      <c r="BJ309" s="384"/>
      <c r="BK309" s="384"/>
      <c r="BL309" s="384"/>
      <c r="BM309" s="384"/>
      <c r="BN309" s="384"/>
      <c r="BO309" s="384"/>
      <c r="BP309" s="384"/>
      <c r="BQ309" s="384"/>
      <c r="BR309" s="384"/>
      <c r="BS309" s="384"/>
      <c r="BT309" s="384"/>
      <c r="BU309" s="384"/>
      <c r="BV309" s="384"/>
      <c r="BW309" s="384"/>
      <c r="BX309" s="384"/>
      <c r="BY309" s="386"/>
      <c r="BZ309" s="421"/>
      <c r="CA309" s="421"/>
      <c r="CB309" s="421"/>
      <c r="CC309" s="421"/>
      <c r="CD309" s="421"/>
      <c r="CE309" s="421"/>
      <c r="CF309" s="421"/>
      <c r="CG309" s="421"/>
      <c r="CH309" s="421"/>
      <c r="CI309" s="421"/>
      <c r="CJ309" s="421"/>
      <c r="CK309" s="421"/>
      <c r="CL309" s="421"/>
      <c r="CM309" s="421"/>
      <c r="CN309" s="421"/>
      <c r="CO309" s="421"/>
      <c r="CP309" s="421"/>
      <c r="CQ309" s="421"/>
      <c r="CR309" s="421"/>
      <c r="CS309" s="421"/>
      <c r="CT309" s="421"/>
      <c r="CU309" s="421"/>
      <c r="CV309" s="421"/>
      <c r="CW309" s="421"/>
      <c r="CX309" s="421"/>
      <c r="CY309" s="421"/>
      <c r="CZ309" s="421"/>
    </row>
    <row r="310" s="603" customFormat="true" ht="15" customHeight="true" x14ac:dyDescent="0.2">
      <c r="B310" s="243"/>
      <c r="AI310" s="422"/>
      <c r="AJ310" s="422"/>
      <c r="AK310" s="422"/>
      <c r="AL310" s="422"/>
      <c r="AM310" s="422"/>
      <c r="AN310" s="422"/>
      <c r="AO310" s="422"/>
      <c r="AP310" s="422"/>
      <c r="AQ310" s="422"/>
      <c r="AR310" s="422"/>
      <c r="AS310" s="422"/>
      <c r="AT310" s="422"/>
      <c r="AU310" s="422"/>
      <c r="AV310" s="422"/>
      <c r="AW310" s="422"/>
      <c r="AX310" s="422"/>
      <c r="AY310" s="422"/>
      <c r="AZ310" s="422"/>
      <c r="BA310" s="386"/>
      <c r="BB310" s="384"/>
      <c r="BC310" s="384"/>
      <c r="BD310" s="384"/>
      <c r="BE310" s="384"/>
      <c r="BF310" s="384"/>
      <c r="BG310" s="384"/>
      <c r="BH310" s="384"/>
      <c r="BI310" s="384"/>
      <c r="BJ310" s="384"/>
      <c r="BK310" s="384"/>
      <c r="BL310" s="384"/>
      <c r="BM310" s="384"/>
      <c r="BN310" s="384"/>
      <c r="BO310" s="384"/>
      <c r="BP310" s="384"/>
      <c r="BQ310" s="384"/>
      <c r="BR310" s="384"/>
      <c r="BS310" s="384"/>
      <c r="BT310" s="384"/>
      <c r="BU310" s="384"/>
      <c r="BV310" s="384"/>
      <c r="BW310" s="384"/>
      <c r="BX310" s="384"/>
      <c r="BY310" s="386"/>
      <c r="BZ310" s="421"/>
      <c r="CA310" s="421"/>
      <c r="CB310" s="421"/>
      <c r="CC310" s="421"/>
      <c r="CD310" s="421"/>
      <c r="CE310" s="421"/>
      <c r="CF310" s="421"/>
      <c r="CG310" s="421"/>
      <c r="CH310" s="421"/>
      <c r="CI310" s="421"/>
      <c r="CJ310" s="421"/>
      <c r="CK310" s="421"/>
      <c r="CL310" s="421"/>
      <c r="CM310" s="421"/>
      <c r="CN310" s="421"/>
      <c r="CO310" s="421"/>
      <c r="CP310" s="421"/>
      <c r="CQ310" s="421"/>
      <c r="CR310" s="421"/>
      <c r="CS310" s="421"/>
      <c r="CT310" s="421"/>
      <c r="CU310" s="421"/>
      <c r="CV310" s="421"/>
      <c r="CW310" s="421"/>
      <c r="CX310" s="421"/>
      <c r="CY310" s="421"/>
      <c r="CZ310" s="421"/>
    </row>
    <row r="311" s="603" customFormat="true" ht="15" customHeight="true" x14ac:dyDescent="0.2">
      <c r="B311" s="243"/>
      <c r="AI311" s="422"/>
      <c r="AJ311" s="422"/>
      <c r="AK311" s="422"/>
      <c r="AL311" s="422"/>
      <c r="AM311" s="422"/>
      <c r="AN311" s="422"/>
      <c r="AO311" s="422"/>
      <c r="AP311" s="422"/>
      <c r="AQ311" s="422"/>
      <c r="AR311" s="422"/>
      <c r="AS311" s="422"/>
      <c r="AT311" s="422"/>
      <c r="AU311" s="422"/>
      <c r="AV311" s="422"/>
      <c r="AW311" s="422"/>
      <c r="AX311" s="422"/>
      <c r="AY311" s="422"/>
      <c r="AZ311" s="422"/>
      <c r="BA311" s="386"/>
      <c r="BB311" s="384"/>
      <c r="BC311" s="384"/>
      <c r="BD311" s="384"/>
      <c r="BE311" s="384"/>
      <c r="BF311" s="384"/>
      <c r="BG311" s="384"/>
      <c r="BH311" s="384"/>
      <c r="BI311" s="384"/>
      <c r="BJ311" s="384"/>
      <c r="BK311" s="384"/>
      <c r="BL311" s="384"/>
      <c r="BM311" s="384"/>
      <c r="BN311" s="384"/>
      <c r="BO311" s="384"/>
      <c r="BP311" s="384"/>
      <c r="BQ311" s="384"/>
      <c r="BR311" s="384"/>
      <c r="BS311" s="384"/>
      <c r="BT311" s="384"/>
      <c r="BU311" s="384"/>
      <c r="BV311" s="384"/>
      <c r="BW311" s="384"/>
      <c r="BX311" s="384"/>
      <c r="BY311" s="386"/>
      <c r="BZ311" s="421"/>
      <c r="CA311" s="421"/>
      <c r="CB311" s="421"/>
      <c r="CC311" s="421"/>
      <c r="CD311" s="421"/>
      <c r="CE311" s="421"/>
      <c r="CF311" s="421"/>
      <c r="CG311" s="421"/>
      <c r="CH311" s="421"/>
      <c r="CI311" s="421"/>
      <c r="CJ311" s="421"/>
      <c r="CK311" s="421"/>
      <c r="CL311" s="421"/>
      <c r="CM311" s="421"/>
      <c r="CN311" s="421"/>
      <c r="CO311" s="421"/>
      <c r="CP311" s="421"/>
      <c r="CQ311" s="421"/>
      <c r="CR311" s="421"/>
      <c r="CS311" s="421"/>
      <c r="CT311" s="421"/>
      <c r="CU311" s="421"/>
      <c r="CV311" s="421"/>
      <c r="CW311" s="421"/>
      <c r="CX311" s="421"/>
      <c r="CY311" s="421"/>
      <c r="CZ311" s="421"/>
    </row>
    <row r="312" s="603" customFormat="true" ht="15" customHeight="true" x14ac:dyDescent="0.2">
      <c r="B312" s="243"/>
      <c r="AI312" s="422"/>
      <c r="AJ312" s="422"/>
      <c r="AK312" s="422"/>
      <c r="AL312" s="422"/>
      <c r="AM312" s="422"/>
      <c r="AN312" s="422"/>
      <c r="AO312" s="422"/>
      <c r="AP312" s="422"/>
      <c r="AQ312" s="422"/>
      <c r="AR312" s="422"/>
      <c r="AS312" s="422"/>
      <c r="AT312" s="422"/>
      <c r="AU312" s="422"/>
      <c r="AV312" s="422"/>
      <c r="AW312" s="422"/>
      <c r="AX312" s="422"/>
      <c r="AY312" s="422"/>
      <c r="AZ312" s="422"/>
      <c r="BA312" s="386"/>
      <c r="BB312" s="384"/>
      <c r="BC312" s="384"/>
      <c r="BD312" s="384"/>
      <c r="BE312" s="384"/>
      <c r="BF312" s="384"/>
      <c r="BG312" s="384"/>
      <c r="BH312" s="384"/>
      <c r="BI312" s="384"/>
      <c r="BJ312" s="384"/>
      <c r="BK312" s="384"/>
      <c r="BL312" s="384"/>
      <c r="BM312" s="384"/>
      <c r="BN312" s="384"/>
      <c r="BO312" s="384"/>
      <c r="BP312" s="384"/>
      <c r="BQ312" s="384"/>
      <c r="BR312" s="384"/>
      <c r="BS312" s="384"/>
      <c r="BT312" s="384"/>
      <c r="BU312" s="384"/>
      <c r="BV312" s="384"/>
      <c r="BW312" s="384"/>
      <c r="BX312" s="384"/>
      <c r="BY312" s="386"/>
      <c r="BZ312" s="421"/>
      <c r="CA312" s="421"/>
      <c r="CB312" s="421"/>
      <c r="CC312" s="421"/>
      <c r="CD312" s="421"/>
      <c r="CE312" s="421"/>
      <c r="CF312" s="421"/>
      <c r="CG312" s="421"/>
      <c r="CH312" s="421"/>
      <c r="CI312" s="421"/>
      <c r="CJ312" s="421"/>
      <c r="CK312" s="421"/>
      <c r="CL312" s="421"/>
      <c r="CM312" s="421"/>
      <c r="CN312" s="421"/>
      <c r="CO312" s="421"/>
      <c r="CP312" s="421"/>
      <c r="CQ312" s="421"/>
      <c r="CR312" s="421"/>
      <c r="CS312" s="421"/>
      <c r="CT312" s="421"/>
      <c r="CU312" s="421"/>
      <c r="CV312" s="421"/>
      <c r="CW312" s="421"/>
      <c r="CX312" s="421"/>
      <c r="CY312" s="421"/>
      <c r="CZ312" s="421"/>
    </row>
    <row r="313" s="603" customFormat="true" ht="15" customHeight="true" x14ac:dyDescent="0.2">
      <c r="B313" s="243"/>
      <c r="AI313" s="422"/>
      <c r="AJ313" s="422"/>
      <c r="AK313" s="422"/>
      <c r="AL313" s="422"/>
      <c r="AM313" s="422"/>
      <c r="AN313" s="422"/>
      <c r="AO313" s="422"/>
      <c r="AP313" s="422"/>
      <c r="AQ313" s="422"/>
      <c r="AR313" s="422"/>
      <c r="AS313" s="422"/>
      <c r="AT313" s="422"/>
      <c r="AU313" s="422"/>
      <c r="AV313" s="422"/>
      <c r="AW313" s="422"/>
      <c r="AX313" s="422"/>
      <c r="AY313" s="422"/>
      <c r="AZ313" s="422"/>
      <c r="BA313" s="386"/>
      <c r="BB313" s="384"/>
      <c r="BC313" s="384"/>
      <c r="BD313" s="384"/>
      <c r="BE313" s="384"/>
      <c r="BF313" s="384"/>
      <c r="BG313" s="384"/>
      <c r="BH313" s="384"/>
      <c r="BI313" s="384"/>
      <c r="BJ313" s="384"/>
      <c r="BK313" s="384"/>
      <c r="BL313" s="384"/>
      <c r="BM313" s="384"/>
      <c r="BN313" s="384"/>
      <c r="BO313" s="384"/>
      <c r="BP313" s="384"/>
      <c r="BQ313" s="384"/>
      <c r="BR313" s="384"/>
      <c r="BS313" s="384"/>
      <c r="BT313" s="384"/>
      <c r="BU313" s="384"/>
      <c r="BV313" s="384"/>
      <c r="BW313" s="384"/>
      <c r="BX313" s="384"/>
      <c r="BY313" s="386"/>
      <c r="BZ313" s="421"/>
      <c r="CA313" s="421"/>
      <c r="CB313" s="421"/>
      <c r="CC313" s="421"/>
      <c r="CD313" s="421"/>
      <c r="CE313" s="421"/>
      <c r="CF313" s="421"/>
      <c r="CG313" s="421"/>
      <c r="CH313" s="421"/>
      <c r="CI313" s="421"/>
      <c r="CJ313" s="421"/>
      <c r="CK313" s="421"/>
      <c r="CL313" s="421"/>
      <c r="CM313" s="421"/>
      <c r="CN313" s="421"/>
      <c r="CO313" s="421"/>
      <c r="CP313" s="421"/>
      <c r="CQ313" s="421"/>
      <c r="CR313" s="421"/>
      <c r="CS313" s="421"/>
      <c r="CT313" s="421"/>
      <c r="CU313" s="421"/>
      <c r="CV313" s="421"/>
      <c r="CW313" s="421"/>
      <c r="CX313" s="421"/>
      <c r="CY313" s="421"/>
      <c r="CZ313" s="421"/>
    </row>
    <row r="314" s="603" customFormat="true" ht="15" customHeight="true" x14ac:dyDescent="0.2">
      <c r="B314" s="243"/>
      <c r="AI314" s="422"/>
      <c r="AJ314" s="422"/>
      <c r="AK314" s="422"/>
      <c r="AL314" s="422"/>
      <c r="AM314" s="422"/>
      <c r="AN314" s="422"/>
      <c r="AO314" s="422"/>
      <c r="AP314" s="422"/>
      <c r="AQ314" s="422"/>
      <c r="AR314" s="422"/>
      <c r="AS314" s="422"/>
      <c r="AT314" s="422"/>
      <c r="AU314" s="422"/>
      <c r="AV314" s="422"/>
      <c r="AW314" s="422"/>
      <c r="AX314" s="422"/>
      <c r="AY314" s="422"/>
      <c r="AZ314" s="422"/>
      <c r="BA314" s="386"/>
      <c r="BB314" s="384"/>
      <c r="BC314" s="384"/>
      <c r="BD314" s="384"/>
      <c r="BE314" s="384"/>
      <c r="BF314" s="384"/>
      <c r="BG314" s="384"/>
      <c r="BH314" s="384"/>
      <c r="BI314" s="384"/>
      <c r="BJ314" s="384"/>
      <c r="BK314" s="384"/>
      <c r="BL314" s="384"/>
      <c r="BM314" s="384"/>
      <c r="BN314" s="384"/>
      <c r="BO314" s="384"/>
      <c r="BP314" s="384"/>
      <c r="BQ314" s="384"/>
      <c r="BR314" s="384"/>
      <c r="BS314" s="384"/>
      <c r="BT314" s="384"/>
      <c r="BU314" s="384"/>
      <c r="BV314" s="384"/>
      <c r="BW314" s="384"/>
      <c r="BX314" s="384"/>
      <c r="BY314" s="386"/>
      <c r="BZ314" s="421"/>
      <c r="CA314" s="421"/>
      <c r="CB314" s="421"/>
      <c r="CC314" s="421"/>
      <c r="CD314" s="421"/>
      <c r="CE314" s="421"/>
      <c r="CF314" s="421"/>
      <c r="CG314" s="421"/>
      <c r="CH314" s="421"/>
      <c r="CI314" s="421"/>
      <c r="CJ314" s="421"/>
      <c r="CK314" s="421"/>
      <c r="CL314" s="421"/>
      <c r="CM314" s="421"/>
      <c r="CN314" s="421"/>
      <c r="CO314" s="421"/>
      <c r="CP314" s="421"/>
      <c r="CQ314" s="421"/>
      <c r="CR314" s="421"/>
      <c r="CS314" s="421"/>
      <c r="CT314" s="421"/>
      <c r="CU314" s="421"/>
      <c r="CV314" s="421"/>
      <c r="CW314" s="421"/>
      <c r="CX314" s="421"/>
      <c r="CY314" s="421"/>
      <c r="CZ314" s="421"/>
    </row>
    <row r="315" s="603" customFormat="true" ht="15" customHeight="true" x14ac:dyDescent="0.2">
      <c r="B315" s="243"/>
      <c r="AI315" s="422"/>
      <c r="AJ315" s="422"/>
      <c r="AK315" s="422"/>
      <c r="AL315" s="422"/>
      <c r="AM315" s="422"/>
      <c r="AN315" s="422"/>
      <c r="AO315" s="422"/>
      <c r="AP315" s="422"/>
      <c r="AQ315" s="422"/>
      <c r="AR315" s="422"/>
      <c r="AS315" s="422"/>
      <c r="AT315" s="422"/>
      <c r="AU315" s="422"/>
      <c r="AV315" s="422"/>
      <c r="AW315" s="422"/>
      <c r="AX315" s="422"/>
      <c r="AY315" s="422"/>
      <c r="AZ315" s="422"/>
      <c r="BA315" s="386"/>
      <c r="BB315" s="384"/>
      <c r="BC315" s="384"/>
      <c r="BD315" s="384"/>
      <c r="BE315" s="384"/>
      <c r="BF315" s="384"/>
      <c r="BG315" s="384"/>
      <c r="BH315" s="384"/>
      <c r="BI315" s="384"/>
      <c r="BJ315" s="384"/>
      <c r="BK315" s="384"/>
      <c r="BL315" s="384"/>
      <c r="BM315" s="384"/>
      <c r="BN315" s="384"/>
      <c r="BO315" s="384"/>
      <c r="BP315" s="384"/>
      <c r="BQ315" s="384"/>
      <c r="BR315" s="384"/>
      <c r="BS315" s="384"/>
      <c r="BT315" s="384"/>
      <c r="BU315" s="384"/>
      <c r="BV315" s="384"/>
      <c r="BW315" s="384"/>
      <c r="BX315" s="384"/>
      <c r="BY315" s="386"/>
      <c r="BZ315" s="421"/>
      <c r="CA315" s="421"/>
      <c r="CB315" s="421"/>
      <c r="CC315" s="421"/>
      <c r="CD315" s="421"/>
      <c r="CE315" s="421"/>
      <c r="CF315" s="421"/>
      <c r="CG315" s="421"/>
      <c r="CH315" s="421"/>
      <c r="CI315" s="421"/>
      <c r="CJ315" s="421"/>
      <c r="CK315" s="421"/>
      <c r="CL315" s="421"/>
      <c r="CM315" s="421"/>
      <c r="CN315" s="421"/>
      <c r="CO315" s="421"/>
      <c r="CP315" s="421"/>
      <c r="CQ315" s="421"/>
      <c r="CR315" s="421"/>
      <c r="CS315" s="421"/>
      <c r="CT315" s="421"/>
      <c r="CU315" s="421"/>
      <c r="CV315" s="421"/>
      <c r="CW315" s="421"/>
      <c r="CX315" s="421"/>
      <c r="CY315" s="421"/>
      <c r="CZ315" s="421"/>
    </row>
    <row r="316" s="603" customFormat="true" ht="15" customHeight="true" x14ac:dyDescent="0.2">
      <c r="B316" s="243"/>
      <c r="AI316" s="422"/>
      <c r="AJ316" s="422"/>
      <c r="AK316" s="422"/>
      <c r="AL316" s="422"/>
      <c r="AM316" s="422"/>
      <c r="AN316" s="422"/>
      <c r="AO316" s="422"/>
      <c r="AP316" s="422"/>
      <c r="AQ316" s="422"/>
      <c r="AR316" s="422"/>
      <c r="AS316" s="422"/>
      <c r="AT316" s="422"/>
      <c r="AU316" s="422"/>
      <c r="AV316" s="422"/>
      <c r="AW316" s="422"/>
      <c r="AX316" s="422"/>
      <c r="AY316" s="422"/>
      <c r="AZ316" s="422"/>
      <c r="BA316" s="386"/>
      <c r="BB316" s="384"/>
      <c r="BC316" s="384"/>
      <c r="BD316" s="384"/>
      <c r="BE316" s="384"/>
      <c r="BF316" s="384"/>
      <c r="BG316" s="384"/>
      <c r="BH316" s="384"/>
      <c r="BI316" s="384"/>
      <c r="BJ316" s="384"/>
      <c r="BK316" s="384"/>
      <c r="BL316" s="384"/>
      <c r="BM316" s="384"/>
      <c r="BN316" s="384"/>
      <c r="BO316" s="384"/>
      <c r="BP316" s="384"/>
      <c r="BQ316" s="384"/>
      <c r="BR316" s="384"/>
      <c r="BS316" s="384"/>
      <c r="BT316" s="384"/>
      <c r="BU316" s="384"/>
      <c r="BV316" s="384"/>
      <c r="BW316" s="384"/>
      <c r="BX316" s="384"/>
      <c r="BY316" s="386"/>
      <c r="BZ316" s="421"/>
      <c r="CA316" s="421"/>
      <c r="CB316" s="421"/>
      <c r="CC316" s="421"/>
      <c r="CD316" s="421"/>
      <c r="CE316" s="421"/>
      <c r="CF316" s="421"/>
      <c r="CG316" s="421"/>
      <c r="CH316" s="421"/>
      <c r="CI316" s="421"/>
      <c r="CJ316" s="421"/>
      <c r="CK316" s="421"/>
      <c r="CL316" s="421"/>
      <c r="CM316" s="421"/>
      <c r="CN316" s="421"/>
      <c r="CO316" s="421"/>
      <c r="CP316" s="421"/>
      <c r="CQ316" s="421"/>
      <c r="CR316" s="421"/>
      <c r="CS316" s="421"/>
      <c r="CT316" s="421"/>
      <c r="CU316" s="421"/>
      <c r="CV316" s="421"/>
      <c r="CW316" s="421"/>
      <c r="CX316" s="421"/>
      <c r="CY316" s="421"/>
      <c r="CZ316" s="421"/>
    </row>
    <row r="317" s="603" customFormat="true" ht="15" customHeight="true" x14ac:dyDescent="0.2">
      <c r="B317" s="243"/>
      <c r="AI317" s="422"/>
      <c r="AJ317" s="422"/>
      <c r="AK317" s="422"/>
      <c r="AL317" s="422"/>
      <c r="AM317" s="422"/>
      <c r="AN317" s="422"/>
      <c r="AO317" s="422"/>
      <c r="AP317" s="422"/>
      <c r="AQ317" s="422"/>
      <c r="AR317" s="422"/>
      <c r="AS317" s="422"/>
      <c r="AT317" s="422"/>
      <c r="AU317" s="422"/>
      <c r="AV317" s="422"/>
      <c r="AW317" s="422"/>
      <c r="AX317" s="422"/>
      <c r="AY317" s="422"/>
      <c r="AZ317" s="422"/>
      <c r="BA317" s="386"/>
      <c r="BB317" s="384"/>
      <c r="BC317" s="384"/>
      <c r="BD317" s="384"/>
      <c r="BE317" s="384"/>
      <c r="BF317" s="384"/>
      <c r="BG317" s="384"/>
      <c r="BH317" s="384"/>
      <c r="BI317" s="384"/>
      <c r="BJ317" s="384"/>
      <c r="BK317" s="384"/>
      <c r="BL317" s="384"/>
      <c r="BM317" s="384"/>
      <c r="BN317" s="384"/>
      <c r="BO317" s="384"/>
      <c r="BP317" s="384"/>
      <c r="BQ317" s="384"/>
      <c r="BR317" s="384"/>
      <c r="BS317" s="384"/>
      <c r="BT317" s="384"/>
      <c r="BU317" s="384"/>
      <c r="BV317" s="384"/>
      <c r="BW317" s="384"/>
      <c r="BX317" s="384"/>
      <c r="BY317" s="386"/>
      <c r="BZ317" s="421"/>
      <c r="CA317" s="421"/>
      <c r="CB317" s="421"/>
      <c r="CC317" s="421"/>
      <c r="CD317" s="421"/>
      <c r="CE317" s="421"/>
      <c r="CF317" s="421"/>
      <c r="CG317" s="421"/>
      <c r="CH317" s="421"/>
      <c r="CI317" s="421"/>
      <c r="CJ317" s="421"/>
      <c r="CK317" s="421"/>
      <c r="CL317" s="421"/>
      <c r="CM317" s="421"/>
      <c r="CN317" s="421"/>
      <c r="CO317" s="421"/>
      <c r="CP317" s="421"/>
      <c r="CQ317" s="421"/>
      <c r="CR317" s="421"/>
      <c r="CS317" s="421"/>
      <c r="CT317" s="421"/>
      <c r="CU317" s="421"/>
      <c r="CV317" s="421"/>
      <c r="CW317" s="421"/>
      <c r="CX317" s="421"/>
      <c r="CY317" s="421"/>
      <c r="CZ317" s="421"/>
    </row>
    <row r="318" s="603" customFormat="true" ht="15" customHeight="true" x14ac:dyDescent="0.2">
      <c r="B318" s="243"/>
      <c r="AI318" s="422"/>
      <c r="AJ318" s="422"/>
      <c r="AK318" s="422"/>
      <c r="AL318" s="422"/>
      <c r="AM318" s="422"/>
      <c r="AN318" s="422"/>
      <c r="AO318" s="422"/>
      <c r="AP318" s="422"/>
      <c r="AQ318" s="422"/>
      <c r="AR318" s="422"/>
      <c r="AS318" s="422"/>
      <c r="AT318" s="422"/>
      <c r="AU318" s="422"/>
      <c r="AV318" s="422"/>
      <c r="AW318" s="422"/>
      <c r="AX318" s="422"/>
      <c r="AY318" s="422"/>
      <c r="AZ318" s="422"/>
      <c r="BA318" s="386"/>
      <c r="BB318" s="384"/>
      <c r="BC318" s="384"/>
      <c r="BD318" s="384"/>
      <c r="BE318" s="384"/>
      <c r="BF318" s="384"/>
      <c r="BG318" s="384"/>
      <c r="BH318" s="384"/>
      <c r="BI318" s="384"/>
      <c r="BJ318" s="384"/>
      <c r="BK318" s="384"/>
      <c r="BL318" s="384"/>
      <c r="BM318" s="384"/>
      <c r="BN318" s="384"/>
      <c r="BO318" s="384"/>
      <c r="BP318" s="384"/>
      <c r="BQ318" s="384"/>
      <c r="BR318" s="384"/>
      <c r="BS318" s="384"/>
      <c r="BT318" s="384"/>
      <c r="BU318" s="384"/>
      <c r="BV318" s="384"/>
      <c r="BW318" s="384"/>
      <c r="BX318" s="384"/>
      <c r="BY318" s="386"/>
      <c r="BZ318" s="421"/>
      <c r="CA318" s="421"/>
      <c r="CB318" s="421"/>
      <c r="CC318" s="421"/>
      <c r="CD318" s="421"/>
      <c r="CE318" s="421"/>
      <c r="CF318" s="421"/>
      <c r="CG318" s="421"/>
      <c r="CH318" s="421"/>
      <c r="CI318" s="421"/>
      <c r="CJ318" s="421"/>
      <c r="CK318" s="421"/>
      <c r="CL318" s="421"/>
      <c r="CM318" s="421"/>
      <c r="CN318" s="421"/>
      <c r="CO318" s="421"/>
      <c r="CP318" s="421"/>
      <c r="CQ318" s="421"/>
      <c r="CR318" s="421"/>
      <c r="CS318" s="421"/>
      <c r="CT318" s="421"/>
      <c r="CU318" s="421"/>
      <c r="CV318" s="421"/>
      <c r="CW318" s="421"/>
      <c r="CX318" s="421"/>
      <c r="CY318" s="421"/>
      <c r="CZ318" s="421"/>
    </row>
    <row r="319" s="603" customFormat="true" ht="15" customHeight="true" x14ac:dyDescent="0.2">
      <c r="B319" s="243"/>
      <c r="AI319" s="422"/>
      <c r="AJ319" s="422"/>
      <c r="AK319" s="422"/>
      <c r="AL319" s="422"/>
      <c r="AM319" s="422"/>
      <c r="AN319" s="422"/>
      <c r="AO319" s="422"/>
      <c r="AP319" s="422"/>
      <c r="AQ319" s="422"/>
      <c r="AR319" s="422"/>
      <c r="AS319" s="422"/>
      <c r="AT319" s="422"/>
      <c r="AU319" s="422"/>
      <c r="AV319" s="422"/>
      <c r="AW319" s="422"/>
      <c r="AX319" s="422"/>
      <c r="AY319" s="422"/>
      <c r="AZ319" s="422"/>
      <c r="BA319" s="386"/>
      <c r="BB319" s="384"/>
      <c r="BC319" s="384"/>
      <c r="BD319" s="384"/>
      <c r="BE319" s="384"/>
      <c r="BF319" s="384"/>
      <c r="BG319" s="384"/>
      <c r="BH319" s="384"/>
      <c r="BI319" s="384"/>
      <c r="BJ319" s="384"/>
      <c r="BK319" s="384"/>
      <c r="BL319" s="384"/>
      <c r="BM319" s="384"/>
      <c r="BN319" s="384"/>
      <c r="BO319" s="384"/>
      <c r="BP319" s="384"/>
      <c r="BQ319" s="384"/>
      <c r="BR319" s="384"/>
      <c r="BS319" s="384"/>
      <c r="BT319" s="384"/>
      <c r="BU319" s="384"/>
      <c r="BV319" s="384"/>
      <c r="BW319" s="384"/>
      <c r="BX319" s="384"/>
      <c r="BY319" s="386"/>
      <c r="BZ319" s="421"/>
      <c r="CA319" s="421"/>
      <c r="CB319" s="421"/>
      <c r="CC319" s="421"/>
      <c r="CD319" s="421"/>
      <c r="CE319" s="421"/>
      <c r="CF319" s="421"/>
      <c r="CG319" s="421"/>
      <c r="CH319" s="421"/>
      <c r="CI319" s="421"/>
      <c r="CJ319" s="421"/>
      <c r="CK319" s="421"/>
      <c r="CL319" s="421"/>
      <c r="CM319" s="421"/>
      <c r="CN319" s="421"/>
      <c r="CO319" s="421"/>
      <c r="CP319" s="421"/>
      <c r="CQ319" s="421"/>
      <c r="CR319" s="421"/>
      <c r="CS319" s="421"/>
      <c r="CT319" s="421"/>
      <c r="CU319" s="421"/>
      <c r="CV319" s="421"/>
      <c r="CW319" s="421"/>
      <c r="CX319" s="421"/>
      <c r="CY319" s="421"/>
      <c r="CZ319" s="421"/>
    </row>
    <row r="320" s="603" customFormat="true" ht="15" customHeight="true" x14ac:dyDescent="0.2">
      <c r="B320" s="243"/>
      <c r="AI320" s="422"/>
      <c r="AJ320" s="422"/>
      <c r="AK320" s="422"/>
      <c r="AL320" s="422"/>
      <c r="AM320" s="422"/>
      <c r="AN320" s="422"/>
      <c r="AO320" s="422"/>
      <c r="AP320" s="422"/>
      <c r="AQ320" s="422"/>
      <c r="AR320" s="422"/>
      <c r="AS320" s="422"/>
      <c r="AT320" s="422"/>
      <c r="AU320" s="422"/>
      <c r="AV320" s="422"/>
      <c r="AW320" s="422"/>
      <c r="AX320" s="422"/>
      <c r="AY320" s="422"/>
      <c r="AZ320" s="422"/>
      <c r="BA320" s="386"/>
      <c r="BB320" s="384"/>
      <c r="BC320" s="384"/>
      <c r="BD320" s="384"/>
      <c r="BE320" s="384"/>
      <c r="BF320" s="384"/>
      <c r="BG320" s="384"/>
      <c r="BH320" s="384"/>
      <c r="BI320" s="384"/>
      <c r="BJ320" s="384"/>
      <c r="BK320" s="384"/>
      <c r="BL320" s="384"/>
      <c r="BM320" s="384"/>
      <c r="BN320" s="384"/>
      <c r="BO320" s="384"/>
      <c r="BP320" s="384"/>
      <c r="BQ320" s="384"/>
      <c r="BR320" s="384"/>
      <c r="BS320" s="384"/>
      <c r="BT320" s="384"/>
      <c r="BU320" s="384"/>
      <c r="BV320" s="384"/>
      <c r="BW320" s="384"/>
      <c r="BX320" s="384"/>
      <c r="BY320" s="386"/>
      <c r="BZ320" s="421"/>
      <c r="CA320" s="421"/>
      <c r="CB320" s="421"/>
      <c r="CC320" s="421"/>
      <c r="CD320" s="421"/>
      <c r="CE320" s="421"/>
      <c r="CF320" s="421"/>
      <c r="CG320" s="421"/>
      <c r="CH320" s="421"/>
      <c r="CI320" s="421"/>
      <c r="CJ320" s="421"/>
      <c r="CK320" s="421"/>
      <c r="CL320" s="421"/>
      <c r="CM320" s="421"/>
      <c r="CN320" s="421"/>
      <c r="CO320" s="421"/>
      <c r="CP320" s="421"/>
      <c r="CQ320" s="421"/>
      <c r="CR320" s="421"/>
      <c r="CS320" s="421"/>
      <c r="CT320" s="421"/>
      <c r="CU320" s="421"/>
      <c r="CV320" s="421"/>
      <c r="CW320" s="421"/>
      <c r="CX320" s="421"/>
      <c r="CY320" s="421"/>
      <c r="CZ320" s="421"/>
    </row>
    <row r="321" s="603" customFormat="true" ht="15" customHeight="true" x14ac:dyDescent="0.2">
      <c r="B321" s="243"/>
      <c r="AI321" s="422"/>
      <c r="AJ321" s="422"/>
      <c r="AK321" s="422"/>
      <c r="AL321" s="422"/>
      <c r="AM321" s="422"/>
      <c r="AN321" s="422"/>
      <c r="AO321" s="422"/>
      <c r="AP321" s="422"/>
      <c r="AQ321" s="422"/>
      <c r="AR321" s="422"/>
      <c r="AS321" s="422"/>
      <c r="AT321" s="422"/>
      <c r="AU321" s="422"/>
      <c r="AV321" s="422"/>
      <c r="AW321" s="422"/>
      <c r="AX321" s="422"/>
      <c r="AY321" s="422"/>
      <c r="AZ321" s="422"/>
      <c r="BA321" s="386"/>
      <c r="BB321" s="384"/>
      <c r="BC321" s="384"/>
      <c r="BD321" s="384"/>
      <c r="BE321" s="384"/>
      <c r="BF321" s="384"/>
      <c r="BG321" s="384"/>
      <c r="BH321" s="384"/>
      <c r="BI321" s="384"/>
      <c r="BJ321" s="384"/>
      <c r="BK321" s="384"/>
      <c r="BL321" s="384"/>
      <c r="BM321" s="384"/>
      <c r="BN321" s="384"/>
      <c r="BO321" s="384"/>
      <c r="BP321" s="384"/>
      <c r="BQ321" s="384"/>
      <c r="BR321" s="384"/>
      <c r="BS321" s="384"/>
      <c r="BT321" s="384"/>
      <c r="BU321" s="384"/>
      <c r="BV321" s="384"/>
      <c r="BW321" s="384"/>
      <c r="BX321" s="384"/>
      <c r="BY321" s="386"/>
      <c r="BZ321" s="421"/>
      <c r="CA321" s="421"/>
      <c r="CB321" s="421"/>
      <c r="CC321" s="421"/>
      <c r="CD321" s="421"/>
      <c r="CE321" s="421"/>
      <c r="CF321" s="421"/>
      <c r="CG321" s="421"/>
      <c r="CH321" s="421"/>
      <c r="CI321" s="421"/>
      <c r="CJ321" s="421"/>
      <c r="CK321" s="421"/>
      <c r="CL321" s="421"/>
      <c r="CM321" s="421"/>
      <c r="CN321" s="421"/>
      <c r="CO321" s="421"/>
      <c r="CP321" s="421"/>
      <c r="CQ321" s="421"/>
      <c r="CR321" s="421"/>
      <c r="CS321" s="421"/>
      <c r="CT321" s="421"/>
      <c r="CU321" s="421"/>
      <c r="CV321" s="421"/>
      <c r="CW321" s="421"/>
      <c r="CX321" s="421"/>
      <c r="CY321" s="421"/>
      <c r="CZ321" s="421"/>
    </row>
    <row r="322" s="603" customFormat="true" ht="15" customHeight="true" x14ac:dyDescent="0.2">
      <c r="B322" s="243"/>
      <c r="AI322" s="422"/>
      <c r="AJ322" s="422"/>
      <c r="AK322" s="422"/>
      <c r="AL322" s="422"/>
      <c r="AM322" s="422"/>
      <c r="AN322" s="422"/>
      <c r="AO322" s="422"/>
      <c r="AP322" s="422"/>
      <c r="AQ322" s="422"/>
      <c r="AR322" s="422"/>
      <c r="AS322" s="422"/>
      <c r="AT322" s="422"/>
      <c r="AU322" s="422"/>
      <c r="AV322" s="422"/>
      <c r="AW322" s="422"/>
      <c r="AX322" s="422"/>
      <c r="AY322" s="422"/>
      <c r="AZ322" s="422"/>
      <c r="BA322" s="386"/>
      <c r="BB322" s="384"/>
      <c r="BC322" s="384"/>
      <c r="BD322" s="384"/>
      <c r="BE322" s="384"/>
      <c r="BF322" s="384"/>
      <c r="BG322" s="384"/>
      <c r="BH322" s="384"/>
      <c r="BI322" s="384"/>
      <c r="BJ322" s="384"/>
      <c r="BK322" s="384"/>
      <c r="BL322" s="384"/>
      <c r="BM322" s="384"/>
      <c r="BN322" s="384"/>
      <c r="BO322" s="384"/>
      <c r="BP322" s="384"/>
      <c r="BQ322" s="384"/>
      <c r="BR322" s="384"/>
      <c r="BS322" s="384"/>
      <c r="BT322" s="384"/>
      <c r="BU322" s="384"/>
      <c r="BV322" s="384"/>
      <c r="BW322" s="384"/>
      <c r="BX322" s="384"/>
      <c r="BY322" s="386"/>
      <c r="BZ322" s="421"/>
      <c r="CA322" s="421"/>
      <c r="CB322" s="421"/>
      <c r="CC322" s="421"/>
      <c r="CD322" s="421"/>
      <c r="CE322" s="421"/>
      <c r="CF322" s="421"/>
      <c r="CG322" s="421"/>
      <c r="CH322" s="421"/>
      <c r="CI322" s="421"/>
      <c r="CJ322" s="421"/>
      <c r="CK322" s="421"/>
      <c r="CL322" s="421"/>
      <c r="CM322" s="421"/>
      <c r="CN322" s="421"/>
      <c r="CO322" s="421"/>
      <c r="CP322" s="421"/>
      <c r="CQ322" s="421"/>
      <c r="CR322" s="421"/>
      <c r="CS322" s="421"/>
      <c r="CT322" s="421"/>
      <c r="CU322" s="421"/>
      <c r="CV322" s="421"/>
      <c r="CW322" s="421"/>
      <c r="CX322" s="421"/>
      <c r="CY322" s="421"/>
      <c r="CZ322" s="421"/>
    </row>
    <row r="323" s="603" customFormat="true" ht="15" customHeight="true" x14ac:dyDescent="0.2">
      <c r="B323" s="243"/>
      <c r="AI323" s="422"/>
      <c r="AJ323" s="422"/>
      <c r="AK323" s="422"/>
      <c r="AL323" s="422"/>
      <c r="AM323" s="422"/>
      <c r="AN323" s="422"/>
      <c r="AO323" s="422"/>
      <c r="AP323" s="422"/>
      <c r="AQ323" s="422"/>
      <c r="AR323" s="422"/>
      <c r="AS323" s="422"/>
      <c r="AT323" s="422"/>
      <c r="AU323" s="422"/>
      <c r="AV323" s="422"/>
      <c r="AW323" s="422"/>
      <c r="AX323" s="422"/>
      <c r="AY323" s="422"/>
      <c r="AZ323" s="422"/>
      <c r="BA323" s="386"/>
      <c r="BB323" s="384"/>
      <c r="BC323" s="384"/>
      <c r="BD323" s="384"/>
      <c r="BE323" s="384"/>
      <c r="BF323" s="384"/>
      <c r="BG323" s="384"/>
      <c r="BH323" s="384"/>
      <c r="BI323" s="384"/>
      <c r="BJ323" s="384"/>
      <c r="BK323" s="384"/>
      <c r="BL323" s="384"/>
      <c r="BM323" s="384"/>
      <c r="BN323" s="384"/>
      <c r="BO323" s="384"/>
      <c r="BP323" s="384"/>
      <c r="BQ323" s="384"/>
      <c r="BR323" s="384"/>
      <c r="BS323" s="384"/>
      <c r="BT323" s="384"/>
      <c r="BU323" s="384"/>
      <c r="BV323" s="384"/>
      <c r="BW323" s="384"/>
      <c r="BX323" s="384"/>
      <c r="BY323" s="386"/>
      <c r="BZ323" s="421"/>
      <c r="CA323" s="421"/>
      <c r="CB323" s="421"/>
      <c r="CC323" s="421"/>
      <c r="CD323" s="421"/>
      <c r="CE323" s="421"/>
      <c r="CF323" s="421"/>
      <c r="CG323" s="421"/>
      <c r="CH323" s="421"/>
      <c r="CI323" s="421"/>
      <c r="CJ323" s="421"/>
      <c r="CK323" s="421"/>
      <c r="CL323" s="421"/>
      <c r="CM323" s="421"/>
      <c r="CN323" s="421"/>
      <c r="CO323" s="421"/>
      <c r="CP323" s="421"/>
      <c r="CQ323" s="421"/>
      <c r="CR323" s="421"/>
      <c r="CS323" s="421"/>
      <c r="CT323" s="421"/>
      <c r="CU323" s="421"/>
      <c r="CV323" s="421"/>
      <c r="CW323" s="421"/>
      <c r="CX323" s="421"/>
      <c r="CY323" s="421"/>
      <c r="CZ323" s="421"/>
    </row>
    <row r="324" s="603" customFormat="true" ht="15" customHeight="true" x14ac:dyDescent="0.2">
      <c r="B324" s="243"/>
      <c r="AI324" s="422"/>
      <c r="AJ324" s="422"/>
      <c r="AK324" s="422"/>
      <c r="AL324" s="422"/>
      <c r="AM324" s="422"/>
      <c r="AN324" s="422"/>
      <c r="AO324" s="422"/>
      <c r="AP324" s="422"/>
      <c r="AQ324" s="422"/>
      <c r="AR324" s="422"/>
      <c r="AS324" s="422"/>
      <c r="AT324" s="422"/>
      <c r="AU324" s="422"/>
      <c r="AV324" s="422"/>
      <c r="AW324" s="422"/>
      <c r="AX324" s="422"/>
      <c r="AY324" s="422"/>
      <c r="AZ324" s="422"/>
      <c r="BA324" s="386"/>
      <c r="BB324" s="384"/>
      <c r="BC324" s="384"/>
      <c r="BD324" s="384"/>
      <c r="BE324" s="384"/>
      <c r="BF324" s="384"/>
      <c r="BG324" s="384"/>
      <c r="BH324" s="384"/>
      <c r="BI324" s="384"/>
      <c r="BJ324" s="384"/>
      <c r="BK324" s="384"/>
      <c r="BL324" s="384"/>
      <c r="BM324" s="384"/>
      <c r="BN324" s="384"/>
      <c r="BO324" s="384"/>
      <c r="BP324" s="384"/>
      <c r="BQ324" s="384"/>
      <c r="BR324" s="384"/>
      <c r="BS324" s="384"/>
      <c r="BT324" s="384"/>
      <c r="BU324" s="384"/>
      <c r="BV324" s="384"/>
      <c r="BW324" s="384"/>
      <c r="BX324" s="384"/>
      <c r="BY324" s="386"/>
      <c r="BZ324" s="421"/>
      <c r="CA324" s="421"/>
      <c r="CB324" s="421"/>
      <c r="CC324" s="421"/>
      <c r="CD324" s="421"/>
      <c r="CE324" s="421"/>
      <c r="CF324" s="421"/>
      <c r="CG324" s="421"/>
      <c r="CH324" s="421"/>
      <c r="CI324" s="421"/>
      <c r="CJ324" s="421"/>
      <c r="CK324" s="421"/>
      <c r="CL324" s="421"/>
      <c r="CM324" s="421"/>
      <c r="CN324" s="421"/>
      <c r="CO324" s="421"/>
      <c r="CP324" s="421"/>
      <c r="CQ324" s="421"/>
      <c r="CR324" s="421"/>
      <c r="CS324" s="421"/>
      <c r="CT324" s="421"/>
      <c r="CU324" s="421"/>
      <c r="CV324" s="421"/>
      <c r="CW324" s="421"/>
      <c r="CX324" s="421"/>
      <c r="CY324" s="421"/>
      <c r="CZ324" s="421"/>
    </row>
    <row r="325" s="603" customFormat="true" ht="15" customHeight="true" x14ac:dyDescent="0.2">
      <c r="B325" s="243"/>
      <c r="AI325" s="422"/>
      <c r="AJ325" s="422"/>
      <c r="AK325" s="422"/>
      <c r="AL325" s="422"/>
      <c r="AM325" s="422"/>
      <c r="AN325" s="422"/>
      <c r="AO325" s="422"/>
      <c r="AP325" s="422"/>
      <c r="AQ325" s="422"/>
      <c r="AR325" s="422"/>
      <c r="AS325" s="422"/>
      <c r="AT325" s="422"/>
      <c r="AU325" s="422"/>
      <c r="AV325" s="422"/>
      <c r="AW325" s="422"/>
      <c r="AX325" s="422"/>
      <c r="AY325" s="422"/>
      <c r="AZ325" s="422"/>
      <c r="BA325" s="386"/>
      <c r="BB325" s="384"/>
      <c r="BC325" s="384"/>
      <c r="BD325" s="384"/>
      <c r="BE325" s="384"/>
      <c r="BF325" s="384"/>
      <c r="BG325" s="384"/>
      <c r="BH325" s="384"/>
      <c r="BI325" s="384"/>
      <c r="BJ325" s="384"/>
      <c r="BK325" s="384"/>
      <c r="BL325" s="384"/>
      <c r="BM325" s="384"/>
      <c r="BN325" s="384"/>
      <c r="BO325" s="384"/>
      <c r="BP325" s="384"/>
      <c r="BQ325" s="384"/>
      <c r="BR325" s="384"/>
      <c r="BS325" s="384"/>
      <c r="BT325" s="384"/>
      <c r="BU325" s="384"/>
      <c r="BV325" s="384"/>
      <c r="BW325" s="384"/>
      <c r="BX325" s="384"/>
      <c r="BY325" s="386"/>
      <c r="BZ325" s="421"/>
      <c r="CA325" s="421"/>
      <c r="CB325" s="421"/>
      <c r="CC325" s="421"/>
      <c r="CD325" s="421"/>
      <c r="CE325" s="421"/>
      <c r="CF325" s="421"/>
      <c r="CG325" s="421"/>
      <c r="CH325" s="421"/>
      <c r="CI325" s="421"/>
      <c r="CJ325" s="421"/>
      <c r="CK325" s="421"/>
      <c r="CL325" s="421"/>
      <c r="CM325" s="421"/>
      <c r="CN325" s="421"/>
      <c r="CO325" s="421"/>
      <c r="CP325" s="421"/>
      <c r="CQ325" s="421"/>
      <c r="CR325" s="421"/>
      <c r="CS325" s="421"/>
      <c r="CT325" s="421"/>
      <c r="CU325" s="421"/>
      <c r="CV325" s="421"/>
      <c r="CW325" s="421"/>
      <c r="CX325" s="421"/>
      <c r="CY325" s="421"/>
      <c r="CZ325" s="421"/>
    </row>
    <row r="326" s="603" customFormat="true" ht="15" customHeight="true" x14ac:dyDescent="0.2">
      <c r="B326" s="243"/>
      <c r="AI326" s="422"/>
      <c r="AJ326" s="422"/>
      <c r="AK326" s="422"/>
      <c r="AL326" s="422"/>
      <c r="AM326" s="422"/>
      <c r="AN326" s="422"/>
      <c r="AO326" s="422"/>
      <c r="AP326" s="422"/>
      <c r="AQ326" s="422"/>
      <c r="AR326" s="422"/>
      <c r="AS326" s="422"/>
      <c r="AT326" s="422"/>
      <c r="AU326" s="422"/>
      <c r="AV326" s="422"/>
      <c r="AW326" s="422"/>
      <c r="AX326" s="422"/>
      <c r="AY326" s="422"/>
      <c r="AZ326" s="422"/>
      <c r="BA326" s="386"/>
      <c r="BB326" s="384"/>
      <c r="BC326" s="384"/>
      <c r="BD326" s="384"/>
      <c r="BE326" s="384"/>
      <c r="BF326" s="384"/>
      <c r="BG326" s="384"/>
      <c r="BH326" s="384"/>
      <c r="BI326" s="384"/>
      <c r="BJ326" s="384"/>
      <c r="BK326" s="384"/>
      <c r="BL326" s="384"/>
      <c r="BM326" s="384"/>
      <c r="BN326" s="384"/>
      <c r="BO326" s="384"/>
      <c r="BP326" s="384"/>
      <c r="BQ326" s="384"/>
      <c r="BR326" s="384"/>
      <c r="BS326" s="384"/>
      <c r="BT326" s="384"/>
      <c r="BU326" s="384"/>
      <c r="BV326" s="384"/>
      <c r="BW326" s="384"/>
      <c r="BX326" s="384"/>
      <c r="BY326" s="386"/>
      <c r="BZ326" s="421"/>
      <c r="CA326" s="421"/>
      <c r="CB326" s="421"/>
      <c r="CC326" s="421"/>
      <c r="CD326" s="421"/>
      <c r="CE326" s="421"/>
      <c r="CF326" s="421"/>
      <c r="CG326" s="421"/>
      <c r="CH326" s="421"/>
      <c r="CI326" s="421"/>
      <c r="CJ326" s="421"/>
      <c r="CK326" s="421"/>
      <c r="CL326" s="421"/>
      <c r="CM326" s="421"/>
      <c r="CN326" s="421"/>
      <c r="CO326" s="421"/>
      <c r="CP326" s="421"/>
      <c r="CQ326" s="421"/>
      <c r="CR326" s="421"/>
      <c r="CS326" s="421"/>
      <c r="CT326" s="421"/>
      <c r="CU326" s="421"/>
      <c r="CV326" s="421"/>
      <c r="CW326" s="421"/>
      <c r="CX326" s="421"/>
      <c r="CY326" s="421"/>
      <c r="CZ326" s="421"/>
    </row>
    <row r="327" s="603" customFormat="true" ht="15" customHeight="true" x14ac:dyDescent="0.2">
      <c r="B327" s="243"/>
      <c r="AI327" s="422"/>
      <c r="AJ327" s="422"/>
      <c r="AK327" s="422"/>
      <c r="AL327" s="422"/>
      <c r="AM327" s="422"/>
      <c r="AN327" s="422"/>
      <c r="AO327" s="422"/>
      <c r="AP327" s="422"/>
      <c r="AQ327" s="422"/>
      <c r="AR327" s="422"/>
      <c r="AS327" s="422"/>
      <c r="AT327" s="422"/>
      <c r="AU327" s="422"/>
      <c r="AV327" s="422"/>
      <c r="AW327" s="422"/>
      <c r="AX327" s="422"/>
      <c r="AY327" s="422"/>
      <c r="AZ327" s="422"/>
      <c r="BA327" s="386"/>
      <c r="BB327" s="384"/>
      <c r="BC327" s="384"/>
      <c r="BD327" s="384"/>
      <c r="BE327" s="384"/>
      <c r="BF327" s="384"/>
      <c r="BG327" s="384"/>
      <c r="BH327" s="384"/>
      <c r="BI327" s="384"/>
      <c r="BJ327" s="384"/>
      <c r="BK327" s="384"/>
      <c r="BL327" s="384"/>
      <c r="BM327" s="384"/>
      <c r="BN327" s="384"/>
      <c r="BO327" s="384"/>
      <c r="BP327" s="384"/>
      <c r="BQ327" s="384"/>
      <c r="BR327" s="384"/>
      <c r="BS327" s="384"/>
      <c r="BT327" s="384"/>
      <c r="BU327" s="384"/>
      <c r="BV327" s="384"/>
      <c r="BW327" s="384"/>
      <c r="BX327" s="384"/>
      <c r="BY327" s="386"/>
      <c r="BZ327" s="421"/>
      <c r="CA327" s="421"/>
      <c r="CB327" s="421"/>
      <c r="CC327" s="421"/>
      <c r="CD327" s="421"/>
      <c r="CE327" s="421"/>
      <c r="CF327" s="421"/>
      <c r="CG327" s="421"/>
      <c r="CH327" s="421"/>
      <c r="CI327" s="421"/>
      <c r="CJ327" s="421"/>
      <c r="CK327" s="421"/>
      <c r="CL327" s="421"/>
      <c r="CM327" s="421"/>
      <c r="CN327" s="421"/>
      <c r="CO327" s="421"/>
      <c r="CP327" s="421"/>
      <c r="CQ327" s="421"/>
      <c r="CR327" s="421"/>
      <c r="CS327" s="421"/>
      <c r="CT327" s="421"/>
      <c r="CU327" s="421"/>
      <c r="CV327" s="421"/>
      <c r="CW327" s="421"/>
      <c r="CX327" s="421"/>
      <c r="CY327" s="421"/>
      <c r="CZ327" s="421"/>
    </row>
    <row r="328" s="603" customFormat="true" ht="15" customHeight="true" x14ac:dyDescent="0.2">
      <c r="B328" s="243"/>
      <c r="AI328" s="422"/>
      <c r="AJ328" s="422"/>
      <c r="AK328" s="422"/>
      <c r="AL328" s="422"/>
      <c r="AM328" s="422"/>
      <c r="AN328" s="422"/>
      <c r="AO328" s="422"/>
      <c r="AP328" s="422"/>
      <c r="AQ328" s="422"/>
      <c r="AR328" s="422"/>
      <c r="AS328" s="422"/>
      <c r="AT328" s="422"/>
      <c r="AU328" s="422"/>
      <c r="AV328" s="422"/>
      <c r="AW328" s="422"/>
      <c r="AX328" s="422"/>
      <c r="AY328" s="422"/>
      <c r="AZ328" s="422"/>
      <c r="BA328" s="386"/>
      <c r="BB328" s="384"/>
      <c r="BC328" s="384"/>
      <c r="BD328" s="384"/>
      <c r="BE328" s="384"/>
      <c r="BF328" s="384"/>
      <c r="BG328" s="384"/>
      <c r="BH328" s="384"/>
      <c r="BI328" s="384"/>
      <c r="BJ328" s="384"/>
      <c r="BK328" s="384"/>
      <c r="BL328" s="384"/>
      <c r="BM328" s="384"/>
      <c r="BN328" s="384"/>
      <c r="BO328" s="384"/>
      <c r="BP328" s="384"/>
      <c r="BQ328" s="384"/>
      <c r="BR328" s="384"/>
      <c r="BS328" s="384"/>
      <c r="BT328" s="384"/>
      <c r="BU328" s="384"/>
      <c r="BV328" s="384"/>
      <c r="BW328" s="384"/>
      <c r="BX328" s="384"/>
      <c r="BY328" s="386"/>
      <c r="BZ328" s="421"/>
      <c r="CA328" s="421"/>
      <c r="CB328" s="421"/>
      <c r="CC328" s="421"/>
      <c r="CD328" s="421"/>
      <c r="CE328" s="421"/>
      <c r="CF328" s="421"/>
      <c r="CG328" s="421"/>
      <c r="CH328" s="421"/>
      <c r="CI328" s="421"/>
      <c r="CJ328" s="421"/>
      <c r="CK328" s="421"/>
      <c r="CL328" s="421"/>
      <c r="CM328" s="421"/>
      <c r="CN328" s="421"/>
      <c r="CO328" s="421"/>
      <c r="CP328" s="421"/>
      <c r="CQ328" s="421"/>
      <c r="CR328" s="421"/>
      <c r="CS328" s="421"/>
      <c r="CT328" s="421"/>
      <c r="CU328" s="421"/>
      <c r="CV328" s="421"/>
      <c r="CW328" s="421"/>
      <c r="CX328" s="421"/>
      <c r="CY328" s="421"/>
      <c r="CZ328" s="421"/>
    </row>
    <row r="329" s="603" customFormat="true" ht="250.15" customHeight="true" x14ac:dyDescent="0.2">
      <c r="B329" s="243"/>
      <c r="AI329" s="422"/>
      <c r="AJ329" s="422"/>
      <c r="AK329" s="422"/>
      <c r="AL329" s="422"/>
      <c r="AM329" s="422"/>
      <c r="AN329" s="422"/>
      <c r="AO329" s="422"/>
      <c r="AP329" s="422"/>
      <c r="AQ329" s="422"/>
      <c r="AR329" s="422"/>
      <c r="AS329" s="422"/>
      <c r="AT329" s="422"/>
      <c r="AU329" s="422"/>
      <c r="AV329" s="422"/>
      <c r="AW329" s="422"/>
      <c r="AX329" s="422"/>
      <c r="AY329" s="422"/>
      <c r="AZ329" s="422"/>
      <c r="BA329" s="386"/>
      <c r="BB329" s="384"/>
      <c r="BC329" s="384"/>
      <c r="BD329" s="384"/>
      <c r="BE329" s="384"/>
      <c r="BF329" s="384"/>
      <c r="BG329" s="384"/>
      <c r="BH329" s="384"/>
      <c r="BI329" s="384"/>
      <c r="BJ329" s="384"/>
      <c r="BK329" s="384"/>
      <c r="BL329" s="384"/>
      <c r="BM329" s="384"/>
      <c r="BN329" s="384"/>
      <c r="BO329" s="384"/>
      <c r="BP329" s="384"/>
      <c r="BQ329" s="384"/>
      <c r="BR329" s="384"/>
      <c r="BS329" s="384"/>
      <c r="BT329" s="384"/>
      <c r="BU329" s="384"/>
      <c r="BV329" s="384"/>
      <c r="BW329" s="384"/>
      <c r="BX329" s="384"/>
      <c r="BY329" s="386"/>
      <c r="BZ329" s="421"/>
      <c r="CA329" s="421"/>
      <c r="CB329" s="421"/>
      <c r="CC329" s="421"/>
      <c r="CD329" s="421"/>
      <c r="CE329" s="421"/>
      <c r="CF329" s="421"/>
      <c r="CG329" s="421"/>
      <c r="CH329" s="421"/>
      <c r="CI329" s="421"/>
      <c r="CJ329" s="421"/>
      <c r="CK329" s="421"/>
      <c r="CL329" s="421"/>
      <c r="CM329" s="421"/>
      <c r="CN329" s="421"/>
      <c r="CO329" s="421"/>
      <c r="CP329" s="421"/>
      <c r="CQ329" s="421"/>
      <c r="CR329" s="421"/>
      <c r="CS329" s="421"/>
      <c r="CT329" s="421"/>
      <c r="CU329" s="421"/>
      <c r="CV329" s="421"/>
      <c r="CW329" s="421"/>
      <c r="CX329" s="421"/>
      <c r="CY329" s="421"/>
      <c r="CZ329" s="421"/>
    </row>
    <row r="330" s="424" customFormat="true" ht="19.15" customHeight="true" x14ac:dyDescent="0.2">
      <c r="B330" s="585"/>
      <c r="AI330" s="417"/>
      <c r="AJ330" s="417"/>
      <c r="AK330" s="417"/>
      <c r="AL330" s="417"/>
      <c r="AM330" s="417"/>
      <c r="AN330" s="417"/>
      <c r="AO330" s="417"/>
      <c r="AP330" s="417"/>
      <c r="AQ330" s="417"/>
      <c r="AR330" s="417"/>
      <c r="AS330" s="417"/>
      <c r="AT330" s="417"/>
      <c r="AU330" s="417"/>
      <c r="AV330" s="417"/>
      <c r="AW330" s="417"/>
      <c r="AX330" s="417"/>
      <c r="AY330" s="417"/>
      <c r="AZ330" s="417"/>
      <c r="BA330" s="389"/>
      <c r="BB330" s="389"/>
      <c r="BC330" s="583"/>
      <c r="BD330" s="583"/>
      <c r="BE330" s="583"/>
      <c r="BF330" s="583"/>
      <c r="BG330" s="583"/>
      <c r="BH330" s="583"/>
      <c r="BI330" s="583"/>
      <c r="BJ330" s="583"/>
      <c r="BK330" s="583"/>
      <c r="BL330" s="583"/>
      <c r="BM330" s="583"/>
      <c r="BN330" s="583"/>
      <c r="BO330" s="583"/>
      <c r="BP330" s="583"/>
      <c r="BQ330" s="583"/>
      <c r="BR330" s="583"/>
      <c r="BS330" s="583"/>
      <c r="BT330" s="583"/>
      <c r="BU330" s="583"/>
      <c r="BV330" s="583"/>
      <c r="BW330" s="583"/>
      <c r="BX330" s="583"/>
      <c r="BY330" s="583"/>
      <c r="BZ330" s="417"/>
      <c r="CA330" s="417"/>
      <c r="CB330" s="417"/>
      <c r="CC330" s="417"/>
      <c r="CD330" s="417"/>
      <c r="CE330" s="417"/>
      <c r="CF330" s="417"/>
      <c r="CG330" s="417"/>
      <c r="CH330" s="417"/>
      <c r="CI330" s="417"/>
      <c r="CJ330" s="417"/>
      <c r="CK330" s="417"/>
      <c r="CL330" s="417"/>
      <c r="CM330" s="417"/>
      <c r="CN330" s="417"/>
      <c r="CO330" s="417"/>
      <c r="CP330" s="417"/>
      <c r="CQ330" s="417"/>
      <c r="CR330" s="417"/>
      <c r="CS330" s="417"/>
      <c r="CT330" s="417"/>
      <c r="CU330" s="417"/>
      <c r="CV330" s="417"/>
      <c r="CW330" s="417"/>
      <c r="CX330" s="417"/>
      <c r="CY330" s="417"/>
      <c r="CZ330" s="417"/>
    </row>
    <row r="331" s="424" customFormat="true" ht="15" customHeight="true" x14ac:dyDescent="0.2">
      <c r="B331" s="585"/>
      <c r="AI331" s="417"/>
      <c r="AJ331" s="417"/>
      <c r="AK331" s="417"/>
      <c r="AL331" s="417"/>
      <c r="AM331" s="417"/>
      <c r="AN331" s="417"/>
      <c r="AO331" s="417"/>
      <c r="AP331" s="417"/>
      <c r="AQ331" s="417"/>
      <c r="AR331" s="417"/>
      <c r="AS331" s="417"/>
      <c r="AT331" s="417"/>
      <c r="AU331" s="417"/>
      <c r="AV331" s="417"/>
      <c r="AW331" s="417"/>
      <c r="AX331" s="417"/>
      <c r="AY331" s="417"/>
      <c r="AZ331" s="417"/>
      <c r="BA331" s="389"/>
      <c r="BB331" s="389"/>
      <c r="BC331" s="583"/>
      <c r="BD331" s="583"/>
      <c r="BE331" s="583"/>
      <c r="BF331" s="583"/>
      <c r="BG331" s="583"/>
      <c r="BH331" s="583"/>
      <c r="BI331" s="583"/>
      <c r="BJ331" s="583"/>
      <c r="BK331" s="583"/>
      <c r="BL331" s="583"/>
      <c r="BM331" s="583"/>
      <c r="BN331" s="583"/>
      <c r="BO331" s="583"/>
      <c r="BP331" s="583"/>
      <c r="BQ331" s="583"/>
      <c r="BR331" s="583"/>
      <c r="BS331" s="583"/>
      <c r="BT331" s="583"/>
      <c r="BU331" s="583"/>
      <c r="BV331" s="583"/>
      <c r="BW331" s="583"/>
      <c r="BX331" s="583"/>
      <c r="BY331" s="583"/>
      <c r="BZ331" s="417"/>
      <c r="CA331" s="417"/>
      <c r="CB331" s="417"/>
      <c r="CC331" s="417"/>
      <c r="CD331" s="417"/>
      <c r="CE331" s="417"/>
      <c r="CF331" s="417"/>
      <c r="CG331" s="417"/>
      <c r="CH331" s="417"/>
      <c r="CI331" s="417"/>
      <c r="CJ331" s="417"/>
      <c r="CK331" s="417"/>
      <c r="CL331" s="417"/>
      <c r="CM331" s="417"/>
      <c r="CN331" s="417"/>
      <c r="CO331" s="417"/>
      <c r="CP331" s="417"/>
      <c r="CQ331" s="417"/>
      <c r="CR331" s="417"/>
      <c r="CS331" s="417"/>
      <c r="CT331" s="417"/>
      <c r="CU331" s="417"/>
      <c r="CV331" s="417"/>
      <c r="CW331" s="417"/>
      <c r="CX331" s="417"/>
      <c r="CY331" s="417"/>
      <c r="CZ331" s="417"/>
    </row>
    <row r="332" s="424" customFormat="true" ht="15" customHeight="true" x14ac:dyDescent="0.2">
      <c r="B332" s="585"/>
      <c r="AI332" s="417"/>
      <c r="AJ332" s="417"/>
      <c r="AK332" s="417"/>
      <c r="AL332" s="417"/>
      <c r="AM332" s="417"/>
      <c r="AN332" s="417"/>
      <c r="AO332" s="417"/>
      <c r="AP332" s="417"/>
      <c r="AQ332" s="417"/>
      <c r="AR332" s="417"/>
      <c r="AS332" s="417"/>
      <c r="AT332" s="417"/>
      <c r="AU332" s="417"/>
      <c r="AV332" s="417"/>
      <c r="AW332" s="417"/>
      <c r="AX332" s="417"/>
      <c r="AY332" s="417"/>
      <c r="AZ332" s="417"/>
      <c r="BA332" s="389"/>
      <c r="BB332" s="389"/>
      <c r="BC332" s="583"/>
      <c r="BD332" s="583"/>
      <c r="BE332" s="583"/>
      <c r="BF332" s="583"/>
      <c r="BG332" s="583"/>
      <c r="BH332" s="583"/>
      <c r="BI332" s="583"/>
      <c r="BJ332" s="583"/>
      <c r="BK332" s="583"/>
      <c r="BL332" s="583"/>
      <c r="BM332" s="583"/>
      <c r="BN332" s="583"/>
      <c r="BO332" s="583"/>
      <c r="BP332" s="583"/>
      <c r="BQ332" s="583"/>
      <c r="BR332" s="583"/>
      <c r="BS332" s="583"/>
      <c r="BT332" s="583"/>
      <c r="BU332" s="583"/>
      <c r="BV332" s="583"/>
      <c r="BW332" s="583"/>
      <c r="BX332" s="583"/>
      <c r="BY332" s="583"/>
      <c r="BZ332" s="417"/>
      <c r="CA332" s="417"/>
      <c r="CB332" s="417"/>
      <c r="CC332" s="417"/>
      <c r="CD332" s="417"/>
      <c r="CE332" s="417"/>
      <c r="CF332" s="417"/>
      <c r="CG332" s="417"/>
      <c r="CH332" s="417"/>
      <c r="CI332" s="417"/>
      <c r="CJ332" s="417"/>
      <c r="CK332" s="417"/>
      <c r="CL332" s="417"/>
      <c r="CM332" s="417"/>
      <c r="CN332" s="417"/>
      <c r="CO332" s="417"/>
      <c r="CP332" s="417"/>
      <c r="CQ332" s="417"/>
      <c r="CR332" s="417"/>
      <c r="CS332" s="417"/>
      <c r="CT332" s="417"/>
      <c r="CU332" s="417"/>
      <c r="CV332" s="417"/>
      <c r="CW332" s="417"/>
      <c r="CX332" s="417"/>
      <c r="CY332" s="417"/>
      <c r="CZ332" s="417"/>
    </row>
    <row r="333" s="424" customFormat="true" ht="15" customHeight="true" x14ac:dyDescent="0.2">
      <c r="B333" s="585"/>
      <c r="AI333" s="417"/>
      <c r="AJ333" s="417"/>
      <c r="AK333" s="417"/>
      <c r="AL333" s="417"/>
      <c r="AM333" s="417"/>
      <c r="AN333" s="417"/>
      <c r="AO333" s="417"/>
      <c r="AP333" s="417"/>
      <c r="AQ333" s="417"/>
      <c r="AR333" s="417"/>
      <c r="AS333" s="417"/>
      <c r="AT333" s="417"/>
      <c r="AU333" s="417"/>
      <c r="AV333" s="417"/>
      <c r="AW333" s="417"/>
      <c r="AX333" s="417"/>
      <c r="AY333" s="417"/>
      <c r="AZ333" s="417"/>
      <c r="BA333" s="389"/>
      <c r="BB333" s="389"/>
      <c r="BC333" s="583"/>
      <c r="BD333" s="583"/>
      <c r="BE333" s="583"/>
      <c r="BF333" s="583"/>
      <c r="BG333" s="583"/>
      <c r="BH333" s="583"/>
      <c r="BI333" s="583"/>
      <c r="BJ333" s="583"/>
      <c r="BK333" s="583"/>
      <c r="BL333" s="583"/>
      <c r="BM333" s="583"/>
      <c r="BN333" s="583"/>
      <c r="BO333" s="583"/>
      <c r="BP333" s="583"/>
      <c r="BQ333" s="583"/>
      <c r="BR333" s="583"/>
      <c r="BS333" s="583"/>
      <c r="BT333" s="583"/>
      <c r="BU333" s="583"/>
      <c r="BV333" s="583"/>
      <c r="BW333" s="583"/>
      <c r="BX333" s="583"/>
      <c r="BY333" s="583"/>
      <c r="BZ333" s="417"/>
      <c r="CA333" s="417"/>
      <c r="CB333" s="417"/>
      <c r="CC333" s="417"/>
      <c r="CD333" s="417"/>
      <c r="CE333" s="417"/>
      <c r="CF333" s="417"/>
      <c r="CG333" s="417"/>
      <c r="CH333" s="417"/>
      <c r="CI333" s="417"/>
      <c r="CJ333" s="417"/>
      <c r="CK333" s="417"/>
      <c r="CL333" s="417"/>
      <c r="CM333" s="417"/>
      <c r="CN333" s="417"/>
      <c r="CO333" s="417"/>
      <c r="CP333" s="417"/>
      <c r="CQ333" s="417"/>
      <c r="CR333" s="417"/>
      <c r="CS333" s="417"/>
      <c r="CT333" s="417"/>
      <c r="CU333" s="417"/>
      <c r="CV333" s="417"/>
      <c r="CW333" s="417"/>
      <c r="CX333" s="417"/>
      <c r="CY333" s="417"/>
      <c r="CZ333" s="417"/>
    </row>
    <row r="334" s="424" customFormat="true" ht="15" customHeight="true" x14ac:dyDescent="0.2">
      <c r="B334" s="585"/>
      <c r="AI334" s="417"/>
      <c r="AJ334" s="417"/>
      <c r="AK334" s="417"/>
      <c r="AL334" s="417"/>
      <c r="AM334" s="417"/>
      <c r="AN334" s="417"/>
      <c r="AO334" s="417"/>
      <c r="AP334" s="417"/>
      <c r="AQ334" s="417"/>
      <c r="AR334" s="417"/>
      <c r="AS334" s="417"/>
      <c r="AT334" s="417"/>
      <c r="AU334" s="417"/>
      <c r="AV334" s="417"/>
      <c r="AW334" s="417"/>
      <c r="AX334" s="417"/>
      <c r="AY334" s="417"/>
      <c r="AZ334" s="417"/>
      <c r="BA334" s="389"/>
      <c r="BB334" s="389"/>
      <c r="BC334" s="583"/>
      <c r="BD334" s="583"/>
      <c r="BE334" s="583"/>
      <c r="BF334" s="583"/>
      <c r="BG334" s="583"/>
      <c r="BH334" s="583"/>
      <c r="BI334" s="583"/>
      <c r="BJ334" s="583"/>
      <c r="BK334" s="583"/>
      <c r="BL334" s="583"/>
      <c r="BM334" s="583"/>
      <c r="BN334" s="583"/>
      <c r="BO334" s="583"/>
      <c r="BP334" s="583"/>
      <c r="BQ334" s="583"/>
      <c r="BR334" s="583"/>
      <c r="BS334" s="583"/>
      <c r="BT334" s="583"/>
      <c r="BU334" s="583"/>
      <c r="BV334" s="583"/>
      <c r="BW334" s="583"/>
      <c r="BX334" s="583"/>
      <c r="BY334" s="583"/>
      <c r="BZ334" s="417"/>
      <c r="CA334" s="417"/>
      <c r="CB334" s="417"/>
      <c r="CC334" s="417"/>
      <c r="CD334" s="417"/>
      <c r="CE334" s="417"/>
      <c r="CF334" s="417"/>
      <c r="CG334" s="417"/>
      <c r="CH334" s="417"/>
      <c r="CI334" s="417"/>
      <c r="CJ334" s="417"/>
      <c r="CK334" s="417"/>
      <c r="CL334" s="417"/>
      <c r="CM334" s="417"/>
      <c r="CN334" s="417"/>
      <c r="CO334" s="417"/>
      <c r="CP334" s="417"/>
      <c r="CQ334" s="417"/>
      <c r="CR334" s="417"/>
      <c r="CS334" s="417"/>
      <c r="CT334" s="417"/>
      <c r="CU334" s="417"/>
      <c r="CV334" s="417"/>
      <c r="CW334" s="417"/>
      <c r="CX334" s="417"/>
      <c r="CY334" s="417"/>
      <c r="CZ334" s="417"/>
    </row>
    <row r="335" s="424" customFormat="true" ht="15" customHeight="true" x14ac:dyDescent="0.2">
      <c r="B335" s="585"/>
      <c r="AI335" s="417"/>
      <c r="AJ335" s="417"/>
      <c r="AK335" s="417"/>
      <c r="AL335" s="417"/>
      <c r="AM335" s="417"/>
      <c r="AN335" s="417"/>
      <c r="AO335" s="417"/>
      <c r="AP335" s="417"/>
      <c r="AQ335" s="417"/>
      <c r="AR335" s="417"/>
      <c r="AS335" s="417"/>
      <c r="AT335" s="417"/>
      <c r="AU335" s="417"/>
      <c r="AV335" s="417"/>
      <c r="AW335" s="417"/>
      <c r="AX335" s="417"/>
      <c r="AY335" s="417"/>
      <c r="AZ335" s="417"/>
      <c r="BA335" s="389"/>
      <c r="BB335" s="389"/>
      <c r="BC335" s="583"/>
      <c r="BD335" s="583"/>
      <c r="BE335" s="583"/>
      <c r="BF335" s="583"/>
      <c r="BG335" s="583"/>
      <c r="BH335" s="583"/>
      <c r="BI335" s="583"/>
      <c r="BJ335" s="583"/>
      <c r="BK335" s="583"/>
      <c r="BL335" s="583"/>
      <c r="BM335" s="583"/>
      <c r="BN335" s="583"/>
      <c r="BO335" s="583"/>
      <c r="BP335" s="583"/>
      <c r="BQ335" s="583"/>
      <c r="BR335" s="583"/>
      <c r="BS335" s="583"/>
      <c r="BT335" s="583"/>
      <c r="BU335" s="583"/>
      <c r="BV335" s="583"/>
      <c r="BW335" s="583"/>
      <c r="BX335" s="583"/>
      <c r="BY335" s="583"/>
      <c r="BZ335" s="417"/>
      <c r="CA335" s="417"/>
      <c r="CB335" s="417"/>
      <c r="CC335" s="417"/>
      <c r="CD335" s="417"/>
      <c r="CE335" s="417"/>
      <c r="CF335" s="417"/>
      <c r="CG335" s="417"/>
      <c r="CH335" s="417"/>
      <c r="CI335" s="417"/>
      <c r="CJ335" s="417"/>
      <c r="CK335" s="417"/>
      <c r="CL335" s="417"/>
      <c r="CM335" s="417"/>
      <c r="CN335" s="417"/>
      <c r="CO335" s="417"/>
      <c r="CP335" s="417"/>
      <c r="CQ335" s="417"/>
      <c r="CR335" s="417"/>
      <c r="CS335" s="417"/>
      <c r="CT335" s="417"/>
      <c r="CU335" s="417"/>
      <c r="CV335" s="417"/>
      <c r="CW335" s="417"/>
      <c r="CX335" s="417"/>
      <c r="CY335" s="417"/>
      <c r="CZ335" s="417"/>
    </row>
    <row r="336" s="424" customFormat="true" ht="15" customHeight="true" x14ac:dyDescent="0.2">
      <c r="B336" s="585"/>
      <c r="AI336" s="417"/>
      <c r="AJ336" s="417"/>
      <c r="AK336" s="417"/>
      <c r="AL336" s="417"/>
      <c r="AM336" s="417"/>
      <c r="AN336" s="417"/>
      <c r="AO336" s="417"/>
      <c r="AP336" s="417"/>
      <c r="AQ336" s="417"/>
      <c r="AR336" s="417"/>
      <c r="AS336" s="417"/>
      <c r="AT336" s="417"/>
      <c r="AU336" s="417"/>
      <c r="AV336" s="417"/>
      <c r="AW336" s="417"/>
      <c r="AX336" s="417"/>
      <c r="AY336" s="417"/>
      <c r="AZ336" s="417"/>
      <c r="BA336" s="389"/>
      <c r="BB336" s="389"/>
      <c r="BC336" s="583"/>
      <c r="BD336" s="583"/>
      <c r="BE336" s="583"/>
      <c r="BF336" s="583"/>
      <c r="BG336" s="583"/>
      <c r="BH336" s="583"/>
      <c r="BI336" s="583"/>
      <c r="BJ336" s="583"/>
      <c r="BK336" s="583"/>
      <c r="BL336" s="583"/>
      <c r="BM336" s="583"/>
      <c r="BN336" s="583"/>
      <c r="BO336" s="583"/>
      <c r="BP336" s="583"/>
      <c r="BQ336" s="583"/>
      <c r="BR336" s="583"/>
      <c r="BS336" s="583"/>
      <c r="BT336" s="583"/>
      <c r="BU336" s="583"/>
      <c r="BV336" s="583"/>
      <c r="BW336" s="583"/>
      <c r="BX336" s="583"/>
      <c r="BY336" s="583"/>
      <c r="BZ336" s="417"/>
      <c r="CA336" s="417"/>
      <c r="CB336" s="417"/>
      <c r="CC336" s="417"/>
      <c r="CD336" s="417"/>
      <c r="CE336" s="417"/>
      <c r="CF336" s="417"/>
      <c r="CG336" s="417"/>
      <c r="CH336" s="417"/>
      <c r="CI336" s="417"/>
      <c r="CJ336" s="417"/>
      <c r="CK336" s="417"/>
      <c r="CL336" s="417"/>
      <c r="CM336" s="417"/>
      <c r="CN336" s="417"/>
      <c r="CO336" s="417"/>
      <c r="CP336" s="417"/>
      <c r="CQ336" s="417"/>
      <c r="CR336" s="417"/>
      <c r="CS336" s="417"/>
      <c r="CT336" s="417"/>
      <c r="CU336" s="417"/>
      <c r="CV336" s="417"/>
      <c r="CW336" s="417"/>
      <c r="CX336" s="417"/>
      <c r="CY336" s="417"/>
      <c r="CZ336" s="417"/>
    </row>
    <row r="337" s="424" customFormat="true" ht="18" customHeight="true" x14ac:dyDescent="0.2">
      <c r="B337" s="585"/>
      <c r="AI337" s="417"/>
      <c r="AJ337" s="417"/>
      <c r="AK337" s="417"/>
      <c r="AL337" s="417"/>
      <c r="AM337" s="417"/>
      <c r="AN337" s="417"/>
      <c r="AO337" s="417"/>
      <c r="AP337" s="417"/>
      <c r="AQ337" s="417"/>
      <c r="AR337" s="417"/>
      <c r="AS337" s="417"/>
      <c r="AT337" s="417"/>
      <c r="AU337" s="417"/>
      <c r="AV337" s="417"/>
      <c r="AW337" s="417"/>
      <c r="AX337" s="417"/>
      <c r="AY337" s="417"/>
      <c r="AZ337" s="417"/>
      <c r="BA337" s="389"/>
      <c r="BB337" s="389"/>
      <c r="BC337" s="583"/>
      <c r="BD337" s="583"/>
      <c r="BE337" s="583"/>
      <c r="BF337" s="583"/>
      <c r="BG337" s="583"/>
      <c r="BH337" s="583"/>
      <c r="BI337" s="583"/>
      <c r="BJ337" s="583"/>
      <c r="BK337" s="583"/>
      <c r="BL337" s="583"/>
      <c r="BM337" s="583"/>
      <c r="BN337" s="583"/>
      <c r="BO337" s="583"/>
      <c r="BP337" s="583"/>
      <c r="BQ337" s="583"/>
      <c r="BR337" s="583"/>
      <c r="BS337" s="583"/>
      <c r="BT337" s="583"/>
      <c r="BU337" s="583"/>
      <c r="BV337" s="583"/>
      <c r="BW337" s="583"/>
      <c r="BX337" s="583"/>
      <c r="BY337" s="583"/>
      <c r="BZ337" s="417"/>
      <c r="CA337" s="417"/>
      <c r="CB337" s="417"/>
      <c r="CC337" s="417"/>
      <c r="CD337" s="417"/>
      <c r="CE337" s="417"/>
      <c r="CF337" s="417"/>
      <c r="CG337" s="417"/>
      <c r="CH337" s="417"/>
      <c r="CI337" s="417"/>
      <c r="CJ337" s="417"/>
      <c r="CK337" s="417"/>
      <c r="CL337" s="417"/>
      <c r="CM337" s="417"/>
      <c r="CN337" s="417"/>
      <c r="CO337" s="417"/>
      <c r="CP337" s="417"/>
      <c r="CQ337" s="417"/>
      <c r="CR337" s="417"/>
      <c r="CS337" s="417"/>
      <c r="CT337" s="417"/>
      <c r="CU337" s="417"/>
      <c r="CV337" s="417"/>
      <c r="CW337" s="417"/>
      <c r="CX337" s="417"/>
      <c r="CY337" s="417"/>
      <c r="CZ337" s="417"/>
    </row>
    <row r="338" s="424" customFormat="true" ht="18" customHeight="true" x14ac:dyDescent="0.2">
      <c r="B338" s="585"/>
      <c r="AI338" s="417"/>
      <c r="AJ338" s="417"/>
      <c r="AK338" s="417"/>
      <c r="AL338" s="417"/>
      <c r="AM338" s="417"/>
      <c r="AN338" s="417"/>
      <c r="AO338" s="417"/>
      <c r="AP338" s="417"/>
      <c r="AQ338" s="417"/>
      <c r="AR338" s="417"/>
      <c r="AS338" s="417"/>
      <c r="AT338" s="417"/>
      <c r="AU338" s="417"/>
      <c r="AV338" s="417"/>
      <c r="AW338" s="417"/>
      <c r="AX338" s="417"/>
      <c r="AY338" s="417"/>
      <c r="AZ338" s="417"/>
      <c r="BA338" s="389"/>
      <c r="BB338" s="389"/>
      <c r="BC338" s="583"/>
      <c r="BD338" s="583"/>
      <c r="BE338" s="583"/>
      <c r="BF338" s="583"/>
      <c r="BG338" s="583"/>
      <c r="BH338" s="583"/>
      <c r="BI338" s="583"/>
      <c r="BJ338" s="583"/>
      <c r="BK338" s="583"/>
      <c r="BL338" s="583"/>
      <c r="BM338" s="583"/>
      <c r="BN338" s="583"/>
      <c r="BO338" s="583"/>
      <c r="BP338" s="583"/>
      <c r="BQ338" s="583"/>
      <c r="BR338" s="583"/>
      <c r="BS338" s="583"/>
      <c r="BT338" s="583"/>
      <c r="BU338" s="583"/>
      <c r="BV338" s="583"/>
      <c r="BW338" s="583"/>
      <c r="BX338" s="583"/>
      <c r="BY338" s="583"/>
      <c r="BZ338" s="417"/>
      <c r="CA338" s="417"/>
      <c r="CB338" s="417"/>
      <c r="CC338" s="417"/>
      <c r="CD338" s="417"/>
      <c r="CE338" s="417"/>
      <c r="CF338" s="417"/>
      <c r="CG338" s="417"/>
      <c r="CH338" s="417"/>
      <c r="CI338" s="417"/>
      <c r="CJ338" s="417"/>
      <c r="CK338" s="417"/>
      <c r="CL338" s="417"/>
      <c r="CM338" s="417"/>
      <c r="CN338" s="417"/>
      <c r="CO338" s="417"/>
      <c r="CP338" s="417"/>
      <c r="CQ338" s="417"/>
      <c r="CR338" s="417"/>
      <c r="CS338" s="417"/>
      <c r="CT338" s="417"/>
      <c r="CU338" s="417"/>
      <c r="CV338" s="417"/>
      <c r="CW338" s="417"/>
      <c r="CX338" s="417"/>
      <c r="CY338" s="417"/>
      <c r="CZ338" s="417"/>
    </row>
    <row r="339" s="603" customFormat="true" ht="15" customHeight="true" x14ac:dyDescent="0.2">
      <c r="B339" s="243"/>
      <c r="AI339" s="422"/>
      <c r="AJ339" s="422"/>
      <c r="AK339" s="422"/>
      <c r="AL339" s="422"/>
      <c r="AM339" s="422"/>
      <c r="AN339" s="422"/>
      <c r="AO339" s="422"/>
      <c r="AP339" s="422"/>
      <c r="AQ339" s="422"/>
      <c r="AR339" s="422"/>
      <c r="AS339" s="422"/>
      <c r="AT339" s="422"/>
      <c r="AU339" s="422"/>
      <c r="AV339" s="422"/>
      <c r="AW339" s="422"/>
      <c r="AX339" s="422"/>
      <c r="AY339" s="422"/>
      <c r="AZ339" s="422"/>
      <c r="BA339" s="423" t="s">
        <v>131</v>
      </c>
      <c r="BB339" s="371" t="s">
        <v>130</v>
      </c>
      <c r="BC339" s="859" t="s">
        <v>115</v>
      </c>
      <c r="BD339" s="860"/>
      <c r="BE339" s="860"/>
      <c r="BF339" s="860"/>
      <c r="BG339" s="889"/>
      <c r="BH339" s="859" t="s">
        <v>39</v>
      </c>
      <c r="BI339" s="860"/>
      <c r="BJ339" s="860"/>
      <c r="BK339" s="860"/>
      <c r="BL339" s="889"/>
      <c r="BM339" s="859" t="s">
        <v>38</v>
      </c>
      <c r="BN339" s="860"/>
      <c r="BO339" s="860"/>
      <c r="BP339" s="860"/>
      <c r="BQ339" s="861"/>
      <c r="BR339" s="96" t="s">
        <v>143</v>
      </c>
      <c r="BS339" s="502"/>
      <c r="BT339" s="502"/>
      <c r="BU339" s="502"/>
      <c r="BV339" s="502"/>
      <c r="BW339" s="502"/>
      <c r="BX339" s="502"/>
      <c r="BY339" s="502"/>
      <c r="BZ339" s="516"/>
      <c r="CA339" s="516"/>
      <c r="CB339" s="516"/>
      <c r="CC339" s="516"/>
      <c r="CD339" s="516"/>
      <c r="CE339" s="516"/>
      <c r="CF339" s="516"/>
      <c r="CG339" s="516"/>
      <c r="CH339" s="516"/>
      <c r="CI339" s="421"/>
      <c r="CJ339" s="421"/>
      <c r="CK339" s="421"/>
      <c r="CL339" s="421"/>
      <c r="CM339" s="421"/>
      <c r="CN339" s="421"/>
      <c r="CO339" s="421"/>
      <c r="CP339" s="421"/>
      <c r="CQ339" s="421"/>
      <c r="CR339" s="421"/>
      <c r="CS339" s="421"/>
      <c r="CT339" s="421"/>
      <c r="CU339" s="421"/>
      <c r="CV339" s="421"/>
      <c r="CW339" s="421"/>
      <c r="CX339" s="421"/>
      <c r="CY339" s="421"/>
      <c r="CZ339" s="421"/>
    </row>
    <row r="340" s="603" customFormat="true" ht="24" x14ac:dyDescent="0.2">
      <c r="B340" s="243"/>
      <c r="AI340" s="422"/>
      <c r="AJ340" s="422"/>
      <c r="AK340" s="422"/>
      <c r="AL340" s="422"/>
      <c r="AM340" s="422"/>
      <c r="AN340" s="422"/>
      <c r="AO340" s="422"/>
      <c r="AP340" s="422"/>
      <c r="AQ340" s="422"/>
      <c r="AR340" s="422"/>
      <c r="AS340" s="422"/>
      <c r="AT340" s="422"/>
      <c r="AU340" s="422"/>
      <c r="AV340" s="422"/>
      <c r="AW340" s="422"/>
      <c r="AX340" s="422"/>
      <c r="AY340" s="422"/>
      <c r="AZ340" s="422"/>
      <c r="BA340" s="409" t="s">
        <v>127</v>
      </c>
      <c r="BB340" s="408"/>
      <c r="BC340" s="532" t="s">
        <v>0</v>
      </c>
      <c r="BD340" s="604" t="s">
        <v>1</v>
      </c>
      <c r="BE340" s="604" t="s">
        <v>2</v>
      </c>
      <c r="BF340" s="604" t="s">
        <v>3</v>
      </c>
      <c r="BG340" s="533" t="s">
        <v>4</v>
      </c>
      <c r="BH340" s="532" t="s">
        <v>0</v>
      </c>
      <c r="BI340" s="604" t="s">
        <v>1</v>
      </c>
      <c r="BJ340" s="604" t="s">
        <v>2</v>
      </c>
      <c r="BK340" s="604" t="s">
        <v>3</v>
      </c>
      <c r="BL340" s="533" t="s">
        <v>4</v>
      </c>
      <c r="BM340" s="532" t="s">
        <v>0</v>
      </c>
      <c r="BN340" s="604" t="s">
        <v>1</v>
      </c>
      <c r="BO340" s="604" t="s">
        <v>2</v>
      </c>
      <c r="BP340" s="604" t="s">
        <v>3</v>
      </c>
      <c r="BQ340" s="533" t="s">
        <v>4</v>
      </c>
      <c r="BR340" s="532" t="s">
        <v>396</v>
      </c>
      <c r="BS340" s="604" t="s">
        <v>397</v>
      </c>
      <c r="BT340" s="604" t="s">
        <v>398</v>
      </c>
      <c r="BU340" s="604" t="s">
        <v>399</v>
      </c>
      <c r="BV340" s="604" t="s">
        <v>400</v>
      </c>
      <c r="BW340" s="604" t="s">
        <v>401</v>
      </c>
      <c r="BX340" s="604" t="s">
        <v>402</v>
      </c>
      <c r="BY340" s="605" t="s">
        <v>403</v>
      </c>
      <c r="BZ340" s="605" t="s">
        <v>404</v>
      </c>
      <c r="CA340" s="605" t="s">
        <v>405</v>
      </c>
      <c r="CB340" s="605" t="s">
        <v>406</v>
      </c>
      <c r="CC340" s="605" t="s">
        <v>407</v>
      </c>
      <c r="CD340" s="605" t="s">
        <v>408</v>
      </c>
      <c r="CE340" s="605" t="s">
        <v>409</v>
      </c>
      <c r="CF340" s="605" t="s">
        <v>410</v>
      </c>
      <c r="CG340" s="605" t="s">
        <v>411</v>
      </c>
      <c r="CH340" s="605" t="s">
        <v>412</v>
      </c>
      <c r="CI340" s="763"/>
      <c r="CJ340" s="763"/>
      <c r="CK340" s="763"/>
      <c r="CL340" s="763"/>
      <c r="CM340" s="763"/>
      <c r="CN340" s="763"/>
      <c r="CO340" s="763"/>
      <c r="CP340" s="763"/>
      <c r="CQ340" s="763"/>
      <c r="CR340" s="763"/>
      <c r="CS340" s="763"/>
      <c r="CT340" s="763"/>
      <c r="CU340" s="763"/>
      <c r="CV340" s="763"/>
      <c r="CW340" s="763"/>
      <c r="CX340" s="763"/>
      <c r="CY340" s="763"/>
      <c r="CZ340" s="763"/>
    </row>
    <row r="341" s="603" customFormat="true" ht="15" customHeight="true" x14ac:dyDescent="0.2">
      <c r="B341" s="243"/>
      <c r="AI341" s="422"/>
      <c r="AJ341" s="422"/>
      <c r="AK341" s="422"/>
      <c r="AL341" s="422"/>
      <c r="AM341" s="422"/>
      <c r="AN341" s="422"/>
      <c r="AO341" s="422"/>
      <c r="AP341" s="422"/>
      <c r="AQ341" s="422"/>
      <c r="AR341" s="422"/>
      <c r="AS341" s="422"/>
      <c r="AT341" s="422"/>
      <c r="AU341" s="422"/>
      <c r="AV341" s="422"/>
      <c r="AW341" s="422"/>
      <c r="AX341" s="422"/>
      <c r="AY341" s="422"/>
      <c r="AZ341" s="422"/>
      <c r="BA341" s="891" t="s">
        <v>156</v>
      </c>
      <c r="BB341" s="642" t="s">
        <v>50</v>
      </c>
      <c r="BC341" s="121" t="s">
        <v>36</v>
      </c>
      <c r="BD341" s="117" t="s">
        <v>36</v>
      </c>
      <c r="BE341" s="117" t="s">
        <v>36</v>
      </c>
      <c r="BF341" s="117" t="s">
        <v>36</v>
      </c>
      <c r="BG341" s="112" t="s">
        <v>36</v>
      </c>
      <c r="BH341" s="121" t="s">
        <v>36</v>
      </c>
      <c r="BI341" s="117" t="s">
        <v>36</v>
      </c>
      <c r="BJ341" s="117" t="s">
        <v>36</v>
      </c>
      <c r="BK341" s="117" t="s">
        <v>36</v>
      </c>
      <c r="BL341" s="112" t="s">
        <v>36</v>
      </c>
      <c r="BM341" s="121" t="s">
        <v>36</v>
      </c>
      <c r="BN341" s="117" t="s">
        <v>36</v>
      </c>
      <c r="BO341" s="117" t="s">
        <v>36</v>
      </c>
      <c r="BP341" s="117" t="s">
        <v>36</v>
      </c>
      <c r="BQ341" s="112" t="s">
        <v>36</v>
      </c>
      <c r="BR341" s="121" t="s">
        <v>36</v>
      </c>
      <c r="BS341" s="117" t="s">
        <v>36</v>
      </c>
      <c r="BT341" s="117" t="s">
        <v>36</v>
      </c>
      <c r="BU341" s="117" t="s">
        <v>36</v>
      </c>
      <c r="BV341" s="117" t="s">
        <v>36</v>
      </c>
      <c r="BW341" s="117" t="s">
        <v>36</v>
      </c>
      <c r="BX341" s="117" t="s">
        <v>36</v>
      </c>
      <c r="BY341" s="106" t="s">
        <v>36</v>
      </c>
      <c r="BZ341" s="106" t="s">
        <v>36</v>
      </c>
      <c r="CA341" s="106" t="s">
        <v>36</v>
      </c>
      <c r="CB341" s="106" t="s">
        <v>36</v>
      </c>
      <c r="CC341" s="106" t="s">
        <v>36</v>
      </c>
      <c r="CD341" s="106" t="s">
        <v>36</v>
      </c>
      <c r="CE341" s="106" t="s">
        <v>36</v>
      </c>
      <c r="CF341" s="106" t="s">
        <v>36</v>
      </c>
      <c r="CG341" s="106" t="s">
        <v>36</v>
      </c>
      <c r="CH341" s="106" t="s">
        <v>36</v>
      </c>
      <c r="CI341" s="85"/>
      <c r="CJ341" s="85"/>
      <c r="CK341" s="85"/>
      <c r="CL341" s="85"/>
      <c r="CM341" s="85"/>
      <c r="CN341" s="85"/>
      <c r="CO341" s="85"/>
      <c r="CP341" s="85"/>
      <c r="CQ341" s="85"/>
      <c r="CR341" s="85"/>
      <c r="CS341" s="85"/>
      <c r="CT341" s="85"/>
      <c r="CU341" s="85"/>
      <c r="CV341" s="85"/>
      <c r="CW341" s="85"/>
      <c r="CX341" s="85"/>
      <c r="CY341" s="85"/>
      <c r="CZ341" s="85"/>
    </row>
    <row r="342" s="603" customFormat="true" ht="15" customHeight="true" x14ac:dyDescent="0.2">
      <c r="B342" s="243"/>
      <c r="AI342" s="422"/>
      <c r="AJ342" s="422"/>
      <c r="AK342" s="422"/>
      <c r="AL342" s="422"/>
      <c r="AM342" s="422"/>
      <c r="AN342" s="422"/>
      <c r="AO342" s="422"/>
      <c r="AP342" s="422"/>
      <c r="AQ342" s="422"/>
      <c r="AR342" s="422"/>
      <c r="AS342" s="422"/>
      <c r="AT342" s="422"/>
      <c r="AU342" s="422"/>
      <c r="AV342" s="422"/>
      <c r="AW342" s="422"/>
      <c r="AX342" s="422"/>
      <c r="AY342" s="422"/>
      <c r="AZ342" s="422"/>
      <c r="BA342" s="886"/>
      <c r="BB342" s="641" t="s">
        <v>49</v>
      </c>
      <c r="BC342" s="120" t="s">
        <v>36</v>
      </c>
      <c r="BD342" s="116" t="s">
        <v>36</v>
      </c>
      <c r="BE342" s="116" t="s">
        <v>36</v>
      </c>
      <c r="BF342" s="116" t="s">
        <v>36</v>
      </c>
      <c r="BG342" s="111" t="s">
        <v>36</v>
      </c>
      <c r="BH342" s="120" t="s">
        <v>36</v>
      </c>
      <c r="BI342" s="116" t="s">
        <v>36</v>
      </c>
      <c r="BJ342" s="116" t="s">
        <v>36</v>
      </c>
      <c r="BK342" s="116" t="s">
        <v>36</v>
      </c>
      <c r="BL342" s="111" t="s">
        <v>36</v>
      </c>
      <c r="BM342" s="120" t="s">
        <v>36</v>
      </c>
      <c r="BN342" s="116" t="s">
        <v>36</v>
      </c>
      <c r="BO342" s="116" t="s">
        <v>36</v>
      </c>
      <c r="BP342" s="116" t="s">
        <v>36</v>
      </c>
      <c r="BQ342" s="111" t="s">
        <v>36</v>
      </c>
      <c r="BR342" s="120" t="s">
        <v>36</v>
      </c>
      <c r="BS342" s="116" t="s">
        <v>36</v>
      </c>
      <c r="BT342" s="116" t="s">
        <v>36</v>
      </c>
      <c r="BU342" s="116" t="s">
        <v>36</v>
      </c>
      <c r="BV342" s="116" t="s">
        <v>36</v>
      </c>
      <c r="BW342" s="116" t="s">
        <v>36</v>
      </c>
      <c r="BX342" s="116" t="s">
        <v>36</v>
      </c>
      <c r="BY342" s="105" t="s">
        <v>36</v>
      </c>
      <c r="BZ342" s="105" t="s">
        <v>36</v>
      </c>
      <c r="CA342" s="105" t="s">
        <v>36</v>
      </c>
      <c r="CB342" s="105" t="s">
        <v>36</v>
      </c>
      <c r="CC342" s="105" t="s">
        <v>36</v>
      </c>
      <c r="CD342" s="105" t="s">
        <v>36</v>
      </c>
      <c r="CE342" s="105" t="s">
        <v>36</v>
      </c>
      <c r="CF342" s="105" t="s">
        <v>36</v>
      </c>
      <c r="CG342" s="105" t="s">
        <v>36</v>
      </c>
      <c r="CH342" s="105" t="s">
        <v>36</v>
      </c>
      <c r="CI342" s="85"/>
      <c r="CJ342" s="85"/>
      <c r="CK342" s="85"/>
      <c r="CL342" s="85"/>
      <c r="CM342" s="85"/>
      <c r="CN342" s="85"/>
      <c r="CO342" s="85"/>
      <c r="CP342" s="85"/>
      <c r="CQ342" s="85"/>
      <c r="CR342" s="85"/>
      <c r="CS342" s="85"/>
      <c r="CT342" s="85"/>
      <c r="CU342" s="85"/>
      <c r="CV342" s="85"/>
      <c r="CW342" s="85"/>
      <c r="CX342" s="85"/>
      <c r="CY342" s="85"/>
      <c r="CZ342" s="85"/>
    </row>
    <row r="343" s="603" customFormat="true" ht="15" customHeight="true" x14ac:dyDescent="0.2">
      <c r="B343" s="243"/>
      <c r="AI343" s="422"/>
      <c r="AJ343" s="422"/>
      <c r="AK343" s="422"/>
      <c r="AL343" s="422"/>
      <c r="AM343" s="422"/>
      <c r="AN343" s="422"/>
      <c r="AO343" s="422"/>
      <c r="AP343" s="422"/>
      <c r="AQ343" s="422"/>
      <c r="AR343" s="422"/>
      <c r="AS343" s="422"/>
      <c r="AT343" s="422"/>
      <c r="AU343" s="422"/>
      <c r="AV343" s="422"/>
      <c r="AW343" s="422"/>
      <c r="AX343" s="422"/>
      <c r="AY343" s="422"/>
      <c r="AZ343" s="422"/>
      <c r="BA343" s="892" t="s">
        <v>151</v>
      </c>
      <c r="BB343" s="641" t="s">
        <v>50</v>
      </c>
      <c r="BC343" s="120" t="s">
        <v>36</v>
      </c>
      <c r="BD343" s="116" t="s">
        <v>36</v>
      </c>
      <c r="BE343" s="116" t="s">
        <v>36</v>
      </c>
      <c r="BF343" s="116" t="s">
        <v>36</v>
      </c>
      <c r="BG343" s="111" t="s">
        <v>36</v>
      </c>
      <c r="BH343" s="120" t="s">
        <v>36</v>
      </c>
      <c r="BI343" s="116" t="s">
        <v>36</v>
      </c>
      <c r="BJ343" s="116" t="s">
        <v>36</v>
      </c>
      <c r="BK343" s="116" t="s">
        <v>36</v>
      </c>
      <c r="BL343" s="111" t="s">
        <v>36</v>
      </c>
      <c r="BM343" s="120" t="s">
        <v>36</v>
      </c>
      <c r="BN343" s="116" t="s">
        <v>36</v>
      </c>
      <c r="BO343" s="116" t="s">
        <v>36</v>
      </c>
      <c r="BP343" s="116" t="s">
        <v>36</v>
      </c>
      <c r="BQ343" s="111" t="s">
        <v>36</v>
      </c>
      <c r="BR343" s="120" t="s">
        <v>36</v>
      </c>
      <c r="BS343" s="116" t="s">
        <v>36</v>
      </c>
      <c r="BT343" s="116" t="s">
        <v>36</v>
      </c>
      <c r="BU343" s="116" t="s">
        <v>36</v>
      </c>
      <c r="BV343" s="116" t="s">
        <v>36</v>
      </c>
      <c r="BW343" s="116" t="s">
        <v>36</v>
      </c>
      <c r="BX343" s="116" t="s">
        <v>36</v>
      </c>
      <c r="BY343" s="105" t="s">
        <v>36</v>
      </c>
      <c r="BZ343" s="105" t="s">
        <v>36</v>
      </c>
      <c r="CA343" s="105" t="s">
        <v>36</v>
      </c>
      <c r="CB343" s="105" t="s">
        <v>36</v>
      </c>
      <c r="CC343" s="105" t="s">
        <v>36</v>
      </c>
      <c r="CD343" s="105" t="s">
        <v>36</v>
      </c>
      <c r="CE343" s="105" t="s">
        <v>36</v>
      </c>
      <c r="CF343" s="105" t="s">
        <v>36</v>
      </c>
      <c r="CG343" s="105" t="s">
        <v>36</v>
      </c>
      <c r="CH343" s="105" t="s">
        <v>36</v>
      </c>
      <c r="CI343" s="85"/>
      <c r="CJ343" s="85"/>
      <c r="CK343" s="85"/>
      <c r="CL343" s="85"/>
      <c r="CM343" s="85"/>
      <c r="CN343" s="85"/>
      <c r="CO343" s="85"/>
      <c r="CP343" s="85"/>
      <c r="CQ343" s="85"/>
      <c r="CR343" s="85"/>
      <c r="CS343" s="85"/>
      <c r="CT343" s="85"/>
      <c r="CU343" s="85"/>
      <c r="CV343" s="85"/>
      <c r="CW343" s="85"/>
      <c r="CX343" s="85"/>
      <c r="CY343" s="85"/>
      <c r="CZ343" s="85"/>
    </row>
    <row r="344" s="603" customFormat="true" ht="15" customHeight="true" x14ac:dyDescent="0.2">
      <c r="B344" s="243"/>
      <c r="AI344" s="422"/>
      <c r="AJ344" s="422"/>
      <c r="AK344" s="422"/>
      <c r="AL344" s="422"/>
      <c r="AM344" s="422"/>
      <c r="AN344" s="422"/>
      <c r="AO344" s="422"/>
      <c r="AP344" s="422"/>
      <c r="AQ344" s="422"/>
      <c r="AR344" s="422"/>
      <c r="AS344" s="422"/>
      <c r="AT344" s="422"/>
      <c r="AU344" s="422"/>
      <c r="AV344" s="422"/>
      <c r="AW344" s="422"/>
      <c r="AX344" s="422"/>
      <c r="AY344" s="422"/>
      <c r="AZ344" s="422"/>
      <c r="BA344" s="886"/>
      <c r="BB344" s="641" t="s">
        <v>49</v>
      </c>
      <c r="BC344" s="120" t="s">
        <v>36</v>
      </c>
      <c r="BD344" s="116" t="s">
        <v>36</v>
      </c>
      <c r="BE344" s="116" t="s">
        <v>36</v>
      </c>
      <c r="BF344" s="116" t="s">
        <v>36</v>
      </c>
      <c r="BG344" s="111" t="s">
        <v>36</v>
      </c>
      <c r="BH344" s="120" t="s">
        <v>36</v>
      </c>
      <c r="BI344" s="116" t="s">
        <v>36</v>
      </c>
      <c r="BJ344" s="116" t="s">
        <v>36</v>
      </c>
      <c r="BK344" s="116" t="s">
        <v>36</v>
      </c>
      <c r="BL344" s="111" t="s">
        <v>36</v>
      </c>
      <c r="BM344" s="120" t="s">
        <v>36</v>
      </c>
      <c r="BN344" s="116" t="s">
        <v>36</v>
      </c>
      <c r="BO344" s="116" t="s">
        <v>36</v>
      </c>
      <c r="BP344" s="116" t="s">
        <v>36</v>
      </c>
      <c r="BQ344" s="111" t="s">
        <v>36</v>
      </c>
      <c r="BR344" s="120" t="s">
        <v>36</v>
      </c>
      <c r="BS344" s="116" t="s">
        <v>36</v>
      </c>
      <c r="BT344" s="116" t="s">
        <v>36</v>
      </c>
      <c r="BU344" s="116" t="s">
        <v>36</v>
      </c>
      <c r="BV344" s="116" t="s">
        <v>36</v>
      </c>
      <c r="BW344" s="116" t="s">
        <v>36</v>
      </c>
      <c r="BX344" s="116" t="s">
        <v>36</v>
      </c>
      <c r="BY344" s="105" t="s">
        <v>36</v>
      </c>
      <c r="BZ344" s="105" t="s">
        <v>36</v>
      </c>
      <c r="CA344" s="105" t="s">
        <v>36</v>
      </c>
      <c r="CB344" s="105" t="s">
        <v>36</v>
      </c>
      <c r="CC344" s="105" t="s">
        <v>36</v>
      </c>
      <c r="CD344" s="105" t="s">
        <v>36</v>
      </c>
      <c r="CE344" s="105" t="s">
        <v>36</v>
      </c>
      <c r="CF344" s="105" t="s">
        <v>36</v>
      </c>
      <c r="CG344" s="105" t="s">
        <v>36</v>
      </c>
      <c r="CH344" s="105" t="s">
        <v>36</v>
      </c>
      <c r="CI344" s="85"/>
      <c r="CJ344" s="85"/>
      <c r="CK344" s="85"/>
      <c r="CL344" s="85"/>
      <c r="CM344" s="85"/>
      <c r="CN344" s="85"/>
      <c r="CO344" s="85"/>
      <c r="CP344" s="85"/>
      <c r="CQ344" s="85"/>
      <c r="CR344" s="85"/>
      <c r="CS344" s="85"/>
      <c r="CT344" s="85"/>
      <c r="CU344" s="85"/>
      <c r="CV344" s="85"/>
      <c r="CW344" s="85"/>
      <c r="CX344" s="85"/>
      <c r="CY344" s="85"/>
      <c r="CZ344" s="85"/>
    </row>
    <row r="345" s="603" customFormat="true" ht="15" customHeight="true" x14ac:dyDescent="0.2">
      <c r="B345" s="243"/>
      <c r="AI345" s="422"/>
      <c r="AJ345" s="422"/>
      <c r="AK345" s="422"/>
      <c r="AL345" s="422"/>
      <c r="AM345" s="422"/>
      <c r="AN345" s="422"/>
      <c r="AO345" s="422"/>
      <c r="AP345" s="422"/>
      <c r="AQ345" s="422"/>
      <c r="AR345" s="422"/>
      <c r="AS345" s="422"/>
      <c r="AT345" s="422"/>
      <c r="AU345" s="422"/>
      <c r="AV345" s="422"/>
      <c r="AW345" s="422"/>
      <c r="AX345" s="422"/>
      <c r="AY345" s="422"/>
      <c r="AZ345" s="422"/>
      <c r="BA345" s="892" t="s">
        <v>152</v>
      </c>
      <c r="BB345" s="641" t="s">
        <v>50</v>
      </c>
      <c r="BC345" s="120" t="s">
        <v>36</v>
      </c>
      <c r="BD345" s="116" t="s">
        <v>36</v>
      </c>
      <c r="BE345" s="116" t="s">
        <v>36</v>
      </c>
      <c r="BF345" s="116" t="s">
        <v>36</v>
      </c>
      <c r="BG345" s="111" t="s">
        <v>36</v>
      </c>
      <c r="BH345" s="120" t="s">
        <v>36</v>
      </c>
      <c r="BI345" s="116" t="s">
        <v>36</v>
      </c>
      <c r="BJ345" s="116" t="s">
        <v>36</v>
      </c>
      <c r="BK345" s="116" t="s">
        <v>36</v>
      </c>
      <c r="BL345" s="111" t="s">
        <v>36</v>
      </c>
      <c r="BM345" s="120" t="s">
        <v>36</v>
      </c>
      <c r="BN345" s="116" t="s">
        <v>36</v>
      </c>
      <c r="BO345" s="116" t="s">
        <v>36</v>
      </c>
      <c r="BP345" s="116" t="s">
        <v>36</v>
      </c>
      <c r="BQ345" s="111" t="s">
        <v>36</v>
      </c>
      <c r="BR345" s="120" t="s">
        <v>36</v>
      </c>
      <c r="BS345" s="116" t="s">
        <v>36</v>
      </c>
      <c r="BT345" s="116" t="s">
        <v>36</v>
      </c>
      <c r="BU345" s="116" t="s">
        <v>36</v>
      </c>
      <c r="BV345" s="116" t="s">
        <v>36</v>
      </c>
      <c r="BW345" s="116" t="s">
        <v>36</v>
      </c>
      <c r="BX345" s="116" t="s">
        <v>36</v>
      </c>
      <c r="BY345" s="105" t="s">
        <v>36</v>
      </c>
      <c r="BZ345" s="105" t="s">
        <v>36</v>
      </c>
      <c r="CA345" s="105" t="s">
        <v>36</v>
      </c>
      <c r="CB345" s="105" t="s">
        <v>36</v>
      </c>
      <c r="CC345" s="105" t="s">
        <v>36</v>
      </c>
      <c r="CD345" s="105" t="s">
        <v>36</v>
      </c>
      <c r="CE345" s="105" t="s">
        <v>36</v>
      </c>
      <c r="CF345" s="105" t="s">
        <v>36</v>
      </c>
      <c r="CG345" s="105" t="s">
        <v>36</v>
      </c>
      <c r="CH345" s="105" t="s">
        <v>36</v>
      </c>
      <c r="CI345" s="85"/>
      <c r="CJ345" s="85"/>
      <c r="CK345" s="85"/>
      <c r="CL345" s="85"/>
      <c r="CM345" s="85"/>
      <c r="CN345" s="85"/>
      <c r="CO345" s="85"/>
      <c r="CP345" s="85"/>
      <c r="CQ345" s="85"/>
      <c r="CR345" s="85"/>
      <c r="CS345" s="85"/>
      <c r="CT345" s="85"/>
      <c r="CU345" s="85"/>
      <c r="CV345" s="85"/>
      <c r="CW345" s="85"/>
      <c r="CX345" s="85"/>
      <c r="CY345" s="85"/>
      <c r="CZ345" s="85"/>
    </row>
    <row r="346" s="603" customFormat="true" ht="15" customHeight="true" x14ac:dyDescent="0.2">
      <c r="B346" s="243"/>
      <c r="AI346" s="422"/>
      <c r="AJ346" s="422"/>
      <c r="AK346" s="422"/>
      <c r="AL346" s="422"/>
      <c r="AM346" s="422"/>
      <c r="AN346" s="422"/>
      <c r="AO346" s="422"/>
      <c r="AP346" s="422"/>
      <c r="AQ346" s="422"/>
      <c r="AR346" s="422"/>
      <c r="AS346" s="422"/>
      <c r="AT346" s="422"/>
      <c r="AU346" s="422"/>
      <c r="AV346" s="422"/>
      <c r="AW346" s="422"/>
      <c r="AX346" s="422"/>
      <c r="AY346" s="422"/>
      <c r="AZ346" s="422"/>
      <c r="BA346" s="886"/>
      <c r="BB346" s="641" t="s">
        <v>49</v>
      </c>
      <c r="BC346" s="120" t="s">
        <v>36</v>
      </c>
      <c r="BD346" s="116" t="s">
        <v>36</v>
      </c>
      <c r="BE346" s="116" t="s">
        <v>36</v>
      </c>
      <c r="BF346" s="116" t="s">
        <v>36</v>
      </c>
      <c r="BG346" s="111" t="s">
        <v>36</v>
      </c>
      <c r="BH346" s="120" t="s">
        <v>36</v>
      </c>
      <c r="BI346" s="116" t="s">
        <v>36</v>
      </c>
      <c r="BJ346" s="116" t="s">
        <v>36</v>
      </c>
      <c r="BK346" s="116" t="s">
        <v>36</v>
      </c>
      <c r="BL346" s="111" t="s">
        <v>36</v>
      </c>
      <c r="BM346" s="120" t="s">
        <v>36</v>
      </c>
      <c r="BN346" s="116" t="s">
        <v>36</v>
      </c>
      <c r="BO346" s="116" t="s">
        <v>36</v>
      </c>
      <c r="BP346" s="116" t="s">
        <v>36</v>
      </c>
      <c r="BQ346" s="111" t="s">
        <v>36</v>
      </c>
      <c r="BR346" s="120" t="s">
        <v>36</v>
      </c>
      <c r="BS346" s="116" t="s">
        <v>36</v>
      </c>
      <c r="BT346" s="116" t="s">
        <v>36</v>
      </c>
      <c r="BU346" s="116" t="s">
        <v>36</v>
      </c>
      <c r="BV346" s="116" t="s">
        <v>36</v>
      </c>
      <c r="BW346" s="116" t="s">
        <v>36</v>
      </c>
      <c r="BX346" s="116" t="s">
        <v>36</v>
      </c>
      <c r="BY346" s="105" t="s">
        <v>36</v>
      </c>
      <c r="BZ346" s="105" t="s">
        <v>36</v>
      </c>
      <c r="CA346" s="105" t="s">
        <v>36</v>
      </c>
      <c r="CB346" s="105" t="s">
        <v>36</v>
      </c>
      <c r="CC346" s="105" t="s">
        <v>36</v>
      </c>
      <c r="CD346" s="105" t="s">
        <v>36</v>
      </c>
      <c r="CE346" s="105" t="s">
        <v>36</v>
      </c>
      <c r="CF346" s="105" t="s">
        <v>36</v>
      </c>
      <c r="CG346" s="105" t="s">
        <v>36</v>
      </c>
      <c r="CH346" s="105" t="s">
        <v>36</v>
      </c>
      <c r="CI346" s="85"/>
      <c r="CJ346" s="85"/>
      <c r="CK346" s="85"/>
      <c r="CL346" s="85"/>
      <c r="CM346" s="85"/>
      <c r="CN346" s="85"/>
      <c r="CO346" s="85"/>
      <c r="CP346" s="85"/>
      <c r="CQ346" s="85"/>
      <c r="CR346" s="85"/>
      <c r="CS346" s="85"/>
      <c r="CT346" s="85"/>
      <c r="CU346" s="85"/>
      <c r="CV346" s="85"/>
      <c r="CW346" s="85"/>
      <c r="CX346" s="85"/>
      <c r="CY346" s="85"/>
      <c r="CZ346" s="85"/>
    </row>
    <row r="347" s="603" customFormat="true" ht="15" customHeight="true" x14ac:dyDescent="0.2">
      <c r="B347" s="243"/>
      <c r="AI347" s="422"/>
      <c r="AJ347" s="422"/>
      <c r="AK347" s="422"/>
      <c r="AL347" s="422"/>
      <c r="AM347" s="422"/>
      <c r="AN347" s="422"/>
      <c r="AO347" s="422"/>
      <c r="AP347" s="422"/>
      <c r="AQ347" s="422"/>
      <c r="AR347" s="422"/>
      <c r="AS347" s="422"/>
      <c r="AT347" s="422"/>
      <c r="AU347" s="422"/>
      <c r="AV347" s="422"/>
      <c r="AW347" s="422"/>
      <c r="AX347" s="422"/>
      <c r="AY347" s="422"/>
      <c r="AZ347" s="422"/>
      <c r="BA347" s="892" t="s">
        <v>153</v>
      </c>
      <c r="BB347" s="641" t="s">
        <v>50</v>
      </c>
      <c r="BC347" s="120" t="s">
        <v>36</v>
      </c>
      <c r="BD347" s="116" t="s">
        <v>36</v>
      </c>
      <c r="BE347" s="116" t="s">
        <v>36</v>
      </c>
      <c r="BF347" s="116" t="s">
        <v>36</v>
      </c>
      <c r="BG347" s="111" t="s">
        <v>36</v>
      </c>
      <c r="BH347" s="120" t="s">
        <v>36</v>
      </c>
      <c r="BI347" s="116" t="s">
        <v>36</v>
      </c>
      <c r="BJ347" s="116" t="s">
        <v>36</v>
      </c>
      <c r="BK347" s="116" t="s">
        <v>36</v>
      </c>
      <c r="BL347" s="111" t="s">
        <v>36</v>
      </c>
      <c r="BM347" s="120" t="s">
        <v>36</v>
      </c>
      <c r="BN347" s="116" t="s">
        <v>36</v>
      </c>
      <c r="BO347" s="116" t="s">
        <v>36</v>
      </c>
      <c r="BP347" s="116" t="s">
        <v>36</v>
      </c>
      <c r="BQ347" s="111" t="s">
        <v>36</v>
      </c>
      <c r="BR347" s="120" t="s">
        <v>36</v>
      </c>
      <c r="BS347" s="116" t="s">
        <v>36</v>
      </c>
      <c r="BT347" s="116" t="s">
        <v>36</v>
      </c>
      <c r="BU347" s="116" t="s">
        <v>36</v>
      </c>
      <c r="BV347" s="116" t="s">
        <v>36</v>
      </c>
      <c r="BW347" s="116" t="s">
        <v>36</v>
      </c>
      <c r="BX347" s="116" t="s">
        <v>36</v>
      </c>
      <c r="BY347" s="105" t="s">
        <v>36</v>
      </c>
      <c r="BZ347" s="105" t="s">
        <v>36</v>
      </c>
      <c r="CA347" s="105" t="s">
        <v>36</v>
      </c>
      <c r="CB347" s="105" t="s">
        <v>36</v>
      </c>
      <c r="CC347" s="105" t="s">
        <v>36</v>
      </c>
      <c r="CD347" s="105" t="s">
        <v>36</v>
      </c>
      <c r="CE347" s="105" t="s">
        <v>36</v>
      </c>
      <c r="CF347" s="105" t="s">
        <v>36</v>
      </c>
      <c r="CG347" s="105" t="s">
        <v>36</v>
      </c>
      <c r="CH347" s="105" t="s">
        <v>36</v>
      </c>
      <c r="CI347" s="85"/>
      <c r="CJ347" s="85"/>
      <c r="CK347" s="85"/>
      <c r="CL347" s="85"/>
      <c r="CM347" s="85"/>
      <c r="CN347" s="85"/>
      <c r="CO347" s="85"/>
      <c r="CP347" s="85"/>
      <c r="CQ347" s="85"/>
      <c r="CR347" s="85"/>
      <c r="CS347" s="85"/>
      <c r="CT347" s="85"/>
      <c r="CU347" s="85"/>
      <c r="CV347" s="85"/>
      <c r="CW347" s="85"/>
      <c r="CX347" s="85"/>
      <c r="CY347" s="85"/>
      <c r="CZ347" s="85"/>
    </row>
    <row r="348" s="603" customFormat="true" ht="15" customHeight="true" x14ac:dyDescent="0.2">
      <c r="B348" s="243"/>
      <c r="AI348" s="422"/>
      <c r="AJ348" s="422"/>
      <c r="AK348" s="422"/>
      <c r="AL348" s="422"/>
      <c r="AM348" s="422"/>
      <c r="AN348" s="422"/>
      <c r="AO348" s="422"/>
      <c r="AP348" s="422"/>
      <c r="AQ348" s="422"/>
      <c r="AR348" s="422"/>
      <c r="AS348" s="422"/>
      <c r="AT348" s="422"/>
      <c r="AU348" s="422"/>
      <c r="AV348" s="422"/>
      <c r="AW348" s="422"/>
      <c r="AX348" s="422"/>
      <c r="AY348" s="422"/>
      <c r="AZ348" s="422"/>
      <c r="BA348" s="886"/>
      <c r="BB348" s="641" t="s">
        <v>49</v>
      </c>
      <c r="BC348" s="120" t="s">
        <v>36</v>
      </c>
      <c r="BD348" s="116" t="s">
        <v>36</v>
      </c>
      <c r="BE348" s="116" t="s">
        <v>36</v>
      </c>
      <c r="BF348" s="116" t="s">
        <v>36</v>
      </c>
      <c r="BG348" s="111" t="s">
        <v>36</v>
      </c>
      <c r="BH348" s="120" t="s">
        <v>36</v>
      </c>
      <c r="BI348" s="116" t="s">
        <v>36</v>
      </c>
      <c r="BJ348" s="116" t="s">
        <v>36</v>
      </c>
      <c r="BK348" s="116" t="s">
        <v>36</v>
      </c>
      <c r="BL348" s="111" t="s">
        <v>36</v>
      </c>
      <c r="BM348" s="120" t="s">
        <v>36</v>
      </c>
      <c r="BN348" s="116" t="s">
        <v>36</v>
      </c>
      <c r="BO348" s="116" t="s">
        <v>36</v>
      </c>
      <c r="BP348" s="116" t="s">
        <v>36</v>
      </c>
      <c r="BQ348" s="111" t="s">
        <v>36</v>
      </c>
      <c r="BR348" s="120" t="s">
        <v>36</v>
      </c>
      <c r="BS348" s="116" t="s">
        <v>36</v>
      </c>
      <c r="BT348" s="116" t="s">
        <v>36</v>
      </c>
      <c r="BU348" s="116" t="s">
        <v>36</v>
      </c>
      <c r="BV348" s="116" t="s">
        <v>36</v>
      </c>
      <c r="BW348" s="116" t="s">
        <v>36</v>
      </c>
      <c r="BX348" s="116" t="s">
        <v>36</v>
      </c>
      <c r="BY348" s="105" t="s">
        <v>36</v>
      </c>
      <c r="BZ348" s="105" t="s">
        <v>36</v>
      </c>
      <c r="CA348" s="105" t="s">
        <v>36</v>
      </c>
      <c r="CB348" s="105" t="s">
        <v>36</v>
      </c>
      <c r="CC348" s="105" t="s">
        <v>36</v>
      </c>
      <c r="CD348" s="105" t="s">
        <v>36</v>
      </c>
      <c r="CE348" s="105" t="s">
        <v>36</v>
      </c>
      <c r="CF348" s="105" t="s">
        <v>36</v>
      </c>
      <c r="CG348" s="105" t="s">
        <v>36</v>
      </c>
      <c r="CH348" s="105" t="s">
        <v>36</v>
      </c>
      <c r="CI348" s="85"/>
      <c r="CJ348" s="85"/>
      <c r="CK348" s="85"/>
      <c r="CL348" s="85"/>
      <c r="CM348" s="85"/>
      <c r="CN348" s="85"/>
      <c r="CO348" s="85"/>
      <c r="CP348" s="85"/>
      <c r="CQ348" s="85"/>
      <c r="CR348" s="85"/>
      <c r="CS348" s="85"/>
      <c r="CT348" s="85"/>
      <c r="CU348" s="85"/>
      <c r="CV348" s="85"/>
      <c r="CW348" s="85"/>
      <c r="CX348" s="85"/>
      <c r="CY348" s="85"/>
      <c r="CZ348" s="85"/>
    </row>
    <row r="349" s="603" customFormat="true" ht="15" customHeight="true" x14ac:dyDescent="0.2">
      <c r="B349" s="243"/>
      <c r="AI349" s="422"/>
      <c r="AJ349" s="422"/>
      <c r="AK349" s="422"/>
      <c r="AL349" s="422"/>
      <c r="AM349" s="422"/>
      <c r="AN349" s="422"/>
      <c r="AO349" s="422"/>
      <c r="AP349" s="422"/>
      <c r="AQ349" s="422"/>
      <c r="AR349" s="422"/>
      <c r="AS349" s="422"/>
      <c r="AT349" s="422"/>
      <c r="AU349" s="422"/>
      <c r="AV349" s="422"/>
      <c r="AW349" s="422"/>
      <c r="AX349" s="422"/>
      <c r="AY349" s="422"/>
      <c r="AZ349" s="422"/>
      <c r="BA349" s="892" t="s">
        <v>154</v>
      </c>
      <c r="BB349" s="641" t="s">
        <v>50</v>
      </c>
      <c r="BC349" s="120" t="s">
        <v>36</v>
      </c>
      <c r="BD349" s="116" t="s">
        <v>36</v>
      </c>
      <c r="BE349" s="116" t="s">
        <v>36</v>
      </c>
      <c r="BF349" s="116" t="s">
        <v>36</v>
      </c>
      <c r="BG349" s="111" t="s">
        <v>36</v>
      </c>
      <c r="BH349" s="120" t="s">
        <v>36</v>
      </c>
      <c r="BI349" s="116" t="s">
        <v>36</v>
      </c>
      <c r="BJ349" s="116" t="s">
        <v>36</v>
      </c>
      <c r="BK349" s="116" t="s">
        <v>36</v>
      </c>
      <c r="BL349" s="111" t="s">
        <v>36</v>
      </c>
      <c r="BM349" s="120" t="s">
        <v>36</v>
      </c>
      <c r="BN349" s="116" t="s">
        <v>36</v>
      </c>
      <c r="BO349" s="116" t="s">
        <v>36</v>
      </c>
      <c r="BP349" s="116" t="s">
        <v>36</v>
      </c>
      <c r="BQ349" s="111" t="s">
        <v>36</v>
      </c>
      <c r="BR349" s="120" t="s">
        <v>36</v>
      </c>
      <c r="BS349" s="116" t="s">
        <v>36</v>
      </c>
      <c r="BT349" s="116" t="s">
        <v>36</v>
      </c>
      <c r="BU349" s="116" t="s">
        <v>36</v>
      </c>
      <c r="BV349" s="116" t="s">
        <v>36</v>
      </c>
      <c r="BW349" s="116" t="s">
        <v>36</v>
      </c>
      <c r="BX349" s="116" t="s">
        <v>36</v>
      </c>
      <c r="BY349" s="105" t="s">
        <v>36</v>
      </c>
      <c r="BZ349" s="105" t="s">
        <v>36</v>
      </c>
      <c r="CA349" s="105" t="s">
        <v>36</v>
      </c>
      <c r="CB349" s="105" t="s">
        <v>36</v>
      </c>
      <c r="CC349" s="105" t="s">
        <v>36</v>
      </c>
      <c r="CD349" s="105" t="s">
        <v>36</v>
      </c>
      <c r="CE349" s="105" t="s">
        <v>36</v>
      </c>
      <c r="CF349" s="105" t="s">
        <v>36</v>
      </c>
      <c r="CG349" s="105" t="s">
        <v>36</v>
      </c>
      <c r="CH349" s="105" t="s">
        <v>36</v>
      </c>
      <c r="CI349" s="85"/>
      <c r="CJ349" s="85"/>
      <c r="CK349" s="85"/>
      <c r="CL349" s="85"/>
      <c r="CM349" s="85"/>
      <c r="CN349" s="85"/>
      <c r="CO349" s="85"/>
      <c r="CP349" s="85"/>
      <c r="CQ349" s="85"/>
      <c r="CR349" s="85"/>
      <c r="CS349" s="85"/>
      <c r="CT349" s="85"/>
      <c r="CU349" s="85"/>
      <c r="CV349" s="85"/>
      <c r="CW349" s="85"/>
      <c r="CX349" s="85"/>
      <c r="CY349" s="85"/>
      <c r="CZ349" s="85"/>
    </row>
    <row r="350" s="603" customFormat="true" ht="15" customHeight="true" x14ac:dyDescent="0.2">
      <c r="B350" s="243"/>
      <c r="AI350" s="422"/>
      <c r="AJ350" s="422"/>
      <c r="AK350" s="422"/>
      <c r="AL350" s="422"/>
      <c r="AM350" s="422"/>
      <c r="AN350" s="422"/>
      <c r="AO350" s="422"/>
      <c r="AP350" s="422"/>
      <c r="AQ350" s="422"/>
      <c r="AR350" s="422"/>
      <c r="AS350" s="422"/>
      <c r="AT350" s="422"/>
      <c r="AU350" s="422"/>
      <c r="AV350" s="422"/>
      <c r="AW350" s="422"/>
      <c r="AX350" s="422"/>
      <c r="AY350" s="422"/>
      <c r="AZ350" s="422"/>
      <c r="BA350" s="886"/>
      <c r="BB350" s="641" t="s">
        <v>49</v>
      </c>
      <c r="BC350" s="120" t="s">
        <v>36</v>
      </c>
      <c r="BD350" s="116" t="s">
        <v>36</v>
      </c>
      <c r="BE350" s="116" t="s">
        <v>36</v>
      </c>
      <c r="BF350" s="116" t="s">
        <v>36</v>
      </c>
      <c r="BG350" s="111" t="s">
        <v>36</v>
      </c>
      <c r="BH350" s="120" t="s">
        <v>36</v>
      </c>
      <c r="BI350" s="116" t="s">
        <v>36</v>
      </c>
      <c r="BJ350" s="116" t="s">
        <v>36</v>
      </c>
      <c r="BK350" s="116" t="s">
        <v>36</v>
      </c>
      <c r="BL350" s="111" t="s">
        <v>36</v>
      </c>
      <c r="BM350" s="120" t="s">
        <v>36</v>
      </c>
      <c r="BN350" s="116" t="s">
        <v>36</v>
      </c>
      <c r="BO350" s="116" t="s">
        <v>36</v>
      </c>
      <c r="BP350" s="116" t="s">
        <v>36</v>
      </c>
      <c r="BQ350" s="111" t="s">
        <v>36</v>
      </c>
      <c r="BR350" s="120" t="s">
        <v>36</v>
      </c>
      <c r="BS350" s="116" t="s">
        <v>36</v>
      </c>
      <c r="BT350" s="116" t="s">
        <v>36</v>
      </c>
      <c r="BU350" s="116" t="s">
        <v>36</v>
      </c>
      <c r="BV350" s="116" t="s">
        <v>36</v>
      </c>
      <c r="BW350" s="116" t="s">
        <v>36</v>
      </c>
      <c r="BX350" s="116" t="s">
        <v>36</v>
      </c>
      <c r="BY350" s="105" t="s">
        <v>36</v>
      </c>
      <c r="BZ350" s="105" t="s">
        <v>36</v>
      </c>
      <c r="CA350" s="105" t="s">
        <v>36</v>
      </c>
      <c r="CB350" s="105" t="s">
        <v>36</v>
      </c>
      <c r="CC350" s="105" t="s">
        <v>36</v>
      </c>
      <c r="CD350" s="105" t="s">
        <v>36</v>
      </c>
      <c r="CE350" s="105" t="s">
        <v>36</v>
      </c>
      <c r="CF350" s="105" t="s">
        <v>36</v>
      </c>
      <c r="CG350" s="105" t="s">
        <v>36</v>
      </c>
      <c r="CH350" s="105" t="s">
        <v>36</v>
      </c>
      <c r="CI350" s="85"/>
      <c r="CJ350" s="85"/>
      <c r="CK350" s="85"/>
      <c r="CL350" s="85"/>
      <c r="CM350" s="85"/>
      <c r="CN350" s="85"/>
      <c r="CO350" s="85"/>
      <c r="CP350" s="85"/>
      <c r="CQ350" s="85"/>
      <c r="CR350" s="85"/>
      <c r="CS350" s="85"/>
      <c r="CT350" s="85"/>
      <c r="CU350" s="85"/>
      <c r="CV350" s="85"/>
      <c r="CW350" s="85"/>
      <c r="CX350" s="85"/>
      <c r="CY350" s="85"/>
      <c r="CZ350" s="85"/>
    </row>
    <row r="351" s="603" customFormat="true" ht="15" customHeight="true" x14ac:dyDescent="0.2">
      <c r="B351" s="243"/>
      <c r="AI351" s="422"/>
      <c r="AJ351" s="422"/>
      <c r="AK351" s="422"/>
      <c r="AL351" s="422"/>
      <c r="AM351" s="422"/>
      <c r="AN351" s="422"/>
      <c r="AO351" s="422"/>
      <c r="AP351" s="422"/>
      <c r="AQ351" s="422"/>
      <c r="AR351" s="422"/>
      <c r="AS351" s="422"/>
      <c r="AT351" s="422"/>
      <c r="AU351" s="422"/>
      <c r="AV351" s="422"/>
      <c r="AW351" s="422"/>
      <c r="AX351" s="422"/>
      <c r="AY351" s="422"/>
      <c r="AZ351" s="422"/>
      <c r="BA351" s="892" t="s">
        <v>155</v>
      </c>
      <c r="BB351" s="641" t="s">
        <v>50</v>
      </c>
      <c r="BC351" s="120" t="s">
        <v>36</v>
      </c>
      <c r="BD351" s="116" t="s">
        <v>36</v>
      </c>
      <c r="BE351" s="116" t="s">
        <v>36</v>
      </c>
      <c r="BF351" s="116" t="s">
        <v>36</v>
      </c>
      <c r="BG351" s="111" t="s">
        <v>36</v>
      </c>
      <c r="BH351" s="120" t="s">
        <v>36</v>
      </c>
      <c r="BI351" s="116" t="s">
        <v>36</v>
      </c>
      <c r="BJ351" s="116" t="s">
        <v>36</v>
      </c>
      <c r="BK351" s="116" t="s">
        <v>36</v>
      </c>
      <c r="BL351" s="111" t="s">
        <v>36</v>
      </c>
      <c r="BM351" s="120" t="s">
        <v>36</v>
      </c>
      <c r="BN351" s="116" t="s">
        <v>36</v>
      </c>
      <c r="BO351" s="116" t="s">
        <v>36</v>
      </c>
      <c r="BP351" s="116" t="s">
        <v>36</v>
      </c>
      <c r="BQ351" s="111" t="s">
        <v>36</v>
      </c>
      <c r="BR351" s="120" t="s">
        <v>36</v>
      </c>
      <c r="BS351" s="116" t="s">
        <v>36</v>
      </c>
      <c r="BT351" s="116" t="s">
        <v>36</v>
      </c>
      <c r="BU351" s="116" t="s">
        <v>36</v>
      </c>
      <c r="BV351" s="116" t="s">
        <v>36</v>
      </c>
      <c r="BW351" s="116" t="s">
        <v>36</v>
      </c>
      <c r="BX351" s="116" t="s">
        <v>36</v>
      </c>
      <c r="BY351" s="105" t="s">
        <v>36</v>
      </c>
      <c r="BZ351" s="105" t="s">
        <v>36</v>
      </c>
      <c r="CA351" s="105" t="s">
        <v>36</v>
      </c>
      <c r="CB351" s="105" t="s">
        <v>36</v>
      </c>
      <c r="CC351" s="105" t="s">
        <v>36</v>
      </c>
      <c r="CD351" s="105" t="s">
        <v>36</v>
      </c>
      <c r="CE351" s="105" t="s">
        <v>36</v>
      </c>
      <c r="CF351" s="105" t="s">
        <v>36</v>
      </c>
      <c r="CG351" s="105" t="s">
        <v>36</v>
      </c>
      <c r="CH351" s="105" t="s">
        <v>36</v>
      </c>
      <c r="CI351" s="85"/>
      <c r="CJ351" s="85"/>
      <c r="CK351" s="85"/>
      <c r="CL351" s="85"/>
      <c r="CM351" s="85"/>
      <c r="CN351" s="85"/>
      <c r="CO351" s="85"/>
      <c r="CP351" s="85"/>
      <c r="CQ351" s="85"/>
      <c r="CR351" s="85"/>
      <c r="CS351" s="85"/>
      <c r="CT351" s="85"/>
      <c r="CU351" s="85"/>
      <c r="CV351" s="85"/>
      <c r="CW351" s="85"/>
      <c r="CX351" s="85"/>
      <c r="CY351" s="85"/>
      <c r="CZ351" s="85"/>
    </row>
    <row r="352" s="603" customFormat="true" ht="15" customHeight="true" x14ac:dyDescent="0.2">
      <c r="B352" s="243"/>
      <c r="AI352" s="422"/>
      <c r="AJ352" s="422"/>
      <c r="AK352" s="422"/>
      <c r="AL352" s="422"/>
      <c r="AM352" s="422"/>
      <c r="AN352" s="422"/>
      <c r="AO352" s="422"/>
      <c r="AP352" s="422"/>
      <c r="AQ352" s="422"/>
      <c r="AR352" s="422"/>
      <c r="AS352" s="422"/>
      <c r="AT352" s="422"/>
      <c r="AU352" s="422"/>
      <c r="AV352" s="422"/>
      <c r="AW352" s="422"/>
      <c r="AX352" s="422"/>
      <c r="AY352" s="422"/>
      <c r="AZ352" s="422"/>
      <c r="BA352" s="886"/>
      <c r="BB352" s="641" t="s">
        <v>49</v>
      </c>
      <c r="BC352" s="120" t="s">
        <v>36</v>
      </c>
      <c r="BD352" s="116" t="s">
        <v>36</v>
      </c>
      <c r="BE352" s="116" t="s">
        <v>36</v>
      </c>
      <c r="BF352" s="116" t="s">
        <v>36</v>
      </c>
      <c r="BG352" s="111" t="s">
        <v>36</v>
      </c>
      <c r="BH352" s="120" t="s">
        <v>36</v>
      </c>
      <c r="BI352" s="116" t="s">
        <v>36</v>
      </c>
      <c r="BJ352" s="116" t="s">
        <v>36</v>
      </c>
      <c r="BK352" s="116" t="s">
        <v>36</v>
      </c>
      <c r="BL352" s="111" t="s">
        <v>36</v>
      </c>
      <c r="BM352" s="120" t="s">
        <v>36</v>
      </c>
      <c r="BN352" s="116" t="s">
        <v>36</v>
      </c>
      <c r="BO352" s="116" t="s">
        <v>36</v>
      </c>
      <c r="BP352" s="116" t="s">
        <v>36</v>
      </c>
      <c r="BQ352" s="111" t="s">
        <v>36</v>
      </c>
      <c r="BR352" s="120" t="s">
        <v>36</v>
      </c>
      <c r="BS352" s="116" t="s">
        <v>36</v>
      </c>
      <c r="BT352" s="116" t="s">
        <v>36</v>
      </c>
      <c r="BU352" s="116" t="s">
        <v>36</v>
      </c>
      <c r="BV352" s="116" t="s">
        <v>36</v>
      </c>
      <c r="BW352" s="116" t="s">
        <v>36</v>
      </c>
      <c r="BX352" s="116" t="s">
        <v>36</v>
      </c>
      <c r="BY352" s="105" t="s">
        <v>36</v>
      </c>
      <c r="BZ352" s="105" t="s">
        <v>36</v>
      </c>
      <c r="CA352" s="105" t="s">
        <v>36</v>
      </c>
      <c r="CB352" s="105" t="s">
        <v>36</v>
      </c>
      <c r="CC352" s="105" t="s">
        <v>36</v>
      </c>
      <c r="CD352" s="105" t="s">
        <v>36</v>
      </c>
      <c r="CE352" s="105" t="s">
        <v>36</v>
      </c>
      <c r="CF352" s="105" t="s">
        <v>36</v>
      </c>
      <c r="CG352" s="105" t="s">
        <v>36</v>
      </c>
      <c r="CH352" s="105" t="s">
        <v>36</v>
      </c>
      <c r="CI352" s="85"/>
      <c r="CJ352" s="85"/>
      <c r="CK352" s="85"/>
      <c r="CL352" s="85"/>
      <c r="CM352" s="85"/>
      <c r="CN352" s="85"/>
      <c r="CO352" s="85"/>
      <c r="CP352" s="85"/>
      <c r="CQ352" s="85"/>
      <c r="CR352" s="85"/>
      <c r="CS352" s="85"/>
      <c r="CT352" s="85"/>
      <c r="CU352" s="85"/>
      <c r="CV352" s="85"/>
      <c r="CW352" s="85"/>
      <c r="CX352" s="85"/>
      <c r="CY352" s="85"/>
      <c r="CZ352" s="85"/>
    </row>
    <row r="353" s="603" customFormat="true" ht="15" customHeight="true" x14ac:dyDescent="0.2">
      <c r="B353" s="243"/>
      <c r="AI353" s="422"/>
      <c r="AJ353" s="422"/>
      <c r="AK353" s="422"/>
      <c r="AL353" s="422"/>
      <c r="AM353" s="422"/>
      <c r="AN353" s="422"/>
      <c r="AO353" s="422"/>
      <c r="AP353" s="422"/>
      <c r="AQ353" s="422"/>
      <c r="AR353" s="422"/>
      <c r="AS353" s="422"/>
      <c r="AT353" s="422"/>
      <c r="AU353" s="422"/>
      <c r="AV353" s="422"/>
      <c r="AW353" s="422"/>
      <c r="AX353" s="422"/>
      <c r="AY353" s="422"/>
      <c r="AZ353" s="422"/>
      <c r="BA353" s="892" t="s">
        <v>144</v>
      </c>
      <c r="BB353" s="641" t="s">
        <v>50</v>
      </c>
      <c r="BC353" s="120" t="s">
        <v>36</v>
      </c>
      <c r="BD353" s="116" t="s">
        <v>36</v>
      </c>
      <c r="BE353" s="116" t="s">
        <v>36</v>
      </c>
      <c r="BF353" s="116" t="s">
        <v>36</v>
      </c>
      <c r="BG353" s="111" t="s">
        <v>36</v>
      </c>
      <c r="BH353" s="120" t="s">
        <v>36</v>
      </c>
      <c r="BI353" s="116" t="s">
        <v>36</v>
      </c>
      <c r="BJ353" s="116" t="s">
        <v>36</v>
      </c>
      <c r="BK353" s="116" t="s">
        <v>36</v>
      </c>
      <c r="BL353" s="111" t="s">
        <v>36</v>
      </c>
      <c r="BM353" s="120" t="s">
        <v>36</v>
      </c>
      <c r="BN353" s="116" t="s">
        <v>36</v>
      </c>
      <c r="BO353" s="116" t="s">
        <v>36</v>
      </c>
      <c r="BP353" s="116" t="s">
        <v>36</v>
      </c>
      <c r="BQ353" s="111" t="s">
        <v>36</v>
      </c>
      <c r="BR353" s="120" t="s">
        <v>36</v>
      </c>
      <c r="BS353" s="116" t="s">
        <v>36</v>
      </c>
      <c r="BT353" s="116" t="s">
        <v>36</v>
      </c>
      <c r="BU353" s="116" t="s">
        <v>36</v>
      </c>
      <c r="BV353" s="116" t="s">
        <v>36</v>
      </c>
      <c r="BW353" s="116" t="s">
        <v>36</v>
      </c>
      <c r="BX353" s="116" t="s">
        <v>36</v>
      </c>
      <c r="BY353" s="105" t="s">
        <v>36</v>
      </c>
      <c r="BZ353" s="105" t="s">
        <v>36</v>
      </c>
      <c r="CA353" s="105" t="s">
        <v>36</v>
      </c>
      <c r="CB353" s="105" t="s">
        <v>36</v>
      </c>
      <c r="CC353" s="105" t="s">
        <v>36</v>
      </c>
      <c r="CD353" s="105" t="s">
        <v>36</v>
      </c>
      <c r="CE353" s="105" t="s">
        <v>36</v>
      </c>
      <c r="CF353" s="105" t="s">
        <v>36</v>
      </c>
      <c r="CG353" s="105" t="s">
        <v>36</v>
      </c>
      <c r="CH353" s="105" t="s">
        <v>36</v>
      </c>
      <c r="CI353" s="85"/>
      <c r="CJ353" s="85"/>
      <c r="CK353" s="85"/>
      <c r="CL353" s="85"/>
      <c r="CM353" s="85"/>
      <c r="CN353" s="85"/>
      <c r="CO353" s="85"/>
      <c r="CP353" s="85"/>
      <c r="CQ353" s="85"/>
      <c r="CR353" s="85"/>
      <c r="CS353" s="85"/>
      <c r="CT353" s="85"/>
      <c r="CU353" s="85"/>
      <c r="CV353" s="85"/>
      <c r="CW353" s="85"/>
      <c r="CX353" s="85"/>
      <c r="CY353" s="85"/>
      <c r="CZ353" s="85"/>
    </row>
    <row r="354" s="603" customFormat="true" ht="15" customHeight="true" x14ac:dyDescent="0.2">
      <c r="B354" s="243"/>
      <c r="AI354" s="422"/>
      <c r="AJ354" s="422"/>
      <c r="AK354" s="422"/>
      <c r="AL354" s="422"/>
      <c r="AM354" s="422"/>
      <c r="AN354" s="422"/>
      <c r="AO354" s="422"/>
      <c r="AP354" s="422"/>
      <c r="AQ354" s="422"/>
      <c r="AR354" s="422"/>
      <c r="AS354" s="422"/>
      <c r="AT354" s="422"/>
      <c r="AU354" s="422"/>
      <c r="AV354" s="422"/>
      <c r="AW354" s="422"/>
      <c r="AX354" s="422"/>
      <c r="AY354" s="422"/>
      <c r="AZ354" s="422"/>
      <c r="BA354" s="887"/>
      <c r="BB354" s="643" t="s">
        <v>49</v>
      </c>
      <c r="BC354" s="119" t="s">
        <v>36</v>
      </c>
      <c r="BD354" s="115" t="s">
        <v>36</v>
      </c>
      <c r="BE354" s="115" t="s">
        <v>36</v>
      </c>
      <c r="BF354" s="115" t="s">
        <v>36</v>
      </c>
      <c r="BG354" s="110" t="s">
        <v>36</v>
      </c>
      <c r="BH354" s="119" t="s">
        <v>36</v>
      </c>
      <c r="BI354" s="115" t="s">
        <v>36</v>
      </c>
      <c r="BJ354" s="115" t="s">
        <v>36</v>
      </c>
      <c r="BK354" s="115" t="s">
        <v>36</v>
      </c>
      <c r="BL354" s="110" t="s">
        <v>36</v>
      </c>
      <c r="BM354" s="119" t="s">
        <v>36</v>
      </c>
      <c r="BN354" s="115" t="s">
        <v>36</v>
      </c>
      <c r="BO354" s="115" t="s">
        <v>36</v>
      </c>
      <c r="BP354" s="115" t="s">
        <v>36</v>
      </c>
      <c r="BQ354" s="110" t="s">
        <v>36</v>
      </c>
      <c r="BR354" s="119" t="s">
        <v>36</v>
      </c>
      <c r="BS354" s="115" t="s">
        <v>36</v>
      </c>
      <c r="BT354" s="115" t="s">
        <v>36</v>
      </c>
      <c r="BU354" s="115" t="s">
        <v>36</v>
      </c>
      <c r="BV354" s="115" t="s">
        <v>36</v>
      </c>
      <c r="BW354" s="115" t="s">
        <v>36</v>
      </c>
      <c r="BX354" s="115" t="s">
        <v>36</v>
      </c>
      <c r="BY354" s="104" t="s">
        <v>36</v>
      </c>
      <c r="BZ354" s="104" t="s">
        <v>36</v>
      </c>
      <c r="CA354" s="104" t="s">
        <v>36</v>
      </c>
      <c r="CB354" s="104" t="s">
        <v>36</v>
      </c>
      <c r="CC354" s="104" t="s">
        <v>36</v>
      </c>
      <c r="CD354" s="104" t="s">
        <v>36</v>
      </c>
      <c r="CE354" s="104" t="s">
        <v>36</v>
      </c>
      <c r="CF354" s="104" t="s">
        <v>36</v>
      </c>
      <c r="CG354" s="104" t="s">
        <v>36</v>
      </c>
      <c r="CH354" s="104" t="s">
        <v>36</v>
      </c>
      <c r="CI354" s="85"/>
      <c r="CJ354" s="85"/>
      <c r="CK354" s="85"/>
      <c r="CL354" s="85"/>
      <c r="CM354" s="85"/>
      <c r="CN354" s="85"/>
      <c r="CO354" s="85"/>
      <c r="CP354" s="85"/>
      <c r="CQ354" s="85"/>
      <c r="CR354" s="85"/>
      <c r="CS354" s="85"/>
      <c r="CT354" s="85"/>
      <c r="CU354" s="85"/>
      <c r="CV354" s="85"/>
      <c r="CW354" s="85"/>
      <c r="CX354" s="85"/>
      <c r="CY354" s="85"/>
      <c r="CZ354" s="85"/>
    </row>
    <row r="355" s="603" customFormat="true" ht="15" customHeight="true" x14ac:dyDescent="0.2">
      <c r="B355" s="243"/>
      <c r="AI355" s="422"/>
      <c r="AJ355" s="422"/>
      <c r="AK355" s="422"/>
      <c r="AL355" s="422"/>
      <c r="AM355" s="422"/>
      <c r="AN355" s="422"/>
      <c r="AO355" s="422"/>
      <c r="AP355" s="422"/>
      <c r="AQ355" s="422"/>
      <c r="AR355" s="422"/>
      <c r="AS355" s="422"/>
      <c r="AT355" s="422"/>
      <c r="AU355" s="422"/>
      <c r="AV355" s="422"/>
      <c r="AW355" s="422"/>
      <c r="AX355" s="422"/>
      <c r="AY355" s="422"/>
      <c r="AZ355" s="422"/>
      <c r="BA355" s="448"/>
      <c r="BB355" s="759"/>
      <c r="BC355" s="512"/>
      <c r="BD355" s="512"/>
      <c r="BE355" s="512"/>
      <c r="BF355" s="512"/>
      <c r="BG355" s="512"/>
      <c r="BH355" s="512"/>
      <c r="BI355" s="512"/>
      <c r="BJ355" s="512"/>
      <c r="BK355" s="512"/>
      <c r="BL355" s="512"/>
      <c r="BM355" s="512"/>
      <c r="BN355" s="512"/>
      <c r="BO355" s="512"/>
      <c r="BP355" s="512"/>
      <c r="BQ355" s="512"/>
      <c r="BR355" s="512"/>
      <c r="BS355" s="512"/>
      <c r="BT355" s="512"/>
      <c r="BU355" s="512"/>
      <c r="BV355" s="512"/>
      <c r="BW355" s="512"/>
      <c r="BX355" s="512"/>
      <c r="BY355" s="512"/>
      <c r="BZ355" s="513"/>
      <c r="CA355" s="513"/>
      <c r="CB355" s="513"/>
      <c r="CC355" s="513"/>
      <c r="CD355" s="513"/>
      <c r="CE355" s="513"/>
      <c r="CF355" s="513"/>
      <c r="CG355" s="513"/>
      <c r="CH355" s="513"/>
      <c r="CI355" s="513"/>
      <c r="CJ355" s="513"/>
      <c r="CK355" s="513"/>
      <c r="CL355" s="513"/>
      <c r="CM355" s="513"/>
      <c r="CN355" s="513"/>
      <c r="CO355" s="513"/>
      <c r="CP355" s="513"/>
      <c r="CQ355" s="513"/>
      <c r="CR355" s="513"/>
      <c r="CS355" s="513"/>
      <c r="CT355" s="513"/>
      <c r="CU355" s="513"/>
      <c r="CV355" s="513"/>
      <c r="CW355" s="513"/>
      <c r="CX355" s="513"/>
      <c r="CY355" s="513"/>
      <c r="CZ355" s="513"/>
    </row>
    <row r="356" s="603" customFormat="true" ht="15" customHeight="true" x14ac:dyDescent="0.2">
      <c r="B356" s="243"/>
      <c r="AI356" s="422"/>
      <c r="AJ356" s="422"/>
      <c r="AK356" s="422"/>
      <c r="AL356" s="422"/>
      <c r="AM356" s="422"/>
      <c r="AN356" s="422"/>
      <c r="AO356" s="422"/>
      <c r="AP356" s="422"/>
      <c r="AQ356" s="422"/>
      <c r="AR356" s="422"/>
      <c r="AS356" s="422"/>
      <c r="AT356" s="422"/>
      <c r="AU356" s="422"/>
      <c r="AV356" s="422"/>
      <c r="AW356" s="422"/>
      <c r="AX356" s="422"/>
      <c r="AY356" s="422"/>
      <c r="AZ356" s="422"/>
      <c r="BA356" s="448"/>
      <c r="BB356" s="759"/>
      <c r="BC356" s="448"/>
      <c r="BD356" s="448"/>
      <c r="BE356" s="448"/>
      <c r="BF356" s="448"/>
      <c r="BG356" s="448"/>
      <c r="BH356" s="448"/>
      <c r="BI356" s="448"/>
      <c r="BJ356" s="448"/>
      <c r="BK356" s="448"/>
      <c r="BL356" s="448"/>
      <c r="BM356" s="448"/>
      <c r="BN356" s="448"/>
      <c r="BO356" s="448"/>
      <c r="BP356" s="448"/>
      <c r="BQ356" s="448"/>
      <c r="BR356" s="448"/>
      <c r="BS356" s="448"/>
      <c r="BT356" s="448"/>
      <c r="BU356" s="448"/>
      <c r="BV356" s="448"/>
      <c r="BW356" s="448"/>
      <c r="BX356" s="448"/>
      <c r="BY356" s="448"/>
      <c r="BZ356" s="422"/>
      <c r="CA356" s="422"/>
      <c r="CB356" s="422"/>
      <c r="CC356" s="422"/>
      <c r="CD356" s="422"/>
      <c r="CE356" s="422"/>
      <c r="CF356" s="422"/>
      <c r="CG356" s="422"/>
      <c r="CH356" s="422"/>
      <c r="CI356" s="422"/>
      <c r="CJ356" s="422"/>
      <c r="CK356" s="422"/>
      <c r="CL356" s="422"/>
      <c r="CM356" s="422"/>
      <c r="CN356" s="422"/>
      <c r="CO356" s="422"/>
      <c r="CP356" s="422"/>
      <c r="CQ356" s="422"/>
      <c r="CR356" s="422"/>
      <c r="CS356" s="422"/>
      <c r="CT356" s="422"/>
      <c r="CU356" s="422"/>
      <c r="CV356" s="422"/>
      <c r="CW356" s="422"/>
      <c r="CX356" s="422"/>
      <c r="CY356" s="422"/>
      <c r="CZ356" s="422"/>
    </row>
    <row r="357" s="385" customFormat="true" ht="15" customHeight="true" x14ac:dyDescent="0.2">
      <c r="B357" s="387"/>
      <c r="AI357" s="422"/>
      <c r="AJ357" s="422"/>
      <c r="AK357" s="422"/>
      <c r="AL357" s="422"/>
      <c r="AM357" s="422"/>
      <c r="AN357" s="422"/>
      <c r="AO357" s="422"/>
      <c r="AP357" s="422"/>
      <c r="AQ357" s="422"/>
      <c r="AR357" s="422"/>
      <c r="AS357" s="422"/>
      <c r="AT357" s="422"/>
      <c r="AU357" s="422"/>
      <c r="AV357" s="422"/>
      <c r="AW357" s="422"/>
      <c r="AX357" s="422"/>
      <c r="AY357" s="422"/>
      <c r="AZ357" s="422"/>
      <c r="BA357" s="448"/>
      <c r="BB357" s="759"/>
      <c r="BC357" s="448"/>
      <c r="BD357" s="448"/>
      <c r="BE357" s="448"/>
      <c r="BF357" s="448"/>
      <c r="BG357" s="448"/>
      <c r="BH357" s="448"/>
      <c r="BI357" s="448"/>
      <c r="BJ357" s="448"/>
      <c r="BK357" s="448"/>
      <c r="BL357" s="448"/>
      <c r="BM357" s="448"/>
      <c r="BN357" s="448"/>
      <c r="BO357" s="448"/>
      <c r="BP357" s="448"/>
      <c r="BQ357" s="448"/>
      <c r="BR357" s="448"/>
      <c r="BS357" s="448"/>
      <c r="BT357" s="448"/>
      <c r="BU357" s="448"/>
      <c r="BV357" s="448"/>
      <c r="BW357" s="448"/>
      <c r="BX357" s="448"/>
      <c r="BY357" s="448"/>
      <c r="BZ357" s="422"/>
      <c r="CA357" s="422"/>
      <c r="CB357" s="422"/>
      <c r="CC357" s="422"/>
      <c r="CD357" s="422"/>
      <c r="CE357" s="422"/>
      <c r="CF357" s="422"/>
      <c r="CG357" s="422"/>
      <c r="CH357" s="422"/>
      <c r="CI357" s="422"/>
      <c r="CJ357" s="422"/>
      <c r="CK357" s="422"/>
      <c r="CL357" s="422"/>
      <c r="CM357" s="422"/>
      <c r="CN357" s="422"/>
      <c r="CO357" s="422"/>
      <c r="CP357" s="422"/>
      <c r="CQ357" s="422"/>
      <c r="CR357" s="422"/>
      <c r="CS357" s="422"/>
      <c r="CT357" s="422"/>
      <c r="CU357" s="422"/>
      <c r="CV357" s="422"/>
      <c r="CW357" s="422"/>
      <c r="CX357" s="422"/>
      <c r="CY357" s="422"/>
      <c r="CZ357" s="422"/>
    </row>
    <row r="358" s="385" customFormat="true" ht="15" customHeight="true" x14ac:dyDescent="0.2">
      <c r="B358" s="387"/>
      <c r="AI358" s="422"/>
      <c r="AJ358" s="422"/>
      <c r="AK358" s="422"/>
      <c r="AL358" s="422"/>
      <c r="AM358" s="422"/>
      <c r="AN358" s="422"/>
      <c r="AO358" s="422"/>
      <c r="AP358" s="422"/>
      <c r="AQ358" s="422"/>
      <c r="AR358" s="422"/>
      <c r="AS358" s="422"/>
      <c r="AT358" s="422"/>
      <c r="AU358" s="422"/>
      <c r="AV358" s="422"/>
      <c r="AW358" s="422"/>
      <c r="AX358" s="422"/>
      <c r="AY358" s="422"/>
      <c r="AZ358" s="422"/>
      <c r="BA358" s="448"/>
      <c r="BB358" s="759"/>
      <c r="BC358" s="448"/>
      <c r="BD358" s="448"/>
      <c r="BE358" s="448"/>
      <c r="BF358" s="448"/>
      <c r="BG358" s="448"/>
      <c r="BH358" s="448"/>
      <c r="BI358" s="448"/>
      <c r="BJ358" s="448"/>
      <c r="BK358" s="448"/>
      <c r="BL358" s="448"/>
      <c r="BM358" s="448"/>
      <c r="BN358" s="448"/>
      <c r="BO358" s="448"/>
      <c r="BP358" s="448"/>
      <c r="BQ358" s="448"/>
      <c r="BR358" s="448"/>
      <c r="BS358" s="448"/>
      <c r="BT358" s="448"/>
      <c r="BU358" s="448"/>
      <c r="BV358" s="448"/>
      <c r="BW358" s="448"/>
      <c r="BX358" s="448"/>
      <c r="BY358" s="448"/>
      <c r="BZ358" s="422"/>
      <c r="CA358" s="422"/>
      <c r="CB358" s="422"/>
      <c r="CC358" s="422"/>
      <c r="CD358" s="422"/>
      <c r="CE358" s="422"/>
      <c r="CF358" s="422"/>
      <c r="CG358" s="422"/>
      <c r="CH358" s="422"/>
      <c r="CI358" s="422"/>
      <c r="CJ358" s="422"/>
      <c r="CK358" s="422"/>
      <c r="CL358" s="422"/>
      <c r="CM358" s="422"/>
      <c r="CN358" s="422"/>
      <c r="CO358" s="422"/>
      <c r="CP358" s="422"/>
      <c r="CQ358" s="422"/>
      <c r="CR358" s="422"/>
      <c r="CS358" s="422"/>
      <c r="CT358" s="422"/>
      <c r="CU358" s="422"/>
      <c r="CV358" s="422"/>
      <c r="CW358" s="422"/>
      <c r="CX358" s="422"/>
      <c r="CY358" s="422"/>
      <c r="CZ358" s="422"/>
    </row>
    <row r="359" s="385" customFormat="true" ht="15" customHeight="true" x14ac:dyDescent="0.2">
      <c r="B359" s="387"/>
      <c r="AI359" s="422"/>
      <c r="AJ359" s="422"/>
      <c r="AK359" s="422"/>
      <c r="AL359" s="422"/>
      <c r="AM359" s="422"/>
      <c r="AN359" s="422"/>
      <c r="AO359" s="422"/>
      <c r="AP359" s="422"/>
      <c r="AQ359" s="422"/>
      <c r="AR359" s="422"/>
      <c r="AS359" s="422"/>
      <c r="AT359" s="422"/>
      <c r="AU359" s="422"/>
      <c r="AV359" s="422"/>
      <c r="AW359" s="422"/>
      <c r="AX359" s="422"/>
      <c r="AY359" s="422"/>
      <c r="AZ359" s="422"/>
      <c r="BA359" s="448"/>
      <c r="BB359" s="759"/>
      <c r="BC359" s="448"/>
      <c r="BD359" s="448"/>
      <c r="BE359" s="448"/>
      <c r="BF359" s="448"/>
      <c r="BG359" s="448"/>
      <c r="BH359" s="448"/>
      <c r="BI359" s="448"/>
      <c r="BJ359" s="448"/>
      <c r="BK359" s="448"/>
      <c r="BL359" s="448"/>
      <c r="BM359" s="448"/>
      <c r="BN359" s="448"/>
      <c r="BO359" s="448"/>
      <c r="BP359" s="448"/>
      <c r="BQ359" s="448"/>
      <c r="BR359" s="448"/>
      <c r="BS359" s="448"/>
      <c r="BT359" s="448"/>
      <c r="BU359" s="448"/>
      <c r="BV359" s="448"/>
      <c r="BW359" s="448"/>
      <c r="BX359" s="448"/>
      <c r="BY359" s="448"/>
      <c r="BZ359" s="422"/>
      <c r="CA359" s="422"/>
      <c r="CB359" s="422"/>
      <c r="CC359" s="422"/>
      <c r="CD359" s="422"/>
      <c r="CE359" s="422"/>
      <c r="CF359" s="422"/>
      <c r="CG359" s="422"/>
      <c r="CH359" s="422"/>
      <c r="CI359" s="422"/>
      <c r="CJ359" s="422"/>
      <c r="CK359" s="422"/>
      <c r="CL359" s="422"/>
      <c r="CM359" s="422"/>
      <c r="CN359" s="422"/>
      <c r="CO359" s="422"/>
      <c r="CP359" s="422"/>
      <c r="CQ359" s="422"/>
      <c r="CR359" s="422"/>
      <c r="CS359" s="422"/>
      <c r="CT359" s="422"/>
      <c r="CU359" s="422"/>
      <c r="CV359" s="422"/>
      <c r="CW359" s="422"/>
      <c r="CX359" s="422"/>
      <c r="CY359" s="422"/>
      <c r="CZ359" s="422"/>
    </row>
    <row r="360" s="385" customFormat="true" ht="15" customHeight="true" x14ac:dyDescent="0.2">
      <c r="B360" s="387"/>
      <c r="AI360" s="422"/>
      <c r="AJ360" s="422"/>
      <c r="AK360" s="422"/>
      <c r="AL360" s="422"/>
      <c r="AM360" s="422"/>
      <c r="AN360" s="422"/>
      <c r="AO360" s="422"/>
      <c r="AP360" s="422"/>
      <c r="AQ360" s="422"/>
      <c r="AR360" s="422"/>
      <c r="AS360" s="422"/>
      <c r="AT360" s="422"/>
      <c r="AU360" s="422"/>
      <c r="AV360" s="422"/>
      <c r="AW360" s="422"/>
      <c r="AX360" s="422"/>
      <c r="AY360" s="422"/>
      <c r="AZ360" s="422"/>
      <c r="BA360" s="448"/>
      <c r="BB360" s="759"/>
      <c r="BC360" s="448"/>
      <c r="BD360" s="448"/>
      <c r="BE360" s="448"/>
      <c r="BF360" s="448"/>
      <c r="BG360" s="448"/>
      <c r="BH360" s="448"/>
      <c r="BI360" s="448"/>
      <c r="BJ360" s="448"/>
      <c r="BK360" s="448"/>
      <c r="BL360" s="448"/>
      <c r="BM360" s="448"/>
      <c r="BN360" s="448"/>
      <c r="BO360" s="448"/>
      <c r="BP360" s="448"/>
      <c r="BQ360" s="448"/>
      <c r="BR360" s="448"/>
      <c r="BS360" s="448"/>
      <c r="BT360" s="448"/>
      <c r="BU360" s="448"/>
      <c r="BV360" s="448"/>
      <c r="BW360" s="448"/>
      <c r="BX360" s="448"/>
      <c r="BY360" s="448"/>
      <c r="BZ360" s="422"/>
      <c r="CA360" s="422"/>
      <c r="CB360" s="422"/>
      <c r="CC360" s="422"/>
      <c r="CD360" s="422"/>
      <c r="CE360" s="422"/>
      <c r="CF360" s="422"/>
      <c r="CG360" s="422"/>
      <c r="CH360" s="422"/>
      <c r="CI360" s="422"/>
      <c r="CJ360" s="422"/>
      <c r="CK360" s="422"/>
      <c r="CL360" s="422"/>
      <c r="CM360" s="422"/>
      <c r="CN360" s="422"/>
      <c r="CO360" s="422"/>
      <c r="CP360" s="422"/>
      <c r="CQ360" s="422"/>
      <c r="CR360" s="422"/>
      <c r="CS360" s="422"/>
      <c r="CT360" s="422"/>
      <c r="CU360" s="422"/>
      <c r="CV360" s="422"/>
      <c r="CW360" s="422"/>
      <c r="CX360" s="422"/>
      <c r="CY360" s="422"/>
      <c r="CZ360" s="422"/>
    </row>
    <row r="361" s="385" customFormat="true" ht="15" customHeight="true" x14ac:dyDescent="0.2">
      <c r="B361" s="387"/>
      <c r="AI361" s="422"/>
      <c r="AJ361" s="422"/>
      <c r="AK361" s="422"/>
      <c r="AL361" s="422"/>
      <c r="AM361" s="422"/>
      <c r="AN361" s="422"/>
      <c r="AO361" s="422"/>
      <c r="AP361" s="422"/>
      <c r="AQ361" s="422"/>
      <c r="AR361" s="422"/>
      <c r="AS361" s="422"/>
      <c r="AT361" s="422"/>
      <c r="AU361" s="422"/>
      <c r="AV361" s="422"/>
      <c r="AW361" s="422"/>
      <c r="AX361" s="422"/>
      <c r="AY361" s="422"/>
      <c r="AZ361" s="422"/>
      <c r="BA361" s="448"/>
      <c r="BB361" s="759"/>
      <c r="BC361" s="448"/>
      <c r="BD361" s="448"/>
      <c r="BE361" s="448"/>
      <c r="BF361" s="448"/>
      <c r="BG361" s="448"/>
      <c r="BH361" s="448"/>
      <c r="BI361" s="448"/>
      <c r="BJ361" s="448"/>
      <c r="BK361" s="448"/>
      <c r="BL361" s="448"/>
      <c r="BM361" s="448"/>
      <c r="BN361" s="448"/>
      <c r="BO361" s="448"/>
      <c r="BP361" s="448"/>
      <c r="BQ361" s="448"/>
      <c r="BR361" s="448"/>
      <c r="BS361" s="448"/>
      <c r="BT361" s="448"/>
      <c r="BU361" s="448"/>
      <c r="BV361" s="448"/>
      <c r="BW361" s="448"/>
      <c r="BX361" s="448"/>
      <c r="BY361" s="448"/>
      <c r="BZ361" s="422"/>
      <c r="CA361" s="422"/>
      <c r="CB361" s="422"/>
      <c r="CC361" s="422"/>
      <c r="CD361" s="422"/>
      <c r="CE361" s="422"/>
      <c r="CF361" s="422"/>
      <c r="CG361" s="422"/>
      <c r="CH361" s="422"/>
      <c r="CI361" s="422"/>
      <c r="CJ361" s="422"/>
      <c r="CK361" s="422"/>
      <c r="CL361" s="422"/>
      <c r="CM361" s="422"/>
      <c r="CN361" s="422"/>
      <c r="CO361" s="422"/>
      <c r="CP361" s="422"/>
      <c r="CQ361" s="422"/>
      <c r="CR361" s="422"/>
      <c r="CS361" s="422"/>
      <c r="CT361" s="422"/>
      <c r="CU361" s="422"/>
      <c r="CV361" s="422"/>
      <c r="CW361" s="422"/>
      <c r="CX361" s="422"/>
      <c r="CY361" s="422"/>
      <c r="CZ361" s="422"/>
    </row>
    <row r="362" s="385" customFormat="true" ht="15" customHeight="true" x14ac:dyDescent="0.2">
      <c r="B362" s="387"/>
      <c r="AI362" s="422"/>
      <c r="AJ362" s="422"/>
      <c r="AK362" s="422"/>
      <c r="AL362" s="422"/>
      <c r="AM362" s="422"/>
      <c r="AN362" s="422"/>
      <c r="AO362" s="422"/>
      <c r="AP362" s="422"/>
      <c r="AQ362" s="422"/>
      <c r="AR362" s="422"/>
      <c r="AS362" s="422"/>
      <c r="AT362" s="422"/>
      <c r="AU362" s="422"/>
      <c r="AV362" s="422"/>
      <c r="AW362" s="422"/>
      <c r="AX362" s="422"/>
      <c r="AY362" s="422"/>
      <c r="AZ362" s="422"/>
      <c r="BA362" s="448"/>
      <c r="BB362" s="759"/>
      <c r="BC362" s="448"/>
      <c r="BD362" s="448"/>
      <c r="BE362" s="448"/>
      <c r="BF362" s="448"/>
      <c r="BG362" s="448"/>
      <c r="BH362" s="448"/>
      <c r="BI362" s="448"/>
      <c r="BJ362" s="448"/>
      <c r="BK362" s="448"/>
      <c r="BL362" s="448"/>
      <c r="BM362" s="448"/>
      <c r="BN362" s="448"/>
      <c r="BO362" s="448"/>
      <c r="BP362" s="448"/>
      <c r="BQ362" s="448"/>
      <c r="BR362" s="448"/>
      <c r="BS362" s="448"/>
      <c r="BT362" s="448"/>
      <c r="BU362" s="448"/>
      <c r="BV362" s="448"/>
      <c r="BW362" s="448"/>
      <c r="BX362" s="448"/>
      <c r="BY362" s="448"/>
      <c r="BZ362" s="422"/>
      <c r="CA362" s="422"/>
      <c r="CB362" s="422"/>
      <c r="CC362" s="422"/>
      <c r="CD362" s="422"/>
      <c r="CE362" s="422"/>
      <c r="CF362" s="422"/>
      <c r="CG362" s="422"/>
      <c r="CH362" s="422"/>
      <c r="CI362" s="422"/>
      <c r="CJ362" s="422"/>
      <c r="CK362" s="422"/>
      <c r="CL362" s="422"/>
      <c r="CM362" s="422"/>
      <c r="CN362" s="422"/>
      <c r="CO362" s="422"/>
      <c r="CP362" s="422"/>
      <c r="CQ362" s="422"/>
      <c r="CR362" s="422"/>
      <c r="CS362" s="422"/>
      <c r="CT362" s="422"/>
      <c r="CU362" s="422"/>
      <c r="CV362" s="422"/>
      <c r="CW362" s="422"/>
      <c r="CX362" s="422"/>
      <c r="CY362" s="422"/>
      <c r="CZ362" s="422"/>
    </row>
    <row r="363" s="385" customFormat="true" ht="15" customHeight="true" x14ac:dyDescent="0.2">
      <c r="B363" s="387"/>
      <c r="AI363" s="422"/>
      <c r="AJ363" s="422"/>
      <c r="AK363" s="422"/>
      <c r="AL363" s="422"/>
      <c r="AM363" s="422"/>
      <c r="AN363" s="422"/>
      <c r="AO363" s="422"/>
      <c r="AP363" s="422"/>
      <c r="AQ363" s="422"/>
      <c r="AR363" s="422"/>
      <c r="AS363" s="422"/>
      <c r="AT363" s="422"/>
      <c r="AU363" s="422"/>
      <c r="AV363" s="422"/>
      <c r="AW363" s="422"/>
      <c r="AX363" s="422"/>
      <c r="AY363" s="422"/>
      <c r="AZ363" s="422"/>
      <c r="BA363" s="448"/>
      <c r="BB363" s="759"/>
      <c r="BC363" s="448"/>
      <c r="BD363" s="448"/>
      <c r="BE363" s="448"/>
      <c r="BF363" s="448"/>
      <c r="BG363" s="448"/>
      <c r="BH363" s="448"/>
      <c r="BI363" s="448"/>
      <c r="BJ363" s="448"/>
      <c r="BK363" s="448"/>
      <c r="BL363" s="448"/>
      <c r="BM363" s="448"/>
      <c r="BN363" s="448"/>
      <c r="BO363" s="448"/>
      <c r="BP363" s="448"/>
      <c r="BQ363" s="448"/>
      <c r="BR363" s="448"/>
      <c r="BS363" s="448"/>
      <c r="BT363" s="448"/>
      <c r="BU363" s="448"/>
      <c r="BV363" s="448"/>
      <c r="BW363" s="448"/>
      <c r="BX363" s="448"/>
      <c r="BY363" s="448"/>
      <c r="BZ363" s="422"/>
      <c r="CA363" s="422"/>
      <c r="CB363" s="422"/>
      <c r="CC363" s="422"/>
      <c r="CD363" s="422"/>
      <c r="CE363" s="422"/>
      <c r="CF363" s="422"/>
      <c r="CG363" s="422"/>
      <c r="CH363" s="422"/>
      <c r="CI363" s="422"/>
      <c r="CJ363" s="422"/>
      <c r="CK363" s="422"/>
      <c r="CL363" s="422"/>
      <c r="CM363" s="422"/>
      <c r="CN363" s="422"/>
      <c r="CO363" s="422"/>
      <c r="CP363" s="422"/>
      <c r="CQ363" s="422"/>
      <c r="CR363" s="422"/>
      <c r="CS363" s="422"/>
      <c r="CT363" s="422"/>
      <c r="CU363" s="422"/>
      <c r="CV363" s="422"/>
      <c r="CW363" s="422"/>
      <c r="CX363" s="422"/>
      <c r="CY363" s="422"/>
      <c r="CZ363" s="422"/>
    </row>
    <row r="364" s="385" customFormat="true" ht="15" customHeight="true" x14ac:dyDescent="0.2">
      <c r="B364" s="387"/>
      <c r="AI364" s="422"/>
      <c r="AJ364" s="422"/>
      <c r="AK364" s="422"/>
      <c r="AL364" s="422"/>
      <c r="AM364" s="422"/>
      <c r="AN364" s="422"/>
      <c r="AO364" s="422"/>
      <c r="AP364" s="422"/>
      <c r="AQ364" s="422"/>
      <c r="AR364" s="422"/>
      <c r="AS364" s="422"/>
      <c r="AT364" s="422"/>
      <c r="AU364" s="422"/>
      <c r="AV364" s="422"/>
      <c r="AW364" s="422"/>
      <c r="AX364" s="422"/>
      <c r="AY364" s="422"/>
      <c r="AZ364" s="422"/>
      <c r="BA364" s="448"/>
      <c r="BB364" s="759"/>
      <c r="BC364" s="448"/>
      <c r="BD364" s="448"/>
      <c r="BE364" s="448"/>
      <c r="BF364" s="448"/>
      <c r="BG364" s="448"/>
      <c r="BH364" s="448"/>
      <c r="BI364" s="448"/>
      <c r="BJ364" s="448"/>
      <c r="BK364" s="448"/>
      <c r="BL364" s="448"/>
      <c r="BM364" s="448"/>
      <c r="BN364" s="448"/>
      <c r="BO364" s="448"/>
      <c r="BP364" s="448"/>
      <c r="BQ364" s="448"/>
      <c r="BR364" s="448"/>
      <c r="BS364" s="448"/>
      <c r="BT364" s="448"/>
      <c r="BU364" s="448"/>
      <c r="BV364" s="448"/>
      <c r="BW364" s="448"/>
      <c r="BX364" s="448"/>
      <c r="BY364" s="448"/>
      <c r="BZ364" s="422"/>
      <c r="CA364" s="422"/>
      <c r="CB364" s="422"/>
      <c r="CC364" s="422"/>
      <c r="CD364" s="422"/>
      <c r="CE364" s="422"/>
      <c r="CF364" s="422"/>
      <c r="CG364" s="422"/>
      <c r="CH364" s="422"/>
      <c r="CI364" s="422"/>
      <c r="CJ364" s="422"/>
      <c r="CK364" s="422"/>
      <c r="CL364" s="422"/>
      <c r="CM364" s="422"/>
      <c r="CN364" s="422"/>
      <c r="CO364" s="422"/>
      <c r="CP364" s="422"/>
      <c r="CQ364" s="422"/>
      <c r="CR364" s="422"/>
      <c r="CS364" s="422"/>
      <c r="CT364" s="422"/>
      <c r="CU364" s="422"/>
      <c r="CV364" s="422"/>
      <c r="CW364" s="422"/>
      <c r="CX364" s="422"/>
      <c r="CY364" s="422"/>
      <c r="CZ364" s="422"/>
    </row>
    <row r="365" s="385" customFormat="true" ht="15" customHeight="true" x14ac:dyDescent="0.2">
      <c r="B365" s="387"/>
      <c r="AI365" s="422"/>
      <c r="AJ365" s="422"/>
      <c r="AK365" s="422"/>
      <c r="AL365" s="422"/>
      <c r="AM365" s="422"/>
      <c r="AN365" s="422"/>
      <c r="AO365" s="422"/>
      <c r="AP365" s="422"/>
      <c r="AQ365" s="422"/>
      <c r="AR365" s="422"/>
      <c r="AS365" s="422"/>
      <c r="AT365" s="422"/>
      <c r="AU365" s="422"/>
      <c r="AV365" s="422"/>
      <c r="AW365" s="422"/>
      <c r="AX365" s="422"/>
      <c r="AY365" s="422"/>
      <c r="AZ365" s="422"/>
      <c r="BA365" s="448"/>
      <c r="BB365" s="759"/>
      <c r="BC365" s="448"/>
      <c r="BD365" s="448"/>
      <c r="BE365" s="448"/>
      <c r="BF365" s="448"/>
      <c r="BG365" s="448"/>
      <c r="BH365" s="448"/>
      <c r="BI365" s="448"/>
      <c r="BJ365" s="448"/>
      <c r="BK365" s="448"/>
      <c r="BL365" s="448"/>
      <c r="BM365" s="448"/>
      <c r="BN365" s="448"/>
      <c r="BO365" s="448"/>
      <c r="BP365" s="448"/>
      <c r="BQ365" s="448"/>
      <c r="BR365" s="448"/>
      <c r="BS365" s="448"/>
      <c r="BT365" s="448"/>
      <c r="BU365" s="448"/>
      <c r="BV365" s="448"/>
      <c r="BW365" s="448"/>
      <c r="BX365" s="448"/>
      <c r="BY365" s="448"/>
      <c r="BZ365" s="422"/>
      <c r="CA365" s="422"/>
      <c r="CB365" s="422"/>
      <c r="CC365" s="422"/>
      <c r="CD365" s="422"/>
      <c r="CE365" s="422"/>
      <c r="CF365" s="422"/>
      <c r="CG365" s="422"/>
      <c r="CH365" s="422"/>
      <c r="CI365" s="422"/>
      <c r="CJ365" s="422"/>
      <c r="CK365" s="422"/>
      <c r="CL365" s="422"/>
      <c r="CM365" s="422"/>
      <c r="CN365" s="422"/>
      <c r="CO365" s="422"/>
      <c r="CP365" s="422"/>
      <c r="CQ365" s="422"/>
      <c r="CR365" s="422"/>
      <c r="CS365" s="422"/>
      <c r="CT365" s="422"/>
      <c r="CU365" s="422"/>
      <c r="CV365" s="422"/>
      <c r="CW365" s="422"/>
      <c r="CX365" s="422"/>
      <c r="CY365" s="422"/>
      <c r="CZ365" s="422"/>
    </row>
    <row r="366" s="385" customFormat="true" ht="15" customHeight="true" x14ac:dyDescent="0.2">
      <c r="B366" s="387"/>
      <c r="AI366" s="422"/>
      <c r="AJ366" s="422"/>
      <c r="AK366" s="422"/>
      <c r="AL366" s="422"/>
      <c r="AM366" s="422"/>
      <c r="AN366" s="422"/>
      <c r="AO366" s="422"/>
      <c r="AP366" s="422"/>
      <c r="AQ366" s="422"/>
      <c r="AR366" s="422"/>
      <c r="AS366" s="422"/>
      <c r="AT366" s="422"/>
      <c r="AU366" s="422"/>
      <c r="AV366" s="422"/>
      <c r="AW366" s="422"/>
      <c r="AX366" s="422"/>
      <c r="AY366" s="422"/>
      <c r="AZ366" s="422"/>
      <c r="BA366" s="448"/>
      <c r="BB366" s="759"/>
      <c r="BC366" s="448"/>
      <c r="BD366" s="448"/>
      <c r="BE366" s="448"/>
      <c r="BF366" s="448"/>
      <c r="BG366" s="448"/>
      <c r="BH366" s="448"/>
      <c r="BI366" s="448"/>
      <c r="BJ366" s="448"/>
      <c r="BK366" s="448"/>
      <c r="BL366" s="448"/>
      <c r="BM366" s="448"/>
      <c r="BN366" s="448"/>
      <c r="BO366" s="448"/>
      <c r="BP366" s="448"/>
      <c r="BQ366" s="448"/>
      <c r="BR366" s="448"/>
      <c r="BS366" s="448"/>
      <c r="BT366" s="448"/>
      <c r="BU366" s="448"/>
      <c r="BV366" s="448"/>
      <c r="BW366" s="448"/>
      <c r="BX366" s="448"/>
      <c r="BY366" s="448"/>
      <c r="BZ366" s="422"/>
      <c r="CA366" s="422"/>
      <c r="CB366" s="422"/>
      <c r="CC366" s="422"/>
      <c r="CD366" s="422"/>
      <c r="CE366" s="422"/>
      <c r="CF366" s="422"/>
      <c r="CG366" s="422"/>
      <c r="CH366" s="422"/>
      <c r="CI366" s="422"/>
      <c r="CJ366" s="422"/>
      <c r="CK366" s="422"/>
      <c r="CL366" s="422"/>
      <c r="CM366" s="422"/>
      <c r="CN366" s="422"/>
      <c r="CO366" s="422"/>
      <c r="CP366" s="422"/>
      <c r="CQ366" s="422"/>
      <c r="CR366" s="422"/>
      <c r="CS366" s="422"/>
      <c r="CT366" s="422"/>
      <c r="CU366" s="422"/>
      <c r="CV366" s="422"/>
      <c r="CW366" s="422"/>
      <c r="CX366" s="422"/>
      <c r="CY366" s="422"/>
      <c r="CZ366" s="422"/>
    </row>
    <row r="367" s="385" customFormat="true" ht="15" customHeight="true" x14ac:dyDescent="0.2">
      <c r="B367" s="387"/>
      <c r="AI367" s="422"/>
      <c r="AJ367" s="422"/>
      <c r="AK367" s="422"/>
      <c r="AL367" s="422"/>
      <c r="AM367" s="422"/>
      <c r="AN367" s="422"/>
      <c r="AO367" s="422"/>
      <c r="AP367" s="422"/>
      <c r="AQ367" s="422"/>
      <c r="AR367" s="422"/>
      <c r="AS367" s="422"/>
      <c r="AT367" s="422"/>
      <c r="AU367" s="422"/>
      <c r="AV367" s="422"/>
      <c r="AW367" s="422"/>
      <c r="AX367" s="422"/>
      <c r="AY367" s="422"/>
      <c r="AZ367" s="422"/>
      <c r="BA367" s="448"/>
      <c r="BB367" s="759"/>
      <c r="BC367" s="448"/>
      <c r="BD367" s="448"/>
      <c r="BE367" s="448"/>
      <c r="BF367" s="448"/>
      <c r="BG367" s="448"/>
      <c r="BH367" s="448"/>
      <c r="BI367" s="448"/>
      <c r="BJ367" s="448"/>
      <c r="BK367" s="448"/>
      <c r="BL367" s="448"/>
      <c r="BM367" s="448"/>
      <c r="BN367" s="448"/>
      <c r="BO367" s="448"/>
      <c r="BP367" s="448"/>
      <c r="BQ367" s="448"/>
      <c r="BR367" s="448"/>
      <c r="BS367" s="448"/>
      <c r="BT367" s="448"/>
      <c r="BU367" s="448"/>
      <c r="BV367" s="448"/>
      <c r="BW367" s="448"/>
      <c r="BX367" s="448"/>
      <c r="BY367" s="448"/>
      <c r="BZ367" s="422"/>
      <c r="CA367" s="422"/>
      <c r="CB367" s="422"/>
      <c r="CC367" s="422"/>
      <c r="CD367" s="422"/>
      <c r="CE367" s="422"/>
      <c r="CF367" s="422"/>
      <c r="CG367" s="422"/>
      <c r="CH367" s="422"/>
      <c r="CI367" s="422"/>
      <c r="CJ367" s="422"/>
      <c r="CK367" s="422"/>
      <c r="CL367" s="422"/>
      <c r="CM367" s="422"/>
      <c r="CN367" s="422"/>
      <c r="CO367" s="422"/>
      <c r="CP367" s="422"/>
      <c r="CQ367" s="422"/>
      <c r="CR367" s="422"/>
      <c r="CS367" s="422"/>
      <c r="CT367" s="422"/>
      <c r="CU367" s="422"/>
      <c r="CV367" s="422"/>
      <c r="CW367" s="422"/>
      <c r="CX367" s="422"/>
      <c r="CY367" s="422"/>
      <c r="CZ367" s="422"/>
    </row>
    <row r="368" s="385" customFormat="true" ht="15" customHeight="true" x14ac:dyDescent="0.2">
      <c r="B368" s="387"/>
      <c r="AI368" s="422"/>
      <c r="AJ368" s="422"/>
      <c r="AK368" s="422"/>
      <c r="AL368" s="422"/>
      <c r="AM368" s="422"/>
      <c r="AN368" s="422"/>
      <c r="AO368" s="422"/>
      <c r="AP368" s="422"/>
      <c r="AQ368" s="422"/>
      <c r="AR368" s="422"/>
      <c r="AS368" s="422"/>
      <c r="AT368" s="422"/>
      <c r="AU368" s="422"/>
      <c r="AV368" s="422"/>
      <c r="AW368" s="422"/>
      <c r="AX368" s="422"/>
      <c r="AY368" s="422"/>
      <c r="AZ368" s="422"/>
      <c r="BA368" s="448"/>
      <c r="BB368" s="759"/>
      <c r="BC368" s="448"/>
      <c r="BD368" s="448"/>
      <c r="BE368" s="448"/>
      <c r="BF368" s="448"/>
      <c r="BG368" s="448"/>
      <c r="BH368" s="448"/>
      <c r="BI368" s="448"/>
      <c r="BJ368" s="448"/>
      <c r="BK368" s="448"/>
      <c r="BL368" s="448"/>
      <c r="BM368" s="448"/>
      <c r="BN368" s="448"/>
      <c r="BO368" s="448"/>
      <c r="BP368" s="448"/>
      <c r="BQ368" s="448"/>
      <c r="BR368" s="448"/>
      <c r="BS368" s="448"/>
      <c r="BT368" s="448"/>
      <c r="BU368" s="448"/>
      <c r="BV368" s="448"/>
      <c r="BW368" s="448"/>
      <c r="BX368" s="448"/>
      <c r="BY368" s="448"/>
      <c r="BZ368" s="422"/>
      <c r="CA368" s="422"/>
      <c r="CB368" s="422"/>
      <c r="CC368" s="422"/>
      <c r="CD368" s="422"/>
      <c r="CE368" s="422"/>
      <c r="CF368" s="422"/>
      <c r="CG368" s="422"/>
      <c r="CH368" s="422"/>
      <c r="CI368" s="422"/>
      <c r="CJ368" s="422"/>
      <c r="CK368" s="422"/>
      <c r="CL368" s="422"/>
      <c r="CM368" s="422"/>
      <c r="CN368" s="422"/>
      <c r="CO368" s="422"/>
      <c r="CP368" s="422"/>
      <c r="CQ368" s="422"/>
      <c r="CR368" s="422"/>
      <c r="CS368" s="422"/>
      <c r="CT368" s="422"/>
      <c r="CU368" s="422"/>
      <c r="CV368" s="422"/>
      <c r="CW368" s="422"/>
      <c r="CX368" s="422"/>
      <c r="CY368" s="422"/>
      <c r="CZ368" s="422"/>
    </row>
    <row r="369" s="385" customFormat="true" ht="15" customHeight="true" x14ac:dyDescent="0.2">
      <c r="B369" s="387"/>
      <c r="AI369" s="422"/>
      <c r="AJ369" s="422"/>
      <c r="AK369" s="422"/>
      <c r="AL369" s="422"/>
      <c r="AM369" s="422"/>
      <c r="AN369" s="422"/>
      <c r="AO369" s="422"/>
      <c r="AP369" s="422"/>
      <c r="AQ369" s="422"/>
      <c r="AR369" s="422"/>
      <c r="AS369" s="422"/>
      <c r="AT369" s="422"/>
      <c r="AU369" s="422"/>
      <c r="AV369" s="422"/>
      <c r="AW369" s="422"/>
      <c r="AX369" s="422"/>
      <c r="AY369" s="422"/>
      <c r="AZ369" s="422"/>
      <c r="BA369" s="448"/>
      <c r="BB369" s="759"/>
      <c r="BC369" s="448"/>
      <c r="BD369" s="448"/>
      <c r="BE369" s="448"/>
      <c r="BF369" s="448"/>
      <c r="BG369" s="448"/>
      <c r="BH369" s="448"/>
      <c r="BI369" s="448"/>
      <c r="BJ369" s="448"/>
      <c r="BK369" s="448"/>
      <c r="BL369" s="448"/>
      <c r="BM369" s="448"/>
      <c r="BN369" s="448"/>
      <c r="BO369" s="448"/>
      <c r="BP369" s="448"/>
      <c r="BQ369" s="448"/>
      <c r="BR369" s="448"/>
      <c r="BS369" s="448"/>
      <c r="BT369" s="448"/>
      <c r="BU369" s="448"/>
      <c r="BV369" s="448"/>
      <c r="BW369" s="448"/>
      <c r="BX369" s="448"/>
      <c r="BY369" s="448"/>
      <c r="BZ369" s="422"/>
      <c r="CA369" s="422"/>
      <c r="CB369" s="422"/>
      <c r="CC369" s="422"/>
      <c r="CD369" s="422"/>
      <c r="CE369" s="422"/>
      <c r="CF369" s="422"/>
      <c r="CG369" s="422"/>
      <c r="CH369" s="422"/>
      <c r="CI369" s="422"/>
      <c r="CJ369" s="422"/>
      <c r="CK369" s="422"/>
      <c r="CL369" s="422"/>
      <c r="CM369" s="422"/>
      <c r="CN369" s="422"/>
      <c r="CO369" s="422"/>
      <c r="CP369" s="422"/>
      <c r="CQ369" s="422"/>
      <c r="CR369" s="422"/>
      <c r="CS369" s="422"/>
      <c r="CT369" s="422"/>
      <c r="CU369" s="422"/>
      <c r="CV369" s="422"/>
      <c r="CW369" s="422"/>
      <c r="CX369" s="422"/>
      <c r="CY369" s="422"/>
      <c r="CZ369" s="422"/>
    </row>
    <row r="370" s="385" customFormat="true" ht="15" customHeight="true" x14ac:dyDescent="0.2">
      <c r="B370" s="387"/>
      <c r="AI370" s="422"/>
      <c r="AJ370" s="422"/>
      <c r="AK370" s="422"/>
      <c r="AL370" s="422"/>
      <c r="AM370" s="422"/>
      <c r="AN370" s="422"/>
      <c r="AO370" s="422"/>
      <c r="AP370" s="422"/>
      <c r="AQ370" s="422"/>
      <c r="AR370" s="422"/>
      <c r="AS370" s="422"/>
      <c r="AT370" s="422"/>
      <c r="AU370" s="422"/>
      <c r="AV370" s="422"/>
      <c r="AW370" s="422"/>
      <c r="AX370" s="422"/>
      <c r="AY370" s="422"/>
      <c r="AZ370" s="422"/>
      <c r="BA370" s="448"/>
      <c r="BB370" s="759"/>
      <c r="BC370" s="448"/>
      <c r="BD370" s="448"/>
      <c r="BE370" s="448"/>
      <c r="BF370" s="448"/>
      <c r="BG370" s="448"/>
      <c r="BH370" s="448"/>
      <c r="BI370" s="448"/>
      <c r="BJ370" s="448"/>
      <c r="BK370" s="448"/>
      <c r="BL370" s="448"/>
      <c r="BM370" s="448"/>
      <c r="BN370" s="448"/>
      <c r="BO370" s="448"/>
      <c r="BP370" s="448"/>
      <c r="BQ370" s="448"/>
      <c r="BR370" s="448"/>
      <c r="BS370" s="448"/>
      <c r="BT370" s="448"/>
      <c r="BU370" s="448"/>
      <c r="BV370" s="448"/>
      <c r="BW370" s="448"/>
      <c r="BX370" s="448"/>
      <c r="BY370" s="448"/>
      <c r="BZ370" s="422"/>
      <c r="CA370" s="422"/>
      <c r="CB370" s="422"/>
      <c r="CC370" s="422"/>
      <c r="CD370" s="422"/>
      <c r="CE370" s="422"/>
      <c r="CF370" s="422"/>
      <c r="CG370" s="422"/>
      <c r="CH370" s="422"/>
      <c r="CI370" s="422"/>
      <c r="CJ370" s="422"/>
      <c r="CK370" s="422"/>
      <c r="CL370" s="422"/>
      <c r="CM370" s="422"/>
      <c r="CN370" s="422"/>
      <c r="CO370" s="422"/>
      <c r="CP370" s="422"/>
      <c r="CQ370" s="422"/>
      <c r="CR370" s="422"/>
      <c r="CS370" s="422"/>
      <c r="CT370" s="422"/>
      <c r="CU370" s="422"/>
      <c r="CV370" s="422"/>
      <c r="CW370" s="422"/>
      <c r="CX370" s="422"/>
      <c r="CY370" s="422"/>
      <c r="CZ370" s="422"/>
    </row>
    <row r="371" s="385" customFormat="true" ht="15" customHeight="true" x14ac:dyDescent="0.2">
      <c r="B371" s="387"/>
      <c r="AI371" s="422"/>
      <c r="AJ371" s="422"/>
      <c r="AK371" s="422"/>
      <c r="AL371" s="422"/>
      <c r="AM371" s="422"/>
      <c r="AN371" s="422"/>
      <c r="AO371" s="422"/>
      <c r="AP371" s="422"/>
      <c r="AQ371" s="422"/>
      <c r="AR371" s="422"/>
      <c r="AS371" s="422"/>
      <c r="AT371" s="422"/>
      <c r="AU371" s="422"/>
      <c r="AV371" s="422"/>
      <c r="AW371" s="422"/>
      <c r="AX371" s="422"/>
      <c r="AY371" s="422"/>
      <c r="AZ371" s="422"/>
      <c r="BA371" s="448"/>
      <c r="BB371" s="759"/>
      <c r="BC371" s="448"/>
      <c r="BD371" s="448"/>
      <c r="BE371" s="448"/>
      <c r="BF371" s="448"/>
      <c r="BG371" s="448"/>
      <c r="BH371" s="448"/>
      <c r="BI371" s="448"/>
      <c r="BJ371" s="448"/>
      <c r="BK371" s="448"/>
      <c r="BL371" s="448"/>
      <c r="BM371" s="448"/>
      <c r="BN371" s="448"/>
      <c r="BO371" s="448"/>
      <c r="BP371" s="448"/>
      <c r="BQ371" s="448"/>
      <c r="BR371" s="448"/>
      <c r="BS371" s="448"/>
      <c r="BT371" s="448"/>
      <c r="BU371" s="448"/>
      <c r="BV371" s="448"/>
      <c r="BW371" s="448"/>
      <c r="BX371" s="448"/>
      <c r="BY371" s="448"/>
      <c r="BZ371" s="422"/>
      <c r="CA371" s="422"/>
      <c r="CB371" s="422"/>
      <c r="CC371" s="422"/>
      <c r="CD371" s="422"/>
      <c r="CE371" s="422"/>
      <c r="CF371" s="422"/>
      <c r="CG371" s="422"/>
      <c r="CH371" s="422"/>
      <c r="CI371" s="422"/>
      <c r="CJ371" s="422"/>
      <c r="CK371" s="422"/>
      <c r="CL371" s="422"/>
      <c r="CM371" s="422"/>
      <c r="CN371" s="422"/>
      <c r="CO371" s="422"/>
      <c r="CP371" s="422"/>
      <c r="CQ371" s="422"/>
      <c r="CR371" s="422"/>
      <c r="CS371" s="422"/>
      <c r="CT371" s="422"/>
      <c r="CU371" s="422"/>
      <c r="CV371" s="422"/>
      <c r="CW371" s="422"/>
      <c r="CX371" s="422"/>
      <c r="CY371" s="422"/>
      <c r="CZ371" s="422"/>
    </row>
    <row r="372" s="385" customFormat="true" ht="15" customHeight="true" x14ac:dyDescent="0.2">
      <c r="B372" s="387"/>
      <c r="AI372" s="422"/>
      <c r="AJ372" s="422"/>
      <c r="AK372" s="422"/>
      <c r="AL372" s="422"/>
      <c r="AM372" s="422"/>
      <c r="AN372" s="422"/>
      <c r="AO372" s="422"/>
      <c r="AP372" s="422"/>
      <c r="AQ372" s="422"/>
      <c r="AR372" s="422"/>
      <c r="AS372" s="422"/>
      <c r="AT372" s="422"/>
      <c r="AU372" s="422"/>
      <c r="AV372" s="422"/>
      <c r="AW372" s="422"/>
      <c r="AX372" s="422"/>
      <c r="AY372" s="422"/>
      <c r="AZ372" s="422"/>
      <c r="BA372" s="448"/>
      <c r="BB372" s="759"/>
      <c r="BC372" s="448"/>
      <c r="BD372" s="448"/>
      <c r="BE372" s="448"/>
      <c r="BF372" s="448"/>
      <c r="BG372" s="448"/>
      <c r="BH372" s="448"/>
      <c r="BI372" s="448"/>
      <c r="BJ372" s="448"/>
      <c r="BK372" s="448"/>
      <c r="BL372" s="448"/>
      <c r="BM372" s="448"/>
      <c r="BN372" s="448"/>
      <c r="BO372" s="448"/>
      <c r="BP372" s="448"/>
      <c r="BQ372" s="448"/>
      <c r="BR372" s="448"/>
      <c r="BS372" s="448"/>
      <c r="BT372" s="448"/>
      <c r="BU372" s="448"/>
      <c r="BV372" s="448"/>
      <c r="BW372" s="448"/>
      <c r="BX372" s="448"/>
      <c r="BY372" s="448"/>
      <c r="BZ372" s="422"/>
      <c r="CA372" s="422"/>
      <c r="CB372" s="422"/>
      <c r="CC372" s="422"/>
      <c r="CD372" s="422"/>
      <c r="CE372" s="422"/>
      <c r="CF372" s="422"/>
      <c r="CG372" s="422"/>
      <c r="CH372" s="422"/>
      <c r="CI372" s="422"/>
      <c r="CJ372" s="422"/>
      <c r="CK372" s="422"/>
      <c r="CL372" s="422"/>
      <c r="CM372" s="422"/>
      <c r="CN372" s="422"/>
      <c r="CO372" s="422"/>
      <c r="CP372" s="422"/>
      <c r="CQ372" s="422"/>
      <c r="CR372" s="422"/>
      <c r="CS372" s="422"/>
      <c r="CT372" s="422"/>
      <c r="CU372" s="422"/>
      <c r="CV372" s="422"/>
      <c r="CW372" s="422"/>
      <c r="CX372" s="422"/>
      <c r="CY372" s="422"/>
      <c r="CZ372" s="422"/>
    </row>
    <row r="373" s="385" customFormat="true" ht="15" customHeight="true" x14ac:dyDescent="0.2">
      <c r="B373" s="387"/>
      <c r="AI373" s="422"/>
      <c r="AJ373" s="422"/>
      <c r="AK373" s="422"/>
      <c r="AL373" s="422"/>
      <c r="AM373" s="422"/>
      <c r="AN373" s="422"/>
      <c r="AO373" s="422"/>
      <c r="AP373" s="422"/>
      <c r="AQ373" s="422"/>
      <c r="AR373" s="422"/>
      <c r="AS373" s="422"/>
      <c r="AT373" s="422"/>
      <c r="AU373" s="422"/>
      <c r="AV373" s="422"/>
      <c r="AW373" s="422"/>
      <c r="AX373" s="422"/>
      <c r="AY373" s="422"/>
      <c r="AZ373" s="422"/>
      <c r="BA373" s="448"/>
      <c r="BB373" s="759"/>
      <c r="BC373" s="448"/>
      <c r="BD373" s="448"/>
      <c r="BE373" s="448"/>
      <c r="BF373" s="448"/>
      <c r="BG373" s="448"/>
      <c r="BH373" s="448"/>
      <c r="BI373" s="448"/>
      <c r="BJ373" s="448"/>
      <c r="BK373" s="448"/>
      <c r="BL373" s="448"/>
      <c r="BM373" s="448"/>
      <c r="BN373" s="448"/>
      <c r="BO373" s="448"/>
      <c r="BP373" s="448"/>
      <c r="BQ373" s="448"/>
      <c r="BR373" s="448"/>
      <c r="BS373" s="448"/>
      <c r="BT373" s="448"/>
      <c r="BU373" s="448"/>
      <c r="BV373" s="448"/>
      <c r="BW373" s="448"/>
      <c r="BX373" s="448"/>
      <c r="BY373" s="448"/>
      <c r="BZ373" s="422"/>
      <c r="CA373" s="422"/>
      <c r="CB373" s="422"/>
      <c r="CC373" s="422"/>
      <c r="CD373" s="422"/>
      <c r="CE373" s="422"/>
      <c r="CF373" s="422"/>
      <c r="CG373" s="422"/>
      <c r="CH373" s="422"/>
      <c r="CI373" s="422"/>
      <c r="CJ373" s="422"/>
      <c r="CK373" s="422"/>
      <c r="CL373" s="422"/>
      <c r="CM373" s="422"/>
      <c r="CN373" s="422"/>
      <c r="CO373" s="422"/>
      <c r="CP373" s="422"/>
      <c r="CQ373" s="422"/>
      <c r="CR373" s="422"/>
      <c r="CS373" s="422"/>
      <c r="CT373" s="422"/>
      <c r="CU373" s="422"/>
      <c r="CV373" s="422"/>
      <c r="CW373" s="422"/>
      <c r="CX373" s="422"/>
      <c r="CY373" s="422"/>
      <c r="CZ373" s="422"/>
    </row>
    <row r="374" s="385" customFormat="true" ht="15" customHeight="true" x14ac:dyDescent="0.2">
      <c r="B374" s="387"/>
      <c r="AI374" s="422"/>
      <c r="AJ374" s="422"/>
      <c r="AK374" s="422"/>
      <c r="AL374" s="422"/>
      <c r="AM374" s="422"/>
      <c r="AN374" s="422"/>
      <c r="AO374" s="422"/>
      <c r="AP374" s="422"/>
      <c r="AQ374" s="422"/>
      <c r="AR374" s="422"/>
      <c r="AS374" s="422"/>
      <c r="AT374" s="422"/>
      <c r="AU374" s="422"/>
      <c r="AV374" s="422"/>
      <c r="AW374" s="422"/>
      <c r="AX374" s="422"/>
      <c r="AY374" s="422"/>
      <c r="AZ374" s="422"/>
      <c r="BA374" s="448"/>
      <c r="BB374" s="759"/>
      <c r="BC374" s="448"/>
      <c r="BD374" s="448"/>
      <c r="BE374" s="448"/>
      <c r="BF374" s="448"/>
      <c r="BG374" s="448"/>
      <c r="BH374" s="448"/>
      <c r="BI374" s="448"/>
      <c r="BJ374" s="448"/>
      <c r="BK374" s="448"/>
      <c r="BL374" s="448"/>
      <c r="BM374" s="448"/>
      <c r="BN374" s="448"/>
      <c r="BO374" s="448"/>
      <c r="BP374" s="448"/>
      <c r="BQ374" s="448"/>
      <c r="BR374" s="448"/>
      <c r="BS374" s="448"/>
      <c r="BT374" s="448"/>
      <c r="BU374" s="448"/>
      <c r="BV374" s="448"/>
      <c r="BW374" s="448"/>
      <c r="BX374" s="448"/>
      <c r="BY374" s="448"/>
      <c r="BZ374" s="422"/>
      <c r="CA374" s="422"/>
      <c r="CB374" s="422"/>
      <c r="CC374" s="422"/>
      <c r="CD374" s="422"/>
      <c r="CE374" s="422"/>
      <c r="CF374" s="422"/>
      <c r="CG374" s="422"/>
      <c r="CH374" s="422"/>
      <c r="CI374" s="422"/>
      <c r="CJ374" s="422"/>
      <c r="CK374" s="422"/>
      <c r="CL374" s="422"/>
      <c r="CM374" s="422"/>
      <c r="CN374" s="422"/>
      <c r="CO374" s="422"/>
      <c r="CP374" s="422"/>
      <c r="CQ374" s="422"/>
      <c r="CR374" s="422"/>
      <c r="CS374" s="422"/>
      <c r="CT374" s="422"/>
      <c r="CU374" s="422"/>
      <c r="CV374" s="422"/>
      <c r="CW374" s="422"/>
      <c r="CX374" s="422"/>
      <c r="CY374" s="422"/>
      <c r="CZ374" s="422"/>
    </row>
    <row r="375" s="385" customFormat="true" ht="15" customHeight="true" x14ac:dyDescent="0.2">
      <c r="B375" s="387"/>
      <c r="AI375" s="422"/>
      <c r="AJ375" s="422"/>
      <c r="AK375" s="422"/>
      <c r="AL375" s="422"/>
      <c r="AM375" s="422"/>
      <c r="AN375" s="422"/>
      <c r="AO375" s="422"/>
      <c r="AP375" s="422"/>
      <c r="AQ375" s="422"/>
      <c r="AR375" s="422"/>
      <c r="AS375" s="422"/>
      <c r="AT375" s="422"/>
      <c r="AU375" s="422"/>
      <c r="AV375" s="422"/>
      <c r="AW375" s="422"/>
      <c r="AX375" s="422"/>
      <c r="AY375" s="422"/>
      <c r="AZ375" s="422"/>
      <c r="BA375" s="386"/>
      <c r="BB375" s="384"/>
      <c r="BC375" s="384"/>
      <c r="BD375" s="384"/>
      <c r="BE375" s="384"/>
      <c r="BF375" s="384"/>
      <c r="BG375" s="384"/>
      <c r="BH375" s="384"/>
      <c r="BI375" s="384"/>
      <c r="BJ375" s="384"/>
      <c r="BK375" s="384"/>
      <c r="BL375" s="384"/>
      <c r="BM375" s="384"/>
      <c r="BN375" s="384"/>
      <c r="BO375" s="384"/>
      <c r="BP375" s="384"/>
      <c r="BQ375" s="384"/>
      <c r="BR375" s="384"/>
      <c r="BS375" s="384"/>
      <c r="BT375" s="384"/>
      <c r="BU375" s="384"/>
      <c r="BV375" s="384"/>
      <c r="BW375" s="384"/>
      <c r="BX375" s="384"/>
      <c r="BY375" s="386"/>
      <c r="BZ375" s="421"/>
      <c r="CA375" s="421"/>
      <c r="CB375" s="421"/>
      <c r="CC375" s="421"/>
      <c r="CD375" s="421"/>
      <c r="CE375" s="421"/>
      <c r="CF375" s="421"/>
      <c r="CG375" s="421"/>
      <c r="CH375" s="421"/>
      <c r="CI375" s="421"/>
      <c r="CJ375" s="421"/>
      <c r="CK375" s="421"/>
      <c r="CL375" s="421"/>
      <c r="CM375" s="421"/>
      <c r="CN375" s="421"/>
      <c r="CO375" s="421"/>
      <c r="CP375" s="421"/>
      <c r="CQ375" s="421"/>
      <c r="CR375" s="421"/>
      <c r="CS375" s="421"/>
      <c r="CT375" s="421"/>
      <c r="CU375" s="421"/>
      <c r="CV375" s="421"/>
      <c r="CW375" s="421"/>
      <c r="CX375" s="421"/>
      <c r="CY375" s="421"/>
      <c r="CZ375" s="421"/>
    </row>
    <row r="376" s="385" customFormat="true" ht="15" customHeight="true" x14ac:dyDescent="0.2">
      <c r="B376" s="387"/>
      <c r="AI376" s="422"/>
      <c r="AJ376" s="422"/>
      <c r="AK376" s="422"/>
      <c r="AL376" s="422"/>
      <c r="AM376" s="422"/>
      <c r="AN376" s="422"/>
      <c r="AO376" s="422"/>
      <c r="AP376" s="422"/>
      <c r="AQ376" s="422"/>
      <c r="AR376" s="422"/>
      <c r="AS376" s="422"/>
      <c r="AT376" s="422"/>
      <c r="AU376" s="422"/>
      <c r="AV376" s="422"/>
      <c r="AW376" s="422"/>
      <c r="AX376" s="422"/>
      <c r="AY376" s="422"/>
      <c r="AZ376" s="422"/>
      <c r="BA376" s="386"/>
      <c r="BB376" s="384"/>
      <c r="BC376" s="384"/>
      <c r="BD376" s="384"/>
      <c r="BE376" s="384"/>
      <c r="BF376" s="384"/>
      <c r="BG376" s="384"/>
      <c r="BH376" s="384"/>
      <c r="BI376" s="384"/>
      <c r="BJ376" s="384"/>
      <c r="BK376" s="384"/>
      <c r="BL376" s="384"/>
      <c r="BM376" s="384"/>
      <c r="BN376" s="384"/>
      <c r="BO376" s="384"/>
      <c r="BP376" s="384"/>
      <c r="BQ376" s="384"/>
      <c r="BR376" s="384"/>
      <c r="BS376" s="384"/>
      <c r="BT376" s="384"/>
      <c r="BU376" s="384"/>
      <c r="BV376" s="384"/>
      <c r="BW376" s="384"/>
      <c r="BX376" s="384"/>
      <c r="BY376" s="386"/>
      <c r="BZ376" s="421"/>
      <c r="CA376" s="421"/>
      <c r="CB376" s="421"/>
      <c r="CC376" s="421"/>
      <c r="CD376" s="421"/>
      <c r="CE376" s="421"/>
      <c r="CF376" s="421"/>
      <c r="CG376" s="421"/>
      <c r="CH376" s="421"/>
      <c r="CI376" s="421"/>
      <c r="CJ376" s="421"/>
      <c r="CK376" s="421"/>
      <c r="CL376" s="421"/>
      <c r="CM376" s="421"/>
      <c r="CN376" s="421"/>
      <c r="CO376" s="421"/>
      <c r="CP376" s="421"/>
      <c r="CQ376" s="421"/>
      <c r="CR376" s="421"/>
      <c r="CS376" s="421"/>
      <c r="CT376" s="421"/>
      <c r="CU376" s="421"/>
      <c r="CV376" s="421"/>
      <c r="CW376" s="421"/>
      <c r="CX376" s="421"/>
      <c r="CY376" s="421"/>
      <c r="CZ376" s="421"/>
    </row>
    <row r="377" s="385" customFormat="true" ht="15" customHeight="true" x14ac:dyDescent="0.2">
      <c r="B377" s="387"/>
      <c r="AI377" s="422"/>
      <c r="AJ377" s="422"/>
      <c r="AK377" s="422"/>
      <c r="AL377" s="422"/>
      <c r="AM377" s="422"/>
      <c r="AN377" s="422"/>
      <c r="AO377" s="422"/>
      <c r="AP377" s="422"/>
      <c r="AQ377" s="422"/>
      <c r="AR377" s="422"/>
      <c r="AS377" s="422"/>
      <c r="AT377" s="422"/>
      <c r="AU377" s="422"/>
      <c r="AV377" s="422"/>
      <c r="AW377" s="422"/>
      <c r="AX377" s="422"/>
      <c r="AY377" s="422"/>
      <c r="AZ377" s="422"/>
      <c r="BA377" s="386"/>
      <c r="BB377" s="384"/>
      <c r="BC377" s="384"/>
      <c r="BD377" s="384"/>
      <c r="BE377" s="384"/>
      <c r="BF377" s="384"/>
      <c r="BG377" s="384"/>
      <c r="BH377" s="384"/>
      <c r="BI377" s="384"/>
      <c r="BJ377" s="384"/>
      <c r="BK377" s="384"/>
      <c r="BL377" s="384"/>
      <c r="BM377" s="384"/>
      <c r="BN377" s="384"/>
      <c r="BO377" s="384"/>
      <c r="BP377" s="384"/>
      <c r="BQ377" s="384"/>
      <c r="BR377" s="384"/>
      <c r="BS377" s="384"/>
      <c r="BT377" s="384"/>
      <c r="BU377" s="384"/>
      <c r="BV377" s="384"/>
      <c r="BW377" s="384"/>
      <c r="BX377" s="384"/>
      <c r="BY377" s="386"/>
      <c r="BZ377" s="421"/>
      <c r="CA377" s="421"/>
      <c r="CB377" s="421"/>
      <c r="CC377" s="421"/>
      <c r="CD377" s="421"/>
      <c r="CE377" s="421"/>
      <c r="CF377" s="421"/>
      <c r="CG377" s="421"/>
      <c r="CH377" s="421"/>
      <c r="CI377" s="421"/>
      <c r="CJ377" s="421"/>
      <c r="CK377" s="421"/>
      <c r="CL377" s="421"/>
      <c r="CM377" s="421"/>
      <c r="CN377" s="421"/>
      <c r="CO377" s="421"/>
      <c r="CP377" s="421"/>
      <c r="CQ377" s="421"/>
      <c r="CR377" s="421"/>
      <c r="CS377" s="421"/>
      <c r="CT377" s="421"/>
      <c r="CU377" s="421"/>
      <c r="CV377" s="421"/>
      <c r="CW377" s="421"/>
      <c r="CX377" s="421"/>
      <c r="CY377" s="421"/>
      <c r="CZ377" s="421"/>
    </row>
    <row r="378" s="385" customFormat="true" ht="15" customHeight="true" x14ac:dyDescent="0.2">
      <c r="B378" s="387"/>
      <c r="AI378" s="422"/>
      <c r="AJ378" s="422"/>
      <c r="AK378" s="422"/>
      <c r="AL378" s="422"/>
      <c r="AM378" s="422"/>
      <c r="AN378" s="422"/>
      <c r="AO378" s="422"/>
      <c r="AP378" s="422"/>
      <c r="AQ378" s="422"/>
      <c r="AR378" s="422"/>
      <c r="AS378" s="422"/>
      <c r="AT378" s="422"/>
      <c r="AU378" s="422"/>
      <c r="AV378" s="422"/>
      <c r="AW378" s="422"/>
      <c r="AX378" s="422"/>
      <c r="AY378" s="422"/>
      <c r="AZ378" s="422"/>
      <c r="BA378" s="386"/>
      <c r="BB378" s="384"/>
      <c r="BC378" s="384"/>
      <c r="BD378" s="384"/>
      <c r="BE378" s="384"/>
      <c r="BF378" s="384"/>
      <c r="BG378" s="384"/>
      <c r="BH378" s="384"/>
      <c r="BI378" s="384"/>
      <c r="BJ378" s="384"/>
      <c r="BK378" s="384"/>
      <c r="BL378" s="384"/>
      <c r="BM378" s="384"/>
      <c r="BN378" s="384"/>
      <c r="BO378" s="384"/>
      <c r="BP378" s="384"/>
      <c r="BQ378" s="384"/>
      <c r="BR378" s="384"/>
      <c r="BS378" s="384"/>
      <c r="BT378" s="384"/>
      <c r="BU378" s="384"/>
      <c r="BV378" s="384"/>
      <c r="BW378" s="384"/>
      <c r="BX378" s="384"/>
      <c r="BY378" s="386"/>
      <c r="BZ378" s="421"/>
      <c r="CA378" s="421"/>
      <c r="CB378" s="421"/>
      <c r="CC378" s="421"/>
      <c r="CD378" s="421"/>
      <c r="CE378" s="421"/>
      <c r="CF378" s="421"/>
      <c r="CG378" s="421"/>
      <c r="CH378" s="421"/>
      <c r="CI378" s="421"/>
      <c r="CJ378" s="421"/>
      <c r="CK378" s="421"/>
      <c r="CL378" s="421"/>
      <c r="CM378" s="421"/>
      <c r="CN378" s="421"/>
      <c r="CO378" s="421"/>
      <c r="CP378" s="421"/>
      <c r="CQ378" s="421"/>
      <c r="CR378" s="421"/>
      <c r="CS378" s="421"/>
      <c r="CT378" s="421"/>
      <c r="CU378" s="421"/>
      <c r="CV378" s="421"/>
      <c r="CW378" s="421"/>
      <c r="CX378" s="421"/>
      <c r="CY378" s="421"/>
      <c r="CZ378" s="421"/>
    </row>
    <row r="379" s="385" customFormat="true" ht="15" customHeight="true" x14ac:dyDescent="0.2">
      <c r="B379" s="387"/>
      <c r="AI379" s="422"/>
      <c r="AJ379" s="422"/>
      <c r="AK379" s="422"/>
      <c r="AL379" s="422"/>
      <c r="AM379" s="422"/>
      <c r="AN379" s="422"/>
      <c r="AO379" s="422"/>
      <c r="AP379" s="422"/>
      <c r="AQ379" s="422"/>
      <c r="AR379" s="422"/>
      <c r="AS379" s="422"/>
      <c r="AT379" s="422"/>
      <c r="AU379" s="422"/>
      <c r="AV379" s="422"/>
      <c r="AW379" s="422"/>
      <c r="AX379" s="422"/>
      <c r="AY379" s="422"/>
      <c r="AZ379" s="422"/>
      <c r="BA379" s="386"/>
      <c r="BB379" s="384"/>
      <c r="BC379" s="384"/>
      <c r="BD379" s="384"/>
      <c r="BE379" s="384"/>
      <c r="BF379" s="384"/>
      <c r="BG379" s="384"/>
      <c r="BH379" s="384"/>
      <c r="BI379" s="384"/>
      <c r="BJ379" s="384"/>
      <c r="BK379" s="384"/>
      <c r="BL379" s="384"/>
      <c r="BM379" s="384"/>
      <c r="BN379" s="384"/>
      <c r="BO379" s="384"/>
      <c r="BP379" s="384"/>
      <c r="BQ379" s="384"/>
      <c r="BR379" s="384"/>
      <c r="BS379" s="384"/>
      <c r="BT379" s="384"/>
      <c r="BU379" s="384"/>
      <c r="BV379" s="384"/>
      <c r="BW379" s="384"/>
      <c r="BX379" s="384"/>
      <c r="BY379" s="386"/>
      <c r="BZ379" s="421"/>
      <c r="CA379" s="421"/>
      <c r="CB379" s="421"/>
      <c r="CC379" s="421"/>
      <c r="CD379" s="421"/>
      <c r="CE379" s="421"/>
      <c r="CF379" s="421"/>
      <c r="CG379" s="421"/>
      <c r="CH379" s="421"/>
      <c r="CI379" s="421"/>
      <c r="CJ379" s="421"/>
      <c r="CK379" s="421"/>
      <c r="CL379" s="421"/>
      <c r="CM379" s="421"/>
      <c r="CN379" s="421"/>
      <c r="CO379" s="421"/>
      <c r="CP379" s="421"/>
      <c r="CQ379" s="421"/>
      <c r="CR379" s="421"/>
      <c r="CS379" s="421"/>
      <c r="CT379" s="421"/>
      <c r="CU379" s="421"/>
      <c r="CV379" s="421"/>
      <c r="CW379" s="421"/>
      <c r="CX379" s="421"/>
      <c r="CY379" s="421"/>
      <c r="CZ379" s="421"/>
    </row>
    <row r="380" s="385" customFormat="true" ht="15" customHeight="true" x14ac:dyDescent="0.2">
      <c r="B380" s="387"/>
      <c r="AI380" s="422"/>
      <c r="AJ380" s="422"/>
      <c r="AK380" s="422"/>
      <c r="AL380" s="422"/>
      <c r="AM380" s="422"/>
      <c r="AN380" s="422"/>
      <c r="AO380" s="422"/>
      <c r="AP380" s="422"/>
      <c r="AQ380" s="422"/>
      <c r="AR380" s="422"/>
      <c r="AS380" s="422"/>
      <c r="AT380" s="422"/>
      <c r="AU380" s="422"/>
      <c r="AV380" s="422"/>
      <c r="AW380" s="422"/>
      <c r="AX380" s="422"/>
      <c r="AY380" s="422"/>
      <c r="AZ380" s="422"/>
      <c r="BA380" s="386"/>
      <c r="BB380" s="384"/>
      <c r="BC380" s="384"/>
      <c r="BD380" s="384"/>
      <c r="BE380" s="384"/>
      <c r="BF380" s="384"/>
      <c r="BG380" s="384"/>
      <c r="BH380" s="384"/>
      <c r="BI380" s="384"/>
      <c r="BJ380" s="384"/>
      <c r="BK380" s="384"/>
      <c r="BL380" s="384"/>
      <c r="BM380" s="384"/>
      <c r="BN380" s="384"/>
      <c r="BO380" s="384"/>
      <c r="BP380" s="384"/>
      <c r="BQ380" s="384"/>
      <c r="BR380" s="384"/>
      <c r="BS380" s="384"/>
      <c r="BT380" s="384"/>
      <c r="BU380" s="384"/>
      <c r="BV380" s="384"/>
      <c r="BW380" s="384"/>
      <c r="BX380" s="384"/>
      <c r="BY380" s="386"/>
      <c r="BZ380" s="421"/>
      <c r="CA380" s="421"/>
      <c r="CB380" s="421"/>
      <c r="CC380" s="421"/>
      <c r="CD380" s="421"/>
      <c r="CE380" s="421"/>
      <c r="CF380" s="421"/>
      <c r="CG380" s="421"/>
      <c r="CH380" s="421"/>
      <c r="CI380" s="421"/>
      <c r="CJ380" s="421"/>
      <c r="CK380" s="421"/>
      <c r="CL380" s="421"/>
      <c r="CM380" s="421"/>
      <c r="CN380" s="421"/>
      <c r="CO380" s="421"/>
      <c r="CP380" s="421"/>
      <c r="CQ380" s="421"/>
      <c r="CR380" s="421"/>
      <c r="CS380" s="421"/>
      <c r="CT380" s="421"/>
      <c r="CU380" s="421"/>
      <c r="CV380" s="421"/>
      <c r="CW380" s="421"/>
      <c r="CX380" s="421"/>
      <c r="CY380" s="421"/>
      <c r="CZ380" s="421"/>
    </row>
    <row r="381" s="385" customFormat="true" ht="15" customHeight="true" x14ac:dyDescent="0.2">
      <c r="B381" s="387"/>
      <c r="AI381" s="422"/>
      <c r="AJ381" s="422"/>
      <c r="AK381" s="422"/>
      <c r="AL381" s="422"/>
      <c r="AM381" s="422"/>
      <c r="AN381" s="422"/>
      <c r="AO381" s="422"/>
      <c r="AP381" s="422"/>
      <c r="AQ381" s="422"/>
      <c r="AR381" s="422"/>
      <c r="AS381" s="422"/>
      <c r="AT381" s="422"/>
      <c r="AU381" s="422"/>
      <c r="AV381" s="422"/>
      <c r="AW381" s="422"/>
      <c r="AX381" s="422"/>
      <c r="AY381" s="422"/>
      <c r="AZ381" s="422"/>
      <c r="BA381" s="386"/>
      <c r="BB381" s="384"/>
      <c r="BC381" s="384"/>
      <c r="BD381" s="384"/>
      <c r="BE381" s="384"/>
      <c r="BF381" s="384"/>
      <c r="BG381" s="384"/>
      <c r="BH381" s="384"/>
      <c r="BI381" s="384"/>
      <c r="BJ381" s="384"/>
      <c r="BK381" s="384"/>
      <c r="BL381" s="384"/>
      <c r="BM381" s="384"/>
      <c r="BN381" s="384"/>
      <c r="BO381" s="384"/>
      <c r="BP381" s="384"/>
      <c r="BQ381" s="384"/>
      <c r="BR381" s="384"/>
      <c r="BS381" s="384"/>
      <c r="BT381" s="384"/>
      <c r="BU381" s="384"/>
      <c r="BV381" s="384"/>
      <c r="BW381" s="384"/>
      <c r="BX381" s="384"/>
      <c r="BY381" s="386"/>
      <c r="BZ381" s="421"/>
      <c r="CA381" s="421"/>
      <c r="CB381" s="421"/>
      <c r="CC381" s="421"/>
      <c r="CD381" s="421"/>
      <c r="CE381" s="421"/>
      <c r="CF381" s="421"/>
      <c r="CG381" s="421"/>
      <c r="CH381" s="421"/>
      <c r="CI381" s="421"/>
      <c r="CJ381" s="421"/>
      <c r="CK381" s="421"/>
      <c r="CL381" s="421"/>
      <c r="CM381" s="421"/>
      <c r="CN381" s="421"/>
      <c r="CO381" s="421"/>
      <c r="CP381" s="421"/>
      <c r="CQ381" s="421"/>
      <c r="CR381" s="421"/>
      <c r="CS381" s="421"/>
      <c r="CT381" s="421"/>
      <c r="CU381" s="421"/>
      <c r="CV381" s="421"/>
      <c r="CW381" s="421"/>
      <c r="CX381" s="421"/>
      <c r="CY381" s="421"/>
      <c r="CZ381" s="421"/>
    </row>
    <row r="382" s="385" customFormat="true" ht="15" customHeight="true" x14ac:dyDescent="0.2">
      <c r="B382" s="387"/>
      <c r="AI382" s="422"/>
      <c r="AJ382" s="422"/>
      <c r="AK382" s="422"/>
      <c r="AL382" s="422"/>
      <c r="AM382" s="422"/>
      <c r="AN382" s="422"/>
      <c r="AO382" s="422"/>
      <c r="AP382" s="422"/>
      <c r="AQ382" s="422"/>
      <c r="AR382" s="422"/>
      <c r="AS382" s="422"/>
      <c r="AT382" s="422"/>
      <c r="AU382" s="422"/>
      <c r="AV382" s="422"/>
      <c r="AW382" s="422"/>
      <c r="AX382" s="422"/>
      <c r="AY382" s="422"/>
      <c r="AZ382" s="422"/>
      <c r="BA382" s="386"/>
      <c r="BB382" s="384"/>
      <c r="BC382" s="384"/>
      <c r="BD382" s="384"/>
      <c r="BE382" s="384"/>
      <c r="BF382" s="384"/>
      <c r="BG382" s="384"/>
      <c r="BH382" s="384"/>
      <c r="BI382" s="384"/>
      <c r="BJ382" s="384"/>
      <c r="BK382" s="384"/>
      <c r="BL382" s="384"/>
      <c r="BM382" s="384"/>
      <c r="BN382" s="384"/>
      <c r="BO382" s="384"/>
      <c r="BP382" s="384"/>
      <c r="BQ382" s="384"/>
      <c r="BR382" s="384"/>
      <c r="BS382" s="384"/>
      <c r="BT382" s="384"/>
      <c r="BU382" s="384"/>
      <c r="BV382" s="384"/>
      <c r="BW382" s="384"/>
      <c r="BX382" s="384"/>
      <c r="BY382" s="386"/>
      <c r="BZ382" s="421"/>
      <c r="CA382" s="421"/>
      <c r="CB382" s="421"/>
      <c r="CC382" s="421"/>
      <c r="CD382" s="421"/>
      <c r="CE382" s="421"/>
      <c r="CF382" s="421"/>
      <c r="CG382" s="421"/>
      <c r="CH382" s="421"/>
      <c r="CI382" s="421"/>
      <c r="CJ382" s="421"/>
      <c r="CK382" s="421"/>
      <c r="CL382" s="421"/>
      <c r="CM382" s="421"/>
      <c r="CN382" s="421"/>
      <c r="CO382" s="421"/>
      <c r="CP382" s="421"/>
      <c r="CQ382" s="421"/>
      <c r="CR382" s="421"/>
      <c r="CS382" s="421"/>
      <c r="CT382" s="421"/>
      <c r="CU382" s="421"/>
      <c r="CV382" s="421"/>
      <c r="CW382" s="421"/>
      <c r="CX382" s="421"/>
      <c r="CY382" s="421"/>
      <c r="CZ382" s="421"/>
    </row>
    <row r="383" s="385" customFormat="true" ht="15" customHeight="true" x14ac:dyDescent="0.2">
      <c r="B383" s="387"/>
      <c r="AI383" s="422"/>
      <c r="AJ383" s="422"/>
      <c r="AK383" s="422"/>
      <c r="AL383" s="422"/>
      <c r="AM383" s="422"/>
      <c r="AN383" s="422"/>
      <c r="AO383" s="422"/>
      <c r="AP383" s="422"/>
      <c r="AQ383" s="422"/>
      <c r="AR383" s="422"/>
      <c r="AS383" s="422"/>
      <c r="AT383" s="422"/>
      <c r="AU383" s="422"/>
      <c r="AV383" s="422"/>
      <c r="AW383" s="422"/>
      <c r="AX383" s="422"/>
      <c r="AY383" s="422"/>
      <c r="AZ383" s="422"/>
      <c r="BA383" s="386"/>
      <c r="BB383" s="384"/>
      <c r="BC383" s="384"/>
      <c r="BD383" s="384"/>
      <c r="BE383" s="384"/>
      <c r="BF383" s="384"/>
      <c r="BG383" s="384"/>
      <c r="BH383" s="384"/>
      <c r="BI383" s="384"/>
      <c r="BJ383" s="384"/>
      <c r="BK383" s="384"/>
      <c r="BL383" s="384"/>
      <c r="BM383" s="384"/>
      <c r="BN383" s="384"/>
      <c r="BO383" s="384"/>
      <c r="BP383" s="384"/>
      <c r="BQ383" s="384"/>
      <c r="BR383" s="384"/>
      <c r="BS383" s="384"/>
      <c r="BT383" s="384"/>
      <c r="BU383" s="384"/>
      <c r="BV383" s="384"/>
      <c r="BW383" s="384"/>
      <c r="BX383" s="384"/>
      <c r="BY383" s="386"/>
      <c r="BZ383" s="421"/>
      <c r="CA383" s="421"/>
      <c r="CB383" s="421"/>
      <c r="CC383" s="421"/>
      <c r="CD383" s="421"/>
      <c r="CE383" s="421"/>
      <c r="CF383" s="421"/>
      <c r="CG383" s="421"/>
      <c r="CH383" s="421"/>
      <c r="CI383" s="421"/>
      <c r="CJ383" s="421"/>
      <c r="CK383" s="421"/>
      <c r="CL383" s="421"/>
      <c r="CM383" s="421"/>
      <c r="CN383" s="421"/>
      <c r="CO383" s="421"/>
      <c r="CP383" s="421"/>
      <c r="CQ383" s="421"/>
      <c r="CR383" s="421"/>
      <c r="CS383" s="421"/>
      <c r="CT383" s="421"/>
      <c r="CU383" s="421"/>
      <c r="CV383" s="421"/>
      <c r="CW383" s="421"/>
      <c r="CX383" s="421"/>
      <c r="CY383" s="421"/>
      <c r="CZ383" s="421"/>
    </row>
    <row r="384" s="385" customFormat="true" ht="15" customHeight="true" x14ac:dyDescent="0.2">
      <c r="B384" s="387"/>
      <c r="AI384" s="422"/>
      <c r="AJ384" s="422"/>
      <c r="AK384" s="422"/>
      <c r="AL384" s="422"/>
      <c r="AM384" s="422"/>
      <c r="AN384" s="422"/>
      <c r="AO384" s="422"/>
      <c r="AP384" s="422"/>
      <c r="AQ384" s="422"/>
      <c r="AR384" s="422"/>
      <c r="AS384" s="422"/>
      <c r="AT384" s="422"/>
      <c r="AU384" s="422"/>
      <c r="AV384" s="422"/>
      <c r="AW384" s="422"/>
      <c r="AX384" s="422"/>
      <c r="AY384" s="422"/>
      <c r="AZ384" s="422"/>
      <c r="BA384" s="386"/>
      <c r="BB384" s="384"/>
      <c r="BC384" s="384"/>
      <c r="BD384" s="384"/>
      <c r="BE384" s="384"/>
      <c r="BF384" s="384"/>
      <c r="BG384" s="384"/>
      <c r="BH384" s="384"/>
      <c r="BI384" s="384"/>
      <c r="BJ384" s="384"/>
      <c r="BK384" s="384"/>
      <c r="BL384" s="384"/>
      <c r="BM384" s="384"/>
      <c r="BN384" s="384"/>
      <c r="BO384" s="384"/>
      <c r="BP384" s="384"/>
      <c r="BQ384" s="384"/>
      <c r="BR384" s="384"/>
      <c r="BS384" s="384"/>
      <c r="BT384" s="384"/>
      <c r="BU384" s="384"/>
      <c r="BV384" s="384"/>
      <c r="BW384" s="384"/>
      <c r="BX384" s="384"/>
      <c r="BY384" s="386"/>
      <c r="BZ384" s="421"/>
      <c r="CA384" s="421"/>
      <c r="CB384" s="421"/>
      <c r="CC384" s="421"/>
      <c r="CD384" s="421"/>
      <c r="CE384" s="421"/>
      <c r="CF384" s="421"/>
      <c r="CG384" s="421"/>
      <c r="CH384" s="421"/>
      <c r="CI384" s="421"/>
      <c r="CJ384" s="421"/>
      <c r="CK384" s="421"/>
      <c r="CL384" s="421"/>
      <c r="CM384" s="421"/>
      <c r="CN384" s="421"/>
      <c r="CO384" s="421"/>
      <c r="CP384" s="421"/>
      <c r="CQ384" s="421"/>
      <c r="CR384" s="421"/>
      <c r="CS384" s="421"/>
      <c r="CT384" s="421"/>
      <c r="CU384" s="421"/>
      <c r="CV384" s="421"/>
      <c r="CW384" s="421"/>
      <c r="CX384" s="421"/>
      <c r="CY384" s="421"/>
      <c r="CZ384" s="421"/>
    </row>
    <row r="385" s="385" customFormat="true" ht="15" customHeight="true" x14ac:dyDescent="0.2">
      <c r="B385" s="387"/>
      <c r="AI385" s="422"/>
      <c r="AJ385" s="422"/>
      <c r="AK385" s="422"/>
      <c r="AL385" s="422"/>
      <c r="AM385" s="422"/>
      <c r="AN385" s="422"/>
      <c r="AO385" s="422"/>
      <c r="AP385" s="422"/>
      <c r="AQ385" s="422"/>
      <c r="AR385" s="422"/>
      <c r="AS385" s="422"/>
      <c r="AT385" s="422"/>
      <c r="AU385" s="422"/>
      <c r="AV385" s="422"/>
      <c r="AW385" s="422"/>
      <c r="AX385" s="422"/>
      <c r="AY385" s="422"/>
      <c r="AZ385" s="422"/>
      <c r="BA385" s="386"/>
      <c r="BB385" s="384"/>
      <c r="BC385" s="384"/>
      <c r="BD385" s="384"/>
      <c r="BE385" s="384"/>
      <c r="BF385" s="384"/>
      <c r="BG385" s="384"/>
      <c r="BH385" s="384"/>
      <c r="BI385" s="384"/>
      <c r="BJ385" s="384"/>
      <c r="BK385" s="384"/>
      <c r="BL385" s="384"/>
      <c r="BM385" s="384"/>
      <c r="BN385" s="384"/>
      <c r="BO385" s="384"/>
      <c r="BP385" s="384"/>
      <c r="BQ385" s="384"/>
      <c r="BR385" s="384"/>
      <c r="BS385" s="384"/>
      <c r="BT385" s="384"/>
      <c r="BU385" s="384"/>
      <c r="BV385" s="384"/>
      <c r="BW385" s="384"/>
      <c r="BX385" s="384"/>
      <c r="BY385" s="386"/>
      <c r="BZ385" s="421"/>
      <c r="CA385" s="421"/>
      <c r="CB385" s="421"/>
      <c r="CC385" s="421"/>
      <c r="CD385" s="421"/>
      <c r="CE385" s="421"/>
      <c r="CF385" s="421"/>
      <c r="CG385" s="421"/>
      <c r="CH385" s="421"/>
      <c r="CI385" s="421"/>
      <c r="CJ385" s="421"/>
      <c r="CK385" s="421"/>
      <c r="CL385" s="421"/>
      <c r="CM385" s="421"/>
      <c r="CN385" s="421"/>
      <c r="CO385" s="421"/>
      <c r="CP385" s="421"/>
      <c r="CQ385" s="421"/>
      <c r="CR385" s="421"/>
      <c r="CS385" s="421"/>
      <c r="CT385" s="421"/>
      <c r="CU385" s="421"/>
      <c r="CV385" s="421"/>
      <c r="CW385" s="421"/>
      <c r="CX385" s="421"/>
      <c r="CY385" s="421"/>
      <c r="CZ385" s="421"/>
    </row>
    <row r="386" s="385" customFormat="true" ht="15" customHeight="true" x14ac:dyDescent="0.2">
      <c r="B386" s="387"/>
      <c r="AI386" s="422"/>
      <c r="AJ386" s="422"/>
      <c r="AK386" s="422"/>
      <c r="AL386" s="422"/>
      <c r="AM386" s="422"/>
      <c r="AN386" s="422"/>
      <c r="AO386" s="422"/>
      <c r="AP386" s="422"/>
      <c r="AQ386" s="422"/>
      <c r="AR386" s="422"/>
      <c r="AS386" s="422"/>
      <c r="AT386" s="422"/>
      <c r="AU386" s="422"/>
      <c r="AV386" s="422"/>
      <c r="AW386" s="422"/>
      <c r="AX386" s="422"/>
      <c r="AY386" s="422"/>
      <c r="AZ386" s="422"/>
      <c r="BA386" s="386"/>
      <c r="BB386" s="384"/>
      <c r="BC386" s="384"/>
      <c r="BD386" s="384"/>
      <c r="BE386" s="384"/>
      <c r="BF386" s="384"/>
      <c r="BG386" s="384"/>
      <c r="BH386" s="384"/>
      <c r="BI386" s="384"/>
      <c r="BJ386" s="384"/>
      <c r="BK386" s="384"/>
      <c r="BL386" s="384"/>
      <c r="BM386" s="384"/>
      <c r="BN386" s="384"/>
      <c r="BO386" s="384"/>
      <c r="BP386" s="384"/>
      <c r="BQ386" s="384"/>
      <c r="BR386" s="384"/>
      <c r="BS386" s="384"/>
      <c r="BT386" s="384"/>
      <c r="BU386" s="384"/>
      <c r="BV386" s="384"/>
      <c r="BW386" s="384"/>
      <c r="BX386" s="384"/>
      <c r="BY386" s="386"/>
      <c r="BZ386" s="421"/>
      <c r="CA386" s="421"/>
      <c r="CB386" s="421"/>
      <c r="CC386" s="421"/>
      <c r="CD386" s="421"/>
      <c r="CE386" s="421"/>
      <c r="CF386" s="421"/>
      <c r="CG386" s="421"/>
      <c r="CH386" s="421"/>
      <c r="CI386" s="421"/>
      <c r="CJ386" s="421"/>
      <c r="CK386" s="421"/>
      <c r="CL386" s="421"/>
      <c r="CM386" s="421"/>
      <c r="CN386" s="421"/>
      <c r="CO386" s="421"/>
      <c r="CP386" s="421"/>
      <c r="CQ386" s="421"/>
      <c r="CR386" s="421"/>
      <c r="CS386" s="421"/>
      <c r="CT386" s="421"/>
      <c r="CU386" s="421"/>
      <c r="CV386" s="421"/>
      <c r="CW386" s="421"/>
      <c r="CX386" s="421"/>
      <c r="CY386" s="421"/>
      <c r="CZ386" s="421"/>
    </row>
    <row r="387" s="385" customFormat="true" ht="15" customHeight="true" x14ac:dyDescent="0.2">
      <c r="B387" s="387"/>
      <c r="AI387" s="422"/>
      <c r="AJ387" s="422"/>
      <c r="AK387" s="422"/>
      <c r="AL387" s="422"/>
      <c r="AM387" s="422"/>
      <c r="AN387" s="422"/>
      <c r="AO387" s="422"/>
      <c r="AP387" s="422"/>
      <c r="AQ387" s="422"/>
      <c r="AR387" s="422"/>
      <c r="AS387" s="422"/>
      <c r="AT387" s="422"/>
      <c r="AU387" s="422"/>
      <c r="AV387" s="422"/>
      <c r="AW387" s="422"/>
      <c r="AX387" s="422"/>
      <c r="AY387" s="422"/>
      <c r="AZ387" s="422"/>
      <c r="BA387" s="386"/>
      <c r="BB387" s="384"/>
      <c r="BC387" s="384"/>
      <c r="BD387" s="384"/>
      <c r="BE387" s="384"/>
      <c r="BF387" s="384"/>
      <c r="BG387" s="384"/>
      <c r="BH387" s="384"/>
      <c r="BI387" s="384"/>
      <c r="BJ387" s="384"/>
      <c r="BK387" s="384"/>
      <c r="BL387" s="384"/>
      <c r="BM387" s="384"/>
      <c r="BN387" s="384"/>
      <c r="BO387" s="384"/>
      <c r="BP387" s="384"/>
      <c r="BQ387" s="384"/>
      <c r="BR387" s="384"/>
      <c r="BS387" s="384"/>
      <c r="BT387" s="384"/>
      <c r="BU387" s="384"/>
      <c r="BV387" s="384"/>
      <c r="BW387" s="384"/>
      <c r="BX387" s="384"/>
      <c r="BY387" s="386"/>
      <c r="BZ387" s="421"/>
      <c r="CA387" s="421"/>
      <c r="CB387" s="421"/>
      <c r="CC387" s="421"/>
      <c r="CD387" s="421"/>
      <c r="CE387" s="421"/>
      <c r="CF387" s="421"/>
      <c r="CG387" s="421"/>
      <c r="CH387" s="421"/>
      <c r="CI387" s="421"/>
      <c r="CJ387" s="421"/>
      <c r="CK387" s="421"/>
      <c r="CL387" s="421"/>
      <c r="CM387" s="421"/>
      <c r="CN387" s="421"/>
      <c r="CO387" s="421"/>
      <c r="CP387" s="421"/>
      <c r="CQ387" s="421"/>
      <c r="CR387" s="421"/>
      <c r="CS387" s="421"/>
      <c r="CT387" s="421"/>
      <c r="CU387" s="421"/>
      <c r="CV387" s="421"/>
      <c r="CW387" s="421"/>
      <c r="CX387" s="421"/>
      <c r="CY387" s="421"/>
      <c r="CZ387" s="421"/>
    </row>
    <row r="388" s="385" customFormat="true" ht="15" customHeight="true" x14ac:dyDescent="0.2">
      <c r="B388" s="387"/>
      <c r="AI388" s="422"/>
      <c r="AJ388" s="422"/>
      <c r="AK388" s="422"/>
      <c r="AL388" s="422"/>
      <c r="AM388" s="422"/>
      <c r="AN388" s="422"/>
      <c r="AO388" s="422"/>
      <c r="AP388" s="422"/>
      <c r="AQ388" s="422"/>
      <c r="AR388" s="422"/>
      <c r="AS388" s="422"/>
      <c r="AT388" s="422"/>
      <c r="AU388" s="422"/>
      <c r="AV388" s="422"/>
      <c r="AW388" s="422"/>
      <c r="AX388" s="422"/>
      <c r="AY388" s="422"/>
      <c r="AZ388" s="422"/>
      <c r="BA388" s="386"/>
      <c r="BB388" s="384"/>
      <c r="BC388" s="384"/>
      <c r="BD388" s="384"/>
      <c r="BE388" s="384"/>
      <c r="BF388" s="384"/>
      <c r="BG388" s="384"/>
      <c r="BH388" s="384"/>
      <c r="BI388" s="384"/>
      <c r="BJ388" s="384"/>
      <c r="BK388" s="384"/>
      <c r="BL388" s="384"/>
      <c r="BM388" s="384"/>
      <c r="BN388" s="384"/>
      <c r="BO388" s="384"/>
      <c r="BP388" s="384"/>
      <c r="BQ388" s="384"/>
      <c r="BR388" s="384"/>
      <c r="BS388" s="384"/>
      <c r="BT388" s="384"/>
      <c r="BU388" s="384"/>
      <c r="BV388" s="384"/>
      <c r="BW388" s="384"/>
      <c r="BX388" s="384"/>
      <c r="BY388" s="386"/>
      <c r="BZ388" s="421"/>
      <c r="CA388" s="421"/>
      <c r="CB388" s="421"/>
      <c r="CC388" s="421"/>
      <c r="CD388" s="421"/>
      <c r="CE388" s="421"/>
      <c r="CF388" s="421"/>
      <c r="CG388" s="421"/>
      <c r="CH388" s="421"/>
      <c r="CI388" s="421"/>
      <c r="CJ388" s="421"/>
      <c r="CK388" s="421"/>
      <c r="CL388" s="421"/>
      <c r="CM388" s="421"/>
      <c r="CN388" s="421"/>
      <c r="CO388" s="421"/>
      <c r="CP388" s="421"/>
      <c r="CQ388" s="421"/>
      <c r="CR388" s="421"/>
      <c r="CS388" s="421"/>
      <c r="CT388" s="421"/>
      <c r="CU388" s="421"/>
      <c r="CV388" s="421"/>
      <c r="CW388" s="421"/>
      <c r="CX388" s="421"/>
      <c r="CY388" s="421"/>
      <c r="CZ388" s="421"/>
    </row>
    <row r="389" s="385" customFormat="true" ht="15" customHeight="true" x14ac:dyDescent="0.2">
      <c r="B389" s="387"/>
      <c r="AI389" s="422"/>
      <c r="AJ389" s="422"/>
      <c r="AK389" s="422"/>
      <c r="AL389" s="422"/>
      <c r="AM389" s="422"/>
      <c r="AN389" s="422"/>
      <c r="AO389" s="422"/>
      <c r="AP389" s="422"/>
      <c r="AQ389" s="422"/>
      <c r="AR389" s="422"/>
      <c r="AS389" s="422"/>
      <c r="AT389" s="422"/>
      <c r="AU389" s="422"/>
      <c r="AV389" s="422"/>
      <c r="AW389" s="422"/>
      <c r="AX389" s="422"/>
      <c r="AY389" s="422"/>
      <c r="AZ389" s="422"/>
      <c r="BA389" s="386"/>
      <c r="BB389" s="384"/>
      <c r="BC389" s="384"/>
      <c r="BD389" s="384"/>
      <c r="BE389" s="384"/>
      <c r="BF389" s="384"/>
      <c r="BG389" s="384"/>
      <c r="BH389" s="384"/>
      <c r="BI389" s="384"/>
      <c r="BJ389" s="384"/>
      <c r="BK389" s="384"/>
      <c r="BL389" s="384"/>
      <c r="BM389" s="384"/>
      <c r="BN389" s="384"/>
      <c r="BO389" s="384"/>
      <c r="BP389" s="384"/>
      <c r="BQ389" s="384"/>
      <c r="BR389" s="384"/>
      <c r="BS389" s="384"/>
      <c r="BT389" s="384"/>
      <c r="BU389" s="384"/>
      <c r="BV389" s="384"/>
      <c r="BW389" s="384"/>
      <c r="BX389" s="384"/>
      <c r="BY389" s="386"/>
      <c r="BZ389" s="421"/>
      <c r="CA389" s="421"/>
      <c r="CB389" s="421"/>
      <c r="CC389" s="421"/>
      <c r="CD389" s="421"/>
      <c r="CE389" s="421"/>
      <c r="CF389" s="421"/>
      <c r="CG389" s="421"/>
      <c r="CH389" s="421"/>
      <c r="CI389" s="421"/>
      <c r="CJ389" s="421"/>
      <c r="CK389" s="421"/>
      <c r="CL389" s="421"/>
      <c r="CM389" s="421"/>
      <c r="CN389" s="421"/>
      <c r="CO389" s="421"/>
      <c r="CP389" s="421"/>
      <c r="CQ389" s="421"/>
      <c r="CR389" s="421"/>
      <c r="CS389" s="421"/>
      <c r="CT389" s="421"/>
      <c r="CU389" s="421"/>
      <c r="CV389" s="421"/>
      <c r="CW389" s="421"/>
      <c r="CX389" s="421"/>
      <c r="CY389" s="421"/>
      <c r="CZ389" s="421"/>
    </row>
    <row r="390" s="603" customFormat="true" ht="15" customHeight="true" x14ac:dyDescent="0.2">
      <c r="B390" s="243"/>
      <c r="AI390" s="422"/>
      <c r="AJ390" s="422"/>
      <c r="AK390" s="422"/>
      <c r="AL390" s="422"/>
      <c r="AM390" s="422"/>
      <c r="AN390" s="422"/>
      <c r="AO390" s="422"/>
      <c r="AP390" s="422"/>
      <c r="AQ390" s="422"/>
      <c r="AR390" s="422"/>
      <c r="AS390" s="422"/>
      <c r="AT390" s="422"/>
      <c r="AU390" s="422"/>
      <c r="AV390" s="422"/>
      <c r="AW390" s="422"/>
      <c r="AX390" s="422"/>
      <c r="AY390" s="422"/>
      <c r="AZ390" s="422"/>
      <c r="BA390" s="386"/>
      <c r="BB390" s="384"/>
      <c r="BC390" s="384"/>
      <c r="BD390" s="384"/>
      <c r="BE390" s="384"/>
      <c r="BF390" s="384"/>
      <c r="BG390" s="384"/>
      <c r="BH390" s="384"/>
      <c r="BI390" s="384"/>
      <c r="BJ390" s="384"/>
      <c r="BK390" s="384"/>
      <c r="BL390" s="384"/>
      <c r="BM390" s="384"/>
      <c r="BN390" s="384"/>
      <c r="BO390" s="384"/>
      <c r="BP390" s="384"/>
      <c r="BQ390" s="384"/>
      <c r="BR390" s="384"/>
      <c r="BS390" s="384"/>
      <c r="BT390" s="384"/>
      <c r="BU390" s="384"/>
      <c r="BV390" s="384"/>
      <c r="BW390" s="384"/>
      <c r="BX390" s="384"/>
      <c r="BY390" s="386"/>
      <c r="BZ390" s="421"/>
      <c r="CA390" s="421"/>
      <c r="CB390" s="421"/>
      <c r="CC390" s="421"/>
      <c r="CD390" s="421"/>
      <c r="CE390" s="421"/>
      <c r="CF390" s="421"/>
      <c r="CG390" s="421"/>
      <c r="CH390" s="421"/>
      <c r="CI390" s="421"/>
      <c r="CJ390" s="421"/>
      <c r="CK390" s="421"/>
      <c r="CL390" s="421"/>
      <c r="CM390" s="421"/>
      <c r="CN390" s="421"/>
      <c r="CO390" s="421"/>
      <c r="CP390" s="421"/>
      <c r="CQ390" s="421"/>
      <c r="CR390" s="421"/>
      <c r="CS390" s="421"/>
      <c r="CT390" s="421"/>
      <c r="CU390" s="421"/>
      <c r="CV390" s="421"/>
      <c r="CW390" s="421"/>
      <c r="CX390" s="421"/>
      <c r="CY390" s="421"/>
      <c r="CZ390" s="421"/>
    </row>
    <row r="391" s="603" customFormat="true" ht="15" customHeight="true" x14ac:dyDescent="0.2">
      <c r="B391" s="243"/>
      <c r="AI391" s="422"/>
      <c r="AJ391" s="422"/>
      <c r="AK391" s="422"/>
      <c r="AL391" s="422"/>
      <c r="AM391" s="422"/>
      <c r="AN391" s="422"/>
      <c r="AO391" s="422"/>
      <c r="AP391" s="422"/>
      <c r="AQ391" s="422"/>
      <c r="AR391" s="422"/>
      <c r="AS391" s="422"/>
      <c r="AT391" s="422"/>
      <c r="AU391" s="422"/>
      <c r="AV391" s="422"/>
      <c r="AW391" s="422"/>
      <c r="AX391" s="422"/>
      <c r="AY391" s="422"/>
      <c r="AZ391" s="422"/>
      <c r="BA391" s="386"/>
      <c r="BB391" s="384"/>
      <c r="BC391" s="384"/>
      <c r="BD391" s="384"/>
      <c r="BE391" s="384"/>
      <c r="BF391" s="384"/>
      <c r="BG391" s="384"/>
      <c r="BH391" s="384"/>
      <c r="BI391" s="384"/>
      <c r="BJ391" s="384"/>
      <c r="BK391" s="384"/>
      <c r="BL391" s="384"/>
      <c r="BM391" s="384"/>
      <c r="BN391" s="384"/>
      <c r="BO391" s="384"/>
      <c r="BP391" s="384"/>
      <c r="BQ391" s="384"/>
      <c r="BR391" s="384"/>
      <c r="BS391" s="384"/>
      <c r="BT391" s="384"/>
      <c r="BU391" s="384"/>
      <c r="BV391" s="384"/>
      <c r="BW391" s="384"/>
      <c r="BX391" s="384"/>
      <c r="BY391" s="386"/>
      <c r="BZ391" s="421"/>
      <c r="CA391" s="421"/>
      <c r="CB391" s="421"/>
      <c r="CC391" s="421"/>
      <c r="CD391" s="421"/>
      <c r="CE391" s="421"/>
      <c r="CF391" s="421"/>
      <c r="CG391" s="421"/>
      <c r="CH391" s="421"/>
      <c r="CI391" s="421"/>
      <c r="CJ391" s="421"/>
      <c r="CK391" s="421"/>
      <c r="CL391" s="421"/>
      <c r="CM391" s="421"/>
      <c r="CN391" s="421"/>
      <c r="CO391" s="421"/>
      <c r="CP391" s="421"/>
      <c r="CQ391" s="421"/>
      <c r="CR391" s="421"/>
      <c r="CS391" s="421"/>
      <c r="CT391" s="421"/>
      <c r="CU391" s="421"/>
      <c r="CV391" s="421"/>
      <c r="CW391" s="421"/>
      <c r="CX391" s="421"/>
      <c r="CY391" s="421"/>
      <c r="CZ391" s="421"/>
    </row>
    <row r="392" s="603" customFormat="true" ht="15" customHeight="true" x14ac:dyDescent="0.2">
      <c r="AI392" s="422"/>
      <c r="AJ392" s="422"/>
      <c r="AK392" s="422"/>
      <c r="AL392" s="422"/>
      <c r="AM392" s="422"/>
      <c r="AN392" s="422"/>
      <c r="AO392" s="422"/>
      <c r="AP392" s="422"/>
      <c r="AQ392" s="422"/>
      <c r="AR392" s="422"/>
      <c r="AS392" s="422"/>
      <c r="AT392" s="422"/>
      <c r="AU392" s="422"/>
      <c r="AV392" s="422"/>
      <c r="AW392" s="422"/>
      <c r="AX392" s="422"/>
      <c r="AY392" s="422"/>
      <c r="AZ392" s="422"/>
      <c r="BA392" s="386"/>
      <c r="BB392" s="384"/>
      <c r="BC392" s="384"/>
      <c r="BD392" s="384"/>
      <c r="BE392" s="384"/>
      <c r="BF392" s="384"/>
      <c r="BG392" s="384"/>
      <c r="BH392" s="384"/>
      <c r="BI392" s="384"/>
      <c r="BJ392" s="384"/>
      <c r="BK392" s="384"/>
      <c r="BL392" s="384"/>
      <c r="BM392" s="384"/>
      <c r="BN392" s="384"/>
      <c r="BO392" s="384"/>
      <c r="BP392" s="384"/>
      <c r="BQ392" s="384"/>
      <c r="BR392" s="384"/>
      <c r="BS392" s="384"/>
      <c r="BT392" s="384"/>
      <c r="BU392" s="384"/>
      <c r="BV392" s="384"/>
      <c r="BW392" s="384"/>
      <c r="BX392" s="384"/>
      <c r="BY392" s="386"/>
      <c r="BZ392" s="421"/>
      <c r="CA392" s="421"/>
      <c r="CB392" s="421"/>
      <c r="CC392" s="421"/>
      <c r="CD392" s="421"/>
      <c r="CE392" s="421"/>
      <c r="CF392" s="421"/>
      <c r="CG392" s="421"/>
      <c r="CH392" s="421"/>
      <c r="CI392" s="421"/>
      <c r="CJ392" s="421"/>
      <c r="CK392" s="421"/>
      <c r="CL392" s="421"/>
      <c r="CM392" s="421"/>
      <c r="CN392" s="421"/>
      <c r="CO392" s="421"/>
      <c r="CP392" s="421"/>
      <c r="CQ392" s="421"/>
      <c r="CR392" s="421"/>
      <c r="CS392" s="421"/>
      <c r="CT392" s="421"/>
      <c r="CU392" s="421"/>
      <c r="CV392" s="421"/>
      <c r="CW392" s="421"/>
      <c r="CX392" s="421"/>
      <c r="CY392" s="421"/>
      <c r="CZ392" s="421"/>
    </row>
    <row r="393" s="603" customFormat="true" ht="15" customHeight="true" x14ac:dyDescent="0.2">
      <c r="AI393" s="422"/>
      <c r="AJ393" s="422"/>
      <c r="AK393" s="422"/>
      <c r="AL393" s="422"/>
      <c r="AM393" s="422"/>
      <c r="AN393" s="422"/>
      <c r="AO393" s="422"/>
      <c r="AP393" s="422"/>
      <c r="AQ393" s="422"/>
      <c r="AR393" s="422"/>
      <c r="AS393" s="422"/>
      <c r="AT393" s="422"/>
      <c r="AU393" s="422"/>
      <c r="AV393" s="422"/>
      <c r="AW393" s="422"/>
      <c r="AX393" s="422"/>
      <c r="AY393" s="422"/>
      <c r="AZ393" s="422"/>
      <c r="BA393" s="386"/>
      <c r="BB393" s="384"/>
      <c r="BC393" s="384"/>
      <c r="BD393" s="384"/>
      <c r="BE393" s="384"/>
      <c r="BF393" s="384"/>
      <c r="BG393" s="384"/>
      <c r="BH393" s="384"/>
      <c r="BI393" s="384"/>
      <c r="BJ393" s="384"/>
      <c r="BK393" s="384"/>
      <c r="BL393" s="384"/>
      <c r="BM393" s="384"/>
      <c r="BN393" s="384"/>
      <c r="BO393" s="384"/>
      <c r="BP393" s="384"/>
      <c r="BQ393" s="384"/>
      <c r="BR393" s="384"/>
      <c r="BS393" s="384"/>
      <c r="BT393" s="384"/>
      <c r="BU393" s="384"/>
      <c r="BV393" s="384"/>
      <c r="BW393" s="384"/>
      <c r="BX393" s="384"/>
      <c r="BY393" s="386"/>
      <c r="BZ393" s="421"/>
      <c r="CA393" s="421"/>
      <c r="CB393" s="421"/>
      <c r="CC393" s="421"/>
      <c r="CD393" s="421"/>
      <c r="CE393" s="421"/>
      <c r="CF393" s="421"/>
      <c r="CG393" s="421"/>
      <c r="CH393" s="421"/>
      <c r="CI393" s="421"/>
      <c r="CJ393" s="421"/>
      <c r="CK393" s="421"/>
      <c r="CL393" s="421"/>
      <c r="CM393" s="421"/>
      <c r="CN393" s="421"/>
      <c r="CO393" s="421"/>
      <c r="CP393" s="421"/>
      <c r="CQ393" s="421"/>
      <c r="CR393" s="421"/>
      <c r="CS393" s="421"/>
      <c r="CT393" s="421"/>
      <c r="CU393" s="421"/>
      <c r="CV393" s="421"/>
      <c r="CW393" s="421"/>
      <c r="CX393" s="421"/>
      <c r="CY393" s="421"/>
      <c r="CZ393" s="421"/>
    </row>
    <row r="394" s="603" customFormat="true" ht="15" customHeight="true" x14ac:dyDescent="0.2">
      <c r="AI394" s="422"/>
      <c r="AJ394" s="422"/>
      <c r="AK394" s="422"/>
      <c r="AL394" s="422"/>
      <c r="AM394" s="422"/>
      <c r="AN394" s="422"/>
      <c r="AO394" s="422"/>
      <c r="AP394" s="422"/>
      <c r="AQ394" s="422"/>
      <c r="AR394" s="422"/>
      <c r="AS394" s="422"/>
      <c r="AT394" s="422"/>
      <c r="AU394" s="422"/>
      <c r="AV394" s="422"/>
      <c r="AW394" s="422"/>
      <c r="AX394" s="422"/>
      <c r="AY394" s="422"/>
      <c r="AZ394" s="422"/>
      <c r="BA394" s="386"/>
      <c r="BB394" s="384"/>
      <c r="BC394" s="384"/>
      <c r="BD394" s="384"/>
      <c r="BE394" s="384"/>
      <c r="BF394" s="384"/>
      <c r="BG394" s="384"/>
      <c r="BH394" s="384"/>
      <c r="BI394" s="384"/>
      <c r="BJ394" s="384"/>
      <c r="BK394" s="384"/>
      <c r="BL394" s="384"/>
      <c r="BM394" s="384"/>
      <c r="BN394" s="384"/>
      <c r="BO394" s="384"/>
      <c r="BP394" s="384"/>
      <c r="BQ394" s="384"/>
      <c r="BR394" s="384"/>
      <c r="BS394" s="384"/>
      <c r="BT394" s="384"/>
      <c r="BU394" s="384"/>
      <c r="BV394" s="384"/>
      <c r="BW394" s="384"/>
      <c r="BX394" s="384"/>
      <c r="BY394" s="386"/>
      <c r="BZ394" s="421"/>
      <c r="CA394" s="421"/>
      <c r="CB394" s="421"/>
      <c r="CC394" s="421"/>
      <c r="CD394" s="421"/>
      <c r="CE394" s="421"/>
      <c r="CF394" s="421"/>
      <c r="CG394" s="421"/>
      <c r="CH394" s="421"/>
      <c r="CI394" s="421"/>
      <c r="CJ394" s="421"/>
      <c r="CK394" s="421"/>
      <c r="CL394" s="421"/>
      <c r="CM394" s="421"/>
      <c r="CN394" s="421"/>
      <c r="CO394" s="421"/>
      <c r="CP394" s="421"/>
      <c r="CQ394" s="421"/>
      <c r="CR394" s="421"/>
      <c r="CS394" s="421"/>
      <c r="CT394" s="421"/>
      <c r="CU394" s="421"/>
      <c r="CV394" s="421"/>
      <c r="CW394" s="421"/>
      <c r="CX394" s="421"/>
      <c r="CY394" s="421"/>
      <c r="CZ394" s="421"/>
    </row>
    <row r="395" s="603" customFormat="true" ht="15" customHeight="true" x14ac:dyDescent="0.2">
      <c r="AI395" s="422"/>
      <c r="AJ395" s="422"/>
      <c r="AK395" s="422"/>
      <c r="AL395" s="422"/>
      <c r="AM395" s="422"/>
      <c r="AN395" s="422"/>
      <c r="AO395" s="422"/>
      <c r="AP395" s="422"/>
      <c r="AQ395" s="422"/>
      <c r="AR395" s="422"/>
      <c r="AS395" s="422"/>
      <c r="AT395" s="422"/>
      <c r="AU395" s="422"/>
      <c r="AV395" s="422"/>
      <c r="AW395" s="422"/>
      <c r="AX395" s="422"/>
      <c r="AY395" s="422"/>
      <c r="AZ395" s="422"/>
      <c r="BA395" s="386"/>
      <c r="BB395" s="384"/>
      <c r="BC395" s="384"/>
      <c r="BD395" s="384"/>
      <c r="BE395" s="384"/>
      <c r="BF395" s="384"/>
      <c r="BG395" s="384"/>
      <c r="BH395" s="384"/>
      <c r="BI395" s="384"/>
      <c r="BJ395" s="384"/>
      <c r="BK395" s="384"/>
      <c r="BL395" s="384"/>
      <c r="BM395" s="384"/>
      <c r="BN395" s="384"/>
      <c r="BO395" s="384"/>
      <c r="BP395" s="384"/>
      <c r="BQ395" s="384"/>
      <c r="BR395" s="384"/>
      <c r="BS395" s="384"/>
      <c r="BT395" s="384"/>
      <c r="BU395" s="384"/>
      <c r="BV395" s="384"/>
      <c r="BW395" s="384"/>
      <c r="BX395" s="384"/>
      <c r="BY395" s="386"/>
      <c r="BZ395" s="421"/>
      <c r="CA395" s="421"/>
      <c r="CB395" s="421"/>
      <c r="CC395" s="421"/>
      <c r="CD395" s="421"/>
      <c r="CE395" s="421"/>
      <c r="CF395" s="421"/>
      <c r="CG395" s="421"/>
      <c r="CH395" s="421"/>
      <c r="CI395" s="421"/>
      <c r="CJ395" s="421"/>
      <c r="CK395" s="421"/>
      <c r="CL395" s="421"/>
      <c r="CM395" s="421"/>
      <c r="CN395" s="421"/>
      <c r="CO395" s="421"/>
      <c r="CP395" s="421"/>
      <c r="CQ395" s="421"/>
      <c r="CR395" s="421"/>
      <c r="CS395" s="421"/>
      <c r="CT395" s="421"/>
      <c r="CU395" s="421"/>
      <c r="CV395" s="421"/>
      <c r="CW395" s="421"/>
      <c r="CX395" s="421"/>
      <c r="CY395" s="421"/>
      <c r="CZ395" s="421"/>
    </row>
    <row r="396" s="603" customFormat="true" ht="15" customHeight="true" x14ac:dyDescent="0.2">
      <c r="AI396" s="422"/>
      <c r="AJ396" s="422"/>
      <c r="AK396" s="422"/>
      <c r="AL396" s="422"/>
      <c r="AM396" s="422"/>
      <c r="AN396" s="422"/>
      <c r="AO396" s="422"/>
      <c r="AP396" s="422"/>
      <c r="AQ396" s="422"/>
      <c r="AR396" s="422"/>
      <c r="AS396" s="422"/>
      <c r="AT396" s="422"/>
      <c r="AU396" s="422"/>
      <c r="AV396" s="422"/>
      <c r="AW396" s="422"/>
      <c r="AX396" s="422"/>
      <c r="AY396" s="422"/>
      <c r="AZ396" s="422"/>
      <c r="BA396" s="386"/>
      <c r="BB396" s="384"/>
      <c r="BC396" s="384"/>
      <c r="BD396" s="384"/>
      <c r="BE396" s="384"/>
      <c r="BF396" s="384"/>
      <c r="BG396" s="384"/>
      <c r="BH396" s="384"/>
      <c r="BI396" s="384"/>
      <c r="BJ396" s="384"/>
      <c r="BK396" s="384"/>
      <c r="BL396" s="384"/>
      <c r="BM396" s="384"/>
      <c r="BN396" s="384"/>
      <c r="BO396" s="384"/>
      <c r="BP396" s="384"/>
      <c r="BQ396" s="384"/>
      <c r="BR396" s="384"/>
      <c r="BS396" s="384"/>
      <c r="BT396" s="384"/>
      <c r="BU396" s="384"/>
      <c r="BV396" s="384"/>
      <c r="BW396" s="384"/>
      <c r="BX396" s="384"/>
      <c r="BY396" s="386"/>
      <c r="BZ396" s="421"/>
      <c r="CA396" s="421"/>
      <c r="CB396" s="421"/>
      <c r="CC396" s="421"/>
      <c r="CD396" s="421"/>
      <c r="CE396" s="421"/>
      <c r="CF396" s="421"/>
      <c r="CG396" s="421"/>
      <c r="CH396" s="421"/>
      <c r="CI396" s="421"/>
      <c r="CJ396" s="421"/>
      <c r="CK396" s="421"/>
      <c r="CL396" s="421"/>
      <c r="CM396" s="421"/>
      <c r="CN396" s="421"/>
      <c r="CO396" s="421"/>
      <c r="CP396" s="421"/>
      <c r="CQ396" s="421"/>
      <c r="CR396" s="421"/>
      <c r="CS396" s="421"/>
      <c r="CT396" s="421"/>
      <c r="CU396" s="421"/>
      <c r="CV396" s="421"/>
      <c r="CW396" s="421"/>
      <c r="CX396" s="421"/>
      <c r="CY396" s="421"/>
      <c r="CZ396" s="421"/>
    </row>
    <row r="397" s="603" customFormat="true" ht="15" customHeight="true" x14ac:dyDescent="0.2">
      <c r="AI397" s="422"/>
      <c r="AJ397" s="422"/>
      <c r="AK397" s="422"/>
      <c r="AL397" s="422"/>
      <c r="AM397" s="422"/>
      <c r="AN397" s="422"/>
      <c r="AO397" s="422"/>
      <c r="AP397" s="422"/>
      <c r="AQ397" s="422"/>
      <c r="AR397" s="422"/>
      <c r="AS397" s="422"/>
      <c r="AT397" s="422"/>
      <c r="AU397" s="422"/>
      <c r="AV397" s="422"/>
      <c r="AW397" s="422"/>
      <c r="AX397" s="422"/>
      <c r="AY397" s="422"/>
      <c r="AZ397" s="422"/>
      <c r="BA397" s="386"/>
      <c r="BB397" s="384"/>
      <c r="BC397" s="384"/>
      <c r="BD397" s="384"/>
      <c r="BE397" s="384"/>
      <c r="BF397" s="384"/>
      <c r="BG397" s="384"/>
      <c r="BH397" s="384"/>
      <c r="BI397" s="384"/>
      <c r="BJ397" s="384"/>
      <c r="BK397" s="384"/>
      <c r="BL397" s="384"/>
      <c r="BM397" s="384"/>
      <c r="BN397" s="384"/>
      <c r="BO397" s="384"/>
      <c r="BP397" s="384"/>
      <c r="BQ397" s="384"/>
      <c r="BR397" s="384"/>
      <c r="BS397" s="384"/>
      <c r="BT397" s="384"/>
      <c r="BU397" s="384"/>
      <c r="BV397" s="384"/>
      <c r="BW397" s="384"/>
      <c r="BX397" s="384"/>
      <c r="BY397" s="386"/>
      <c r="BZ397" s="421"/>
      <c r="CA397" s="421"/>
      <c r="CB397" s="421"/>
      <c r="CC397" s="421"/>
      <c r="CD397" s="421"/>
      <c r="CE397" s="421"/>
      <c r="CF397" s="421"/>
      <c r="CG397" s="421"/>
      <c r="CH397" s="421"/>
      <c r="CI397" s="421"/>
      <c r="CJ397" s="421"/>
      <c r="CK397" s="421"/>
      <c r="CL397" s="421"/>
      <c r="CM397" s="421"/>
      <c r="CN397" s="421"/>
      <c r="CO397" s="421"/>
      <c r="CP397" s="421"/>
      <c r="CQ397" s="421"/>
      <c r="CR397" s="421"/>
      <c r="CS397" s="421"/>
      <c r="CT397" s="421"/>
      <c r="CU397" s="421"/>
      <c r="CV397" s="421"/>
      <c r="CW397" s="421"/>
      <c r="CX397" s="421"/>
      <c r="CY397" s="421"/>
      <c r="CZ397" s="421"/>
    </row>
    <row r="398" s="603" customFormat="true" ht="15" customHeight="true" x14ac:dyDescent="0.2">
      <c r="AI398" s="422"/>
      <c r="AJ398" s="422"/>
      <c r="AK398" s="422"/>
      <c r="AL398" s="422"/>
      <c r="AM398" s="422"/>
      <c r="AN398" s="422"/>
      <c r="AO398" s="422"/>
      <c r="AP398" s="422"/>
      <c r="AQ398" s="422"/>
      <c r="AR398" s="422"/>
      <c r="AS398" s="422"/>
      <c r="AT398" s="422"/>
      <c r="AU398" s="422"/>
      <c r="AV398" s="422"/>
      <c r="AW398" s="422"/>
      <c r="AX398" s="422"/>
      <c r="AY398" s="422"/>
      <c r="AZ398" s="422"/>
      <c r="BA398" s="386"/>
      <c r="BB398" s="384"/>
      <c r="BC398" s="384"/>
      <c r="BD398" s="384"/>
      <c r="BE398" s="384"/>
      <c r="BF398" s="384"/>
      <c r="BG398" s="384"/>
      <c r="BH398" s="384"/>
      <c r="BI398" s="384"/>
      <c r="BJ398" s="384"/>
      <c r="BK398" s="384"/>
      <c r="BL398" s="384"/>
      <c r="BM398" s="384"/>
      <c r="BN398" s="384"/>
      <c r="BO398" s="384"/>
      <c r="BP398" s="384"/>
      <c r="BQ398" s="384"/>
      <c r="BR398" s="384"/>
      <c r="BS398" s="384"/>
      <c r="BT398" s="384"/>
      <c r="BU398" s="384"/>
      <c r="BV398" s="384"/>
      <c r="BW398" s="384"/>
      <c r="BX398" s="384"/>
      <c r="BY398" s="386"/>
      <c r="BZ398" s="421"/>
      <c r="CA398" s="421"/>
      <c r="CB398" s="421"/>
      <c r="CC398" s="421"/>
      <c r="CD398" s="421"/>
      <c r="CE398" s="421"/>
      <c r="CF398" s="421"/>
      <c r="CG398" s="421"/>
      <c r="CH398" s="421"/>
      <c r="CI398" s="421"/>
      <c r="CJ398" s="421"/>
      <c r="CK398" s="421"/>
      <c r="CL398" s="421"/>
      <c r="CM398" s="421"/>
      <c r="CN398" s="421"/>
      <c r="CO398" s="421"/>
      <c r="CP398" s="421"/>
      <c r="CQ398" s="421"/>
      <c r="CR398" s="421"/>
      <c r="CS398" s="421"/>
      <c r="CT398" s="421"/>
      <c r="CU398" s="421"/>
      <c r="CV398" s="421"/>
      <c r="CW398" s="421"/>
      <c r="CX398" s="421"/>
      <c r="CY398" s="421"/>
      <c r="CZ398" s="421"/>
    </row>
    <row r="399" s="596" customFormat="true" ht="15" customHeight="true" x14ac:dyDescent="0.25">
      <c r="A399" s="390"/>
      <c r="B399" s="390"/>
      <c r="C399" s="854" t="s">
        <v>132</v>
      </c>
      <c r="D399" s="855"/>
      <c r="E399" s="855"/>
      <c r="F399" s="855"/>
      <c r="G399" s="390"/>
      <c r="H399" s="871" t="s">
        <v>133</v>
      </c>
      <c r="I399" s="872"/>
      <c r="J399" s="872"/>
      <c r="K399" s="872"/>
      <c r="M399" s="871" t="s">
        <v>134</v>
      </c>
      <c r="N399" s="872"/>
      <c r="O399" s="872"/>
      <c r="P399" s="872"/>
      <c r="Z399" s="417"/>
      <c r="AA399" s="417"/>
      <c r="AB399" s="417"/>
      <c r="AC399" s="417"/>
      <c r="AD399" s="417"/>
      <c r="AE399" s="417"/>
      <c r="AF399" s="417"/>
      <c r="AG399" s="417"/>
      <c r="AH399" s="417"/>
      <c r="AI399" s="417"/>
      <c r="AJ399" s="417"/>
      <c r="AK399" s="417"/>
      <c r="AL399" s="417"/>
      <c r="AM399" s="417"/>
      <c r="AN399" s="417"/>
      <c r="AO399" s="417"/>
      <c r="AP399" s="417"/>
      <c r="AQ399" s="417"/>
      <c r="AR399" s="417"/>
      <c r="AS399" s="417"/>
      <c r="AT399" s="417"/>
      <c r="AU399" s="417"/>
      <c r="AV399" s="417"/>
      <c r="AW399" s="417"/>
      <c r="AX399" s="417"/>
      <c r="AY399" s="417"/>
      <c r="AZ399" s="417"/>
      <c r="BB399" s="390"/>
      <c r="BZ399" s="417"/>
      <c r="CA399" s="417"/>
      <c r="CB399" s="417"/>
      <c r="CC399" s="417"/>
      <c r="CD399" s="417"/>
      <c r="CE399" s="417"/>
      <c r="CF399" s="417"/>
      <c r="CG399" s="417"/>
      <c r="CH399" s="417"/>
      <c r="CI399" s="417"/>
      <c r="CJ399" s="417"/>
      <c r="CK399" s="417"/>
      <c r="CL399" s="417"/>
      <c r="CM399" s="417"/>
      <c r="CN399" s="417"/>
      <c r="CO399" s="417"/>
      <c r="CP399" s="417"/>
      <c r="CQ399" s="417"/>
      <c r="CR399" s="417"/>
      <c r="CS399" s="417"/>
      <c r="CT399" s="417"/>
      <c r="CU399" s="417"/>
      <c r="CV399" s="417"/>
      <c r="CW399" s="417"/>
      <c r="CX399" s="417"/>
      <c r="CY399" s="417"/>
      <c r="CZ399" s="417"/>
    </row>
    <row r="400" s="424" customFormat="true" ht="24" customHeight="true" x14ac:dyDescent="0.2">
      <c r="C400" s="896" t="s">
        <v>217</v>
      </c>
      <c r="D400" s="770"/>
      <c r="E400" s="770"/>
      <c r="H400" s="896" t="s">
        <v>217</v>
      </c>
      <c r="I400" s="770"/>
      <c r="J400" s="770"/>
      <c r="M400" s="896" t="s">
        <v>217</v>
      </c>
      <c r="N400" s="770"/>
      <c r="O400" s="770"/>
      <c r="AI400" s="417"/>
      <c r="AJ400" s="417"/>
      <c r="AK400" s="417"/>
      <c r="AL400" s="417"/>
      <c r="AM400" s="417"/>
      <c r="AN400" s="417"/>
      <c r="AO400" s="417"/>
      <c r="AP400" s="417"/>
      <c r="AQ400" s="417"/>
      <c r="AR400" s="417"/>
      <c r="AS400" s="417"/>
      <c r="AT400" s="417"/>
      <c r="AU400" s="417"/>
      <c r="AV400" s="417"/>
      <c r="AW400" s="417"/>
      <c r="AX400" s="417"/>
      <c r="AY400" s="417"/>
      <c r="AZ400" s="417"/>
      <c r="BA400" s="596"/>
      <c r="BB400" s="390"/>
      <c r="BC400" s="596"/>
      <c r="BD400" s="596"/>
      <c r="BE400" s="596"/>
      <c r="BF400" s="596"/>
      <c r="BG400" s="596"/>
      <c r="BH400" s="596"/>
      <c r="BI400" s="596"/>
      <c r="BJ400" s="596"/>
      <c r="BK400" s="596"/>
      <c r="BL400" s="596"/>
      <c r="BM400" s="596"/>
      <c r="BN400" s="596"/>
      <c r="BO400" s="596"/>
      <c r="BP400" s="596"/>
      <c r="BQ400" s="596"/>
      <c r="BR400" s="596"/>
      <c r="BS400" s="596"/>
      <c r="BT400" s="596"/>
      <c r="BU400" s="596"/>
      <c r="BV400" s="596"/>
      <c r="BW400" s="596"/>
      <c r="BX400" s="596"/>
      <c r="BY400" s="596"/>
      <c r="BZ400" s="417"/>
      <c r="CA400" s="417"/>
      <c r="CB400" s="417"/>
      <c r="CC400" s="417"/>
      <c r="CD400" s="417"/>
      <c r="CE400" s="417"/>
      <c r="CF400" s="417"/>
      <c r="CG400" s="417"/>
      <c r="CH400" s="417"/>
      <c r="CI400" s="417"/>
      <c r="CJ400" s="417"/>
      <c r="CK400" s="417"/>
      <c r="CL400" s="417"/>
      <c r="CM400" s="417"/>
      <c r="CN400" s="417"/>
      <c r="CO400" s="417"/>
      <c r="CP400" s="417"/>
      <c r="CQ400" s="417"/>
      <c r="CR400" s="417"/>
      <c r="CS400" s="417"/>
      <c r="CT400" s="417"/>
      <c r="CU400" s="417"/>
      <c r="CV400" s="417"/>
      <c r="CW400" s="417"/>
      <c r="CX400" s="417"/>
      <c r="CY400" s="417"/>
      <c r="CZ400" s="417"/>
    </row>
    <row r="401" s="424" customFormat="true" ht="25.15" customHeight="true" x14ac:dyDescent="0.2">
      <c r="C401" s="873"/>
      <c r="D401" s="770"/>
      <c r="E401" s="617" t="s">
        <v>218</v>
      </c>
      <c r="H401" s="873"/>
      <c r="I401" s="770"/>
      <c r="J401" s="618" t="s">
        <v>218</v>
      </c>
      <c r="M401" s="873"/>
      <c r="N401" s="770"/>
      <c r="O401" s="619" t="s">
        <v>218</v>
      </c>
      <c r="AI401" s="417"/>
      <c r="AJ401" s="417"/>
      <c r="AK401" s="417"/>
      <c r="AL401" s="417"/>
      <c r="AM401" s="417"/>
      <c r="AN401" s="417"/>
      <c r="AO401" s="417"/>
      <c r="AP401" s="417"/>
      <c r="AQ401" s="417"/>
      <c r="AR401" s="417"/>
      <c r="AS401" s="417"/>
      <c r="AT401" s="417"/>
      <c r="AU401" s="417"/>
      <c r="AV401" s="417"/>
      <c r="AW401" s="417"/>
      <c r="AX401" s="417"/>
      <c r="AY401" s="417"/>
      <c r="AZ401" s="417"/>
      <c r="BA401" s="596"/>
      <c r="BB401" s="390"/>
      <c r="BC401" s="596"/>
      <c r="BD401" s="596"/>
      <c r="BE401" s="596"/>
      <c r="BF401" s="596"/>
      <c r="BG401" s="596"/>
      <c r="BH401" s="596"/>
      <c r="BI401" s="596"/>
      <c r="BJ401" s="596"/>
      <c r="BK401" s="596"/>
      <c r="BL401" s="596"/>
      <c r="BM401" s="596"/>
      <c r="BN401" s="596"/>
      <c r="BO401" s="596"/>
      <c r="BP401" s="596"/>
      <c r="BQ401" s="596"/>
      <c r="BR401" s="596"/>
      <c r="BS401" s="596"/>
      <c r="BT401" s="596"/>
      <c r="BU401" s="596"/>
      <c r="BV401" s="596"/>
      <c r="BW401" s="596"/>
      <c r="BX401" s="596"/>
      <c r="BY401" s="596"/>
      <c r="BZ401" s="417"/>
      <c r="CA401" s="417"/>
      <c r="CB401" s="417"/>
      <c r="CC401" s="417"/>
      <c r="CD401" s="417"/>
      <c r="CE401" s="417"/>
      <c r="CF401" s="417"/>
      <c r="CG401" s="417"/>
      <c r="CH401" s="417"/>
      <c r="CI401" s="417"/>
      <c r="CJ401" s="417"/>
      <c r="CK401" s="417"/>
      <c r="CL401" s="417"/>
      <c r="CM401" s="417"/>
      <c r="CN401" s="417"/>
      <c r="CO401" s="417"/>
      <c r="CP401" s="417"/>
      <c r="CQ401" s="417"/>
      <c r="CR401" s="417"/>
      <c r="CS401" s="417"/>
      <c r="CT401" s="417"/>
      <c r="CU401" s="417"/>
      <c r="CV401" s="417"/>
      <c r="CW401" s="417"/>
      <c r="CX401" s="417"/>
      <c r="CY401" s="417"/>
      <c r="CZ401" s="417"/>
    </row>
    <row r="402" s="424" customFormat="true" ht="25.15" customHeight="true" x14ac:dyDescent="0.2">
      <c r="B402" s="870" t="s">
        <v>141</v>
      </c>
      <c r="C402" s="770"/>
      <c r="D402" s="770"/>
      <c r="E402" s="620" t="s">
        <v>219</v>
      </c>
      <c r="H402" s="770"/>
      <c r="I402" s="770"/>
      <c r="J402" s="621" t="s">
        <v>219</v>
      </c>
      <c r="M402" s="770"/>
      <c r="N402" s="770"/>
      <c r="O402" s="622" t="s">
        <v>219</v>
      </c>
      <c r="AI402" s="417"/>
      <c r="AJ402" s="417"/>
      <c r="AK402" s="417"/>
      <c r="AL402" s="417"/>
      <c r="AM402" s="417"/>
      <c r="AN402" s="417"/>
      <c r="AO402" s="417"/>
      <c r="AP402" s="417"/>
      <c r="AQ402" s="417"/>
      <c r="AR402" s="417"/>
      <c r="AS402" s="417"/>
      <c r="AT402" s="417"/>
      <c r="AU402" s="417"/>
      <c r="AV402" s="417"/>
      <c r="AW402" s="417"/>
      <c r="AX402" s="417"/>
      <c r="AY402" s="417"/>
      <c r="AZ402" s="417"/>
      <c r="BA402" s="596"/>
      <c r="BB402" s="390"/>
      <c r="BC402" s="596"/>
      <c r="BD402" s="596"/>
      <c r="BE402" s="596"/>
      <c r="BF402" s="596"/>
      <c r="BG402" s="596"/>
      <c r="BH402" s="596"/>
      <c r="BI402" s="596"/>
      <c r="BJ402" s="596"/>
      <c r="BK402" s="596"/>
      <c r="BL402" s="596"/>
      <c r="BM402" s="596"/>
      <c r="BN402" s="596"/>
      <c r="BO402" s="596"/>
      <c r="BP402" s="596"/>
      <c r="BQ402" s="596"/>
      <c r="BR402" s="596"/>
      <c r="BS402" s="596"/>
      <c r="BT402" s="596"/>
      <c r="BU402" s="596"/>
      <c r="BV402" s="596"/>
      <c r="BW402" s="596"/>
      <c r="BX402" s="596"/>
      <c r="BY402" s="596"/>
      <c r="BZ402" s="417"/>
      <c r="CA402" s="417"/>
      <c r="CB402" s="417"/>
      <c r="CC402" s="417"/>
      <c r="CD402" s="417"/>
      <c r="CE402" s="417"/>
      <c r="CF402" s="417"/>
      <c r="CG402" s="417"/>
      <c r="CH402" s="417"/>
      <c r="CI402" s="417"/>
      <c r="CJ402" s="417"/>
      <c r="CK402" s="417"/>
      <c r="CL402" s="417"/>
      <c r="CM402" s="417"/>
      <c r="CN402" s="417"/>
      <c r="CO402" s="417"/>
      <c r="CP402" s="417"/>
      <c r="CQ402" s="417"/>
      <c r="CR402" s="417"/>
      <c r="CS402" s="417"/>
      <c r="CT402" s="417"/>
      <c r="CU402" s="417"/>
      <c r="CV402" s="417"/>
      <c r="CW402" s="417"/>
      <c r="CX402" s="417"/>
      <c r="CY402" s="417"/>
      <c r="CZ402" s="417"/>
    </row>
    <row r="403" s="424" customFormat="true" ht="25.15" customHeight="true" x14ac:dyDescent="0.2">
      <c r="B403" s="770"/>
      <c r="C403" s="894" t="s">
        <v>445</v>
      </c>
      <c r="D403" s="848"/>
      <c r="E403" s="703">
        <v>0.70193245673330773</v>
      </c>
      <c r="F403" s="659"/>
      <c r="G403" s="659"/>
      <c r="H403" s="894" t="s">
        <v>445</v>
      </c>
      <c r="I403" s="848"/>
      <c r="J403" s="704">
        <v>0.67488292194721322</v>
      </c>
      <c r="K403" s="659"/>
      <c r="L403" s="659"/>
      <c r="M403" s="894" t="s">
        <v>446</v>
      </c>
      <c r="N403" s="848"/>
      <c r="O403" s="705">
        <v>0.521944326983383</v>
      </c>
      <c r="P403" s="659"/>
      <c r="Q403" s="659"/>
      <c r="AI403" s="417"/>
      <c r="AJ403" s="417"/>
      <c r="AK403" s="417"/>
      <c r="AL403" s="417"/>
      <c r="AM403" s="417"/>
      <c r="AN403" s="417"/>
      <c r="AO403" s="417"/>
      <c r="AP403" s="417"/>
      <c r="AQ403" s="417"/>
      <c r="AR403" s="417"/>
      <c r="AS403" s="417"/>
      <c r="AT403" s="417"/>
      <c r="AU403" s="417"/>
      <c r="AV403" s="417"/>
      <c r="AW403" s="417"/>
      <c r="AX403" s="417"/>
      <c r="AY403" s="417"/>
      <c r="AZ403" s="417"/>
      <c r="BA403" s="419"/>
      <c r="BB403" s="495"/>
      <c r="BC403" s="419"/>
      <c r="BD403" s="419"/>
      <c r="BE403" s="419"/>
      <c r="BF403" s="419"/>
      <c r="BG403" s="419"/>
      <c r="BH403" s="419"/>
      <c r="BI403" s="419"/>
      <c r="BJ403" s="419"/>
      <c r="BK403" s="419"/>
      <c r="BL403" s="419"/>
      <c r="BM403" s="419"/>
      <c r="BN403" s="419"/>
      <c r="BO403" s="419"/>
      <c r="BP403" s="419"/>
      <c r="BQ403" s="419"/>
      <c r="BR403" s="419"/>
      <c r="BS403" s="419"/>
      <c r="BT403" s="419"/>
      <c r="BU403" s="419"/>
      <c r="BV403" s="419"/>
      <c r="BW403" s="419"/>
      <c r="BX403" s="419"/>
      <c r="BY403" s="419"/>
      <c r="BZ403" s="420"/>
      <c r="CA403" s="420"/>
      <c r="CB403" s="420"/>
      <c r="CC403" s="420"/>
      <c r="CD403" s="420"/>
      <c r="CE403" s="420"/>
      <c r="CF403" s="420"/>
      <c r="CG403" s="420"/>
      <c r="CH403" s="420"/>
      <c r="CI403" s="420"/>
      <c r="CJ403" s="420"/>
      <c r="CK403" s="420"/>
      <c r="CL403" s="420"/>
      <c r="CM403" s="420"/>
      <c r="CN403" s="420"/>
      <c r="CO403" s="420"/>
      <c r="CP403" s="420"/>
      <c r="CQ403" s="420"/>
      <c r="CR403" s="420"/>
      <c r="CS403" s="420"/>
      <c r="CT403" s="420"/>
      <c r="CU403" s="420"/>
      <c r="CV403" s="420"/>
      <c r="CW403" s="420"/>
      <c r="CX403" s="420"/>
      <c r="CY403" s="420"/>
      <c r="CZ403" s="420"/>
    </row>
    <row r="404" s="424" customFormat="true" ht="25.15" customHeight="true" x14ac:dyDescent="0.2">
      <c r="B404" s="770"/>
      <c r="C404" s="894" t="s">
        <v>220</v>
      </c>
      <c r="D404" s="848"/>
      <c r="E404" s="706">
        <v>0.68186982219181091</v>
      </c>
      <c r="F404" s="659"/>
      <c r="G404" s="659"/>
      <c r="H404" s="894" t="s">
        <v>447</v>
      </c>
      <c r="I404" s="848"/>
      <c r="J404" s="707">
        <v>0.67138321265429424</v>
      </c>
      <c r="K404" s="659"/>
      <c r="L404" s="659"/>
      <c r="M404" s="894" t="s">
        <v>445</v>
      </c>
      <c r="N404" s="848"/>
      <c r="O404" s="708">
        <v>0.51896379932797954</v>
      </c>
      <c r="P404" s="659"/>
      <c r="Q404" s="659"/>
      <c r="AI404" s="417"/>
      <c r="AJ404" s="417"/>
      <c r="AK404" s="417"/>
      <c r="AL404" s="417"/>
      <c r="AM404" s="417"/>
      <c r="AN404" s="417"/>
      <c r="AO404" s="417"/>
      <c r="AP404" s="417"/>
      <c r="AQ404" s="417"/>
      <c r="AR404" s="417"/>
      <c r="AS404" s="417"/>
      <c r="AT404" s="417"/>
      <c r="AU404" s="417"/>
      <c r="AV404" s="417"/>
      <c r="AW404" s="417"/>
      <c r="AX404" s="417"/>
      <c r="AY404" s="417"/>
      <c r="AZ404" s="417"/>
      <c r="BA404" s="419"/>
      <c r="BB404" s="495"/>
      <c r="BC404" s="419"/>
      <c r="BD404" s="419"/>
      <c r="BE404" s="419"/>
      <c r="BF404" s="419"/>
      <c r="BG404" s="419"/>
      <c r="BH404" s="419"/>
      <c r="BI404" s="419"/>
      <c r="BJ404" s="419"/>
      <c r="BK404" s="419"/>
      <c r="BL404" s="419"/>
      <c r="BM404" s="419"/>
      <c r="BN404" s="419"/>
      <c r="BO404" s="419"/>
      <c r="BP404" s="419"/>
      <c r="BQ404" s="419"/>
      <c r="BR404" s="419"/>
      <c r="BS404" s="419"/>
      <c r="BT404" s="419"/>
      <c r="BU404" s="419"/>
      <c r="BV404" s="419"/>
      <c r="BW404" s="419"/>
      <c r="BX404" s="419"/>
      <c r="BY404" s="419"/>
      <c r="BZ404" s="420"/>
      <c r="CA404" s="420"/>
      <c r="CB404" s="420"/>
      <c r="CC404" s="420"/>
      <c r="CD404" s="420"/>
      <c r="CE404" s="420"/>
      <c r="CF404" s="420"/>
      <c r="CG404" s="420"/>
      <c r="CH404" s="420"/>
      <c r="CI404" s="420"/>
      <c r="CJ404" s="420"/>
      <c r="CK404" s="420"/>
      <c r="CL404" s="420"/>
      <c r="CM404" s="420"/>
      <c r="CN404" s="420"/>
      <c r="CO404" s="420"/>
      <c r="CP404" s="420"/>
      <c r="CQ404" s="420"/>
      <c r="CR404" s="420"/>
      <c r="CS404" s="420"/>
      <c r="CT404" s="420"/>
      <c r="CU404" s="420"/>
      <c r="CV404" s="420"/>
      <c r="CW404" s="420"/>
      <c r="CX404" s="420"/>
      <c r="CY404" s="420"/>
      <c r="CZ404" s="420"/>
    </row>
    <row r="405" s="424" customFormat="true" ht="25.15" customHeight="true" x14ac:dyDescent="0.2">
      <c r="B405" s="770"/>
      <c r="C405" s="894" t="s">
        <v>446</v>
      </c>
      <c r="D405" s="848"/>
      <c r="E405" s="706">
        <v>0.66092452201776997</v>
      </c>
      <c r="F405" s="659"/>
      <c r="G405" s="659"/>
      <c r="H405" s="894" t="s">
        <v>220</v>
      </c>
      <c r="I405" s="848"/>
      <c r="J405" s="707">
        <v>0.67078837781825584</v>
      </c>
      <c r="K405" s="659"/>
      <c r="L405" s="659"/>
      <c r="M405" s="894" t="s">
        <v>220</v>
      </c>
      <c r="N405" s="848"/>
      <c r="O405" s="708">
        <v>0.51610351896975015</v>
      </c>
      <c r="P405" s="659"/>
      <c r="Q405" s="659"/>
      <c r="AI405" s="417"/>
      <c r="AJ405" s="417"/>
      <c r="AK405" s="417"/>
      <c r="AL405" s="417"/>
      <c r="AM405" s="417"/>
      <c r="AN405" s="417"/>
      <c r="AO405" s="417"/>
      <c r="AP405" s="417"/>
      <c r="AQ405" s="417"/>
      <c r="AR405" s="417"/>
      <c r="AS405" s="417"/>
      <c r="AT405" s="417"/>
      <c r="AU405" s="417"/>
      <c r="AV405" s="417"/>
      <c r="AW405" s="417"/>
      <c r="AX405" s="417"/>
      <c r="AY405" s="417"/>
      <c r="AZ405" s="417"/>
      <c r="BA405" s="419"/>
      <c r="BB405" s="495"/>
      <c r="BC405" s="419"/>
      <c r="BD405" s="419"/>
      <c r="BE405" s="419"/>
      <c r="BF405" s="419"/>
      <c r="BG405" s="419"/>
      <c r="BH405" s="419"/>
      <c r="BI405" s="419"/>
      <c r="BJ405" s="419"/>
      <c r="BK405" s="419"/>
      <c r="BL405" s="419"/>
      <c r="BM405" s="419"/>
      <c r="BN405" s="419"/>
      <c r="BO405" s="419"/>
      <c r="BP405" s="419"/>
      <c r="BQ405" s="419"/>
      <c r="BR405" s="419"/>
      <c r="BS405" s="419"/>
      <c r="BT405" s="419"/>
      <c r="BU405" s="419"/>
      <c r="BV405" s="419"/>
      <c r="BW405" s="419"/>
      <c r="BX405" s="419"/>
      <c r="BY405" s="419"/>
      <c r="BZ405" s="420"/>
      <c r="CA405" s="420"/>
      <c r="CB405" s="420"/>
      <c r="CC405" s="420"/>
      <c r="CD405" s="420"/>
      <c r="CE405" s="420"/>
      <c r="CF405" s="420"/>
      <c r="CG405" s="420"/>
      <c r="CH405" s="420"/>
      <c r="CI405" s="420"/>
      <c r="CJ405" s="420"/>
      <c r="CK405" s="420"/>
      <c r="CL405" s="420"/>
      <c r="CM405" s="420"/>
      <c r="CN405" s="420"/>
      <c r="CO405" s="420"/>
      <c r="CP405" s="420"/>
      <c r="CQ405" s="420"/>
      <c r="CR405" s="420"/>
      <c r="CS405" s="420"/>
      <c r="CT405" s="420"/>
      <c r="CU405" s="420"/>
      <c r="CV405" s="420"/>
      <c r="CW405" s="420"/>
      <c r="CX405" s="420"/>
      <c r="CY405" s="420"/>
      <c r="CZ405" s="420"/>
    </row>
    <row r="406" s="424" customFormat="true" ht="25.15" customHeight="true" x14ac:dyDescent="0.2">
      <c r="B406" s="770"/>
      <c r="C406" s="894" t="s">
        <v>447</v>
      </c>
      <c r="D406" s="848"/>
      <c r="E406" s="706">
        <v>0.65131381772664365</v>
      </c>
      <c r="F406" s="659"/>
      <c r="G406" s="659"/>
      <c r="H406" s="894" t="s">
        <v>221</v>
      </c>
      <c r="I406" s="848"/>
      <c r="J406" s="707">
        <v>-0.61916046894124288</v>
      </c>
      <c r="K406" s="659"/>
      <c r="L406" s="659"/>
      <c r="M406" s="894" t="s">
        <v>448</v>
      </c>
      <c r="N406" s="848"/>
      <c r="O406" s="708">
        <v>0.50125676948636033</v>
      </c>
      <c r="P406" s="659"/>
      <c r="Q406" s="659"/>
      <c r="AI406" s="417"/>
      <c r="AJ406" s="417"/>
      <c r="AK406" s="417"/>
      <c r="AL406" s="417"/>
      <c r="AM406" s="417"/>
      <c r="AN406" s="417"/>
      <c r="AO406" s="417"/>
      <c r="AP406" s="417"/>
      <c r="AQ406" s="417"/>
      <c r="AR406" s="417"/>
      <c r="AS406" s="417"/>
      <c r="AT406" s="417"/>
      <c r="AU406" s="417"/>
      <c r="AV406" s="417"/>
      <c r="AW406" s="417"/>
      <c r="AX406" s="417"/>
      <c r="AY406" s="417"/>
      <c r="AZ406" s="417"/>
      <c r="BA406" s="419"/>
      <c r="BB406" s="495"/>
      <c r="BC406" s="419"/>
      <c r="BD406" s="419"/>
      <c r="BE406" s="419"/>
      <c r="BF406" s="419"/>
      <c r="BG406" s="419"/>
      <c r="BH406" s="419"/>
      <c r="BI406" s="419"/>
      <c r="BJ406" s="419"/>
      <c r="BK406" s="419"/>
      <c r="BL406" s="419"/>
      <c r="BM406" s="419"/>
      <c r="BN406" s="419"/>
      <c r="BO406" s="419"/>
      <c r="BP406" s="419"/>
      <c r="BQ406" s="419"/>
      <c r="BR406" s="419"/>
      <c r="BS406" s="419"/>
      <c r="BT406" s="419"/>
      <c r="BU406" s="419"/>
      <c r="BV406" s="419"/>
      <c r="BW406" s="419"/>
      <c r="BX406" s="419"/>
      <c r="BY406" s="419"/>
      <c r="BZ406" s="420"/>
      <c r="CA406" s="420"/>
      <c r="CB406" s="420"/>
      <c r="CC406" s="420"/>
      <c r="CD406" s="420"/>
      <c r="CE406" s="420"/>
      <c r="CF406" s="420"/>
      <c r="CG406" s="420"/>
      <c r="CH406" s="420"/>
      <c r="CI406" s="420"/>
      <c r="CJ406" s="420"/>
      <c r="CK406" s="420"/>
      <c r="CL406" s="420"/>
      <c r="CM406" s="420"/>
      <c r="CN406" s="420"/>
      <c r="CO406" s="420"/>
      <c r="CP406" s="420"/>
      <c r="CQ406" s="420"/>
      <c r="CR406" s="420"/>
      <c r="CS406" s="420"/>
      <c r="CT406" s="420"/>
      <c r="CU406" s="420"/>
      <c r="CV406" s="420"/>
      <c r="CW406" s="420"/>
      <c r="CX406" s="420"/>
      <c r="CY406" s="420"/>
      <c r="CZ406" s="420"/>
    </row>
    <row r="407" s="424" customFormat="true" ht="25.15" customHeight="true" x14ac:dyDescent="0.2">
      <c r="B407" s="770"/>
      <c r="C407" s="894" t="s">
        <v>449</v>
      </c>
      <c r="D407" s="848"/>
      <c r="E407" s="706">
        <v>0.60587033195467099</v>
      </c>
      <c r="F407" s="659"/>
      <c r="G407" s="659"/>
      <c r="H407" s="894" t="s">
        <v>449</v>
      </c>
      <c r="I407" s="848"/>
      <c r="J407" s="707">
        <v>0.61779138190650773</v>
      </c>
      <c r="K407" s="659"/>
      <c r="L407" s="659"/>
      <c r="M407" s="894" t="s">
        <v>450</v>
      </c>
      <c r="N407" s="848"/>
      <c r="O407" s="708">
        <v>0.49020832331181569</v>
      </c>
      <c r="P407" s="659"/>
      <c r="Q407" s="659"/>
      <c r="AI407" s="417"/>
      <c r="AJ407" s="417"/>
      <c r="AK407" s="417"/>
      <c r="AL407" s="417"/>
      <c r="AM407" s="417"/>
      <c r="AN407" s="417"/>
      <c r="AO407" s="417"/>
      <c r="AP407" s="417"/>
      <c r="AQ407" s="417"/>
      <c r="AR407" s="417"/>
      <c r="AS407" s="417"/>
      <c r="AT407" s="417"/>
      <c r="AU407" s="417"/>
      <c r="AV407" s="417"/>
      <c r="AW407" s="417"/>
      <c r="AX407" s="417"/>
      <c r="AY407" s="417"/>
      <c r="AZ407" s="417"/>
      <c r="BA407" s="419"/>
      <c r="BB407" s="495"/>
      <c r="BC407" s="419"/>
      <c r="BD407" s="419"/>
      <c r="BE407" s="419"/>
      <c r="BF407" s="419"/>
      <c r="BG407" s="419"/>
      <c r="BH407" s="419"/>
      <c r="BI407" s="419"/>
      <c r="BJ407" s="419"/>
      <c r="BK407" s="419"/>
      <c r="BL407" s="419"/>
      <c r="BM407" s="419"/>
      <c r="BN407" s="419"/>
      <c r="BO407" s="419"/>
      <c r="BP407" s="419"/>
      <c r="BQ407" s="419"/>
      <c r="BR407" s="419"/>
      <c r="BS407" s="419"/>
      <c r="BT407" s="419"/>
      <c r="BU407" s="419"/>
      <c r="BV407" s="419"/>
      <c r="BW407" s="419"/>
      <c r="BX407" s="419"/>
      <c r="BY407" s="419"/>
      <c r="BZ407" s="420"/>
      <c r="CA407" s="420"/>
      <c r="CB407" s="420"/>
      <c r="CC407" s="420"/>
      <c r="CD407" s="420"/>
      <c r="CE407" s="420"/>
      <c r="CF407" s="420"/>
      <c r="CG407" s="420"/>
      <c r="CH407" s="420"/>
      <c r="CI407" s="420"/>
      <c r="CJ407" s="420"/>
      <c r="CK407" s="420"/>
      <c r="CL407" s="420"/>
      <c r="CM407" s="420"/>
      <c r="CN407" s="420"/>
      <c r="CO407" s="420"/>
      <c r="CP407" s="420"/>
      <c r="CQ407" s="420"/>
      <c r="CR407" s="420"/>
      <c r="CS407" s="420"/>
      <c r="CT407" s="420"/>
      <c r="CU407" s="420"/>
      <c r="CV407" s="420"/>
      <c r="CW407" s="420"/>
      <c r="CX407" s="420"/>
      <c r="CY407" s="420"/>
      <c r="CZ407" s="420"/>
    </row>
    <row r="408" s="424" customFormat="true" ht="25.15" customHeight="true" x14ac:dyDescent="0.2">
      <c r="B408" s="770"/>
      <c r="C408" s="894" t="s">
        <v>451</v>
      </c>
      <c r="D408" s="848"/>
      <c r="E408" s="706">
        <v>0.56378687836142094</v>
      </c>
      <c r="F408" s="659"/>
      <c r="G408" s="659"/>
      <c r="H408" s="894" t="s">
        <v>452</v>
      </c>
      <c r="I408" s="848"/>
      <c r="J408" s="707">
        <v>-0.61671484073497729</v>
      </c>
      <c r="K408" s="659"/>
      <c r="L408" s="659"/>
      <c r="M408" s="894" t="s">
        <v>453</v>
      </c>
      <c r="N408" s="848"/>
      <c r="O408" s="708">
        <v>0.47973523929057271</v>
      </c>
      <c r="P408" s="659"/>
      <c r="Q408" s="659"/>
      <c r="AI408" s="417"/>
      <c r="AJ408" s="417"/>
      <c r="AK408" s="417"/>
      <c r="AL408" s="417"/>
      <c r="AM408" s="417"/>
      <c r="AN408" s="417"/>
      <c r="AO408" s="417"/>
      <c r="AP408" s="417"/>
      <c r="AQ408" s="417"/>
      <c r="AR408" s="417"/>
      <c r="AS408" s="417"/>
      <c r="AT408" s="417"/>
      <c r="AU408" s="417"/>
      <c r="AV408" s="417"/>
      <c r="AW408" s="417"/>
      <c r="AX408" s="417"/>
      <c r="AY408" s="417"/>
      <c r="AZ408" s="417"/>
      <c r="BA408" s="419"/>
      <c r="BB408" s="495"/>
      <c r="BC408" s="419"/>
      <c r="BD408" s="419"/>
      <c r="BE408" s="419"/>
      <c r="BF408" s="419"/>
      <c r="BG408" s="419"/>
      <c r="BH408" s="419"/>
      <c r="BI408" s="419"/>
      <c r="BJ408" s="419"/>
      <c r="BK408" s="419"/>
      <c r="BL408" s="419"/>
      <c r="BM408" s="419"/>
      <c r="BN408" s="419"/>
      <c r="BO408" s="419"/>
      <c r="BP408" s="419"/>
      <c r="BQ408" s="419"/>
      <c r="BR408" s="419"/>
      <c r="BS408" s="419"/>
      <c r="BT408" s="419"/>
      <c r="BU408" s="419"/>
      <c r="BV408" s="419"/>
      <c r="BW408" s="419"/>
      <c r="BX408" s="419"/>
      <c r="BY408" s="419"/>
      <c r="BZ408" s="420"/>
      <c r="CA408" s="420"/>
      <c r="CB408" s="420"/>
      <c r="CC408" s="420"/>
      <c r="CD408" s="420"/>
      <c r="CE408" s="420"/>
      <c r="CF408" s="420"/>
      <c r="CG408" s="420"/>
      <c r="CH408" s="420"/>
      <c r="CI408" s="420"/>
      <c r="CJ408" s="420"/>
      <c r="CK408" s="420"/>
      <c r="CL408" s="420"/>
      <c r="CM408" s="420"/>
      <c r="CN408" s="420"/>
      <c r="CO408" s="420"/>
      <c r="CP408" s="420"/>
      <c r="CQ408" s="420"/>
      <c r="CR408" s="420"/>
      <c r="CS408" s="420"/>
      <c r="CT408" s="420"/>
      <c r="CU408" s="420"/>
      <c r="CV408" s="420"/>
      <c r="CW408" s="420"/>
      <c r="CX408" s="420"/>
      <c r="CY408" s="420"/>
      <c r="CZ408" s="420"/>
    </row>
    <row r="409" s="424" customFormat="true" ht="25.15" customHeight="true" x14ac:dyDescent="0.2">
      <c r="B409" s="770"/>
      <c r="C409" s="894" t="s">
        <v>221</v>
      </c>
      <c r="D409" s="848"/>
      <c r="E409" s="706">
        <v>-0.55528414917127522</v>
      </c>
      <c r="F409" s="659"/>
      <c r="G409" s="659"/>
      <c r="H409" s="894" t="s">
        <v>446</v>
      </c>
      <c r="I409" s="848"/>
      <c r="J409" s="707">
        <v>0.60230457383857705</v>
      </c>
      <c r="K409" s="659"/>
      <c r="L409" s="659"/>
      <c r="M409" s="894" t="s">
        <v>454</v>
      </c>
      <c r="N409" s="848"/>
      <c r="O409" s="708">
        <v>0.46852624561563272</v>
      </c>
      <c r="P409" s="659"/>
      <c r="Q409" s="659"/>
      <c r="AI409" s="417"/>
      <c r="AJ409" s="417"/>
      <c r="AK409" s="417"/>
      <c r="AL409" s="417"/>
      <c r="AM409" s="417"/>
      <c r="AN409" s="417"/>
      <c r="AO409" s="417"/>
      <c r="AP409" s="417"/>
      <c r="AQ409" s="417"/>
      <c r="AR409" s="417"/>
      <c r="AS409" s="417"/>
      <c r="AT409" s="417"/>
      <c r="AU409" s="417"/>
      <c r="AV409" s="417"/>
      <c r="AW409" s="417"/>
      <c r="AX409" s="417"/>
      <c r="AY409" s="417"/>
      <c r="AZ409" s="417"/>
      <c r="BA409" s="419"/>
      <c r="BB409" s="495"/>
      <c r="BC409" s="419"/>
      <c r="BD409" s="419"/>
      <c r="BE409" s="419"/>
      <c r="BF409" s="419"/>
      <c r="BG409" s="419"/>
      <c r="BH409" s="419"/>
      <c r="BI409" s="419"/>
      <c r="BJ409" s="419"/>
      <c r="BK409" s="419"/>
      <c r="BL409" s="419"/>
      <c r="BM409" s="419"/>
      <c r="BN409" s="419"/>
      <c r="BO409" s="419"/>
      <c r="BP409" s="419"/>
      <c r="BQ409" s="419"/>
      <c r="BR409" s="419"/>
      <c r="BS409" s="419"/>
      <c r="BT409" s="419"/>
      <c r="BU409" s="419"/>
      <c r="BV409" s="419"/>
      <c r="BW409" s="419"/>
      <c r="BX409" s="419"/>
      <c r="BY409" s="419"/>
      <c r="BZ409" s="420"/>
      <c r="CA409" s="420"/>
      <c r="CB409" s="420"/>
      <c r="CC409" s="420"/>
      <c r="CD409" s="420"/>
      <c r="CE409" s="420"/>
      <c r="CF409" s="420"/>
      <c r="CG409" s="420"/>
      <c r="CH409" s="420"/>
      <c r="CI409" s="420"/>
      <c r="CJ409" s="420"/>
      <c r="CK409" s="420"/>
      <c r="CL409" s="420"/>
      <c r="CM409" s="420"/>
      <c r="CN409" s="420"/>
      <c r="CO409" s="420"/>
      <c r="CP409" s="420"/>
      <c r="CQ409" s="420"/>
      <c r="CR409" s="420"/>
      <c r="CS409" s="420"/>
      <c r="CT409" s="420"/>
      <c r="CU409" s="420"/>
      <c r="CV409" s="420"/>
      <c r="CW409" s="420"/>
      <c r="CX409" s="420"/>
      <c r="CY409" s="420"/>
      <c r="CZ409" s="420"/>
    </row>
    <row r="410" s="424" customFormat="true" ht="25.15" customHeight="true" x14ac:dyDescent="0.2">
      <c r="B410" s="770"/>
      <c r="C410" s="894" t="s">
        <v>452</v>
      </c>
      <c r="D410" s="848"/>
      <c r="E410" s="706">
        <v>-0.52181297950617178</v>
      </c>
      <c r="F410" s="659"/>
      <c r="G410" s="659"/>
      <c r="H410" s="894" t="s">
        <v>451</v>
      </c>
      <c r="I410" s="848"/>
      <c r="J410" s="707">
        <v>0.56860899031822176</v>
      </c>
      <c r="K410" s="659"/>
      <c r="L410" s="659"/>
      <c r="M410" s="894" t="s">
        <v>455</v>
      </c>
      <c r="N410" s="848"/>
      <c r="O410" s="708">
        <v>0.45798215381832685</v>
      </c>
      <c r="P410" s="659"/>
      <c r="Q410" s="659"/>
      <c r="AI410" s="417"/>
      <c r="AJ410" s="417"/>
      <c r="AK410" s="417"/>
      <c r="AL410" s="417"/>
      <c r="AM410" s="417"/>
      <c r="AN410" s="417"/>
      <c r="AO410" s="417"/>
      <c r="AP410" s="417"/>
      <c r="AQ410" s="417"/>
      <c r="AR410" s="417"/>
      <c r="AS410" s="417"/>
      <c r="AT410" s="417"/>
      <c r="AU410" s="417"/>
      <c r="AV410" s="417"/>
      <c r="AW410" s="417"/>
      <c r="AX410" s="417"/>
      <c r="AY410" s="417"/>
      <c r="AZ410" s="417"/>
      <c r="BA410" s="419"/>
      <c r="BB410" s="495"/>
      <c r="BC410" s="419"/>
      <c r="BD410" s="419"/>
      <c r="BE410" s="419"/>
      <c r="BF410" s="419"/>
      <c r="BG410" s="419"/>
      <c r="BH410" s="419"/>
      <c r="BI410" s="419"/>
      <c r="BJ410" s="419"/>
      <c r="BK410" s="419"/>
      <c r="BL410" s="419"/>
      <c r="BM410" s="419"/>
      <c r="BN410" s="419"/>
      <c r="BO410" s="419"/>
      <c r="BP410" s="419"/>
      <c r="BQ410" s="419"/>
      <c r="BR410" s="419"/>
      <c r="BS410" s="419"/>
      <c r="BT410" s="419"/>
      <c r="BU410" s="419"/>
      <c r="BV410" s="419"/>
      <c r="BW410" s="419"/>
      <c r="BX410" s="419"/>
      <c r="BY410" s="419"/>
      <c r="BZ410" s="420"/>
      <c r="CA410" s="420"/>
      <c r="CB410" s="420"/>
      <c r="CC410" s="420"/>
      <c r="CD410" s="420"/>
      <c r="CE410" s="420"/>
      <c r="CF410" s="420"/>
      <c r="CG410" s="420"/>
      <c r="CH410" s="420"/>
      <c r="CI410" s="420"/>
      <c r="CJ410" s="420"/>
      <c r="CK410" s="420"/>
      <c r="CL410" s="420"/>
      <c r="CM410" s="420"/>
      <c r="CN410" s="420"/>
      <c r="CO410" s="420"/>
      <c r="CP410" s="420"/>
      <c r="CQ410" s="420"/>
      <c r="CR410" s="420"/>
      <c r="CS410" s="420"/>
      <c r="CT410" s="420"/>
      <c r="CU410" s="420"/>
      <c r="CV410" s="420"/>
      <c r="CW410" s="420"/>
      <c r="CX410" s="420"/>
      <c r="CY410" s="420"/>
      <c r="CZ410" s="420"/>
    </row>
    <row r="411" s="424" customFormat="true" ht="25.15" customHeight="true" x14ac:dyDescent="0.2">
      <c r="B411" s="770"/>
      <c r="C411" s="894" t="s">
        <v>456</v>
      </c>
      <c r="D411" s="848"/>
      <c r="E411" s="706">
        <v>0.49310213156595667</v>
      </c>
      <c r="F411" s="659"/>
      <c r="G411" s="659"/>
      <c r="H411" s="894" t="s">
        <v>457</v>
      </c>
      <c r="I411" s="848"/>
      <c r="J411" s="707">
        <v>0.51282160001385757</v>
      </c>
      <c r="K411" s="659"/>
      <c r="L411" s="659"/>
      <c r="M411" s="894" t="s">
        <v>447</v>
      </c>
      <c r="N411" s="848"/>
      <c r="O411" s="708">
        <v>0.45069549981229667</v>
      </c>
      <c r="P411" s="659"/>
      <c r="Q411" s="659"/>
      <c r="AI411" s="417"/>
      <c r="AJ411" s="417"/>
      <c r="AK411" s="417"/>
      <c r="AL411" s="417"/>
      <c r="AM411" s="417"/>
      <c r="AN411" s="417"/>
      <c r="AO411" s="417"/>
      <c r="AP411" s="417"/>
      <c r="AQ411" s="417"/>
      <c r="AR411" s="417"/>
      <c r="AS411" s="417"/>
      <c r="AT411" s="417"/>
      <c r="AU411" s="417"/>
      <c r="AV411" s="417"/>
      <c r="AW411" s="417"/>
      <c r="AX411" s="417"/>
      <c r="AY411" s="417"/>
      <c r="AZ411" s="417"/>
      <c r="BA411" s="419"/>
      <c r="BB411" s="495"/>
      <c r="BC411" s="419"/>
      <c r="BD411" s="419"/>
      <c r="BE411" s="419"/>
      <c r="BF411" s="419"/>
      <c r="BG411" s="419"/>
      <c r="BH411" s="419"/>
      <c r="BI411" s="419"/>
      <c r="BJ411" s="419"/>
      <c r="BK411" s="419"/>
      <c r="BL411" s="419"/>
      <c r="BM411" s="419"/>
      <c r="BN411" s="419"/>
      <c r="BO411" s="419"/>
      <c r="BP411" s="419"/>
      <c r="BQ411" s="419"/>
      <c r="BR411" s="419"/>
      <c r="BS411" s="419"/>
      <c r="BT411" s="419"/>
      <c r="BU411" s="419"/>
      <c r="BV411" s="419"/>
      <c r="BW411" s="419"/>
      <c r="BX411" s="419"/>
      <c r="BY411" s="419"/>
      <c r="BZ411" s="420"/>
      <c r="CA411" s="420"/>
      <c r="CB411" s="420"/>
      <c r="CC411" s="420"/>
      <c r="CD411" s="420"/>
      <c r="CE411" s="420"/>
      <c r="CF411" s="420"/>
      <c r="CG411" s="420"/>
      <c r="CH411" s="420"/>
      <c r="CI411" s="420"/>
      <c r="CJ411" s="420"/>
      <c r="CK411" s="420"/>
      <c r="CL411" s="420"/>
      <c r="CM411" s="420"/>
      <c r="CN411" s="420"/>
      <c r="CO411" s="420"/>
      <c r="CP411" s="420"/>
      <c r="CQ411" s="420"/>
      <c r="CR411" s="420"/>
      <c r="CS411" s="420"/>
      <c r="CT411" s="420"/>
      <c r="CU411" s="420"/>
      <c r="CV411" s="420"/>
      <c r="CW411" s="420"/>
      <c r="CX411" s="420"/>
      <c r="CY411" s="420"/>
      <c r="CZ411" s="420"/>
    </row>
    <row r="412" s="424" customFormat="true" ht="25.15" customHeight="true" x14ac:dyDescent="0.2">
      <c r="B412" s="770"/>
      <c r="C412" s="894" t="s">
        <v>457</v>
      </c>
      <c r="D412" s="848"/>
      <c r="E412" s="706">
        <v>0.48690160946799727</v>
      </c>
      <c r="F412" s="659"/>
      <c r="G412" s="659"/>
      <c r="H412" s="894" t="s">
        <v>456</v>
      </c>
      <c r="I412" s="848"/>
      <c r="J412" s="707">
        <v>0.49716248177959682</v>
      </c>
      <c r="K412" s="659"/>
      <c r="L412" s="659"/>
      <c r="M412" s="894" t="s">
        <v>456</v>
      </c>
      <c r="N412" s="848"/>
      <c r="O412" s="708">
        <v>0.44921958589430483</v>
      </c>
      <c r="P412" s="659"/>
      <c r="Q412" s="659"/>
      <c r="AI412" s="417"/>
      <c r="AJ412" s="417"/>
      <c r="AK412" s="417"/>
      <c r="AL412" s="417"/>
      <c r="AM412" s="417"/>
      <c r="AN412" s="417"/>
      <c r="AO412" s="417"/>
      <c r="AP412" s="417"/>
      <c r="AQ412" s="417"/>
      <c r="AR412" s="417"/>
      <c r="AS412" s="417"/>
      <c r="AT412" s="417"/>
      <c r="AU412" s="417"/>
      <c r="AV412" s="417"/>
      <c r="AW412" s="417"/>
      <c r="AX412" s="417"/>
      <c r="AY412" s="417"/>
      <c r="AZ412" s="417"/>
      <c r="BA412" s="419"/>
      <c r="BB412" s="495"/>
      <c r="BC412" s="419"/>
      <c r="BD412" s="419"/>
      <c r="BE412" s="419"/>
      <c r="BF412" s="419"/>
      <c r="BG412" s="419"/>
      <c r="BH412" s="419"/>
      <c r="BI412" s="419"/>
      <c r="BJ412" s="419"/>
      <c r="BK412" s="419"/>
      <c r="BL412" s="419"/>
      <c r="BM412" s="419"/>
      <c r="BN412" s="419"/>
      <c r="BO412" s="419"/>
      <c r="BP412" s="419"/>
      <c r="BQ412" s="419"/>
      <c r="BR412" s="419"/>
      <c r="BS412" s="419"/>
      <c r="BT412" s="419"/>
      <c r="BU412" s="419"/>
      <c r="BV412" s="419"/>
      <c r="BW412" s="419"/>
      <c r="BX412" s="419"/>
      <c r="BY412" s="419"/>
      <c r="BZ412" s="420"/>
      <c r="CA412" s="420"/>
      <c r="CB412" s="420"/>
      <c r="CC412" s="420"/>
      <c r="CD412" s="420"/>
      <c r="CE412" s="420"/>
      <c r="CF412" s="420"/>
      <c r="CG412" s="420"/>
      <c r="CH412" s="420"/>
      <c r="CI412" s="420"/>
      <c r="CJ412" s="420"/>
      <c r="CK412" s="420"/>
      <c r="CL412" s="420"/>
      <c r="CM412" s="420"/>
      <c r="CN412" s="420"/>
      <c r="CO412" s="420"/>
      <c r="CP412" s="420"/>
      <c r="CQ412" s="420"/>
      <c r="CR412" s="420"/>
      <c r="CS412" s="420"/>
      <c r="CT412" s="420"/>
      <c r="CU412" s="420"/>
      <c r="CV412" s="420"/>
      <c r="CW412" s="420"/>
      <c r="CX412" s="420"/>
      <c r="CY412" s="420"/>
      <c r="CZ412" s="420"/>
    </row>
    <row r="413" s="424" customFormat="true" ht="25.15" customHeight="true" x14ac:dyDescent="0.2">
      <c r="B413" s="770"/>
      <c r="C413" s="894" t="s">
        <v>458</v>
      </c>
      <c r="D413" s="848"/>
      <c r="E413" s="706">
        <v>0.46642349564727248</v>
      </c>
      <c r="F413" s="659"/>
      <c r="G413" s="659"/>
      <c r="H413" s="894" t="s">
        <v>458</v>
      </c>
      <c r="I413" s="848"/>
      <c r="J413" s="707">
        <v>0.49464179248953877</v>
      </c>
      <c r="K413" s="659"/>
      <c r="L413" s="659"/>
      <c r="M413" s="894" t="s">
        <v>459</v>
      </c>
      <c r="N413" s="848"/>
      <c r="O413" s="708">
        <v>0.41774892037983635</v>
      </c>
      <c r="P413" s="659"/>
      <c r="Q413" s="659"/>
      <c r="AI413" s="417"/>
      <c r="AJ413" s="417"/>
      <c r="AK413" s="417"/>
      <c r="AL413" s="417"/>
      <c r="AM413" s="417"/>
      <c r="AN413" s="417"/>
      <c r="AO413" s="417"/>
      <c r="AP413" s="417"/>
      <c r="AQ413" s="417"/>
      <c r="AR413" s="417"/>
      <c r="AS413" s="417"/>
      <c r="AT413" s="417"/>
      <c r="AU413" s="417"/>
      <c r="AV413" s="417"/>
      <c r="AW413" s="417"/>
      <c r="AX413" s="417"/>
      <c r="AY413" s="417"/>
      <c r="AZ413" s="417"/>
      <c r="BA413" s="419"/>
      <c r="BB413" s="495"/>
      <c r="BC413" s="419"/>
      <c r="BD413" s="419"/>
      <c r="BE413" s="419"/>
      <c r="BF413" s="419"/>
      <c r="BG413" s="419"/>
      <c r="BH413" s="419"/>
      <c r="BI413" s="419"/>
      <c r="BJ413" s="419"/>
      <c r="BK413" s="419"/>
      <c r="BL413" s="419"/>
      <c r="BM413" s="419"/>
      <c r="BN413" s="419"/>
      <c r="BO413" s="419"/>
      <c r="BP413" s="419"/>
      <c r="BQ413" s="419"/>
      <c r="BR413" s="419"/>
      <c r="BS413" s="419"/>
      <c r="BT413" s="419"/>
      <c r="BU413" s="419"/>
      <c r="BV413" s="419"/>
      <c r="BW413" s="419"/>
      <c r="BX413" s="419"/>
      <c r="BY413" s="419"/>
      <c r="BZ413" s="420"/>
      <c r="CA413" s="420"/>
      <c r="CB413" s="420"/>
      <c r="CC413" s="420"/>
      <c r="CD413" s="420"/>
      <c r="CE413" s="420"/>
      <c r="CF413" s="420"/>
      <c r="CG413" s="420"/>
      <c r="CH413" s="420"/>
      <c r="CI413" s="420"/>
      <c r="CJ413" s="420"/>
      <c r="CK413" s="420"/>
      <c r="CL413" s="420"/>
      <c r="CM413" s="420"/>
      <c r="CN413" s="420"/>
      <c r="CO413" s="420"/>
      <c r="CP413" s="420"/>
      <c r="CQ413" s="420"/>
      <c r="CR413" s="420"/>
      <c r="CS413" s="420"/>
      <c r="CT413" s="420"/>
      <c r="CU413" s="420"/>
      <c r="CV413" s="420"/>
      <c r="CW413" s="420"/>
      <c r="CX413" s="420"/>
      <c r="CY413" s="420"/>
      <c r="CZ413" s="420"/>
    </row>
    <row r="414" s="424" customFormat="true" ht="25.15" customHeight="true" x14ac:dyDescent="0.2">
      <c r="B414" s="770"/>
      <c r="C414" s="894" t="s">
        <v>450</v>
      </c>
      <c r="D414" s="848"/>
      <c r="E414" s="706">
        <v>0.46604642130351381</v>
      </c>
      <c r="F414" s="659"/>
      <c r="G414" s="659"/>
      <c r="H414" s="894" t="s">
        <v>448</v>
      </c>
      <c r="I414" s="848"/>
      <c r="J414" s="707">
        <v>0.48640567320928696</v>
      </c>
      <c r="K414" s="659"/>
      <c r="L414" s="659"/>
      <c r="M414" s="894" t="s">
        <v>458</v>
      </c>
      <c r="N414" s="848"/>
      <c r="O414" s="708">
        <v>0.41482669359559937</v>
      </c>
      <c r="P414" s="659"/>
      <c r="Q414" s="659"/>
      <c r="AI414" s="417"/>
      <c r="AJ414" s="417"/>
      <c r="AK414" s="417"/>
      <c r="AL414" s="417"/>
      <c r="AM414" s="417"/>
      <c r="AN414" s="417"/>
      <c r="AO414" s="417"/>
      <c r="AP414" s="417"/>
      <c r="AQ414" s="417"/>
      <c r="AR414" s="417"/>
      <c r="AS414" s="417"/>
      <c r="AT414" s="417"/>
      <c r="AU414" s="417"/>
      <c r="AV414" s="417"/>
      <c r="AW414" s="417"/>
      <c r="AX414" s="417"/>
      <c r="AY414" s="417"/>
      <c r="AZ414" s="417"/>
      <c r="BA414" s="419"/>
      <c r="BB414" s="495"/>
      <c r="BC414" s="419"/>
      <c r="BD414" s="419"/>
      <c r="BE414" s="419"/>
      <c r="BF414" s="419"/>
      <c r="BG414" s="419"/>
      <c r="BH414" s="419"/>
      <c r="BI414" s="419"/>
      <c r="BJ414" s="419"/>
      <c r="BK414" s="419"/>
      <c r="BL414" s="419"/>
      <c r="BM414" s="419"/>
      <c r="BN414" s="419"/>
      <c r="BO414" s="419"/>
      <c r="BP414" s="419"/>
      <c r="BQ414" s="419"/>
      <c r="BR414" s="419"/>
      <c r="BS414" s="419"/>
      <c r="BT414" s="419"/>
      <c r="BU414" s="419"/>
      <c r="BV414" s="419"/>
      <c r="BW414" s="419"/>
      <c r="BX414" s="419"/>
      <c r="BY414" s="419"/>
      <c r="BZ414" s="420"/>
      <c r="CA414" s="420"/>
      <c r="CB414" s="420"/>
      <c r="CC414" s="420"/>
      <c r="CD414" s="420"/>
      <c r="CE414" s="420"/>
      <c r="CF414" s="420"/>
      <c r="CG414" s="420"/>
      <c r="CH414" s="420"/>
      <c r="CI414" s="420"/>
      <c r="CJ414" s="420"/>
      <c r="CK414" s="420"/>
      <c r="CL414" s="420"/>
      <c r="CM414" s="420"/>
      <c r="CN414" s="420"/>
      <c r="CO414" s="420"/>
      <c r="CP414" s="420"/>
      <c r="CQ414" s="420"/>
      <c r="CR414" s="420"/>
      <c r="CS414" s="420"/>
      <c r="CT414" s="420"/>
      <c r="CU414" s="420"/>
      <c r="CV414" s="420"/>
      <c r="CW414" s="420"/>
      <c r="CX414" s="420"/>
      <c r="CY414" s="420"/>
      <c r="CZ414" s="420"/>
    </row>
    <row r="415" s="424" customFormat="true" ht="25.15" customHeight="true" x14ac:dyDescent="0.2">
      <c r="B415" s="770"/>
      <c r="C415" s="894" t="s">
        <v>448</v>
      </c>
      <c r="D415" s="848"/>
      <c r="E415" s="706">
        <v>0.46304015682846528</v>
      </c>
      <c r="F415" s="659"/>
      <c r="G415" s="659"/>
      <c r="H415" s="894" t="s">
        <v>450</v>
      </c>
      <c r="I415" s="848"/>
      <c r="J415" s="707">
        <v>0.46869096623616124</v>
      </c>
      <c r="K415" s="659"/>
      <c r="L415" s="659"/>
      <c r="M415" s="894" t="s">
        <v>460</v>
      </c>
      <c r="N415" s="848"/>
      <c r="O415" s="708">
        <v>0.40228686531144026</v>
      </c>
      <c r="P415" s="659"/>
      <c r="Q415" s="659"/>
      <c r="AI415" s="417"/>
      <c r="AJ415" s="417"/>
      <c r="AK415" s="417"/>
      <c r="AL415" s="417"/>
      <c r="AM415" s="417"/>
      <c r="AN415" s="417"/>
      <c r="AO415" s="417"/>
      <c r="AP415" s="417"/>
      <c r="AQ415" s="417"/>
      <c r="AR415" s="417"/>
      <c r="AS415" s="417"/>
      <c r="AT415" s="417"/>
      <c r="AU415" s="417"/>
      <c r="AV415" s="417"/>
      <c r="AW415" s="417"/>
      <c r="AX415" s="417"/>
      <c r="AY415" s="417"/>
      <c r="AZ415" s="417"/>
      <c r="BA415" s="419"/>
      <c r="BB415" s="495"/>
      <c r="BC415" s="419"/>
      <c r="BD415" s="419"/>
      <c r="BE415" s="419"/>
      <c r="BF415" s="419"/>
      <c r="BG415" s="419"/>
      <c r="BH415" s="419"/>
      <c r="BI415" s="419"/>
      <c r="BJ415" s="419"/>
      <c r="BK415" s="419"/>
      <c r="BL415" s="419"/>
      <c r="BM415" s="419"/>
      <c r="BN415" s="419"/>
      <c r="BO415" s="419"/>
      <c r="BP415" s="419"/>
      <c r="BQ415" s="419"/>
      <c r="BR415" s="419"/>
      <c r="BS415" s="419"/>
      <c r="BT415" s="419"/>
      <c r="BU415" s="419"/>
      <c r="BV415" s="419"/>
      <c r="BW415" s="419"/>
      <c r="BX415" s="419"/>
      <c r="BY415" s="419"/>
      <c r="BZ415" s="420"/>
      <c r="CA415" s="420"/>
      <c r="CB415" s="420"/>
      <c r="CC415" s="420"/>
      <c r="CD415" s="420"/>
      <c r="CE415" s="420"/>
      <c r="CF415" s="420"/>
      <c r="CG415" s="420"/>
      <c r="CH415" s="420"/>
      <c r="CI415" s="420"/>
      <c r="CJ415" s="420"/>
      <c r="CK415" s="420"/>
      <c r="CL415" s="420"/>
      <c r="CM415" s="420"/>
      <c r="CN415" s="420"/>
      <c r="CO415" s="420"/>
      <c r="CP415" s="420"/>
      <c r="CQ415" s="420"/>
      <c r="CR415" s="420"/>
      <c r="CS415" s="420"/>
      <c r="CT415" s="420"/>
      <c r="CU415" s="420"/>
      <c r="CV415" s="420"/>
      <c r="CW415" s="420"/>
      <c r="CX415" s="420"/>
      <c r="CY415" s="420"/>
      <c r="CZ415" s="420"/>
    </row>
    <row r="416" s="424" customFormat="true" ht="25.15" customHeight="true" x14ac:dyDescent="0.2">
      <c r="B416" s="770"/>
      <c r="C416" s="894" t="s">
        <v>455</v>
      </c>
      <c r="D416" s="848"/>
      <c r="E416" s="706">
        <v>0.42719227299449464</v>
      </c>
      <c r="F416" s="659"/>
      <c r="G416" s="659"/>
      <c r="H416" s="894" t="s">
        <v>235</v>
      </c>
      <c r="I416" s="848"/>
      <c r="J416" s="707">
        <v>-0.45667245807806273</v>
      </c>
      <c r="K416" s="659"/>
      <c r="L416" s="659"/>
      <c r="M416" s="894" t="s">
        <v>452</v>
      </c>
      <c r="N416" s="848"/>
      <c r="O416" s="708">
        <v>-0.3805240588232478</v>
      </c>
      <c r="P416" s="659"/>
      <c r="Q416" s="659"/>
      <c r="AI416" s="417"/>
      <c r="AJ416" s="417"/>
      <c r="AK416" s="417"/>
      <c r="AL416" s="417"/>
      <c r="AM416" s="417"/>
      <c r="AN416" s="417"/>
      <c r="AO416" s="417"/>
      <c r="AP416" s="417"/>
      <c r="AQ416" s="417"/>
      <c r="AR416" s="417"/>
      <c r="AS416" s="417"/>
      <c r="AT416" s="417"/>
      <c r="AU416" s="417"/>
      <c r="AV416" s="417"/>
      <c r="AW416" s="417"/>
      <c r="AX416" s="417"/>
      <c r="AY416" s="417"/>
      <c r="AZ416" s="417"/>
      <c r="BA416" s="419"/>
      <c r="BB416" s="495"/>
      <c r="BC416" s="419"/>
      <c r="BD416" s="419"/>
      <c r="BE416" s="419"/>
      <c r="BF416" s="419"/>
      <c r="BG416" s="419"/>
      <c r="BH416" s="419"/>
      <c r="BI416" s="419"/>
      <c r="BJ416" s="419"/>
      <c r="BK416" s="419"/>
      <c r="BL416" s="419"/>
      <c r="BM416" s="419"/>
      <c r="BN416" s="419"/>
      <c r="BO416" s="419"/>
      <c r="BP416" s="419"/>
      <c r="BQ416" s="419"/>
      <c r="BR416" s="419"/>
      <c r="BS416" s="419"/>
      <c r="BT416" s="419"/>
      <c r="BU416" s="419"/>
      <c r="BV416" s="419"/>
      <c r="BW416" s="419"/>
      <c r="BX416" s="419"/>
      <c r="BY416" s="419"/>
      <c r="BZ416" s="420"/>
      <c r="CA416" s="420"/>
      <c r="CB416" s="420"/>
      <c r="CC416" s="420"/>
      <c r="CD416" s="420"/>
      <c r="CE416" s="420"/>
      <c r="CF416" s="420"/>
      <c r="CG416" s="420"/>
      <c r="CH416" s="420"/>
      <c r="CI416" s="420"/>
      <c r="CJ416" s="420"/>
      <c r="CK416" s="420"/>
      <c r="CL416" s="420"/>
      <c r="CM416" s="420"/>
      <c r="CN416" s="420"/>
      <c r="CO416" s="420"/>
      <c r="CP416" s="420"/>
      <c r="CQ416" s="420"/>
      <c r="CR416" s="420"/>
      <c r="CS416" s="420"/>
      <c r="CT416" s="420"/>
      <c r="CU416" s="420"/>
      <c r="CV416" s="420"/>
      <c r="CW416" s="420"/>
      <c r="CX416" s="420"/>
      <c r="CY416" s="420"/>
      <c r="CZ416" s="420"/>
    </row>
    <row r="417" s="424" customFormat="true" ht="25.15" customHeight="true" x14ac:dyDescent="0.2">
      <c r="B417" s="770"/>
      <c r="C417" s="894" t="s">
        <v>453</v>
      </c>
      <c r="D417" s="848"/>
      <c r="E417" s="706">
        <v>0.41534004599875446</v>
      </c>
      <c r="F417" s="659"/>
      <c r="G417" s="659"/>
      <c r="H417" s="894" t="s">
        <v>453</v>
      </c>
      <c r="I417" s="848"/>
      <c r="J417" s="707">
        <v>0.42886641932855502</v>
      </c>
      <c r="K417" s="659"/>
      <c r="L417" s="659"/>
      <c r="M417" s="894" t="s">
        <v>461</v>
      </c>
      <c r="N417" s="848"/>
      <c r="O417" s="708">
        <v>0.36312206722844548</v>
      </c>
      <c r="P417" s="659"/>
      <c r="Q417" s="659"/>
      <c r="AI417" s="417"/>
      <c r="AJ417" s="417"/>
      <c r="AK417" s="417"/>
      <c r="AL417" s="417"/>
      <c r="AM417" s="417"/>
      <c r="AN417" s="417"/>
      <c r="AO417" s="417"/>
      <c r="AP417" s="417"/>
      <c r="AQ417" s="417"/>
      <c r="AR417" s="417"/>
      <c r="AS417" s="417"/>
      <c r="AT417" s="417"/>
      <c r="AU417" s="417"/>
      <c r="AV417" s="417"/>
      <c r="AW417" s="417"/>
      <c r="AX417" s="417"/>
      <c r="AY417" s="417"/>
      <c r="AZ417" s="417"/>
      <c r="BA417" s="419"/>
      <c r="BB417" s="495"/>
      <c r="BC417" s="419"/>
      <c r="BD417" s="419"/>
      <c r="BE417" s="419"/>
      <c r="BF417" s="419"/>
      <c r="BG417" s="419"/>
      <c r="BH417" s="419"/>
      <c r="BI417" s="419"/>
      <c r="BJ417" s="419"/>
      <c r="BK417" s="419"/>
      <c r="BL417" s="419"/>
      <c r="BM417" s="419"/>
      <c r="BN417" s="419"/>
      <c r="BO417" s="419"/>
      <c r="BP417" s="419"/>
      <c r="BQ417" s="419"/>
      <c r="BR417" s="419"/>
      <c r="BS417" s="419"/>
      <c r="BT417" s="419"/>
      <c r="BU417" s="419"/>
      <c r="BV417" s="419"/>
      <c r="BW417" s="419"/>
      <c r="BX417" s="419"/>
      <c r="BY417" s="419"/>
      <c r="BZ417" s="420"/>
      <c r="CA417" s="420"/>
      <c r="CB417" s="420"/>
      <c r="CC417" s="420"/>
      <c r="CD417" s="420"/>
      <c r="CE417" s="420"/>
      <c r="CF417" s="420"/>
      <c r="CG417" s="420"/>
      <c r="CH417" s="420"/>
      <c r="CI417" s="420"/>
      <c r="CJ417" s="420"/>
      <c r="CK417" s="420"/>
      <c r="CL417" s="420"/>
      <c r="CM417" s="420"/>
      <c r="CN417" s="420"/>
      <c r="CO417" s="420"/>
      <c r="CP417" s="420"/>
      <c r="CQ417" s="420"/>
      <c r="CR417" s="420"/>
      <c r="CS417" s="420"/>
      <c r="CT417" s="420"/>
      <c r="CU417" s="420"/>
      <c r="CV417" s="420"/>
      <c r="CW417" s="420"/>
      <c r="CX417" s="420"/>
      <c r="CY417" s="420"/>
      <c r="CZ417" s="420"/>
    </row>
    <row r="418" s="424" customFormat="true" ht="25.15" customHeight="true" x14ac:dyDescent="0.2">
      <c r="B418" s="770"/>
      <c r="C418" s="894" t="s">
        <v>454</v>
      </c>
      <c r="D418" s="848"/>
      <c r="E418" s="706">
        <v>0.39920970455058896</v>
      </c>
      <c r="F418" s="659"/>
      <c r="G418" s="659"/>
      <c r="H418" s="894" t="s">
        <v>454</v>
      </c>
      <c r="I418" s="848"/>
      <c r="J418" s="707">
        <v>0.41896882218455778</v>
      </c>
      <c r="K418" s="659"/>
      <c r="L418" s="659"/>
      <c r="M418" s="894" t="s">
        <v>462</v>
      </c>
      <c r="N418" s="848"/>
      <c r="O418" s="708">
        <v>0.3553043807866279</v>
      </c>
      <c r="P418" s="659"/>
      <c r="Q418" s="659"/>
      <c r="AI418" s="417"/>
      <c r="AJ418" s="417"/>
      <c r="AK418" s="417"/>
      <c r="AL418" s="417"/>
      <c r="AM418" s="417"/>
      <c r="AN418" s="417"/>
      <c r="AO418" s="417"/>
      <c r="AP418" s="417"/>
      <c r="AQ418" s="417"/>
      <c r="AR418" s="417"/>
      <c r="AS418" s="417"/>
      <c r="AT418" s="417"/>
      <c r="AU418" s="417"/>
      <c r="AV418" s="417"/>
      <c r="AW418" s="417"/>
      <c r="AX418" s="417"/>
      <c r="AY418" s="417"/>
      <c r="AZ418" s="417"/>
      <c r="BA418" s="419"/>
      <c r="BB418" s="495"/>
      <c r="BC418" s="419"/>
      <c r="BD418" s="419"/>
      <c r="BE418" s="419"/>
      <c r="BF418" s="419"/>
      <c r="BG418" s="419"/>
      <c r="BH418" s="419"/>
      <c r="BI418" s="419"/>
      <c r="BJ418" s="419"/>
      <c r="BK418" s="419"/>
      <c r="BL418" s="419"/>
      <c r="BM418" s="419"/>
      <c r="BN418" s="419"/>
      <c r="BO418" s="419"/>
      <c r="BP418" s="419"/>
      <c r="BQ418" s="419"/>
      <c r="BR418" s="419"/>
      <c r="BS418" s="419"/>
      <c r="BT418" s="419"/>
      <c r="BU418" s="419"/>
      <c r="BV418" s="419"/>
      <c r="BW418" s="419"/>
      <c r="BX418" s="419"/>
      <c r="BY418" s="419"/>
      <c r="BZ418" s="420"/>
      <c r="CA418" s="420"/>
      <c r="CB418" s="420"/>
      <c r="CC418" s="420"/>
      <c r="CD418" s="420"/>
      <c r="CE418" s="420"/>
      <c r="CF418" s="420"/>
      <c r="CG418" s="420"/>
      <c r="CH418" s="420"/>
      <c r="CI418" s="420"/>
      <c r="CJ418" s="420"/>
      <c r="CK418" s="420"/>
      <c r="CL418" s="420"/>
      <c r="CM418" s="420"/>
      <c r="CN418" s="420"/>
      <c r="CO418" s="420"/>
      <c r="CP418" s="420"/>
      <c r="CQ418" s="420"/>
      <c r="CR418" s="420"/>
      <c r="CS418" s="420"/>
      <c r="CT418" s="420"/>
      <c r="CU418" s="420"/>
      <c r="CV418" s="420"/>
      <c r="CW418" s="420"/>
      <c r="CX418" s="420"/>
      <c r="CY418" s="420"/>
      <c r="CZ418" s="420"/>
    </row>
    <row r="419" s="424" customFormat="true" ht="25.15" customHeight="true" x14ac:dyDescent="0.2">
      <c r="B419" s="770"/>
      <c r="C419" s="894" t="s">
        <v>459</v>
      </c>
      <c r="D419" s="848"/>
      <c r="E419" s="706">
        <v>-0.39245217675977845</v>
      </c>
      <c r="F419" s="659"/>
      <c r="G419" s="659"/>
      <c r="H419" s="894" t="s">
        <v>455</v>
      </c>
      <c r="I419" s="848"/>
      <c r="J419" s="707">
        <v>0.40735419753537094</v>
      </c>
      <c r="K419" s="659"/>
      <c r="L419" s="659"/>
      <c r="M419" s="894" t="s">
        <v>463</v>
      </c>
      <c r="N419" s="848"/>
      <c r="O419" s="708">
        <v>0.35488753059075628</v>
      </c>
      <c r="P419" s="659"/>
      <c r="Q419" s="659"/>
      <c r="AI419" s="417"/>
      <c r="AJ419" s="417"/>
      <c r="AK419" s="417"/>
      <c r="AL419" s="417"/>
      <c r="AM419" s="417"/>
      <c r="AN419" s="417"/>
      <c r="AO419" s="417"/>
      <c r="AP419" s="417"/>
      <c r="AQ419" s="417"/>
      <c r="AR419" s="417"/>
      <c r="AS419" s="417"/>
      <c r="AT419" s="417"/>
      <c r="AU419" s="417"/>
      <c r="AV419" s="417"/>
      <c r="AW419" s="417"/>
      <c r="AX419" s="417"/>
      <c r="AY419" s="417"/>
      <c r="AZ419" s="417"/>
      <c r="BA419" s="419"/>
      <c r="BB419" s="495"/>
      <c r="BC419" s="419"/>
      <c r="BD419" s="419"/>
      <c r="BE419" s="419"/>
      <c r="BF419" s="419"/>
      <c r="BG419" s="419"/>
      <c r="BH419" s="419"/>
      <c r="BI419" s="419"/>
      <c r="BJ419" s="419"/>
      <c r="BK419" s="419"/>
      <c r="BL419" s="419"/>
      <c r="BM419" s="419"/>
      <c r="BN419" s="419"/>
      <c r="BO419" s="419"/>
      <c r="BP419" s="419"/>
      <c r="BQ419" s="419"/>
      <c r="BR419" s="419"/>
      <c r="BS419" s="419"/>
      <c r="BT419" s="419"/>
      <c r="BU419" s="419"/>
      <c r="BV419" s="419"/>
      <c r="BW419" s="419"/>
      <c r="BX419" s="419"/>
      <c r="BY419" s="419"/>
      <c r="BZ419" s="420"/>
      <c r="CA419" s="420"/>
      <c r="CB419" s="420"/>
      <c r="CC419" s="420"/>
      <c r="CD419" s="420"/>
      <c r="CE419" s="420"/>
      <c r="CF419" s="420"/>
      <c r="CG419" s="420"/>
      <c r="CH419" s="420"/>
      <c r="CI419" s="420"/>
      <c r="CJ419" s="420"/>
      <c r="CK419" s="420"/>
      <c r="CL419" s="420"/>
      <c r="CM419" s="420"/>
      <c r="CN419" s="420"/>
      <c r="CO419" s="420"/>
      <c r="CP419" s="420"/>
      <c r="CQ419" s="420"/>
      <c r="CR419" s="420"/>
      <c r="CS419" s="420"/>
      <c r="CT419" s="420"/>
      <c r="CU419" s="420"/>
      <c r="CV419" s="420"/>
      <c r="CW419" s="420"/>
      <c r="CX419" s="420"/>
      <c r="CY419" s="420"/>
      <c r="CZ419" s="420"/>
    </row>
    <row r="420" s="424" customFormat="true" ht="25.15" customHeight="true" x14ac:dyDescent="0.2">
      <c r="B420" s="770"/>
      <c r="C420" s="894" t="s">
        <v>464</v>
      </c>
      <c r="D420" s="848"/>
      <c r="E420" s="706">
        <v>0.36796096181413879</v>
      </c>
      <c r="F420" s="659"/>
      <c r="G420" s="659"/>
      <c r="H420" s="894" t="s">
        <v>464</v>
      </c>
      <c r="I420" s="848"/>
      <c r="J420" s="707">
        <v>0.39068760157936389</v>
      </c>
      <c r="K420" s="659"/>
      <c r="L420" s="659"/>
      <c r="M420" s="894" t="s">
        <v>451</v>
      </c>
      <c r="N420" s="848"/>
      <c r="O420" s="708">
        <v>0.34758621455079725</v>
      </c>
      <c r="P420" s="659"/>
      <c r="Q420" s="659"/>
      <c r="AI420" s="417"/>
      <c r="AJ420" s="417"/>
      <c r="AK420" s="417"/>
      <c r="AL420" s="417"/>
      <c r="AM420" s="417"/>
      <c r="AN420" s="417"/>
      <c r="AO420" s="417"/>
      <c r="AP420" s="417"/>
      <c r="AQ420" s="417"/>
      <c r="AR420" s="417"/>
      <c r="AS420" s="417"/>
      <c r="AT420" s="417"/>
      <c r="AU420" s="417"/>
      <c r="AV420" s="417"/>
      <c r="AW420" s="417"/>
      <c r="AX420" s="417"/>
      <c r="AY420" s="417"/>
      <c r="AZ420" s="417"/>
      <c r="BA420" s="419"/>
      <c r="BB420" s="495"/>
      <c r="BC420" s="419"/>
      <c r="BD420" s="419"/>
      <c r="BE420" s="419"/>
      <c r="BF420" s="419"/>
      <c r="BG420" s="419"/>
      <c r="BH420" s="419"/>
      <c r="BI420" s="419"/>
      <c r="BJ420" s="419"/>
      <c r="BK420" s="419"/>
      <c r="BL420" s="419"/>
      <c r="BM420" s="419"/>
      <c r="BN420" s="419"/>
      <c r="BO420" s="419"/>
      <c r="BP420" s="419"/>
      <c r="BQ420" s="419"/>
      <c r="BR420" s="419"/>
      <c r="BS420" s="419"/>
      <c r="BT420" s="419"/>
      <c r="BU420" s="419"/>
      <c r="BV420" s="419"/>
      <c r="BW420" s="419"/>
      <c r="BX420" s="419"/>
      <c r="BY420" s="419"/>
      <c r="BZ420" s="420"/>
      <c r="CA420" s="420"/>
      <c r="CB420" s="420"/>
      <c r="CC420" s="420"/>
      <c r="CD420" s="420"/>
      <c r="CE420" s="420"/>
      <c r="CF420" s="420"/>
      <c r="CG420" s="420"/>
      <c r="CH420" s="420"/>
      <c r="CI420" s="420"/>
      <c r="CJ420" s="420"/>
      <c r="CK420" s="420"/>
      <c r="CL420" s="420"/>
      <c r="CM420" s="420"/>
      <c r="CN420" s="420"/>
      <c r="CO420" s="420"/>
      <c r="CP420" s="420"/>
      <c r="CQ420" s="420"/>
      <c r="CR420" s="420"/>
      <c r="CS420" s="420"/>
      <c r="CT420" s="420"/>
      <c r="CU420" s="420"/>
      <c r="CV420" s="420"/>
      <c r="CW420" s="420"/>
      <c r="CX420" s="420"/>
      <c r="CY420" s="420"/>
      <c r="CZ420" s="420"/>
    </row>
    <row r="421" s="424" customFormat="true" ht="25.15" customHeight="true" x14ac:dyDescent="0.2">
      <c r="B421" s="770"/>
      <c r="C421" s="894" t="s">
        <v>235</v>
      </c>
      <c r="D421" s="848"/>
      <c r="E421" s="706">
        <v>-0.36551116975216835</v>
      </c>
      <c r="F421" s="659"/>
      <c r="G421" s="659"/>
      <c r="H421" s="894" t="s">
        <v>232</v>
      </c>
      <c r="I421" s="848"/>
      <c r="J421" s="707">
        <v>0.34857613937667586</v>
      </c>
      <c r="K421" s="659"/>
      <c r="L421" s="659"/>
      <c r="M421" s="894" t="s">
        <v>465</v>
      </c>
      <c r="N421" s="848"/>
      <c r="O421" s="708">
        <v>0.33374586291866382</v>
      </c>
      <c r="P421" s="659"/>
      <c r="Q421" s="659"/>
      <c r="AI421" s="417"/>
      <c r="AJ421" s="417"/>
      <c r="AK421" s="417"/>
      <c r="AL421" s="417"/>
      <c r="AM421" s="417"/>
      <c r="AN421" s="417"/>
      <c r="AO421" s="417"/>
      <c r="AP421" s="417"/>
      <c r="AQ421" s="417"/>
      <c r="AR421" s="417"/>
      <c r="AS421" s="417"/>
      <c r="AT421" s="417"/>
      <c r="AU421" s="417"/>
      <c r="AV421" s="417"/>
      <c r="AW421" s="417"/>
      <c r="AX421" s="417"/>
      <c r="AY421" s="417"/>
      <c r="AZ421" s="417"/>
      <c r="BA421" s="419"/>
      <c r="BB421" s="495"/>
      <c r="BC421" s="419"/>
      <c r="BD421" s="419"/>
      <c r="BE421" s="419"/>
      <c r="BF421" s="419"/>
      <c r="BG421" s="419"/>
      <c r="BH421" s="419"/>
      <c r="BI421" s="419"/>
      <c r="BJ421" s="419"/>
      <c r="BK421" s="419"/>
      <c r="BL421" s="419"/>
      <c r="BM421" s="419"/>
      <c r="BN421" s="419"/>
      <c r="BO421" s="419"/>
      <c r="BP421" s="419"/>
      <c r="BQ421" s="419"/>
      <c r="BR421" s="419"/>
      <c r="BS421" s="419"/>
      <c r="BT421" s="419"/>
      <c r="BU421" s="419"/>
      <c r="BV421" s="419"/>
      <c r="BW421" s="419"/>
      <c r="BX421" s="419"/>
      <c r="BY421" s="419"/>
      <c r="BZ421" s="420"/>
      <c r="CA421" s="420"/>
      <c r="CB421" s="420"/>
      <c r="CC421" s="420"/>
      <c r="CD421" s="420"/>
      <c r="CE421" s="420"/>
      <c r="CF421" s="420"/>
      <c r="CG421" s="420"/>
      <c r="CH421" s="420"/>
      <c r="CI421" s="420"/>
      <c r="CJ421" s="420"/>
      <c r="CK421" s="420"/>
      <c r="CL421" s="420"/>
      <c r="CM421" s="420"/>
      <c r="CN421" s="420"/>
      <c r="CO421" s="420"/>
      <c r="CP421" s="420"/>
      <c r="CQ421" s="420"/>
      <c r="CR421" s="420"/>
      <c r="CS421" s="420"/>
      <c r="CT421" s="420"/>
      <c r="CU421" s="420"/>
      <c r="CV421" s="420"/>
      <c r="CW421" s="420"/>
      <c r="CX421" s="420"/>
      <c r="CY421" s="420"/>
      <c r="CZ421" s="420"/>
    </row>
    <row r="422" s="424" customFormat="true" ht="25.15" customHeight="true" x14ac:dyDescent="0.2">
      <c r="B422" s="770"/>
      <c r="C422" s="894" t="s">
        <v>232</v>
      </c>
      <c r="D422" s="848"/>
      <c r="E422" s="706">
        <v>0.35452029913056615</v>
      </c>
      <c r="F422" s="659"/>
      <c r="G422" s="659"/>
      <c r="H422" s="894" t="s">
        <v>460</v>
      </c>
      <c r="I422" s="848"/>
      <c r="J422" s="707">
        <v>0.33861794858943522</v>
      </c>
      <c r="K422" s="659"/>
      <c r="L422" s="659"/>
      <c r="M422" s="894" t="s">
        <v>466</v>
      </c>
      <c r="N422" s="848"/>
      <c r="O422" s="708">
        <v>0.3279467005888434</v>
      </c>
      <c r="P422" s="659"/>
      <c r="Q422" s="659"/>
      <c r="AI422" s="417"/>
      <c r="AJ422" s="417"/>
      <c r="AK422" s="417"/>
      <c r="AL422" s="417"/>
      <c r="AM422" s="417"/>
      <c r="AN422" s="417"/>
      <c r="AO422" s="417"/>
      <c r="AP422" s="417"/>
      <c r="AQ422" s="417"/>
      <c r="AR422" s="417"/>
      <c r="AS422" s="417"/>
      <c r="AT422" s="417"/>
      <c r="AU422" s="417"/>
      <c r="AV422" s="417"/>
      <c r="AW422" s="417"/>
      <c r="AX422" s="417"/>
      <c r="AY422" s="417"/>
      <c r="AZ422" s="417"/>
      <c r="BA422" s="419"/>
      <c r="BB422" s="495"/>
      <c r="BC422" s="419"/>
      <c r="BD422" s="419"/>
      <c r="BE422" s="419"/>
      <c r="BF422" s="419"/>
      <c r="BG422" s="419"/>
      <c r="BH422" s="419"/>
      <c r="BI422" s="419"/>
      <c r="BJ422" s="419"/>
      <c r="BK422" s="419"/>
      <c r="BL422" s="419"/>
      <c r="BM422" s="419"/>
      <c r="BN422" s="419"/>
      <c r="BO422" s="419"/>
      <c r="BP422" s="419"/>
      <c r="BQ422" s="419"/>
      <c r="BR422" s="419"/>
      <c r="BS422" s="419"/>
      <c r="BT422" s="419"/>
      <c r="BU422" s="419"/>
      <c r="BV422" s="419"/>
      <c r="BW422" s="419"/>
      <c r="BX422" s="419"/>
      <c r="BY422" s="419"/>
      <c r="BZ422" s="420"/>
      <c r="CA422" s="420"/>
      <c r="CB422" s="420"/>
      <c r="CC422" s="420"/>
      <c r="CD422" s="420"/>
      <c r="CE422" s="420"/>
      <c r="CF422" s="420"/>
      <c r="CG422" s="420"/>
      <c r="CH422" s="420"/>
      <c r="CI422" s="420"/>
      <c r="CJ422" s="420"/>
      <c r="CK422" s="420"/>
      <c r="CL422" s="420"/>
      <c r="CM422" s="420"/>
      <c r="CN422" s="420"/>
      <c r="CO422" s="420"/>
      <c r="CP422" s="420"/>
      <c r="CQ422" s="420"/>
      <c r="CR422" s="420"/>
      <c r="CS422" s="420"/>
      <c r="CT422" s="420"/>
      <c r="CU422" s="420"/>
      <c r="CV422" s="420"/>
      <c r="CW422" s="420"/>
      <c r="CX422" s="420"/>
      <c r="CY422" s="420"/>
      <c r="CZ422" s="420"/>
    </row>
    <row r="423" s="424" customFormat="true" ht="25.15" customHeight="true" x14ac:dyDescent="0.2">
      <c r="B423" s="770"/>
      <c r="C423" s="894" t="s">
        <v>460</v>
      </c>
      <c r="D423" s="848"/>
      <c r="E423" s="706">
        <v>0.33739462101199852</v>
      </c>
      <c r="F423" s="659"/>
      <c r="G423" s="659"/>
      <c r="H423" s="894" t="s">
        <v>459</v>
      </c>
      <c r="I423" s="848"/>
      <c r="J423" s="707">
        <v>-0.29655210982648622</v>
      </c>
      <c r="K423" s="659"/>
      <c r="L423" s="659"/>
      <c r="M423" s="894" t="s">
        <v>467</v>
      </c>
      <c r="N423" s="848"/>
      <c r="O423" s="708">
        <v>0.30525693191712988</v>
      </c>
      <c r="P423" s="659"/>
      <c r="Q423" s="659"/>
      <c r="AI423" s="417"/>
      <c r="AJ423" s="417"/>
      <c r="AK423" s="417"/>
      <c r="AL423" s="417"/>
      <c r="AM423" s="417"/>
      <c r="AN423" s="417"/>
      <c r="AO423" s="417"/>
      <c r="AP423" s="417"/>
      <c r="AQ423" s="417"/>
      <c r="AR423" s="417"/>
      <c r="AS423" s="417"/>
      <c r="AT423" s="417"/>
      <c r="AU423" s="417"/>
      <c r="AV423" s="417"/>
      <c r="AW423" s="417"/>
      <c r="AX423" s="417"/>
      <c r="AY423" s="417"/>
      <c r="AZ423" s="417"/>
      <c r="BA423" s="419"/>
      <c r="BB423" s="495"/>
      <c r="BC423" s="419"/>
      <c r="BD423" s="419"/>
      <c r="BE423" s="419"/>
      <c r="BF423" s="419"/>
      <c r="BG423" s="419"/>
      <c r="BH423" s="419"/>
      <c r="BI423" s="419"/>
      <c r="BJ423" s="419"/>
      <c r="BK423" s="419"/>
      <c r="BL423" s="419"/>
      <c r="BM423" s="419"/>
      <c r="BN423" s="419"/>
      <c r="BO423" s="419"/>
      <c r="BP423" s="419"/>
      <c r="BQ423" s="419"/>
      <c r="BR423" s="419"/>
      <c r="BS423" s="419"/>
      <c r="BT423" s="419"/>
      <c r="BU423" s="419"/>
      <c r="BV423" s="419"/>
      <c r="BW423" s="419"/>
      <c r="BX423" s="419"/>
      <c r="BY423" s="419"/>
      <c r="BZ423" s="420"/>
      <c r="CA423" s="420"/>
      <c r="CB423" s="420"/>
      <c r="CC423" s="420"/>
      <c r="CD423" s="420"/>
      <c r="CE423" s="420"/>
      <c r="CF423" s="420"/>
      <c r="CG423" s="420"/>
      <c r="CH423" s="420"/>
      <c r="CI423" s="420"/>
      <c r="CJ423" s="420"/>
      <c r="CK423" s="420"/>
      <c r="CL423" s="420"/>
      <c r="CM423" s="420"/>
      <c r="CN423" s="420"/>
      <c r="CO423" s="420"/>
      <c r="CP423" s="420"/>
      <c r="CQ423" s="420"/>
      <c r="CR423" s="420"/>
      <c r="CS423" s="420"/>
      <c r="CT423" s="420"/>
      <c r="CU423" s="420"/>
      <c r="CV423" s="420"/>
      <c r="CW423" s="420"/>
      <c r="CX423" s="420"/>
      <c r="CY423" s="420"/>
      <c r="CZ423" s="420"/>
    </row>
    <row r="424" s="424" customFormat="true" ht="25.15" customHeight="true" x14ac:dyDescent="0.2">
      <c r="B424" s="770"/>
      <c r="C424" s="894" t="s">
        <v>468</v>
      </c>
      <c r="D424" s="848"/>
      <c r="E424" s="706">
        <v>0.33662181788266371</v>
      </c>
      <c r="F424" s="659"/>
      <c r="G424" s="659"/>
      <c r="H424" s="894" t="s">
        <v>461</v>
      </c>
      <c r="I424" s="848"/>
      <c r="J424" s="707">
        <v>0.29127304443022595</v>
      </c>
      <c r="K424" s="659"/>
      <c r="L424" s="659"/>
      <c r="M424" s="894" t="s">
        <v>221</v>
      </c>
      <c r="N424" s="848"/>
      <c r="O424" s="708">
        <v>-0.29051532210197201</v>
      </c>
      <c r="P424" s="659"/>
      <c r="Q424" s="659"/>
      <c r="AI424" s="417"/>
      <c r="AJ424" s="417"/>
      <c r="AK424" s="417"/>
      <c r="AL424" s="417"/>
      <c r="AM424" s="417"/>
      <c r="AN424" s="417"/>
      <c r="AO424" s="417"/>
      <c r="AP424" s="417"/>
      <c r="AQ424" s="417"/>
      <c r="AR424" s="417"/>
      <c r="AS424" s="417"/>
      <c r="AT424" s="417"/>
      <c r="AU424" s="417"/>
      <c r="AV424" s="417"/>
      <c r="AW424" s="417"/>
      <c r="AX424" s="417"/>
      <c r="AY424" s="417"/>
      <c r="AZ424" s="417"/>
      <c r="BA424" s="419"/>
      <c r="BB424" s="495"/>
      <c r="BC424" s="419"/>
      <c r="BD424" s="419"/>
      <c r="BE424" s="419"/>
      <c r="BF424" s="419"/>
      <c r="BG424" s="419"/>
      <c r="BH424" s="419"/>
      <c r="BI424" s="419"/>
      <c r="BJ424" s="419"/>
      <c r="BK424" s="419"/>
      <c r="BL424" s="419"/>
      <c r="BM424" s="419"/>
      <c r="BN424" s="419"/>
      <c r="BO424" s="419"/>
      <c r="BP424" s="419"/>
      <c r="BQ424" s="419"/>
      <c r="BR424" s="419"/>
      <c r="BS424" s="419"/>
      <c r="BT424" s="419"/>
      <c r="BU424" s="419"/>
      <c r="BV424" s="419"/>
      <c r="BW424" s="419"/>
      <c r="BX424" s="419"/>
      <c r="BY424" s="419"/>
      <c r="BZ424" s="420"/>
      <c r="CA424" s="420"/>
      <c r="CB424" s="420"/>
      <c r="CC424" s="420"/>
      <c r="CD424" s="420"/>
      <c r="CE424" s="420"/>
      <c r="CF424" s="420"/>
      <c r="CG424" s="420"/>
      <c r="CH424" s="420"/>
      <c r="CI424" s="420"/>
      <c r="CJ424" s="420"/>
      <c r="CK424" s="420"/>
      <c r="CL424" s="420"/>
      <c r="CM424" s="420"/>
      <c r="CN424" s="420"/>
      <c r="CO424" s="420"/>
      <c r="CP424" s="420"/>
      <c r="CQ424" s="420"/>
      <c r="CR424" s="420"/>
      <c r="CS424" s="420"/>
      <c r="CT424" s="420"/>
      <c r="CU424" s="420"/>
      <c r="CV424" s="420"/>
      <c r="CW424" s="420"/>
      <c r="CX424" s="420"/>
      <c r="CY424" s="420"/>
      <c r="CZ424" s="420"/>
    </row>
    <row r="425" s="424" customFormat="true" ht="25.15" customHeight="true" x14ac:dyDescent="0.2">
      <c r="B425" s="770"/>
      <c r="C425" s="894" t="s">
        <v>389</v>
      </c>
      <c r="D425" s="848"/>
      <c r="E425" s="706">
        <v>0.33326164743380832</v>
      </c>
      <c r="F425" s="659"/>
      <c r="G425" s="659"/>
      <c r="H425" s="894" t="s">
        <v>389</v>
      </c>
      <c r="I425" s="848"/>
      <c r="J425" s="707">
        <v>0.2870079841966503</v>
      </c>
      <c r="K425" s="659"/>
      <c r="L425" s="659"/>
      <c r="M425" s="894" t="s">
        <v>469</v>
      </c>
      <c r="N425" s="848"/>
      <c r="O425" s="708">
        <v>0.27514583012260496</v>
      </c>
      <c r="P425" s="659"/>
      <c r="Q425" s="659"/>
      <c r="AI425" s="417"/>
      <c r="AJ425" s="417"/>
      <c r="AK425" s="417"/>
      <c r="AL425" s="417"/>
      <c r="AM425" s="417"/>
      <c r="AN425" s="417"/>
      <c r="AO425" s="417"/>
      <c r="AP425" s="417"/>
      <c r="AQ425" s="417"/>
      <c r="AR425" s="417"/>
      <c r="AS425" s="417"/>
      <c r="AT425" s="417"/>
      <c r="AU425" s="417"/>
      <c r="AV425" s="417"/>
      <c r="AW425" s="417"/>
      <c r="AX425" s="417"/>
      <c r="AY425" s="417"/>
      <c r="AZ425" s="417"/>
      <c r="BA425" s="419"/>
      <c r="BB425" s="495"/>
      <c r="BC425" s="419"/>
      <c r="BD425" s="419"/>
      <c r="BE425" s="419"/>
      <c r="BF425" s="419"/>
      <c r="BG425" s="419"/>
      <c r="BH425" s="419"/>
      <c r="BI425" s="419"/>
      <c r="BJ425" s="419"/>
      <c r="BK425" s="419"/>
      <c r="BL425" s="419"/>
      <c r="BM425" s="419"/>
      <c r="BN425" s="419"/>
      <c r="BO425" s="419"/>
      <c r="BP425" s="419"/>
      <c r="BQ425" s="419"/>
      <c r="BR425" s="419"/>
      <c r="BS425" s="419"/>
      <c r="BT425" s="419"/>
      <c r="BU425" s="419"/>
      <c r="BV425" s="419"/>
      <c r="BW425" s="419"/>
      <c r="BX425" s="419"/>
      <c r="BY425" s="419"/>
      <c r="BZ425" s="420"/>
      <c r="CA425" s="420"/>
      <c r="CB425" s="420"/>
      <c r="CC425" s="420"/>
      <c r="CD425" s="420"/>
      <c r="CE425" s="420"/>
      <c r="CF425" s="420"/>
      <c r="CG425" s="420"/>
      <c r="CH425" s="420"/>
      <c r="CI425" s="420"/>
      <c r="CJ425" s="420"/>
      <c r="CK425" s="420"/>
      <c r="CL425" s="420"/>
      <c r="CM425" s="420"/>
      <c r="CN425" s="420"/>
      <c r="CO425" s="420"/>
      <c r="CP425" s="420"/>
      <c r="CQ425" s="420"/>
      <c r="CR425" s="420"/>
      <c r="CS425" s="420"/>
      <c r="CT425" s="420"/>
      <c r="CU425" s="420"/>
      <c r="CV425" s="420"/>
      <c r="CW425" s="420"/>
      <c r="CX425" s="420"/>
      <c r="CY425" s="420"/>
      <c r="CZ425" s="420"/>
    </row>
    <row r="426" s="424" customFormat="true" ht="25.15" customHeight="true" x14ac:dyDescent="0.2">
      <c r="B426" s="770"/>
      <c r="C426" s="894" t="s">
        <v>470</v>
      </c>
      <c r="D426" s="848"/>
      <c r="E426" s="706">
        <v>-0.31260369856888748</v>
      </c>
      <c r="F426" s="659"/>
      <c r="G426" s="659"/>
      <c r="H426" s="894" t="s">
        <v>465</v>
      </c>
      <c r="I426" s="848"/>
      <c r="J426" s="707">
        <v>0.28115123109690854</v>
      </c>
      <c r="K426" s="659"/>
      <c r="L426" s="659"/>
      <c r="M426" s="894" t="s">
        <v>449</v>
      </c>
      <c r="N426" s="848"/>
      <c r="O426" s="708">
        <v>0.26215601985718667</v>
      </c>
      <c r="P426" s="659"/>
      <c r="Q426" s="659"/>
      <c r="AI426" s="417"/>
      <c r="AJ426" s="417"/>
      <c r="AK426" s="417"/>
      <c r="AL426" s="417"/>
      <c r="AM426" s="417"/>
      <c r="AN426" s="417"/>
      <c r="AO426" s="417"/>
      <c r="AP426" s="417"/>
      <c r="AQ426" s="417"/>
      <c r="AR426" s="417"/>
      <c r="AS426" s="417"/>
      <c r="AT426" s="417"/>
      <c r="AU426" s="417"/>
      <c r="AV426" s="417"/>
      <c r="AW426" s="417"/>
      <c r="AX426" s="417"/>
      <c r="AY426" s="417"/>
      <c r="AZ426" s="417"/>
      <c r="BA426" s="419"/>
      <c r="BB426" s="495"/>
      <c r="BC426" s="419"/>
      <c r="BD426" s="419"/>
      <c r="BE426" s="419"/>
      <c r="BF426" s="419"/>
      <c r="BG426" s="419"/>
      <c r="BH426" s="419"/>
      <c r="BI426" s="419"/>
      <c r="BJ426" s="419"/>
      <c r="BK426" s="419"/>
      <c r="BL426" s="419"/>
      <c r="BM426" s="419"/>
      <c r="BN426" s="419"/>
      <c r="BO426" s="419"/>
      <c r="BP426" s="419"/>
      <c r="BQ426" s="419"/>
      <c r="BR426" s="419"/>
      <c r="BS426" s="419"/>
      <c r="BT426" s="419"/>
      <c r="BU426" s="419"/>
      <c r="BV426" s="419"/>
      <c r="BW426" s="419"/>
      <c r="BX426" s="419"/>
      <c r="BY426" s="419"/>
      <c r="BZ426" s="420"/>
      <c r="CA426" s="420"/>
      <c r="CB426" s="420"/>
      <c r="CC426" s="420"/>
      <c r="CD426" s="420"/>
      <c r="CE426" s="420"/>
      <c r="CF426" s="420"/>
      <c r="CG426" s="420"/>
      <c r="CH426" s="420"/>
      <c r="CI426" s="420"/>
      <c r="CJ426" s="420"/>
      <c r="CK426" s="420"/>
      <c r="CL426" s="420"/>
      <c r="CM426" s="420"/>
      <c r="CN426" s="420"/>
      <c r="CO426" s="420"/>
      <c r="CP426" s="420"/>
      <c r="CQ426" s="420"/>
      <c r="CR426" s="420"/>
      <c r="CS426" s="420"/>
      <c r="CT426" s="420"/>
      <c r="CU426" s="420"/>
      <c r="CV426" s="420"/>
      <c r="CW426" s="420"/>
      <c r="CX426" s="420"/>
      <c r="CY426" s="420"/>
      <c r="CZ426" s="420"/>
    </row>
    <row r="427" s="424" customFormat="true" ht="25.15" customHeight="true" x14ac:dyDescent="0.2">
      <c r="B427" s="770"/>
      <c r="C427" s="894" t="s">
        <v>461</v>
      </c>
      <c r="D427" s="848"/>
      <c r="E427" s="706">
        <v>0.29952659223843658</v>
      </c>
      <c r="F427" s="659"/>
      <c r="G427" s="659"/>
      <c r="H427" s="894" t="s">
        <v>352</v>
      </c>
      <c r="I427" s="848"/>
      <c r="J427" s="707">
        <v>-0.25972415382281971</v>
      </c>
      <c r="K427" s="659"/>
      <c r="L427" s="659"/>
      <c r="M427" s="894" t="s">
        <v>457</v>
      </c>
      <c r="N427" s="848"/>
      <c r="O427" s="708">
        <v>0.25645818102340889</v>
      </c>
      <c r="P427" s="659"/>
      <c r="Q427" s="659"/>
      <c r="AI427" s="417"/>
      <c r="AJ427" s="417"/>
      <c r="AK427" s="417"/>
      <c r="AL427" s="417"/>
      <c r="AM427" s="417"/>
      <c r="AN427" s="417"/>
      <c r="AO427" s="417"/>
      <c r="AP427" s="417"/>
      <c r="AQ427" s="417"/>
      <c r="AR427" s="417"/>
      <c r="AS427" s="417"/>
      <c r="AT427" s="417"/>
      <c r="AU427" s="417"/>
      <c r="AV427" s="417"/>
      <c r="AW427" s="417"/>
      <c r="AX427" s="417"/>
      <c r="AY427" s="417"/>
      <c r="AZ427" s="417"/>
      <c r="BA427" s="419"/>
      <c r="BB427" s="495"/>
      <c r="BC427" s="419"/>
      <c r="BD427" s="419"/>
      <c r="BE427" s="419"/>
      <c r="BF427" s="419"/>
      <c r="BG427" s="419"/>
      <c r="BH427" s="419"/>
      <c r="BI427" s="419"/>
      <c r="BJ427" s="419"/>
      <c r="BK427" s="419"/>
      <c r="BL427" s="419"/>
      <c r="BM427" s="419"/>
      <c r="BN427" s="419"/>
      <c r="BO427" s="419"/>
      <c r="BP427" s="419"/>
      <c r="BQ427" s="419"/>
      <c r="BR427" s="419"/>
      <c r="BS427" s="419"/>
      <c r="BT427" s="419"/>
      <c r="BU427" s="419"/>
      <c r="BV427" s="419"/>
      <c r="BW427" s="419"/>
      <c r="BX427" s="419"/>
      <c r="BY427" s="419"/>
      <c r="BZ427" s="420"/>
      <c r="CA427" s="420"/>
      <c r="CB427" s="420"/>
      <c r="CC427" s="420"/>
      <c r="CD427" s="420"/>
      <c r="CE427" s="420"/>
      <c r="CF427" s="420"/>
      <c r="CG427" s="420"/>
      <c r="CH427" s="420"/>
      <c r="CI427" s="420"/>
      <c r="CJ427" s="420"/>
      <c r="CK427" s="420"/>
      <c r="CL427" s="420"/>
      <c r="CM427" s="420"/>
      <c r="CN427" s="420"/>
      <c r="CO427" s="420"/>
      <c r="CP427" s="420"/>
      <c r="CQ427" s="420"/>
      <c r="CR427" s="420"/>
      <c r="CS427" s="420"/>
      <c r="CT427" s="420"/>
      <c r="CU427" s="420"/>
      <c r="CV427" s="420"/>
      <c r="CW427" s="420"/>
      <c r="CX427" s="420"/>
      <c r="CY427" s="420"/>
      <c r="CZ427" s="420"/>
    </row>
    <row r="428" s="424" customFormat="true" ht="25.15" customHeight="true" x14ac:dyDescent="0.2">
      <c r="B428" s="770"/>
      <c r="C428" s="894" t="s">
        <v>465</v>
      </c>
      <c r="D428" s="848"/>
      <c r="E428" s="706">
        <v>0.28479694705588843</v>
      </c>
      <c r="F428" s="659"/>
      <c r="G428" s="659"/>
      <c r="H428" s="894" t="s">
        <v>471</v>
      </c>
      <c r="I428" s="848"/>
      <c r="J428" s="707">
        <v>0.25254519138069287</v>
      </c>
      <c r="K428" s="659"/>
      <c r="L428" s="659"/>
      <c r="M428" s="894" t="s">
        <v>235</v>
      </c>
      <c r="N428" s="848"/>
      <c r="O428" s="708">
        <v>-0.2559531948895114</v>
      </c>
      <c r="P428" s="659"/>
      <c r="Q428" s="659"/>
      <c r="AI428" s="417"/>
      <c r="AJ428" s="417"/>
      <c r="AK428" s="417"/>
      <c r="AL428" s="417"/>
      <c r="AM428" s="417"/>
      <c r="AN428" s="417"/>
      <c r="AO428" s="417"/>
      <c r="AP428" s="417"/>
      <c r="AQ428" s="417"/>
      <c r="AR428" s="417"/>
      <c r="AS428" s="417"/>
      <c r="AT428" s="417"/>
      <c r="AU428" s="417"/>
      <c r="AV428" s="417"/>
      <c r="AW428" s="417"/>
      <c r="AX428" s="417"/>
      <c r="AY428" s="417"/>
      <c r="AZ428" s="417"/>
      <c r="BA428" s="419"/>
      <c r="BB428" s="495"/>
      <c r="BC428" s="419"/>
      <c r="BD428" s="419"/>
      <c r="BE428" s="419"/>
      <c r="BF428" s="419"/>
      <c r="BG428" s="419"/>
      <c r="BH428" s="419"/>
      <c r="BI428" s="419"/>
      <c r="BJ428" s="419"/>
      <c r="BK428" s="419"/>
      <c r="BL428" s="419"/>
      <c r="BM428" s="419"/>
      <c r="BN428" s="419"/>
      <c r="BO428" s="419"/>
      <c r="BP428" s="419"/>
      <c r="BQ428" s="419"/>
      <c r="BR428" s="419"/>
      <c r="BS428" s="419"/>
      <c r="BT428" s="419"/>
      <c r="BU428" s="419"/>
      <c r="BV428" s="419"/>
      <c r="BW428" s="419"/>
      <c r="BX428" s="419"/>
      <c r="BY428" s="419"/>
      <c r="BZ428" s="420"/>
      <c r="CA428" s="420"/>
      <c r="CB428" s="420"/>
      <c r="CC428" s="420"/>
      <c r="CD428" s="420"/>
      <c r="CE428" s="420"/>
      <c r="CF428" s="420"/>
      <c r="CG428" s="420"/>
      <c r="CH428" s="420"/>
      <c r="CI428" s="420"/>
      <c r="CJ428" s="420"/>
      <c r="CK428" s="420"/>
      <c r="CL428" s="420"/>
      <c r="CM428" s="420"/>
      <c r="CN428" s="420"/>
      <c r="CO428" s="420"/>
      <c r="CP428" s="420"/>
      <c r="CQ428" s="420"/>
      <c r="CR428" s="420"/>
      <c r="CS428" s="420"/>
      <c r="CT428" s="420"/>
      <c r="CU428" s="420"/>
      <c r="CV428" s="420"/>
      <c r="CW428" s="420"/>
      <c r="CX428" s="420"/>
      <c r="CY428" s="420"/>
      <c r="CZ428" s="420"/>
    </row>
    <row r="429" s="424" customFormat="true" ht="25.15" customHeight="true" x14ac:dyDescent="0.2">
      <c r="B429" s="770"/>
      <c r="C429" s="894" t="s">
        <v>471</v>
      </c>
      <c r="D429" s="848"/>
      <c r="E429" s="706">
        <v>0.25525388743452615</v>
      </c>
      <c r="F429" s="659"/>
      <c r="G429" s="659"/>
      <c r="H429" s="894" t="s">
        <v>468</v>
      </c>
      <c r="I429" s="848"/>
      <c r="J429" s="707">
        <v>0.24330109448184162</v>
      </c>
      <c r="K429" s="659"/>
      <c r="L429" s="659"/>
      <c r="M429" s="894" t="s">
        <v>472</v>
      </c>
      <c r="N429" s="848"/>
      <c r="O429" s="708">
        <v>0.23534009966034297</v>
      </c>
      <c r="P429" s="659"/>
      <c r="Q429" s="659"/>
      <c r="AI429" s="417"/>
      <c r="AJ429" s="417"/>
      <c r="AK429" s="417"/>
      <c r="AL429" s="417"/>
      <c r="AM429" s="417"/>
      <c r="AN429" s="417"/>
      <c r="AO429" s="417"/>
      <c r="AP429" s="417"/>
      <c r="AQ429" s="417"/>
      <c r="AR429" s="417"/>
      <c r="AS429" s="417"/>
      <c r="AT429" s="417"/>
      <c r="AU429" s="417"/>
      <c r="AV429" s="417"/>
      <c r="AW429" s="417"/>
      <c r="AX429" s="417"/>
      <c r="AY429" s="417"/>
      <c r="AZ429" s="417"/>
      <c r="BA429" s="419"/>
      <c r="BB429" s="495"/>
      <c r="BC429" s="419"/>
      <c r="BD429" s="419"/>
      <c r="BE429" s="419"/>
      <c r="BF429" s="419"/>
      <c r="BG429" s="419"/>
      <c r="BH429" s="419"/>
      <c r="BI429" s="419"/>
      <c r="BJ429" s="419"/>
      <c r="BK429" s="419"/>
      <c r="BL429" s="419"/>
      <c r="BM429" s="419"/>
      <c r="BN429" s="419"/>
      <c r="BO429" s="419"/>
      <c r="BP429" s="419"/>
      <c r="BQ429" s="419"/>
      <c r="BR429" s="419"/>
      <c r="BS429" s="419"/>
      <c r="BT429" s="419"/>
      <c r="BU429" s="419"/>
      <c r="BV429" s="419"/>
      <c r="BW429" s="419"/>
      <c r="BX429" s="419"/>
      <c r="BY429" s="419"/>
      <c r="BZ429" s="420"/>
      <c r="CA429" s="420"/>
      <c r="CB429" s="420"/>
      <c r="CC429" s="420"/>
      <c r="CD429" s="420"/>
      <c r="CE429" s="420"/>
      <c r="CF429" s="420"/>
      <c r="CG429" s="420"/>
      <c r="CH429" s="420"/>
      <c r="CI429" s="420"/>
      <c r="CJ429" s="420"/>
      <c r="CK429" s="420"/>
      <c r="CL429" s="420"/>
      <c r="CM429" s="420"/>
      <c r="CN429" s="420"/>
      <c r="CO429" s="420"/>
      <c r="CP429" s="420"/>
      <c r="CQ429" s="420"/>
      <c r="CR429" s="420"/>
      <c r="CS429" s="420"/>
      <c r="CT429" s="420"/>
      <c r="CU429" s="420"/>
      <c r="CV429" s="420"/>
      <c r="CW429" s="420"/>
      <c r="CX429" s="420"/>
      <c r="CY429" s="420"/>
      <c r="CZ429" s="420"/>
    </row>
    <row r="430" s="424" customFormat="true" ht="25.15" customHeight="true" x14ac:dyDescent="0.2">
      <c r="B430" s="770"/>
      <c r="C430" s="894" t="s">
        <v>363</v>
      </c>
      <c r="D430" s="848"/>
      <c r="E430" s="706">
        <v>0.25249288783281737</v>
      </c>
      <c r="F430" s="659"/>
      <c r="G430" s="659"/>
      <c r="H430" s="894" t="s">
        <v>363</v>
      </c>
      <c r="I430" s="848"/>
      <c r="J430" s="707">
        <v>0.2386654889814398</v>
      </c>
      <c r="K430" s="659"/>
      <c r="L430" s="659"/>
      <c r="M430" s="894" t="s">
        <v>389</v>
      </c>
      <c r="N430" s="848"/>
      <c r="O430" s="708">
        <v>0.22461945858227633</v>
      </c>
      <c r="P430" s="659"/>
      <c r="Q430" s="659"/>
      <c r="AI430" s="417"/>
      <c r="AJ430" s="417"/>
      <c r="AK430" s="417"/>
      <c r="AL430" s="417"/>
      <c r="AM430" s="417"/>
      <c r="AN430" s="417"/>
      <c r="AO430" s="417"/>
      <c r="AP430" s="417"/>
      <c r="AQ430" s="417"/>
      <c r="AR430" s="417"/>
      <c r="AS430" s="417"/>
      <c r="AT430" s="417"/>
      <c r="AU430" s="417"/>
      <c r="AV430" s="417"/>
      <c r="AW430" s="417"/>
      <c r="AX430" s="417"/>
      <c r="AY430" s="417"/>
      <c r="AZ430" s="417"/>
      <c r="BA430" s="419"/>
      <c r="BB430" s="495"/>
      <c r="BC430" s="419"/>
      <c r="BD430" s="419"/>
      <c r="BE430" s="419"/>
      <c r="BF430" s="419"/>
      <c r="BG430" s="419"/>
      <c r="BH430" s="419"/>
      <c r="BI430" s="419"/>
      <c r="BJ430" s="419"/>
      <c r="BK430" s="419"/>
      <c r="BL430" s="419"/>
      <c r="BM430" s="419"/>
      <c r="BN430" s="419"/>
      <c r="BO430" s="419"/>
      <c r="BP430" s="419"/>
      <c r="BQ430" s="419"/>
      <c r="BR430" s="419"/>
      <c r="BS430" s="419"/>
      <c r="BT430" s="419"/>
      <c r="BU430" s="419"/>
      <c r="BV430" s="419"/>
      <c r="BW430" s="419"/>
      <c r="BX430" s="419"/>
      <c r="BY430" s="419"/>
      <c r="BZ430" s="420"/>
      <c r="CA430" s="420"/>
      <c r="CB430" s="420"/>
      <c r="CC430" s="420"/>
      <c r="CD430" s="420"/>
      <c r="CE430" s="420"/>
      <c r="CF430" s="420"/>
      <c r="CG430" s="420"/>
      <c r="CH430" s="420"/>
      <c r="CI430" s="420"/>
      <c r="CJ430" s="420"/>
      <c r="CK430" s="420"/>
      <c r="CL430" s="420"/>
      <c r="CM430" s="420"/>
      <c r="CN430" s="420"/>
      <c r="CO430" s="420"/>
      <c r="CP430" s="420"/>
      <c r="CQ430" s="420"/>
      <c r="CR430" s="420"/>
      <c r="CS430" s="420"/>
      <c r="CT430" s="420"/>
      <c r="CU430" s="420"/>
      <c r="CV430" s="420"/>
      <c r="CW430" s="420"/>
      <c r="CX430" s="420"/>
      <c r="CY430" s="420"/>
      <c r="CZ430" s="420"/>
    </row>
    <row r="431" s="424" customFormat="true" ht="25.15" customHeight="true" x14ac:dyDescent="0.2">
      <c r="B431" s="770"/>
      <c r="C431" s="894" t="s">
        <v>352</v>
      </c>
      <c r="D431" s="848"/>
      <c r="E431" s="706">
        <v>-0.23433294120201706</v>
      </c>
      <c r="F431" s="659"/>
      <c r="G431" s="659"/>
      <c r="H431" s="894" t="s">
        <v>470</v>
      </c>
      <c r="I431" s="848"/>
      <c r="J431" s="707">
        <v>-0.21415783147653861</v>
      </c>
      <c r="K431" s="659"/>
      <c r="L431" s="659"/>
      <c r="M431" s="894" t="s">
        <v>464</v>
      </c>
      <c r="N431" s="848"/>
      <c r="O431" s="708">
        <v>0.22302585789473195</v>
      </c>
      <c r="P431" s="659"/>
      <c r="Q431" s="659"/>
      <c r="AI431" s="417"/>
      <c r="AJ431" s="417"/>
      <c r="AK431" s="417"/>
      <c r="AL431" s="417"/>
      <c r="AM431" s="417"/>
      <c r="AN431" s="417"/>
      <c r="AO431" s="417"/>
      <c r="AP431" s="417"/>
      <c r="AQ431" s="417"/>
      <c r="AR431" s="417"/>
      <c r="AS431" s="417"/>
      <c r="AT431" s="417"/>
      <c r="AU431" s="417"/>
      <c r="AV431" s="417"/>
      <c r="AW431" s="417"/>
      <c r="AX431" s="417"/>
      <c r="AY431" s="417"/>
      <c r="AZ431" s="417"/>
      <c r="BA431" s="419"/>
      <c r="BB431" s="495"/>
      <c r="BC431" s="419"/>
      <c r="BD431" s="419"/>
      <c r="BE431" s="419"/>
      <c r="BF431" s="419"/>
      <c r="BG431" s="419"/>
      <c r="BH431" s="419"/>
      <c r="BI431" s="419"/>
      <c r="BJ431" s="419"/>
      <c r="BK431" s="419"/>
      <c r="BL431" s="419"/>
      <c r="BM431" s="419"/>
      <c r="BN431" s="419"/>
      <c r="BO431" s="419"/>
      <c r="BP431" s="419"/>
      <c r="BQ431" s="419"/>
      <c r="BR431" s="419"/>
      <c r="BS431" s="419"/>
      <c r="BT431" s="419"/>
      <c r="BU431" s="419"/>
      <c r="BV431" s="419"/>
      <c r="BW431" s="419"/>
      <c r="BX431" s="419"/>
      <c r="BY431" s="419"/>
      <c r="BZ431" s="420"/>
      <c r="CA431" s="420"/>
      <c r="CB431" s="420"/>
      <c r="CC431" s="420"/>
      <c r="CD431" s="420"/>
      <c r="CE431" s="420"/>
      <c r="CF431" s="420"/>
      <c r="CG431" s="420"/>
      <c r="CH431" s="420"/>
      <c r="CI431" s="420"/>
      <c r="CJ431" s="420"/>
      <c r="CK431" s="420"/>
      <c r="CL431" s="420"/>
      <c r="CM431" s="420"/>
      <c r="CN431" s="420"/>
      <c r="CO431" s="420"/>
      <c r="CP431" s="420"/>
      <c r="CQ431" s="420"/>
      <c r="CR431" s="420"/>
      <c r="CS431" s="420"/>
      <c r="CT431" s="420"/>
      <c r="CU431" s="420"/>
      <c r="CV431" s="420"/>
      <c r="CW431" s="420"/>
      <c r="CX431" s="420"/>
      <c r="CY431" s="420"/>
      <c r="CZ431" s="420"/>
    </row>
    <row r="432" s="424" customFormat="true" ht="25.15" customHeight="true" x14ac:dyDescent="0.2">
      <c r="B432" s="770"/>
      <c r="C432" s="894" t="s">
        <v>473</v>
      </c>
      <c r="D432" s="848"/>
      <c r="E432" s="706">
        <v>0.18901211720104499</v>
      </c>
      <c r="F432" s="659"/>
      <c r="G432" s="659"/>
      <c r="H432" s="894" t="s">
        <v>473</v>
      </c>
      <c r="I432" s="848"/>
      <c r="J432" s="707">
        <v>0.18387076002254854</v>
      </c>
      <c r="K432" s="659"/>
      <c r="L432" s="659"/>
      <c r="M432" s="894" t="s">
        <v>474</v>
      </c>
      <c r="N432" s="848"/>
      <c r="O432" s="708">
        <v>0.19693923311912423</v>
      </c>
      <c r="P432" s="659"/>
      <c r="Q432" s="659"/>
      <c r="AI432" s="417"/>
      <c r="AJ432" s="417"/>
      <c r="AK432" s="417"/>
      <c r="AL432" s="417"/>
      <c r="AM432" s="417"/>
      <c r="AN432" s="417"/>
      <c r="AO432" s="417"/>
      <c r="AP432" s="417"/>
      <c r="AQ432" s="417"/>
      <c r="AR432" s="417"/>
      <c r="AS432" s="417"/>
      <c r="AT432" s="417"/>
      <c r="AU432" s="417"/>
      <c r="AV432" s="417"/>
      <c r="AW432" s="417"/>
      <c r="AX432" s="417"/>
      <c r="AY432" s="417"/>
      <c r="AZ432" s="417"/>
      <c r="BA432" s="419"/>
      <c r="BB432" s="495"/>
      <c r="BC432" s="419"/>
      <c r="BD432" s="419"/>
      <c r="BE432" s="419"/>
      <c r="BF432" s="419"/>
      <c r="BG432" s="419"/>
      <c r="BH432" s="419"/>
      <c r="BI432" s="419"/>
      <c r="BJ432" s="419"/>
      <c r="BK432" s="419"/>
      <c r="BL432" s="419"/>
      <c r="BM432" s="419"/>
      <c r="BN432" s="419"/>
      <c r="BO432" s="419"/>
      <c r="BP432" s="419"/>
      <c r="BQ432" s="419"/>
      <c r="BR432" s="419"/>
      <c r="BS432" s="419"/>
      <c r="BT432" s="419"/>
      <c r="BU432" s="419"/>
      <c r="BV432" s="419"/>
      <c r="BW432" s="419"/>
      <c r="BX432" s="419"/>
      <c r="BY432" s="419"/>
      <c r="BZ432" s="420"/>
      <c r="CA432" s="420"/>
      <c r="CB432" s="420"/>
      <c r="CC432" s="420"/>
      <c r="CD432" s="420"/>
      <c r="CE432" s="420"/>
      <c r="CF432" s="420"/>
      <c r="CG432" s="420"/>
      <c r="CH432" s="420"/>
      <c r="CI432" s="420"/>
      <c r="CJ432" s="420"/>
      <c r="CK432" s="420"/>
      <c r="CL432" s="420"/>
      <c r="CM432" s="420"/>
      <c r="CN432" s="420"/>
      <c r="CO432" s="420"/>
      <c r="CP432" s="420"/>
      <c r="CQ432" s="420"/>
      <c r="CR432" s="420"/>
      <c r="CS432" s="420"/>
      <c r="CT432" s="420"/>
      <c r="CU432" s="420"/>
      <c r="CV432" s="420"/>
      <c r="CW432" s="420"/>
      <c r="CX432" s="420"/>
      <c r="CY432" s="420"/>
      <c r="CZ432" s="420"/>
    </row>
    <row r="433" s="424" customFormat="true" ht="25.15" customHeight="true" x14ac:dyDescent="0.2">
      <c r="B433" s="770"/>
      <c r="C433" s="894" t="s">
        <v>475</v>
      </c>
      <c r="D433" s="848"/>
      <c r="E433" s="706">
        <v>0.16385104721648855</v>
      </c>
      <c r="F433" s="659"/>
      <c r="G433" s="659"/>
      <c r="H433" s="894" t="s">
        <v>245</v>
      </c>
      <c r="I433" s="848"/>
      <c r="J433" s="707">
        <v>0.17520614917361793</v>
      </c>
      <c r="K433" s="659"/>
      <c r="L433" s="659"/>
      <c r="M433" s="894" t="s">
        <v>232</v>
      </c>
      <c r="N433" s="848"/>
      <c r="O433" s="708">
        <v>0.19685759703817948</v>
      </c>
      <c r="P433" s="659"/>
      <c r="Q433" s="659"/>
      <c r="AI433" s="417"/>
      <c r="AJ433" s="417"/>
      <c r="AK433" s="417"/>
      <c r="AL433" s="417"/>
      <c r="AM433" s="417"/>
      <c r="AN433" s="417"/>
      <c r="AO433" s="417"/>
      <c r="AP433" s="417"/>
      <c r="AQ433" s="417"/>
      <c r="AR433" s="417"/>
      <c r="AS433" s="417"/>
      <c r="AT433" s="417"/>
      <c r="AU433" s="417"/>
      <c r="AV433" s="417"/>
      <c r="AW433" s="417"/>
      <c r="AX433" s="417"/>
      <c r="AY433" s="417"/>
      <c r="AZ433" s="417"/>
      <c r="BA433" s="419"/>
      <c r="BB433" s="495"/>
      <c r="BC433" s="419"/>
      <c r="BD433" s="419"/>
      <c r="BE433" s="419"/>
      <c r="BF433" s="419"/>
      <c r="BG433" s="419"/>
      <c r="BH433" s="419"/>
      <c r="BI433" s="419"/>
      <c r="BJ433" s="419"/>
      <c r="BK433" s="419"/>
      <c r="BL433" s="419"/>
      <c r="BM433" s="419"/>
      <c r="BN433" s="419"/>
      <c r="BO433" s="419"/>
      <c r="BP433" s="419"/>
      <c r="BQ433" s="419"/>
      <c r="BR433" s="419"/>
      <c r="BS433" s="419"/>
      <c r="BT433" s="419"/>
      <c r="BU433" s="419"/>
      <c r="BV433" s="419"/>
      <c r="BW433" s="419"/>
      <c r="BX433" s="419"/>
      <c r="BY433" s="419"/>
      <c r="BZ433" s="420"/>
      <c r="CA433" s="420"/>
      <c r="CB433" s="420"/>
      <c r="CC433" s="420"/>
      <c r="CD433" s="420"/>
      <c r="CE433" s="420"/>
      <c r="CF433" s="420"/>
      <c r="CG433" s="420"/>
      <c r="CH433" s="420"/>
      <c r="CI433" s="420"/>
      <c r="CJ433" s="420"/>
      <c r="CK433" s="420"/>
      <c r="CL433" s="420"/>
      <c r="CM433" s="420"/>
      <c r="CN433" s="420"/>
      <c r="CO433" s="420"/>
      <c r="CP433" s="420"/>
      <c r="CQ433" s="420"/>
      <c r="CR433" s="420"/>
      <c r="CS433" s="420"/>
      <c r="CT433" s="420"/>
      <c r="CU433" s="420"/>
      <c r="CV433" s="420"/>
      <c r="CW433" s="420"/>
      <c r="CX433" s="420"/>
      <c r="CY433" s="420"/>
      <c r="CZ433" s="420"/>
    </row>
    <row r="434" s="424" customFormat="true" ht="25.15" customHeight="true" x14ac:dyDescent="0.2">
      <c r="B434" s="770"/>
      <c r="C434" s="894" t="s">
        <v>245</v>
      </c>
      <c r="D434" s="848"/>
      <c r="E434" s="706">
        <v>0.1614856050296602</v>
      </c>
      <c r="F434" s="659"/>
      <c r="G434" s="659"/>
      <c r="H434" s="894" t="s">
        <v>475</v>
      </c>
      <c r="I434" s="848"/>
      <c r="J434" s="707">
        <v>0.17059341162774438</v>
      </c>
      <c r="K434" s="659"/>
      <c r="L434" s="659"/>
      <c r="M434" s="894" t="s">
        <v>473</v>
      </c>
      <c r="N434" s="848"/>
      <c r="O434" s="708">
        <v>0.18917973982960065</v>
      </c>
      <c r="P434" s="659"/>
      <c r="Q434" s="659"/>
      <c r="AI434" s="417"/>
      <c r="AJ434" s="417"/>
      <c r="AK434" s="417"/>
      <c r="AL434" s="417"/>
      <c r="AM434" s="417"/>
      <c r="AN434" s="417"/>
      <c r="AO434" s="417"/>
      <c r="AP434" s="417"/>
      <c r="AQ434" s="417"/>
      <c r="AR434" s="417"/>
      <c r="AS434" s="417"/>
      <c r="AT434" s="417"/>
      <c r="AU434" s="417"/>
      <c r="AV434" s="417"/>
      <c r="AW434" s="417"/>
      <c r="AX434" s="417"/>
      <c r="AY434" s="417"/>
      <c r="AZ434" s="417"/>
      <c r="BA434" s="419"/>
      <c r="BB434" s="495"/>
      <c r="BC434" s="419"/>
      <c r="BD434" s="419"/>
      <c r="BE434" s="419"/>
      <c r="BF434" s="419"/>
      <c r="BG434" s="419"/>
      <c r="BH434" s="419"/>
      <c r="BI434" s="419"/>
      <c r="BJ434" s="419"/>
      <c r="BK434" s="419"/>
      <c r="BL434" s="419"/>
      <c r="BM434" s="419"/>
      <c r="BN434" s="419"/>
      <c r="BO434" s="419"/>
      <c r="BP434" s="419"/>
      <c r="BQ434" s="419"/>
      <c r="BR434" s="419"/>
      <c r="BS434" s="419"/>
      <c r="BT434" s="419"/>
      <c r="BU434" s="419"/>
      <c r="BV434" s="419"/>
      <c r="BW434" s="419"/>
      <c r="BX434" s="419"/>
      <c r="BY434" s="419"/>
      <c r="BZ434" s="420"/>
      <c r="CA434" s="420"/>
      <c r="CB434" s="420"/>
      <c r="CC434" s="420"/>
      <c r="CD434" s="420"/>
      <c r="CE434" s="420"/>
      <c r="CF434" s="420"/>
      <c r="CG434" s="420"/>
      <c r="CH434" s="420"/>
      <c r="CI434" s="420"/>
      <c r="CJ434" s="420"/>
      <c r="CK434" s="420"/>
      <c r="CL434" s="420"/>
      <c r="CM434" s="420"/>
      <c r="CN434" s="420"/>
      <c r="CO434" s="420"/>
      <c r="CP434" s="420"/>
      <c r="CQ434" s="420"/>
      <c r="CR434" s="420"/>
      <c r="CS434" s="420"/>
      <c r="CT434" s="420"/>
      <c r="CU434" s="420"/>
      <c r="CV434" s="420"/>
      <c r="CW434" s="420"/>
      <c r="CX434" s="420"/>
      <c r="CY434" s="420"/>
      <c r="CZ434" s="420"/>
    </row>
    <row r="435" s="424" customFormat="true" ht="25.15" customHeight="true" x14ac:dyDescent="0.2">
      <c r="B435" s="770"/>
      <c r="C435" s="894" t="s">
        <v>476</v>
      </c>
      <c r="D435" s="848"/>
      <c r="E435" s="706">
        <v>0.1446961297633616</v>
      </c>
      <c r="F435" s="659"/>
      <c r="G435" s="659"/>
      <c r="H435" s="894" t="s">
        <v>462</v>
      </c>
      <c r="I435" s="848"/>
      <c r="J435" s="707">
        <v>0.15848101443302975</v>
      </c>
      <c r="K435" s="659"/>
      <c r="L435" s="659"/>
      <c r="M435" s="894" t="s">
        <v>471</v>
      </c>
      <c r="N435" s="848"/>
      <c r="O435" s="708">
        <v>0.16844194825468511</v>
      </c>
      <c r="P435" s="659"/>
      <c r="Q435" s="659"/>
      <c r="AI435" s="417"/>
      <c r="AJ435" s="417"/>
      <c r="AK435" s="417"/>
      <c r="AL435" s="417"/>
      <c r="AM435" s="417"/>
      <c r="AN435" s="417"/>
      <c r="AO435" s="417"/>
      <c r="AP435" s="417"/>
      <c r="AQ435" s="417"/>
      <c r="AR435" s="417"/>
      <c r="AS435" s="417"/>
      <c r="AT435" s="417"/>
      <c r="AU435" s="417"/>
      <c r="AV435" s="417"/>
      <c r="AW435" s="417"/>
      <c r="AX435" s="417"/>
      <c r="AY435" s="417"/>
      <c r="AZ435" s="417"/>
      <c r="BA435" s="419"/>
      <c r="BB435" s="495"/>
      <c r="BC435" s="419"/>
      <c r="BD435" s="419"/>
      <c r="BE435" s="419"/>
      <c r="BF435" s="419"/>
      <c r="BG435" s="419"/>
      <c r="BH435" s="419"/>
      <c r="BI435" s="419"/>
      <c r="BJ435" s="419"/>
      <c r="BK435" s="419"/>
      <c r="BL435" s="419"/>
      <c r="BM435" s="419"/>
      <c r="BN435" s="419"/>
      <c r="BO435" s="419"/>
      <c r="BP435" s="419"/>
      <c r="BQ435" s="419"/>
      <c r="BR435" s="419"/>
      <c r="BS435" s="419"/>
      <c r="BT435" s="419"/>
      <c r="BU435" s="419"/>
      <c r="BV435" s="419"/>
      <c r="BW435" s="419"/>
      <c r="BX435" s="419"/>
      <c r="BY435" s="419"/>
      <c r="BZ435" s="420"/>
      <c r="CA435" s="420"/>
      <c r="CB435" s="420"/>
      <c r="CC435" s="420"/>
      <c r="CD435" s="420"/>
      <c r="CE435" s="420"/>
      <c r="CF435" s="420"/>
      <c r="CG435" s="420"/>
      <c r="CH435" s="420"/>
      <c r="CI435" s="420"/>
      <c r="CJ435" s="420"/>
      <c r="CK435" s="420"/>
      <c r="CL435" s="420"/>
      <c r="CM435" s="420"/>
      <c r="CN435" s="420"/>
      <c r="CO435" s="420"/>
      <c r="CP435" s="420"/>
      <c r="CQ435" s="420"/>
      <c r="CR435" s="420"/>
      <c r="CS435" s="420"/>
      <c r="CT435" s="420"/>
      <c r="CU435" s="420"/>
      <c r="CV435" s="420"/>
      <c r="CW435" s="420"/>
      <c r="CX435" s="420"/>
      <c r="CY435" s="420"/>
      <c r="CZ435" s="420"/>
    </row>
    <row r="436" s="424" customFormat="true" ht="25.15" customHeight="true" x14ac:dyDescent="0.2">
      <c r="B436" s="770"/>
      <c r="C436" s="894" t="s">
        <v>467</v>
      </c>
      <c r="D436" s="848"/>
      <c r="E436" s="706">
        <v>0.13851179040330094</v>
      </c>
      <c r="F436" s="659"/>
      <c r="G436" s="659"/>
      <c r="H436" s="894" t="s">
        <v>247</v>
      </c>
      <c r="I436" s="848"/>
      <c r="J436" s="707">
        <v>-0.13940549695013485</v>
      </c>
      <c r="K436" s="659"/>
      <c r="L436" s="659"/>
      <c r="M436" s="894" t="s">
        <v>250</v>
      </c>
      <c r="N436" s="848"/>
      <c r="O436" s="708">
        <v>0.16403612812072302</v>
      </c>
      <c r="P436" s="659"/>
      <c r="Q436" s="659"/>
      <c r="AI436" s="417"/>
      <c r="AJ436" s="417"/>
      <c r="AK436" s="417"/>
      <c r="AL436" s="417"/>
      <c r="AM436" s="417"/>
      <c r="AN436" s="417"/>
      <c r="AO436" s="417"/>
      <c r="AP436" s="417"/>
      <c r="AQ436" s="417"/>
      <c r="AR436" s="417"/>
      <c r="AS436" s="417"/>
      <c r="AT436" s="417"/>
      <c r="AU436" s="417"/>
      <c r="AV436" s="417"/>
      <c r="AW436" s="417"/>
      <c r="AX436" s="417"/>
      <c r="AY436" s="417"/>
      <c r="AZ436" s="417"/>
      <c r="BA436" s="419"/>
      <c r="BB436" s="495"/>
      <c r="BC436" s="419"/>
      <c r="BD436" s="419"/>
      <c r="BE436" s="419"/>
      <c r="BF436" s="419"/>
      <c r="BG436" s="419"/>
      <c r="BH436" s="419"/>
      <c r="BI436" s="419"/>
      <c r="BJ436" s="419"/>
      <c r="BK436" s="419"/>
      <c r="BL436" s="419"/>
      <c r="BM436" s="419"/>
      <c r="BN436" s="419"/>
      <c r="BO436" s="419"/>
      <c r="BP436" s="419"/>
      <c r="BQ436" s="419"/>
      <c r="BR436" s="419"/>
      <c r="BS436" s="419"/>
      <c r="BT436" s="419"/>
      <c r="BU436" s="419"/>
      <c r="BV436" s="419"/>
      <c r="BW436" s="419"/>
      <c r="BX436" s="419"/>
      <c r="BY436" s="419"/>
      <c r="BZ436" s="420"/>
      <c r="CA436" s="420"/>
      <c r="CB436" s="420"/>
      <c r="CC436" s="420"/>
      <c r="CD436" s="420"/>
      <c r="CE436" s="420"/>
      <c r="CF436" s="420"/>
      <c r="CG436" s="420"/>
      <c r="CH436" s="420"/>
      <c r="CI436" s="420"/>
      <c r="CJ436" s="420"/>
      <c r="CK436" s="420"/>
      <c r="CL436" s="420"/>
      <c r="CM436" s="420"/>
      <c r="CN436" s="420"/>
      <c r="CO436" s="420"/>
      <c r="CP436" s="420"/>
      <c r="CQ436" s="420"/>
      <c r="CR436" s="420"/>
      <c r="CS436" s="420"/>
      <c r="CT436" s="420"/>
      <c r="CU436" s="420"/>
      <c r="CV436" s="420"/>
      <c r="CW436" s="420"/>
      <c r="CX436" s="420"/>
      <c r="CY436" s="420"/>
      <c r="CZ436" s="420"/>
    </row>
    <row r="437" s="424" customFormat="true" ht="25.15" customHeight="true" x14ac:dyDescent="0.2">
      <c r="B437" s="770"/>
      <c r="C437" s="894" t="s">
        <v>466</v>
      </c>
      <c r="D437" s="848"/>
      <c r="E437" s="706">
        <v>0.13484351878896444</v>
      </c>
      <c r="F437" s="659"/>
      <c r="G437" s="659"/>
      <c r="H437" s="894" t="s">
        <v>476</v>
      </c>
      <c r="I437" s="848"/>
      <c r="J437" s="707">
        <v>0.13578482182590818</v>
      </c>
      <c r="K437" s="659"/>
      <c r="L437" s="659"/>
      <c r="M437" s="894" t="s">
        <v>382</v>
      </c>
      <c r="N437" s="848"/>
      <c r="O437" s="708">
        <v>0.15707360989070854</v>
      </c>
      <c r="P437" s="659"/>
      <c r="Q437" s="659"/>
      <c r="AI437" s="417"/>
      <c r="AJ437" s="417"/>
      <c r="AK437" s="417"/>
      <c r="AL437" s="417"/>
      <c r="AM437" s="417"/>
      <c r="AN437" s="417"/>
      <c r="AO437" s="417"/>
      <c r="AP437" s="417"/>
      <c r="AQ437" s="417"/>
      <c r="AR437" s="417"/>
      <c r="AS437" s="417"/>
      <c r="AT437" s="417"/>
      <c r="AU437" s="417"/>
      <c r="AV437" s="417"/>
      <c r="AW437" s="417"/>
      <c r="AX437" s="417"/>
      <c r="AY437" s="417"/>
      <c r="AZ437" s="417"/>
      <c r="BA437" s="419"/>
      <c r="BB437" s="495"/>
      <c r="BC437" s="419"/>
      <c r="BD437" s="419"/>
      <c r="BE437" s="419"/>
      <c r="BF437" s="419"/>
      <c r="BG437" s="419"/>
      <c r="BH437" s="419"/>
      <c r="BI437" s="419"/>
      <c r="BJ437" s="419"/>
      <c r="BK437" s="419"/>
      <c r="BL437" s="419"/>
      <c r="BM437" s="419"/>
      <c r="BN437" s="419"/>
      <c r="BO437" s="419"/>
      <c r="BP437" s="419"/>
      <c r="BQ437" s="419"/>
      <c r="BR437" s="419"/>
      <c r="BS437" s="419"/>
      <c r="BT437" s="419"/>
      <c r="BU437" s="419"/>
      <c r="BV437" s="419"/>
      <c r="BW437" s="419"/>
      <c r="BX437" s="419"/>
      <c r="BY437" s="419"/>
      <c r="BZ437" s="420"/>
      <c r="CA437" s="420"/>
      <c r="CB437" s="420"/>
      <c r="CC437" s="420"/>
      <c r="CD437" s="420"/>
      <c r="CE437" s="420"/>
      <c r="CF437" s="420"/>
      <c r="CG437" s="420"/>
      <c r="CH437" s="420"/>
      <c r="CI437" s="420"/>
      <c r="CJ437" s="420"/>
      <c r="CK437" s="420"/>
      <c r="CL437" s="420"/>
      <c r="CM437" s="420"/>
      <c r="CN437" s="420"/>
      <c r="CO437" s="420"/>
      <c r="CP437" s="420"/>
      <c r="CQ437" s="420"/>
      <c r="CR437" s="420"/>
      <c r="CS437" s="420"/>
      <c r="CT437" s="420"/>
      <c r="CU437" s="420"/>
      <c r="CV437" s="420"/>
      <c r="CW437" s="420"/>
      <c r="CX437" s="420"/>
      <c r="CY437" s="420"/>
      <c r="CZ437" s="420"/>
    </row>
    <row r="438" s="424" customFormat="true" ht="25.15" customHeight="true" x14ac:dyDescent="0.2">
      <c r="B438" s="770"/>
      <c r="C438" s="894" t="s">
        <v>253</v>
      </c>
      <c r="D438" s="848"/>
      <c r="E438" s="706">
        <v>0.12255914074959857</v>
      </c>
      <c r="F438" s="659"/>
      <c r="G438" s="659"/>
      <c r="H438" s="894" t="s">
        <v>253</v>
      </c>
      <c r="I438" s="848"/>
      <c r="J438" s="707">
        <v>0.12651763454194637</v>
      </c>
      <c r="K438" s="659"/>
      <c r="L438" s="659"/>
      <c r="M438" s="894" t="s">
        <v>477</v>
      </c>
      <c r="N438" s="848"/>
      <c r="O438" s="708">
        <v>0.14226656021340878</v>
      </c>
      <c r="P438" s="659"/>
      <c r="Q438" s="659"/>
      <c r="AI438" s="417"/>
      <c r="AJ438" s="417"/>
      <c r="AK438" s="417"/>
      <c r="AL438" s="417"/>
      <c r="AM438" s="417"/>
      <c r="AN438" s="417"/>
      <c r="AO438" s="417"/>
      <c r="AP438" s="417"/>
      <c r="AQ438" s="417"/>
      <c r="AR438" s="417"/>
      <c r="AS438" s="417"/>
      <c r="AT438" s="417"/>
      <c r="AU438" s="417"/>
      <c r="AV438" s="417"/>
      <c r="AW438" s="417"/>
      <c r="AX438" s="417"/>
      <c r="AY438" s="417"/>
      <c r="AZ438" s="417"/>
      <c r="BA438" s="419"/>
      <c r="BB438" s="495"/>
      <c r="BC438" s="419"/>
      <c r="BD438" s="419"/>
      <c r="BE438" s="419"/>
      <c r="BF438" s="419"/>
      <c r="BG438" s="419"/>
      <c r="BH438" s="419"/>
      <c r="BI438" s="419"/>
      <c r="BJ438" s="419"/>
      <c r="BK438" s="419"/>
      <c r="BL438" s="419"/>
      <c r="BM438" s="419"/>
      <c r="BN438" s="419"/>
      <c r="BO438" s="419"/>
      <c r="BP438" s="419"/>
      <c r="BQ438" s="419"/>
      <c r="BR438" s="419"/>
      <c r="BS438" s="419"/>
      <c r="BT438" s="419"/>
      <c r="BU438" s="419"/>
      <c r="BV438" s="419"/>
      <c r="BW438" s="419"/>
      <c r="BX438" s="419"/>
      <c r="BY438" s="419"/>
      <c r="BZ438" s="420"/>
      <c r="CA438" s="420"/>
      <c r="CB438" s="420"/>
      <c r="CC438" s="420"/>
      <c r="CD438" s="420"/>
      <c r="CE438" s="420"/>
      <c r="CF438" s="420"/>
      <c r="CG438" s="420"/>
      <c r="CH438" s="420"/>
      <c r="CI438" s="420"/>
      <c r="CJ438" s="420"/>
      <c r="CK438" s="420"/>
      <c r="CL438" s="420"/>
      <c r="CM438" s="420"/>
      <c r="CN438" s="420"/>
      <c r="CO438" s="420"/>
      <c r="CP438" s="420"/>
      <c r="CQ438" s="420"/>
      <c r="CR438" s="420"/>
      <c r="CS438" s="420"/>
      <c r="CT438" s="420"/>
      <c r="CU438" s="420"/>
      <c r="CV438" s="420"/>
      <c r="CW438" s="420"/>
      <c r="CX438" s="420"/>
      <c r="CY438" s="420"/>
      <c r="CZ438" s="420"/>
    </row>
    <row r="439" s="424" customFormat="true" ht="25.15" customHeight="true" x14ac:dyDescent="0.2">
      <c r="B439" s="770"/>
      <c r="C439" s="894" t="s">
        <v>477</v>
      </c>
      <c r="D439" s="848"/>
      <c r="E439" s="706">
        <v>0.11567664756625676</v>
      </c>
      <c r="F439" s="659"/>
      <c r="G439" s="659"/>
      <c r="H439" s="894" t="s">
        <v>467</v>
      </c>
      <c r="I439" s="848"/>
      <c r="J439" s="707">
        <v>0.12101858840825357</v>
      </c>
      <c r="K439" s="659"/>
      <c r="L439" s="659"/>
      <c r="M439" s="894" t="s">
        <v>478</v>
      </c>
      <c r="N439" s="848"/>
      <c r="O439" s="708">
        <v>0.13267135251716583</v>
      </c>
      <c r="P439" s="659"/>
      <c r="Q439" s="659"/>
      <c r="AI439" s="417"/>
      <c r="AJ439" s="417"/>
      <c r="AK439" s="417"/>
      <c r="AL439" s="417"/>
      <c r="AM439" s="417"/>
      <c r="AN439" s="417"/>
      <c r="AO439" s="417"/>
      <c r="AP439" s="417"/>
      <c r="AQ439" s="417"/>
      <c r="AR439" s="417"/>
      <c r="AS439" s="417"/>
      <c r="AT439" s="417"/>
      <c r="AU439" s="417"/>
      <c r="AV439" s="417"/>
      <c r="AW439" s="417"/>
      <c r="AX439" s="417"/>
      <c r="AY439" s="417"/>
      <c r="AZ439" s="417"/>
      <c r="BA439" s="419"/>
      <c r="BB439" s="495"/>
      <c r="BC439" s="419"/>
      <c r="BD439" s="419"/>
      <c r="BE439" s="419"/>
      <c r="BF439" s="419"/>
      <c r="BG439" s="419"/>
      <c r="BH439" s="419"/>
      <c r="BI439" s="419"/>
      <c r="BJ439" s="419"/>
      <c r="BK439" s="419"/>
      <c r="BL439" s="419"/>
      <c r="BM439" s="419"/>
      <c r="BN439" s="419"/>
      <c r="BO439" s="419"/>
      <c r="BP439" s="419"/>
      <c r="BQ439" s="419"/>
      <c r="BR439" s="419"/>
      <c r="BS439" s="419"/>
      <c r="BT439" s="419"/>
      <c r="BU439" s="419"/>
      <c r="BV439" s="419"/>
      <c r="BW439" s="419"/>
      <c r="BX439" s="419"/>
      <c r="BY439" s="419"/>
      <c r="BZ439" s="420"/>
      <c r="CA439" s="420"/>
      <c r="CB439" s="420"/>
      <c r="CC439" s="420"/>
      <c r="CD439" s="420"/>
      <c r="CE439" s="420"/>
      <c r="CF439" s="420"/>
      <c r="CG439" s="420"/>
      <c r="CH439" s="420"/>
      <c r="CI439" s="420"/>
      <c r="CJ439" s="420"/>
      <c r="CK439" s="420"/>
      <c r="CL439" s="420"/>
      <c r="CM439" s="420"/>
      <c r="CN439" s="420"/>
      <c r="CO439" s="420"/>
      <c r="CP439" s="420"/>
      <c r="CQ439" s="420"/>
      <c r="CR439" s="420"/>
      <c r="CS439" s="420"/>
      <c r="CT439" s="420"/>
      <c r="CU439" s="420"/>
      <c r="CV439" s="420"/>
      <c r="CW439" s="420"/>
      <c r="CX439" s="420"/>
      <c r="CY439" s="420"/>
      <c r="CZ439" s="420"/>
    </row>
    <row r="440" s="424" customFormat="true" ht="25.15" customHeight="true" x14ac:dyDescent="0.2">
      <c r="B440" s="770"/>
      <c r="C440" s="894" t="s">
        <v>469</v>
      </c>
      <c r="D440" s="848"/>
      <c r="E440" s="706">
        <v>0.11131238704188298</v>
      </c>
      <c r="F440" s="659"/>
      <c r="G440" s="659"/>
      <c r="H440" s="894" t="s">
        <v>477</v>
      </c>
      <c r="I440" s="848"/>
      <c r="J440" s="707">
        <v>0.11629720646591149</v>
      </c>
      <c r="K440" s="659"/>
      <c r="L440" s="659"/>
      <c r="M440" s="894" t="s">
        <v>349</v>
      </c>
      <c r="N440" s="848"/>
      <c r="O440" s="708">
        <v>0.11384613854225575</v>
      </c>
      <c r="P440" s="659"/>
      <c r="Q440" s="659"/>
      <c r="AI440" s="417"/>
      <c r="AJ440" s="417"/>
      <c r="AK440" s="417"/>
      <c r="AL440" s="417"/>
      <c r="AM440" s="417"/>
      <c r="AN440" s="417"/>
      <c r="AO440" s="417"/>
      <c r="AP440" s="417"/>
      <c r="AQ440" s="417"/>
      <c r="AR440" s="417"/>
      <c r="AS440" s="417"/>
      <c r="AT440" s="417"/>
      <c r="AU440" s="417"/>
      <c r="AV440" s="417"/>
      <c r="AW440" s="417"/>
      <c r="AX440" s="417"/>
      <c r="AY440" s="417"/>
      <c r="AZ440" s="417"/>
      <c r="BA440" s="419"/>
      <c r="BB440" s="495"/>
      <c r="BC440" s="419"/>
      <c r="BD440" s="419"/>
      <c r="BE440" s="419"/>
      <c r="BF440" s="419"/>
      <c r="BG440" s="419"/>
      <c r="BH440" s="419"/>
      <c r="BI440" s="419"/>
      <c r="BJ440" s="419"/>
      <c r="BK440" s="419"/>
      <c r="BL440" s="419"/>
      <c r="BM440" s="419"/>
      <c r="BN440" s="419"/>
      <c r="BO440" s="419"/>
      <c r="BP440" s="419"/>
      <c r="BQ440" s="419"/>
      <c r="BR440" s="419"/>
      <c r="BS440" s="419"/>
      <c r="BT440" s="419"/>
      <c r="BU440" s="419"/>
      <c r="BV440" s="419"/>
      <c r="BW440" s="419"/>
      <c r="BX440" s="419"/>
      <c r="BY440" s="419"/>
      <c r="BZ440" s="420"/>
      <c r="CA440" s="420"/>
      <c r="CB440" s="420"/>
      <c r="CC440" s="420"/>
      <c r="CD440" s="420"/>
      <c r="CE440" s="420"/>
      <c r="CF440" s="420"/>
      <c r="CG440" s="420"/>
      <c r="CH440" s="420"/>
      <c r="CI440" s="420"/>
      <c r="CJ440" s="420"/>
      <c r="CK440" s="420"/>
      <c r="CL440" s="420"/>
      <c r="CM440" s="420"/>
      <c r="CN440" s="420"/>
      <c r="CO440" s="420"/>
      <c r="CP440" s="420"/>
      <c r="CQ440" s="420"/>
      <c r="CR440" s="420"/>
      <c r="CS440" s="420"/>
      <c r="CT440" s="420"/>
      <c r="CU440" s="420"/>
      <c r="CV440" s="420"/>
      <c r="CW440" s="420"/>
      <c r="CX440" s="420"/>
      <c r="CY440" s="420"/>
      <c r="CZ440" s="420"/>
    </row>
    <row r="441" s="424" customFormat="true" ht="25.15" customHeight="true" x14ac:dyDescent="0.2">
      <c r="B441" s="770"/>
      <c r="C441" s="894" t="s">
        <v>462</v>
      </c>
      <c r="D441" s="848"/>
      <c r="E441" s="706">
        <v>0.1010694085740402</v>
      </c>
      <c r="F441" s="659"/>
      <c r="G441" s="659"/>
      <c r="H441" s="894" t="s">
        <v>466</v>
      </c>
      <c r="I441" s="848"/>
      <c r="J441" s="707">
        <v>0.11106180144447078</v>
      </c>
      <c r="K441" s="659"/>
      <c r="L441" s="659"/>
      <c r="M441" s="894" t="s">
        <v>470</v>
      </c>
      <c r="N441" s="848"/>
      <c r="O441" s="708">
        <v>-0.11051517485737701</v>
      </c>
      <c r="P441" s="659"/>
      <c r="Q441" s="659"/>
      <c r="AI441" s="417"/>
      <c r="AJ441" s="417"/>
      <c r="AK441" s="417"/>
      <c r="AL441" s="417"/>
      <c r="AM441" s="417"/>
      <c r="AN441" s="417"/>
      <c r="AO441" s="417"/>
      <c r="AP441" s="417"/>
      <c r="AQ441" s="417"/>
      <c r="AR441" s="417"/>
      <c r="AS441" s="417"/>
      <c r="AT441" s="417"/>
      <c r="AU441" s="417"/>
      <c r="AV441" s="417"/>
      <c r="AW441" s="417"/>
      <c r="AX441" s="417"/>
      <c r="AY441" s="417"/>
      <c r="AZ441" s="417"/>
      <c r="BA441" s="419"/>
      <c r="BB441" s="495"/>
      <c r="BC441" s="419"/>
      <c r="BD441" s="419"/>
      <c r="BE441" s="419"/>
      <c r="BF441" s="419"/>
      <c r="BG441" s="419"/>
      <c r="BH441" s="419"/>
      <c r="BI441" s="419"/>
      <c r="BJ441" s="419"/>
      <c r="BK441" s="419"/>
      <c r="BL441" s="419"/>
      <c r="BM441" s="419"/>
      <c r="BN441" s="419"/>
      <c r="BO441" s="419"/>
      <c r="BP441" s="419"/>
      <c r="BQ441" s="419"/>
      <c r="BR441" s="419"/>
      <c r="BS441" s="419"/>
      <c r="BT441" s="419"/>
      <c r="BU441" s="419"/>
      <c r="BV441" s="419"/>
      <c r="BW441" s="419"/>
      <c r="BX441" s="419"/>
      <c r="BY441" s="419"/>
      <c r="BZ441" s="420"/>
      <c r="CA441" s="420"/>
      <c r="CB441" s="420"/>
      <c r="CC441" s="420"/>
      <c r="CD441" s="420"/>
      <c r="CE441" s="420"/>
      <c r="CF441" s="420"/>
      <c r="CG441" s="420"/>
      <c r="CH441" s="420"/>
      <c r="CI441" s="420"/>
      <c r="CJ441" s="420"/>
      <c r="CK441" s="420"/>
      <c r="CL441" s="420"/>
      <c r="CM441" s="420"/>
      <c r="CN441" s="420"/>
      <c r="CO441" s="420"/>
      <c r="CP441" s="420"/>
      <c r="CQ441" s="420"/>
      <c r="CR441" s="420"/>
      <c r="CS441" s="420"/>
      <c r="CT441" s="420"/>
      <c r="CU441" s="420"/>
      <c r="CV441" s="420"/>
      <c r="CW441" s="420"/>
      <c r="CX441" s="420"/>
      <c r="CY441" s="420"/>
      <c r="CZ441" s="420"/>
    </row>
    <row r="442" s="424" customFormat="true" ht="25.15" customHeight="true" x14ac:dyDescent="0.2">
      <c r="B442" s="770"/>
      <c r="C442" s="894" t="s">
        <v>355</v>
      </c>
      <c r="D442" s="848"/>
      <c r="E442" s="706">
        <v>9.7583910031836252E-2</v>
      </c>
      <c r="F442" s="659"/>
      <c r="G442" s="659"/>
      <c r="H442" s="894" t="s">
        <v>469</v>
      </c>
      <c r="I442" s="848"/>
      <c r="J442" s="707">
        <v>0.10856263185507899</v>
      </c>
      <c r="K442" s="659"/>
      <c r="L442" s="659"/>
      <c r="M442" s="894" t="s">
        <v>468</v>
      </c>
      <c r="N442" s="848"/>
      <c r="O442" s="708">
        <v>0.10201013000271709</v>
      </c>
      <c r="P442" s="659"/>
      <c r="Q442" s="659"/>
      <c r="AI442" s="417"/>
      <c r="AJ442" s="417"/>
      <c r="AK442" s="417"/>
      <c r="AL442" s="417"/>
      <c r="AM442" s="417"/>
      <c r="AN442" s="417"/>
      <c r="AO442" s="417"/>
      <c r="AP442" s="417"/>
      <c r="AQ442" s="417"/>
      <c r="AR442" s="417"/>
      <c r="AS442" s="417"/>
      <c r="AT442" s="417"/>
      <c r="AU442" s="417"/>
      <c r="AV442" s="417"/>
      <c r="AW442" s="417"/>
      <c r="AX442" s="417"/>
      <c r="AY442" s="417"/>
      <c r="AZ442" s="417"/>
      <c r="BA442" s="419"/>
      <c r="BB442" s="495"/>
      <c r="BC442" s="419"/>
      <c r="BD442" s="419"/>
      <c r="BE442" s="419"/>
      <c r="BF442" s="419"/>
      <c r="BG442" s="419"/>
      <c r="BH442" s="419"/>
      <c r="BI442" s="419"/>
      <c r="BJ442" s="419"/>
      <c r="BK442" s="419"/>
      <c r="BL442" s="419"/>
      <c r="BM442" s="419"/>
      <c r="BN442" s="419"/>
      <c r="BO442" s="419"/>
      <c r="BP442" s="419"/>
      <c r="BQ442" s="419"/>
      <c r="BR442" s="419"/>
      <c r="BS442" s="419"/>
      <c r="BT442" s="419"/>
      <c r="BU442" s="419"/>
      <c r="BV442" s="419"/>
      <c r="BW442" s="419"/>
      <c r="BX442" s="419"/>
      <c r="BY442" s="419"/>
      <c r="BZ442" s="420"/>
      <c r="CA442" s="420"/>
      <c r="CB442" s="420"/>
      <c r="CC442" s="420"/>
      <c r="CD442" s="420"/>
      <c r="CE442" s="420"/>
      <c r="CF442" s="420"/>
      <c r="CG442" s="420"/>
      <c r="CH442" s="420"/>
      <c r="CI442" s="420"/>
      <c r="CJ442" s="420"/>
      <c r="CK442" s="420"/>
      <c r="CL442" s="420"/>
      <c r="CM442" s="420"/>
      <c r="CN442" s="420"/>
      <c r="CO442" s="420"/>
      <c r="CP442" s="420"/>
      <c r="CQ442" s="420"/>
      <c r="CR442" s="420"/>
      <c r="CS442" s="420"/>
      <c r="CT442" s="420"/>
      <c r="CU442" s="420"/>
      <c r="CV442" s="420"/>
      <c r="CW442" s="420"/>
      <c r="CX442" s="420"/>
      <c r="CY442" s="420"/>
      <c r="CZ442" s="420"/>
    </row>
    <row r="443" s="424" customFormat="true" ht="25.15" customHeight="true" x14ac:dyDescent="0.2">
      <c r="B443" s="770"/>
      <c r="C443" s="894" t="s">
        <v>349</v>
      </c>
      <c r="D443" s="848"/>
      <c r="E443" s="706">
        <v>7.9796419686028672E-2</v>
      </c>
      <c r="F443" s="659"/>
      <c r="G443" s="659"/>
      <c r="H443" s="894" t="s">
        <v>355</v>
      </c>
      <c r="I443" s="848"/>
      <c r="J443" s="707">
        <v>0.10077039233103177</v>
      </c>
      <c r="K443" s="659"/>
      <c r="L443" s="659"/>
      <c r="M443" s="894" t="s">
        <v>247</v>
      </c>
      <c r="N443" s="848"/>
      <c r="O443" s="708">
        <v>9.073478942898755E-2</v>
      </c>
      <c r="P443" s="659"/>
      <c r="Q443" s="659"/>
      <c r="AI443" s="417"/>
      <c r="AJ443" s="417"/>
      <c r="AK443" s="417"/>
      <c r="AL443" s="417"/>
      <c r="AM443" s="417"/>
      <c r="AN443" s="417"/>
      <c r="AO443" s="417"/>
      <c r="AP443" s="417"/>
      <c r="AQ443" s="417"/>
      <c r="AR443" s="417"/>
      <c r="AS443" s="417"/>
      <c r="AT443" s="417"/>
      <c r="AU443" s="417"/>
      <c r="AV443" s="417"/>
      <c r="AW443" s="417"/>
      <c r="AX443" s="417"/>
      <c r="AY443" s="417"/>
      <c r="AZ443" s="417"/>
      <c r="BA443" s="419"/>
      <c r="BB443" s="495"/>
      <c r="BC443" s="419"/>
      <c r="BD443" s="419"/>
      <c r="BE443" s="419"/>
      <c r="BF443" s="419"/>
      <c r="BG443" s="419"/>
      <c r="BH443" s="419"/>
      <c r="BI443" s="419"/>
      <c r="BJ443" s="419"/>
      <c r="BK443" s="419"/>
      <c r="BL443" s="419"/>
      <c r="BM443" s="419"/>
      <c r="BN443" s="419"/>
      <c r="BO443" s="419"/>
      <c r="BP443" s="419"/>
      <c r="BQ443" s="419"/>
      <c r="BR443" s="419"/>
      <c r="BS443" s="419"/>
      <c r="BT443" s="419"/>
      <c r="BU443" s="419"/>
      <c r="BV443" s="419"/>
      <c r="BW443" s="419"/>
      <c r="BX443" s="419"/>
      <c r="BY443" s="419"/>
      <c r="BZ443" s="420"/>
      <c r="CA443" s="420"/>
      <c r="CB443" s="420"/>
      <c r="CC443" s="420"/>
      <c r="CD443" s="420"/>
      <c r="CE443" s="420"/>
      <c r="CF443" s="420"/>
      <c r="CG443" s="420"/>
      <c r="CH443" s="420"/>
      <c r="CI443" s="420"/>
      <c r="CJ443" s="420"/>
      <c r="CK443" s="420"/>
      <c r="CL443" s="420"/>
      <c r="CM443" s="420"/>
      <c r="CN443" s="420"/>
      <c r="CO443" s="420"/>
      <c r="CP443" s="420"/>
      <c r="CQ443" s="420"/>
      <c r="CR443" s="420"/>
      <c r="CS443" s="420"/>
      <c r="CT443" s="420"/>
      <c r="CU443" s="420"/>
      <c r="CV443" s="420"/>
      <c r="CW443" s="420"/>
      <c r="CX443" s="420"/>
      <c r="CY443" s="420"/>
      <c r="CZ443" s="420"/>
    </row>
    <row r="444" s="424" customFormat="true" ht="25.15" customHeight="true" x14ac:dyDescent="0.2">
      <c r="B444" s="770"/>
      <c r="C444" s="894" t="s">
        <v>247</v>
      </c>
      <c r="D444" s="848"/>
      <c r="E444" s="706">
        <v>-7.529923447376885E-2</v>
      </c>
      <c r="F444" s="659"/>
      <c r="G444" s="659"/>
      <c r="H444" s="894" t="s">
        <v>479</v>
      </c>
      <c r="I444" s="848"/>
      <c r="J444" s="707">
        <v>-7.7430166255314223E-2</v>
      </c>
      <c r="K444" s="659"/>
      <c r="L444" s="659"/>
      <c r="M444" s="894" t="s">
        <v>459</v>
      </c>
      <c r="N444" s="848"/>
      <c r="O444" s="708">
        <v>-7.746982176836846E-2</v>
      </c>
      <c r="P444" s="659"/>
      <c r="Q444" s="659"/>
      <c r="AI444" s="417"/>
      <c r="AJ444" s="417"/>
      <c r="AK444" s="417"/>
      <c r="AL444" s="417"/>
      <c r="AM444" s="417"/>
      <c r="AN444" s="417"/>
      <c r="AO444" s="417"/>
      <c r="AP444" s="417"/>
      <c r="AQ444" s="417"/>
      <c r="AR444" s="417"/>
      <c r="AS444" s="417"/>
      <c r="AT444" s="417"/>
      <c r="AU444" s="417"/>
      <c r="AV444" s="417"/>
      <c r="AW444" s="417"/>
      <c r="AX444" s="417"/>
      <c r="AY444" s="417"/>
      <c r="AZ444" s="417"/>
      <c r="BA444" s="419"/>
      <c r="BB444" s="495"/>
      <c r="BC444" s="419"/>
      <c r="BD444" s="419"/>
      <c r="BE444" s="419"/>
      <c r="BF444" s="419"/>
      <c r="BG444" s="419"/>
      <c r="BH444" s="419"/>
      <c r="BI444" s="419"/>
      <c r="BJ444" s="419"/>
      <c r="BK444" s="419"/>
      <c r="BL444" s="419"/>
      <c r="BM444" s="419"/>
      <c r="BN444" s="419"/>
      <c r="BO444" s="419"/>
      <c r="BP444" s="419"/>
      <c r="BQ444" s="419"/>
      <c r="BR444" s="419"/>
      <c r="BS444" s="419"/>
      <c r="BT444" s="419"/>
      <c r="BU444" s="419"/>
      <c r="BV444" s="419"/>
      <c r="BW444" s="419"/>
      <c r="BX444" s="419"/>
      <c r="BY444" s="419"/>
      <c r="BZ444" s="420"/>
      <c r="CA444" s="420"/>
      <c r="CB444" s="420"/>
      <c r="CC444" s="420"/>
      <c r="CD444" s="420"/>
      <c r="CE444" s="420"/>
      <c r="CF444" s="420"/>
      <c r="CG444" s="420"/>
      <c r="CH444" s="420"/>
      <c r="CI444" s="420"/>
      <c r="CJ444" s="420"/>
      <c r="CK444" s="420"/>
      <c r="CL444" s="420"/>
      <c r="CM444" s="420"/>
      <c r="CN444" s="420"/>
      <c r="CO444" s="420"/>
      <c r="CP444" s="420"/>
      <c r="CQ444" s="420"/>
      <c r="CR444" s="420"/>
      <c r="CS444" s="420"/>
      <c r="CT444" s="420"/>
      <c r="CU444" s="420"/>
      <c r="CV444" s="420"/>
      <c r="CW444" s="420"/>
      <c r="CX444" s="420"/>
      <c r="CY444" s="420"/>
      <c r="CZ444" s="420"/>
    </row>
    <row r="445" s="424" customFormat="true" ht="25.15" customHeight="true" x14ac:dyDescent="0.2">
      <c r="B445" s="770"/>
      <c r="C445" s="894" t="s">
        <v>250</v>
      </c>
      <c r="D445" s="848"/>
      <c r="E445" s="706">
        <v>7.0262346673986037E-2</v>
      </c>
      <c r="F445" s="659"/>
      <c r="G445" s="659"/>
      <c r="H445" s="894" t="s">
        <v>480</v>
      </c>
      <c r="I445" s="848"/>
      <c r="J445" s="707">
        <v>7.1271284911826202E-2</v>
      </c>
      <c r="K445" s="659"/>
      <c r="L445" s="659"/>
      <c r="M445" s="894" t="s">
        <v>481</v>
      </c>
      <c r="N445" s="848"/>
      <c r="O445" s="708">
        <v>7.5881891581159849E-2</v>
      </c>
      <c r="P445" s="659"/>
      <c r="Q445" s="659"/>
      <c r="AI445" s="417"/>
      <c r="AJ445" s="417"/>
      <c r="AK445" s="417"/>
      <c r="AL445" s="417"/>
      <c r="AM445" s="417"/>
      <c r="AN445" s="417"/>
      <c r="AO445" s="417"/>
      <c r="AP445" s="417"/>
      <c r="AQ445" s="417"/>
      <c r="AR445" s="417"/>
      <c r="AS445" s="417"/>
      <c r="AT445" s="417"/>
      <c r="AU445" s="417"/>
      <c r="AV445" s="417"/>
      <c r="AW445" s="417"/>
      <c r="AX445" s="417"/>
      <c r="AY445" s="417"/>
      <c r="AZ445" s="417"/>
      <c r="BA445" s="419"/>
      <c r="BB445" s="495"/>
      <c r="BC445" s="419"/>
      <c r="BD445" s="419"/>
      <c r="BE445" s="419"/>
      <c r="BF445" s="419"/>
      <c r="BG445" s="419"/>
      <c r="BH445" s="419"/>
      <c r="BI445" s="419"/>
      <c r="BJ445" s="419"/>
      <c r="BK445" s="419"/>
      <c r="BL445" s="419"/>
      <c r="BM445" s="419"/>
      <c r="BN445" s="419"/>
      <c r="BO445" s="419"/>
      <c r="BP445" s="419"/>
      <c r="BQ445" s="419"/>
      <c r="BR445" s="419"/>
      <c r="BS445" s="419"/>
      <c r="BT445" s="419"/>
      <c r="BU445" s="419"/>
      <c r="BV445" s="419"/>
      <c r="BW445" s="419"/>
      <c r="BX445" s="419"/>
      <c r="BY445" s="419"/>
      <c r="BZ445" s="420"/>
      <c r="CA445" s="420"/>
      <c r="CB445" s="420"/>
      <c r="CC445" s="420"/>
      <c r="CD445" s="420"/>
      <c r="CE445" s="420"/>
      <c r="CF445" s="420"/>
      <c r="CG445" s="420"/>
      <c r="CH445" s="420"/>
      <c r="CI445" s="420"/>
      <c r="CJ445" s="420"/>
      <c r="CK445" s="420"/>
      <c r="CL445" s="420"/>
      <c r="CM445" s="420"/>
      <c r="CN445" s="420"/>
      <c r="CO445" s="420"/>
      <c r="CP445" s="420"/>
      <c r="CQ445" s="420"/>
      <c r="CR445" s="420"/>
      <c r="CS445" s="420"/>
      <c r="CT445" s="420"/>
      <c r="CU445" s="420"/>
      <c r="CV445" s="420"/>
      <c r="CW445" s="420"/>
      <c r="CX445" s="420"/>
      <c r="CY445" s="420"/>
      <c r="CZ445" s="420"/>
    </row>
    <row r="446" s="424" customFormat="true" ht="25.15" customHeight="true" x14ac:dyDescent="0.2">
      <c r="C446" s="894" t="s">
        <v>474</v>
      </c>
      <c r="D446" s="848"/>
      <c r="E446" s="706">
        <v>6.8743648255741904E-2</v>
      </c>
      <c r="F446" s="659"/>
      <c r="G446" s="659"/>
      <c r="H446" s="894" t="s">
        <v>349</v>
      </c>
      <c r="I446" s="848"/>
      <c r="J446" s="707">
        <v>7.0385287653315559E-2</v>
      </c>
      <c r="K446" s="659"/>
      <c r="L446" s="659"/>
      <c r="M446" s="894" t="s">
        <v>476</v>
      </c>
      <c r="N446" s="848"/>
      <c r="O446" s="708">
        <v>7.5655868725272843E-2</v>
      </c>
      <c r="P446" s="659"/>
      <c r="Q446" s="659"/>
      <c r="AI446" s="417"/>
      <c r="AJ446" s="417"/>
      <c r="AK446" s="417"/>
      <c r="AL446" s="417"/>
      <c r="AM446" s="417"/>
      <c r="AN446" s="417"/>
      <c r="AO446" s="417"/>
      <c r="AP446" s="417"/>
      <c r="AQ446" s="417"/>
      <c r="AR446" s="417"/>
      <c r="AS446" s="417"/>
      <c r="AT446" s="417"/>
      <c r="AU446" s="417"/>
      <c r="AV446" s="417"/>
      <c r="AW446" s="417"/>
      <c r="AX446" s="417"/>
      <c r="AY446" s="417"/>
      <c r="AZ446" s="417"/>
      <c r="BA446" s="419"/>
      <c r="BB446" s="495"/>
      <c r="BC446" s="419"/>
      <c r="BD446" s="419"/>
      <c r="BE446" s="419"/>
      <c r="BF446" s="419"/>
      <c r="BG446" s="419"/>
      <c r="BH446" s="419"/>
      <c r="BI446" s="419"/>
      <c r="BJ446" s="419"/>
      <c r="BK446" s="419"/>
      <c r="BL446" s="419"/>
      <c r="BM446" s="419"/>
      <c r="BN446" s="419"/>
      <c r="BO446" s="419"/>
      <c r="BP446" s="419"/>
      <c r="BQ446" s="419"/>
      <c r="BR446" s="419"/>
      <c r="BS446" s="419"/>
      <c r="BT446" s="419"/>
      <c r="BU446" s="419"/>
      <c r="BV446" s="419"/>
      <c r="BW446" s="419"/>
      <c r="BX446" s="419"/>
      <c r="BY446" s="419"/>
      <c r="BZ446" s="420"/>
      <c r="CA446" s="420"/>
      <c r="CB446" s="420"/>
      <c r="CC446" s="420"/>
      <c r="CD446" s="420"/>
      <c r="CE446" s="420"/>
      <c r="CF446" s="420"/>
      <c r="CG446" s="420"/>
      <c r="CH446" s="420"/>
      <c r="CI446" s="420"/>
      <c r="CJ446" s="420"/>
      <c r="CK446" s="420"/>
      <c r="CL446" s="420"/>
      <c r="CM446" s="420"/>
      <c r="CN446" s="420"/>
      <c r="CO446" s="420"/>
      <c r="CP446" s="420"/>
      <c r="CQ446" s="420"/>
      <c r="CR446" s="420"/>
      <c r="CS446" s="420"/>
      <c r="CT446" s="420"/>
      <c r="CU446" s="420"/>
      <c r="CV446" s="420"/>
      <c r="CW446" s="420"/>
      <c r="CX446" s="420"/>
      <c r="CY446" s="420"/>
      <c r="CZ446" s="420"/>
    </row>
    <row r="447" s="424" customFormat="true" ht="25.15" customHeight="true" x14ac:dyDescent="0.2">
      <c r="C447" s="894" t="s">
        <v>385</v>
      </c>
      <c r="D447" s="848"/>
      <c r="E447" s="706">
        <v>6.6578580618638028E-2</v>
      </c>
      <c r="F447" s="659"/>
      <c r="G447" s="659"/>
      <c r="H447" s="894" t="s">
        <v>385</v>
      </c>
      <c r="I447" s="848"/>
      <c r="J447" s="707">
        <v>6.8855369440953648E-2</v>
      </c>
      <c r="K447" s="659"/>
      <c r="L447" s="659"/>
      <c r="M447" s="894" t="s">
        <v>475</v>
      </c>
      <c r="N447" s="848"/>
      <c r="O447" s="708">
        <v>7.5438065337238722E-2</v>
      </c>
      <c r="P447" s="659"/>
      <c r="Q447" s="659"/>
      <c r="AI447" s="417"/>
      <c r="AJ447" s="417"/>
      <c r="AK447" s="417"/>
      <c r="AL447" s="417"/>
      <c r="AM447" s="417"/>
      <c r="AN447" s="417"/>
      <c r="AO447" s="417"/>
      <c r="AP447" s="417"/>
      <c r="AQ447" s="417"/>
      <c r="AR447" s="417"/>
      <c r="AS447" s="417"/>
      <c r="AT447" s="417"/>
      <c r="AU447" s="417"/>
      <c r="AV447" s="417"/>
      <c r="AW447" s="417"/>
      <c r="AX447" s="417"/>
      <c r="AY447" s="417"/>
      <c r="AZ447" s="417"/>
      <c r="BA447" s="419"/>
      <c r="BB447" s="495"/>
      <c r="BC447" s="419"/>
      <c r="BD447" s="419"/>
      <c r="BE447" s="419"/>
      <c r="BF447" s="419"/>
      <c r="BG447" s="419"/>
      <c r="BH447" s="419"/>
      <c r="BI447" s="419"/>
      <c r="BJ447" s="419"/>
      <c r="BK447" s="419"/>
      <c r="BL447" s="419"/>
      <c r="BM447" s="419"/>
      <c r="BN447" s="419"/>
      <c r="BO447" s="419"/>
      <c r="BP447" s="419"/>
      <c r="BQ447" s="419"/>
      <c r="BR447" s="419"/>
      <c r="BS447" s="419"/>
      <c r="BT447" s="419"/>
      <c r="BU447" s="419"/>
      <c r="BV447" s="419"/>
      <c r="BW447" s="419"/>
      <c r="BX447" s="419"/>
      <c r="BY447" s="419"/>
      <c r="BZ447" s="420"/>
      <c r="CA447" s="420"/>
      <c r="CB447" s="420"/>
      <c r="CC447" s="420"/>
      <c r="CD447" s="420"/>
      <c r="CE447" s="420"/>
      <c r="CF447" s="420"/>
      <c r="CG447" s="420"/>
      <c r="CH447" s="420"/>
      <c r="CI447" s="420"/>
      <c r="CJ447" s="420"/>
      <c r="CK447" s="420"/>
      <c r="CL447" s="420"/>
      <c r="CM447" s="420"/>
      <c r="CN447" s="420"/>
      <c r="CO447" s="420"/>
      <c r="CP447" s="420"/>
      <c r="CQ447" s="420"/>
      <c r="CR447" s="420"/>
      <c r="CS447" s="420"/>
      <c r="CT447" s="420"/>
      <c r="CU447" s="420"/>
      <c r="CV447" s="420"/>
      <c r="CW447" s="420"/>
      <c r="CX447" s="420"/>
      <c r="CY447" s="420"/>
      <c r="CZ447" s="420"/>
    </row>
    <row r="448" s="424" customFormat="true" ht="25.15" customHeight="true" x14ac:dyDescent="0.2">
      <c r="C448" s="894" t="s">
        <v>480</v>
      </c>
      <c r="D448" s="848"/>
      <c r="E448" s="706">
        <v>6.5741551577010504E-2</v>
      </c>
      <c r="F448" s="659"/>
      <c r="G448" s="659"/>
      <c r="H448" s="894" t="s">
        <v>482</v>
      </c>
      <c r="I448" s="848"/>
      <c r="J448" s="707">
        <v>6.4880390501392049E-2</v>
      </c>
      <c r="K448" s="659"/>
      <c r="L448" s="659"/>
      <c r="M448" s="894" t="s">
        <v>242</v>
      </c>
      <c r="N448" s="848"/>
      <c r="O448" s="708">
        <v>6.2449792086022582E-2</v>
      </c>
      <c r="P448" s="659"/>
      <c r="Q448" s="659"/>
      <c r="AI448" s="417"/>
      <c r="AJ448" s="417"/>
      <c r="AK448" s="417"/>
      <c r="AL448" s="417"/>
      <c r="AM448" s="417"/>
      <c r="AN448" s="417"/>
      <c r="AO448" s="417"/>
      <c r="AP448" s="417"/>
      <c r="AQ448" s="417"/>
      <c r="AR448" s="417"/>
      <c r="AS448" s="417"/>
      <c r="AT448" s="417"/>
      <c r="AU448" s="417"/>
      <c r="AV448" s="417"/>
      <c r="AW448" s="417"/>
      <c r="AX448" s="417"/>
      <c r="AY448" s="417"/>
      <c r="AZ448" s="417"/>
      <c r="BA448" s="419"/>
      <c r="BB448" s="495"/>
      <c r="BC448" s="419"/>
      <c r="BD448" s="419"/>
      <c r="BE448" s="419"/>
      <c r="BF448" s="419"/>
      <c r="BG448" s="419"/>
      <c r="BH448" s="419"/>
      <c r="BI448" s="419"/>
      <c r="BJ448" s="419"/>
      <c r="BK448" s="419"/>
      <c r="BL448" s="419"/>
      <c r="BM448" s="419"/>
      <c r="BN448" s="419"/>
      <c r="BO448" s="419"/>
      <c r="BP448" s="419"/>
      <c r="BQ448" s="419"/>
      <c r="BR448" s="419"/>
      <c r="BS448" s="419"/>
      <c r="BT448" s="419"/>
      <c r="BU448" s="419"/>
      <c r="BV448" s="419"/>
      <c r="BW448" s="419"/>
      <c r="BX448" s="419"/>
      <c r="BY448" s="419"/>
      <c r="BZ448" s="420"/>
      <c r="CA448" s="420"/>
      <c r="CB448" s="420"/>
      <c r="CC448" s="420"/>
      <c r="CD448" s="420"/>
      <c r="CE448" s="420"/>
      <c r="CF448" s="420"/>
      <c r="CG448" s="420"/>
      <c r="CH448" s="420"/>
      <c r="CI448" s="420"/>
      <c r="CJ448" s="420"/>
      <c r="CK448" s="420"/>
      <c r="CL448" s="420"/>
      <c r="CM448" s="420"/>
      <c r="CN448" s="420"/>
      <c r="CO448" s="420"/>
      <c r="CP448" s="420"/>
      <c r="CQ448" s="420"/>
      <c r="CR448" s="420"/>
      <c r="CS448" s="420"/>
      <c r="CT448" s="420"/>
      <c r="CU448" s="420"/>
      <c r="CV448" s="420"/>
      <c r="CW448" s="420"/>
      <c r="CX448" s="420"/>
      <c r="CY448" s="420"/>
      <c r="CZ448" s="420"/>
    </row>
    <row r="449" s="424" customFormat="true" ht="25.15" customHeight="true" x14ac:dyDescent="0.2">
      <c r="C449" s="894" t="s">
        <v>479</v>
      </c>
      <c r="D449" s="848"/>
      <c r="E449" s="706">
        <v>-6.015710889354204E-2</v>
      </c>
      <c r="F449" s="659"/>
      <c r="G449" s="659"/>
      <c r="H449" s="894" t="s">
        <v>478</v>
      </c>
      <c r="I449" s="848"/>
      <c r="J449" s="707">
        <v>6.02251130425311E-2</v>
      </c>
      <c r="K449" s="659"/>
      <c r="L449" s="659"/>
      <c r="M449" s="894" t="s">
        <v>483</v>
      </c>
      <c r="N449" s="848"/>
      <c r="O449" s="708">
        <v>-4.9581039995029386E-2</v>
      </c>
      <c r="P449" s="659"/>
      <c r="Q449" s="659"/>
      <c r="AI449" s="417"/>
      <c r="AJ449" s="417"/>
      <c r="AK449" s="417"/>
      <c r="AL449" s="417"/>
      <c r="AM449" s="417"/>
      <c r="AN449" s="417"/>
      <c r="AO449" s="417"/>
      <c r="AP449" s="417"/>
      <c r="AQ449" s="417"/>
      <c r="AR449" s="417"/>
      <c r="AS449" s="417"/>
      <c r="AT449" s="417"/>
      <c r="AU449" s="417"/>
      <c r="AV449" s="417"/>
      <c r="AW449" s="417"/>
      <c r="AX449" s="417"/>
      <c r="AY449" s="417"/>
      <c r="AZ449" s="417"/>
      <c r="BA449" s="419"/>
      <c r="BB449" s="495"/>
      <c r="BC449" s="419"/>
      <c r="BD449" s="419"/>
      <c r="BE449" s="419"/>
      <c r="BF449" s="419"/>
      <c r="BG449" s="419"/>
      <c r="BH449" s="419"/>
      <c r="BI449" s="419"/>
      <c r="BJ449" s="419"/>
      <c r="BK449" s="419"/>
      <c r="BL449" s="419"/>
      <c r="BM449" s="419"/>
      <c r="BN449" s="419"/>
      <c r="BO449" s="419"/>
      <c r="BP449" s="419"/>
      <c r="BQ449" s="419"/>
      <c r="BR449" s="419"/>
      <c r="BS449" s="419"/>
      <c r="BT449" s="419"/>
      <c r="BU449" s="419"/>
      <c r="BV449" s="419"/>
      <c r="BW449" s="419"/>
      <c r="BX449" s="419"/>
      <c r="BY449" s="419"/>
      <c r="BZ449" s="420"/>
      <c r="CA449" s="420"/>
      <c r="CB449" s="420"/>
      <c r="CC449" s="420"/>
      <c r="CD449" s="420"/>
      <c r="CE449" s="420"/>
      <c r="CF449" s="420"/>
      <c r="CG449" s="420"/>
      <c r="CH449" s="420"/>
      <c r="CI449" s="420"/>
      <c r="CJ449" s="420"/>
      <c r="CK449" s="420"/>
      <c r="CL449" s="420"/>
      <c r="CM449" s="420"/>
      <c r="CN449" s="420"/>
      <c r="CO449" s="420"/>
      <c r="CP449" s="420"/>
      <c r="CQ449" s="420"/>
      <c r="CR449" s="420"/>
      <c r="CS449" s="420"/>
      <c r="CT449" s="420"/>
      <c r="CU449" s="420"/>
      <c r="CV449" s="420"/>
      <c r="CW449" s="420"/>
      <c r="CX449" s="420"/>
      <c r="CY449" s="420"/>
      <c r="CZ449" s="420"/>
    </row>
    <row r="450" s="424" customFormat="true" ht="25.15" customHeight="true" x14ac:dyDescent="0.2">
      <c r="C450" s="894" t="s">
        <v>478</v>
      </c>
      <c r="D450" s="848"/>
      <c r="E450" s="706">
        <v>5.6187030117220121E-2</v>
      </c>
      <c r="F450" s="659"/>
      <c r="G450" s="659"/>
      <c r="H450" s="894" t="s">
        <v>459</v>
      </c>
      <c r="I450" s="848"/>
      <c r="J450" s="707">
        <v>5.6033335014808908E-2</v>
      </c>
      <c r="K450" s="659"/>
      <c r="L450" s="659"/>
      <c r="M450" s="894" t="s">
        <v>346</v>
      </c>
      <c r="N450" s="848"/>
      <c r="O450" s="708">
        <v>-4.8800829216897809E-2</v>
      </c>
      <c r="P450" s="659"/>
      <c r="Q450" s="659"/>
      <c r="AI450" s="417"/>
      <c r="AJ450" s="417"/>
      <c r="AK450" s="417"/>
      <c r="AL450" s="417"/>
      <c r="AM450" s="417"/>
      <c r="AN450" s="417"/>
      <c r="AO450" s="417"/>
      <c r="AP450" s="417"/>
      <c r="AQ450" s="417"/>
      <c r="AR450" s="417"/>
      <c r="AS450" s="417"/>
      <c r="AT450" s="417"/>
      <c r="AU450" s="417"/>
      <c r="AV450" s="417"/>
      <c r="AW450" s="417"/>
      <c r="AX450" s="417"/>
      <c r="AY450" s="417"/>
      <c r="AZ450" s="417"/>
      <c r="BA450" s="419"/>
      <c r="BB450" s="495"/>
      <c r="BC450" s="419"/>
      <c r="BD450" s="419"/>
      <c r="BE450" s="419"/>
      <c r="BF450" s="419"/>
      <c r="BG450" s="419"/>
      <c r="BH450" s="419"/>
      <c r="BI450" s="419"/>
      <c r="BJ450" s="419"/>
      <c r="BK450" s="419"/>
      <c r="BL450" s="419"/>
      <c r="BM450" s="419"/>
      <c r="BN450" s="419"/>
      <c r="BO450" s="419"/>
      <c r="BP450" s="419"/>
      <c r="BQ450" s="419"/>
      <c r="BR450" s="419"/>
      <c r="BS450" s="419"/>
      <c r="BT450" s="419"/>
      <c r="BU450" s="419"/>
      <c r="BV450" s="419"/>
      <c r="BW450" s="419"/>
      <c r="BX450" s="419"/>
      <c r="BY450" s="419"/>
      <c r="BZ450" s="420"/>
      <c r="CA450" s="420"/>
      <c r="CB450" s="420"/>
      <c r="CC450" s="420"/>
      <c r="CD450" s="420"/>
      <c r="CE450" s="420"/>
      <c r="CF450" s="420"/>
      <c r="CG450" s="420"/>
      <c r="CH450" s="420"/>
      <c r="CI450" s="420"/>
      <c r="CJ450" s="420"/>
      <c r="CK450" s="420"/>
      <c r="CL450" s="420"/>
      <c r="CM450" s="420"/>
      <c r="CN450" s="420"/>
      <c r="CO450" s="420"/>
      <c r="CP450" s="420"/>
      <c r="CQ450" s="420"/>
      <c r="CR450" s="420"/>
      <c r="CS450" s="420"/>
      <c r="CT450" s="420"/>
      <c r="CU450" s="420"/>
      <c r="CV450" s="420"/>
      <c r="CW450" s="420"/>
      <c r="CX450" s="420"/>
      <c r="CY450" s="420"/>
      <c r="CZ450" s="420"/>
    </row>
    <row r="451" s="424" customFormat="true" ht="25.15" customHeight="true" x14ac:dyDescent="0.2">
      <c r="C451" s="894" t="s">
        <v>484</v>
      </c>
      <c r="D451" s="848"/>
      <c r="E451" s="706">
        <v>5.5784051789204099E-2</v>
      </c>
      <c r="F451" s="659"/>
      <c r="G451" s="659"/>
      <c r="H451" s="894" t="s">
        <v>386</v>
      </c>
      <c r="I451" s="848"/>
      <c r="J451" s="707">
        <v>5.2401875842451498E-2</v>
      </c>
      <c r="K451" s="659"/>
      <c r="L451" s="659"/>
      <c r="M451" s="894" t="s">
        <v>485</v>
      </c>
      <c r="N451" s="848"/>
      <c r="O451" s="708">
        <v>-4.8374217878147538E-2</v>
      </c>
      <c r="P451" s="659"/>
      <c r="Q451" s="659"/>
      <c r="AI451" s="417"/>
      <c r="AJ451" s="417"/>
      <c r="AK451" s="417"/>
      <c r="AL451" s="417"/>
      <c r="AM451" s="417"/>
      <c r="AN451" s="417"/>
      <c r="AO451" s="417"/>
      <c r="AP451" s="417"/>
      <c r="AQ451" s="417"/>
      <c r="AR451" s="417"/>
      <c r="AS451" s="417"/>
      <c r="AT451" s="417"/>
      <c r="AU451" s="417"/>
      <c r="AV451" s="417"/>
      <c r="AW451" s="417"/>
      <c r="AX451" s="417"/>
      <c r="AY451" s="417"/>
      <c r="AZ451" s="417"/>
      <c r="BA451" s="419"/>
      <c r="BB451" s="495"/>
      <c r="BC451" s="419"/>
      <c r="BD451" s="419"/>
      <c r="BE451" s="419"/>
      <c r="BF451" s="419"/>
      <c r="BG451" s="419"/>
      <c r="BH451" s="419"/>
      <c r="BI451" s="419"/>
      <c r="BJ451" s="419"/>
      <c r="BK451" s="419"/>
      <c r="BL451" s="419"/>
      <c r="BM451" s="419"/>
      <c r="BN451" s="419"/>
      <c r="BO451" s="419"/>
      <c r="BP451" s="419"/>
      <c r="BQ451" s="419"/>
      <c r="BR451" s="419"/>
      <c r="BS451" s="419"/>
      <c r="BT451" s="419"/>
      <c r="BU451" s="419"/>
      <c r="BV451" s="419"/>
      <c r="BW451" s="419"/>
      <c r="BX451" s="419"/>
      <c r="BY451" s="419"/>
      <c r="BZ451" s="420"/>
      <c r="CA451" s="420"/>
      <c r="CB451" s="420"/>
      <c r="CC451" s="420"/>
      <c r="CD451" s="420"/>
      <c r="CE451" s="420"/>
      <c r="CF451" s="420"/>
      <c r="CG451" s="420"/>
      <c r="CH451" s="420"/>
      <c r="CI451" s="420"/>
      <c r="CJ451" s="420"/>
      <c r="CK451" s="420"/>
      <c r="CL451" s="420"/>
      <c r="CM451" s="420"/>
      <c r="CN451" s="420"/>
      <c r="CO451" s="420"/>
      <c r="CP451" s="420"/>
      <c r="CQ451" s="420"/>
      <c r="CR451" s="420"/>
      <c r="CS451" s="420"/>
      <c r="CT451" s="420"/>
      <c r="CU451" s="420"/>
      <c r="CV451" s="420"/>
      <c r="CW451" s="420"/>
      <c r="CX451" s="420"/>
      <c r="CY451" s="420"/>
      <c r="CZ451" s="420"/>
    </row>
    <row r="452" s="424" customFormat="true" ht="25.15" customHeight="true" x14ac:dyDescent="0.2">
      <c r="C452" s="894" t="s">
        <v>482</v>
      </c>
      <c r="D452" s="848"/>
      <c r="E452" s="706">
        <v>5.5639419664409877E-2</v>
      </c>
      <c r="F452" s="659"/>
      <c r="G452" s="659"/>
      <c r="H452" s="894" t="s">
        <v>254</v>
      </c>
      <c r="I452" s="848"/>
      <c r="J452" s="707">
        <v>5.0501925060026723E-2</v>
      </c>
      <c r="K452" s="659"/>
      <c r="L452" s="659"/>
      <c r="M452" s="894" t="s">
        <v>381</v>
      </c>
      <c r="N452" s="848"/>
      <c r="O452" s="708">
        <v>-4.4816621451116152E-2</v>
      </c>
      <c r="P452" s="659"/>
      <c r="Q452" s="659"/>
      <c r="AI452" s="417"/>
      <c r="AJ452" s="417"/>
      <c r="AK452" s="417"/>
      <c r="AL452" s="417"/>
      <c r="AM452" s="417"/>
      <c r="AN452" s="417"/>
      <c r="AO452" s="417"/>
      <c r="AP452" s="417"/>
      <c r="AQ452" s="417"/>
      <c r="AR452" s="417"/>
      <c r="AS452" s="417"/>
      <c r="AT452" s="417"/>
      <c r="AU452" s="417"/>
      <c r="AV452" s="417"/>
      <c r="AW452" s="417"/>
      <c r="AX452" s="417"/>
      <c r="AY452" s="417"/>
      <c r="AZ452" s="417"/>
      <c r="BA452" s="419"/>
      <c r="BB452" s="495"/>
      <c r="BC452" s="419"/>
      <c r="BD452" s="419"/>
      <c r="BE452" s="419"/>
      <c r="BF452" s="419"/>
      <c r="BG452" s="419"/>
      <c r="BH452" s="419"/>
      <c r="BI452" s="419"/>
      <c r="BJ452" s="419"/>
      <c r="BK452" s="419"/>
      <c r="BL452" s="419"/>
      <c r="BM452" s="419"/>
      <c r="BN452" s="419"/>
      <c r="BO452" s="419"/>
      <c r="BP452" s="419"/>
      <c r="BQ452" s="419"/>
      <c r="BR452" s="419"/>
      <c r="BS452" s="419"/>
      <c r="BT452" s="419"/>
      <c r="BU452" s="419"/>
      <c r="BV452" s="419"/>
      <c r="BW452" s="419"/>
      <c r="BX452" s="419"/>
      <c r="BY452" s="419"/>
      <c r="BZ452" s="420"/>
      <c r="CA452" s="420"/>
      <c r="CB452" s="420"/>
      <c r="CC452" s="420"/>
      <c r="CD452" s="420"/>
      <c r="CE452" s="420"/>
      <c r="CF452" s="420"/>
      <c r="CG452" s="420"/>
      <c r="CH452" s="420"/>
      <c r="CI452" s="420"/>
      <c r="CJ452" s="420"/>
      <c r="CK452" s="420"/>
      <c r="CL452" s="420"/>
      <c r="CM452" s="420"/>
      <c r="CN452" s="420"/>
      <c r="CO452" s="420"/>
      <c r="CP452" s="420"/>
      <c r="CQ452" s="420"/>
      <c r="CR452" s="420"/>
      <c r="CS452" s="420"/>
      <c r="CT452" s="420"/>
      <c r="CU452" s="420"/>
      <c r="CV452" s="420"/>
      <c r="CW452" s="420"/>
      <c r="CX452" s="420"/>
      <c r="CY452" s="420"/>
      <c r="CZ452" s="420"/>
    </row>
    <row r="453" s="424" customFormat="true" ht="25.15" customHeight="true" x14ac:dyDescent="0.2">
      <c r="C453" s="894" t="s">
        <v>251</v>
      </c>
      <c r="D453" s="848"/>
      <c r="E453" s="706">
        <v>-5.5378647476532629E-2</v>
      </c>
      <c r="F453" s="659"/>
      <c r="G453" s="659"/>
      <c r="H453" s="894" t="s">
        <v>346</v>
      </c>
      <c r="I453" s="848"/>
      <c r="J453" s="707">
        <v>-5.0491824579724461E-2</v>
      </c>
      <c r="K453" s="659"/>
      <c r="L453" s="659"/>
      <c r="M453" s="894" t="s">
        <v>486</v>
      </c>
      <c r="N453" s="848"/>
      <c r="O453" s="708">
        <v>-4.4219690222149124E-2</v>
      </c>
      <c r="P453" s="659"/>
      <c r="Q453" s="659"/>
      <c r="AI453" s="417"/>
      <c r="AJ453" s="417"/>
      <c r="AK453" s="417"/>
      <c r="AL453" s="417"/>
      <c r="AM453" s="417"/>
      <c r="AN453" s="417"/>
      <c r="AO453" s="417"/>
      <c r="AP453" s="417"/>
      <c r="AQ453" s="417"/>
      <c r="AR453" s="417"/>
      <c r="AS453" s="417"/>
      <c r="AT453" s="417"/>
      <c r="AU453" s="417"/>
      <c r="AV453" s="417"/>
      <c r="AW453" s="417"/>
      <c r="AX453" s="417"/>
      <c r="AY453" s="417"/>
      <c r="AZ453" s="417"/>
      <c r="BA453" s="419"/>
      <c r="BB453" s="495"/>
      <c r="BC453" s="419"/>
      <c r="BD453" s="419"/>
      <c r="BE453" s="419"/>
      <c r="BF453" s="419"/>
      <c r="BG453" s="419"/>
      <c r="BH453" s="419"/>
      <c r="BI453" s="419"/>
      <c r="BJ453" s="419"/>
      <c r="BK453" s="419"/>
      <c r="BL453" s="419"/>
      <c r="BM453" s="419"/>
      <c r="BN453" s="419"/>
      <c r="BO453" s="419"/>
      <c r="BP453" s="419"/>
      <c r="BQ453" s="419"/>
      <c r="BR453" s="419"/>
      <c r="BS453" s="419"/>
      <c r="BT453" s="419"/>
      <c r="BU453" s="419"/>
      <c r="BV453" s="419"/>
      <c r="BW453" s="419"/>
      <c r="BX453" s="419"/>
      <c r="BY453" s="419"/>
      <c r="BZ453" s="420"/>
      <c r="CA453" s="420"/>
      <c r="CB453" s="420"/>
      <c r="CC453" s="420"/>
      <c r="CD453" s="420"/>
      <c r="CE453" s="420"/>
      <c r="CF453" s="420"/>
      <c r="CG453" s="420"/>
      <c r="CH453" s="420"/>
      <c r="CI453" s="420"/>
      <c r="CJ453" s="420"/>
      <c r="CK453" s="420"/>
      <c r="CL453" s="420"/>
      <c r="CM453" s="420"/>
      <c r="CN453" s="420"/>
      <c r="CO453" s="420"/>
      <c r="CP453" s="420"/>
      <c r="CQ453" s="420"/>
      <c r="CR453" s="420"/>
      <c r="CS453" s="420"/>
      <c r="CT453" s="420"/>
      <c r="CU453" s="420"/>
      <c r="CV453" s="420"/>
      <c r="CW453" s="420"/>
      <c r="CX453" s="420"/>
      <c r="CY453" s="420"/>
      <c r="CZ453" s="420"/>
    </row>
    <row r="454" s="424" customFormat="true" ht="25.15" customHeight="true" x14ac:dyDescent="0.2">
      <c r="C454" s="894" t="s">
        <v>382</v>
      </c>
      <c r="D454" s="848"/>
      <c r="E454" s="706">
        <v>5.3233267735893597E-2</v>
      </c>
      <c r="F454" s="659"/>
      <c r="G454" s="659"/>
      <c r="H454" s="894" t="s">
        <v>366</v>
      </c>
      <c r="I454" s="848"/>
      <c r="J454" s="707">
        <v>4.824030667778488E-2</v>
      </c>
      <c r="K454" s="659"/>
      <c r="L454" s="659"/>
      <c r="M454" s="894" t="s">
        <v>245</v>
      </c>
      <c r="N454" s="848"/>
      <c r="O454" s="708">
        <v>4.3383953768471414E-2</v>
      </c>
      <c r="P454" s="659"/>
      <c r="Q454" s="659"/>
      <c r="AI454" s="417"/>
      <c r="AJ454" s="417"/>
      <c r="AK454" s="417"/>
      <c r="AL454" s="417"/>
      <c r="AM454" s="417"/>
      <c r="AN454" s="417"/>
      <c r="AO454" s="417"/>
      <c r="AP454" s="417"/>
      <c r="AQ454" s="417"/>
      <c r="AR454" s="417"/>
      <c r="AS454" s="417"/>
      <c r="AT454" s="417"/>
      <c r="AU454" s="417"/>
      <c r="AV454" s="417"/>
      <c r="AW454" s="417"/>
      <c r="AX454" s="417"/>
      <c r="AY454" s="417"/>
      <c r="AZ454" s="417"/>
      <c r="BA454" s="419"/>
      <c r="BB454" s="495"/>
      <c r="BC454" s="419"/>
      <c r="BD454" s="419"/>
      <c r="BE454" s="419"/>
      <c r="BF454" s="419"/>
      <c r="BG454" s="419"/>
      <c r="BH454" s="419"/>
      <c r="BI454" s="419"/>
      <c r="BJ454" s="419"/>
      <c r="BK454" s="419"/>
      <c r="BL454" s="419"/>
      <c r="BM454" s="419"/>
      <c r="BN454" s="419"/>
      <c r="BO454" s="419"/>
      <c r="BP454" s="419"/>
      <c r="BQ454" s="419"/>
      <c r="BR454" s="419"/>
      <c r="BS454" s="419"/>
      <c r="BT454" s="419"/>
      <c r="BU454" s="419"/>
      <c r="BV454" s="419"/>
      <c r="BW454" s="419"/>
      <c r="BX454" s="419"/>
      <c r="BY454" s="419"/>
      <c r="BZ454" s="420"/>
      <c r="CA454" s="420"/>
      <c r="CB454" s="420"/>
      <c r="CC454" s="420"/>
      <c r="CD454" s="420"/>
      <c r="CE454" s="420"/>
      <c r="CF454" s="420"/>
      <c r="CG454" s="420"/>
      <c r="CH454" s="420"/>
      <c r="CI454" s="420"/>
      <c r="CJ454" s="420"/>
      <c r="CK454" s="420"/>
      <c r="CL454" s="420"/>
      <c r="CM454" s="420"/>
      <c r="CN454" s="420"/>
      <c r="CO454" s="420"/>
      <c r="CP454" s="420"/>
      <c r="CQ454" s="420"/>
      <c r="CR454" s="420"/>
      <c r="CS454" s="420"/>
      <c r="CT454" s="420"/>
      <c r="CU454" s="420"/>
      <c r="CV454" s="420"/>
      <c r="CW454" s="420"/>
      <c r="CX454" s="420"/>
      <c r="CY454" s="420"/>
      <c r="CZ454" s="420"/>
    </row>
    <row r="455" s="424" customFormat="true" ht="25.15" customHeight="true" x14ac:dyDescent="0.2">
      <c r="C455" s="894" t="s">
        <v>366</v>
      </c>
      <c r="D455" s="848"/>
      <c r="E455" s="706">
        <v>5.2034516091879958E-2</v>
      </c>
      <c r="F455" s="659"/>
      <c r="G455" s="659"/>
      <c r="H455" s="894" t="s">
        <v>395</v>
      </c>
      <c r="I455" s="848"/>
      <c r="J455" s="707">
        <v>4.7830444501120006E-2</v>
      </c>
      <c r="K455" s="659"/>
      <c r="L455" s="659"/>
      <c r="M455" s="894" t="s">
        <v>487</v>
      </c>
      <c r="N455" s="848"/>
      <c r="O455" s="708">
        <v>2.8782599326596714E-2</v>
      </c>
      <c r="P455" s="659"/>
      <c r="Q455" s="659"/>
      <c r="AI455" s="417"/>
      <c r="AJ455" s="417"/>
      <c r="AK455" s="417"/>
      <c r="AL455" s="417"/>
      <c r="AM455" s="417"/>
      <c r="AN455" s="417"/>
      <c r="AO455" s="417"/>
      <c r="AP455" s="417"/>
      <c r="AQ455" s="417"/>
      <c r="AR455" s="417"/>
      <c r="AS455" s="417"/>
      <c r="AT455" s="417"/>
      <c r="AU455" s="417"/>
      <c r="AV455" s="417"/>
      <c r="AW455" s="417"/>
      <c r="AX455" s="417"/>
      <c r="AY455" s="417"/>
      <c r="AZ455" s="417"/>
      <c r="BA455" s="419"/>
      <c r="BB455" s="495"/>
      <c r="BC455" s="419"/>
      <c r="BD455" s="419"/>
      <c r="BE455" s="419"/>
      <c r="BF455" s="419"/>
      <c r="BG455" s="419"/>
      <c r="BH455" s="419"/>
      <c r="BI455" s="419"/>
      <c r="BJ455" s="419"/>
      <c r="BK455" s="419"/>
      <c r="BL455" s="419"/>
      <c r="BM455" s="419"/>
      <c r="BN455" s="419"/>
      <c r="BO455" s="419"/>
      <c r="BP455" s="419"/>
      <c r="BQ455" s="419"/>
      <c r="BR455" s="419"/>
      <c r="BS455" s="419"/>
      <c r="BT455" s="419"/>
      <c r="BU455" s="419"/>
      <c r="BV455" s="419"/>
      <c r="BW455" s="419"/>
      <c r="BX455" s="419"/>
      <c r="BY455" s="419"/>
      <c r="BZ455" s="420"/>
      <c r="CA455" s="420"/>
      <c r="CB455" s="420"/>
      <c r="CC455" s="420"/>
      <c r="CD455" s="420"/>
      <c r="CE455" s="420"/>
      <c r="CF455" s="420"/>
      <c r="CG455" s="420"/>
      <c r="CH455" s="420"/>
      <c r="CI455" s="420"/>
      <c r="CJ455" s="420"/>
      <c r="CK455" s="420"/>
      <c r="CL455" s="420"/>
      <c r="CM455" s="420"/>
      <c r="CN455" s="420"/>
      <c r="CO455" s="420"/>
      <c r="CP455" s="420"/>
      <c r="CQ455" s="420"/>
      <c r="CR455" s="420"/>
      <c r="CS455" s="420"/>
      <c r="CT455" s="420"/>
      <c r="CU455" s="420"/>
      <c r="CV455" s="420"/>
      <c r="CW455" s="420"/>
      <c r="CX455" s="420"/>
      <c r="CY455" s="420"/>
      <c r="CZ455" s="420"/>
    </row>
    <row r="456" s="424" customFormat="true" ht="25.15" customHeight="true" x14ac:dyDescent="0.2">
      <c r="C456" s="894" t="s">
        <v>386</v>
      </c>
      <c r="D456" s="848"/>
      <c r="E456" s="706">
        <v>5.0931024884658047E-2</v>
      </c>
      <c r="F456" s="659"/>
      <c r="G456" s="659"/>
      <c r="H456" s="894" t="s">
        <v>483</v>
      </c>
      <c r="I456" s="848"/>
      <c r="J456" s="707">
        <v>4.5418919413747302E-2</v>
      </c>
      <c r="K456" s="659"/>
      <c r="L456" s="659"/>
      <c r="M456" s="894" t="s">
        <v>253</v>
      </c>
      <c r="N456" s="848"/>
      <c r="O456" s="708">
        <v>2.7826442611338487E-2</v>
      </c>
      <c r="P456" s="659"/>
      <c r="Q456" s="659"/>
      <c r="AI456" s="417"/>
      <c r="AJ456" s="417"/>
      <c r="AK456" s="417"/>
      <c r="AL456" s="417"/>
      <c r="AM456" s="417"/>
      <c r="AN456" s="417"/>
      <c r="AO456" s="417"/>
      <c r="AP456" s="417"/>
      <c r="AQ456" s="417"/>
      <c r="AR456" s="417"/>
      <c r="AS456" s="417"/>
      <c r="AT456" s="417"/>
      <c r="AU456" s="417"/>
      <c r="AV456" s="417"/>
      <c r="AW456" s="417"/>
      <c r="AX456" s="417"/>
      <c r="AY456" s="417"/>
      <c r="AZ456" s="417"/>
      <c r="BA456" s="419"/>
      <c r="BB456" s="495"/>
      <c r="BC456" s="419"/>
      <c r="BD456" s="419"/>
      <c r="BE456" s="419"/>
      <c r="BF456" s="419"/>
      <c r="BG456" s="419"/>
      <c r="BH456" s="419"/>
      <c r="BI456" s="419"/>
      <c r="BJ456" s="419"/>
      <c r="BK456" s="419"/>
      <c r="BL456" s="419"/>
      <c r="BM456" s="419"/>
      <c r="BN456" s="419"/>
      <c r="BO456" s="419"/>
      <c r="BP456" s="419"/>
      <c r="BQ456" s="419"/>
      <c r="BR456" s="419"/>
      <c r="BS456" s="419"/>
      <c r="BT456" s="419"/>
      <c r="BU456" s="419"/>
      <c r="BV456" s="419"/>
      <c r="BW456" s="419"/>
      <c r="BX456" s="419"/>
      <c r="BY456" s="419"/>
      <c r="BZ456" s="420"/>
      <c r="CA456" s="420"/>
      <c r="CB456" s="420"/>
      <c r="CC456" s="420"/>
      <c r="CD456" s="420"/>
      <c r="CE456" s="420"/>
      <c r="CF456" s="420"/>
      <c r="CG456" s="420"/>
      <c r="CH456" s="420"/>
      <c r="CI456" s="420"/>
      <c r="CJ456" s="420"/>
      <c r="CK456" s="420"/>
      <c r="CL456" s="420"/>
      <c r="CM456" s="420"/>
      <c r="CN456" s="420"/>
      <c r="CO456" s="420"/>
      <c r="CP456" s="420"/>
      <c r="CQ456" s="420"/>
      <c r="CR456" s="420"/>
      <c r="CS456" s="420"/>
      <c r="CT456" s="420"/>
      <c r="CU456" s="420"/>
      <c r="CV456" s="420"/>
      <c r="CW456" s="420"/>
      <c r="CX456" s="420"/>
      <c r="CY456" s="420"/>
      <c r="CZ456" s="420"/>
    </row>
    <row r="457" s="424" customFormat="true" ht="25.15" customHeight="true" x14ac:dyDescent="0.2">
      <c r="C457" s="894" t="s">
        <v>379</v>
      </c>
      <c r="D457" s="848"/>
      <c r="E457" s="706">
        <v>4.9372515591780679E-2</v>
      </c>
      <c r="F457" s="659"/>
      <c r="G457" s="659"/>
      <c r="H457" s="894" t="s">
        <v>379</v>
      </c>
      <c r="I457" s="848"/>
      <c r="J457" s="707">
        <v>4.3860985193710879E-2</v>
      </c>
      <c r="K457" s="659"/>
      <c r="L457" s="659"/>
      <c r="M457" s="894" t="s">
        <v>352</v>
      </c>
      <c r="N457" s="848"/>
      <c r="O457" s="708">
        <v>2.3168635146726568E-2</v>
      </c>
      <c r="P457" s="659"/>
      <c r="Q457" s="659"/>
      <c r="AI457" s="417"/>
      <c r="AJ457" s="417"/>
      <c r="AK457" s="417"/>
      <c r="AL457" s="417"/>
      <c r="AM457" s="417"/>
      <c r="AN457" s="417"/>
      <c r="AO457" s="417"/>
      <c r="AP457" s="417"/>
      <c r="AQ457" s="417"/>
      <c r="AR457" s="417"/>
      <c r="AS457" s="417"/>
      <c r="AT457" s="417"/>
      <c r="AU457" s="417"/>
      <c r="AV457" s="417"/>
      <c r="AW457" s="417"/>
      <c r="AX457" s="417"/>
      <c r="AY457" s="417"/>
      <c r="AZ457" s="417"/>
      <c r="BA457" s="419"/>
      <c r="BB457" s="495"/>
      <c r="BC457" s="419"/>
      <c r="BD457" s="419"/>
      <c r="BE457" s="419"/>
      <c r="BF457" s="419"/>
      <c r="BG457" s="419"/>
      <c r="BH457" s="419"/>
      <c r="BI457" s="419"/>
      <c r="BJ457" s="419"/>
      <c r="BK457" s="419"/>
      <c r="BL457" s="419"/>
      <c r="BM457" s="419"/>
      <c r="BN457" s="419"/>
      <c r="BO457" s="419"/>
      <c r="BP457" s="419"/>
      <c r="BQ457" s="419"/>
      <c r="BR457" s="419"/>
      <c r="BS457" s="419"/>
      <c r="BT457" s="419"/>
      <c r="BU457" s="419"/>
      <c r="BV457" s="419"/>
      <c r="BW457" s="419"/>
      <c r="BX457" s="419"/>
      <c r="BY457" s="419"/>
      <c r="BZ457" s="420"/>
      <c r="CA457" s="420"/>
      <c r="CB457" s="420"/>
      <c r="CC457" s="420"/>
      <c r="CD457" s="420"/>
      <c r="CE457" s="420"/>
      <c r="CF457" s="420"/>
      <c r="CG457" s="420"/>
      <c r="CH457" s="420"/>
      <c r="CI457" s="420"/>
      <c r="CJ457" s="420"/>
      <c r="CK457" s="420"/>
      <c r="CL457" s="420"/>
      <c r="CM457" s="420"/>
      <c r="CN457" s="420"/>
      <c r="CO457" s="420"/>
      <c r="CP457" s="420"/>
      <c r="CQ457" s="420"/>
      <c r="CR457" s="420"/>
      <c r="CS457" s="420"/>
      <c r="CT457" s="420"/>
      <c r="CU457" s="420"/>
      <c r="CV457" s="420"/>
      <c r="CW457" s="420"/>
      <c r="CX457" s="420"/>
      <c r="CY457" s="420"/>
      <c r="CZ457" s="420"/>
    </row>
    <row r="458" s="424" customFormat="true" ht="25.15" customHeight="true" x14ac:dyDescent="0.2">
      <c r="C458" s="894" t="s">
        <v>391</v>
      </c>
      <c r="D458" s="848"/>
      <c r="E458" s="706">
        <v>4.7458670071507843E-2</v>
      </c>
      <c r="F458" s="659"/>
      <c r="G458" s="659"/>
      <c r="H458" s="894" t="s">
        <v>484</v>
      </c>
      <c r="I458" s="848"/>
      <c r="J458" s="707">
        <v>4.3277715940387838E-2</v>
      </c>
      <c r="K458" s="659"/>
      <c r="L458" s="659"/>
      <c r="M458" s="894" t="s">
        <v>386</v>
      </c>
      <c r="N458" s="848"/>
      <c r="O458" s="708">
        <v>1.9732435859962434E-2</v>
      </c>
      <c r="P458" s="659"/>
      <c r="Q458" s="659"/>
      <c r="AI458" s="417"/>
      <c r="AJ458" s="417"/>
      <c r="AK458" s="417"/>
      <c r="AL458" s="417"/>
      <c r="AM458" s="417"/>
      <c r="AN458" s="417"/>
      <c r="AO458" s="417"/>
      <c r="AP458" s="417"/>
      <c r="AQ458" s="417"/>
      <c r="AR458" s="417"/>
      <c r="AS458" s="417"/>
      <c r="AT458" s="417"/>
      <c r="AU458" s="417"/>
      <c r="AV458" s="417"/>
      <c r="AW458" s="417"/>
      <c r="AX458" s="417"/>
      <c r="AY458" s="417"/>
      <c r="AZ458" s="417"/>
      <c r="BA458" s="419"/>
      <c r="BB458" s="495"/>
      <c r="BC458" s="419"/>
      <c r="BD458" s="419"/>
      <c r="BE458" s="419"/>
      <c r="BF458" s="419"/>
      <c r="BG458" s="419"/>
      <c r="BH458" s="419"/>
      <c r="BI458" s="419"/>
      <c r="BJ458" s="419"/>
      <c r="BK458" s="419"/>
      <c r="BL458" s="419"/>
      <c r="BM458" s="419"/>
      <c r="BN458" s="419"/>
      <c r="BO458" s="419"/>
      <c r="BP458" s="419"/>
      <c r="BQ458" s="419"/>
      <c r="BR458" s="419"/>
      <c r="BS458" s="419"/>
      <c r="BT458" s="419"/>
      <c r="BU458" s="419"/>
      <c r="BV458" s="419"/>
      <c r="BW458" s="419"/>
      <c r="BX458" s="419"/>
      <c r="BY458" s="419"/>
      <c r="BZ458" s="420"/>
      <c r="CA458" s="420"/>
      <c r="CB458" s="420"/>
      <c r="CC458" s="420"/>
      <c r="CD458" s="420"/>
      <c r="CE458" s="420"/>
      <c r="CF458" s="420"/>
      <c r="CG458" s="420"/>
      <c r="CH458" s="420"/>
      <c r="CI458" s="420"/>
      <c r="CJ458" s="420"/>
      <c r="CK458" s="420"/>
      <c r="CL458" s="420"/>
      <c r="CM458" s="420"/>
      <c r="CN458" s="420"/>
      <c r="CO458" s="420"/>
      <c r="CP458" s="420"/>
      <c r="CQ458" s="420"/>
      <c r="CR458" s="420"/>
      <c r="CS458" s="420"/>
      <c r="CT458" s="420"/>
      <c r="CU458" s="420"/>
      <c r="CV458" s="420"/>
      <c r="CW458" s="420"/>
      <c r="CX458" s="420"/>
      <c r="CY458" s="420"/>
      <c r="CZ458" s="420"/>
    </row>
    <row r="459" s="424" customFormat="true" ht="25.15" customHeight="true" x14ac:dyDescent="0.2">
      <c r="C459" s="894" t="s">
        <v>483</v>
      </c>
      <c r="D459" s="848"/>
      <c r="E459" s="706">
        <v>-4.7046914775452607E-2</v>
      </c>
      <c r="F459" s="659"/>
      <c r="G459" s="659"/>
      <c r="H459" s="894" t="s">
        <v>391</v>
      </c>
      <c r="I459" s="848"/>
      <c r="J459" s="707">
        <v>4.3041317230021234E-2</v>
      </c>
      <c r="K459" s="659"/>
      <c r="L459" s="659"/>
      <c r="M459" s="894" t="s">
        <v>392</v>
      </c>
      <c r="N459" s="848"/>
      <c r="O459" s="708">
        <v>1.7011438565353303E-2</v>
      </c>
      <c r="P459" s="659"/>
      <c r="Q459" s="659"/>
      <c r="AI459" s="417"/>
      <c r="AJ459" s="417"/>
      <c r="AK459" s="417"/>
      <c r="AL459" s="417"/>
      <c r="AM459" s="417"/>
      <c r="AN459" s="417"/>
      <c r="AO459" s="417"/>
      <c r="AP459" s="417"/>
      <c r="AQ459" s="417"/>
      <c r="AR459" s="417"/>
      <c r="AS459" s="417"/>
      <c r="AT459" s="417"/>
      <c r="AU459" s="417"/>
      <c r="AV459" s="417"/>
      <c r="AW459" s="417"/>
      <c r="AX459" s="417"/>
      <c r="AY459" s="417"/>
      <c r="AZ459" s="417"/>
      <c r="BA459" s="419"/>
      <c r="BB459" s="495"/>
      <c r="BC459" s="419"/>
      <c r="BD459" s="419"/>
      <c r="BE459" s="419"/>
      <c r="BF459" s="419"/>
      <c r="BG459" s="419"/>
      <c r="BH459" s="419"/>
      <c r="BI459" s="419"/>
      <c r="BJ459" s="419"/>
      <c r="BK459" s="419"/>
      <c r="BL459" s="419"/>
      <c r="BM459" s="419"/>
      <c r="BN459" s="419"/>
      <c r="BO459" s="419"/>
      <c r="BP459" s="419"/>
      <c r="BQ459" s="419"/>
      <c r="BR459" s="419"/>
      <c r="BS459" s="419"/>
      <c r="BT459" s="419"/>
      <c r="BU459" s="419"/>
      <c r="BV459" s="419"/>
      <c r="BW459" s="419"/>
      <c r="BX459" s="419"/>
      <c r="BY459" s="419"/>
      <c r="BZ459" s="420"/>
      <c r="CA459" s="420"/>
      <c r="CB459" s="420"/>
      <c r="CC459" s="420"/>
      <c r="CD459" s="420"/>
      <c r="CE459" s="420"/>
      <c r="CF459" s="420"/>
      <c r="CG459" s="420"/>
      <c r="CH459" s="420"/>
      <c r="CI459" s="420"/>
      <c r="CJ459" s="420"/>
      <c r="CK459" s="420"/>
      <c r="CL459" s="420"/>
      <c r="CM459" s="420"/>
      <c r="CN459" s="420"/>
      <c r="CO459" s="420"/>
      <c r="CP459" s="420"/>
      <c r="CQ459" s="420"/>
      <c r="CR459" s="420"/>
      <c r="CS459" s="420"/>
      <c r="CT459" s="420"/>
      <c r="CU459" s="420"/>
      <c r="CV459" s="420"/>
      <c r="CW459" s="420"/>
      <c r="CX459" s="420"/>
      <c r="CY459" s="420"/>
      <c r="CZ459" s="420"/>
    </row>
    <row r="460" s="424" customFormat="true" ht="25.15" customHeight="true" x14ac:dyDescent="0.2">
      <c r="C460" s="894" t="s">
        <v>387</v>
      </c>
      <c r="D460" s="848"/>
      <c r="E460" s="706">
        <v>-4.641401941141305E-2</v>
      </c>
      <c r="F460" s="659"/>
      <c r="G460" s="659"/>
      <c r="H460" s="894" t="s">
        <v>481</v>
      </c>
      <c r="I460" s="848"/>
      <c r="J460" s="707">
        <v>4.1715428201014322E-2</v>
      </c>
      <c r="K460" s="659"/>
      <c r="L460" s="659"/>
      <c r="M460" s="894" t="s">
        <v>393</v>
      </c>
      <c r="N460" s="848"/>
      <c r="O460" s="708">
        <v>-1.4160567342218466E-2</v>
      </c>
      <c r="P460" s="659"/>
      <c r="Q460" s="659"/>
      <c r="AI460" s="417"/>
      <c r="AJ460" s="417"/>
      <c r="AK460" s="417"/>
      <c r="AL460" s="417"/>
      <c r="AM460" s="417"/>
      <c r="AN460" s="417"/>
      <c r="AO460" s="417"/>
      <c r="AP460" s="417"/>
      <c r="AQ460" s="417"/>
      <c r="AR460" s="417"/>
      <c r="AS460" s="417"/>
      <c r="AT460" s="417"/>
      <c r="AU460" s="417"/>
      <c r="AV460" s="417"/>
      <c r="AW460" s="417"/>
      <c r="AX460" s="417"/>
      <c r="AY460" s="417"/>
      <c r="AZ460" s="417"/>
      <c r="BA460" s="419"/>
      <c r="BB460" s="495"/>
      <c r="BC460" s="419"/>
      <c r="BD460" s="419"/>
      <c r="BE460" s="419"/>
      <c r="BF460" s="419"/>
      <c r="BG460" s="419"/>
      <c r="BH460" s="419"/>
      <c r="BI460" s="419"/>
      <c r="BJ460" s="419"/>
      <c r="BK460" s="419"/>
      <c r="BL460" s="419"/>
      <c r="BM460" s="419"/>
      <c r="BN460" s="419"/>
      <c r="BO460" s="419"/>
      <c r="BP460" s="419"/>
      <c r="BQ460" s="419"/>
      <c r="BR460" s="419"/>
      <c r="BS460" s="419"/>
      <c r="BT460" s="419"/>
      <c r="BU460" s="419"/>
      <c r="BV460" s="419"/>
      <c r="BW460" s="419"/>
      <c r="BX460" s="419"/>
      <c r="BY460" s="419"/>
      <c r="BZ460" s="420"/>
      <c r="CA460" s="420"/>
      <c r="CB460" s="420"/>
      <c r="CC460" s="420"/>
      <c r="CD460" s="420"/>
      <c r="CE460" s="420"/>
      <c r="CF460" s="420"/>
      <c r="CG460" s="420"/>
      <c r="CH460" s="420"/>
      <c r="CI460" s="420"/>
      <c r="CJ460" s="420"/>
      <c r="CK460" s="420"/>
      <c r="CL460" s="420"/>
      <c r="CM460" s="420"/>
      <c r="CN460" s="420"/>
      <c r="CO460" s="420"/>
      <c r="CP460" s="420"/>
      <c r="CQ460" s="420"/>
      <c r="CR460" s="420"/>
      <c r="CS460" s="420"/>
      <c r="CT460" s="420"/>
      <c r="CU460" s="420"/>
      <c r="CV460" s="420"/>
      <c r="CW460" s="420"/>
      <c r="CX460" s="420"/>
      <c r="CY460" s="420"/>
      <c r="CZ460" s="420"/>
    </row>
    <row r="461" s="424" customFormat="true" ht="25.15" customHeight="true" x14ac:dyDescent="0.2">
      <c r="C461" s="894" t="s">
        <v>254</v>
      </c>
      <c r="D461" s="848"/>
      <c r="E461" s="706">
        <v>4.3839120235735836E-2</v>
      </c>
      <c r="F461" s="659"/>
      <c r="G461" s="659"/>
      <c r="H461" s="894" t="s">
        <v>387</v>
      </c>
      <c r="I461" s="848"/>
      <c r="J461" s="707">
        <v>-3.7326789418690144E-2</v>
      </c>
      <c r="K461" s="659"/>
      <c r="L461" s="659"/>
      <c r="M461" s="894" t="s">
        <v>488</v>
      </c>
      <c r="N461" s="848"/>
      <c r="O461" s="708">
        <v>1.3843500886040661E-2</v>
      </c>
      <c r="P461" s="659"/>
      <c r="Q461" s="659"/>
      <c r="AI461" s="417"/>
      <c r="AJ461" s="417"/>
      <c r="AK461" s="417"/>
      <c r="AL461" s="417"/>
      <c r="AM461" s="417"/>
      <c r="AN461" s="417"/>
      <c r="AO461" s="417"/>
      <c r="AP461" s="417"/>
      <c r="AQ461" s="417"/>
      <c r="AR461" s="417"/>
      <c r="AS461" s="417"/>
      <c r="AT461" s="417"/>
      <c r="AU461" s="417"/>
      <c r="AV461" s="417"/>
      <c r="AW461" s="417"/>
      <c r="AX461" s="417"/>
      <c r="AY461" s="417"/>
      <c r="AZ461" s="417"/>
      <c r="BA461" s="419"/>
      <c r="BB461" s="495"/>
      <c r="BC461" s="419"/>
      <c r="BD461" s="419"/>
      <c r="BE461" s="419"/>
      <c r="BF461" s="419"/>
      <c r="BG461" s="419"/>
      <c r="BH461" s="419"/>
      <c r="BI461" s="419"/>
      <c r="BJ461" s="419"/>
      <c r="BK461" s="419"/>
      <c r="BL461" s="419"/>
      <c r="BM461" s="419"/>
      <c r="BN461" s="419"/>
      <c r="BO461" s="419"/>
      <c r="BP461" s="419"/>
      <c r="BQ461" s="419"/>
      <c r="BR461" s="419"/>
      <c r="BS461" s="419"/>
      <c r="BT461" s="419"/>
      <c r="BU461" s="419"/>
      <c r="BV461" s="419"/>
      <c r="BW461" s="419"/>
      <c r="BX461" s="419"/>
      <c r="BY461" s="419"/>
      <c r="BZ461" s="420"/>
      <c r="CA461" s="420"/>
      <c r="CB461" s="420"/>
      <c r="CC461" s="420"/>
      <c r="CD461" s="420"/>
      <c r="CE461" s="420"/>
      <c r="CF461" s="420"/>
      <c r="CG461" s="420"/>
      <c r="CH461" s="420"/>
      <c r="CI461" s="420"/>
      <c r="CJ461" s="420"/>
      <c r="CK461" s="420"/>
      <c r="CL461" s="420"/>
      <c r="CM461" s="420"/>
      <c r="CN461" s="420"/>
      <c r="CO461" s="420"/>
      <c r="CP461" s="420"/>
      <c r="CQ461" s="420"/>
      <c r="CR461" s="420"/>
      <c r="CS461" s="420"/>
      <c r="CT461" s="420"/>
      <c r="CU461" s="420"/>
      <c r="CV461" s="420"/>
      <c r="CW461" s="420"/>
      <c r="CX461" s="420"/>
      <c r="CY461" s="420"/>
      <c r="CZ461" s="420"/>
    </row>
    <row r="462" s="424" customFormat="true" ht="25.15" customHeight="true" x14ac:dyDescent="0.2">
      <c r="C462" s="894" t="s">
        <v>485</v>
      </c>
      <c r="D462" s="848"/>
      <c r="E462" s="706">
        <v>-4.3020526530843914E-2</v>
      </c>
      <c r="F462" s="659"/>
      <c r="G462" s="659"/>
      <c r="H462" s="894" t="s">
        <v>485</v>
      </c>
      <c r="I462" s="848"/>
      <c r="J462" s="707">
        <v>-3.393948682572525E-2</v>
      </c>
      <c r="K462" s="659"/>
      <c r="L462" s="659"/>
      <c r="M462" s="894" t="s">
        <v>479</v>
      </c>
      <c r="N462" s="848"/>
      <c r="O462" s="708">
        <v>-1.3358723931878298E-2</v>
      </c>
      <c r="P462" s="659"/>
      <c r="Q462" s="659"/>
      <c r="AI462" s="417"/>
      <c r="AJ462" s="417"/>
      <c r="AK462" s="417"/>
      <c r="AL462" s="417"/>
      <c r="AM462" s="417"/>
      <c r="AN462" s="417"/>
      <c r="AO462" s="417"/>
      <c r="AP462" s="417"/>
      <c r="AQ462" s="417"/>
      <c r="AR462" s="417"/>
      <c r="AS462" s="417"/>
      <c r="AT462" s="417"/>
      <c r="AU462" s="417"/>
      <c r="AV462" s="417"/>
      <c r="AW462" s="417"/>
      <c r="AX462" s="417"/>
      <c r="AY462" s="417"/>
      <c r="AZ462" s="417"/>
      <c r="BA462" s="419"/>
      <c r="BB462" s="495"/>
      <c r="BC462" s="419"/>
      <c r="BD462" s="419"/>
      <c r="BE462" s="419"/>
      <c r="BF462" s="419"/>
      <c r="BG462" s="419"/>
      <c r="BH462" s="419"/>
      <c r="BI462" s="419"/>
      <c r="BJ462" s="419"/>
      <c r="BK462" s="419"/>
      <c r="BL462" s="419"/>
      <c r="BM462" s="419"/>
      <c r="BN462" s="419"/>
      <c r="BO462" s="419"/>
      <c r="BP462" s="419"/>
      <c r="BQ462" s="419"/>
      <c r="BR462" s="419"/>
      <c r="BS462" s="419"/>
      <c r="BT462" s="419"/>
      <c r="BU462" s="419"/>
      <c r="BV462" s="419"/>
      <c r="BW462" s="419"/>
      <c r="BX462" s="419"/>
      <c r="BY462" s="419"/>
      <c r="BZ462" s="420"/>
      <c r="CA462" s="420"/>
      <c r="CB462" s="420"/>
      <c r="CC462" s="420"/>
      <c r="CD462" s="420"/>
      <c r="CE462" s="420"/>
      <c r="CF462" s="420"/>
      <c r="CG462" s="420"/>
      <c r="CH462" s="420"/>
      <c r="CI462" s="420"/>
      <c r="CJ462" s="420"/>
      <c r="CK462" s="420"/>
      <c r="CL462" s="420"/>
      <c r="CM462" s="420"/>
      <c r="CN462" s="420"/>
      <c r="CO462" s="420"/>
      <c r="CP462" s="420"/>
      <c r="CQ462" s="420"/>
      <c r="CR462" s="420"/>
      <c r="CS462" s="420"/>
      <c r="CT462" s="420"/>
      <c r="CU462" s="420"/>
      <c r="CV462" s="420"/>
      <c r="CW462" s="420"/>
      <c r="CX462" s="420"/>
      <c r="CY462" s="420"/>
      <c r="CZ462" s="420"/>
    </row>
    <row r="463" s="424" customFormat="true" ht="25.15" customHeight="true" x14ac:dyDescent="0.2">
      <c r="C463" s="894" t="s">
        <v>381</v>
      </c>
      <c r="D463" s="848"/>
      <c r="E463" s="706">
        <v>-3.4183900791176468E-2</v>
      </c>
      <c r="F463" s="659"/>
      <c r="G463" s="659"/>
      <c r="H463" s="894" t="s">
        <v>474</v>
      </c>
      <c r="I463" s="848"/>
      <c r="J463" s="707">
        <v>-3.2717222587483434E-2</v>
      </c>
      <c r="K463" s="659"/>
      <c r="L463" s="659"/>
      <c r="M463" s="894" t="s">
        <v>363</v>
      </c>
      <c r="N463" s="848"/>
      <c r="O463" s="708">
        <v>1.2429613335065544E-2</v>
      </c>
      <c r="P463" s="659"/>
      <c r="Q463" s="659"/>
      <c r="AI463" s="417"/>
      <c r="AJ463" s="417"/>
      <c r="AK463" s="417"/>
      <c r="AL463" s="417"/>
      <c r="AM463" s="417"/>
      <c r="AN463" s="417"/>
      <c r="AO463" s="417"/>
      <c r="AP463" s="417"/>
      <c r="AQ463" s="417"/>
      <c r="AR463" s="417"/>
      <c r="AS463" s="417"/>
      <c r="AT463" s="417"/>
      <c r="AU463" s="417"/>
      <c r="AV463" s="417"/>
      <c r="AW463" s="417"/>
      <c r="AX463" s="417"/>
      <c r="AY463" s="417"/>
      <c r="AZ463" s="417"/>
      <c r="BA463" s="419"/>
      <c r="BB463" s="495"/>
      <c r="BC463" s="419"/>
      <c r="BD463" s="419"/>
      <c r="BE463" s="419"/>
      <c r="BF463" s="419"/>
      <c r="BG463" s="419"/>
      <c r="BH463" s="419"/>
      <c r="BI463" s="419"/>
      <c r="BJ463" s="419"/>
      <c r="BK463" s="419"/>
      <c r="BL463" s="419"/>
      <c r="BM463" s="419"/>
      <c r="BN463" s="419"/>
      <c r="BO463" s="419"/>
      <c r="BP463" s="419"/>
      <c r="BQ463" s="419"/>
      <c r="BR463" s="419"/>
      <c r="BS463" s="419"/>
      <c r="BT463" s="419"/>
      <c r="BU463" s="419"/>
      <c r="BV463" s="419"/>
      <c r="BW463" s="419"/>
      <c r="BX463" s="419"/>
      <c r="BY463" s="419"/>
      <c r="BZ463" s="420"/>
      <c r="CA463" s="420"/>
      <c r="CB463" s="420"/>
      <c r="CC463" s="420"/>
      <c r="CD463" s="420"/>
      <c r="CE463" s="420"/>
      <c r="CF463" s="420"/>
      <c r="CG463" s="420"/>
      <c r="CH463" s="420"/>
      <c r="CI463" s="420"/>
      <c r="CJ463" s="420"/>
      <c r="CK463" s="420"/>
      <c r="CL463" s="420"/>
      <c r="CM463" s="420"/>
      <c r="CN463" s="420"/>
      <c r="CO463" s="420"/>
      <c r="CP463" s="420"/>
      <c r="CQ463" s="420"/>
      <c r="CR463" s="420"/>
      <c r="CS463" s="420"/>
      <c r="CT463" s="420"/>
      <c r="CU463" s="420"/>
      <c r="CV463" s="420"/>
      <c r="CW463" s="420"/>
      <c r="CX463" s="420"/>
      <c r="CY463" s="420"/>
      <c r="CZ463" s="420"/>
    </row>
    <row r="464" s="424" customFormat="true" ht="25.15" customHeight="true" x14ac:dyDescent="0.2">
      <c r="C464" s="894" t="s">
        <v>472</v>
      </c>
      <c r="D464" s="848"/>
      <c r="E464" s="706">
        <v>3.3623570093508075E-2</v>
      </c>
      <c r="F464" s="659"/>
      <c r="G464" s="659"/>
      <c r="H464" s="894" t="s">
        <v>251</v>
      </c>
      <c r="I464" s="848"/>
      <c r="J464" s="707">
        <v>-2.8392543956700569E-2</v>
      </c>
      <c r="K464" s="659"/>
      <c r="L464" s="659"/>
      <c r="M464" s="894" t="s">
        <v>482</v>
      </c>
      <c r="N464" s="848"/>
      <c r="O464" s="708">
        <v>1.2159842057032834E-2</v>
      </c>
      <c r="P464" s="659"/>
      <c r="Q464" s="659"/>
      <c r="AI464" s="417"/>
      <c r="AJ464" s="417"/>
      <c r="AK464" s="417"/>
      <c r="AL464" s="417"/>
      <c r="AM464" s="417"/>
      <c r="AN464" s="417"/>
      <c r="AO464" s="417"/>
      <c r="AP464" s="417"/>
      <c r="AQ464" s="417"/>
      <c r="AR464" s="417"/>
      <c r="AS464" s="417"/>
      <c r="AT464" s="417"/>
      <c r="AU464" s="417"/>
      <c r="AV464" s="417"/>
      <c r="AW464" s="417"/>
      <c r="AX464" s="417"/>
      <c r="AY464" s="417"/>
      <c r="AZ464" s="417"/>
      <c r="BA464" s="419"/>
      <c r="BB464" s="495"/>
      <c r="BC464" s="419"/>
      <c r="BD464" s="419"/>
      <c r="BE464" s="419"/>
      <c r="BF464" s="419"/>
      <c r="BG464" s="419"/>
      <c r="BH464" s="419"/>
      <c r="BI464" s="419"/>
      <c r="BJ464" s="419"/>
      <c r="BK464" s="419"/>
      <c r="BL464" s="419"/>
      <c r="BM464" s="419"/>
      <c r="BN464" s="419"/>
      <c r="BO464" s="419"/>
      <c r="BP464" s="419"/>
      <c r="BQ464" s="419"/>
      <c r="BR464" s="419"/>
      <c r="BS464" s="419"/>
      <c r="BT464" s="419"/>
      <c r="BU464" s="419"/>
      <c r="BV464" s="419"/>
      <c r="BW464" s="419"/>
      <c r="BX464" s="419"/>
      <c r="BY464" s="419"/>
      <c r="BZ464" s="420"/>
      <c r="CA464" s="420"/>
      <c r="CB464" s="420"/>
      <c r="CC464" s="420"/>
      <c r="CD464" s="420"/>
      <c r="CE464" s="420"/>
      <c r="CF464" s="420"/>
      <c r="CG464" s="420"/>
      <c r="CH464" s="420"/>
      <c r="CI464" s="420"/>
      <c r="CJ464" s="420"/>
      <c r="CK464" s="420"/>
      <c r="CL464" s="420"/>
      <c r="CM464" s="420"/>
      <c r="CN464" s="420"/>
      <c r="CO464" s="420"/>
      <c r="CP464" s="420"/>
      <c r="CQ464" s="420"/>
      <c r="CR464" s="420"/>
      <c r="CS464" s="420"/>
      <c r="CT464" s="420"/>
      <c r="CU464" s="420"/>
      <c r="CV464" s="420"/>
      <c r="CW464" s="420"/>
      <c r="CX464" s="420"/>
      <c r="CY464" s="420"/>
      <c r="CZ464" s="420"/>
    </row>
    <row r="465" s="424" customFormat="true" ht="25.15" customHeight="true" x14ac:dyDescent="0.2">
      <c r="C465" s="894" t="s">
        <v>481</v>
      </c>
      <c r="D465" s="848"/>
      <c r="E465" s="706">
        <v>3.2788608732943252E-2</v>
      </c>
      <c r="F465" s="659"/>
      <c r="G465" s="659"/>
      <c r="H465" s="894" t="s">
        <v>472</v>
      </c>
      <c r="I465" s="848"/>
      <c r="J465" s="707">
        <v>-2.5757737286714013E-2</v>
      </c>
      <c r="K465" s="659"/>
      <c r="L465" s="659"/>
      <c r="M465" s="894" t="s">
        <v>385</v>
      </c>
      <c r="N465" s="848"/>
      <c r="O465" s="708">
        <v>1.1788987668926306E-2</v>
      </c>
      <c r="P465" s="659"/>
      <c r="Q465" s="659"/>
      <c r="AI465" s="417"/>
      <c r="AJ465" s="417"/>
      <c r="AK465" s="417"/>
      <c r="AL465" s="417"/>
      <c r="AM465" s="417"/>
      <c r="AN465" s="417"/>
      <c r="AO465" s="417"/>
      <c r="AP465" s="417"/>
      <c r="AQ465" s="417"/>
      <c r="AR465" s="417"/>
      <c r="AS465" s="417"/>
      <c r="AT465" s="417"/>
      <c r="AU465" s="417"/>
      <c r="AV465" s="417"/>
      <c r="AW465" s="417"/>
      <c r="AX465" s="417"/>
      <c r="AY465" s="417"/>
      <c r="AZ465" s="417"/>
      <c r="BA465" s="419"/>
      <c r="BB465" s="495"/>
      <c r="BC465" s="419"/>
      <c r="BD465" s="419"/>
      <c r="BE465" s="419"/>
      <c r="BF465" s="419"/>
      <c r="BG465" s="419"/>
      <c r="BH465" s="419"/>
      <c r="BI465" s="419"/>
      <c r="BJ465" s="419"/>
      <c r="BK465" s="419"/>
      <c r="BL465" s="419"/>
      <c r="BM465" s="419"/>
      <c r="BN465" s="419"/>
      <c r="BO465" s="419"/>
      <c r="BP465" s="419"/>
      <c r="BQ465" s="419"/>
      <c r="BR465" s="419"/>
      <c r="BS465" s="419"/>
      <c r="BT465" s="419"/>
      <c r="BU465" s="419"/>
      <c r="BV465" s="419"/>
      <c r="BW465" s="419"/>
      <c r="BX465" s="419"/>
      <c r="BY465" s="419"/>
      <c r="BZ465" s="420"/>
      <c r="CA465" s="420"/>
      <c r="CB465" s="420"/>
      <c r="CC465" s="420"/>
      <c r="CD465" s="420"/>
      <c r="CE465" s="420"/>
      <c r="CF465" s="420"/>
      <c r="CG465" s="420"/>
      <c r="CH465" s="420"/>
      <c r="CI465" s="420"/>
      <c r="CJ465" s="420"/>
      <c r="CK465" s="420"/>
      <c r="CL465" s="420"/>
      <c r="CM465" s="420"/>
      <c r="CN465" s="420"/>
      <c r="CO465" s="420"/>
      <c r="CP465" s="420"/>
      <c r="CQ465" s="420"/>
      <c r="CR465" s="420"/>
      <c r="CS465" s="420"/>
      <c r="CT465" s="420"/>
      <c r="CU465" s="420"/>
      <c r="CV465" s="420"/>
      <c r="CW465" s="420"/>
      <c r="CX465" s="420"/>
      <c r="CY465" s="420"/>
      <c r="CZ465" s="420"/>
    </row>
    <row r="466" s="424" customFormat="true" ht="25.15" customHeight="true" x14ac:dyDescent="0.2">
      <c r="C466" s="894" t="s">
        <v>459</v>
      </c>
      <c r="D466" s="848"/>
      <c r="E466" s="706">
        <v>2.7640944309779581E-2</v>
      </c>
      <c r="F466" s="659"/>
      <c r="G466" s="659"/>
      <c r="H466" s="894" t="s">
        <v>463</v>
      </c>
      <c r="I466" s="848"/>
      <c r="J466" s="707">
        <v>1.8982394835893261E-2</v>
      </c>
      <c r="K466" s="659"/>
      <c r="L466" s="659"/>
      <c r="M466" s="894" t="s">
        <v>379</v>
      </c>
      <c r="N466" s="848"/>
      <c r="O466" s="708">
        <v>9.2417999746716353E-3</v>
      </c>
      <c r="P466" s="659"/>
      <c r="Q466" s="659"/>
      <c r="AI466" s="417"/>
      <c r="AJ466" s="417"/>
      <c r="AK466" s="417"/>
      <c r="AL466" s="417"/>
      <c r="AM466" s="417"/>
      <c r="AN466" s="417"/>
      <c r="AO466" s="417"/>
      <c r="AP466" s="417"/>
      <c r="AQ466" s="417"/>
      <c r="AR466" s="417"/>
      <c r="AS466" s="417"/>
      <c r="AT466" s="417"/>
      <c r="AU466" s="417"/>
      <c r="AV466" s="417"/>
      <c r="AW466" s="417"/>
      <c r="AX466" s="417"/>
      <c r="AY466" s="417"/>
      <c r="AZ466" s="417"/>
      <c r="BA466" s="419"/>
      <c r="BB466" s="495"/>
      <c r="BC466" s="419"/>
      <c r="BD466" s="419"/>
      <c r="BE466" s="419"/>
      <c r="BF466" s="419"/>
      <c r="BG466" s="419"/>
      <c r="BH466" s="419"/>
      <c r="BI466" s="419"/>
      <c r="BJ466" s="419"/>
      <c r="BK466" s="419"/>
      <c r="BL466" s="419"/>
      <c r="BM466" s="419"/>
      <c r="BN466" s="419"/>
      <c r="BO466" s="419"/>
      <c r="BP466" s="419"/>
      <c r="BQ466" s="419"/>
      <c r="BR466" s="419"/>
      <c r="BS466" s="419"/>
      <c r="BT466" s="419"/>
      <c r="BU466" s="419"/>
      <c r="BV466" s="419"/>
      <c r="BW466" s="419"/>
      <c r="BX466" s="419"/>
      <c r="BY466" s="419"/>
      <c r="BZ466" s="420"/>
      <c r="CA466" s="420"/>
      <c r="CB466" s="420"/>
      <c r="CC466" s="420"/>
      <c r="CD466" s="420"/>
      <c r="CE466" s="420"/>
      <c r="CF466" s="420"/>
      <c r="CG466" s="420"/>
      <c r="CH466" s="420"/>
      <c r="CI466" s="420"/>
      <c r="CJ466" s="420"/>
      <c r="CK466" s="420"/>
      <c r="CL466" s="420"/>
      <c r="CM466" s="420"/>
      <c r="CN466" s="420"/>
      <c r="CO466" s="420"/>
      <c r="CP466" s="420"/>
      <c r="CQ466" s="420"/>
      <c r="CR466" s="420"/>
      <c r="CS466" s="420"/>
      <c r="CT466" s="420"/>
      <c r="CU466" s="420"/>
      <c r="CV466" s="420"/>
      <c r="CW466" s="420"/>
      <c r="CX466" s="420"/>
      <c r="CY466" s="420"/>
      <c r="CZ466" s="420"/>
    </row>
    <row r="467" s="424" customFormat="true" ht="25.15" customHeight="true" x14ac:dyDescent="0.2">
      <c r="C467" s="894" t="s">
        <v>242</v>
      </c>
      <c r="D467" s="848"/>
      <c r="E467" s="706">
        <v>2.5893045633484799E-2</v>
      </c>
      <c r="F467" s="659"/>
      <c r="G467" s="659"/>
      <c r="H467" s="894" t="s">
        <v>487</v>
      </c>
      <c r="I467" s="848"/>
      <c r="J467" s="707">
        <v>-1.8082447158987151E-2</v>
      </c>
      <c r="K467" s="659"/>
      <c r="L467" s="659"/>
      <c r="M467" s="894" t="s">
        <v>394</v>
      </c>
      <c r="N467" s="848"/>
      <c r="O467" s="708">
        <v>-9.10797845581586E-3</v>
      </c>
      <c r="P467" s="659"/>
      <c r="Q467" s="659"/>
      <c r="AI467" s="417"/>
      <c r="AJ467" s="417"/>
      <c r="AK467" s="417"/>
      <c r="AL467" s="417"/>
      <c r="AM467" s="417"/>
      <c r="AN467" s="417"/>
      <c r="AO467" s="417"/>
      <c r="AP467" s="417"/>
      <c r="AQ467" s="417"/>
      <c r="AR467" s="417"/>
      <c r="AS467" s="417"/>
      <c r="AT467" s="417"/>
      <c r="AU467" s="417"/>
      <c r="AV467" s="417"/>
      <c r="AW467" s="417"/>
      <c r="AX467" s="417"/>
      <c r="AY467" s="417"/>
      <c r="AZ467" s="417"/>
      <c r="BA467" s="419"/>
      <c r="BB467" s="495"/>
      <c r="BC467" s="419"/>
      <c r="BD467" s="419"/>
      <c r="BE467" s="419"/>
      <c r="BF467" s="419"/>
      <c r="BG467" s="419"/>
      <c r="BH467" s="419"/>
      <c r="BI467" s="419"/>
      <c r="BJ467" s="419"/>
      <c r="BK467" s="419"/>
      <c r="BL467" s="419"/>
      <c r="BM467" s="419"/>
      <c r="BN467" s="419"/>
      <c r="BO467" s="419"/>
      <c r="BP467" s="419"/>
      <c r="BQ467" s="419"/>
      <c r="BR467" s="419"/>
      <c r="BS467" s="419"/>
      <c r="BT467" s="419"/>
      <c r="BU467" s="419"/>
      <c r="BV467" s="419"/>
      <c r="BW467" s="419"/>
      <c r="BX467" s="419"/>
      <c r="BY467" s="419"/>
      <c r="BZ467" s="420"/>
      <c r="CA467" s="420"/>
      <c r="CB467" s="420"/>
      <c r="CC467" s="420"/>
      <c r="CD467" s="420"/>
      <c r="CE467" s="420"/>
      <c r="CF467" s="420"/>
      <c r="CG467" s="420"/>
      <c r="CH467" s="420"/>
      <c r="CI467" s="420"/>
      <c r="CJ467" s="420"/>
      <c r="CK467" s="420"/>
      <c r="CL467" s="420"/>
      <c r="CM467" s="420"/>
      <c r="CN467" s="420"/>
      <c r="CO467" s="420"/>
      <c r="CP467" s="420"/>
      <c r="CQ467" s="420"/>
      <c r="CR467" s="420"/>
      <c r="CS467" s="420"/>
      <c r="CT467" s="420"/>
      <c r="CU467" s="420"/>
      <c r="CV467" s="420"/>
      <c r="CW467" s="420"/>
      <c r="CX467" s="420"/>
      <c r="CY467" s="420"/>
      <c r="CZ467" s="420"/>
    </row>
    <row r="468" s="424" customFormat="true" ht="25.15" customHeight="true" x14ac:dyDescent="0.2">
      <c r="C468" s="894" t="s">
        <v>489</v>
      </c>
      <c r="D468" s="848"/>
      <c r="E468" s="706">
        <v>2.2366652062082101E-2</v>
      </c>
      <c r="F468" s="659"/>
      <c r="G468" s="659"/>
      <c r="H468" s="894" t="s">
        <v>489</v>
      </c>
      <c r="I468" s="848"/>
      <c r="J468" s="707">
        <v>1.7935551017765478E-2</v>
      </c>
      <c r="K468" s="659"/>
      <c r="L468" s="659"/>
      <c r="M468" s="894" t="s">
        <v>395</v>
      </c>
      <c r="N468" s="848"/>
      <c r="O468" s="708">
        <v>-6.0357371340092388E-3</v>
      </c>
      <c r="P468" s="659"/>
      <c r="Q468" s="659"/>
      <c r="AI468" s="417"/>
      <c r="AJ468" s="417"/>
      <c r="AK468" s="417"/>
      <c r="AL468" s="417"/>
      <c r="AM468" s="417"/>
      <c r="AN468" s="417"/>
      <c r="AO468" s="417"/>
      <c r="AP468" s="417"/>
      <c r="AQ468" s="417"/>
      <c r="AR468" s="417"/>
      <c r="AS468" s="417"/>
      <c r="AT468" s="417"/>
      <c r="AU468" s="417"/>
      <c r="AV468" s="417"/>
      <c r="AW468" s="417"/>
      <c r="AX468" s="417"/>
      <c r="AY468" s="417"/>
      <c r="AZ468" s="417"/>
      <c r="BA468" s="419"/>
      <c r="BB468" s="495"/>
      <c r="BC468" s="419"/>
      <c r="BD468" s="419"/>
      <c r="BE468" s="419"/>
      <c r="BF468" s="419"/>
      <c r="BG468" s="419"/>
      <c r="BH468" s="419"/>
      <c r="BI468" s="419"/>
      <c r="BJ468" s="419"/>
      <c r="BK468" s="419"/>
      <c r="BL468" s="419"/>
      <c r="BM468" s="419"/>
      <c r="BN468" s="419"/>
      <c r="BO468" s="419"/>
      <c r="BP468" s="419"/>
      <c r="BQ468" s="419"/>
      <c r="BR468" s="419"/>
      <c r="BS468" s="419"/>
      <c r="BT468" s="419"/>
      <c r="BU468" s="419"/>
      <c r="BV468" s="419"/>
      <c r="BW468" s="419"/>
      <c r="BX468" s="419"/>
      <c r="BY468" s="419"/>
      <c r="BZ468" s="420"/>
      <c r="CA468" s="420"/>
      <c r="CB468" s="420"/>
      <c r="CC468" s="420"/>
      <c r="CD468" s="420"/>
      <c r="CE468" s="420"/>
      <c r="CF468" s="420"/>
      <c r="CG468" s="420"/>
      <c r="CH468" s="420"/>
      <c r="CI468" s="420"/>
      <c r="CJ468" s="420"/>
      <c r="CK468" s="420"/>
      <c r="CL468" s="420"/>
      <c r="CM468" s="420"/>
      <c r="CN468" s="420"/>
      <c r="CO468" s="420"/>
      <c r="CP468" s="420"/>
      <c r="CQ468" s="420"/>
      <c r="CR468" s="420"/>
      <c r="CS468" s="420"/>
      <c r="CT468" s="420"/>
      <c r="CU468" s="420"/>
      <c r="CV468" s="420"/>
      <c r="CW468" s="420"/>
      <c r="CX468" s="420"/>
      <c r="CY468" s="420"/>
      <c r="CZ468" s="420"/>
    </row>
    <row r="469" s="424" customFormat="true" ht="25.15" customHeight="true" x14ac:dyDescent="0.2">
      <c r="C469" s="894" t="s">
        <v>346</v>
      </c>
      <c r="D469" s="848"/>
      <c r="E469" s="706">
        <v>-1.9634715874908171E-2</v>
      </c>
      <c r="F469" s="659"/>
      <c r="G469" s="659"/>
      <c r="H469" s="894" t="s">
        <v>382</v>
      </c>
      <c r="I469" s="848"/>
      <c r="J469" s="707">
        <v>-1.7337532994326561E-2</v>
      </c>
      <c r="K469" s="659"/>
      <c r="L469" s="659"/>
      <c r="M469" s="894" t="s">
        <v>251</v>
      </c>
      <c r="N469" s="848"/>
      <c r="O469" s="708">
        <v>-5.3215148902914407E-3</v>
      </c>
      <c r="P469" s="659"/>
      <c r="Q469" s="659"/>
      <c r="AI469" s="417"/>
      <c r="AJ469" s="417"/>
      <c r="AK469" s="417"/>
      <c r="AL469" s="417"/>
      <c r="AM469" s="417"/>
      <c r="AN469" s="417"/>
      <c r="AO469" s="417"/>
      <c r="AP469" s="417"/>
      <c r="AQ469" s="417"/>
      <c r="AR469" s="417"/>
      <c r="AS469" s="417"/>
      <c r="AT469" s="417"/>
      <c r="AU469" s="417"/>
      <c r="AV469" s="417"/>
      <c r="AW469" s="417"/>
      <c r="AX469" s="417"/>
      <c r="AY469" s="417"/>
      <c r="AZ469" s="417"/>
      <c r="BA469" s="419"/>
      <c r="BB469" s="495"/>
      <c r="BC469" s="419"/>
      <c r="BD469" s="419"/>
      <c r="BE469" s="419"/>
      <c r="BF469" s="419"/>
      <c r="BG469" s="419"/>
      <c r="BH469" s="419"/>
      <c r="BI469" s="419"/>
      <c r="BJ469" s="419"/>
      <c r="BK469" s="419"/>
      <c r="BL469" s="419"/>
      <c r="BM469" s="419"/>
      <c r="BN469" s="419"/>
      <c r="BO469" s="419"/>
      <c r="BP469" s="419"/>
      <c r="BQ469" s="419"/>
      <c r="BR469" s="419"/>
      <c r="BS469" s="419"/>
      <c r="BT469" s="419"/>
      <c r="BU469" s="419"/>
      <c r="BV469" s="419"/>
      <c r="BW469" s="419"/>
      <c r="BX469" s="419"/>
      <c r="BY469" s="419"/>
      <c r="BZ469" s="420"/>
      <c r="CA469" s="420"/>
      <c r="CB469" s="420"/>
      <c r="CC469" s="420"/>
      <c r="CD469" s="420"/>
      <c r="CE469" s="420"/>
      <c r="CF469" s="420"/>
      <c r="CG469" s="420"/>
      <c r="CH469" s="420"/>
      <c r="CI469" s="420"/>
      <c r="CJ469" s="420"/>
      <c r="CK469" s="420"/>
      <c r="CL469" s="420"/>
      <c r="CM469" s="420"/>
      <c r="CN469" s="420"/>
      <c r="CO469" s="420"/>
      <c r="CP469" s="420"/>
      <c r="CQ469" s="420"/>
      <c r="CR469" s="420"/>
      <c r="CS469" s="420"/>
      <c r="CT469" s="420"/>
      <c r="CU469" s="420"/>
      <c r="CV469" s="420"/>
      <c r="CW469" s="420"/>
      <c r="CX469" s="420"/>
      <c r="CY469" s="420"/>
      <c r="CZ469" s="420"/>
    </row>
    <row r="470" s="424" customFormat="true" ht="25.15" customHeight="true" x14ac:dyDescent="0.2">
      <c r="C470" s="894" t="s">
        <v>394</v>
      </c>
      <c r="D470" s="848"/>
      <c r="E470" s="706">
        <v>-1.3557570938905623E-2</v>
      </c>
      <c r="F470" s="659"/>
      <c r="G470" s="659"/>
      <c r="H470" s="894" t="s">
        <v>488</v>
      </c>
      <c r="I470" s="848"/>
      <c r="J470" s="707">
        <v>-1.6408499734098827E-2</v>
      </c>
      <c r="K470" s="659"/>
      <c r="L470" s="659"/>
      <c r="M470" s="894" t="s">
        <v>387</v>
      </c>
      <c r="N470" s="848"/>
      <c r="O470" s="708">
        <v>-3.9062573835407137E-3</v>
      </c>
      <c r="P470" s="659"/>
      <c r="Q470" s="659"/>
      <c r="AI470" s="417"/>
      <c r="AJ470" s="417"/>
      <c r="AK470" s="417"/>
      <c r="AL470" s="417"/>
      <c r="AM470" s="417"/>
      <c r="AN470" s="417"/>
      <c r="AO470" s="417"/>
      <c r="AP470" s="417"/>
      <c r="AQ470" s="417"/>
      <c r="AR470" s="417"/>
      <c r="AS470" s="417"/>
      <c r="AT470" s="417"/>
      <c r="AU470" s="417"/>
      <c r="AV470" s="417"/>
      <c r="AW470" s="417"/>
      <c r="AX470" s="417"/>
      <c r="AY470" s="417"/>
      <c r="AZ470" s="417"/>
      <c r="BA470" s="419"/>
      <c r="BB470" s="495"/>
      <c r="BC470" s="419"/>
      <c r="BD470" s="419"/>
      <c r="BE470" s="419"/>
      <c r="BF470" s="419"/>
      <c r="BG470" s="419"/>
      <c r="BH470" s="419"/>
      <c r="BI470" s="419"/>
      <c r="BJ470" s="419"/>
      <c r="BK470" s="419"/>
      <c r="BL470" s="419"/>
      <c r="BM470" s="419"/>
      <c r="BN470" s="419"/>
      <c r="BO470" s="419"/>
      <c r="BP470" s="419"/>
      <c r="BQ470" s="419"/>
      <c r="BR470" s="419"/>
      <c r="BS470" s="419"/>
      <c r="BT470" s="419"/>
      <c r="BU470" s="419"/>
      <c r="BV470" s="419"/>
      <c r="BW470" s="419"/>
      <c r="BX470" s="419"/>
      <c r="BY470" s="419"/>
      <c r="BZ470" s="420"/>
      <c r="CA470" s="420"/>
      <c r="CB470" s="420"/>
      <c r="CC470" s="420"/>
      <c r="CD470" s="420"/>
      <c r="CE470" s="420"/>
      <c r="CF470" s="420"/>
      <c r="CG470" s="420"/>
      <c r="CH470" s="420"/>
      <c r="CI470" s="420"/>
      <c r="CJ470" s="420"/>
      <c r="CK470" s="420"/>
      <c r="CL470" s="420"/>
      <c r="CM470" s="420"/>
      <c r="CN470" s="420"/>
      <c r="CO470" s="420"/>
      <c r="CP470" s="420"/>
      <c r="CQ470" s="420"/>
      <c r="CR470" s="420"/>
      <c r="CS470" s="420"/>
      <c r="CT470" s="420"/>
      <c r="CU470" s="420"/>
      <c r="CV470" s="420"/>
      <c r="CW470" s="420"/>
      <c r="CX470" s="420"/>
      <c r="CY470" s="420"/>
      <c r="CZ470" s="420"/>
    </row>
    <row r="471" s="424" customFormat="true" ht="25.15" customHeight="true" x14ac:dyDescent="0.2">
      <c r="C471" s="894" t="s">
        <v>395</v>
      </c>
      <c r="D471" s="848"/>
      <c r="E471" s="706">
        <v>1.2869771290149908E-2</v>
      </c>
      <c r="F471" s="659"/>
      <c r="G471" s="659"/>
      <c r="H471" s="894" t="s">
        <v>381</v>
      </c>
      <c r="I471" s="848"/>
      <c r="J471" s="707">
        <v>-1.1653478872407088E-2</v>
      </c>
      <c r="K471" s="659"/>
      <c r="L471" s="659"/>
      <c r="M471" s="894" t="s">
        <v>254</v>
      </c>
      <c r="N471" s="848"/>
      <c r="O471" s="708">
        <v>3.4830040781124341E-3</v>
      </c>
      <c r="P471" s="659"/>
      <c r="Q471" s="659"/>
      <c r="AI471" s="417"/>
      <c r="AJ471" s="417"/>
      <c r="AK471" s="417"/>
      <c r="AL471" s="417"/>
      <c r="AM471" s="417"/>
      <c r="AN471" s="417"/>
      <c r="AO471" s="417"/>
      <c r="AP471" s="417"/>
      <c r="AQ471" s="417"/>
      <c r="AR471" s="417"/>
      <c r="AS471" s="417"/>
      <c r="AT471" s="417"/>
      <c r="AU471" s="417"/>
      <c r="AV471" s="417"/>
      <c r="AW471" s="417"/>
      <c r="AX471" s="417"/>
      <c r="AY471" s="417"/>
      <c r="AZ471" s="417"/>
      <c r="BA471" s="419"/>
      <c r="BB471" s="495"/>
      <c r="BC471" s="419"/>
      <c r="BD471" s="419"/>
      <c r="BE471" s="419"/>
      <c r="BF471" s="419"/>
      <c r="BG471" s="419"/>
      <c r="BH471" s="419"/>
      <c r="BI471" s="419"/>
      <c r="BJ471" s="419"/>
      <c r="BK471" s="419"/>
      <c r="BL471" s="419"/>
      <c r="BM471" s="419"/>
      <c r="BN471" s="419"/>
      <c r="BO471" s="419"/>
      <c r="BP471" s="419"/>
      <c r="BQ471" s="419"/>
      <c r="BR471" s="419"/>
      <c r="BS471" s="419"/>
      <c r="BT471" s="419"/>
      <c r="BU471" s="419"/>
      <c r="BV471" s="419"/>
      <c r="BW471" s="419"/>
      <c r="BX471" s="419"/>
      <c r="BY471" s="419"/>
      <c r="BZ471" s="420"/>
      <c r="CA471" s="420"/>
      <c r="CB471" s="420"/>
      <c r="CC471" s="420"/>
      <c r="CD471" s="420"/>
      <c r="CE471" s="420"/>
      <c r="CF471" s="420"/>
      <c r="CG471" s="420"/>
      <c r="CH471" s="420"/>
      <c r="CI471" s="420"/>
      <c r="CJ471" s="420"/>
      <c r="CK471" s="420"/>
      <c r="CL471" s="420"/>
      <c r="CM471" s="420"/>
      <c r="CN471" s="420"/>
      <c r="CO471" s="420"/>
      <c r="CP471" s="420"/>
      <c r="CQ471" s="420"/>
      <c r="CR471" s="420"/>
      <c r="CS471" s="420"/>
      <c r="CT471" s="420"/>
      <c r="CU471" s="420"/>
      <c r="CV471" s="420"/>
      <c r="CW471" s="420"/>
      <c r="CX471" s="420"/>
      <c r="CY471" s="420"/>
      <c r="CZ471" s="420"/>
    </row>
    <row r="472" s="424" customFormat="true" ht="25.15" customHeight="true" x14ac:dyDescent="0.2">
      <c r="C472" s="894" t="s">
        <v>392</v>
      </c>
      <c r="D472" s="848"/>
      <c r="E472" s="706">
        <v>1.2231917066091164E-2</v>
      </c>
      <c r="F472" s="659"/>
      <c r="G472" s="659"/>
      <c r="H472" s="894" t="s">
        <v>242</v>
      </c>
      <c r="I472" s="848"/>
      <c r="J472" s="707">
        <v>-1.1516940423981475E-2</v>
      </c>
      <c r="K472" s="659"/>
      <c r="L472" s="659"/>
      <c r="M472" s="894" t="s">
        <v>390</v>
      </c>
      <c r="N472" s="848"/>
      <c r="O472" s="709">
        <v>2.3083819839384095E-3</v>
      </c>
      <c r="P472" s="659"/>
      <c r="Q472" s="659"/>
      <c r="AI472" s="417"/>
      <c r="AJ472" s="417"/>
      <c r="AK472" s="417"/>
      <c r="AL472" s="417"/>
      <c r="AM472" s="417"/>
      <c r="AN472" s="417"/>
      <c r="AO472" s="417"/>
      <c r="AP472" s="417"/>
      <c r="AQ472" s="417"/>
      <c r="AR472" s="417"/>
      <c r="AS472" s="417"/>
      <c r="AT472" s="417"/>
      <c r="AU472" s="417"/>
      <c r="AV472" s="417"/>
      <c r="AW472" s="417"/>
      <c r="AX472" s="417"/>
      <c r="AY472" s="417"/>
      <c r="AZ472" s="417"/>
      <c r="BA472" s="419"/>
      <c r="BB472" s="495"/>
      <c r="BC472" s="419"/>
      <c r="BD472" s="419"/>
      <c r="BE472" s="419"/>
      <c r="BF472" s="419"/>
      <c r="BG472" s="419"/>
      <c r="BH472" s="419"/>
      <c r="BI472" s="419"/>
      <c r="BJ472" s="419"/>
      <c r="BK472" s="419"/>
      <c r="BL472" s="419"/>
      <c r="BM472" s="419"/>
      <c r="BN472" s="419"/>
      <c r="BO472" s="419"/>
      <c r="BP472" s="419"/>
      <c r="BQ472" s="419"/>
      <c r="BR472" s="419"/>
      <c r="BS472" s="419"/>
      <c r="BT472" s="419"/>
      <c r="BU472" s="419"/>
      <c r="BV472" s="419"/>
      <c r="BW472" s="419"/>
      <c r="BX472" s="419"/>
      <c r="BY472" s="419"/>
      <c r="BZ472" s="420"/>
      <c r="CA472" s="420"/>
      <c r="CB472" s="420"/>
      <c r="CC472" s="420"/>
      <c r="CD472" s="420"/>
      <c r="CE472" s="420"/>
      <c r="CF472" s="420"/>
      <c r="CG472" s="420"/>
      <c r="CH472" s="420"/>
      <c r="CI472" s="420"/>
      <c r="CJ472" s="420"/>
      <c r="CK472" s="420"/>
      <c r="CL472" s="420"/>
      <c r="CM472" s="420"/>
      <c r="CN472" s="420"/>
      <c r="CO472" s="420"/>
      <c r="CP472" s="420"/>
      <c r="CQ472" s="420"/>
      <c r="CR472" s="420"/>
      <c r="CS472" s="420"/>
      <c r="CT472" s="420"/>
      <c r="CU472" s="420"/>
      <c r="CV472" s="420"/>
      <c r="CW472" s="420"/>
      <c r="CX472" s="420"/>
      <c r="CY472" s="420"/>
      <c r="CZ472" s="420"/>
    </row>
    <row r="473" s="424" customFormat="true" ht="25.15" customHeight="true" x14ac:dyDescent="0.2">
      <c r="C473" s="894" t="s">
        <v>390</v>
      </c>
      <c r="D473" s="848"/>
      <c r="E473" s="706">
        <v>-6.5438685868720609E-3</v>
      </c>
      <c r="F473" s="659"/>
      <c r="G473" s="659"/>
      <c r="H473" s="894" t="s">
        <v>392</v>
      </c>
      <c r="I473" s="848"/>
      <c r="J473" s="707">
        <v>7.117779955280186E-3</v>
      </c>
      <c r="K473" s="659"/>
      <c r="L473" s="659"/>
      <c r="M473" s="849"/>
      <c r="N473" s="848"/>
      <c r="O473" s="660"/>
      <c r="P473" s="659"/>
      <c r="Q473" s="659"/>
      <c r="AI473" s="417"/>
      <c r="AJ473" s="417"/>
      <c r="AK473" s="417"/>
      <c r="AL473" s="417"/>
      <c r="AM473" s="417"/>
      <c r="AN473" s="417"/>
      <c r="AO473" s="417"/>
      <c r="AP473" s="417"/>
      <c r="AQ473" s="417"/>
      <c r="AR473" s="417"/>
      <c r="AS473" s="417"/>
      <c r="AT473" s="417"/>
      <c r="AU473" s="417"/>
      <c r="AV473" s="417"/>
      <c r="AW473" s="417"/>
      <c r="AX473" s="417"/>
      <c r="AY473" s="417"/>
      <c r="AZ473" s="417"/>
      <c r="BA473" s="419"/>
      <c r="BB473" s="495"/>
      <c r="BC473" s="419"/>
      <c r="BD473" s="419"/>
      <c r="BE473" s="419"/>
      <c r="BF473" s="419"/>
      <c r="BG473" s="419"/>
      <c r="BH473" s="419"/>
      <c r="BI473" s="419"/>
      <c r="BJ473" s="419"/>
      <c r="BK473" s="419"/>
      <c r="BL473" s="419"/>
      <c r="BM473" s="419"/>
      <c r="BN473" s="419"/>
      <c r="BO473" s="419"/>
      <c r="BP473" s="419"/>
      <c r="BQ473" s="419"/>
      <c r="BR473" s="419"/>
      <c r="BS473" s="419"/>
      <c r="BT473" s="419"/>
      <c r="BU473" s="419"/>
      <c r="BV473" s="419"/>
      <c r="BW473" s="419"/>
      <c r="BX473" s="419"/>
      <c r="BY473" s="419"/>
      <c r="BZ473" s="420"/>
      <c r="CA473" s="420"/>
      <c r="CB473" s="420"/>
      <c r="CC473" s="420"/>
      <c r="CD473" s="420"/>
      <c r="CE473" s="420"/>
      <c r="CF473" s="420"/>
      <c r="CG473" s="420"/>
      <c r="CH473" s="420"/>
      <c r="CI473" s="420"/>
      <c r="CJ473" s="420"/>
      <c r="CK473" s="420"/>
      <c r="CL473" s="420"/>
      <c r="CM473" s="420"/>
      <c r="CN473" s="420"/>
      <c r="CO473" s="420"/>
      <c r="CP473" s="420"/>
      <c r="CQ473" s="420"/>
      <c r="CR473" s="420"/>
      <c r="CS473" s="420"/>
      <c r="CT473" s="420"/>
      <c r="CU473" s="420"/>
      <c r="CV473" s="420"/>
      <c r="CW473" s="420"/>
      <c r="CX473" s="420"/>
      <c r="CY473" s="420"/>
      <c r="CZ473" s="420"/>
    </row>
    <row r="474" s="424" customFormat="true" ht="25.15" customHeight="true" x14ac:dyDescent="0.2">
      <c r="C474" s="894" t="s">
        <v>487</v>
      </c>
      <c r="D474" s="848"/>
      <c r="E474" s="706">
        <v>-5.1687942696553206E-3</v>
      </c>
      <c r="F474" s="659"/>
      <c r="G474" s="659"/>
      <c r="H474" s="894" t="s">
        <v>486</v>
      </c>
      <c r="I474" s="848"/>
      <c r="J474" s="707">
        <v>-6.4904605001524958E-3</v>
      </c>
      <c r="K474" s="659"/>
      <c r="L474" s="659"/>
      <c r="M474" s="849"/>
      <c r="N474" s="848"/>
      <c r="O474" s="660"/>
      <c r="P474" s="659"/>
      <c r="Q474" s="659"/>
      <c r="AI474" s="417"/>
      <c r="AJ474" s="417"/>
      <c r="AK474" s="417"/>
      <c r="AL474" s="417"/>
      <c r="AM474" s="417"/>
      <c r="AN474" s="417"/>
      <c r="AO474" s="417"/>
      <c r="AP474" s="417"/>
      <c r="AQ474" s="417"/>
      <c r="AR474" s="417"/>
      <c r="AS474" s="417"/>
      <c r="AT474" s="417"/>
      <c r="AU474" s="417"/>
      <c r="AV474" s="417"/>
      <c r="AW474" s="417"/>
      <c r="AX474" s="417"/>
      <c r="AY474" s="417"/>
      <c r="AZ474" s="417"/>
      <c r="BA474" s="419"/>
      <c r="BB474" s="495"/>
      <c r="BC474" s="419"/>
      <c r="BD474" s="419"/>
      <c r="BE474" s="419"/>
      <c r="BF474" s="419"/>
      <c r="BG474" s="419"/>
      <c r="BH474" s="419"/>
      <c r="BI474" s="419"/>
      <c r="BJ474" s="419"/>
      <c r="BK474" s="419"/>
      <c r="BL474" s="419"/>
      <c r="BM474" s="419"/>
      <c r="BN474" s="419"/>
      <c r="BO474" s="419"/>
      <c r="BP474" s="419"/>
      <c r="BQ474" s="419"/>
      <c r="BR474" s="419"/>
      <c r="BS474" s="419"/>
      <c r="BT474" s="419"/>
      <c r="BU474" s="419"/>
      <c r="BV474" s="419"/>
      <c r="BW474" s="419"/>
      <c r="BX474" s="419"/>
      <c r="BY474" s="419"/>
      <c r="BZ474" s="420"/>
      <c r="CA474" s="420"/>
      <c r="CB474" s="420"/>
      <c r="CC474" s="420"/>
      <c r="CD474" s="420"/>
      <c r="CE474" s="420"/>
      <c r="CF474" s="420"/>
      <c r="CG474" s="420"/>
      <c r="CH474" s="420"/>
      <c r="CI474" s="420"/>
      <c r="CJ474" s="420"/>
      <c r="CK474" s="420"/>
      <c r="CL474" s="420"/>
      <c r="CM474" s="420"/>
      <c r="CN474" s="420"/>
      <c r="CO474" s="420"/>
      <c r="CP474" s="420"/>
      <c r="CQ474" s="420"/>
      <c r="CR474" s="420"/>
      <c r="CS474" s="420"/>
      <c r="CT474" s="420"/>
      <c r="CU474" s="420"/>
      <c r="CV474" s="420"/>
      <c r="CW474" s="420"/>
      <c r="CX474" s="420"/>
      <c r="CY474" s="420"/>
      <c r="CZ474" s="420"/>
    </row>
    <row r="475" s="424" customFormat="true" ht="25.15" customHeight="true" x14ac:dyDescent="0.2">
      <c r="C475" s="894" t="s">
        <v>393</v>
      </c>
      <c r="D475" s="848"/>
      <c r="E475" s="706">
        <v>-5.0511413036354591E-3</v>
      </c>
      <c r="F475" s="659"/>
      <c r="G475" s="659"/>
      <c r="H475" s="894" t="s">
        <v>250</v>
      </c>
      <c r="I475" s="848"/>
      <c r="J475" s="707">
        <v>5.0333513230534279E-3</v>
      </c>
      <c r="K475" s="659"/>
      <c r="L475" s="659"/>
      <c r="M475" s="849"/>
      <c r="N475" s="848"/>
      <c r="O475" s="659"/>
      <c r="P475" s="659"/>
      <c r="Q475" s="659"/>
      <c r="AI475" s="417"/>
      <c r="AJ475" s="417"/>
      <c r="AK475" s="417"/>
      <c r="AL475" s="417"/>
      <c r="AM475" s="417"/>
      <c r="AN475" s="417"/>
      <c r="AO475" s="417"/>
      <c r="AP475" s="417"/>
      <c r="AQ475" s="417"/>
      <c r="AR475" s="417"/>
      <c r="AS475" s="417"/>
      <c r="AT475" s="417"/>
      <c r="AU475" s="417"/>
      <c r="AV475" s="417"/>
      <c r="AW475" s="417"/>
      <c r="AX475" s="417"/>
      <c r="AY475" s="417"/>
      <c r="AZ475" s="417"/>
      <c r="BA475" s="419"/>
      <c r="BB475" s="495"/>
      <c r="BC475" s="419"/>
      <c r="BD475" s="419"/>
      <c r="BE475" s="419"/>
      <c r="BF475" s="419"/>
      <c r="BG475" s="419"/>
      <c r="BH475" s="419"/>
      <c r="BI475" s="419"/>
      <c r="BJ475" s="419"/>
      <c r="BK475" s="419"/>
      <c r="BL475" s="419"/>
      <c r="BM475" s="419"/>
      <c r="BN475" s="419"/>
      <c r="BO475" s="419"/>
      <c r="BP475" s="419"/>
      <c r="BQ475" s="419"/>
      <c r="BR475" s="419"/>
      <c r="BS475" s="419"/>
      <c r="BT475" s="419"/>
      <c r="BU475" s="419"/>
      <c r="BV475" s="419"/>
      <c r="BW475" s="419"/>
      <c r="BX475" s="419"/>
      <c r="BY475" s="419"/>
      <c r="BZ475" s="420"/>
      <c r="CA475" s="420"/>
      <c r="CB475" s="420"/>
      <c r="CC475" s="420"/>
      <c r="CD475" s="420"/>
      <c r="CE475" s="420"/>
      <c r="CF475" s="420"/>
      <c r="CG475" s="420"/>
      <c r="CH475" s="420"/>
      <c r="CI475" s="420"/>
      <c r="CJ475" s="420"/>
      <c r="CK475" s="420"/>
      <c r="CL475" s="420"/>
      <c r="CM475" s="420"/>
      <c r="CN475" s="420"/>
      <c r="CO475" s="420"/>
      <c r="CP475" s="420"/>
      <c r="CQ475" s="420"/>
      <c r="CR475" s="420"/>
      <c r="CS475" s="420"/>
      <c r="CT475" s="420"/>
      <c r="CU475" s="420"/>
      <c r="CV475" s="420"/>
      <c r="CW475" s="420"/>
      <c r="CX475" s="420"/>
      <c r="CY475" s="420"/>
      <c r="CZ475" s="420"/>
    </row>
    <row r="476" s="424" customFormat="true" ht="25.15" customHeight="true" x14ac:dyDescent="0.2">
      <c r="C476" s="894" t="s">
        <v>486</v>
      </c>
      <c r="D476" s="848"/>
      <c r="E476" s="706">
        <v>3.0162770151306454E-3</v>
      </c>
      <c r="F476" s="659"/>
      <c r="G476" s="659"/>
      <c r="H476" s="894" t="s">
        <v>393</v>
      </c>
      <c r="I476" s="848"/>
      <c r="J476" s="710">
        <v>-1.5663282143271635E-3</v>
      </c>
      <c r="K476" s="659"/>
      <c r="L476" s="659"/>
      <c r="M476" s="895" t="s">
        <v>257</v>
      </c>
      <c r="N476" s="848"/>
      <c r="O476" s="848"/>
      <c r="P476" s="659"/>
      <c r="Q476" s="659"/>
      <c r="AI476" s="417"/>
      <c r="AJ476" s="417"/>
      <c r="AK476" s="417"/>
      <c r="AL476" s="417"/>
      <c r="AM476" s="417"/>
      <c r="AN476" s="417"/>
      <c r="AO476" s="417"/>
      <c r="AP476" s="417"/>
      <c r="AQ476" s="417"/>
      <c r="AR476" s="417"/>
      <c r="AS476" s="417"/>
      <c r="AT476" s="417"/>
      <c r="AU476" s="417"/>
      <c r="AV476" s="417"/>
      <c r="AW476" s="417"/>
      <c r="AX476" s="417"/>
      <c r="AY476" s="417"/>
      <c r="AZ476" s="417"/>
      <c r="BA476" s="419"/>
      <c r="BB476" s="495"/>
      <c r="BC476" s="419"/>
      <c r="BD476" s="419"/>
      <c r="BE476" s="419"/>
      <c r="BF476" s="419"/>
      <c r="BG476" s="419"/>
      <c r="BH476" s="419"/>
      <c r="BI476" s="419"/>
      <c r="BJ476" s="419"/>
      <c r="BK476" s="419"/>
      <c r="BL476" s="419"/>
      <c r="BM476" s="419"/>
      <c r="BN476" s="419"/>
      <c r="BO476" s="419"/>
      <c r="BP476" s="419"/>
      <c r="BQ476" s="419"/>
      <c r="BR476" s="419"/>
      <c r="BS476" s="419"/>
      <c r="BT476" s="419"/>
      <c r="BU476" s="419"/>
      <c r="BV476" s="419"/>
      <c r="BW476" s="419"/>
      <c r="BX476" s="419"/>
      <c r="BY476" s="419"/>
      <c r="BZ476" s="420"/>
      <c r="CA476" s="420"/>
      <c r="CB476" s="420"/>
      <c r="CC476" s="420"/>
      <c r="CD476" s="420"/>
      <c r="CE476" s="420"/>
      <c r="CF476" s="420"/>
      <c r="CG476" s="420"/>
      <c r="CH476" s="420"/>
      <c r="CI476" s="420"/>
      <c r="CJ476" s="420"/>
      <c r="CK476" s="420"/>
      <c r="CL476" s="420"/>
      <c r="CM476" s="420"/>
      <c r="CN476" s="420"/>
      <c r="CO476" s="420"/>
      <c r="CP476" s="420"/>
      <c r="CQ476" s="420"/>
      <c r="CR476" s="420"/>
      <c r="CS476" s="420"/>
      <c r="CT476" s="420"/>
      <c r="CU476" s="420"/>
      <c r="CV476" s="420"/>
      <c r="CW476" s="420"/>
      <c r="CX476" s="420"/>
      <c r="CY476" s="420"/>
      <c r="CZ476" s="420"/>
    </row>
    <row r="477" s="424" customFormat="true" ht="25.15" customHeight="true" x14ac:dyDescent="0.2">
      <c r="C477" s="894" t="s">
        <v>463</v>
      </c>
      <c r="D477" s="848"/>
      <c r="E477" s="706">
        <v>-2.7589236587358965E-3</v>
      </c>
      <c r="F477" s="659"/>
      <c r="G477" s="659"/>
      <c r="H477" s="849"/>
      <c r="I477" s="848"/>
      <c r="J477" s="660"/>
      <c r="K477" s="659"/>
      <c r="L477" s="659"/>
      <c r="M477" s="849"/>
      <c r="N477" s="848"/>
      <c r="O477" s="688" t="s">
        <v>258</v>
      </c>
      <c r="P477" s="659"/>
      <c r="Q477" s="659"/>
      <c r="AI477" s="417"/>
      <c r="AJ477" s="417"/>
      <c r="AK477" s="417"/>
      <c r="AL477" s="417"/>
      <c r="AM477" s="417"/>
      <c r="AN477" s="417"/>
      <c r="AO477" s="417"/>
      <c r="AP477" s="417"/>
      <c r="AQ477" s="417"/>
      <c r="AR477" s="417"/>
      <c r="AS477" s="417"/>
      <c r="AT477" s="417"/>
      <c r="AU477" s="417"/>
      <c r="AV477" s="417"/>
      <c r="AW477" s="417"/>
      <c r="AX477" s="417"/>
      <c r="AY477" s="417"/>
      <c r="AZ477" s="417"/>
      <c r="BA477" s="419"/>
      <c r="BB477" s="495"/>
      <c r="BC477" s="419"/>
      <c r="BD477" s="419"/>
      <c r="BE477" s="419"/>
      <c r="BF477" s="419"/>
      <c r="BG477" s="419"/>
      <c r="BH477" s="419"/>
      <c r="BI477" s="419"/>
      <c r="BJ477" s="419"/>
      <c r="BK477" s="419"/>
      <c r="BL477" s="419"/>
      <c r="BM477" s="419"/>
      <c r="BN477" s="419"/>
      <c r="BO477" s="419"/>
      <c r="BP477" s="419"/>
      <c r="BQ477" s="419"/>
      <c r="BR477" s="419"/>
      <c r="BS477" s="419"/>
      <c r="BT477" s="419"/>
      <c r="BU477" s="419"/>
      <c r="BV477" s="419"/>
      <c r="BW477" s="419"/>
      <c r="BX477" s="419"/>
      <c r="BY477" s="419"/>
      <c r="BZ477" s="420"/>
      <c r="CA477" s="420"/>
      <c r="CB477" s="420"/>
      <c r="CC477" s="420"/>
      <c r="CD477" s="420"/>
      <c r="CE477" s="420"/>
      <c r="CF477" s="420"/>
      <c r="CG477" s="420"/>
      <c r="CH477" s="420"/>
      <c r="CI477" s="420"/>
      <c r="CJ477" s="420"/>
      <c r="CK477" s="420"/>
      <c r="CL477" s="420"/>
      <c r="CM477" s="420"/>
      <c r="CN477" s="420"/>
      <c r="CO477" s="420"/>
      <c r="CP477" s="420"/>
      <c r="CQ477" s="420"/>
      <c r="CR477" s="420"/>
      <c r="CS477" s="420"/>
      <c r="CT477" s="420"/>
      <c r="CU477" s="420"/>
      <c r="CV477" s="420"/>
      <c r="CW477" s="420"/>
      <c r="CX477" s="420"/>
      <c r="CY477" s="420"/>
      <c r="CZ477" s="420"/>
    </row>
    <row r="478" s="424" customFormat="true" ht="25.15" customHeight="true" x14ac:dyDescent="0.2">
      <c r="C478" s="894" t="s">
        <v>488</v>
      </c>
      <c r="D478" s="848"/>
      <c r="E478" s="711">
        <v>1.5784321167114487E-3</v>
      </c>
      <c r="F478" s="659"/>
      <c r="G478" s="659"/>
      <c r="H478" s="849"/>
      <c r="I478" s="848"/>
      <c r="J478" s="660"/>
      <c r="K478" s="659"/>
      <c r="L478" s="659"/>
      <c r="M478" s="894" t="s">
        <v>251</v>
      </c>
      <c r="N478" s="848"/>
      <c r="O478" s="712">
        <v>2.8318520727593524E-5</v>
      </c>
      <c r="P478" s="659"/>
      <c r="Q478" s="659"/>
      <c r="AI478" s="417"/>
      <c r="AJ478" s="417"/>
      <c r="AK478" s="417"/>
      <c r="AL478" s="417"/>
      <c r="AM478" s="417"/>
      <c r="AN478" s="417"/>
      <c r="AO478" s="417"/>
      <c r="AP478" s="417"/>
      <c r="AQ478" s="417"/>
      <c r="AR478" s="417"/>
      <c r="AS478" s="417"/>
      <c r="AT478" s="417"/>
      <c r="AU478" s="417"/>
      <c r="AV478" s="417"/>
      <c r="AW478" s="417"/>
      <c r="AX478" s="417"/>
      <c r="AY478" s="417"/>
      <c r="AZ478" s="417"/>
      <c r="BA478" s="419"/>
      <c r="BB478" s="495"/>
      <c r="BC478" s="419"/>
      <c r="BD478" s="419"/>
      <c r="BE478" s="419"/>
      <c r="BF478" s="419"/>
      <c r="BG478" s="419"/>
      <c r="BH478" s="419"/>
      <c r="BI478" s="419"/>
      <c r="BJ478" s="419"/>
      <c r="BK478" s="419"/>
      <c r="BL478" s="419"/>
      <c r="BM478" s="419"/>
      <c r="BN478" s="419"/>
      <c r="BO478" s="419"/>
      <c r="BP478" s="419"/>
      <c r="BQ478" s="419"/>
      <c r="BR478" s="419"/>
      <c r="BS478" s="419"/>
      <c r="BT478" s="419"/>
      <c r="BU478" s="419"/>
      <c r="BV478" s="419"/>
      <c r="BW478" s="419"/>
      <c r="BX478" s="419"/>
      <c r="BY478" s="419"/>
      <c r="BZ478" s="420"/>
      <c r="CA478" s="420"/>
      <c r="CB478" s="420"/>
      <c r="CC478" s="420"/>
      <c r="CD478" s="420"/>
      <c r="CE478" s="420"/>
      <c r="CF478" s="420"/>
      <c r="CG478" s="420"/>
      <c r="CH478" s="420"/>
      <c r="CI478" s="420"/>
      <c r="CJ478" s="420"/>
      <c r="CK478" s="420"/>
      <c r="CL478" s="420"/>
      <c r="CM478" s="420"/>
      <c r="CN478" s="420"/>
      <c r="CO478" s="420"/>
      <c r="CP478" s="420"/>
      <c r="CQ478" s="420"/>
      <c r="CR478" s="420"/>
      <c r="CS478" s="420"/>
      <c r="CT478" s="420"/>
      <c r="CU478" s="420"/>
      <c r="CV478" s="420"/>
      <c r="CW478" s="420"/>
      <c r="CX478" s="420"/>
      <c r="CY478" s="420"/>
      <c r="CZ478" s="420"/>
    </row>
    <row r="479" s="424" customFormat="true" ht="25.15" customHeight="true" x14ac:dyDescent="0.2">
      <c r="C479" s="849"/>
      <c r="D479" s="848"/>
      <c r="E479" s="660"/>
      <c r="F479" s="659"/>
      <c r="G479" s="659"/>
      <c r="H479" s="849"/>
      <c r="I479" s="848"/>
      <c r="J479" s="659"/>
      <c r="K479" s="659"/>
      <c r="L479" s="659"/>
      <c r="M479" s="894" t="s">
        <v>221</v>
      </c>
      <c r="N479" s="848"/>
      <c r="O479" s="708">
        <v>8.4399152376012546E-2</v>
      </c>
      <c r="P479" s="659"/>
      <c r="Q479" s="659"/>
      <c r="AI479" s="417"/>
      <c r="AJ479" s="417"/>
      <c r="AK479" s="417"/>
      <c r="AL479" s="417"/>
      <c r="AM479" s="417"/>
      <c r="AN479" s="417"/>
      <c r="AO479" s="417"/>
      <c r="AP479" s="417"/>
      <c r="AQ479" s="417"/>
      <c r="AR479" s="417"/>
      <c r="AS479" s="417"/>
      <c r="AT479" s="417"/>
      <c r="AU479" s="417"/>
      <c r="AV479" s="417"/>
      <c r="AW479" s="417"/>
      <c r="AX479" s="417"/>
      <c r="AY479" s="417"/>
      <c r="AZ479" s="417"/>
      <c r="BA479" s="419"/>
      <c r="BB479" s="495"/>
      <c r="BC479" s="419"/>
      <c r="BD479" s="419"/>
      <c r="BE479" s="419"/>
      <c r="BF479" s="419"/>
      <c r="BG479" s="419"/>
      <c r="BH479" s="419"/>
      <c r="BI479" s="419"/>
      <c r="BJ479" s="419"/>
      <c r="BK479" s="419"/>
      <c r="BL479" s="419"/>
      <c r="BM479" s="419"/>
      <c r="BN479" s="419"/>
      <c r="BO479" s="419"/>
      <c r="BP479" s="419"/>
      <c r="BQ479" s="419"/>
      <c r="BR479" s="419"/>
      <c r="BS479" s="419"/>
      <c r="BT479" s="419"/>
      <c r="BU479" s="419"/>
      <c r="BV479" s="419"/>
      <c r="BW479" s="419"/>
      <c r="BX479" s="419"/>
      <c r="BY479" s="419"/>
      <c r="BZ479" s="420"/>
      <c r="CA479" s="420"/>
      <c r="CB479" s="420"/>
      <c r="CC479" s="420"/>
      <c r="CD479" s="420"/>
      <c r="CE479" s="420"/>
      <c r="CF479" s="420"/>
      <c r="CG479" s="420"/>
      <c r="CH479" s="420"/>
      <c r="CI479" s="420"/>
      <c r="CJ479" s="420"/>
      <c r="CK479" s="420"/>
      <c r="CL479" s="420"/>
      <c r="CM479" s="420"/>
      <c r="CN479" s="420"/>
      <c r="CO479" s="420"/>
      <c r="CP479" s="420"/>
      <c r="CQ479" s="420"/>
      <c r="CR479" s="420"/>
      <c r="CS479" s="420"/>
      <c r="CT479" s="420"/>
      <c r="CU479" s="420"/>
      <c r="CV479" s="420"/>
      <c r="CW479" s="420"/>
      <c r="CX479" s="420"/>
      <c r="CY479" s="420"/>
      <c r="CZ479" s="420"/>
    </row>
    <row r="480" s="424" customFormat="true" ht="25.15" customHeight="true" x14ac:dyDescent="0.2">
      <c r="C480" s="849"/>
      <c r="D480" s="848"/>
      <c r="E480" s="660"/>
      <c r="F480" s="659"/>
      <c r="G480" s="659"/>
      <c r="H480" s="895" t="s">
        <v>257</v>
      </c>
      <c r="I480" s="848"/>
      <c r="J480" s="848"/>
      <c r="K480" s="659"/>
      <c r="L480" s="659"/>
      <c r="M480" s="894" t="s">
        <v>346</v>
      </c>
      <c r="N480" s="848"/>
      <c r="O480" s="708">
        <v>2.3815209322568267E-3</v>
      </c>
      <c r="P480" s="659"/>
      <c r="Q480" s="659"/>
      <c r="AI480" s="417"/>
      <c r="AJ480" s="417"/>
      <c r="AK480" s="417"/>
      <c r="AL480" s="417"/>
      <c r="AM480" s="417"/>
      <c r="AN480" s="417"/>
      <c r="AO480" s="417"/>
      <c r="AP480" s="417"/>
      <c r="AQ480" s="417"/>
      <c r="AR480" s="417"/>
      <c r="AS480" s="417"/>
      <c r="AT480" s="417"/>
      <c r="AU480" s="417"/>
      <c r="AV480" s="417"/>
      <c r="AW480" s="417"/>
      <c r="AX480" s="417"/>
      <c r="AY480" s="417"/>
      <c r="AZ480" s="417"/>
      <c r="BA480" s="419"/>
      <c r="BB480" s="495"/>
      <c r="BC480" s="419"/>
      <c r="BD480" s="419"/>
      <c r="BE480" s="419"/>
      <c r="BF480" s="419"/>
      <c r="BG480" s="419"/>
      <c r="BH480" s="419"/>
      <c r="BI480" s="419"/>
      <c r="BJ480" s="419"/>
      <c r="BK480" s="419"/>
      <c r="BL480" s="419"/>
      <c r="BM480" s="419"/>
      <c r="BN480" s="419"/>
      <c r="BO480" s="419"/>
      <c r="BP480" s="419"/>
      <c r="BQ480" s="419"/>
      <c r="BR480" s="419"/>
      <c r="BS480" s="419"/>
      <c r="BT480" s="419"/>
      <c r="BU480" s="419"/>
      <c r="BV480" s="419"/>
      <c r="BW480" s="419"/>
      <c r="BX480" s="419"/>
      <c r="BY480" s="419"/>
      <c r="BZ480" s="420"/>
      <c r="CA480" s="420"/>
      <c r="CB480" s="420"/>
      <c r="CC480" s="420"/>
      <c r="CD480" s="420"/>
      <c r="CE480" s="420"/>
      <c r="CF480" s="420"/>
      <c r="CG480" s="420"/>
      <c r="CH480" s="420"/>
      <c r="CI480" s="420"/>
      <c r="CJ480" s="420"/>
      <c r="CK480" s="420"/>
      <c r="CL480" s="420"/>
      <c r="CM480" s="420"/>
      <c r="CN480" s="420"/>
      <c r="CO480" s="420"/>
      <c r="CP480" s="420"/>
      <c r="CQ480" s="420"/>
      <c r="CR480" s="420"/>
      <c r="CS480" s="420"/>
      <c r="CT480" s="420"/>
      <c r="CU480" s="420"/>
      <c r="CV480" s="420"/>
      <c r="CW480" s="420"/>
      <c r="CX480" s="420"/>
      <c r="CY480" s="420"/>
      <c r="CZ480" s="420"/>
    </row>
    <row r="481" s="424" customFormat="true" ht="25.15" customHeight="true" x14ac:dyDescent="0.2">
      <c r="C481" s="849"/>
      <c r="D481" s="848"/>
      <c r="E481" s="659"/>
      <c r="F481" s="659"/>
      <c r="G481" s="659"/>
      <c r="H481" s="849"/>
      <c r="I481" s="848"/>
      <c r="J481" s="689" t="s">
        <v>258</v>
      </c>
      <c r="K481" s="659"/>
      <c r="L481" s="659"/>
      <c r="M481" s="894" t="s">
        <v>250</v>
      </c>
      <c r="N481" s="848"/>
      <c r="O481" s="708">
        <v>2.6907851328838255E-2</v>
      </c>
      <c r="P481" s="659"/>
      <c r="Q481" s="659"/>
      <c r="AI481" s="417"/>
      <c r="AJ481" s="417"/>
      <c r="AK481" s="417"/>
      <c r="AL481" s="417"/>
      <c r="AM481" s="417"/>
      <c r="AN481" s="417"/>
      <c r="AO481" s="417"/>
      <c r="AP481" s="417"/>
      <c r="AQ481" s="417"/>
      <c r="AR481" s="417"/>
      <c r="AS481" s="417"/>
      <c r="AT481" s="417"/>
      <c r="AU481" s="417"/>
      <c r="AV481" s="417"/>
      <c r="AW481" s="417"/>
      <c r="AX481" s="417"/>
      <c r="AY481" s="417"/>
      <c r="AZ481" s="417"/>
      <c r="BA481" s="419"/>
      <c r="BB481" s="495"/>
      <c r="BC481" s="419"/>
      <c r="BD481" s="419"/>
      <c r="BE481" s="419"/>
      <c r="BF481" s="419"/>
      <c r="BG481" s="419"/>
      <c r="BH481" s="419"/>
      <c r="BI481" s="419"/>
      <c r="BJ481" s="419"/>
      <c r="BK481" s="419"/>
      <c r="BL481" s="419"/>
      <c r="BM481" s="419"/>
      <c r="BN481" s="419"/>
      <c r="BO481" s="419"/>
      <c r="BP481" s="419"/>
      <c r="BQ481" s="419"/>
      <c r="BR481" s="419"/>
      <c r="BS481" s="419"/>
      <c r="BT481" s="419"/>
      <c r="BU481" s="419"/>
      <c r="BV481" s="419"/>
      <c r="BW481" s="419"/>
      <c r="BX481" s="419"/>
      <c r="BY481" s="419"/>
      <c r="BZ481" s="420"/>
      <c r="CA481" s="420"/>
      <c r="CB481" s="420"/>
      <c r="CC481" s="420"/>
      <c r="CD481" s="420"/>
      <c r="CE481" s="420"/>
      <c r="CF481" s="420"/>
      <c r="CG481" s="420"/>
      <c r="CH481" s="420"/>
      <c r="CI481" s="420"/>
      <c r="CJ481" s="420"/>
      <c r="CK481" s="420"/>
      <c r="CL481" s="420"/>
      <c r="CM481" s="420"/>
      <c r="CN481" s="420"/>
      <c r="CO481" s="420"/>
      <c r="CP481" s="420"/>
      <c r="CQ481" s="420"/>
      <c r="CR481" s="420"/>
      <c r="CS481" s="420"/>
      <c r="CT481" s="420"/>
      <c r="CU481" s="420"/>
      <c r="CV481" s="420"/>
      <c r="CW481" s="420"/>
      <c r="CX481" s="420"/>
      <c r="CY481" s="420"/>
      <c r="CZ481" s="420"/>
    </row>
    <row r="482" s="424" customFormat="true" ht="25.15" customHeight="true" x14ac:dyDescent="0.2">
      <c r="C482" s="895" t="s">
        <v>257</v>
      </c>
      <c r="D482" s="848"/>
      <c r="E482" s="848"/>
      <c r="F482" s="659"/>
      <c r="G482" s="659"/>
      <c r="H482" s="894" t="s">
        <v>251</v>
      </c>
      <c r="I482" s="848"/>
      <c r="J482" s="704">
        <v>8.0613655233317404E-4</v>
      </c>
      <c r="K482" s="659"/>
      <c r="L482" s="659"/>
      <c r="M482" s="894" t="s">
        <v>393</v>
      </c>
      <c r="N482" s="848"/>
      <c r="O482" s="708">
        <v>2.0052166745350414E-4</v>
      </c>
      <c r="P482" s="659"/>
      <c r="Q482" s="659"/>
      <c r="AI482" s="417"/>
      <c r="AJ482" s="417"/>
      <c r="AK482" s="417"/>
      <c r="AL482" s="417"/>
      <c r="AM482" s="417"/>
      <c r="AN482" s="417"/>
      <c r="AO482" s="417"/>
      <c r="AP482" s="417"/>
      <c r="AQ482" s="417"/>
      <c r="AR482" s="417"/>
      <c r="AS482" s="417"/>
      <c r="AT482" s="417"/>
      <c r="AU482" s="417"/>
      <c r="AV482" s="417"/>
      <c r="AW482" s="417"/>
      <c r="AX482" s="417"/>
      <c r="AY482" s="417"/>
      <c r="AZ482" s="417"/>
      <c r="BA482" s="419"/>
      <c r="BB482" s="495"/>
      <c r="BC482" s="419"/>
      <c r="BD482" s="419"/>
      <c r="BE482" s="419"/>
      <c r="BF482" s="419"/>
      <c r="BG482" s="419"/>
      <c r="BH482" s="419"/>
      <c r="BI482" s="419"/>
      <c r="BJ482" s="419"/>
      <c r="BK482" s="419"/>
      <c r="BL482" s="419"/>
      <c r="BM482" s="419"/>
      <c r="BN482" s="419"/>
      <c r="BO482" s="419"/>
      <c r="BP482" s="419"/>
      <c r="BQ482" s="419"/>
      <c r="BR482" s="419"/>
      <c r="BS482" s="419"/>
      <c r="BT482" s="419"/>
      <c r="BU482" s="419"/>
      <c r="BV482" s="419"/>
      <c r="BW482" s="419"/>
      <c r="BX482" s="419"/>
      <c r="BY482" s="419"/>
      <c r="BZ482" s="420"/>
      <c r="CA482" s="420"/>
      <c r="CB482" s="420"/>
      <c r="CC482" s="420"/>
      <c r="CD482" s="420"/>
      <c r="CE482" s="420"/>
      <c r="CF482" s="420"/>
      <c r="CG482" s="420"/>
      <c r="CH482" s="420"/>
      <c r="CI482" s="420"/>
      <c r="CJ482" s="420"/>
      <c r="CK482" s="420"/>
      <c r="CL482" s="420"/>
      <c r="CM482" s="420"/>
      <c r="CN482" s="420"/>
      <c r="CO482" s="420"/>
      <c r="CP482" s="420"/>
      <c r="CQ482" s="420"/>
      <c r="CR482" s="420"/>
      <c r="CS482" s="420"/>
      <c r="CT482" s="420"/>
      <c r="CU482" s="420"/>
      <c r="CV482" s="420"/>
      <c r="CW482" s="420"/>
      <c r="CX482" s="420"/>
      <c r="CY482" s="420"/>
      <c r="CZ482" s="420"/>
    </row>
    <row r="483" s="424" customFormat="true" ht="25.15" customHeight="true" x14ac:dyDescent="0.2">
      <c r="C483" s="849"/>
      <c r="D483" s="848"/>
      <c r="E483" s="690" t="s">
        <v>258</v>
      </c>
      <c r="F483" s="659"/>
      <c r="G483" s="659"/>
      <c r="H483" s="894" t="s">
        <v>221</v>
      </c>
      <c r="I483" s="848"/>
      <c r="J483" s="707">
        <v>0.38335968629953981</v>
      </c>
      <c r="K483" s="659"/>
      <c r="L483" s="659"/>
      <c r="M483" s="894" t="s">
        <v>386</v>
      </c>
      <c r="N483" s="848"/>
      <c r="O483" s="708">
        <v>3.8936902496753138E-4</v>
      </c>
      <c r="P483" s="659"/>
      <c r="Q483" s="659"/>
      <c r="AI483" s="417"/>
      <c r="AJ483" s="417"/>
      <c r="AK483" s="417"/>
      <c r="AL483" s="417"/>
      <c r="AM483" s="417"/>
      <c r="AN483" s="417"/>
      <c r="AO483" s="417"/>
      <c r="AP483" s="417"/>
      <c r="AQ483" s="417"/>
      <c r="AR483" s="417"/>
      <c r="AS483" s="417"/>
      <c r="AT483" s="417"/>
      <c r="AU483" s="417"/>
      <c r="AV483" s="417"/>
      <c r="AW483" s="417"/>
      <c r="AX483" s="417"/>
      <c r="AY483" s="417"/>
      <c r="AZ483" s="417"/>
      <c r="BA483" s="419"/>
      <c r="BB483" s="495"/>
      <c r="BC483" s="419"/>
      <c r="BD483" s="419"/>
      <c r="BE483" s="419"/>
      <c r="BF483" s="419"/>
      <c r="BG483" s="419"/>
      <c r="BH483" s="419"/>
      <c r="BI483" s="419"/>
      <c r="BJ483" s="419"/>
      <c r="BK483" s="419"/>
      <c r="BL483" s="419"/>
      <c r="BM483" s="419"/>
      <c r="BN483" s="419"/>
      <c r="BO483" s="419"/>
      <c r="BP483" s="419"/>
      <c r="BQ483" s="419"/>
      <c r="BR483" s="419"/>
      <c r="BS483" s="419"/>
      <c r="BT483" s="419"/>
      <c r="BU483" s="419"/>
      <c r="BV483" s="419"/>
      <c r="BW483" s="419"/>
      <c r="BX483" s="419"/>
      <c r="BY483" s="419"/>
      <c r="BZ483" s="420"/>
      <c r="CA483" s="420"/>
      <c r="CB483" s="420"/>
      <c r="CC483" s="420"/>
      <c r="CD483" s="420"/>
      <c r="CE483" s="420"/>
      <c r="CF483" s="420"/>
      <c r="CG483" s="420"/>
      <c r="CH483" s="420"/>
      <c r="CI483" s="420"/>
      <c r="CJ483" s="420"/>
      <c r="CK483" s="420"/>
      <c r="CL483" s="420"/>
      <c r="CM483" s="420"/>
      <c r="CN483" s="420"/>
      <c r="CO483" s="420"/>
      <c r="CP483" s="420"/>
      <c r="CQ483" s="420"/>
      <c r="CR483" s="420"/>
      <c r="CS483" s="420"/>
      <c r="CT483" s="420"/>
      <c r="CU483" s="420"/>
      <c r="CV483" s="420"/>
      <c r="CW483" s="420"/>
      <c r="CX483" s="420"/>
      <c r="CY483" s="420"/>
      <c r="CZ483" s="420"/>
    </row>
    <row r="484" s="424" customFormat="true" ht="25.15" customHeight="true" x14ac:dyDescent="0.2">
      <c r="C484" s="894" t="s">
        <v>251</v>
      </c>
      <c r="D484" s="848"/>
      <c r="E484" s="703">
        <v>3.0667945963300737E-3</v>
      </c>
      <c r="F484" s="659"/>
      <c r="G484" s="659"/>
      <c r="H484" s="894" t="s">
        <v>346</v>
      </c>
      <c r="I484" s="848"/>
      <c r="J484" s="707">
        <v>2.5494243493896672E-3</v>
      </c>
      <c r="K484" s="659"/>
      <c r="L484" s="659"/>
      <c r="M484" s="894" t="s">
        <v>245</v>
      </c>
      <c r="N484" s="848"/>
      <c r="O484" s="708">
        <v>1.8821674445848651E-3</v>
      </c>
      <c r="P484" s="659"/>
      <c r="Q484" s="659"/>
      <c r="AI484" s="417"/>
      <c r="AJ484" s="417"/>
      <c r="AK484" s="417"/>
      <c r="AL484" s="417"/>
      <c r="AM484" s="417"/>
      <c r="AN484" s="417"/>
      <c r="AO484" s="417"/>
      <c r="AP484" s="417"/>
      <c r="AQ484" s="417"/>
      <c r="AR484" s="417"/>
      <c r="AS484" s="417"/>
      <c r="AT484" s="417"/>
      <c r="AU484" s="417"/>
      <c r="AV484" s="417"/>
      <c r="AW484" s="417"/>
      <c r="AX484" s="417"/>
      <c r="AY484" s="417"/>
      <c r="AZ484" s="417"/>
      <c r="BA484" s="419"/>
      <c r="BB484" s="495"/>
      <c r="BC484" s="419"/>
      <c r="BD484" s="419"/>
      <c r="BE484" s="419"/>
      <c r="BF484" s="419"/>
      <c r="BG484" s="419"/>
      <c r="BH484" s="419"/>
      <c r="BI484" s="419"/>
      <c r="BJ484" s="419"/>
      <c r="BK484" s="419"/>
      <c r="BL484" s="419"/>
      <c r="BM484" s="419"/>
      <c r="BN484" s="419"/>
      <c r="BO484" s="419"/>
      <c r="BP484" s="419"/>
      <c r="BQ484" s="419"/>
      <c r="BR484" s="419"/>
      <c r="BS484" s="419"/>
      <c r="BT484" s="419"/>
      <c r="BU484" s="419"/>
      <c r="BV484" s="419"/>
      <c r="BW484" s="419"/>
      <c r="BX484" s="419"/>
      <c r="BY484" s="419"/>
      <c r="BZ484" s="420"/>
      <c r="CA484" s="420"/>
      <c r="CB484" s="420"/>
      <c r="CC484" s="420"/>
      <c r="CD484" s="420"/>
      <c r="CE484" s="420"/>
      <c r="CF484" s="420"/>
      <c r="CG484" s="420"/>
      <c r="CH484" s="420"/>
      <c r="CI484" s="420"/>
      <c r="CJ484" s="420"/>
      <c r="CK484" s="420"/>
      <c r="CL484" s="420"/>
      <c r="CM484" s="420"/>
      <c r="CN484" s="420"/>
      <c r="CO484" s="420"/>
      <c r="CP484" s="420"/>
      <c r="CQ484" s="420"/>
      <c r="CR484" s="420"/>
      <c r="CS484" s="420"/>
      <c r="CT484" s="420"/>
      <c r="CU484" s="420"/>
      <c r="CV484" s="420"/>
      <c r="CW484" s="420"/>
      <c r="CX484" s="420"/>
      <c r="CY484" s="420"/>
      <c r="CZ484" s="420"/>
    </row>
    <row r="485" s="424" customFormat="true" ht="25.15" customHeight="true" x14ac:dyDescent="0.2">
      <c r="C485" s="894" t="s">
        <v>221</v>
      </c>
      <c r="D485" s="848"/>
      <c r="E485" s="706">
        <v>0.30834048632086702</v>
      </c>
      <c r="F485" s="659"/>
      <c r="G485" s="659"/>
      <c r="H485" s="894" t="s">
        <v>250</v>
      </c>
      <c r="I485" s="848"/>
      <c r="J485" s="713">
        <v>2.5334625541283694E-5</v>
      </c>
      <c r="K485" s="659"/>
      <c r="L485" s="659"/>
      <c r="M485" s="894" t="s">
        <v>220</v>
      </c>
      <c r="N485" s="848"/>
      <c r="O485" s="708">
        <v>0.26636284229295926</v>
      </c>
      <c r="P485" s="659"/>
      <c r="Q485" s="659"/>
      <c r="AI485" s="417"/>
      <c r="AJ485" s="417"/>
      <c r="AK485" s="417"/>
      <c r="AL485" s="417"/>
      <c r="AM485" s="417"/>
      <c r="AN485" s="417"/>
      <c r="AO485" s="417"/>
      <c r="AP485" s="417"/>
      <c r="AQ485" s="417"/>
      <c r="AR485" s="417"/>
      <c r="AS485" s="417"/>
      <c r="AT485" s="417"/>
      <c r="AU485" s="417"/>
      <c r="AV485" s="417"/>
      <c r="AW485" s="417"/>
      <c r="AX485" s="417"/>
      <c r="AY485" s="417"/>
      <c r="AZ485" s="417"/>
      <c r="BA485" s="419"/>
      <c r="BB485" s="495"/>
      <c r="BC485" s="419"/>
      <c r="BD485" s="419"/>
      <c r="BE485" s="419"/>
      <c r="BF485" s="419"/>
      <c r="BG485" s="419"/>
      <c r="BH485" s="419"/>
      <c r="BI485" s="419"/>
      <c r="BJ485" s="419"/>
      <c r="BK485" s="419"/>
      <c r="BL485" s="419"/>
      <c r="BM485" s="419"/>
      <c r="BN485" s="419"/>
      <c r="BO485" s="419"/>
      <c r="BP485" s="419"/>
      <c r="BQ485" s="419"/>
      <c r="BR485" s="419"/>
      <c r="BS485" s="419"/>
      <c r="BT485" s="419"/>
      <c r="BU485" s="419"/>
      <c r="BV485" s="419"/>
      <c r="BW485" s="419"/>
      <c r="BX485" s="419"/>
      <c r="BY485" s="419"/>
      <c r="BZ485" s="420"/>
      <c r="CA485" s="420"/>
      <c r="CB485" s="420"/>
      <c r="CC485" s="420"/>
      <c r="CD485" s="420"/>
      <c r="CE485" s="420"/>
      <c r="CF485" s="420"/>
      <c r="CG485" s="420"/>
      <c r="CH485" s="420"/>
      <c r="CI485" s="420"/>
      <c r="CJ485" s="420"/>
      <c r="CK485" s="420"/>
      <c r="CL485" s="420"/>
      <c r="CM485" s="420"/>
      <c r="CN485" s="420"/>
      <c r="CO485" s="420"/>
      <c r="CP485" s="420"/>
      <c r="CQ485" s="420"/>
      <c r="CR485" s="420"/>
      <c r="CS485" s="420"/>
      <c r="CT485" s="420"/>
      <c r="CU485" s="420"/>
      <c r="CV485" s="420"/>
      <c r="CW485" s="420"/>
      <c r="CX485" s="420"/>
      <c r="CY485" s="420"/>
      <c r="CZ485" s="420"/>
    </row>
    <row r="486" s="424" customFormat="true" ht="25.15" customHeight="true" x14ac:dyDescent="0.2">
      <c r="C486" s="894" t="s">
        <v>346</v>
      </c>
      <c r="D486" s="848"/>
      <c r="E486" s="706">
        <v>3.8552206748837092E-4</v>
      </c>
      <c r="F486" s="659"/>
      <c r="G486" s="659"/>
      <c r="H486" s="894" t="s">
        <v>393</v>
      </c>
      <c r="I486" s="848"/>
      <c r="J486" s="713">
        <v>2.4533840749973209E-6</v>
      </c>
      <c r="K486" s="659"/>
      <c r="L486" s="659"/>
      <c r="M486" s="894" t="s">
        <v>392</v>
      </c>
      <c r="N486" s="848"/>
      <c r="O486" s="708">
        <v>2.8938904206278964E-4</v>
      </c>
      <c r="P486" s="659"/>
      <c r="Q486" s="659"/>
      <c r="AI486" s="417"/>
      <c r="AJ486" s="417"/>
      <c r="AK486" s="417"/>
      <c r="AL486" s="417"/>
      <c r="AM486" s="417"/>
      <c r="AN486" s="417"/>
      <c r="AO486" s="417"/>
      <c r="AP486" s="417"/>
      <c r="AQ486" s="417"/>
      <c r="AR486" s="417"/>
      <c r="AS486" s="417"/>
      <c r="AT486" s="417"/>
      <c r="AU486" s="417"/>
      <c r="AV486" s="417"/>
      <c r="AW486" s="417"/>
      <c r="AX486" s="417"/>
      <c r="AY486" s="417"/>
      <c r="AZ486" s="417"/>
      <c r="BA486" s="419"/>
      <c r="BB486" s="495"/>
      <c r="BC486" s="419"/>
      <c r="BD486" s="419"/>
      <c r="BE486" s="419"/>
      <c r="BF486" s="419"/>
      <c r="BG486" s="419"/>
      <c r="BH486" s="419"/>
      <c r="BI486" s="419"/>
      <c r="BJ486" s="419"/>
      <c r="BK486" s="419"/>
      <c r="BL486" s="419"/>
      <c r="BM486" s="419"/>
      <c r="BN486" s="419"/>
      <c r="BO486" s="419"/>
      <c r="BP486" s="419"/>
      <c r="BQ486" s="419"/>
      <c r="BR486" s="419"/>
      <c r="BS486" s="419"/>
      <c r="BT486" s="419"/>
      <c r="BU486" s="419"/>
      <c r="BV486" s="419"/>
      <c r="BW486" s="419"/>
      <c r="BX486" s="419"/>
      <c r="BY486" s="419"/>
      <c r="BZ486" s="420"/>
      <c r="CA486" s="420"/>
      <c r="CB486" s="420"/>
      <c r="CC486" s="420"/>
      <c r="CD486" s="420"/>
      <c r="CE486" s="420"/>
      <c r="CF486" s="420"/>
      <c r="CG486" s="420"/>
      <c r="CH486" s="420"/>
      <c r="CI486" s="420"/>
      <c r="CJ486" s="420"/>
      <c r="CK486" s="420"/>
      <c r="CL486" s="420"/>
      <c r="CM486" s="420"/>
      <c r="CN486" s="420"/>
      <c r="CO486" s="420"/>
      <c r="CP486" s="420"/>
      <c r="CQ486" s="420"/>
      <c r="CR486" s="420"/>
      <c r="CS486" s="420"/>
      <c r="CT486" s="420"/>
      <c r="CU486" s="420"/>
      <c r="CV486" s="420"/>
      <c r="CW486" s="420"/>
      <c r="CX486" s="420"/>
      <c r="CY486" s="420"/>
      <c r="CZ486" s="420"/>
    </row>
    <row r="487" s="424" customFormat="true" ht="25.15" customHeight="true" x14ac:dyDescent="0.2">
      <c r="C487" s="894" t="s">
        <v>250</v>
      </c>
      <c r="D487" s="848"/>
      <c r="E487" s="706">
        <v>4.9367973601353969E-3</v>
      </c>
      <c r="F487" s="659"/>
      <c r="G487" s="659"/>
      <c r="H487" s="894" t="s">
        <v>386</v>
      </c>
      <c r="I487" s="848"/>
      <c r="J487" s="707">
        <v>2.7459565918077017E-3</v>
      </c>
      <c r="K487" s="659"/>
      <c r="L487" s="659"/>
      <c r="M487" s="894" t="s">
        <v>390</v>
      </c>
      <c r="N487" s="848"/>
      <c r="O487" s="714">
        <v>5.3286273837714277E-6</v>
      </c>
      <c r="P487" s="659"/>
      <c r="Q487" s="659"/>
      <c r="AI487" s="417"/>
      <c r="AJ487" s="417"/>
      <c r="AK487" s="417"/>
      <c r="AL487" s="417"/>
      <c r="AM487" s="417"/>
      <c r="AN487" s="417"/>
      <c r="AO487" s="417"/>
      <c r="AP487" s="417"/>
      <c r="AQ487" s="417"/>
      <c r="AR487" s="417"/>
      <c r="AS487" s="417"/>
      <c r="AT487" s="417"/>
      <c r="AU487" s="417"/>
      <c r="AV487" s="417"/>
      <c r="AW487" s="417"/>
      <c r="AX487" s="417"/>
      <c r="AY487" s="417"/>
      <c r="AZ487" s="417"/>
      <c r="BA487" s="419"/>
      <c r="BB487" s="495"/>
      <c r="BC487" s="419"/>
      <c r="BD487" s="419"/>
      <c r="BE487" s="419"/>
      <c r="BF487" s="419"/>
      <c r="BG487" s="419"/>
      <c r="BH487" s="419"/>
      <c r="BI487" s="419"/>
      <c r="BJ487" s="419"/>
      <c r="BK487" s="419"/>
      <c r="BL487" s="419"/>
      <c r="BM487" s="419"/>
      <c r="BN487" s="419"/>
      <c r="BO487" s="419"/>
      <c r="BP487" s="419"/>
      <c r="BQ487" s="419"/>
      <c r="BR487" s="419"/>
      <c r="BS487" s="419"/>
      <c r="BT487" s="419"/>
      <c r="BU487" s="419"/>
      <c r="BV487" s="419"/>
      <c r="BW487" s="419"/>
      <c r="BX487" s="419"/>
      <c r="BY487" s="419"/>
      <c r="BZ487" s="420"/>
      <c r="CA487" s="420"/>
      <c r="CB487" s="420"/>
      <c r="CC487" s="420"/>
      <c r="CD487" s="420"/>
      <c r="CE487" s="420"/>
      <c r="CF487" s="420"/>
      <c r="CG487" s="420"/>
      <c r="CH487" s="420"/>
      <c r="CI487" s="420"/>
      <c r="CJ487" s="420"/>
      <c r="CK487" s="420"/>
      <c r="CL487" s="420"/>
      <c r="CM487" s="420"/>
      <c r="CN487" s="420"/>
      <c r="CO487" s="420"/>
      <c r="CP487" s="420"/>
      <c r="CQ487" s="420"/>
      <c r="CR487" s="420"/>
      <c r="CS487" s="420"/>
      <c r="CT487" s="420"/>
      <c r="CU487" s="420"/>
      <c r="CV487" s="420"/>
      <c r="CW487" s="420"/>
      <c r="CX487" s="420"/>
      <c r="CY487" s="420"/>
      <c r="CZ487" s="420"/>
    </row>
    <row r="488" s="424" customFormat="true" ht="25.15" customHeight="true" x14ac:dyDescent="0.2">
      <c r="C488" s="894" t="s">
        <v>393</v>
      </c>
      <c r="D488" s="848"/>
      <c r="E488" s="715">
        <v>2.5514028469292126E-5</v>
      </c>
      <c r="F488" s="659"/>
      <c r="G488" s="659"/>
      <c r="H488" s="894" t="s">
        <v>480</v>
      </c>
      <c r="I488" s="848"/>
      <c r="J488" s="707">
        <v>5.0795960529827055E-3</v>
      </c>
      <c r="K488" s="659"/>
      <c r="L488" s="659"/>
      <c r="M488" s="894" t="s">
        <v>479</v>
      </c>
      <c r="N488" s="848"/>
      <c r="O488" s="708">
        <v>1.7845550508813798E-4</v>
      </c>
      <c r="P488" s="659"/>
      <c r="Q488" s="659"/>
      <c r="AI488" s="417"/>
      <c r="AJ488" s="417"/>
      <c r="AK488" s="417"/>
      <c r="AL488" s="417"/>
      <c r="AM488" s="417"/>
      <c r="AN488" s="417"/>
      <c r="AO488" s="417"/>
      <c r="AP488" s="417"/>
      <c r="AQ488" s="417"/>
      <c r="AR488" s="417"/>
      <c r="AS488" s="417"/>
      <c r="AT488" s="417"/>
      <c r="AU488" s="417"/>
      <c r="AV488" s="417"/>
      <c r="AW488" s="417"/>
      <c r="AX488" s="417"/>
      <c r="AY488" s="417"/>
      <c r="AZ488" s="417"/>
      <c r="BA488" s="419"/>
      <c r="BB488" s="495"/>
      <c r="BC488" s="419"/>
      <c r="BD488" s="419"/>
      <c r="BE488" s="419"/>
      <c r="BF488" s="419"/>
      <c r="BG488" s="419"/>
      <c r="BH488" s="419"/>
      <c r="BI488" s="419"/>
      <c r="BJ488" s="419"/>
      <c r="BK488" s="419"/>
      <c r="BL488" s="419"/>
      <c r="BM488" s="419"/>
      <c r="BN488" s="419"/>
      <c r="BO488" s="419"/>
      <c r="BP488" s="419"/>
      <c r="BQ488" s="419"/>
      <c r="BR488" s="419"/>
      <c r="BS488" s="419"/>
      <c r="BT488" s="419"/>
      <c r="BU488" s="419"/>
      <c r="BV488" s="419"/>
      <c r="BW488" s="419"/>
      <c r="BX488" s="419"/>
      <c r="BY488" s="419"/>
      <c r="BZ488" s="420"/>
      <c r="CA488" s="420"/>
      <c r="CB488" s="420"/>
      <c r="CC488" s="420"/>
      <c r="CD488" s="420"/>
      <c r="CE488" s="420"/>
      <c r="CF488" s="420"/>
      <c r="CG488" s="420"/>
      <c r="CH488" s="420"/>
      <c r="CI488" s="420"/>
      <c r="CJ488" s="420"/>
      <c r="CK488" s="420"/>
      <c r="CL488" s="420"/>
      <c r="CM488" s="420"/>
      <c r="CN488" s="420"/>
      <c r="CO488" s="420"/>
      <c r="CP488" s="420"/>
      <c r="CQ488" s="420"/>
      <c r="CR488" s="420"/>
      <c r="CS488" s="420"/>
      <c r="CT488" s="420"/>
      <c r="CU488" s="420"/>
      <c r="CV488" s="420"/>
      <c r="CW488" s="420"/>
      <c r="CX488" s="420"/>
      <c r="CY488" s="420"/>
      <c r="CZ488" s="420"/>
    </row>
    <row r="489" s="424" customFormat="true" ht="25.15" customHeight="true" x14ac:dyDescent="0.2">
      <c r="C489" s="894" t="s">
        <v>386</v>
      </c>
      <c r="D489" s="848"/>
      <c r="E489" s="706">
        <v>2.5939692958016573E-3</v>
      </c>
      <c r="F489" s="659"/>
      <c r="G489" s="659"/>
      <c r="H489" s="894" t="s">
        <v>245</v>
      </c>
      <c r="I489" s="848"/>
      <c r="J489" s="707">
        <v>3.0697194708248058E-2</v>
      </c>
      <c r="K489" s="659"/>
      <c r="L489" s="659"/>
      <c r="M489" s="894" t="s">
        <v>452</v>
      </c>
      <c r="N489" s="848"/>
      <c r="O489" s="708">
        <v>0.14479855934331856</v>
      </c>
      <c r="P489" s="659"/>
      <c r="Q489" s="659"/>
      <c r="AI489" s="417"/>
      <c r="AJ489" s="417"/>
      <c r="AK489" s="417"/>
      <c r="AL489" s="417"/>
      <c r="AM489" s="417"/>
      <c r="AN489" s="417"/>
      <c r="AO489" s="417"/>
      <c r="AP489" s="417"/>
      <c r="AQ489" s="417"/>
      <c r="AR489" s="417"/>
      <c r="AS489" s="417"/>
      <c r="AT489" s="417"/>
      <c r="AU489" s="417"/>
      <c r="AV489" s="417"/>
      <c r="AW489" s="417"/>
      <c r="AX489" s="417"/>
      <c r="AY489" s="417"/>
      <c r="AZ489" s="417"/>
      <c r="BA489" s="419"/>
      <c r="BB489" s="495"/>
      <c r="BC489" s="419"/>
      <c r="BD489" s="419"/>
      <c r="BE489" s="419"/>
      <c r="BF489" s="419"/>
      <c r="BG489" s="419"/>
      <c r="BH489" s="419"/>
      <c r="BI489" s="419"/>
      <c r="BJ489" s="419"/>
      <c r="BK489" s="419"/>
      <c r="BL489" s="419"/>
      <c r="BM489" s="419"/>
      <c r="BN489" s="419"/>
      <c r="BO489" s="419"/>
      <c r="BP489" s="419"/>
      <c r="BQ489" s="419"/>
      <c r="BR489" s="419"/>
      <c r="BS489" s="419"/>
      <c r="BT489" s="419"/>
      <c r="BU489" s="419"/>
      <c r="BV489" s="419"/>
      <c r="BW489" s="419"/>
      <c r="BX489" s="419"/>
      <c r="BY489" s="419"/>
      <c r="BZ489" s="420"/>
      <c r="CA489" s="420"/>
      <c r="CB489" s="420"/>
      <c r="CC489" s="420"/>
      <c r="CD489" s="420"/>
      <c r="CE489" s="420"/>
      <c r="CF489" s="420"/>
      <c r="CG489" s="420"/>
      <c r="CH489" s="420"/>
      <c r="CI489" s="420"/>
      <c r="CJ489" s="420"/>
      <c r="CK489" s="420"/>
      <c r="CL489" s="420"/>
      <c r="CM489" s="420"/>
      <c r="CN489" s="420"/>
      <c r="CO489" s="420"/>
      <c r="CP489" s="420"/>
      <c r="CQ489" s="420"/>
      <c r="CR489" s="420"/>
      <c r="CS489" s="420"/>
      <c r="CT489" s="420"/>
      <c r="CU489" s="420"/>
      <c r="CV489" s="420"/>
      <c r="CW489" s="420"/>
      <c r="CX489" s="420"/>
      <c r="CY489" s="420"/>
      <c r="CZ489" s="420"/>
    </row>
    <row r="490" s="424" customFormat="true" ht="25.15" customHeight="true" x14ac:dyDescent="0.2">
      <c r="C490" s="894" t="s">
        <v>480</v>
      </c>
      <c r="D490" s="848"/>
      <c r="E490" s="706">
        <v>4.3219516037527319E-3</v>
      </c>
      <c r="F490" s="659"/>
      <c r="G490" s="659"/>
      <c r="H490" s="894" t="s">
        <v>220</v>
      </c>
      <c r="I490" s="848"/>
      <c r="J490" s="707">
        <v>0.44995704781604717</v>
      </c>
      <c r="K490" s="659"/>
      <c r="L490" s="659"/>
      <c r="M490" s="894" t="s">
        <v>394</v>
      </c>
      <c r="N490" s="848"/>
      <c r="O490" s="714">
        <v>8.2955271551605862E-5</v>
      </c>
      <c r="P490" s="659"/>
      <c r="Q490" s="659"/>
      <c r="AI490" s="417"/>
      <c r="AJ490" s="417"/>
      <c r="AK490" s="417"/>
      <c r="AL490" s="417"/>
      <c r="AM490" s="417"/>
      <c r="AN490" s="417"/>
      <c r="AO490" s="417"/>
      <c r="AP490" s="417"/>
      <c r="AQ490" s="417"/>
      <c r="AR490" s="417"/>
      <c r="AS490" s="417"/>
      <c r="AT490" s="417"/>
      <c r="AU490" s="417"/>
      <c r="AV490" s="417"/>
      <c r="AW490" s="417"/>
      <c r="AX490" s="417"/>
      <c r="AY490" s="417"/>
      <c r="AZ490" s="417"/>
      <c r="BA490" s="419"/>
      <c r="BB490" s="495"/>
      <c r="BC490" s="419"/>
      <c r="BD490" s="419"/>
      <c r="BE490" s="419"/>
      <c r="BF490" s="419"/>
      <c r="BG490" s="419"/>
      <c r="BH490" s="419"/>
      <c r="BI490" s="419"/>
      <c r="BJ490" s="419"/>
      <c r="BK490" s="419"/>
      <c r="BL490" s="419"/>
      <c r="BM490" s="419"/>
      <c r="BN490" s="419"/>
      <c r="BO490" s="419"/>
      <c r="BP490" s="419"/>
      <c r="BQ490" s="419"/>
      <c r="BR490" s="419"/>
      <c r="BS490" s="419"/>
      <c r="BT490" s="419"/>
      <c r="BU490" s="419"/>
      <c r="BV490" s="419"/>
      <c r="BW490" s="419"/>
      <c r="BX490" s="419"/>
      <c r="BY490" s="419"/>
      <c r="BZ490" s="420"/>
      <c r="CA490" s="420"/>
      <c r="CB490" s="420"/>
      <c r="CC490" s="420"/>
      <c r="CD490" s="420"/>
      <c r="CE490" s="420"/>
      <c r="CF490" s="420"/>
      <c r="CG490" s="420"/>
      <c r="CH490" s="420"/>
      <c r="CI490" s="420"/>
      <c r="CJ490" s="420"/>
      <c r="CK490" s="420"/>
      <c r="CL490" s="420"/>
      <c r="CM490" s="420"/>
      <c r="CN490" s="420"/>
      <c r="CO490" s="420"/>
      <c r="CP490" s="420"/>
      <c r="CQ490" s="420"/>
      <c r="CR490" s="420"/>
      <c r="CS490" s="420"/>
      <c r="CT490" s="420"/>
      <c r="CU490" s="420"/>
      <c r="CV490" s="420"/>
      <c r="CW490" s="420"/>
      <c r="CX490" s="420"/>
      <c r="CY490" s="420"/>
      <c r="CZ490" s="420"/>
    </row>
    <row r="491" s="424" customFormat="true" ht="25.15" customHeight="true" x14ac:dyDescent="0.2">
      <c r="C491" s="894" t="s">
        <v>245</v>
      </c>
      <c r="D491" s="848"/>
      <c r="E491" s="706">
        <v>2.6077600631795414E-2</v>
      </c>
      <c r="F491" s="659"/>
      <c r="G491" s="659"/>
      <c r="H491" s="894" t="s">
        <v>392</v>
      </c>
      <c r="I491" s="848"/>
      <c r="J491" s="713">
        <v>5.0662791491788408E-5</v>
      </c>
      <c r="K491" s="659"/>
      <c r="L491" s="659"/>
      <c r="M491" s="894" t="s">
        <v>247</v>
      </c>
      <c r="N491" s="848"/>
      <c r="O491" s="708">
        <v>8.2328020127227109E-3</v>
      </c>
      <c r="P491" s="659"/>
      <c r="Q491" s="659"/>
      <c r="AI491" s="417"/>
      <c r="AJ491" s="417"/>
      <c r="AK491" s="417"/>
      <c r="AL491" s="417"/>
      <c r="AM491" s="417"/>
      <c r="AN491" s="417"/>
      <c r="AO491" s="417"/>
      <c r="AP491" s="417"/>
      <c r="AQ491" s="417"/>
      <c r="AR491" s="417"/>
      <c r="AS491" s="417"/>
      <c r="AT491" s="417"/>
      <c r="AU491" s="417"/>
      <c r="AV491" s="417"/>
      <c r="AW491" s="417"/>
      <c r="AX491" s="417"/>
      <c r="AY491" s="417"/>
      <c r="AZ491" s="417"/>
      <c r="BA491" s="419"/>
      <c r="BB491" s="495"/>
      <c r="BC491" s="419"/>
      <c r="BD491" s="419"/>
      <c r="BE491" s="419"/>
      <c r="BF491" s="419"/>
      <c r="BG491" s="419"/>
      <c r="BH491" s="419"/>
      <c r="BI491" s="419"/>
      <c r="BJ491" s="419"/>
      <c r="BK491" s="419"/>
      <c r="BL491" s="419"/>
      <c r="BM491" s="419"/>
      <c r="BN491" s="419"/>
      <c r="BO491" s="419"/>
      <c r="BP491" s="419"/>
      <c r="BQ491" s="419"/>
      <c r="BR491" s="419"/>
      <c r="BS491" s="419"/>
      <c r="BT491" s="419"/>
      <c r="BU491" s="419"/>
      <c r="BV491" s="419"/>
      <c r="BW491" s="419"/>
      <c r="BX491" s="419"/>
      <c r="BY491" s="419"/>
      <c r="BZ491" s="420"/>
      <c r="CA491" s="420"/>
      <c r="CB491" s="420"/>
      <c r="CC491" s="420"/>
      <c r="CD491" s="420"/>
      <c r="CE491" s="420"/>
      <c r="CF491" s="420"/>
      <c r="CG491" s="420"/>
      <c r="CH491" s="420"/>
      <c r="CI491" s="420"/>
      <c r="CJ491" s="420"/>
      <c r="CK491" s="420"/>
      <c r="CL491" s="420"/>
      <c r="CM491" s="420"/>
      <c r="CN491" s="420"/>
      <c r="CO491" s="420"/>
      <c r="CP491" s="420"/>
      <c r="CQ491" s="420"/>
      <c r="CR491" s="420"/>
      <c r="CS491" s="420"/>
      <c r="CT491" s="420"/>
      <c r="CU491" s="420"/>
      <c r="CV491" s="420"/>
      <c r="CW491" s="420"/>
      <c r="CX491" s="420"/>
      <c r="CY491" s="420"/>
      <c r="CZ491" s="420"/>
    </row>
    <row r="492" s="424" customFormat="true" ht="25.15" customHeight="true" x14ac:dyDescent="0.2">
      <c r="C492" s="894" t="s">
        <v>220</v>
      </c>
      <c r="D492" s="848"/>
      <c r="E492" s="706">
        <v>0.46494645441589183</v>
      </c>
      <c r="F492" s="659"/>
      <c r="G492" s="659"/>
      <c r="H492" s="894" t="s">
        <v>479</v>
      </c>
      <c r="I492" s="848"/>
      <c r="J492" s="707">
        <v>5.9954306463256011E-3</v>
      </c>
      <c r="K492" s="659"/>
      <c r="L492" s="659"/>
      <c r="M492" s="894" t="s">
        <v>445</v>
      </c>
      <c r="N492" s="848"/>
      <c r="O492" s="708">
        <v>0.26932342501293144</v>
      </c>
      <c r="P492" s="659"/>
      <c r="Q492" s="659"/>
      <c r="AI492" s="417"/>
      <c r="AJ492" s="417"/>
      <c r="AK492" s="417"/>
      <c r="AL492" s="417"/>
      <c r="AM492" s="417"/>
      <c r="AN492" s="417"/>
      <c r="AO492" s="417"/>
      <c r="AP492" s="417"/>
      <c r="AQ492" s="417"/>
      <c r="AR492" s="417"/>
      <c r="AS492" s="417"/>
      <c r="AT492" s="417"/>
      <c r="AU492" s="417"/>
      <c r="AV492" s="417"/>
      <c r="AW492" s="417"/>
      <c r="AX492" s="417"/>
      <c r="AY492" s="417"/>
      <c r="AZ492" s="417"/>
      <c r="BA492" s="419"/>
      <c r="BB492" s="495"/>
      <c r="BC492" s="419"/>
      <c r="BD492" s="419"/>
      <c r="BE492" s="419"/>
      <c r="BF492" s="419"/>
      <c r="BG492" s="419"/>
      <c r="BH492" s="419"/>
      <c r="BI492" s="419"/>
      <c r="BJ492" s="419"/>
      <c r="BK492" s="419"/>
      <c r="BL492" s="419"/>
      <c r="BM492" s="419"/>
      <c r="BN492" s="419"/>
      <c r="BO492" s="419"/>
      <c r="BP492" s="419"/>
      <c r="BQ492" s="419"/>
      <c r="BR492" s="419"/>
      <c r="BS492" s="419"/>
      <c r="BT492" s="419"/>
      <c r="BU492" s="419"/>
      <c r="BV492" s="419"/>
      <c r="BW492" s="419"/>
      <c r="BX492" s="419"/>
      <c r="BY492" s="419"/>
      <c r="BZ492" s="420"/>
      <c r="CA492" s="420"/>
      <c r="CB492" s="420"/>
      <c r="CC492" s="420"/>
      <c r="CD492" s="420"/>
      <c r="CE492" s="420"/>
      <c r="CF492" s="420"/>
      <c r="CG492" s="420"/>
      <c r="CH492" s="420"/>
      <c r="CI492" s="420"/>
      <c r="CJ492" s="420"/>
      <c r="CK492" s="420"/>
      <c r="CL492" s="420"/>
      <c r="CM492" s="420"/>
      <c r="CN492" s="420"/>
      <c r="CO492" s="420"/>
      <c r="CP492" s="420"/>
      <c r="CQ492" s="420"/>
      <c r="CR492" s="420"/>
      <c r="CS492" s="420"/>
      <c r="CT492" s="420"/>
      <c r="CU492" s="420"/>
      <c r="CV492" s="420"/>
      <c r="CW492" s="420"/>
      <c r="CX492" s="420"/>
      <c r="CY492" s="420"/>
      <c r="CZ492" s="420"/>
    </row>
    <row r="493" s="424" customFormat="true" ht="25.15" customHeight="true" x14ac:dyDescent="0.2">
      <c r="C493" s="894" t="s">
        <v>392</v>
      </c>
      <c r="D493" s="848"/>
      <c r="E493" s="706">
        <v>1.4961979511173227E-4</v>
      </c>
      <c r="F493" s="659"/>
      <c r="G493" s="659"/>
      <c r="H493" s="894" t="s">
        <v>452</v>
      </c>
      <c r="I493" s="848"/>
      <c r="J493" s="707">
        <v>0.3803371947827684</v>
      </c>
      <c r="K493" s="659"/>
      <c r="L493" s="659"/>
      <c r="M493" s="894" t="s">
        <v>379</v>
      </c>
      <c r="N493" s="848"/>
      <c r="O493" s="714">
        <v>8.5410866771840633E-5</v>
      </c>
      <c r="P493" s="659"/>
      <c r="Q493" s="659"/>
      <c r="AI493" s="417"/>
      <c r="AJ493" s="417"/>
      <c r="AK493" s="417"/>
      <c r="AL493" s="417"/>
      <c r="AM493" s="417"/>
      <c r="AN493" s="417"/>
      <c r="AO493" s="417"/>
      <c r="AP493" s="417"/>
      <c r="AQ493" s="417"/>
      <c r="AR493" s="417"/>
      <c r="AS493" s="417"/>
      <c r="AT493" s="417"/>
      <c r="AU493" s="417"/>
      <c r="AV493" s="417"/>
      <c r="AW493" s="417"/>
      <c r="AX493" s="417"/>
      <c r="AY493" s="417"/>
      <c r="AZ493" s="417"/>
      <c r="BA493" s="419"/>
      <c r="BB493" s="495"/>
      <c r="BC493" s="419"/>
      <c r="BD493" s="419"/>
      <c r="BE493" s="419"/>
      <c r="BF493" s="419"/>
      <c r="BG493" s="419"/>
      <c r="BH493" s="419"/>
      <c r="BI493" s="419"/>
      <c r="BJ493" s="419"/>
      <c r="BK493" s="419"/>
      <c r="BL493" s="419"/>
      <c r="BM493" s="419"/>
      <c r="BN493" s="419"/>
      <c r="BO493" s="419"/>
      <c r="BP493" s="419"/>
      <c r="BQ493" s="419"/>
      <c r="BR493" s="419"/>
      <c r="BS493" s="419"/>
      <c r="BT493" s="419"/>
      <c r="BU493" s="419"/>
      <c r="BV493" s="419"/>
      <c r="BW493" s="419"/>
      <c r="BX493" s="419"/>
      <c r="BY493" s="419"/>
      <c r="BZ493" s="420"/>
      <c r="CA493" s="420"/>
      <c r="CB493" s="420"/>
      <c r="CC493" s="420"/>
      <c r="CD493" s="420"/>
      <c r="CE493" s="420"/>
      <c r="CF493" s="420"/>
      <c r="CG493" s="420"/>
      <c r="CH493" s="420"/>
      <c r="CI493" s="420"/>
      <c r="CJ493" s="420"/>
      <c r="CK493" s="420"/>
      <c r="CL493" s="420"/>
      <c r="CM493" s="420"/>
      <c r="CN493" s="420"/>
      <c r="CO493" s="420"/>
      <c r="CP493" s="420"/>
      <c r="CQ493" s="420"/>
      <c r="CR493" s="420"/>
      <c r="CS493" s="420"/>
      <c r="CT493" s="420"/>
      <c r="CU493" s="420"/>
      <c r="CV493" s="420"/>
      <c r="CW493" s="420"/>
      <c r="CX493" s="420"/>
      <c r="CY493" s="420"/>
      <c r="CZ493" s="420"/>
    </row>
    <row r="494" s="424" customFormat="true" ht="25.15" customHeight="true" x14ac:dyDescent="0.2">
      <c r="C494" s="894" t="s">
        <v>390</v>
      </c>
      <c r="D494" s="848"/>
      <c r="E494" s="715">
        <v>4.2822216082250946E-5</v>
      </c>
      <c r="F494" s="659"/>
      <c r="G494" s="659"/>
      <c r="H494" s="894" t="s">
        <v>247</v>
      </c>
      <c r="I494" s="848"/>
      <c r="J494" s="707">
        <v>1.9433892579914055E-2</v>
      </c>
      <c r="K494" s="659"/>
      <c r="L494" s="659"/>
      <c r="M494" s="894" t="s">
        <v>253</v>
      </c>
      <c r="N494" s="848"/>
      <c r="O494" s="708">
        <v>7.7431090840211422E-4</v>
      </c>
      <c r="P494" s="659"/>
      <c r="Q494" s="659"/>
      <c r="AI494" s="417"/>
      <c r="AJ494" s="417"/>
      <c r="AK494" s="417"/>
      <c r="AL494" s="417"/>
      <c r="AM494" s="417"/>
      <c r="AN494" s="417"/>
      <c r="AO494" s="417"/>
      <c r="AP494" s="417"/>
      <c r="AQ494" s="417"/>
      <c r="AR494" s="417"/>
      <c r="AS494" s="417"/>
      <c r="AT494" s="417"/>
      <c r="AU494" s="417"/>
      <c r="AV494" s="417"/>
      <c r="AW494" s="417"/>
      <c r="AX494" s="417"/>
      <c r="AY494" s="417"/>
      <c r="AZ494" s="417"/>
      <c r="BA494" s="419"/>
      <c r="BB494" s="495"/>
      <c r="BC494" s="419"/>
      <c r="BD494" s="419"/>
      <c r="BE494" s="419"/>
      <c r="BF494" s="419"/>
      <c r="BG494" s="419"/>
      <c r="BH494" s="419"/>
      <c r="BI494" s="419"/>
      <c r="BJ494" s="419"/>
      <c r="BK494" s="419"/>
      <c r="BL494" s="419"/>
      <c r="BM494" s="419"/>
      <c r="BN494" s="419"/>
      <c r="BO494" s="419"/>
      <c r="BP494" s="419"/>
      <c r="BQ494" s="419"/>
      <c r="BR494" s="419"/>
      <c r="BS494" s="419"/>
      <c r="BT494" s="419"/>
      <c r="BU494" s="419"/>
      <c r="BV494" s="419"/>
      <c r="BW494" s="419"/>
      <c r="BX494" s="419"/>
      <c r="BY494" s="419"/>
      <c r="BZ494" s="420"/>
      <c r="CA494" s="420"/>
      <c r="CB494" s="420"/>
      <c r="CC494" s="420"/>
      <c r="CD494" s="420"/>
      <c r="CE494" s="420"/>
      <c r="CF494" s="420"/>
      <c r="CG494" s="420"/>
      <c r="CH494" s="420"/>
      <c r="CI494" s="420"/>
      <c r="CJ494" s="420"/>
      <c r="CK494" s="420"/>
      <c r="CL494" s="420"/>
      <c r="CM494" s="420"/>
      <c r="CN494" s="420"/>
      <c r="CO494" s="420"/>
      <c r="CP494" s="420"/>
      <c r="CQ494" s="420"/>
      <c r="CR494" s="420"/>
      <c r="CS494" s="420"/>
      <c r="CT494" s="420"/>
      <c r="CU494" s="420"/>
      <c r="CV494" s="420"/>
      <c r="CW494" s="420"/>
      <c r="CX494" s="420"/>
      <c r="CY494" s="420"/>
      <c r="CZ494" s="420"/>
    </row>
    <row r="495" s="424" customFormat="true" ht="25.15" customHeight="true" x14ac:dyDescent="0.2">
      <c r="C495" s="894" t="s">
        <v>479</v>
      </c>
      <c r="D495" s="848"/>
      <c r="E495" s="706">
        <v>3.6188777504294746E-3</v>
      </c>
      <c r="F495" s="659"/>
      <c r="G495" s="659"/>
      <c r="H495" s="894" t="s">
        <v>484</v>
      </c>
      <c r="I495" s="848"/>
      <c r="J495" s="707">
        <v>1.8729606970168996E-3</v>
      </c>
      <c r="K495" s="659"/>
      <c r="L495" s="659"/>
      <c r="M495" s="894" t="s">
        <v>381</v>
      </c>
      <c r="N495" s="848"/>
      <c r="O495" s="708">
        <v>2.0085295582926445E-3</v>
      </c>
      <c r="P495" s="659"/>
      <c r="Q495" s="659"/>
      <c r="AI495" s="417"/>
      <c r="AJ495" s="417"/>
      <c r="AK495" s="417"/>
      <c r="AL495" s="417"/>
      <c r="AM495" s="417"/>
      <c r="AN495" s="417"/>
      <c r="AO495" s="417"/>
      <c r="AP495" s="417"/>
      <c r="AQ495" s="417"/>
      <c r="AR495" s="417"/>
      <c r="AS495" s="417"/>
      <c r="AT495" s="417"/>
      <c r="AU495" s="417"/>
      <c r="AV495" s="417"/>
      <c r="AW495" s="417"/>
      <c r="AX495" s="417"/>
      <c r="AY495" s="417"/>
      <c r="AZ495" s="417"/>
      <c r="BA495" s="419"/>
      <c r="BB495" s="495"/>
      <c r="BC495" s="419"/>
      <c r="BD495" s="419"/>
      <c r="BE495" s="419"/>
      <c r="BF495" s="419"/>
      <c r="BG495" s="419"/>
      <c r="BH495" s="419"/>
      <c r="BI495" s="419"/>
      <c r="BJ495" s="419"/>
      <c r="BK495" s="419"/>
      <c r="BL495" s="419"/>
      <c r="BM495" s="419"/>
      <c r="BN495" s="419"/>
      <c r="BO495" s="419"/>
      <c r="BP495" s="419"/>
      <c r="BQ495" s="419"/>
      <c r="BR495" s="419"/>
      <c r="BS495" s="419"/>
      <c r="BT495" s="419"/>
      <c r="BU495" s="419"/>
      <c r="BV495" s="419"/>
      <c r="BW495" s="419"/>
      <c r="BX495" s="419"/>
      <c r="BY495" s="419"/>
      <c r="BZ495" s="420"/>
      <c r="CA495" s="420"/>
      <c r="CB495" s="420"/>
      <c r="CC495" s="420"/>
      <c r="CD495" s="420"/>
      <c r="CE495" s="420"/>
      <c r="CF495" s="420"/>
      <c r="CG495" s="420"/>
      <c r="CH495" s="420"/>
      <c r="CI495" s="420"/>
      <c r="CJ495" s="420"/>
      <c r="CK495" s="420"/>
      <c r="CL495" s="420"/>
      <c r="CM495" s="420"/>
      <c r="CN495" s="420"/>
      <c r="CO495" s="420"/>
      <c r="CP495" s="420"/>
      <c r="CQ495" s="420"/>
      <c r="CR495" s="420"/>
      <c r="CS495" s="420"/>
      <c r="CT495" s="420"/>
      <c r="CU495" s="420"/>
      <c r="CV495" s="420"/>
      <c r="CW495" s="420"/>
      <c r="CX495" s="420"/>
      <c r="CY495" s="420"/>
      <c r="CZ495" s="420"/>
    </row>
    <row r="496" s="424" customFormat="true" ht="25.15" customHeight="true" x14ac:dyDescent="0.2">
      <c r="C496" s="894" t="s">
        <v>452</v>
      </c>
      <c r="D496" s="848"/>
      <c r="E496" s="706">
        <v>0.27228878558110847</v>
      </c>
      <c r="F496" s="659"/>
      <c r="G496" s="659"/>
      <c r="H496" s="894" t="s">
        <v>445</v>
      </c>
      <c r="I496" s="848"/>
      <c r="J496" s="707">
        <v>0.45546695833600831</v>
      </c>
      <c r="K496" s="659"/>
      <c r="L496" s="659"/>
      <c r="M496" s="894" t="s">
        <v>485</v>
      </c>
      <c r="N496" s="848"/>
      <c r="O496" s="708">
        <v>2.3400649553224889E-3</v>
      </c>
      <c r="P496" s="659"/>
      <c r="Q496" s="659"/>
      <c r="AI496" s="417"/>
      <c r="AJ496" s="417"/>
      <c r="AK496" s="417"/>
      <c r="AL496" s="417"/>
      <c r="AM496" s="417"/>
      <c r="AN496" s="417"/>
      <c r="AO496" s="417"/>
      <c r="AP496" s="417"/>
      <c r="AQ496" s="417"/>
      <c r="AR496" s="417"/>
      <c r="AS496" s="417"/>
      <c r="AT496" s="417"/>
      <c r="AU496" s="417"/>
      <c r="AV496" s="417"/>
      <c r="AW496" s="417"/>
      <c r="AX496" s="417"/>
      <c r="AY496" s="417"/>
      <c r="AZ496" s="417"/>
      <c r="BA496" s="419"/>
      <c r="BB496" s="495"/>
      <c r="BC496" s="419"/>
      <c r="BD496" s="419"/>
      <c r="BE496" s="419"/>
      <c r="BF496" s="419"/>
      <c r="BG496" s="419"/>
      <c r="BH496" s="419"/>
      <c r="BI496" s="419"/>
      <c r="BJ496" s="419"/>
      <c r="BK496" s="419"/>
      <c r="BL496" s="419"/>
      <c r="BM496" s="419"/>
      <c r="BN496" s="419"/>
      <c r="BO496" s="419"/>
      <c r="BP496" s="419"/>
      <c r="BQ496" s="419"/>
      <c r="BR496" s="419"/>
      <c r="BS496" s="419"/>
      <c r="BT496" s="419"/>
      <c r="BU496" s="419"/>
      <c r="BV496" s="419"/>
      <c r="BW496" s="419"/>
      <c r="BX496" s="419"/>
      <c r="BY496" s="419"/>
      <c r="BZ496" s="420"/>
      <c r="CA496" s="420"/>
      <c r="CB496" s="420"/>
      <c r="CC496" s="420"/>
      <c r="CD496" s="420"/>
      <c r="CE496" s="420"/>
      <c r="CF496" s="420"/>
      <c r="CG496" s="420"/>
      <c r="CH496" s="420"/>
      <c r="CI496" s="420"/>
      <c r="CJ496" s="420"/>
      <c r="CK496" s="420"/>
      <c r="CL496" s="420"/>
      <c r="CM496" s="420"/>
      <c r="CN496" s="420"/>
      <c r="CO496" s="420"/>
      <c r="CP496" s="420"/>
      <c r="CQ496" s="420"/>
      <c r="CR496" s="420"/>
      <c r="CS496" s="420"/>
      <c r="CT496" s="420"/>
      <c r="CU496" s="420"/>
      <c r="CV496" s="420"/>
      <c r="CW496" s="420"/>
      <c r="CX496" s="420"/>
      <c r="CY496" s="420"/>
      <c r="CZ496" s="420"/>
    </row>
    <row r="497" s="424" customFormat="true" ht="25.15" customHeight="true" x14ac:dyDescent="0.2">
      <c r="C497" s="894" t="s">
        <v>394</v>
      </c>
      <c r="D497" s="848"/>
      <c r="E497" s="706">
        <v>1.8380772976345829E-4</v>
      </c>
      <c r="F497" s="659"/>
      <c r="G497" s="659"/>
      <c r="H497" s="894" t="s">
        <v>379</v>
      </c>
      <c r="I497" s="848"/>
      <c r="J497" s="707">
        <v>1.923786022162925E-3</v>
      </c>
      <c r="K497" s="659"/>
      <c r="L497" s="659"/>
      <c r="M497" s="894" t="s">
        <v>483</v>
      </c>
      <c r="N497" s="848"/>
      <c r="O497" s="708">
        <v>2.4582795269887034E-3</v>
      </c>
      <c r="P497" s="659"/>
      <c r="Q497" s="659"/>
      <c r="AI497" s="417"/>
      <c r="AJ497" s="417"/>
      <c r="AK497" s="417"/>
      <c r="AL497" s="417"/>
      <c r="AM497" s="417"/>
      <c r="AN497" s="417"/>
      <c r="AO497" s="417"/>
      <c r="AP497" s="417"/>
      <c r="AQ497" s="417"/>
      <c r="AR497" s="417"/>
      <c r="AS497" s="417"/>
      <c r="AT497" s="417"/>
      <c r="AU497" s="417"/>
      <c r="AV497" s="417"/>
      <c r="AW497" s="417"/>
      <c r="AX497" s="417"/>
      <c r="AY497" s="417"/>
      <c r="AZ497" s="417"/>
      <c r="BA497" s="419"/>
      <c r="BB497" s="495"/>
      <c r="BC497" s="419"/>
      <c r="BD497" s="419"/>
      <c r="BE497" s="419"/>
      <c r="BF497" s="419"/>
      <c r="BG497" s="419"/>
      <c r="BH497" s="419"/>
      <c r="BI497" s="419"/>
      <c r="BJ497" s="419"/>
      <c r="BK497" s="419"/>
      <c r="BL497" s="419"/>
      <c r="BM497" s="419"/>
      <c r="BN497" s="419"/>
      <c r="BO497" s="419"/>
      <c r="BP497" s="419"/>
      <c r="BQ497" s="419"/>
      <c r="BR497" s="419"/>
      <c r="BS497" s="419"/>
      <c r="BT497" s="419"/>
      <c r="BU497" s="419"/>
      <c r="BV497" s="419"/>
      <c r="BW497" s="419"/>
      <c r="BX497" s="419"/>
      <c r="BY497" s="419"/>
      <c r="BZ497" s="420"/>
      <c r="CA497" s="420"/>
      <c r="CB497" s="420"/>
      <c r="CC497" s="420"/>
      <c r="CD497" s="420"/>
      <c r="CE497" s="420"/>
      <c r="CF497" s="420"/>
      <c r="CG497" s="420"/>
      <c r="CH497" s="420"/>
      <c r="CI497" s="420"/>
      <c r="CJ497" s="420"/>
      <c r="CK497" s="420"/>
      <c r="CL497" s="420"/>
      <c r="CM497" s="420"/>
      <c r="CN497" s="420"/>
      <c r="CO497" s="420"/>
      <c r="CP497" s="420"/>
      <c r="CQ497" s="420"/>
      <c r="CR497" s="420"/>
      <c r="CS497" s="420"/>
      <c r="CT497" s="420"/>
      <c r="CU497" s="420"/>
      <c r="CV497" s="420"/>
      <c r="CW497" s="420"/>
      <c r="CX497" s="420"/>
      <c r="CY497" s="420"/>
      <c r="CZ497" s="420"/>
    </row>
    <row r="498" s="424" customFormat="true" ht="25.15" customHeight="true" x14ac:dyDescent="0.2">
      <c r="C498" s="894" t="s">
        <v>247</v>
      </c>
      <c r="D498" s="848"/>
      <c r="E498" s="706">
        <v>5.6699747123356188E-3</v>
      </c>
      <c r="F498" s="659"/>
      <c r="G498" s="659"/>
      <c r="H498" s="894" t="s">
        <v>489</v>
      </c>
      <c r="I498" s="848"/>
      <c r="J498" s="707">
        <v>3.2168399031086827E-4</v>
      </c>
      <c r="K498" s="659"/>
      <c r="L498" s="659"/>
      <c r="M498" s="894" t="s">
        <v>387</v>
      </c>
      <c r="N498" s="848"/>
      <c r="O498" s="714">
        <v>1.5258846746466341E-5</v>
      </c>
      <c r="P498" s="659"/>
      <c r="Q498" s="659"/>
      <c r="AI498" s="417"/>
      <c r="AJ498" s="417"/>
      <c r="AK498" s="417"/>
      <c r="AL498" s="417"/>
      <c r="AM498" s="417"/>
      <c r="AN498" s="417"/>
      <c r="AO498" s="417"/>
      <c r="AP498" s="417"/>
      <c r="AQ498" s="417"/>
      <c r="AR498" s="417"/>
      <c r="AS498" s="417"/>
      <c r="AT498" s="417"/>
      <c r="AU498" s="417"/>
      <c r="AV498" s="417"/>
      <c r="AW498" s="417"/>
      <c r="AX498" s="417"/>
      <c r="AY498" s="417"/>
      <c r="AZ498" s="417"/>
      <c r="BA498" s="419"/>
      <c r="BB498" s="495"/>
      <c r="BC498" s="419"/>
      <c r="BD498" s="419"/>
      <c r="BE498" s="419"/>
      <c r="BF498" s="419"/>
      <c r="BG498" s="419"/>
      <c r="BH498" s="419"/>
      <c r="BI498" s="419"/>
      <c r="BJ498" s="419"/>
      <c r="BK498" s="419"/>
      <c r="BL498" s="419"/>
      <c r="BM498" s="419"/>
      <c r="BN498" s="419"/>
      <c r="BO498" s="419"/>
      <c r="BP498" s="419"/>
      <c r="BQ498" s="419"/>
      <c r="BR498" s="419"/>
      <c r="BS498" s="419"/>
      <c r="BT498" s="419"/>
      <c r="BU498" s="419"/>
      <c r="BV498" s="419"/>
      <c r="BW498" s="419"/>
      <c r="BX498" s="419"/>
      <c r="BY498" s="419"/>
      <c r="BZ498" s="420"/>
      <c r="CA498" s="420"/>
      <c r="CB498" s="420"/>
      <c r="CC498" s="420"/>
      <c r="CD498" s="420"/>
      <c r="CE498" s="420"/>
      <c r="CF498" s="420"/>
      <c r="CG498" s="420"/>
      <c r="CH498" s="420"/>
      <c r="CI498" s="420"/>
      <c r="CJ498" s="420"/>
      <c r="CK498" s="420"/>
      <c r="CL498" s="420"/>
      <c r="CM498" s="420"/>
      <c r="CN498" s="420"/>
      <c r="CO498" s="420"/>
      <c r="CP498" s="420"/>
      <c r="CQ498" s="420"/>
      <c r="CR498" s="420"/>
      <c r="CS498" s="420"/>
      <c r="CT498" s="420"/>
      <c r="CU498" s="420"/>
      <c r="CV498" s="420"/>
      <c r="CW498" s="420"/>
      <c r="CX498" s="420"/>
      <c r="CY498" s="420"/>
      <c r="CZ498" s="420"/>
    </row>
    <row r="499" s="424" customFormat="true" ht="25.15" customHeight="true" x14ac:dyDescent="0.2">
      <c r="C499" s="894" t="s">
        <v>484</v>
      </c>
      <c r="D499" s="848"/>
      <c r="E499" s="706">
        <v>3.1118604340206052E-3</v>
      </c>
      <c r="F499" s="659"/>
      <c r="G499" s="659"/>
      <c r="H499" s="894" t="s">
        <v>253</v>
      </c>
      <c r="I499" s="848"/>
      <c r="J499" s="707">
        <v>1.6006711850089502E-2</v>
      </c>
      <c r="K499" s="659"/>
      <c r="L499" s="659"/>
      <c r="M499" s="894" t="s">
        <v>254</v>
      </c>
      <c r="N499" s="848"/>
      <c r="O499" s="714">
        <v>1.2131317408147847E-5</v>
      </c>
      <c r="P499" s="659"/>
      <c r="Q499" s="659"/>
      <c r="AI499" s="417"/>
      <c r="AJ499" s="417"/>
      <c r="AK499" s="417"/>
      <c r="AL499" s="417"/>
      <c r="AM499" s="417"/>
      <c r="AN499" s="417"/>
      <c r="AO499" s="417"/>
      <c r="AP499" s="417"/>
      <c r="AQ499" s="417"/>
      <c r="AR499" s="417"/>
      <c r="AS499" s="417"/>
      <c r="AT499" s="417"/>
      <c r="AU499" s="417"/>
      <c r="AV499" s="417"/>
      <c r="AW499" s="417"/>
      <c r="AX499" s="417"/>
      <c r="AY499" s="417"/>
      <c r="AZ499" s="417"/>
      <c r="BA499" s="419"/>
      <c r="BB499" s="495"/>
      <c r="BC499" s="419"/>
      <c r="BD499" s="419"/>
      <c r="BE499" s="419"/>
      <c r="BF499" s="419"/>
      <c r="BG499" s="419"/>
      <c r="BH499" s="419"/>
      <c r="BI499" s="419"/>
      <c r="BJ499" s="419"/>
      <c r="BK499" s="419"/>
      <c r="BL499" s="419"/>
      <c r="BM499" s="419"/>
      <c r="BN499" s="419"/>
      <c r="BO499" s="419"/>
      <c r="BP499" s="419"/>
      <c r="BQ499" s="419"/>
      <c r="BR499" s="419"/>
      <c r="BS499" s="419"/>
      <c r="BT499" s="419"/>
      <c r="BU499" s="419"/>
      <c r="BV499" s="419"/>
      <c r="BW499" s="419"/>
      <c r="BX499" s="419"/>
      <c r="BY499" s="419"/>
      <c r="BZ499" s="420"/>
      <c r="CA499" s="420"/>
      <c r="CB499" s="420"/>
      <c r="CC499" s="420"/>
      <c r="CD499" s="420"/>
      <c r="CE499" s="420"/>
      <c r="CF499" s="420"/>
      <c r="CG499" s="420"/>
      <c r="CH499" s="420"/>
      <c r="CI499" s="420"/>
      <c r="CJ499" s="420"/>
      <c r="CK499" s="420"/>
      <c r="CL499" s="420"/>
      <c r="CM499" s="420"/>
      <c r="CN499" s="420"/>
      <c r="CO499" s="420"/>
      <c r="CP499" s="420"/>
      <c r="CQ499" s="420"/>
      <c r="CR499" s="420"/>
      <c r="CS499" s="420"/>
      <c r="CT499" s="420"/>
      <c r="CU499" s="420"/>
      <c r="CV499" s="420"/>
      <c r="CW499" s="420"/>
      <c r="CX499" s="420"/>
      <c r="CY499" s="420"/>
      <c r="CZ499" s="420"/>
    </row>
    <row r="500" s="424" customFormat="true" ht="25.15" customHeight="true" x14ac:dyDescent="0.2">
      <c r="C500" s="894" t="s">
        <v>445</v>
      </c>
      <c r="D500" s="848"/>
      <c r="E500" s="706">
        <v>0.49270917381565693</v>
      </c>
      <c r="F500" s="659"/>
      <c r="G500" s="659"/>
      <c r="H500" s="894" t="s">
        <v>381</v>
      </c>
      <c r="I500" s="848"/>
      <c r="J500" s="707">
        <v>1.3580356982963838E-4</v>
      </c>
      <c r="K500" s="659"/>
      <c r="L500" s="659"/>
      <c r="M500" s="894" t="s">
        <v>235</v>
      </c>
      <c r="N500" s="848"/>
      <c r="O500" s="708">
        <v>6.5512037974148202E-2</v>
      </c>
      <c r="P500" s="659"/>
      <c r="Q500" s="659"/>
      <c r="AI500" s="417"/>
      <c r="AJ500" s="417"/>
      <c r="AK500" s="417"/>
      <c r="AL500" s="417"/>
      <c r="AM500" s="417"/>
      <c r="AN500" s="417"/>
      <c r="AO500" s="417"/>
      <c r="AP500" s="417"/>
      <c r="AQ500" s="417"/>
      <c r="AR500" s="417"/>
      <c r="AS500" s="417"/>
      <c r="AT500" s="417"/>
      <c r="AU500" s="417"/>
      <c r="AV500" s="417"/>
      <c r="AW500" s="417"/>
      <c r="AX500" s="417"/>
      <c r="AY500" s="417"/>
      <c r="AZ500" s="417"/>
      <c r="BA500" s="419"/>
      <c r="BB500" s="495"/>
      <c r="BC500" s="419"/>
      <c r="BD500" s="419"/>
      <c r="BE500" s="419"/>
      <c r="BF500" s="419"/>
      <c r="BG500" s="419"/>
      <c r="BH500" s="419"/>
      <c r="BI500" s="419"/>
      <c r="BJ500" s="419"/>
      <c r="BK500" s="419"/>
      <c r="BL500" s="419"/>
      <c r="BM500" s="419"/>
      <c r="BN500" s="419"/>
      <c r="BO500" s="419"/>
      <c r="BP500" s="419"/>
      <c r="BQ500" s="419"/>
      <c r="BR500" s="419"/>
      <c r="BS500" s="419"/>
      <c r="BT500" s="419"/>
      <c r="BU500" s="419"/>
      <c r="BV500" s="419"/>
      <c r="BW500" s="419"/>
      <c r="BX500" s="419"/>
      <c r="BY500" s="419"/>
      <c r="BZ500" s="420"/>
      <c r="CA500" s="420"/>
      <c r="CB500" s="420"/>
      <c r="CC500" s="420"/>
      <c r="CD500" s="420"/>
      <c r="CE500" s="420"/>
      <c r="CF500" s="420"/>
      <c r="CG500" s="420"/>
      <c r="CH500" s="420"/>
      <c r="CI500" s="420"/>
      <c r="CJ500" s="420"/>
      <c r="CK500" s="420"/>
      <c r="CL500" s="420"/>
      <c r="CM500" s="420"/>
      <c r="CN500" s="420"/>
      <c r="CO500" s="420"/>
      <c r="CP500" s="420"/>
      <c r="CQ500" s="420"/>
      <c r="CR500" s="420"/>
      <c r="CS500" s="420"/>
      <c r="CT500" s="420"/>
      <c r="CU500" s="420"/>
      <c r="CV500" s="420"/>
      <c r="CW500" s="420"/>
      <c r="CX500" s="420"/>
      <c r="CY500" s="420"/>
      <c r="CZ500" s="420"/>
    </row>
    <row r="501" s="424" customFormat="true" ht="25.15" customHeight="true" x14ac:dyDescent="0.2">
      <c r="C501" s="894" t="s">
        <v>379</v>
      </c>
      <c r="D501" s="848"/>
      <c r="E501" s="706">
        <v>2.4376452958606264E-3</v>
      </c>
      <c r="F501" s="659"/>
      <c r="G501" s="659"/>
      <c r="H501" s="894" t="s">
        <v>485</v>
      </c>
      <c r="I501" s="848"/>
      <c r="J501" s="707">
        <v>1.1518887659935778E-3</v>
      </c>
      <c r="K501" s="659"/>
      <c r="L501" s="659"/>
      <c r="M501" s="894" t="s">
        <v>488</v>
      </c>
      <c r="N501" s="848"/>
      <c r="O501" s="708">
        <v>1.9164251678180857E-4</v>
      </c>
      <c r="P501" s="659"/>
      <c r="Q501" s="659"/>
      <c r="AI501" s="417"/>
      <c r="AJ501" s="417"/>
      <c r="AK501" s="417"/>
      <c r="AL501" s="417"/>
      <c r="AM501" s="417"/>
      <c r="AN501" s="417"/>
      <c r="AO501" s="417"/>
      <c r="AP501" s="417"/>
      <c r="AQ501" s="417"/>
      <c r="AR501" s="417"/>
      <c r="AS501" s="417"/>
      <c r="AT501" s="417"/>
      <c r="AU501" s="417"/>
      <c r="AV501" s="417"/>
      <c r="AW501" s="417"/>
      <c r="AX501" s="417"/>
      <c r="AY501" s="417"/>
      <c r="AZ501" s="417"/>
      <c r="BA501" s="419"/>
      <c r="BB501" s="495"/>
      <c r="BC501" s="419"/>
      <c r="BD501" s="419"/>
      <c r="BE501" s="419"/>
      <c r="BF501" s="419"/>
      <c r="BG501" s="419"/>
      <c r="BH501" s="419"/>
      <c r="BI501" s="419"/>
      <c r="BJ501" s="419"/>
      <c r="BK501" s="419"/>
      <c r="BL501" s="419"/>
      <c r="BM501" s="419"/>
      <c r="BN501" s="419"/>
      <c r="BO501" s="419"/>
      <c r="BP501" s="419"/>
      <c r="BQ501" s="419"/>
      <c r="BR501" s="419"/>
      <c r="BS501" s="419"/>
      <c r="BT501" s="419"/>
      <c r="BU501" s="419"/>
      <c r="BV501" s="419"/>
      <c r="BW501" s="419"/>
      <c r="BX501" s="419"/>
      <c r="BY501" s="419"/>
      <c r="BZ501" s="420"/>
      <c r="CA501" s="420"/>
      <c r="CB501" s="420"/>
      <c r="CC501" s="420"/>
      <c r="CD501" s="420"/>
      <c r="CE501" s="420"/>
      <c r="CF501" s="420"/>
      <c r="CG501" s="420"/>
      <c r="CH501" s="420"/>
      <c r="CI501" s="420"/>
      <c r="CJ501" s="420"/>
      <c r="CK501" s="420"/>
      <c r="CL501" s="420"/>
      <c r="CM501" s="420"/>
      <c r="CN501" s="420"/>
      <c r="CO501" s="420"/>
      <c r="CP501" s="420"/>
      <c r="CQ501" s="420"/>
      <c r="CR501" s="420"/>
      <c r="CS501" s="420"/>
      <c r="CT501" s="420"/>
      <c r="CU501" s="420"/>
      <c r="CV501" s="420"/>
      <c r="CW501" s="420"/>
      <c r="CX501" s="420"/>
      <c r="CY501" s="420"/>
      <c r="CZ501" s="420"/>
    </row>
    <row r="502" s="424" customFormat="true" ht="25.15" customHeight="true" x14ac:dyDescent="0.2">
      <c r="C502" s="894" t="s">
        <v>489</v>
      </c>
      <c r="D502" s="848"/>
      <c r="E502" s="706">
        <v>5.0026712446624144E-4</v>
      </c>
      <c r="F502" s="659"/>
      <c r="G502" s="659"/>
      <c r="H502" s="894" t="s">
        <v>483</v>
      </c>
      <c r="I502" s="848"/>
      <c r="J502" s="707">
        <v>2.0628782407124714E-3</v>
      </c>
      <c r="K502" s="659"/>
      <c r="L502" s="659"/>
      <c r="M502" s="894" t="s">
        <v>382</v>
      </c>
      <c r="N502" s="848"/>
      <c r="O502" s="708">
        <v>2.4672118924098492E-2</v>
      </c>
      <c r="P502" s="659"/>
      <c r="Q502" s="659"/>
      <c r="AI502" s="417"/>
      <c r="AJ502" s="417"/>
      <c r="AK502" s="417"/>
      <c r="AL502" s="417"/>
      <c r="AM502" s="417"/>
      <c r="AN502" s="417"/>
      <c r="AO502" s="417"/>
      <c r="AP502" s="417"/>
      <c r="AQ502" s="417"/>
      <c r="AR502" s="417"/>
      <c r="AS502" s="417"/>
      <c r="AT502" s="417"/>
      <c r="AU502" s="417"/>
      <c r="AV502" s="417"/>
      <c r="AW502" s="417"/>
      <c r="AX502" s="417"/>
      <c r="AY502" s="417"/>
      <c r="AZ502" s="417"/>
      <c r="BA502" s="419"/>
      <c r="BB502" s="495"/>
      <c r="BC502" s="419"/>
      <c r="BD502" s="419"/>
      <c r="BE502" s="419"/>
      <c r="BF502" s="419"/>
      <c r="BG502" s="419"/>
      <c r="BH502" s="419"/>
      <c r="BI502" s="419"/>
      <c r="BJ502" s="419"/>
      <c r="BK502" s="419"/>
      <c r="BL502" s="419"/>
      <c r="BM502" s="419"/>
      <c r="BN502" s="419"/>
      <c r="BO502" s="419"/>
      <c r="BP502" s="419"/>
      <c r="BQ502" s="419"/>
      <c r="BR502" s="419"/>
      <c r="BS502" s="419"/>
      <c r="BT502" s="419"/>
      <c r="BU502" s="419"/>
      <c r="BV502" s="419"/>
      <c r="BW502" s="419"/>
      <c r="BX502" s="419"/>
      <c r="BY502" s="419"/>
      <c r="BZ502" s="420"/>
      <c r="CA502" s="420"/>
      <c r="CB502" s="420"/>
      <c r="CC502" s="420"/>
      <c r="CD502" s="420"/>
      <c r="CE502" s="420"/>
      <c r="CF502" s="420"/>
      <c r="CG502" s="420"/>
      <c r="CH502" s="420"/>
      <c r="CI502" s="420"/>
      <c r="CJ502" s="420"/>
      <c r="CK502" s="420"/>
      <c r="CL502" s="420"/>
      <c r="CM502" s="420"/>
      <c r="CN502" s="420"/>
      <c r="CO502" s="420"/>
      <c r="CP502" s="420"/>
      <c r="CQ502" s="420"/>
      <c r="CR502" s="420"/>
      <c r="CS502" s="420"/>
      <c r="CT502" s="420"/>
      <c r="CU502" s="420"/>
      <c r="CV502" s="420"/>
      <c r="CW502" s="420"/>
      <c r="CX502" s="420"/>
      <c r="CY502" s="420"/>
      <c r="CZ502" s="420"/>
    </row>
    <row r="503" s="424" customFormat="true" ht="25.15" customHeight="true" x14ac:dyDescent="0.2">
      <c r="C503" s="894" t="s">
        <v>253</v>
      </c>
      <c r="D503" s="848"/>
      <c r="E503" s="706">
        <v>1.5020742981279913E-2</v>
      </c>
      <c r="F503" s="659"/>
      <c r="G503" s="659"/>
      <c r="H503" s="894" t="s">
        <v>387</v>
      </c>
      <c r="I503" s="848"/>
      <c r="J503" s="707">
        <v>1.3932892083072385E-3</v>
      </c>
      <c r="K503" s="659"/>
      <c r="L503" s="659"/>
      <c r="M503" s="894" t="s">
        <v>232</v>
      </c>
      <c r="N503" s="848"/>
      <c r="O503" s="708">
        <v>3.8752913511646253E-2</v>
      </c>
      <c r="P503" s="659"/>
      <c r="Q503" s="659"/>
      <c r="AI503" s="417"/>
      <c r="AJ503" s="417"/>
      <c r="AK503" s="417"/>
      <c r="AL503" s="417"/>
      <c r="AM503" s="417"/>
      <c r="AN503" s="417"/>
      <c r="AO503" s="417"/>
      <c r="AP503" s="417"/>
      <c r="AQ503" s="417"/>
      <c r="AR503" s="417"/>
      <c r="AS503" s="417"/>
      <c r="AT503" s="417"/>
      <c r="AU503" s="417"/>
      <c r="AV503" s="417"/>
      <c r="AW503" s="417"/>
      <c r="AX503" s="417"/>
      <c r="AY503" s="417"/>
      <c r="AZ503" s="417"/>
      <c r="BA503" s="419"/>
      <c r="BB503" s="495"/>
      <c r="BC503" s="419"/>
      <c r="BD503" s="419"/>
      <c r="BE503" s="419"/>
      <c r="BF503" s="419"/>
      <c r="BG503" s="419"/>
      <c r="BH503" s="419"/>
      <c r="BI503" s="419"/>
      <c r="BJ503" s="419"/>
      <c r="BK503" s="419"/>
      <c r="BL503" s="419"/>
      <c r="BM503" s="419"/>
      <c r="BN503" s="419"/>
      <c r="BO503" s="419"/>
      <c r="BP503" s="419"/>
      <c r="BQ503" s="419"/>
      <c r="BR503" s="419"/>
      <c r="BS503" s="419"/>
      <c r="BT503" s="419"/>
      <c r="BU503" s="419"/>
      <c r="BV503" s="419"/>
      <c r="BW503" s="419"/>
      <c r="BX503" s="419"/>
      <c r="BY503" s="419"/>
      <c r="BZ503" s="420"/>
      <c r="CA503" s="420"/>
      <c r="CB503" s="420"/>
      <c r="CC503" s="420"/>
      <c r="CD503" s="420"/>
      <c r="CE503" s="420"/>
      <c r="CF503" s="420"/>
      <c r="CG503" s="420"/>
      <c r="CH503" s="420"/>
      <c r="CI503" s="420"/>
      <c r="CJ503" s="420"/>
      <c r="CK503" s="420"/>
      <c r="CL503" s="420"/>
      <c r="CM503" s="420"/>
      <c r="CN503" s="420"/>
      <c r="CO503" s="420"/>
      <c r="CP503" s="420"/>
      <c r="CQ503" s="420"/>
      <c r="CR503" s="420"/>
      <c r="CS503" s="420"/>
      <c r="CT503" s="420"/>
      <c r="CU503" s="420"/>
      <c r="CV503" s="420"/>
      <c r="CW503" s="420"/>
      <c r="CX503" s="420"/>
      <c r="CY503" s="420"/>
      <c r="CZ503" s="420"/>
    </row>
    <row r="504" s="424" customFormat="true" ht="25.15" customHeight="true" x14ac:dyDescent="0.2">
      <c r="C504" s="894" t="s">
        <v>381</v>
      </c>
      <c r="D504" s="848"/>
      <c r="E504" s="706">
        <v>1.1685390733009952E-3</v>
      </c>
      <c r="F504" s="659"/>
      <c r="G504" s="659"/>
      <c r="H504" s="894" t="s">
        <v>254</v>
      </c>
      <c r="I504" s="848"/>
      <c r="J504" s="707">
        <v>2.5504444347685552E-3</v>
      </c>
      <c r="K504" s="659"/>
      <c r="L504" s="659"/>
      <c r="M504" s="894" t="s">
        <v>476</v>
      </c>
      <c r="N504" s="848"/>
      <c r="O504" s="708">
        <v>5.7238104725757175E-3</v>
      </c>
      <c r="P504" s="659"/>
      <c r="Q504" s="659"/>
      <c r="AI504" s="417"/>
      <c r="AJ504" s="417"/>
      <c r="AK504" s="417"/>
      <c r="AL504" s="417"/>
      <c r="AM504" s="417"/>
      <c r="AN504" s="417"/>
      <c r="AO504" s="417"/>
      <c r="AP504" s="417"/>
      <c r="AQ504" s="417"/>
      <c r="AR504" s="417"/>
      <c r="AS504" s="417"/>
      <c r="AT504" s="417"/>
      <c r="AU504" s="417"/>
      <c r="AV504" s="417"/>
      <c r="AW504" s="417"/>
      <c r="AX504" s="417"/>
      <c r="AY504" s="417"/>
      <c r="AZ504" s="417"/>
      <c r="BA504" s="419"/>
      <c r="BB504" s="495"/>
      <c r="BC504" s="419"/>
      <c r="BD504" s="419"/>
      <c r="BE504" s="419"/>
      <c r="BF504" s="419"/>
      <c r="BG504" s="419"/>
      <c r="BH504" s="419"/>
      <c r="BI504" s="419"/>
      <c r="BJ504" s="419"/>
      <c r="BK504" s="419"/>
      <c r="BL504" s="419"/>
      <c r="BM504" s="419"/>
      <c r="BN504" s="419"/>
      <c r="BO504" s="419"/>
      <c r="BP504" s="419"/>
      <c r="BQ504" s="419"/>
      <c r="BR504" s="419"/>
      <c r="BS504" s="419"/>
      <c r="BT504" s="419"/>
      <c r="BU504" s="419"/>
      <c r="BV504" s="419"/>
      <c r="BW504" s="419"/>
      <c r="BX504" s="419"/>
      <c r="BY504" s="419"/>
      <c r="BZ504" s="420"/>
      <c r="CA504" s="420"/>
      <c r="CB504" s="420"/>
      <c r="CC504" s="420"/>
      <c r="CD504" s="420"/>
      <c r="CE504" s="420"/>
      <c r="CF504" s="420"/>
      <c r="CG504" s="420"/>
      <c r="CH504" s="420"/>
      <c r="CI504" s="420"/>
      <c r="CJ504" s="420"/>
      <c r="CK504" s="420"/>
      <c r="CL504" s="420"/>
      <c r="CM504" s="420"/>
      <c r="CN504" s="420"/>
      <c r="CO504" s="420"/>
      <c r="CP504" s="420"/>
      <c r="CQ504" s="420"/>
      <c r="CR504" s="420"/>
      <c r="CS504" s="420"/>
      <c r="CT504" s="420"/>
      <c r="CU504" s="420"/>
      <c r="CV504" s="420"/>
      <c r="CW504" s="420"/>
      <c r="CX504" s="420"/>
      <c r="CY504" s="420"/>
      <c r="CZ504" s="420"/>
    </row>
    <row r="505" s="424" customFormat="true" ht="25.15" customHeight="true" x14ac:dyDescent="0.2">
      <c r="C505" s="894" t="s">
        <v>485</v>
      </c>
      <c r="D505" s="848"/>
      <c r="E505" s="706">
        <v>1.850765702991045E-3</v>
      </c>
      <c r="F505" s="659"/>
      <c r="G505" s="659"/>
      <c r="H505" s="894" t="s">
        <v>235</v>
      </c>
      <c r="I505" s="848"/>
      <c r="J505" s="707">
        <v>0.20854973396705995</v>
      </c>
      <c r="K505" s="659"/>
      <c r="L505" s="659"/>
      <c r="M505" s="894" t="s">
        <v>242</v>
      </c>
      <c r="N505" s="848"/>
      <c r="O505" s="708">
        <v>3.8999765315874488E-3</v>
      </c>
      <c r="P505" s="659"/>
      <c r="Q505" s="659"/>
      <c r="AI505" s="417"/>
      <c r="AJ505" s="417"/>
      <c r="AK505" s="417"/>
      <c r="AL505" s="417"/>
      <c r="AM505" s="417"/>
      <c r="AN505" s="417"/>
      <c r="AO505" s="417"/>
      <c r="AP505" s="417"/>
      <c r="AQ505" s="417"/>
      <c r="AR505" s="417"/>
      <c r="AS505" s="417"/>
      <c r="AT505" s="417"/>
      <c r="AU505" s="417"/>
      <c r="AV505" s="417"/>
      <c r="AW505" s="417"/>
      <c r="AX505" s="417"/>
      <c r="AY505" s="417"/>
      <c r="AZ505" s="417"/>
      <c r="BA505" s="419"/>
      <c r="BB505" s="495"/>
      <c r="BC505" s="419"/>
      <c r="BD505" s="419"/>
      <c r="BE505" s="419"/>
      <c r="BF505" s="419"/>
      <c r="BG505" s="419"/>
      <c r="BH505" s="419"/>
      <c r="BI505" s="419"/>
      <c r="BJ505" s="419"/>
      <c r="BK505" s="419"/>
      <c r="BL505" s="419"/>
      <c r="BM505" s="419"/>
      <c r="BN505" s="419"/>
      <c r="BO505" s="419"/>
      <c r="BP505" s="419"/>
      <c r="BQ505" s="419"/>
      <c r="BR505" s="419"/>
      <c r="BS505" s="419"/>
      <c r="BT505" s="419"/>
      <c r="BU505" s="419"/>
      <c r="BV505" s="419"/>
      <c r="BW505" s="419"/>
      <c r="BX505" s="419"/>
      <c r="BY505" s="419"/>
      <c r="BZ505" s="420"/>
      <c r="CA505" s="420"/>
      <c r="CB505" s="420"/>
      <c r="CC505" s="420"/>
      <c r="CD505" s="420"/>
      <c r="CE505" s="420"/>
      <c r="CF505" s="420"/>
      <c r="CG505" s="420"/>
      <c r="CH505" s="420"/>
      <c r="CI505" s="420"/>
      <c r="CJ505" s="420"/>
      <c r="CK505" s="420"/>
      <c r="CL505" s="420"/>
      <c r="CM505" s="420"/>
      <c r="CN505" s="420"/>
      <c r="CO505" s="420"/>
      <c r="CP505" s="420"/>
      <c r="CQ505" s="420"/>
      <c r="CR505" s="420"/>
      <c r="CS505" s="420"/>
      <c r="CT505" s="420"/>
      <c r="CU505" s="420"/>
      <c r="CV505" s="420"/>
      <c r="CW505" s="420"/>
      <c r="CX505" s="420"/>
      <c r="CY505" s="420"/>
      <c r="CZ505" s="420"/>
    </row>
    <row r="506" s="424" customFormat="true" ht="25.15" customHeight="true" x14ac:dyDescent="0.2">
      <c r="C506" s="894" t="s">
        <v>483</v>
      </c>
      <c r="D506" s="848"/>
      <c r="E506" s="706">
        <v>2.2134121898887008E-3</v>
      </c>
      <c r="F506" s="659"/>
      <c r="G506" s="659"/>
      <c r="H506" s="894" t="s">
        <v>488</v>
      </c>
      <c r="I506" s="848"/>
      <c r="J506" s="707">
        <v>2.6923886352392125E-4</v>
      </c>
      <c r="K506" s="659"/>
      <c r="L506" s="659"/>
      <c r="M506" s="894" t="s">
        <v>471</v>
      </c>
      <c r="N506" s="848"/>
      <c r="O506" s="708">
        <v>2.8372689931834019E-2</v>
      </c>
      <c r="P506" s="659"/>
      <c r="Q506" s="659"/>
      <c r="AI506" s="417"/>
      <c r="AJ506" s="417"/>
      <c r="AK506" s="417"/>
      <c r="AL506" s="417"/>
      <c r="AM506" s="417"/>
      <c r="AN506" s="417"/>
      <c r="AO506" s="417"/>
      <c r="AP506" s="417"/>
      <c r="AQ506" s="417"/>
      <c r="AR506" s="417"/>
      <c r="AS506" s="417"/>
      <c r="AT506" s="417"/>
      <c r="AU506" s="417"/>
      <c r="AV506" s="417"/>
      <c r="AW506" s="417"/>
      <c r="AX506" s="417"/>
      <c r="AY506" s="417"/>
      <c r="AZ506" s="417"/>
      <c r="BA506" s="419"/>
      <c r="BB506" s="495"/>
      <c r="BC506" s="419"/>
      <c r="BD506" s="419"/>
      <c r="BE506" s="419"/>
      <c r="BF506" s="419"/>
      <c r="BG506" s="419"/>
      <c r="BH506" s="419"/>
      <c r="BI506" s="419"/>
      <c r="BJ506" s="419"/>
      <c r="BK506" s="419"/>
      <c r="BL506" s="419"/>
      <c r="BM506" s="419"/>
      <c r="BN506" s="419"/>
      <c r="BO506" s="419"/>
      <c r="BP506" s="419"/>
      <c r="BQ506" s="419"/>
      <c r="BR506" s="419"/>
      <c r="BS506" s="419"/>
      <c r="BT506" s="419"/>
      <c r="BU506" s="419"/>
      <c r="BV506" s="419"/>
      <c r="BW506" s="419"/>
      <c r="BX506" s="419"/>
      <c r="BY506" s="419"/>
      <c r="BZ506" s="420"/>
      <c r="CA506" s="420"/>
      <c r="CB506" s="420"/>
      <c r="CC506" s="420"/>
      <c r="CD506" s="420"/>
      <c r="CE506" s="420"/>
      <c r="CF506" s="420"/>
      <c r="CG506" s="420"/>
      <c r="CH506" s="420"/>
      <c r="CI506" s="420"/>
      <c r="CJ506" s="420"/>
      <c r="CK506" s="420"/>
      <c r="CL506" s="420"/>
      <c r="CM506" s="420"/>
      <c r="CN506" s="420"/>
      <c r="CO506" s="420"/>
      <c r="CP506" s="420"/>
      <c r="CQ506" s="420"/>
      <c r="CR506" s="420"/>
      <c r="CS506" s="420"/>
      <c r="CT506" s="420"/>
      <c r="CU506" s="420"/>
      <c r="CV506" s="420"/>
      <c r="CW506" s="420"/>
      <c r="CX506" s="420"/>
      <c r="CY506" s="420"/>
      <c r="CZ506" s="420"/>
    </row>
    <row r="507" s="424" customFormat="true" ht="25.15" customHeight="true" x14ac:dyDescent="0.2">
      <c r="C507" s="894" t="s">
        <v>387</v>
      </c>
      <c r="D507" s="848"/>
      <c r="E507" s="706">
        <v>2.1542611979230276E-3</v>
      </c>
      <c r="F507" s="659"/>
      <c r="G507" s="659"/>
      <c r="H507" s="894" t="s">
        <v>382</v>
      </c>
      <c r="I507" s="848"/>
      <c r="J507" s="707">
        <v>3.0059005032936214E-4</v>
      </c>
      <c r="K507" s="659"/>
      <c r="L507" s="659"/>
      <c r="M507" s="894" t="s">
        <v>389</v>
      </c>
      <c r="N507" s="848"/>
      <c r="O507" s="708">
        <v>5.0453901173794953E-2</v>
      </c>
      <c r="P507" s="659"/>
      <c r="Q507" s="659"/>
      <c r="AI507" s="417"/>
      <c r="AJ507" s="417"/>
      <c r="AK507" s="417"/>
      <c r="AL507" s="417"/>
      <c r="AM507" s="417"/>
      <c r="AN507" s="417"/>
      <c r="AO507" s="417"/>
      <c r="AP507" s="417"/>
      <c r="AQ507" s="417"/>
      <c r="AR507" s="417"/>
      <c r="AS507" s="417"/>
      <c r="AT507" s="417"/>
      <c r="AU507" s="417"/>
      <c r="AV507" s="417"/>
      <c r="AW507" s="417"/>
      <c r="AX507" s="417"/>
      <c r="AY507" s="417"/>
      <c r="AZ507" s="417"/>
      <c r="BA507" s="419"/>
      <c r="BB507" s="495"/>
      <c r="BC507" s="419"/>
      <c r="BD507" s="419"/>
      <c r="BE507" s="419"/>
      <c r="BF507" s="419"/>
      <c r="BG507" s="419"/>
      <c r="BH507" s="419"/>
      <c r="BI507" s="419"/>
      <c r="BJ507" s="419"/>
      <c r="BK507" s="419"/>
      <c r="BL507" s="419"/>
      <c r="BM507" s="419"/>
      <c r="BN507" s="419"/>
      <c r="BO507" s="419"/>
      <c r="BP507" s="419"/>
      <c r="BQ507" s="419"/>
      <c r="BR507" s="419"/>
      <c r="BS507" s="419"/>
      <c r="BT507" s="419"/>
      <c r="BU507" s="419"/>
      <c r="BV507" s="419"/>
      <c r="BW507" s="419"/>
      <c r="BX507" s="419"/>
      <c r="BY507" s="419"/>
      <c r="BZ507" s="420"/>
      <c r="CA507" s="420"/>
      <c r="CB507" s="420"/>
      <c r="CC507" s="420"/>
      <c r="CD507" s="420"/>
      <c r="CE507" s="420"/>
      <c r="CF507" s="420"/>
      <c r="CG507" s="420"/>
      <c r="CH507" s="420"/>
      <c r="CI507" s="420"/>
      <c r="CJ507" s="420"/>
      <c r="CK507" s="420"/>
      <c r="CL507" s="420"/>
      <c r="CM507" s="420"/>
      <c r="CN507" s="420"/>
      <c r="CO507" s="420"/>
      <c r="CP507" s="420"/>
      <c r="CQ507" s="420"/>
      <c r="CR507" s="420"/>
      <c r="CS507" s="420"/>
      <c r="CT507" s="420"/>
      <c r="CU507" s="420"/>
      <c r="CV507" s="420"/>
      <c r="CW507" s="420"/>
      <c r="CX507" s="420"/>
      <c r="CY507" s="420"/>
      <c r="CZ507" s="420"/>
    </row>
    <row r="508" s="424" customFormat="true" ht="25.15" customHeight="true" x14ac:dyDescent="0.2">
      <c r="C508" s="894" t="s">
        <v>254</v>
      </c>
      <c r="D508" s="848"/>
      <c r="E508" s="706">
        <v>1.9218684630433033E-3</v>
      </c>
      <c r="F508" s="659"/>
      <c r="G508" s="659"/>
      <c r="H508" s="894" t="s">
        <v>232</v>
      </c>
      <c r="I508" s="848"/>
      <c r="J508" s="707">
        <v>0.12150532494274775</v>
      </c>
      <c r="K508" s="659"/>
      <c r="L508" s="659"/>
      <c r="M508" s="894" t="s">
        <v>474</v>
      </c>
      <c r="N508" s="848"/>
      <c r="O508" s="708">
        <v>3.878506154154876E-2</v>
      </c>
      <c r="P508" s="659"/>
      <c r="Q508" s="659"/>
      <c r="AI508" s="417"/>
      <c r="AJ508" s="417"/>
      <c r="AK508" s="417"/>
      <c r="AL508" s="417"/>
      <c r="AM508" s="417"/>
      <c r="AN508" s="417"/>
      <c r="AO508" s="417"/>
      <c r="AP508" s="417"/>
      <c r="AQ508" s="417"/>
      <c r="AR508" s="417"/>
      <c r="AS508" s="417"/>
      <c r="AT508" s="417"/>
      <c r="AU508" s="417"/>
      <c r="AV508" s="417"/>
      <c r="AW508" s="417"/>
      <c r="AX508" s="417"/>
      <c r="AY508" s="417"/>
      <c r="AZ508" s="417"/>
      <c r="BA508" s="419"/>
      <c r="BB508" s="495"/>
      <c r="BC508" s="419"/>
      <c r="BD508" s="419"/>
      <c r="BE508" s="419"/>
      <c r="BF508" s="419"/>
      <c r="BG508" s="419"/>
      <c r="BH508" s="419"/>
      <c r="BI508" s="419"/>
      <c r="BJ508" s="419"/>
      <c r="BK508" s="419"/>
      <c r="BL508" s="419"/>
      <c r="BM508" s="419"/>
      <c r="BN508" s="419"/>
      <c r="BO508" s="419"/>
      <c r="BP508" s="419"/>
      <c r="BQ508" s="419"/>
      <c r="BR508" s="419"/>
      <c r="BS508" s="419"/>
      <c r="BT508" s="419"/>
      <c r="BU508" s="419"/>
      <c r="BV508" s="419"/>
      <c r="BW508" s="419"/>
      <c r="BX508" s="419"/>
      <c r="BY508" s="419"/>
      <c r="BZ508" s="420"/>
      <c r="CA508" s="420"/>
      <c r="CB508" s="420"/>
      <c r="CC508" s="420"/>
      <c r="CD508" s="420"/>
      <c r="CE508" s="420"/>
      <c r="CF508" s="420"/>
      <c r="CG508" s="420"/>
      <c r="CH508" s="420"/>
      <c r="CI508" s="420"/>
      <c r="CJ508" s="420"/>
      <c r="CK508" s="420"/>
      <c r="CL508" s="420"/>
      <c r="CM508" s="420"/>
      <c r="CN508" s="420"/>
      <c r="CO508" s="420"/>
      <c r="CP508" s="420"/>
      <c r="CQ508" s="420"/>
      <c r="CR508" s="420"/>
      <c r="CS508" s="420"/>
      <c r="CT508" s="420"/>
      <c r="CU508" s="420"/>
      <c r="CV508" s="420"/>
      <c r="CW508" s="420"/>
      <c r="CX508" s="420"/>
      <c r="CY508" s="420"/>
      <c r="CZ508" s="420"/>
    </row>
    <row r="509" s="424" customFormat="true" ht="25.15" customHeight="true" x14ac:dyDescent="0.2">
      <c r="C509" s="894" t="s">
        <v>235</v>
      </c>
      <c r="D509" s="848"/>
      <c r="E509" s="706">
        <v>0.13359841521359844</v>
      </c>
      <c r="F509" s="659"/>
      <c r="G509" s="659"/>
      <c r="H509" s="894" t="s">
        <v>476</v>
      </c>
      <c r="I509" s="848"/>
      <c r="J509" s="707">
        <v>1.8437517838293629E-2</v>
      </c>
      <c r="K509" s="659"/>
      <c r="L509" s="659"/>
      <c r="M509" s="894" t="s">
        <v>349</v>
      </c>
      <c r="N509" s="848"/>
      <c r="O509" s="708">
        <v>1.2960943260982492E-2</v>
      </c>
      <c r="P509" s="659"/>
      <c r="Q509" s="659"/>
      <c r="AI509" s="417"/>
      <c r="AJ509" s="417"/>
      <c r="AK509" s="417"/>
      <c r="AL509" s="417"/>
      <c r="AM509" s="417"/>
      <c r="AN509" s="417"/>
      <c r="AO509" s="417"/>
      <c r="AP509" s="417"/>
      <c r="AQ509" s="417"/>
      <c r="AR509" s="417"/>
      <c r="AS509" s="417"/>
      <c r="AT509" s="417"/>
      <c r="AU509" s="417"/>
      <c r="AV509" s="417"/>
      <c r="AW509" s="417"/>
      <c r="AX509" s="417"/>
      <c r="AY509" s="417"/>
      <c r="AZ509" s="417"/>
      <c r="BA509" s="419"/>
      <c r="BB509" s="495"/>
      <c r="BC509" s="419"/>
      <c r="BD509" s="419"/>
      <c r="BE509" s="419"/>
      <c r="BF509" s="419"/>
      <c r="BG509" s="419"/>
      <c r="BH509" s="419"/>
      <c r="BI509" s="419"/>
      <c r="BJ509" s="419"/>
      <c r="BK509" s="419"/>
      <c r="BL509" s="419"/>
      <c r="BM509" s="419"/>
      <c r="BN509" s="419"/>
      <c r="BO509" s="419"/>
      <c r="BP509" s="419"/>
      <c r="BQ509" s="419"/>
      <c r="BR509" s="419"/>
      <c r="BS509" s="419"/>
      <c r="BT509" s="419"/>
      <c r="BU509" s="419"/>
      <c r="BV509" s="419"/>
      <c r="BW509" s="419"/>
      <c r="BX509" s="419"/>
      <c r="BY509" s="419"/>
      <c r="BZ509" s="420"/>
      <c r="CA509" s="420"/>
      <c r="CB509" s="420"/>
      <c r="CC509" s="420"/>
      <c r="CD509" s="420"/>
      <c r="CE509" s="420"/>
      <c r="CF509" s="420"/>
      <c r="CG509" s="420"/>
      <c r="CH509" s="420"/>
      <c r="CI509" s="420"/>
      <c r="CJ509" s="420"/>
      <c r="CK509" s="420"/>
      <c r="CL509" s="420"/>
      <c r="CM509" s="420"/>
      <c r="CN509" s="420"/>
      <c r="CO509" s="420"/>
      <c r="CP509" s="420"/>
      <c r="CQ509" s="420"/>
      <c r="CR509" s="420"/>
      <c r="CS509" s="420"/>
      <c r="CT509" s="420"/>
      <c r="CU509" s="420"/>
      <c r="CV509" s="420"/>
      <c r="CW509" s="420"/>
      <c r="CX509" s="420"/>
      <c r="CY509" s="420"/>
      <c r="CZ509" s="420"/>
    </row>
    <row r="510" s="424" customFormat="true" ht="25.15" customHeight="true" x14ac:dyDescent="0.2">
      <c r="C510" s="894" t="s">
        <v>488</v>
      </c>
      <c r="D510" s="848"/>
      <c r="E510" s="715">
        <v>2.4914479470661846E-6</v>
      </c>
      <c r="F510" s="659"/>
      <c r="G510" s="659"/>
      <c r="H510" s="894" t="s">
        <v>242</v>
      </c>
      <c r="I510" s="848"/>
      <c r="J510" s="707">
        <v>1.326399167295386E-4</v>
      </c>
      <c r="K510" s="659"/>
      <c r="L510" s="659"/>
      <c r="M510" s="894" t="s">
        <v>385</v>
      </c>
      <c r="N510" s="848"/>
      <c r="O510" s="708">
        <v>1.389802302580965E-4</v>
      </c>
      <c r="P510" s="659"/>
      <c r="Q510" s="659"/>
      <c r="AI510" s="417"/>
      <c r="AJ510" s="417"/>
      <c r="AK510" s="417"/>
      <c r="AL510" s="417"/>
      <c r="AM510" s="417"/>
      <c r="AN510" s="417"/>
      <c r="AO510" s="417"/>
      <c r="AP510" s="417"/>
      <c r="AQ510" s="417"/>
      <c r="AR510" s="417"/>
      <c r="AS510" s="417"/>
      <c r="AT510" s="417"/>
      <c r="AU510" s="417"/>
      <c r="AV510" s="417"/>
      <c r="AW510" s="417"/>
      <c r="AX510" s="417"/>
      <c r="AY510" s="417"/>
      <c r="AZ510" s="417"/>
      <c r="BA510" s="419"/>
      <c r="BB510" s="495"/>
      <c r="BC510" s="419"/>
      <c r="BD510" s="419"/>
      <c r="BE510" s="419"/>
      <c r="BF510" s="419"/>
      <c r="BG510" s="419"/>
      <c r="BH510" s="419"/>
      <c r="BI510" s="419"/>
      <c r="BJ510" s="419"/>
      <c r="BK510" s="419"/>
      <c r="BL510" s="419"/>
      <c r="BM510" s="419"/>
      <c r="BN510" s="419"/>
      <c r="BO510" s="419"/>
      <c r="BP510" s="419"/>
      <c r="BQ510" s="419"/>
      <c r="BR510" s="419"/>
      <c r="BS510" s="419"/>
      <c r="BT510" s="419"/>
      <c r="BU510" s="419"/>
      <c r="BV510" s="419"/>
      <c r="BW510" s="419"/>
      <c r="BX510" s="419"/>
      <c r="BY510" s="419"/>
      <c r="BZ510" s="420"/>
      <c r="CA510" s="420"/>
      <c r="CB510" s="420"/>
      <c r="CC510" s="420"/>
      <c r="CD510" s="420"/>
      <c r="CE510" s="420"/>
      <c r="CF510" s="420"/>
      <c r="CG510" s="420"/>
      <c r="CH510" s="420"/>
      <c r="CI510" s="420"/>
      <c r="CJ510" s="420"/>
      <c r="CK510" s="420"/>
      <c r="CL510" s="420"/>
      <c r="CM510" s="420"/>
      <c r="CN510" s="420"/>
      <c r="CO510" s="420"/>
      <c r="CP510" s="420"/>
      <c r="CQ510" s="420"/>
      <c r="CR510" s="420"/>
      <c r="CS510" s="420"/>
      <c r="CT510" s="420"/>
      <c r="CU510" s="420"/>
      <c r="CV510" s="420"/>
      <c r="CW510" s="420"/>
      <c r="CX510" s="420"/>
      <c r="CY510" s="420"/>
      <c r="CZ510" s="420"/>
    </row>
    <row r="511" s="424" customFormat="true" ht="25.15" customHeight="true" x14ac:dyDescent="0.2">
      <c r="C511" s="894" t="s">
        <v>382</v>
      </c>
      <c r="D511" s="848"/>
      <c r="E511" s="706">
        <v>2.8337807938413301E-3</v>
      </c>
      <c r="F511" s="659"/>
      <c r="G511" s="659"/>
      <c r="H511" s="894" t="s">
        <v>471</v>
      </c>
      <c r="I511" s="848"/>
      <c r="J511" s="707">
        <v>6.3779073689510787E-2</v>
      </c>
      <c r="K511" s="659"/>
      <c r="L511" s="659"/>
      <c r="M511" s="894" t="s">
        <v>363</v>
      </c>
      <c r="N511" s="848"/>
      <c r="O511" s="708">
        <v>1.5449528765923919E-4</v>
      </c>
      <c r="P511" s="659"/>
      <c r="Q511" s="659"/>
      <c r="AI511" s="417"/>
      <c r="AJ511" s="417"/>
      <c r="AK511" s="417"/>
      <c r="AL511" s="417"/>
      <c r="AM511" s="417"/>
      <c r="AN511" s="417"/>
      <c r="AO511" s="417"/>
      <c r="AP511" s="417"/>
      <c r="AQ511" s="417"/>
      <c r="AR511" s="417"/>
      <c r="AS511" s="417"/>
      <c r="AT511" s="417"/>
      <c r="AU511" s="417"/>
      <c r="AV511" s="417"/>
      <c r="AW511" s="417"/>
      <c r="AX511" s="417"/>
      <c r="AY511" s="417"/>
      <c r="AZ511" s="417"/>
      <c r="BA511" s="419"/>
      <c r="BB511" s="495"/>
      <c r="BC511" s="419"/>
      <c r="BD511" s="419"/>
      <c r="BE511" s="419"/>
      <c r="BF511" s="419"/>
      <c r="BG511" s="419"/>
      <c r="BH511" s="419"/>
      <c r="BI511" s="419"/>
      <c r="BJ511" s="419"/>
      <c r="BK511" s="419"/>
      <c r="BL511" s="419"/>
      <c r="BM511" s="419"/>
      <c r="BN511" s="419"/>
      <c r="BO511" s="419"/>
      <c r="BP511" s="419"/>
      <c r="BQ511" s="419"/>
      <c r="BR511" s="419"/>
      <c r="BS511" s="419"/>
      <c r="BT511" s="419"/>
      <c r="BU511" s="419"/>
      <c r="BV511" s="419"/>
      <c r="BW511" s="419"/>
      <c r="BX511" s="419"/>
      <c r="BY511" s="419"/>
      <c r="BZ511" s="420"/>
      <c r="CA511" s="420"/>
      <c r="CB511" s="420"/>
      <c r="CC511" s="420"/>
      <c r="CD511" s="420"/>
      <c r="CE511" s="420"/>
      <c r="CF511" s="420"/>
      <c r="CG511" s="420"/>
      <c r="CH511" s="420"/>
      <c r="CI511" s="420"/>
      <c r="CJ511" s="420"/>
      <c r="CK511" s="420"/>
      <c r="CL511" s="420"/>
      <c r="CM511" s="420"/>
      <c r="CN511" s="420"/>
      <c r="CO511" s="420"/>
      <c r="CP511" s="420"/>
      <c r="CQ511" s="420"/>
      <c r="CR511" s="420"/>
      <c r="CS511" s="420"/>
      <c r="CT511" s="420"/>
      <c r="CU511" s="420"/>
      <c r="CV511" s="420"/>
      <c r="CW511" s="420"/>
      <c r="CX511" s="420"/>
      <c r="CY511" s="420"/>
      <c r="CZ511" s="420"/>
    </row>
    <row r="512" s="424" customFormat="true" ht="25.15" customHeight="true" x14ac:dyDescent="0.2">
      <c r="C512" s="894" t="s">
        <v>232</v>
      </c>
      <c r="D512" s="848"/>
      <c r="E512" s="706">
        <v>0.12568464249562611</v>
      </c>
      <c r="F512" s="659"/>
      <c r="G512" s="659"/>
      <c r="H512" s="894" t="s">
        <v>389</v>
      </c>
      <c r="I512" s="848"/>
      <c r="J512" s="707">
        <v>8.2373582992624664E-2</v>
      </c>
      <c r="K512" s="659"/>
      <c r="L512" s="659"/>
      <c r="M512" s="894" t="s">
        <v>352</v>
      </c>
      <c r="N512" s="848"/>
      <c r="O512" s="708">
        <v>5.3678565456213368E-4</v>
      </c>
      <c r="P512" s="659"/>
      <c r="Q512" s="659"/>
      <c r="AI512" s="417"/>
      <c r="AJ512" s="417"/>
      <c r="AK512" s="417"/>
      <c r="AL512" s="417"/>
      <c r="AM512" s="417"/>
      <c r="AN512" s="417"/>
      <c r="AO512" s="417"/>
      <c r="AP512" s="417"/>
      <c r="AQ512" s="417"/>
      <c r="AR512" s="417"/>
      <c r="AS512" s="417"/>
      <c r="AT512" s="417"/>
      <c r="AU512" s="417"/>
      <c r="AV512" s="417"/>
      <c r="AW512" s="417"/>
      <c r="AX512" s="417"/>
      <c r="AY512" s="417"/>
      <c r="AZ512" s="417"/>
      <c r="BA512" s="419"/>
      <c r="BB512" s="495"/>
      <c r="BC512" s="419"/>
      <c r="BD512" s="419"/>
      <c r="BE512" s="419"/>
      <c r="BF512" s="419"/>
      <c r="BG512" s="419"/>
      <c r="BH512" s="419"/>
      <c r="BI512" s="419"/>
      <c r="BJ512" s="419"/>
      <c r="BK512" s="419"/>
      <c r="BL512" s="419"/>
      <c r="BM512" s="419"/>
      <c r="BN512" s="419"/>
      <c r="BO512" s="419"/>
      <c r="BP512" s="419"/>
      <c r="BQ512" s="419"/>
      <c r="BR512" s="419"/>
      <c r="BS512" s="419"/>
      <c r="BT512" s="419"/>
      <c r="BU512" s="419"/>
      <c r="BV512" s="419"/>
      <c r="BW512" s="419"/>
      <c r="BX512" s="419"/>
      <c r="BY512" s="419"/>
      <c r="BZ512" s="420"/>
      <c r="CA512" s="420"/>
      <c r="CB512" s="420"/>
      <c r="CC512" s="420"/>
      <c r="CD512" s="420"/>
      <c r="CE512" s="420"/>
      <c r="CF512" s="420"/>
      <c r="CG512" s="420"/>
      <c r="CH512" s="420"/>
      <c r="CI512" s="420"/>
      <c r="CJ512" s="420"/>
      <c r="CK512" s="420"/>
      <c r="CL512" s="420"/>
      <c r="CM512" s="420"/>
      <c r="CN512" s="420"/>
      <c r="CO512" s="420"/>
      <c r="CP512" s="420"/>
      <c r="CQ512" s="420"/>
      <c r="CR512" s="420"/>
      <c r="CS512" s="420"/>
      <c r="CT512" s="420"/>
      <c r="CU512" s="420"/>
      <c r="CV512" s="420"/>
      <c r="CW512" s="420"/>
      <c r="CX512" s="420"/>
      <c r="CY512" s="420"/>
      <c r="CZ512" s="420"/>
    </row>
    <row r="513" s="424" customFormat="true" ht="25.15" customHeight="true" x14ac:dyDescent="0.2">
      <c r="C513" s="894" t="s">
        <v>476</v>
      </c>
      <c r="D513" s="848"/>
      <c r="E513" s="706">
        <v>2.0936969968495579E-2</v>
      </c>
      <c r="F513" s="659"/>
      <c r="G513" s="659"/>
      <c r="H513" s="894" t="s">
        <v>474</v>
      </c>
      <c r="I513" s="848"/>
      <c r="J513" s="707">
        <v>1.0704166538389362E-3</v>
      </c>
      <c r="K513" s="659"/>
      <c r="L513" s="659"/>
      <c r="M513" s="894" t="s">
        <v>395</v>
      </c>
      <c r="N513" s="848"/>
      <c r="O513" s="714">
        <v>3.6430122750858057E-5</v>
      </c>
      <c r="P513" s="659"/>
      <c r="Q513" s="659"/>
      <c r="AI513" s="417"/>
      <c r="AJ513" s="417"/>
      <c r="AK513" s="417"/>
      <c r="AL513" s="417"/>
      <c r="AM513" s="417"/>
      <c r="AN513" s="417"/>
      <c r="AO513" s="417"/>
      <c r="AP513" s="417"/>
      <c r="AQ513" s="417"/>
      <c r="AR513" s="417"/>
      <c r="AS513" s="417"/>
      <c r="AT513" s="417"/>
      <c r="AU513" s="417"/>
      <c r="AV513" s="417"/>
      <c r="AW513" s="417"/>
      <c r="AX513" s="417"/>
      <c r="AY513" s="417"/>
      <c r="AZ513" s="417"/>
      <c r="BA513" s="419"/>
      <c r="BB513" s="495"/>
      <c r="BC513" s="419"/>
      <c r="BD513" s="419"/>
      <c r="BE513" s="419"/>
      <c r="BF513" s="419"/>
      <c r="BG513" s="419"/>
      <c r="BH513" s="419"/>
      <c r="BI513" s="419"/>
      <c r="BJ513" s="419"/>
      <c r="BK513" s="419"/>
      <c r="BL513" s="419"/>
      <c r="BM513" s="419"/>
      <c r="BN513" s="419"/>
      <c r="BO513" s="419"/>
      <c r="BP513" s="419"/>
      <c r="BQ513" s="419"/>
      <c r="BR513" s="419"/>
      <c r="BS513" s="419"/>
      <c r="BT513" s="419"/>
      <c r="BU513" s="419"/>
      <c r="BV513" s="419"/>
      <c r="BW513" s="419"/>
      <c r="BX513" s="419"/>
      <c r="BY513" s="419"/>
      <c r="BZ513" s="420"/>
      <c r="CA513" s="420"/>
      <c r="CB513" s="420"/>
      <c r="CC513" s="420"/>
      <c r="CD513" s="420"/>
      <c r="CE513" s="420"/>
      <c r="CF513" s="420"/>
      <c r="CG513" s="420"/>
      <c r="CH513" s="420"/>
      <c r="CI513" s="420"/>
      <c r="CJ513" s="420"/>
      <c r="CK513" s="420"/>
      <c r="CL513" s="420"/>
      <c r="CM513" s="420"/>
      <c r="CN513" s="420"/>
      <c r="CO513" s="420"/>
      <c r="CP513" s="420"/>
      <c r="CQ513" s="420"/>
      <c r="CR513" s="420"/>
      <c r="CS513" s="420"/>
      <c r="CT513" s="420"/>
      <c r="CU513" s="420"/>
      <c r="CV513" s="420"/>
      <c r="CW513" s="420"/>
      <c r="CX513" s="420"/>
      <c r="CY513" s="420"/>
      <c r="CZ513" s="420"/>
    </row>
    <row r="514" s="424" customFormat="true" ht="25.15" customHeight="true" x14ac:dyDescent="0.2">
      <c r="C514" s="894" t="s">
        <v>242</v>
      </c>
      <c r="D514" s="848"/>
      <c r="E514" s="706">
        <v>6.7044981217772627E-4</v>
      </c>
      <c r="F514" s="659"/>
      <c r="G514" s="659"/>
      <c r="H514" s="894" t="s">
        <v>366</v>
      </c>
      <c r="I514" s="848"/>
      <c r="J514" s="707">
        <v>2.3271271883667367E-3</v>
      </c>
      <c r="K514" s="659"/>
      <c r="L514" s="659"/>
      <c r="M514" s="894" t="s">
        <v>486</v>
      </c>
      <c r="N514" s="848"/>
      <c r="O514" s="708">
        <v>1.9553810033428307E-3</v>
      </c>
      <c r="P514" s="659"/>
      <c r="Q514" s="659"/>
      <c r="AI514" s="417"/>
      <c r="AJ514" s="417"/>
      <c r="AK514" s="417"/>
      <c r="AL514" s="417"/>
      <c r="AM514" s="417"/>
      <c r="AN514" s="417"/>
      <c r="AO514" s="417"/>
      <c r="AP514" s="417"/>
      <c r="AQ514" s="417"/>
      <c r="AR514" s="417"/>
      <c r="AS514" s="417"/>
      <c r="AT514" s="417"/>
      <c r="AU514" s="417"/>
      <c r="AV514" s="417"/>
      <c r="AW514" s="417"/>
      <c r="AX514" s="417"/>
      <c r="AY514" s="417"/>
      <c r="AZ514" s="417"/>
      <c r="BA514" s="419"/>
      <c r="BB514" s="495"/>
      <c r="BC514" s="419"/>
      <c r="BD514" s="419"/>
      <c r="BE514" s="419"/>
      <c r="BF514" s="419"/>
      <c r="BG514" s="419"/>
      <c r="BH514" s="419"/>
      <c r="BI514" s="419"/>
      <c r="BJ514" s="419"/>
      <c r="BK514" s="419"/>
      <c r="BL514" s="419"/>
      <c r="BM514" s="419"/>
      <c r="BN514" s="419"/>
      <c r="BO514" s="419"/>
      <c r="BP514" s="419"/>
      <c r="BQ514" s="419"/>
      <c r="BR514" s="419"/>
      <c r="BS514" s="419"/>
      <c r="BT514" s="419"/>
      <c r="BU514" s="419"/>
      <c r="BV514" s="419"/>
      <c r="BW514" s="419"/>
      <c r="BX514" s="419"/>
      <c r="BY514" s="419"/>
      <c r="BZ514" s="420"/>
      <c r="CA514" s="420"/>
      <c r="CB514" s="420"/>
      <c r="CC514" s="420"/>
      <c r="CD514" s="420"/>
      <c r="CE514" s="420"/>
      <c r="CF514" s="420"/>
      <c r="CG514" s="420"/>
      <c r="CH514" s="420"/>
      <c r="CI514" s="420"/>
      <c r="CJ514" s="420"/>
      <c r="CK514" s="420"/>
      <c r="CL514" s="420"/>
      <c r="CM514" s="420"/>
      <c r="CN514" s="420"/>
      <c r="CO514" s="420"/>
      <c r="CP514" s="420"/>
      <c r="CQ514" s="420"/>
      <c r="CR514" s="420"/>
      <c r="CS514" s="420"/>
      <c r="CT514" s="420"/>
      <c r="CU514" s="420"/>
      <c r="CV514" s="420"/>
      <c r="CW514" s="420"/>
      <c r="CX514" s="420"/>
      <c r="CY514" s="420"/>
      <c r="CZ514" s="420"/>
    </row>
    <row r="515" s="424" customFormat="true" ht="25.15" customHeight="true" x14ac:dyDescent="0.2">
      <c r="C515" s="894" t="s">
        <v>471</v>
      </c>
      <c r="D515" s="848"/>
      <c r="E515" s="706">
        <v>6.5154547050437744E-2</v>
      </c>
      <c r="F515" s="659"/>
      <c r="G515" s="659"/>
      <c r="H515" s="894" t="s">
        <v>349</v>
      </c>
      <c r="I515" s="848"/>
      <c r="J515" s="707">
        <v>4.9540887180399753E-3</v>
      </c>
      <c r="K515" s="659"/>
      <c r="L515" s="659"/>
      <c r="M515" s="894" t="s">
        <v>449</v>
      </c>
      <c r="N515" s="848"/>
      <c r="O515" s="708">
        <v>6.872577874736166E-2</v>
      </c>
      <c r="P515" s="659"/>
      <c r="Q515" s="659"/>
      <c r="AI515" s="417"/>
      <c r="AJ515" s="417"/>
      <c r="AK515" s="417"/>
      <c r="AL515" s="417"/>
      <c r="AM515" s="417"/>
      <c r="AN515" s="417"/>
      <c r="AO515" s="417"/>
      <c r="AP515" s="417"/>
      <c r="AQ515" s="417"/>
      <c r="AR515" s="417"/>
      <c r="AS515" s="417"/>
      <c r="AT515" s="417"/>
      <c r="AU515" s="417"/>
      <c r="AV515" s="417"/>
      <c r="AW515" s="417"/>
      <c r="AX515" s="417"/>
      <c r="AY515" s="417"/>
      <c r="AZ515" s="417"/>
      <c r="BA515" s="419"/>
      <c r="BB515" s="495"/>
      <c r="BC515" s="419"/>
      <c r="BD515" s="419"/>
      <c r="BE515" s="419"/>
      <c r="BF515" s="419"/>
      <c r="BG515" s="419"/>
      <c r="BH515" s="419"/>
      <c r="BI515" s="419"/>
      <c r="BJ515" s="419"/>
      <c r="BK515" s="419"/>
      <c r="BL515" s="419"/>
      <c r="BM515" s="419"/>
      <c r="BN515" s="419"/>
      <c r="BO515" s="419"/>
      <c r="BP515" s="419"/>
      <c r="BQ515" s="419"/>
      <c r="BR515" s="419"/>
      <c r="BS515" s="419"/>
      <c r="BT515" s="419"/>
      <c r="BU515" s="419"/>
      <c r="BV515" s="419"/>
      <c r="BW515" s="419"/>
      <c r="BX515" s="419"/>
      <c r="BY515" s="419"/>
      <c r="BZ515" s="420"/>
      <c r="CA515" s="420"/>
      <c r="CB515" s="420"/>
      <c r="CC515" s="420"/>
      <c r="CD515" s="420"/>
      <c r="CE515" s="420"/>
      <c r="CF515" s="420"/>
      <c r="CG515" s="420"/>
      <c r="CH515" s="420"/>
      <c r="CI515" s="420"/>
      <c r="CJ515" s="420"/>
      <c r="CK515" s="420"/>
      <c r="CL515" s="420"/>
      <c r="CM515" s="420"/>
      <c r="CN515" s="420"/>
      <c r="CO515" s="420"/>
      <c r="CP515" s="420"/>
      <c r="CQ515" s="420"/>
      <c r="CR515" s="420"/>
      <c r="CS515" s="420"/>
      <c r="CT515" s="420"/>
      <c r="CU515" s="420"/>
      <c r="CV515" s="420"/>
      <c r="CW515" s="420"/>
      <c r="CX515" s="420"/>
      <c r="CY515" s="420"/>
      <c r="CZ515" s="420"/>
    </row>
    <row r="516" s="424" customFormat="true" ht="25.15" customHeight="true" x14ac:dyDescent="0.2">
      <c r="C516" s="894" t="s">
        <v>389</v>
      </c>
      <c r="D516" s="848"/>
      <c r="E516" s="706">
        <v>0.11106332565029596</v>
      </c>
      <c r="F516" s="659"/>
      <c r="G516" s="659"/>
      <c r="H516" s="894" t="s">
        <v>355</v>
      </c>
      <c r="I516" s="848"/>
      <c r="J516" s="707">
        <v>1.0154671970550066E-2</v>
      </c>
      <c r="K516" s="659"/>
      <c r="L516" s="659"/>
      <c r="M516" s="894" t="s">
        <v>448</v>
      </c>
      <c r="N516" s="848"/>
      <c r="O516" s="708">
        <v>0.25125834895590216</v>
      </c>
      <c r="P516" s="659"/>
      <c r="Q516" s="659"/>
      <c r="AI516" s="417"/>
      <c r="AJ516" s="417"/>
      <c r="AK516" s="417"/>
      <c r="AL516" s="417"/>
      <c r="AM516" s="417"/>
      <c r="AN516" s="417"/>
      <c r="AO516" s="417"/>
      <c r="AP516" s="417"/>
      <c r="AQ516" s="417"/>
      <c r="AR516" s="417"/>
      <c r="AS516" s="417"/>
      <c r="AT516" s="417"/>
      <c r="AU516" s="417"/>
      <c r="AV516" s="417"/>
      <c r="AW516" s="417"/>
      <c r="AX516" s="417"/>
      <c r="AY516" s="417"/>
      <c r="AZ516" s="417"/>
      <c r="BA516" s="419"/>
      <c r="BB516" s="495"/>
      <c r="BC516" s="419"/>
      <c r="BD516" s="419"/>
      <c r="BE516" s="419"/>
      <c r="BF516" s="419"/>
      <c r="BG516" s="419"/>
      <c r="BH516" s="419"/>
      <c r="BI516" s="419"/>
      <c r="BJ516" s="419"/>
      <c r="BK516" s="419"/>
      <c r="BL516" s="419"/>
      <c r="BM516" s="419"/>
      <c r="BN516" s="419"/>
      <c r="BO516" s="419"/>
      <c r="BP516" s="419"/>
      <c r="BQ516" s="419"/>
      <c r="BR516" s="419"/>
      <c r="BS516" s="419"/>
      <c r="BT516" s="419"/>
      <c r="BU516" s="419"/>
      <c r="BV516" s="419"/>
      <c r="BW516" s="419"/>
      <c r="BX516" s="419"/>
      <c r="BY516" s="419"/>
      <c r="BZ516" s="420"/>
      <c r="CA516" s="420"/>
      <c r="CB516" s="420"/>
      <c r="CC516" s="420"/>
      <c r="CD516" s="420"/>
      <c r="CE516" s="420"/>
      <c r="CF516" s="420"/>
      <c r="CG516" s="420"/>
      <c r="CH516" s="420"/>
      <c r="CI516" s="420"/>
      <c r="CJ516" s="420"/>
      <c r="CK516" s="420"/>
      <c r="CL516" s="420"/>
      <c r="CM516" s="420"/>
      <c r="CN516" s="420"/>
      <c r="CO516" s="420"/>
      <c r="CP516" s="420"/>
      <c r="CQ516" s="420"/>
      <c r="CR516" s="420"/>
      <c r="CS516" s="420"/>
      <c r="CT516" s="420"/>
      <c r="CU516" s="420"/>
      <c r="CV516" s="420"/>
      <c r="CW516" s="420"/>
      <c r="CX516" s="420"/>
      <c r="CY516" s="420"/>
      <c r="CZ516" s="420"/>
    </row>
    <row r="517" s="424" customFormat="true" ht="25.15" customHeight="true" x14ac:dyDescent="0.2">
      <c r="C517" s="894" t="s">
        <v>474</v>
      </c>
      <c r="D517" s="848"/>
      <c r="E517" s="706">
        <v>4.725689175509167E-3</v>
      </c>
      <c r="F517" s="659"/>
      <c r="G517" s="659"/>
      <c r="H517" s="894" t="s">
        <v>391</v>
      </c>
      <c r="I517" s="848"/>
      <c r="J517" s="707">
        <v>1.8525549888953228E-3</v>
      </c>
      <c r="K517" s="659"/>
      <c r="L517" s="659"/>
      <c r="M517" s="894" t="s">
        <v>447</v>
      </c>
      <c r="N517" s="848"/>
      <c r="O517" s="708">
        <v>0.20312643355105592</v>
      </c>
      <c r="P517" s="659"/>
      <c r="Q517" s="659"/>
      <c r="AI517" s="417"/>
      <c r="AJ517" s="417"/>
      <c r="AK517" s="417"/>
      <c r="AL517" s="417"/>
      <c r="AM517" s="417"/>
      <c r="AN517" s="417"/>
      <c r="AO517" s="417"/>
      <c r="AP517" s="417"/>
      <c r="AQ517" s="417"/>
      <c r="AR517" s="417"/>
      <c r="AS517" s="417"/>
      <c r="AT517" s="417"/>
      <c r="AU517" s="417"/>
      <c r="AV517" s="417"/>
      <c r="AW517" s="417"/>
      <c r="AX517" s="417"/>
      <c r="AY517" s="417"/>
      <c r="AZ517" s="417"/>
      <c r="BA517" s="419"/>
      <c r="BB517" s="495"/>
      <c r="BC517" s="419"/>
      <c r="BD517" s="419"/>
      <c r="BE517" s="419"/>
      <c r="BF517" s="419"/>
      <c r="BG517" s="419"/>
      <c r="BH517" s="419"/>
      <c r="BI517" s="419"/>
      <c r="BJ517" s="419"/>
      <c r="BK517" s="419"/>
      <c r="BL517" s="419"/>
      <c r="BM517" s="419"/>
      <c r="BN517" s="419"/>
      <c r="BO517" s="419"/>
      <c r="BP517" s="419"/>
      <c r="BQ517" s="419"/>
      <c r="BR517" s="419"/>
      <c r="BS517" s="419"/>
      <c r="BT517" s="419"/>
      <c r="BU517" s="419"/>
      <c r="BV517" s="419"/>
      <c r="BW517" s="419"/>
      <c r="BX517" s="419"/>
      <c r="BY517" s="419"/>
      <c r="BZ517" s="420"/>
      <c r="CA517" s="420"/>
      <c r="CB517" s="420"/>
      <c r="CC517" s="420"/>
      <c r="CD517" s="420"/>
      <c r="CE517" s="420"/>
      <c r="CF517" s="420"/>
      <c r="CG517" s="420"/>
      <c r="CH517" s="420"/>
      <c r="CI517" s="420"/>
      <c r="CJ517" s="420"/>
      <c r="CK517" s="420"/>
      <c r="CL517" s="420"/>
      <c r="CM517" s="420"/>
      <c r="CN517" s="420"/>
      <c r="CO517" s="420"/>
      <c r="CP517" s="420"/>
      <c r="CQ517" s="420"/>
      <c r="CR517" s="420"/>
      <c r="CS517" s="420"/>
      <c r="CT517" s="420"/>
      <c r="CU517" s="420"/>
      <c r="CV517" s="420"/>
      <c r="CW517" s="420"/>
      <c r="CX517" s="420"/>
      <c r="CY517" s="420"/>
      <c r="CZ517" s="420"/>
    </row>
    <row r="518" s="424" customFormat="true" ht="25.15" customHeight="true" x14ac:dyDescent="0.2">
      <c r="C518" s="894" t="s">
        <v>366</v>
      </c>
      <c r="D518" s="848"/>
      <c r="E518" s="706">
        <v>2.7075908649161142E-3</v>
      </c>
      <c r="F518" s="659"/>
      <c r="G518" s="659"/>
      <c r="H518" s="894" t="s">
        <v>385</v>
      </c>
      <c r="I518" s="848"/>
      <c r="J518" s="707">
        <v>4.7410619008502134E-3</v>
      </c>
      <c r="K518" s="659"/>
      <c r="L518" s="659"/>
      <c r="M518" s="894" t="s">
        <v>475</v>
      </c>
      <c r="N518" s="848"/>
      <c r="O518" s="708">
        <v>5.6909017018254987E-3</v>
      </c>
      <c r="P518" s="659"/>
      <c r="Q518" s="659"/>
      <c r="AI518" s="417"/>
      <c r="AJ518" s="417"/>
      <c r="AK518" s="417"/>
      <c r="AL518" s="417"/>
      <c r="AM518" s="417"/>
      <c r="AN518" s="417"/>
      <c r="AO518" s="417"/>
      <c r="AP518" s="417"/>
      <c r="AQ518" s="417"/>
      <c r="AR518" s="417"/>
      <c r="AS518" s="417"/>
      <c r="AT518" s="417"/>
      <c r="AU518" s="417"/>
      <c r="AV518" s="417"/>
      <c r="AW518" s="417"/>
      <c r="AX518" s="417"/>
      <c r="AY518" s="417"/>
      <c r="AZ518" s="417"/>
      <c r="BA518" s="419"/>
      <c r="BB518" s="495"/>
      <c r="BC518" s="419"/>
      <c r="BD518" s="419"/>
      <c r="BE518" s="419"/>
      <c r="BF518" s="419"/>
      <c r="BG518" s="419"/>
      <c r="BH518" s="419"/>
      <c r="BI518" s="419"/>
      <c r="BJ518" s="419"/>
      <c r="BK518" s="419"/>
      <c r="BL518" s="419"/>
      <c r="BM518" s="419"/>
      <c r="BN518" s="419"/>
      <c r="BO518" s="419"/>
      <c r="BP518" s="419"/>
      <c r="BQ518" s="419"/>
      <c r="BR518" s="419"/>
      <c r="BS518" s="419"/>
      <c r="BT518" s="419"/>
      <c r="BU518" s="419"/>
      <c r="BV518" s="419"/>
      <c r="BW518" s="419"/>
      <c r="BX518" s="419"/>
      <c r="BY518" s="419"/>
      <c r="BZ518" s="420"/>
      <c r="CA518" s="420"/>
      <c r="CB518" s="420"/>
      <c r="CC518" s="420"/>
      <c r="CD518" s="420"/>
      <c r="CE518" s="420"/>
      <c r="CF518" s="420"/>
      <c r="CG518" s="420"/>
      <c r="CH518" s="420"/>
      <c r="CI518" s="420"/>
      <c r="CJ518" s="420"/>
      <c r="CK518" s="420"/>
      <c r="CL518" s="420"/>
      <c r="CM518" s="420"/>
      <c r="CN518" s="420"/>
      <c r="CO518" s="420"/>
      <c r="CP518" s="420"/>
      <c r="CQ518" s="420"/>
      <c r="CR518" s="420"/>
      <c r="CS518" s="420"/>
      <c r="CT518" s="420"/>
      <c r="CU518" s="420"/>
      <c r="CV518" s="420"/>
      <c r="CW518" s="420"/>
      <c r="CX518" s="420"/>
      <c r="CY518" s="420"/>
      <c r="CZ518" s="420"/>
    </row>
    <row r="519" s="424" customFormat="true" ht="25.15" customHeight="true" x14ac:dyDescent="0.2">
      <c r="C519" s="894" t="s">
        <v>349</v>
      </c>
      <c r="D519" s="848"/>
      <c r="E519" s="706">
        <v>6.3674685947088241E-3</v>
      </c>
      <c r="F519" s="659"/>
      <c r="G519" s="659"/>
      <c r="H519" s="894" t="s">
        <v>363</v>
      </c>
      <c r="I519" s="848"/>
      <c r="J519" s="707">
        <v>5.6961215630749761E-2</v>
      </c>
      <c r="K519" s="659"/>
      <c r="L519" s="659"/>
      <c r="M519" s="894" t="s">
        <v>457</v>
      </c>
      <c r="N519" s="848"/>
      <c r="O519" s="708">
        <v>6.5770798613835571E-2</v>
      </c>
      <c r="P519" s="659"/>
      <c r="Q519" s="659"/>
      <c r="AI519" s="417"/>
      <c r="AJ519" s="417"/>
      <c r="AK519" s="417"/>
      <c r="AL519" s="417"/>
      <c r="AM519" s="417"/>
      <c r="AN519" s="417"/>
      <c r="AO519" s="417"/>
      <c r="AP519" s="417"/>
      <c r="AQ519" s="417"/>
      <c r="AR519" s="417"/>
      <c r="AS519" s="417"/>
      <c r="AT519" s="417"/>
      <c r="AU519" s="417"/>
      <c r="AV519" s="417"/>
      <c r="AW519" s="417"/>
      <c r="AX519" s="417"/>
      <c r="AY519" s="417"/>
      <c r="AZ519" s="417"/>
      <c r="BA519" s="419"/>
      <c r="BB519" s="495"/>
      <c r="BC519" s="419"/>
      <c r="BD519" s="419"/>
      <c r="BE519" s="419"/>
      <c r="BF519" s="419"/>
      <c r="BG519" s="419"/>
      <c r="BH519" s="419"/>
      <c r="BI519" s="419"/>
      <c r="BJ519" s="419"/>
      <c r="BK519" s="419"/>
      <c r="BL519" s="419"/>
      <c r="BM519" s="419"/>
      <c r="BN519" s="419"/>
      <c r="BO519" s="419"/>
      <c r="BP519" s="419"/>
      <c r="BQ519" s="419"/>
      <c r="BR519" s="419"/>
      <c r="BS519" s="419"/>
      <c r="BT519" s="419"/>
      <c r="BU519" s="419"/>
      <c r="BV519" s="419"/>
      <c r="BW519" s="419"/>
      <c r="BX519" s="419"/>
      <c r="BY519" s="419"/>
      <c r="BZ519" s="420"/>
      <c r="CA519" s="420"/>
      <c r="CB519" s="420"/>
      <c r="CC519" s="420"/>
      <c r="CD519" s="420"/>
      <c r="CE519" s="420"/>
      <c r="CF519" s="420"/>
      <c r="CG519" s="420"/>
      <c r="CH519" s="420"/>
      <c r="CI519" s="420"/>
      <c r="CJ519" s="420"/>
      <c r="CK519" s="420"/>
      <c r="CL519" s="420"/>
      <c r="CM519" s="420"/>
      <c r="CN519" s="420"/>
      <c r="CO519" s="420"/>
      <c r="CP519" s="420"/>
      <c r="CQ519" s="420"/>
      <c r="CR519" s="420"/>
      <c r="CS519" s="420"/>
      <c r="CT519" s="420"/>
      <c r="CU519" s="420"/>
      <c r="CV519" s="420"/>
      <c r="CW519" s="420"/>
      <c r="CX519" s="420"/>
      <c r="CY519" s="420"/>
      <c r="CZ519" s="420"/>
    </row>
    <row r="520" s="424" customFormat="true" ht="25.15" customHeight="true" x14ac:dyDescent="0.2">
      <c r="C520" s="894" t="s">
        <v>355</v>
      </c>
      <c r="D520" s="848"/>
      <c r="E520" s="706">
        <v>9.5226194971015123E-3</v>
      </c>
      <c r="F520" s="659"/>
      <c r="G520" s="659"/>
      <c r="H520" s="894" t="s">
        <v>352</v>
      </c>
      <c r="I520" s="848"/>
      <c r="J520" s="707">
        <v>6.7456636078979712E-2</v>
      </c>
      <c r="K520" s="659"/>
      <c r="L520" s="659"/>
      <c r="M520" s="894" t="s">
        <v>450</v>
      </c>
      <c r="N520" s="848"/>
      <c r="O520" s="708">
        <v>0.24030420024418161</v>
      </c>
      <c r="P520" s="659"/>
      <c r="Q520" s="659"/>
      <c r="AI520" s="417"/>
      <c r="AJ520" s="417"/>
      <c r="AK520" s="417"/>
      <c r="AL520" s="417"/>
      <c r="AM520" s="417"/>
      <c r="AN520" s="417"/>
      <c r="AO520" s="417"/>
      <c r="AP520" s="417"/>
      <c r="AQ520" s="417"/>
      <c r="AR520" s="417"/>
      <c r="AS520" s="417"/>
      <c r="AT520" s="417"/>
      <c r="AU520" s="417"/>
      <c r="AV520" s="417"/>
      <c r="AW520" s="417"/>
      <c r="AX520" s="417"/>
      <c r="AY520" s="417"/>
      <c r="AZ520" s="417"/>
      <c r="BA520" s="419"/>
      <c r="BB520" s="495"/>
      <c r="BC520" s="419"/>
      <c r="BD520" s="419"/>
      <c r="BE520" s="419"/>
      <c r="BF520" s="419"/>
      <c r="BG520" s="419"/>
      <c r="BH520" s="419"/>
      <c r="BI520" s="419"/>
      <c r="BJ520" s="419"/>
      <c r="BK520" s="419"/>
      <c r="BL520" s="419"/>
      <c r="BM520" s="419"/>
      <c r="BN520" s="419"/>
      <c r="BO520" s="419"/>
      <c r="BP520" s="419"/>
      <c r="BQ520" s="419"/>
      <c r="BR520" s="419"/>
      <c r="BS520" s="419"/>
      <c r="BT520" s="419"/>
      <c r="BU520" s="419"/>
      <c r="BV520" s="419"/>
      <c r="BW520" s="419"/>
      <c r="BX520" s="419"/>
      <c r="BY520" s="419"/>
      <c r="BZ520" s="420"/>
      <c r="CA520" s="420"/>
      <c r="CB520" s="420"/>
      <c r="CC520" s="420"/>
      <c r="CD520" s="420"/>
      <c r="CE520" s="420"/>
      <c r="CF520" s="420"/>
      <c r="CG520" s="420"/>
      <c r="CH520" s="420"/>
      <c r="CI520" s="420"/>
      <c r="CJ520" s="420"/>
      <c r="CK520" s="420"/>
      <c r="CL520" s="420"/>
      <c r="CM520" s="420"/>
      <c r="CN520" s="420"/>
      <c r="CO520" s="420"/>
      <c r="CP520" s="420"/>
      <c r="CQ520" s="420"/>
      <c r="CR520" s="420"/>
      <c r="CS520" s="420"/>
      <c r="CT520" s="420"/>
      <c r="CU520" s="420"/>
      <c r="CV520" s="420"/>
      <c r="CW520" s="420"/>
      <c r="CX520" s="420"/>
      <c r="CY520" s="420"/>
      <c r="CZ520" s="420"/>
    </row>
    <row r="521" s="424" customFormat="true" ht="25.15" customHeight="true" x14ac:dyDescent="0.2">
      <c r="C521" s="894" t="s">
        <v>391</v>
      </c>
      <c r="D521" s="848"/>
      <c r="E521" s="706">
        <v>2.2523253649562344E-3</v>
      </c>
      <c r="F521" s="659"/>
      <c r="G521" s="659"/>
      <c r="H521" s="894" t="s">
        <v>395</v>
      </c>
      <c r="I521" s="848"/>
      <c r="J521" s="707">
        <v>2.2877514211747212E-3</v>
      </c>
      <c r="K521" s="659"/>
      <c r="L521" s="659"/>
      <c r="M521" s="894" t="s">
        <v>473</v>
      </c>
      <c r="N521" s="848"/>
      <c r="O521" s="708">
        <v>3.5788973961995388E-2</v>
      </c>
      <c r="P521" s="659"/>
      <c r="Q521" s="659"/>
      <c r="AI521" s="417"/>
      <c r="AJ521" s="417"/>
      <c r="AK521" s="417"/>
      <c r="AL521" s="417"/>
      <c r="AM521" s="417"/>
      <c r="AN521" s="417"/>
      <c r="AO521" s="417"/>
      <c r="AP521" s="417"/>
      <c r="AQ521" s="417"/>
      <c r="AR521" s="417"/>
      <c r="AS521" s="417"/>
      <c r="AT521" s="417"/>
      <c r="AU521" s="417"/>
      <c r="AV521" s="417"/>
      <c r="AW521" s="417"/>
      <c r="AX521" s="417"/>
      <c r="AY521" s="417"/>
      <c r="AZ521" s="417"/>
      <c r="BA521" s="419"/>
      <c r="BB521" s="495"/>
      <c r="BC521" s="419"/>
      <c r="BD521" s="419"/>
      <c r="BE521" s="419"/>
      <c r="BF521" s="419"/>
      <c r="BG521" s="419"/>
      <c r="BH521" s="419"/>
      <c r="BI521" s="419"/>
      <c r="BJ521" s="419"/>
      <c r="BK521" s="419"/>
      <c r="BL521" s="419"/>
      <c r="BM521" s="419"/>
      <c r="BN521" s="419"/>
      <c r="BO521" s="419"/>
      <c r="BP521" s="419"/>
      <c r="BQ521" s="419"/>
      <c r="BR521" s="419"/>
      <c r="BS521" s="419"/>
      <c r="BT521" s="419"/>
      <c r="BU521" s="419"/>
      <c r="BV521" s="419"/>
      <c r="BW521" s="419"/>
      <c r="BX521" s="419"/>
      <c r="BY521" s="419"/>
      <c r="BZ521" s="420"/>
      <c r="CA521" s="420"/>
      <c r="CB521" s="420"/>
      <c r="CC521" s="420"/>
      <c r="CD521" s="420"/>
      <c r="CE521" s="420"/>
      <c r="CF521" s="420"/>
      <c r="CG521" s="420"/>
      <c r="CH521" s="420"/>
      <c r="CI521" s="420"/>
      <c r="CJ521" s="420"/>
      <c r="CK521" s="420"/>
      <c r="CL521" s="420"/>
      <c r="CM521" s="420"/>
      <c r="CN521" s="420"/>
      <c r="CO521" s="420"/>
      <c r="CP521" s="420"/>
      <c r="CQ521" s="420"/>
      <c r="CR521" s="420"/>
      <c r="CS521" s="420"/>
      <c r="CT521" s="420"/>
      <c r="CU521" s="420"/>
      <c r="CV521" s="420"/>
      <c r="CW521" s="420"/>
      <c r="CX521" s="420"/>
      <c r="CY521" s="420"/>
      <c r="CZ521" s="420"/>
    </row>
    <row r="522" s="424" customFormat="true" ht="25.15" customHeight="true" x14ac:dyDescent="0.2">
      <c r="C522" s="894" t="s">
        <v>385</v>
      </c>
      <c r="D522" s="848"/>
      <c r="E522" s="706">
        <v>4.432707397192483E-3</v>
      </c>
      <c r="F522" s="659"/>
      <c r="G522" s="659"/>
      <c r="H522" s="894" t="s">
        <v>486</v>
      </c>
      <c r="I522" s="848"/>
      <c r="J522" s="713">
        <v>4.2126077504039783E-5</v>
      </c>
      <c r="K522" s="659"/>
      <c r="L522" s="659"/>
      <c r="M522" s="894" t="s">
        <v>456</v>
      </c>
      <c r="N522" s="848"/>
      <c r="O522" s="708">
        <v>0.20179823635105071</v>
      </c>
      <c r="P522" s="659"/>
      <c r="Q522" s="659"/>
      <c r="AI522" s="417"/>
      <c r="AJ522" s="417"/>
      <c r="AK522" s="417"/>
      <c r="AL522" s="417"/>
      <c r="AM522" s="417"/>
      <c r="AN522" s="417"/>
      <c r="AO522" s="417"/>
      <c r="AP522" s="417"/>
      <c r="AQ522" s="417"/>
      <c r="AR522" s="417"/>
      <c r="AS522" s="417"/>
      <c r="AT522" s="417"/>
      <c r="AU522" s="417"/>
      <c r="AV522" s="417"/>
      <c r="AW522" s="417"/>
      <c r="AX522" s="417"/>
      <c r="AY522" s="417"/>
      <c r="AZ522" s="417"/>
      <c r="BA522" s="419"/>
      <c r="BB522" s="495"/>
      <c r="BC522" s="419"/>
      <c r="BD522" s="419"/>
      <c r="BE522" s="419"/>
      <c r="BF522" s="419"/>
      <c r="BG522" s="419"/>
      <c r="BH522" s="419"/>
      <c r="BI522" s="419"/>
      <c r="BJ522" s="419"/>
      <c r="BK522" s="419"/>
      <c r="BL522" s="419"/>
      <c r="BM522" s="419"/>
      <c r="BN522" s="419"/>
      <c r="BO522" s="419"/>
      <c r="BP522" s="419"/>
      <c r="BQ522" s="419"/>
      <c r="BR522" s="419"/>
      <c r="BS522" s="419"/>
      <c r="BT522" s="419"/>
      <c r="BU522" s="419"/>
      <c r="BV522" s="419"/>
      <c r="BW522" s="419"/>
      <c r="BX522" s="419"/>
      <c r="BY522" s="419"/>
      <c r="BZ522" s="420"/>
      <c r="CA522" s="420"/>
      <c r="CB522" s="420"/>
      <c r="CC522" s="420"/>
      <c r="CD522" s="420"/>
      <c r="CE522" s="420"/>
      <c r="CF522" s="420"/>
      <c r="CG522" s="420"/>
      <c r="CH522" s="420"/>
      <c r="CI522" s="420"/>
      <c r="CJ522" s="420"/>
      <c r="CK522" s="420"/>
      <c r="CL522" s="420"/>
      <c r="CM522" s="420"/>
      <c r="CN522" s="420"/>
      <c r="CO522" s="420"/>
      <c r="CP522" s="420"/>
      <c r="CQ522" s="420"/>
      <c r="CR522" s="420"/>
      <c r="CS522" s="420"/>
      <c r="CT522" s="420"/>
      <c r="CU522" s="420"/>
      <c r="CV522" s="420"/>
      <c r="CW522" s="420"/>
      <c r="CX522" s="420"/>
      <c r="CY522" s="420"/>
      <c r="CZ522" s="420"/>
    </row>
    <row r="523" s="424" customFormat="true" ht="25.15" customHeight="true" x14ac:dyDescent="0.2">
      <c r="C523" s="894" t="s">
        <v>363</v>
      </c>
      <c r="D523" s="848"/>
      <c r="E523" s="706">
        <v>6.3752658406155696E-2</v>
      </c>
      <c r="F523" s="659"/>
      <c r="G523" s="659"/>
      <c r="H523" s="894" t="s">
        <v>449</v>
      </c>
      <c r="I523" s="848"/>
      <c r="J523" s="707">
        <v>0.38166619155795251</v>
      </c>
      <c r="K523" s="659"/>
      <c r="L523" s="659"/>
      <c r="M523" s="894" t="s">
        <v>460</v>
      </c>
      <c r="N523" s="848"/>
      <c r="O523" s="708">
        <v>0.16183472200210489</v>
      </c>
      <c r="P523" s="659"/>
      <c r="Q523" s="659"/>
      <c r="AI523" s="417"/>
      <c r="AJ523" s="417"/>
      <c r="AK523" s="417"/>
      <c r="AL523" s="417"/>
      <c r="AM523" s="417"/>
      <c r="AN523" s="417"/>
      <c r="AO523" s="417"/>
      <c r="AP523" s="417"/>
      <c r="AQ523" s="417"/>
      <c r="AR523" s="417"/>
      <c r="AS523" s="417"/>
      <c r="AT523" s="417"/>
      <c r="AU523" s="417"/>
      <c r="AV523" s="417"/>
      <c r="AW523" s="417"/>
      <c r="AX523" s="417"/>
      <c r="AY523" s="417"/>
      <c r="AZ523" s="417"/>
      <c r="BA523" s="419"/>
      <c r="BB523" s="495"/>
      <c r="BC523" s="419"/>
      <c r="BD523" s="419"/>
      <c r="BE523" s="419"/>
      <c r="BF523" s="419"/>
      <c r="BG523" s="419"/>
      <c r="BH523" s="419"/>
      <c r="BI523" s="419"/>
      <c r="BJ523" s="419"/>
      <c r="BK523" s="419"/>
      <c r="BL523" s="419"/>
      <c r="BM523" s="419"/>
      <c r="BN523" s="419"/>
      <c r="BO523" s="419"/>
      <c r="BP523" s="419"/>
      <c r="BQ523" s="419"/>
      <c r="BR523" s="419"/>
      <c r="BS523" s="419"/>
      <c r="BT523" s="419"/>
      <c r="BU523" s="419"/>
      <c r="BV523" s="419"/>
      <c r="BW523" s="419"/>
      <c r="BX523" s="419"/>
      <c r="BY523" s="419"/>
      <c r="BZ523" s="420"/>
      <c r="CA523" s="420"/>
      <c r="CB523" s="420"/>
      <c r="CC523" s="420"/>
      <c r="CD523" s="420"/>
      <c r="CE523" s="420"/>
      <c r="CF523" s="420"/>
      <c r="CG523" s="420"/>
      <c r="CH523" s="420"/>
      <c r="CI523" s="420"/>
      <c r="CJ523" s="420"/>
      <c r="CK523" s="420"/>
      <c r="CL523" s="420"/>
      <c r="CM523" s="420"/>
      <c r="CN523" s="420"/>
      <c r="CO523" s="420"/>
      <c r="CP523" s="420"/>
      <c r="CQ523" s="420"/>
      <c r="CR523" s="420"/>
      <c r="CS523" s="420"/>
      <c r="CT523" s="420"/>
      <c r="CU523" s="420"/>
      <c r="CV523" s="420"/>
      <c r="CW523" s="420"/>
      <c r="CX523" s="420"/>
      <c r="CY523" s="420"/>
      <c r="CZ523" s="420"/>
    </row>
    <row r="524" s="424" customFormat="true" ht="25.15" customHeight="true" x14ac:dyDescent="0.2">
      <c r="C524" s="894" t="s">
        <v>352</v>
      </c>
      <c r="D524" s="848"/>
      <c r="E524" s="706">
        <v>5.4911927332387984E-2</v>
      </c>
      <c r="F524" s="659"/>
      <c r="G524" s="659"/>
      <c r="H524" s="894" t="s">
        <v>448</v>
      </c>
      <c r="I524" s="848"/>
      <c r="J524" s="707">
        <v>0.23659047893017965</v>
      </c>
      <c r="K524" s="659"/>
      <c r="L524" s="659"/>
      <c r="M524" s="894" t="s">
        <v>461</v>
      </c>
      <c r="N524" s="848"/>
      <c r="O524" s="708">
        <v>0.13185763570825967</v>
      </c>
      <c r="P524" s="659"/>
      <c r="Q524" s="659"/>
      <c r="AI524" s="417"/>
      <c r="AJ524" s="417"/>
      <c r="AK524" s="417"/>
      <c r="AL524" s="417"/>
      <c r="AM524" s="417"/>
      <c r="AN524" s="417"/>
      <c r="AO524" s="417"/>
      <c r="AP524" s="417"/>
      <c r="AQ524" s="417"/>
      <c r="AR524" s="417"/>
      <c r="AS524" s="417"/>
      <c r="AT524" s="417"/>
      <c r="AU524" s="417"/>
      <c r="AV524" s="417"/>
      <c r="AW524" s="417"/>
      <c r="AX524" s="417"/>
      <c r="AY524" s="417"/>
      <c r="AZ524" s="417"/>
      <c r="BA524" s="419"/>
      <c r="BB524" s="495"/>
      <c r="BC524" s="419"/>
      <c r="BD524" s="419"/>
      <c r="BE524" s="419"/>
      <c r="BF524" s="419"/>
      <c r="BG524" s="419"/>
      <c r="BH524" s="419"/>
      <c r="BI524" s="419"/>
      <c r="BJ524" s="419"/>
      <c r="BK524" s="419"/>
      <c r="BL524" s="419"/>
      <c r="BM524" s="419"/>
      <c r="BN524" s="419"/>
      <c r="BO524" s="419"/>
      <c r="BP524" s="419"/>
      <c r="BQ524" s="419"/>
      <c r="BR524" s="419"/>
      <c r="BS524" s="419"/>
      <c r="BT524" s="419"/>
      <c r="BU524" s="419"/>
      <c r="BV524" s="419"/>
      <c r="BW524" s="419"/>
      <c r="BX524" s="419"/>
      <c r="BY524" s="419"/>
      <c r="BZ524" s="420"/>
      <c r="CA524" s="420"/>
      <c r="CB524" s="420"/>
      <c r="CC524" s="420"/>
      <c r="CD524" s="420"/>
      <c r="CE524" s="420"/>
      <c r="CF524" s="420"/>
      <c r="CG524" s="420"/>
      <c r="CH524" s="420"/>
      <c r="CI524" s="420"/>
      <c r="CJ524" s="420"/>
      <c r="CK524" s="420"/>
      <c r="CL524" s="420"/>
      <c r="CM524" s="420"/>
      <c r="CN524" s="420"/>
      <c r="CO524" s="420"/>
      <c r="CP524" s="420"/>
      <c r="CQ524" s="420"/>
      <c r="CR524" s="420"/>
      <c r="CS524" s="420"/>
      <c r="CT524" s="420"/>
      <c r="CU524" s="420"/>
      <c r="CV524" s="420"/>
      <c r="CW524" s="420"/>
      <c r="CX524" s="420"/>
      <c r="CY524" s="420"/>
      <c r="CZ524" s="420"/>
    </row>
    <row r="525" s="424" customFormat="true" ht="25.15" customHeight="true" x14ac:dyDescent="0.2">
      <c r="C525" s="894" t="s">
        <v>395</v>
      </c>
      <c r="D525" s="848"/>
      <c r="E525" s="706">
        <v>1.6563101306076684E-4</v>
      </c>
      <c r="F525" s="659"/>
      <c r="G525" s="659"/>
      <c r="H525" s="894" t="s">
        <v>447</v>
      </c>
      <c r="I525" s="848"/>
      <c r="J525" s="707">
        <v>0.45075541823400128</v>
      </c>
      <c r="K525" s="659"/>
      <c r="L525" s="659"/>
      <c r="M525" s="894" t="s">
        <v>458</v>
      </c>
      <c r="N525" s="848"/>
      <c r="O525" s="708">
        <v>0.1720811857194573</v>
      </c>
      <c r="P525" s="659"/>
      <c r="Q525" s="659"/>
      <c r="AI525" s="417"/>
      <c r="AJ525" s="417"/>
      <c r="AK525" s="417"/>
      <c r="AL525" s="417"/>
      <c r="AM525" s="417"/>
      <c r="AN525" s="417"/>
      <c r="AO525" s="417"/>
      <c r="AP525" s="417"/>
      <c r="AQ525" s="417"/>
      <c r="AR525" s="417"/>
      <c r="AS525" s="417"/>
      <c r="AT525" s="417"/>
      <c r="AU525" s="417"/>
      <c r="AV525" s="417"/>
      <c r="AW525" s="417"/>
      <c r="AX525" s="417"/>
      <c r="AY525" s="417"/>
      <c r="AZ525" s="417"/>
      <c r="BA525" s="419"/>
      <c r="BB525" s="495"/>
      <c r="BC525" s="419"/>
      <c r="BD525" s="419"/>
      <c r="BE525" s="419"/>
      <c r="BF525" s="419"/>
      <c r="BG525" s="419"/>
      <c r="BH525" s="419"/>
      <c r="BI525" s="419"/>
      <c r="BJ525" s="419"/>
      <c r="BK525" s="419"/>
      <c r="BL525" s="419"/>
      <c r="BM525" s="419"/>
      <c r="BN525" s="419"/>
      <c r="BO525" s="419"/>
      <c r="BP525" s="419"/>
      <c r="BQ525" s="419"/>
      <c r="BR525" s="419"/>
      <c r="BS525" s="419"/>
      <c r="BT525" s="419"/>
      <c r="BU525" s="419"/>
      <c r="BV525" s="419"/>
      <c r="BW525" s="419"/>
      <c r="BX525" s="419"/>
      <c r="BY525" s="419"/>
      <c r="BZ525" s="420"/>
      <c r="CA525" s="420"/>
      <c r="CB525" s="420"/>
      <c r="CC525" s="420"/>
      <c r="CD525" s="420"/>
      <c r="CE525" s="420"/>
      <c r="CF525" s="420"/>
      <c r="CG525" s="420"/>
      <c r="CH525" s="420"/>
      <c r="CI525" s="420"/>
      <c r="CJ525" s="420"/>
      <c r="CK525" s="420"/>
      <c r="CL525" s="420"/>
      <c r="CM525" s="420"/>
      <c r="CN525" s="420"/>
      <c r="CO525" s="420"/>
      <c r="CP525" s="420"/>
      <c r="CQ525" s="420"/>
      <c r="CR525" s="420"/>
      <c r="CS525" s="420"/>
      <c r="CT525" s="420"/>
      <c r="CU525" s="420"/>
      <c r="CV525" s="420"/>
      <c r="CW525" s="420"/>
      <c r="CX525" s="420"/>
      <c r="CY525" s="420"/>
      <c r="CZ525" s="420"/>
    </row>
    <row r="526" s="424" customFormat="true" ht="25.15" customHeight="true" x14ac:dyDescent="0.2">
      <c r="C526" s="894" t="s">
        <v>486</v>
      </c>
      <c r="D526" s="848"/>
      <c r="E526" s="715">
        <v>9.097927032005435E-6</v>
      </c>
      <c r="F526" s="659"/>
      <c r="G526" s="659"/>
      <c r="H526" s="894" t="s">
        <v>475</v>
      </c>
      <c r="I526" s="848"/>
      <c r="J526" s="707">
        <v>2.9102112090793032E-2</v>
      </c>
      <c r="K526" s="659"/>
      <c r="L526" s="659"/>
      <c r="M526" s="894" t="s">
        <v>454</v>
      </c>
      <c r="N526" s="848"/>
      <c r="O526" s="708">
        <v>0.21951684283068021</v>
      </c>
      <c r="P526" s="659"/>
      <c r="Q526" s="659"/>
      <c r="AI526" s="417"/>
      <c r="AJ526" s="417"/>
      <c r="AK526" s="417"/>
      <c r="AL526" s="417"/>
      <c r="AM526" s="417"/>
      <c r="AN526" s="417"/>
      <c r="AO526" s="417"/>
      <c r="AP526" s="417"/>
      <c r="AQ526" s="417"/>
      <c r="AR526" s="417"/>
      <c r="AS526" s="417"/>
      <c r="AT526" s="417"/>
      <c r="AU526" s="417"/>
      <c r="AV526" s="417"/>
      <c r="AW526" s="417"/>
      <c r="AX526" s="417"/>
      <c r="AY526" s="417"/>
      <c r="AZ526" s="417"/>
      <c r="BA526" s="419"/>
      <c r="BB526" s="495"/>
      <c r="BC526" s="419"/>
      <c r="BD526" s="419"/>
      <c r="BE526" s="419"/>
      <c r="BF526" s="419"/>
      <c r="BG526" s="419"/>
      <c r="BH526" s="419"/>
      <c r="BI526" s="419"/>
      <c r="BJ526" s="419"/>
      <c r="BK526" s="419"/>
      <c r="BL526" s="419"/>
      <c r="BM526" s="419"/>
      <c r="BN526" s="419"/>
      <c r="BO526" s="419"/>
      <c r="BP526" s="419"/>
      <c r="BQ526" s="419"/>
      <c r="BR526" s="419"/>
      <c r="BS526" s="419"/>
      <c r="BT526" s="419"/>
      <c r="BU526" s="419"/>
      <c r="BV526" s="419"/>
      <c r="BW526" s="419"/>
      <c r="BX526" s="419"/>
      <c r="BY526" s="419"/>
      <c r="BZ526" s="420"/>
      <c r="CA526" s="420"/>
      <c r="CB526" s="420"/>
      <c r="CC526" s="420"/>
      <c r="CD526" s="420"/>
      <c r="CE526" s="420"/>
      <c r="CF526" s="420"/>
      <c r="CG526" s="420"/>
      <c r="CH526" s="420"/>
      <c r="CI526" s="420"/>
      <c r="CJ526" s="420"/>
      <c r="CK526" s="420"/>
      <c r="CL526" s="420"/>
      <c r="CM526" s="420"/>
      <c r="CN526" s="420"/>
      <c r="CO526" s="420"/>
      <c r="CP526" s="420"/>
      <c r="CQ526" s="420"/>
      <c r="CR526" s="420"/>
      <c r="CS526" s="420"/>
      <c r="CT526" s="420"/>
      <c r="CU526" s="420"/>
      <c r="CV526" s="420"/>
      <c r="CW526" s="420"/>
      <c r="CX526" s="420"/>
      <c r="CY526" s="420"/>
      <c r="CZ526" s="420"/>
    </row>
    <row r="527" s="424" customFormat="true" ht="25.15" customHeight="true" x14ac:dyDescent="0.2">
      <c r="C527" s="894" t="s">
        <v>449</v>
      </c>
      <c r="D527" s="848"/>
      <c r="E527" s="706">
        <v>0.3670788591428632</v>
      </c>
      <c r="F527" s="659"/>
      <c r="G527" s="659"/>
      <c r="H527" s="894" t="s">
        <v>457</v>
      </c>
      <c r="I527" s="848"/>
      <c r="J527" s="707">
        <v>0.26298599344077295</v>
      </c>
      <c r="K527" s="659"/>
      <c r="L527" s="659"/>
      <c r="M527" s="894" t="s">
        <v>446</v>
      </c>
      <c r="N527" s="848"/>
      <c r="O527" s="708">
        <v>0.27242588047013661</v>
      </c>
      <c r="P527" s="659"/>
      <c r="Q527" s="659"/>
      <c r="AI527" s="417"/>
      <c r="AJ527" s="417"/>
      <c r="AK527" s="417"/>
      <c r="AL527" s="417"/>
      <c r="AM527" s="417"/>
      <c r="AN527" s="417"/>
      <c r="AO527" s="417"/>
      <c r="AP527" s="417"/>
      <c r="AQ527" s="417"/>
      <c r="AR527" s="417"/>
      <c r="AS527" s="417"/>
      <c r="AT527" s="417"/>
      <c r="AU527" s="417"/>
      <c r="AV527" s="417"/>
      <c r="AW527" s="417"/>
      <c r="AX527" s="417"/>
      <c r="AY527" s="417"/>
      <c r="AZ527" s="417"/>
      <c r="BA527" s="419"/>
      <c r="BB527" s="495"/>
      <c r="BC527" s="419"/>
      <c r="BD527" s="419"/>
      <c r="BE527" s="419"/>
      <c r="BF527" s="419"/>
      <c r="BG527" s="419"/>
      <c r="BH527" s="419"/>
      <c r="BI527" s="419"/>
      <c r="BJ527" s="419"/>
      <c r="BK527" s="419"/>
      <c r="BL527" s="419"/>
      <c r="BM527" s="419"/>
      <c r="BN527" s="419"/>
      <c r="BO527" s="419"/>
      <c r="BP527" s="419"/>
      <c r="BQ527" s="419"/>
      <c r="BR527" s="419"/>
      <c r="BS527" s="419"/>
      <c r="BT527" s="419"/>
      <c r="BU527" s="419"/>
      <c r="BV527" s="419"/>
      <c r="BW527" s="419"/>
      <c r="BX527" s="419"/>
      <c r="BY527" s="419"/>
      <c r="BZ527" s="420"/>
      <c r="CA527" s="420"/>
      <c r="CB527" s="420"/>
      <c r="CC527" s="420"/>
      <c r="CD527" s="420"/>
      <c r="CE527" s="420"/>
      <c r="CF527" s="420"/>
      <c r="CG527" s="420"/>
      <c r="CH527" s="420"/>
      <c r="CI527" s="420"/>
      <c r="CJ527" s="420"/>
      <c r="CK527" s="420"/>
      <c r="CL527" s="420"/>
      <c r="CM527" s="420"/>
      <c r="CN527" s="420"/>
      <c r="CO527" s="420"/>
      <c r="CP527" s="420"/>
      <c r="CQ527" s="420"/>
      <c r="CR527" s="420"/>
      <c r="CS527" s="420"/>
      <c r="CT527" s="420"/>
      <c r="CU527" s="420"/>
      <c r="CV527" s="420"/>
      <c r="CW527" s="420"/>
      <c r="CX527" s="420"/>
      <c r="CY527" s="420"/>
      <c r="CZ527" s="420"/>
    </row>
    <row r="528" s="424" customFormat="true" ht="25.15" customHeight="true" x14ac:dyDescent="0.2">
      <c r="C528" s="894" t="s">
        <v>448</v>
      </c>
      <c r="D528" s="848"/>
      <c r="E528" s="706">
        <v>0.21440618683572971</v>
      </c>
      <c r="F528" s="659"/>
      <c r="G528" s="659"/>
      <c r="H528" s="894" t="s">
        <v>450</v>
      </c>
      <c r="I528" s="848"/>
      <c r="J528" s="707">
        <v>0.21967122183138643</v>
      </c>
      <c r="K528" s="659"/>
      <c r="L528" s="659"/>
      <c r="M528" s="894" t="s">
        <v>466</v>
      </c>
      <c r="N528" s="848"/>
      <c r="O528" s="708">
        <v>0.1075490384271085</v>
      </c>
      <c r="P528" s="659"/>
      <c r="Q528" s="659"/>
      <c r="AI528" s="417"/>
      <c r="AJ528" s="417"/>
      <c r="AK528" s="417"/>
      <c r="AL528" s="417"/>
      <c r="AM528" s="417"/>
      <c r="AN528" s="417"/>
      <c r="AO528" s="417"/>
      <c r="AP528" s="417"/>
      <c r="AQ528" s="417"/>
      <c r="AR528" s="417"/>
      <c r="AS528" s="417"/>
      <c r="AT528" s="417"/>
      <c r="AU528" s="417"/>
      <c r="AV528" s="417"/>
      <c r="AW528" s="417"/>
      <c r="AX528" s="417"/>
      <c r="AY528" s="417"/>
      <c r="AZ528" s="417"/>
      <c r="BA528" s="419"/>
      <c r="BB528" s="495"/>
      <c r="BC528" s="419"/>
      <c r="BD528" s="419"/>
      <c r="BE528" s="419"/>
      <c r="BF528" s="419"/>
      <c r="BG528" s="419"/>
      <c r="BH528" s="419"/>
      <c r="BI528" s="419"/>
      <c r="BJ528" s="419"/>
      <c r="BK528" s="419"/>
      <c r="BL528" s="419"/>
      <c r="BM528" s="419"/>
      <c r="BN528" s="419"/>
      <c r="BO528" s="419"/>
      <c r="BP528" s="419"/>
      <c r="BQ528" s="419"/>
      <c r="BR528" s="419"/>
      <c r="BS528" s="419"/>
      <c r="BT528" s="419"/>
      <c r="BU528" s="419"/>
      <c r="BV528" s="419"/>
      <c r="BW528" s="419"/>
      <c r="BX528" s="419"/>
      <c r="BY528" s="419"/>
      <c r="BZ528" s="420"/>
      <c r="CA528" s="420"/>
      <c r="CB528" s="420"/>
      <c r="CC528" s="420"/>
      <c r="CD528" s="420"/>
      <c r="CE528" s="420"/>
      <c r="CF528" s="420"/>
      <c r="CG528" s="420"/>
      <c r="CH528" s="420"/>
      <c r="CI528" s="420"/>
      <c r="CJ528" s="420"/>
      <c r="CK528" s="420"/>
      <c r="CL528" s="420"/>
      <c r="CM528" s="420"/>
      <c r="CN528" s="420"/>
      <c r="CO528" s="420"/>
      <c r="CP528" s="420"/>
      <c r="CQ528" s="420"/>
      <c r="CR528" s="420"/>
      <c r="CS528" s="420"/>
      <c r="CT528" s="420"/>
      <c r="CU528" s="420"/>
      <c r="CV528" s="420"/>
      <c r="CW528" s="420"/>
      <c r="CX528" s="420"/>
      <c r="CY528" s="420"/>
      <c r="CZ528" s="420"/>
    </row>
    <row r="529" s="424" customFormat="true" ht="25.15" customHeight="true" x14ac:dyDescent="0.2">
      <c r="C529" s="894" t="s">
        <v>447</v>
      </c>
      <c r="D529" s="848"/>
      <c r="E529" s="706">
        <v>0.42420968916165558</v>
      </c>
      <c r="F529" s="659"/>
      <c r="G529" s="659"/>
      <c r="H529" s="894" t="s">
        <v>473</v>
      </c>
      <c r="I529" s="848"/>
      <c r="J529" s="707">
        <v>3.3808456391269635E-2</v>
      </c>
      <c r="K529" s="659"/>
      <c r="L529" s="659"/>
      <c r="M529" s="894" t="s">
        <v>453</v>
      </c>
      <c r="N529" s="848"/>
      <c r="O529" s="708">
        <v>0.23014589981718306</v>
      </c>
      <c r="P529" s="659"/>
      <c r="Q529" s="659"/>
      <c r="AI529" s="417"/>
      <c r="AJ529" s="417"/>
      <c r="AK529" s="417"/>
      <c r="AL529" s="417"/>
      <c r="AM529" s="417"/>
      <c r="AN529" s="417"/>
      <c r="AO529" s="417"/>
      <c r="AP529" s="417"/>
      <c r="AQ529" s="417"/>
      <c r="AR529" s="417"/>
      <c r="AS529" s="417"/>
      <c r="AT529" s="417"/>
      <c r="AU529" s="417"/>
      <c r="AV529" s="417"/>
      <c r="AW529" s="417"/>
      <c r="AX529" s="417"/>
      <c r="AY529" s="417"/>
      <c r="AZ529" s="417"/>
      <c r="BA529" s="419"/>
      <c r="BB529" s="495"/>
      <c r="BC529" s="419"/>
      <c r="BD529" s="419"/>
      <c r="BE529" s="419"/>
      <c r="BF529" s="419"/>
      <c r="BG529" s="419"/>
      <c r="BH529" s="419"/>
      <c r="BI529" s="419"/>
      <c r="BJ529" s="419"/>
      <c r="BK529" s="419"/>
      <c r="BL529" s="419"/>
      <c r="BM529" s="419"/>
      <c r="BN529" s="419"/>
      <c r="BO529" s="419"/>
      <c r="BP529" s="419"/>
      <c r="BQ529" s="419"/>
      <c r="BR529" s="419"/>
      <c r="BS529" s="419"/>
      <c r="BT529" s="419"/>
      <c r="BU529" s="419"/>
      <c r="BV529" s="419"/>
      <c r="BW529" s="419"/>
      <c r="BX529" s="419"/>
      <c r="BY529" s="419"/>
      <c r="BZ529" s="420"/>
      <c r="CA529" s="420"/>
      <c r="CB529" s="420"/>
      <c r="CC529" s="420"/>
      <c r="CD529" s="420"/>
      <c r="CE529" s="420"/>
      <c r="CF529" s="420"/>
      <c r="CG529" s="420"/>
      <c r="CH529" s="420"/>
      <c r="CI529" s="420"/>
      <c r="CJ529" s="420"/>
      <c r="CK529" s="420"/>
      <c r="CL529" s="420"/>
      <c r="CM529" s="420"/>
      <c r="CN529" s="420"/>
      <c r="CO529" s="420"/>
      <c r="CP529" s="420"/>
      <c r="CQ529" s="420"/>
      <c r="CR529" s="420"/>
      <c r="CS529" s="420"/>
      <c r="CT529" s="420"/>
      <c r="CU529" s="420"/>
      <c r="CV529" s="420"/>
      <c r="CW529" s="420"/>
      <c r="CX529" s="420"/>
      <c r="CY529" s="420"/>
      <c r="CZ529" s="420"/>
    </row>
    <row r="530" s="424" customFormat="true" ht="25.15" customHeight="true" x14ac:dyDescent="0.2">
      <c r="C530" s="894" t="s">
        <v>475</v>
      </c>
      <c r="D530" s="848"/>
      <c r="E530" s="706">
        <v>2.6847165673939959E-2</v>
      </c>
      <c r="F530" s="659"/>
      <c r="G530" s="659"/>
      <c r="H530" s="894" t="s">
        <v>456</v>
      </c>
      <c r="I530" s="848"/>
      <c r="J530" s="707">
        <v>0.24717053328924793</v>
      </c>
      <c r="K530" s="659"/>
      <c r="L530" s="659"/>
      <c r="M530" s="894" t="s">
        <v>478</v>
      </c>
      <c r="N530" s="848"/>
      <c r="O530" s="708">
        <v>1.7601687778734085E-2</v>
      </c>
      <c r="P530" s="659"/>
      <c r="Q530" s="659"/>
      <c r="AI530" s="417"/>
      <c r="AJ530" s="417"/>
      <c r="AK530" s="417"/>
      <c r="AL530" s="417"/>
      <c r="AM530" s="417"/>
      <c r="AN530" s="417"/>
      <c r="AO530" s="417"/>
      <c r="AP530" s="417"/>
      <c r="AQ530" s="417"/>
      <c r="AR530" s="417"/>
      <c r="AS530" s="417"/>
      <c r="AT530" s="417"/>
      <c r="AU530" s="417"/>
      <c r="AV530" s="417"/>
      <c r="AW530" s="417"/>
      <c r="AX530" s="417"/>
      <c r="AY530" s="417"/>
      <c r="AZ530" s="417"/>
      <c r="BA530" s="419"/>
      <c r="BB530" s="495"/>
      <c r="BC530" s="419"/>
      <c r="BD530" s="419"/>
      <c r="BE530" s="419"/>
      <c r="BF530" s="419"/>
      <c r="BG530" s="419"/>
      <c r="BH530" s="419"/>
      <c r="BI530" s="419"/>
      <c r="BJ530" s="419"/>
      <c r="BK530" s="419"/>
      <c r="BL530" s="419"/>
      <c r="BM530" s="419"/>
      <c r="BN530" s="419"/>
      <c r="BO530" s="419"/>
      <c r="BP530" s="419"/>
      <c r="BQ530" s="419"/>
      <c r="BR530" s="419"/>
      <c r="BS530" s="419"/>
      <c r="BT530" s="419"/>
      <c r="BU530" s="419"/>
      <c r="BV530" s="419"/>
      <c r="BW530" s="419"/>
      <c r="BX530" s="419"/>
      <c r="BY530" s="419"/>
      <c r="BZ530" s="420"/>
      <c r="CA530" s="420"/>
      <c r="CB530" s="420"/>
      <c r="CC530" s="420"/>
      <c r="CD530" s="420"/>
      <c r="CE530" s="420"/>
      <c r="CF530" s="420"/>
      <c r="CG530" s="420"/>
      <c r="CH530" s="420"/>
      <c r="CI530" s="420"/>
      <c r="CJ530" s="420"/>
      <c r="CK530" s="420"/>
      <c r="CL530" s="420"/>
      <c r="CM530" s="420"/>
      <c r="CN530" s="420"/>
      <c r="CO530" s="420"/>
      <c r="CP530" s="420"/>
      <c r="CQ530" s="420"/>
      <c r="CR530" s="420"/>
      <c r="CS530" s="420"/>
      <c r="CT530" s="420"/>
      <c r="CU530" s="420"/>
      <c r="CV530" s="420"/>
      <c r="CW530" s="420"/>
      <c r="CX530" s="420"/>
      <c r="CY530" s="420"/>
      <c r="CZ530" s="420"/>
    </row>
    <row r="531" s="424" customFormat="true" ht="25.15" customHeight="true" x14ac:dyDescent="0.2">
      <c r="C531" s="894" t="s">
        <v>457</v>
      </c>
      <c r="D531" s="848"/>
      <c r="E531" s="706">
        <v>0.23707317730252611</v>
      </c>
      <c r="F531" s="659"/>
      <c r="G531" s="659"/>
      <c r="H531" s="894" t="s">
        <v>460</v>
      </c>
      <c r="I531" s="848"/>
      <c r="J531" s="707">
        <v>0.1146621151069174</v>
      </c>
      <c r="K531" s="659"/>
      <c r="L531" s="659"/>
      <c r="M531" s="894" t="s">
        <v>464</v>
      </c>
      <c r="N531" s="848"/>
      <c r="O531" s="708">
        <v>4.9740533289681171E-2</v>
      </c>
      <c r="P531" s="659"/>
      <c r="Q531" s="659"/>
      <c r="AI531" s="417"/>
      <c r="AJ531" s="417"/>
      <c r="AK531" s="417"/>
      <c r="AL531" s="417"/>
      <c r="AM531" s="417"/>
      <c r="AN531" s="417"/>
      <c r="AO531" s="417"/>
      <c r="AP531" s="417"/>
      <c r="AQ531" s="417"/>
      <c r="AR531" s="417"/>
      <c r="AS531" s="417"/>
      <c r="AT531" s="417"/>
      <c r="AU531" s="417"/>
      <c r="AV531" s="417"/>
      <c r="AW531" s="417"/>
      <c r="AX531" s="417"/>
      <c r="AY531" s="417"/>
      <c r="AZ531" s="417"/>
      <c r="BA531" s="419"/>
      <c r="BB531" s="495"/>
      <c r="BC531" s="419"/>
      <c r="BD531" s="419"/>
      <c r="BE531" s="419"/>
      <c r="BF531" s="419"/>
      <c r="BG531" s="419"/>
      <c r="BH531" s="419"/>
      <c r="BI531" s="419"/>
      <c r="BJ531" s="419"/>
      <c r="BK531" s="419"/>
      <c r="BL531" s="419"/>
      <c r="BM531" s="419"/>
      <c r="BN531" s="419"/>
      <c r="BO531" s="419"/>
      <c r="BP531" s="419"/>
      <c r="BQ531" s="419"/>
      <c r="BR531" s="419"/>
      <c r="BS531" s="419"/>
      <c r="BT531" s="419"/>
      <c r="BU531" s="419"/>
      <c r="BV531" s="419"/>
      <c r="BW531" s="419"/>
      <c r="BX531" s="419"/>
      <c r="BY531" s="419"/>
      <c r="BZ531" s="420"/>
      <c r="CA531" s="420"/>
      <c r="CB531" s="420"/>
      <c r="CC531" s="420"/>
      <c r="CD531" s="420"/>
      <c r="CE531" s="420"/>
      <c r="CF531" s="420"/>
      <c r="CG531" s="420"/>
      <c r="CH531" s="420"/>
      <c r="CI531" s="420"/>
      <c r="CJ531" s="420"/>
      <c r="CK531" s="420"/>
      <c r="CL531" s="420"/>
      <c r="CM531" s="420"/>
      <c r="CN531" s="420"/>
      <c r="CO531" s="420"/>
      <c r="CP531" s="420"/>
      <c r="CQ531" s="420"/>
      <c r="CR531" s="420"/>
      <c r="CS531" s="420"/>
      <c r="CT531" s="420"/>
      <c r="CU531" s="420"/>
      <c r="CV531" s="420"/>
      <c r="CW531" s="420"/>
      <c r="CX531" s="420"/>
      <c r="CY531" s="420"/>
      <c r="CZ531" s="420"/>
    </row>
    <row r="532" s="424" customFormat="true" ht="25.15" customHeight="true" x14ac:dyDescent="0.2">
      <c r="C532" s="894" t="s">
        <v>450</v>
      </c>
      <c r="D532" s="848"/>
      <c r="E532" s="706">
        <v>0.2171992668098123</v>
      </c>
      <c r="F532" s="659"/>
      <c r="G532" s="659"/>
      <c r="H532" s="894" t="s">
        <v>461</v>
      </c>
      <c r="I532" s="848"/>
      <c r="J532" s="707">
        <v>8.4839986411652385E-2</v>
      </c>
      <c r="K532" s="659"/>
      <c r="L532" s="659"/>
      <c r="M532" s="894" t="s">
        <v>482</v>
      </c>
      <c r="N532" s="848"/>
      <c r="O532" s="708">
        <v>1.478617588519845E-4</v>
      </c>
      <c r="P532" s="659"/>
      <c r="Q532" s="659"/>
      <c r="AI532" s="417"/>
      <c r="AJ532" s="417"/>
      <c r="AK532" s="417"/>
      <c r="AL532" s="417"/>
      <c r="AM532" s="417"/>
      <c r="AN532" s="417"/>
      <c r="AO532" s="417"/>
      <c r="AP532" s="417"/>
      <c r="AQ532" s="417"/>
      <c r="AR532" s="417"/>
      <c r="AS532" s="417"/>
      <c r="AT532" s="417"/>
      <c r="AU532" s="417"/>
      <c r="AV532" s="417"/>
      <c r="AW532" s="417"/>
      <c r="AX532" s="417"/>
      <c r="AY532" s="417"/>
      <c r="AZ532" s="417"/>
      <c r="BA532" s="419"/>
      <c r="BB532" s="495"/>
      <c r="BC532" s="419"/>
      <c r="BD532" s="419"/>
      <c r="BE532" s="419"/>
      <c r="BF532" s="419"/>
      <c r="BG532" s="419"/>
      <c r="BH532" s="419"/>
      <c r="BI532" s="419"/>
      <c r="BJ532" s="419"/>
      <c r="BK532" s="419"/>
      <c r="BL532" s="419"/>
      <c r="BM532" s="419"/>
      <c r="BN532" s="419"/>
      <c r="BO532" s="419"/>
      <c r="BP532" s="419"/>
      <c r="BQ532" s="419"/>
      <c r="BR532" s="419"/>
      <c r="BS532" s="419"/>
      <c r="BT532" s="419"/>
      <c r="BU532" s="419"/>
      <c r="BV532" s="419"/>
      <c r="BW532" s="419"/>
      <c r="BX532" s="419"/>
      <c r="BY532" s="419"/>
      <c r="BZ532" s="420"/>
      <c r="CA532" s="420"/>
      <c r="CB532" s="420"/>
      <c r="CC532" s="420"/>
      <c r="CD532" s="420"/>
      <c r="CE532" s="420"/>
      <c r="CF532" s="420"/>
      <c r="CG532" s="420"/>
      <c r="CH532" s="420"/>
      <c r="CI532" s="420"/>
      <c r="CJ532" s="420"/>
      <c r="CK532" s="420"/>
      <c r="CL532" s="420"/>
      <c r="CM532" s="420"/>
      <c r="CN532" s="420"/>
      <c r="CO532" s="420"/>
      <c r="CP532" s="420"/>
      <c r="CQ532" s="420"/>
      <c r="CR532" s="420"/>
      <c r="CS532" s="420"/>
      <c r="CT532" s="420"/>
      <c r="CU532" s="420"/>
      <c r="CV532" s="420"/>
      <c r="CW532" s="420"/>
      <c r="CX532" s="420"/>
      <c r="CY532" s="420"/>
      <c r="CZ532" s="420"/>
    </row>
    <row r="533" s="424" customFormat="true" ht="25.15" customHeight="true" x14ac:dyDescent="0.2">
      <c r="C533" s="894" t="s">
        <v>473</v>
      </c>
      <c r="D533" s="848"/>
      <c r="E533" s="706">
        <v>3.572558044882157E-2</v>
      </c>
      <c r="F533" s="659"/>
      <c r="G533" s="659"/>
      <c r="H533" s="894" t="s">
        <v>458</v>
      </c>
      <c r="I533" s="848"/>
      <c r="J533" s="707">
        <v>0.24467050287726394</v>
      </c>
      <c r="K533" s="659"/>
      <c r="L533" s="659"/>
      <c r="M533" s="894" t="s">
        <v>455</v>
      </c>
      <c r="N533" s="848"/>
      <c r="O533" s="708">
        <v>0.20974765321607361</v>
      </c>
      <c r="P533" s="659"/>
      <c r="Q533" s="659"/>
      <c r="AI533" s="417"/>
      <c r="AJ533" s="417"/>
      <c r="AK533" s="417"/>
      <c r="AL533" s="417"/>
      <c r="AM533" s="417"/>
      <c r="AN533" s="417"/>
      <c r="AO533" s="417"/>
      <c r="AP533" s="417"/>
      <c r="AQ533" s="417"/>
      <c r="AR533" s="417"/>
      <c r="AS533" s="417"/>
      <c r="AT533" s="417"/>
      <c r="AU533" s="417"/>
      <c r="AV533" s="417"/>
      <c r="AW533" s="417"/>
      <c r="AX533" s="417"/>
      <c r="AY533" s="417"/>
      <c r="AZ533" s="417"/>
      <c r="BA533" s="419"/>
      <c r="BB533" s="495"/>
      <c r="BC533" s="419"/>
      <c r="BD533" s="419"/>
      <c r="BE533" s="419"/>
      <c r="BF533" s="419"/>
      <c r="BG533" s="419"/>
      <c r="BH533" s="419"/>
      <c r="BI533" s="419"/>
      <c r="BJ533" s="419"/>
      <c r="BK533" s="419"/>
      <c r="BL533" s="419"/>
      <c r="BM533" s="419"/>
      <c r="BN533" s="419"/>
      <c r="BO533" s="419"/>
      <c r="BP533" s="419"/>
      <c r="BQ533" s="419"/>
      <c r="BR533" s="419"/>
      <c r="BS533" s="419"/>
      <c r="BT533" s="419"/>
      <c r="BU533" s="419"/>
      <c r="BV533" s="419"/>
      <c r="BW533" s="419"/>
      <c r="BX533" s="419"/>
      <c r="BY533" s="419"/>
      <c r="BZ533" s="420"/>
      <c r="CA533" s="420"/>
      <c r="CB533" s="420"/>
      <c r="CC533" s="420"/>
      <c r="CD533" s="420"/>
      <c r="CE533" s="420"/>
      <c r="CF533" s="420"/>
      <c r="CG533" s="420"/>
      <c r="CH533" s="420"/>
      <c r="CI533" s="420"/>
      <c r="CJ533" s="420"/>
      <c r="CK533" s="420"/>
      <c r="CL533" s="420"/>
      <c r="CM533" s="420"/>
      <c r="CN533" s="420"/>
      <c r="CO533" s="420"/>
      <c r="CP533" s="420"/>
      <c r="CQ533" s="420"/>
      <c r="CR533" s="420"/>
      <c r="CS533" s="420"/>
      <c r="CT533" s="420"/>
      <c r="CU533" s="420"/>
      <c r="CV533" s="420"/>
      <c r="CW533" s="420"/>
      <c r="CX533" s="420"/>
      <c r="CY533" s="420"/>
      <c r="CZ533" s="420"/>
    </row>
    <row r="534" s="424" customFormat="true" ht="25.15" customHeight="true" x14ac:dyDescent="0.2">
      <c r="C534" s="894" t="s">
        <v>456</v>
      </c>
      <c r="D534" s="848"/>
      <c r="E534" s="706">
        <v>0.24314971215489004</v>
      </c>
      <c r="F534" s="659"/>
      <c r="G534" s="659"/>
      <c r="H534" s="894" t="s">
        <v>454</v>
      </c>
      <c r="I534" s="848"/>
      <c r="J534" s="707">
        <v>0.17553487396271558</v>
      </c>
      <c r="K534" s="659"/>
      <c r="L534" s="659"/>
      <c r="M534" s="894" t="s">
        <v>465</v>
      </c>
      <c r="N534" s="848"/>
      <c r="O534" s="708">
        <v>0.11138630101532354</v>
      </c>
      <c r="P534" s="659"/>
      <c r="Q534" s="659"/>
      <c r="AI534" s="417"/>
      <c r="AJ534" s="417"/>
      <c r="AK534" s="417"/>
      <c r="AL534" s="417"/>
      <c r="AM534" s="417"/>
      <c r="AN534" s="417"/>
      <c r="AO534" s="417"/>
      <c r="AP534" s="417"/>
      <c r="AQ534" s="417"/>
      <c r="AR534" s="417"/>
      <c r="AS534" s="417"/>
      <c r="AT534" s="417"/>
      <c r="AU534" s="417"/>
      <c r="AV534" s="417"/>
      <c r="AW534" s="417"/>
      <c r="AX534" s="417"/>
      <c r="AY534" s="417"/>
      <c r="AZ534" s="417"/>
      <c r="BA534" s="419"/>
      <c r="BB534" s="495"/>
      <c r="BC534" s="419"/>
      <c r="BD534" s="419"/>
      <c r="BE534" s="419"/>
      <c r="BF534" s="419"/>
      <c r="BG534" s="419"/>
      <c r="BH534" s="419"/>
      <c r="BI534" s="419"/>
      <c r="BJ534" s="419"/>
      <c r="BK534" s="419"/>
      <c r="BL534" s="419"/>
      <c r="BM534" s="419"/>
      <c r="BN534" s="419"/>
      <c r="BO534" s="419"/>
      <c r="BP534" s="419"/>
      <c r="BQ534" s="419"/>
      <c r="BR534" s="419"/>
      <c r="BS534" s="419"/>
      <c r="BT534" s="419"/>
      <c r="BU534" s="419"/>
      <c r="BV534" s="419"/>
      <c r="BW534" s="419"/>
      <c r="BX534" s="419"/>
      <c r="BY534" s="419"/>
      <c r="BZ534" s="420"/>
      <c r="CA534" s="420"/>
      <c r="CB534" s="420"/>
      <c r="CC534" s="420"/>
      <c r="CD534" s="420"/>
      <c r="CE534" s="420"/>
      <c r="CF534" s="420"/>
      <c r="CG534" s="420"/>
      <c r="CH534" s="420"/>
      <c r="CI534" s="420"/>
      <c r="CJ534" s="420"/>
      <c r="CK534" s="420"/>
      <c r="CL534" s="420"/>
      <c r="CM534" s="420"/>
      <c r="CN534" s="420"/>
      <c r="CO534" s="420"/>
      <c r="CP534" s="420"/>
      <c r="CQ534" s="420"/>
      <c r="CR534" s="420"/>
      <c r="CS534" s="420"/>
      <c r="CT534" s="420"/>
      <c r="CU534" s="420"/>
      <c r="CV534" s="420"/>
      <c r="CW534" s="420"/>
      <c r="CX534" s="420"/>
      <c r="CY534" s="420"/>
      <c r="CZ534" s="420"/>
    </row>
    <row r="535" s="424" customFormat="true" ht="25.15" customHeight="true" x14ac:dyDescent="0.2">
      <c r="C535" s="894" t="s">
        <v>460</v>
      </c>
      <c r="D535" s="848"/>
      <c r="E535" s="706">
        <v>0.11383513028783011</v>
      </c>
      <c r="F535" s="659"/>
      <c r="G535" s="659"/>
      <c r="H535" s="894" t="s">
        <v>446</v>
      </c>
      <c r="I535" s="848"/>
      <c r="J535" s="707">
        <v>0.36277079966686993</v>
      </c>
      <c r="K535" s="659"/>
      <c r="L535" s="659"/>
      <c r="M535" s="894" t="s">
        <v>477</v>
      </c>
      <c r="N535" s="848"/>
      <c r="O535" s="708">
        <v>2.0239774154955464E-2</v>
      </c>
      <c r="P535" s="659"/>
      <c r="Q535" s="659"/>
      <c r="AI535" s="417"/>
      <c r="AJ535" s="417"/>
      <c r="AK535" s="417"/>
      <c r="AL535" s="417"/>
      <c r="AM535" s="417"/>
      <c r="AN535" s="417"/>
      <c r="AO535" s="417"/>
      <c r="AP535" s="417"/>
      <c r="AQ535" s="417"/>
      <c r="AR535" s="417"/>
      <c r="AS535" s="417"/>
      <c r="AT535" s="417"/>
      <c r="AU535" s="417"/>
      <c r="AV535" s="417"/>
      <c r="AW535" s="417"/>
      <c r="AX535" s="417"/>
      <c r="AY535" s="417"/>
      <c r="AZ535" s="417"/>
      <c r="BA535" s="419"/>
      <c r="BB535" s="495"/>
      <c r="BC535" s="419"/>
      <c r="BD535" s="419"/>
      <c r="BE535" s="419"/>
      <c r="BF535" s="419"/>
      <c r="BG535" s="419"/>
      <c r="BH535" s="419"/>
      <c r="BI535" s="419"/>
      <c r="BJ535" s="419"/>
      <c r="BK535" s="419"/>
      <c r="BL535" s="419"/>
      <c r="BM535" s="419"/>
      <c r="BN535" s="419"/>
      <c r="BO535" s="419"/>
      <c r="BP535" s="419"/>
      <c r="BQ535" s="419"/>
      <c r="BR535" s="419"/>
      <c r="BS535" s="419"/>
      <c r="BT535" s="419"/>
      <c r="BU535" s="419"/>
      <c r="BV535" s="419"/>
      <c r="BW535" s="419"/>
      <c r="BX535" s="419"/>
      <c r="BY535" s="419"/>
      <c r="BZ535" s="420"/>
      <c r="CA535" s="420"/>
      <c r="CB535" s="420"/>
      <c r="CC535" s="420"/>
      <c r="CD535" s="420"/>
      <c r="CE535" s="420"/>
      <c r="CF535" s="420"/>
      <c r="CG535" s="420"/>
      <c r="CH535" s="420"/>
      <c r="CI535" s="420"/>
      <c r="CJ535" s="420"/>
      <c r="CK535" s="420"/>
      <c r="CL535" s="420"/>
      <c r="CM535" s="420"/>
      <c r="CN535" s="420"/>
      <c r="CO535" s="420"/>
      <c r="CP535" s="420"/>
      <c r="CQ535" s="420"/>
      <c r="CR535" s="420"/>
      <c r="CS535" s="420"/>
      <c r="CT535" s="420"/>
      <c r="CU535" s="420"/>
      <c r="CV535" s="420"/>
      <c r="CW535" s="420"/>
      <c r="CX535" s="420"/>
      <c r="CY535" s="420"/>
      <c r="CZ535" s="420"/>
    </row>
    <row r="536" s="424" customFormat="true" ht="25.15" customHeight="true" x14ac:dyDescent="0.2">
      <c r="C536" s="894" t="s">
        <v>461</v>
      </c>
      <c r="D536" s="848"/>
      <c r="E536" s="706">
        <v>8.9716179457970655E-2</v>
      </c>
      <c r="F536" s="659"/>
      <c r="G536" s="659"/>
      <c r="H536" s="894" t="s">
        <v>466</v>
      </c>
      <c r="I536" s="848"/>
      <c r="J536" s="707">
        <v>1.2334723740091052E-2</v>
      </c>
      <c r="K536" s="659"/>
      <c r="L536" s="659"/>
      <c r="M536" s="894" t="s">
        <v>470</v>
      </c>
      <c r="N536" s="848"/>
      <c r="O536" s="708">
        <v>1.2213603873756616E-2</v>
      </c>
      <c r="P536" s="659"/>
      <c r="Q536" s="659"/>
      <c r="AI536" s="417"/>
      <c r="AJ536" s="417"/>
      <c r="AK536" s="417"/>
      <c r="AL536" s="417"/>
      <c r="AM536" s="417"/>
      <c r="AN536" s="417"/>
      <c r="AO536" s="417"/>
      <c r="AP536" s="417"/>
      <c r="AQ536" s="417"/>
      <c r="AR536" s="417"/>
      <c r="AS536" s="417"/>
      <c r="AT536" s="417"/>
      <c r="AU536" s="417"/>
      <c r="AV536" s="417"/>
      <c r="AW536" s="417"/>
      <c r="AX536" s="417"/>
      <c r="AY536" s="417"/>
      <c r="AZ536" s="417"/>
      <c r="BA536" s="419"/>
      <c r="BB536" s="495"/>
      <c r="BC536" s="419"/>
      <c r="BD536" s="419"/>
      <c r="BE536" s="419"/>
      <c r="BF536" s="419"/>
      <c r="BG536" s="419"/>
      <c r="BH536" s="419"/>
      <c r="BI536" s="419"/>
      <c r="BJ536" s="419"/>
      <c r="BK536" s="419"/>
      <c r="BL536" s="419"/>
      <c r="BM536" s="419"/>
      <c r="BN536" s="419"/>
      <c r="BO536" s="419"/>
      <c r="BP536" s="419"/>
      <c r="BQ536" s="419"/>
      <c r="BR536" s="419"/>
      <c r="BS536" s="419"/>
      <c r="BT536" s="419"/>
      <c r="BU536" s="419"/>
      <c r="BV536" s="419"/>
      <c r="BW536" s="419"/>
      <c r="BX536" s="419"/>
      <c r="BY536" s="419"/>
      <c r="BZ536" s="420"/>
      <c r="CA536" s="420"/>
      <c r="CB536" s="420"/>
      <c r="CC536" s="420"/>
      <c r="CD536" s="420"/>
      <c r="CE536" s="420"/>
      <c r="CF536" s="420"/>
      <c r="CG536" s="420"/>
      <c r="CH536" s="420"/>
      <c r="CI536" s="420"/>
      <c r="CJ536" s="420"/>
      <c r="CK536" s="420"/>
      <c r="CL536" s="420"/>
      <c r="CM536" s="420"/>
      <c r="CN536" s="420"/>
      <c r="CO536" s="420"/>
      <c r="CP536" s="420"/>
      <c r="CQ536" s="420"/>
      <c r="CR536" s="420"/>
      <c r="CS536" s="420"/>
      <c r="CT536" s="420"/>
      <c r="CU536" s="420"/>
      <c r="CV536" s="420"/>
      <c r="CW536" s="420"/>
      <c r="CX536" s="420"/>
      <c r="CY536" s="420"/>
      <c r="CZ536" s="420"/>
    </row>
    <row r="537" s="424" customFormat="true" ht="25.15" customHeight="true" x14ac:dyDescent="0.2">
      <c r="C537" s="894" t="s">
        <v>458</v>
      </c>
      <c r="D537" s="848"/>
      <c r="E537" s="706">
        <v>0.21755087729182121</v>
      </c>
      <c r="F537" s="659"/>
      <c r="G537" s="659"/>
      <c r="H537" s="894" t="s">
        <v>453</v>
      </c>
      <c r="I537" s="848"/>
      <c r="J537" s="707">
        <v>0.18392640562769599</v>
      </c>
      <c r="K537" s="659"/>
      <c r="L537" s="659"/>
      <c r="M537" s="894" t="s">
        <v>468</v>
      </c>
      <c r="N537" s="848"/>
      <c r="O537" s="708">
        <v>1.0406066623171242E-2</v>
      </c>
      <c r="P537" s="659"/>
      <c r="Q537" s="659"/>
      <c r="AI537" s="417"/>
      <c r="AJ537" s="417"/>
      <c r="AK537" s="417"/>
      <c r="AL537" s="417"/>
      <c r="AM537" s="417"/>
      <c r="AN537" s="417"/>
      <c r="AO537" s="417"/>
      <c r="AP537" s="417"/>
      <c r="AQ537" s="417"/>
      <c r="AR537" s="417"/>
      <c r="AS537" s="417"/>
      <c r="AT537" s="417"/>
      <c r="AU537" s="417"/>
      <c r="AV537" s="417"/>
      <c r="AW537" s="417"/>
      <c r="AX537" s="417"/>
      <c r="AY537" s="417"/>
      <c r="AZ537" s="417"/>
      <c r="BA537" s="419"/>
      <c r="BB537" s="495"/>
      <c r="BC537" s="419"/>
      <c r="BD537" s="419"/>
      <c r="BE537" s="419"/>
      <c r="BF537" s="419"/>
      <c r="BG537" s="419"/>
      <c r="BH537" s="419"/>
      <c r="BI537" s="419"/>
      <c r="BJ537" s="419"/>
      <c r="BK537" s="419"/>
      <c r="BL537" s="419"/>
      <c r="BM537" s="419"/>
      <c r="BN537" s="419"/>
      <c r="BO537" s="419"/>
      <c r="BP537" s="419"/>
      <c r="BQ537" s="419"/>
      <c r="BR537" s="419"/>
      <c r="BS537" s="419"/>
      <c r="BT537" s="419"/>
      <c r="BU537" s="419"/>
      <c r="BV537" s="419"/>
      <c r="BW537" s="419"/>
      <c r="BX537" s="419"/>
      <c r="BY537" s="419"/>
      <c r="BZ537" s="420"/>
      <c r="CA537" s="420"/>
      <c r="CB537" s="420"/>
      <c r="CC537" s="420"/>
      <c r="CD537" s="420"/>
      <c r="CE537" s="420"/>
      <c r="CF537" s="420"/>
      <c r="CG537" s="420"/>
      <c r="CH537" s="420"/>
      <c r="CI537" s="420"/>
      <c r="CJ537" s="420"/>
      <c r="CK537" s="420"/>
      <c r="CL537" s="420"/>
      <c r="CM537" s="420"/>
      <c r="CN537" s="420"/>
      <c r="CO537" s="420"/>
      <c r="CP537" s="420"/>
      <c r="CQ537" s="420"/>
      <c r="CR537" s="420"/>
      <c r="CS537" s="420"/>
      <c r="CT537" s="420"/>
      <c r="CU537" s="420"/>
      <c r="CV537" s="420"/>
      <c r="CW537" s="420"/>
      <c r="CX537" s="420"/>
      <c r="CY537" s="420"/>
      <c r="CZ537" s="420"/>
    </row>
    <row r="538" s="424" customFormat="true" ht="25.15" customHeight="true" x14ac:dyDescent="0.2">
      <c r="C538" s="894" t="s">
        <v>454</v>
      </c>
      <c r="D538" s="848"/>
      <c r="E538" s="706">
        <v>0.15936838820736854</v>
      </c>
      <c r="F538" s="659"/>
      <c r="G538" s="659"/>
      <c r="H538" s="894" t="s">
        <v>478</v>
      </c>
      <c r="I538" s="848"/>
      <c r="J538" s="707">
        <v>3.6270642409856496E-3</v>
      </c>
      <c r="K538" s="659"/>
      <c r="L538" s="659"/>
      <c r="M538" s="894" t="s">
        <v>459</v>
      </c>
      <c r="N538" s="848"/>
      <c r="O538" s="708">
        <v>6.0015732848227761E-3</v>
      </c>
      <c r="P538" s="659"/>
      <c r="Q538" s="659"/>
      <c r="AI538" s="417"/>
      <c r="AJ538" s="417"/>
      <c r="AK538" s="417"/>
      <c r="AL538" s="417"/>
      <c r="AM538" s="417"/>
      <c r="AN538" s="417"/>
      <c r="AO538" s="417"/>
      <c r="AP538" s="417"/>
      <c r="AQ538" s="417"/>
      <c r="AR538" s="417"/>
      <c r="AS538" s="417"/>
      <c r="AT538" s="417"/>
      <c r="AU538" s="417"/>
      <c r="AV538" s="417"/>
      <c r="AW538" s="417"/>
      <c r="AX538" s="417"/>
      <c r="AY538" s="417"/>
      <c r="AZ538" s="417"/>
      <c r="BA538" s="419"/>
      <c r="BB538" s="495"/>
      <c r="BC538" s="419"/>
      <c r="BD538" s="419"/>
      <c r="BE538" s="419"/>
      <c r="BF538" s="419"/>
      <c r="BG538" s="419"/>
      <c r="BH538" s="419"/>
      <c r="BI538" s="419"/>
      <c r="BJ538" s="419"/>
      <c r="BK538" s="419"/>
      <c r="BL538" s="419"/>
      <c r="BM538" s="419"/>
      <c r="BN538" s="419"/>
      <c r="BO538" s="419"/>
      <c r="BP538" s="419"/>
      <c r="BQ538" s="419"/>
      <c r="BR538" s="419"/>
      <c r="BS538" s="419"/>
      <c r="BT538" s="419"/>
      <c r="BU538" s="419"/>
      <c r="BV538" s="419"/>
      <c r="BW538" s="419"/>
      <c r="BX538" s="419"/>
      <c r="BY538" s="419"/>
      <c r="BZ538" s="420"/>
      <c r="CA538" s="420"/>
      <c r="CB538" s="420"/>
      <c r="CC538" s="420"/>
      <c r="CD538" s="420"/>
      <c r="CE538" s="420"/>
      <c r="CF538" s="420"/>
      <c r="CG538" s="420"/>
      <c r="CH538" s="420"/>
      <c r="CI538" s="420"/>
      <c r="CJ538" s="420"/>
      <c r="CK538" s="420"/>
      <c r="CL538" s="420"/>
      <c r="CM538" s="420"/>
      <c r="CN538" s="420"/>
      <c r="CO538" s="420"/>
      <c r="CP538" s="420"/>
      <c r="CQ538" s="420"/>
      <c r="CR538" s="420"/>
      <c r="CS538" s="420"/>
      <c r="CT538" s="420"/>
      <c r="CU538" s="420"/>
      <c r="CV538" s="420"/>
      <c r="CW538" s="420"/>
      <c r="CX538" s="420"/>
      <c r="CY538" s="420"/>
      <c r="CZ538" s="420"/>
    </row>
    <row r="539" s="424" customFormat="true" ht="25.15" customHeight="true" x14ac:dyDescent="0.2">
      <c r="C539" s="894" t="s">
        <v>446</v>
      </c>
      <c r="D539" s="848"/>
      <c r="E539" s="706">
        <v>0.43682122380441768</v>
      </c>
      <c r="F539" s="659"/>
      <c r="G539" s="659"/>
      <c r="H539" s="894" t="s">
        <v>464</v>
      </c>
      <c r="I539" s="848"/>
      <c r="J539" s="707">
        <v>0.15263680202783578</v>
      </c>
      <c r="K539" s="659"/>
      <c r="L539" s="659"/>
      <c r="M539" s="894" t="s">
        <v>487</v>
      </c>
      <c r="N539" s="848"/>
      <c r="O539" s="708">
        <v>8.2843802399540562E-4</v>
      </c>
      <c r="P539" s="659"/>
      <c r="Q539" s="659"/>
      <c r="AI539" s="417"/>
      <c r="AJ539" s="417"/>
      <c r="AK539" s="417"/>
      <c r="AL539" s="417"/>
      <c r="AM539" s="417"/>
      <c r="AN539" s="417"/>
      <c r="AO539" s="417"/>
      <c r="AP539" s="417"/>
      <c r="AQ539" s="417"/>
      <c r="AR539" s="417"/>
      <c r="AS539" s="417"/>
      <c r="AT539" s="417"/>
      <c r="AU539" s="417"/>
      <c r="AV539" s="417"/>
      <c r="AW539" s="417"/>
      <c r="AX539" s="417"/>
      <c r="AY539" s="417"/>
      <c r="AZ539" s="417"/>
      <c r="BA539" s="419"/>
      <c r="BB539" s="495"/>
      <c r="BC539" s="419"/>
      <c r="BD539" s="419"/>
      <c r="BE539" s="419"/>
      <c r="BF539" s="419"/>
      <c r="BG539" s="419"/>
      <c r="BH539" s="419"/>
      <c r="BI539" s="419"/>
      <c r="BJ539" s="419"/>
      <c r="BK539" s="419"/>
      <c r="BL539" s="419"/>
      <c r="BM539" s="419"/>
      <c r="BN539" s="419"/>
      <c r="BO539" s="419"/>
      <c r="BP539" s="419"/>
      <c r="BQ539" s="419"/>
      <c r="BR539" s="419"/>
      <c r="BS539" s="419"/>
      <c r="BT539" s="419"/>
      <c r="BU539" s="419"/>
      <c r="BV539" s="419"/>
      <c r="BW539" s="419"/>
      <c r="BX539" s="419"/>
      <c r="BY539" s="419"/>
      <c r="BZ539" s="420"/>
      <c r="CA539" s="420"/>
      <c r="CB539" s="420"/>
      <c r="CC539" s="420"/>
      <c r="CD539" s="420"/>
      <c r="CE539" s="420"/>
      <c r="CF539" s="420"/>
      <c r="CG539" s="420"/>
      <c r="CH539" s="420"/>
      <c r="CI539" s="420"/>
      <c r="CJ539" s="420"/>
      <c r="CK539" s="420"/>
      <c r="CL539" s="420"/>
      <c r="CM539" s="420"/>
      <c r="CN539" s="420"/>
      <c r="CO539" s="420"/>
      <c r="CP539" s="420"/>
      <c r="CQ539" s="420"/>
      <c r="CR539" s="420"/>
      <c r="CS539" s="420"/>
      <c r="CT539" s="420"/>
      <c r="CU539" s="420"/>
      <c r="CV539" s="420"/>
      <c r="CW539" s="420"/>
      <c r="CX539" s="420"/>
      <c r="CY539" s="420"/>
      <c r="CZ539" s="420"/>
    </row>
    <row r="540" s="424" customFormat="true" ht="25.15" customHeight="true" x14ac:dyDescent="0.2">
      <c r="C540" s="894" t="s">
        <v>466</v>
      </c>
      <c r="D540" s="848"/>
      <c r="E540" s="706">
        <v>1.8182774559389808E-2</v>
      </c>
      <c r="F540" s="659"/>
      <c r="G540" s="659"/>
      <c r="H540" s="894" t="s">
        <v>482</v>
      </c>
      <c r="I540" s="848"/>
      <c r="J540" s="707">
        <v>4.2094650716131233E-3</v>
      </c>
      <c r="K540" s="659"/>
      <c r="L540" s="659"/>
      <c r="M540" s="894" t="s">
        <v>459</v>
      </c>
      <c r="N540" s="848"/>
      <c r="O540" s="708">
        <v>0.17451416047851886</v>
      </c>
      <c r="P540" s="659"/>
      <c r="Q540" s="659"/>
      <c r="AI540" s="417"/>
      <c r="AJ540" s="417"/>
      <c r="AK540" s="417"/>
      <c r="AL540" s="417"/>
      <c r="AM540" s="417"/>
      <c r="AN540" s="417"/>
      <c r="AO540" s="417"/>
      <c r="AP540" s="417"/>
      <c r="AQ540" s="417"/>
      <c r="AR540" s="417"/>
      <c r="AS540" s="417"/>
      <c r="AT540" s="417"/>
      <c r="AU540" s="417"/>
      <c r="AV540" s="417"/>
      <c r="AW540" s="417"/>
      <c r="AX540" s="417"/>
      <c r="AY540" s="417"/>
      <c r="AZ540" s="417"/>
      <c r="BA540" s="419"/>
      <c r="BB540" s="495"/>
      <c r="BC540" s="419"/>
      <c r="BD540" s="419"/>
      <c r="BE540" s="419"/>
      <c r="BF540" s="419"/>
      <c r="BG540" s="419"/>
      <c r="BH540" s="419"/>
      <c r="BI540" s="419"/>
      <c r="BJ540" s="419"/>
      <c r="BK540" s="419"/>
      <c r="BL540" s="419"/>
      <c r="BM540" s="419"/>
      <c r="BN540" s="419"/>
      <c r="BO540" s="419"/>
      <c r="BP540" s="419"/>
      <c r="BQ540" s="419"/>
      <c r="BR540" s="419"/>
      <c r="BS540" s="419"/>
      <c r="BT540" s="419"/>
      <c r="BU540" s="419"/>
      <c r="BV540" s="419"/>
      <c r="BW540" s="419"/>
      <c r="BX540" s="419"/>
      <c r="BY540" s="419"/>
      <c r="BZ540" s="420"/>
      <c r="CA540" s="420"/>
      <c r="CB540" s="420"/>
      <c r="CC540" s="420"/>
      <c r="CD540" s="420"/>
      <c r="CE540" s="420"/>
      <c r="CF540" s="420"/>
      <c r="CG540" s="420"/>
      <c r="CH540" s="420"/>
      <c r="CI540" s="420"/>
      <c r="CJ540" s="420"/>
      <c r="CK540" s="420"/>
      <c r="CL540" s="420"/>
      <c r="CM540" s="420"/>
      <c r="CN540" s="420"/>
      <c r="CO540" s="420"/>
      <c r="CP540" s="420"/>
      <c r="CQ540" s="420"/>
      <c r="CR540" s="420"/>
      <c r="CS540" s="420"/>
      <c r="CT540" s="420"/>
      <c r="CU540" s="420"/>
      <c r="CV540" s="420"/>
      <c r="CW540" s="420"/>
      <c r="CX540" s="420"/>
      <c r="CY540" s="420"/>
      <c r="CZ540" s="420"/>
    </row>
    <row r="541" s="424" customFormat="true" ht="25.15" customHeight="true" x14ac:dyDescent="0.2">
      <c r="C541" s="894" t="s">
        <v>453</v>
      </c>
      <c r="D541" s="848"/>
      <c r="E541" s="706">
        <v>0.17250735381024748</v>
      </c>
      <c r="F541" s="659"/>
      <c r="G541" s="659"/>
      <c r="H541" s="894" t="s">
        <v>455</v>
      </c>
      <c r="I541" s="848"/>
      <c r="J541" s="707">
        <v>0.16593744224968601</v>
      </c>
      <c r="K541" s="659"/>
      <c r="L541" s="659"/>
      <c r="M541" s="894" t="s">
        <v>469</v>
      </c>
      <c r="N541" s="848"/>
      <c r="O541" s="708">
        <v>7.5705227833857386E-2</v>
      </c>
      <c r="P541" s="659"/>
      <c r="Q541" s="659"/>
      <c r="AI541" s="417"/>
      <c r="AJ541" s="417"/>
      <c r="AK541" s="417"/>
      <c r="AL541" s="417"/>
      <c r="AM541" s="417"/>
      <c r="AN541" s="417"/>
      <c r="AO541" s="417"/>
      <c r="AP541" s="417"/>
      <c r="AQ541" s="417"/>
      <c r="AR541" s="417"/>
      <c r="AS541" s="417"/>
      <c r="AT541" s="417"/>
      <c r="AU541" s="417"/>
      <c r="AV541" s="417"/>
      <c r="AW541" s="417"/>
      <c r="AX541" s="417"/>
      <c r="AY541" s="417"/>
      <c r="AZ541" s="417"/>
      <c r="BA541" s="419"/>
      <c r="BB541" s="495"/>
      <c r="BC541" s="419"/>
      <c r="BD541" s="419"/>
      <c r="BE541" s="419"/>
      <c r="BF541" s="419"/>
      <c r="BG541" s="419"/>
      <c r="BH541" s="419"/>
      <c r="BI541" s="419"/>
      <c r="BJ541" s="419"/>
      <c r="BK541" s="419"/>
      <c r="BL541" s="419"/>
      <c r="BM541" s="419"/>
      <c r="BN541" s="419"/>
      <c r="BO541" s="419"/>
      <c r="BP541" s="419"/>
      <c r="BQ541" s="419"/>
      <c r="BR541" s="419"/>
      <c r="BS541" s="419"/>
      <c r="BT541" s="419"/>
      <c r="BU541" s="419"/>
      <c r="BV541" s="419"/>
      <c r="BW541" s="419"/>
      <c r="BX541" s="419"/>
      <c r="BY541" s="419"/>
      <c r="BZ541" s="420"/>
      <c r="CA541" s="420"/>
      <c r="CB541" s="420"/>
      <c r="CC541" s="420"/>
      <c r="CD541" s="420"/>
      <c r="CE541" s="420"/>
      <c r="CF541" s="420"/>
      <c r="CG541" s="420"/>
      <c r="CH541" s="420"/>
      <c r="CI541" s="420"/>
      <c r="CJ541" s="420"/>
      <c r="CK541" s="420"/>
      <c r="CL541" s="420"/>
      <c r="CM541" s="420"/>
      <c r="CN541" s="420"/>
      <c r="CO541" s="420"/>
      <c r="CP541" s="420"/>
      <c r="CQ541" s="420"/>
      <c r="CR541" s="420"/>
      <c r="CS541" s="420"/>
      <c r="CT541" s="420"/>
      <c r="CU541" s="420"/>
      <c r="CV541" s="420"/>
      <c r="CW541" s="420"/>
      <c r="CX541" s="420"/>
      <c r="CY541" s="420"/>
      <c r="CZ541" s="420"/>
    </row>
    <row r="542" s="424" customFormat="true" ht="25.15" customHeight="true" x14ac:dyDescent="0.2">
      <c r="C542" s="894" t="s">
        <v>478</v>
      </c>
      <c r="D542" s="848"/>
      <c r="E542" s="706">
        <v>3.1569823533934009E-3</v>
      </c>
      <c r="F542" s="659"/>
      <c r="G542" s="659"/>
      <c r="H542" s="894" t="s">
        <v>465</v>
      </c>
      <c r="I542" s="848"/>
      <c r="J542" s="707">
        <v>7.9046014747307269E-2</v>
      </c>
      <c r="K542" s="659"/>
      <c r="L542" s="659"/>
      <c r="M542" s="894" t="s">
        <v>481</v>
      </c>
      <c r="N542" s="848"/>
      <c r="O542" s="708">
        <v>5.7580614699348984E-3</v>
      </c>
      <c r="P542" s="659"/>
      <c r="Q542" s="659"/>
      <c r="AI542" s="417"/>
      <c r="AJ542" s="417"/>
      <c r="AK542" s="417"/>
      <c r="AL542" s="417"/>
      <c r="AM542" s="417"/>
      <c r="AN542" s="417"/>
      <c r="AO542" s="417"/>
      <c r="AP542" s="417"/>
      <c r="AQ542" s="417"/>
      <c r="AR542" s="417"/>
      <c r="AS542" s="417"/>
      <c r="AT542" s="417"/>
      <c r="AU542" s="417"/>
      <c r="AV542" s="417"/>
      <c r="AW542" s="417"/>
      <c r="AX542" s="417"/>
      <c r="AY542" s="417"/>
      <c r="AZ542" s="417"/>
      <c r="BA542" s="419"/>
      <c r="BB542" s="495"/>
      <c r="BC542" s="419"/>
      <c r="BD542" s="419"/>
      <c r="BE542" s="419"/>
      <c r="BF542" s="419"/>
      <c r="BG542" s="419"/>
      <c r="BH542" s="419"/>
      <c r="BI542" s="419"/>
      <c r="BJ542" s="419"/>
      <c r="BK542" s="419"/>
      <c r="BL542" s="419"/>
      <c r="BM542" s="419"/>
      <c r="BN542" s="419"/>
      <c r="BO542" s="419"/>
      <c r="BP542" s="419"/>
      <c r="BQ542" s="419"/>
      <c r="BR542" s="419"/>
      <c r="BS542" s="419"/>
      <c r="BT542" s="419"/>
      <c r="BU542" s="419"/>
      <c r="BV542" s="419"/>
      <c r="BW542" s="419"/>
      <c r="BX542" s="419"/>
      <c r="BY542" s="419"/>
      <c r="BZ542" s="420"/>
      <c r="CA542" s="420"/>
      <c r="CB542" s="420"/>
      <c r="CC542" s="420"/>
      <c r="CD542" s="420"/>
      <c r="CE542" s="420"/>
      <c r="CF542" s="420"/>
      <c r="CG542" s="420"/>
      <c r="CH542" s="420"/>
      <c r="CI542" s="420"/>
      <c r="CJ542" s="420"/>
      <c r="CK542" s="420"/>
      <c r="CL542" s="420"/>
      <c r="CM542" s="420"/>
      <c r="CN542" s="420"/>
      <c r="CO542" s="420"/>
      <c r="CP542" s="420"/>
      <c r="CQ542" s="420"/>
      <c r="CR542" s="420"/>
      <c r="CS542" s="420"/>
      <c r="CT542" s="420"/>
      <c r="CU542" s="420"/>
      <c r="CV542" s="420"/>
      <c r="CW542" s="420"/>
      <c r="CX542" s="420"/>
      <c r="CY542" s="420"/>
      <c r="CZ542" s="420"/>
    </row>
    <row r="543" s="424" customFormat="true" ht="25.15" customHeight="true" x14ac:dyDescent="0.2">
      <c r="C543" s="894" t="s">
        <v>464</v>
      </c>
      <c r="D543" s="848"/>
      <c r="E543" s="706">
        <v>0.13539526941918612</v>
      </c>
      <c r="F543" s="659"/>
      <c r="G543" s="659"/>
      <c r="H543" s="894" t="s">
        <v>477</v>
      </c>
      <c r="I543" s="848"/>
      <c r="J543" s="707">
        <v>1.3525040231774846E-2</v>
      </c>
      <c r="K543" s="659"/>
      <c r="L543" s="659"/>
      <c r="M543" s="894" t="s">
        <v>462</v>
      </c>
      <c r="N543" s="848"/>
      <c r="O543" s="708">
        <v>0.12624120300616909</v>
      </c>
      <c r="P543" s="659"/>
      <c r="Q543" s="659"/>
      <c r="AI543" s="417"/>
      <c r="AJ543" s="417"/>
      <c r="AK543" s="417"/>
      <c r="AL543" s="417"/>
      <c r="AM543" s="417"/>
      <c r="AN543" s="417"/>
      <c r="AO543" s="417"/>
      <c r="AP543" s="417"/>
      <c r="AQ543" s="417"/>
      <c r="AR543" s="417"/>
      <c r="AS543" s="417"/>
      <c r="AT543" s="417"/>
      <c r="AU543" s="417"/>
      <c r="AV543" s="417"/>
      <c r="AW543" s="417"/>
      <c r="AX543" s="417"/>
      <c r="AY543" s="417"/>
      <c r="AZ543" s="417"/>
      <c r="BA543" s="419"/>
      <c r="BB543" s="495"/>
      <c r="BC543" s="419"/>
      <c r="BD543" s="419"/>
      <c r="BE543" s="419"/>
      <c r="BF543" s="419"/>
      <c r="BG543" s="419"/>
      <c r="BH543" s="419"/>
      <c r="BI543" s="419"/>
      <c r="BJ543" s="419"/>
      <c r="BK543" s="419"/>
      <c r="BL543" s="419"/>
      <c r="BM543" s="419"/>
      <c r="BN543" s="419"/>
      <c r="BO543" s="419"/>
      <c r="BP543" s="419"/>
      <c r="BQ543" s="419"/>
      <c r="BR543" s="419"/>
      <c r="BS543" s="419"/>
      <c r="BT543" s="419"/>
      <c r="BU543" s="419"/>
      <c r="BV543" s="419"/>
      <c r="BW543" s="419"/>
      <c r="BX543" s="419"/>
      <c r="BY543" s="419"/>
      <c r="BZ543" s="420"/>
      <c r="CA543" s="420"/>
      <c r="CB543" s="420"/>
      <c r="CC543" s="420"/>
      <c r="CD543" s="420"/>
      <c r="CE543" s="420"/>
      <c r="CF543" s="420"/>
      <c r="CG543" s="420"/>
      <c r="CH543" s="420"/>
      <c r="CI543" s="420"/>
      <c r="CJ543" s="420"/>
      <c r="CK543" s="420"/>
      <c r="CL543" s="420"/>
      <c r="CM543" s="420"/>
      <c r="CN543" s="420"/>
      <c r="CO543" s="420"/>
      <c r="CP543" s="420"/>
      <c r="CQ543" s="420"/>
      <c r="CR543" s="420"/>
      <c r="CS543" s="420"/>
      <c r="CT543" s="420"/>
      <c r="CU543" s="420"/>
      <c r="CV543" s="420"/>
      <c r="CW543" s="420"/>
      <c r="CX543" s="420"/>
      <c r="CY543" s="420"/>
      <c r="CZ543" s="420"/>
    </row>
    <row r="544" s="424" customFormat="true" ht="25.15" customHeight="true" x14ac:dyDescent="0.2">
      <c r="C544" s="894" t="s">
        <v>482</v>
      </c>
      <c r="D544" s="848"/>
      <c r="E544" s="706">
        <v>3.0957450205923204E-3</v>
      </c>
      <c r="F544" s="659"/>
      <c r="G544" s="659"/>
      <c r="H544" s="894" t="s">
        <v>470</v>
      </c>
      <c r="I544" s="848"/>
      <c r="J544" s="707">
        <v>4.5863576782733513E-2</v>
      </c>
      <c r="K544" s="659"/>
      <c r="L544" s="659"/>
      <c r="M544" s="894" t="s">
        <v>467</v>
      </c>
      <c r="N544" s="848"/>
      <c r="O544" s="708">
        <v>9.3181794483459271E-2</v>
      </c>
      <c r="P544" s="659"/>
      <c r="Q544" s="659"/>
      <c r="AI544" s="417"/>
      <c r="AJ544" s="417"/>
      <c r="AK544" s="417"/>
      <c r="AL544" s="417"/>
      <c r="AM544" s="417"/>
      <c r="AN544" s="417"/>
      <c r="AO544" s="417"/>
      <c r="AP544" s="417"/>
      <c r="AQ544" s="417"/>
      <c r="AR544" s="417"/>
      <c r="AS544" s="417"/>
      <c r="AT544" s="417"/>
      <c r="AU544" s="417"/>
      <c r="AV544" s="417"/>
      <c r="AW544" s="417"/>
      <c r="AX544" s="417"/>
      <c r="AY544" s="417"/>
      <c r="AZ544" s="417"/>
      <c r="BA544" s="419"/>
      <c r="BB544" s="495"/>
      <c r="BC544" s="419"/>
      <c r="BD544" s="419"/>
      <c r="BE544" s="419"/>
      <c r="BF544" s="419"/>
      <c r="BG544" s="419"/>
      <c r="BH544" s="419"/>
      <c r="BI544" s="419"/>
      <c r="BJ544" s="419"/>
      <c r="BK544" s="419"/>
      <c r="BL544" s="419"/>
      <c r="BM544" s="419"/>
      <c r="BN544" s="419"/>
      <c r="BO544" s="419"/>
      <c r="BP544" s="419"/>
      <c r="BQ544" s="419"/>
      <c r="BR544" s="419"/>
      <c r="BS544" s="419"/>
      <c r="BT544" s="419"/>
      <c r="BU544" s="419"/>
      <c r="BV544" s="419"/>
      <c r="BW544" s="419"/>
      <c r="BX544" s="419"/>
      <c r="BY544" s="419"/>
      <c r="BZ544" s="420"/>
      <c r="CA544" s="420"/>
      <c r="CB544" s="420"/>
      <c r="CC544" s="420"/>
      <c r="CD544" s="420"/>
      <c r="CE544" s="420"/>
      <c r="CF544" s="420"/>
      <c r="CG544" s="420"/>
      <c r="CH544" s="420"/>
      <c r="CI544" s="420"/>
      <c r="CJ544" s="420"/>
      <c r="CK544" s="420"/>
      <c r="CL544" s="420"/>
      <c r="CM544" s="420"/>
      <c r="CN544" s="420"/>
      <c r="CO544" s="420"/>
      <c r="CP544" s="420"/>
      <c r="CQ544" s="420"/>
      <c r="CR544" s="420"/>
      <c r="CS544" s="420"/>
      <c r="CT544" s="420"/>
      <c r="CU544" s="420"/>
      <c r="CV544" s="420"/>
      <c r="CW544" s="420"/>
      <c r="CX544" s="420"/>
      <c r="CY544" s="420"/>
      <c r="CZ544" s="420"/>
    </row>
    <row r="545" s="424" customFormat="true" ht="25.15" customHeight="true" x14ac:dyDescent="0.2">
      <c r="C545" s="894" t="s">
        <v>455</v>
      </c>
      <c r="D545" s="848"/>
      <c r="E545" s="706">
        <v>0.18249323810620283</v>
      </c>
      <c r="F545" s="659"/>
      <c r="G545" s="659"/>
      <c r="H545" s="894" t="s">
        <v>468</v>
      </c>
      <c r="I545" s="848"/>
      <c r="J545" s="707">
        <v>5.9195422576062022E-2</v>
      </c>
      <c r="K545" s="659"/>
      <c r="L545" s="659"/>
      <c r="M545" s="894" t="s">
        <v>463</v>
      </c>
      <c r="N545" s="848"/>
      <c r="O545" s="708">
        <v>0.12594515936880499</v>
      </c>
      <c r="P545" s="659"/>
      <c r="Q545" s="659"/>
      <c r="AI545" s="417"/>
      <c r="AJ545" s="417"/>
      <c r="AK545" s="417"/>
      <c r="AL545" s="417"/>
      <c r="AM545" s="417"/>
      <c r="AN545" s="417"/>
      <c r="AO545" s="417"/>
      <c r="AP545" s="417"/>
      <c r="AQ545" s="417"/>
      <c r="AR545" s="417"/>
      <c r="AS545" s="417"/>
      <c r="AT545" s="417"/>
      <c r="AU545" s="417"/>
      <c r="AV545" s="417"/>
      <c r="AW545" s="417"/>
      <c r="AX545" s="417"/>
      <c r="AY545" s="417"/>
      <c r="AZ545" s="417"/>
      <c r="BA545" s="419"/>
      <c r="BB545" s="495"/>
      <c r="BC545" s="419"/>
      <c r="BD545" s="419"/>
      <c r="BE545" s="419"/>
      <c r="BF545" s="419"/>
      <c r="BG545" s="419"/>
      <c r="BH545" s="419"/>
      <c r="BI545" s="419"/>
      <c r="BJ545" s="419"/>
      <c r="BK545" s="419"/>
      <c r="BL545" s="419"/>
      <c r="BM545" s="419"/>
      <c r="BN545" s="419"/>
      <c r="BO545" s="419"/>
      <c r="BP545" s="419"/>
      <c r="BQ545" s="419"/>
      <c r="BR545" s="419"/>
      <c r="BS545" s="419"/>
      <c r="BT545" s="419"/>
      <c r="BU545" s="419"/>
      <c r="BV545" s="419"/>
      <c r="BW545" s="419"/>
      <c r="BX545" s="419"/>
      <c r="BY545" s="419"/>
      <c r="BZ545" s="420"/>
      <c r="CA545" s="420"/>
      <c r="CB545" s="420"/>
      <c r="CC545" s="420"/>
      <c r="CD545" s="420"/>
      <c r="CE545" s="420"/>
      <c r="CF545" s="420"/>
      <c r="CG545" s="420"/>
      <c r="CH545" s="420"/>
      <c r="CI545" s="420"/>
      <c r="CJ545" s="420"/>
      <c r="CK545" s="420"/>
      <c r="CL545" s="420"/>
      <c r="CM545" s="420"/>
      <c r="CN545" s="420"/>
      <c r="CO545" s="420"/>
      <c r="CP545" s="420"/>
      <c r="CQ545" s="420"/>
      <c r="CR545" s="420"/>
      <c r="CS545" s="420"/>
      <c r="CT545" s="420"/>
      <c r="CU545" s="420"/>
      <c r="CV545" s="420"/>
      <c r="CW545" s="420"/>
      <c r="CX545" s="420"/>
      <c r="CY545" s="420"/>
      <c r="CZ545" s="420"/>
    </row>
    <row r="546" s="424" customFormat="true" ht="25.15" customHeight="true" x14ac:dyDescent="0.2">
      <c r="C546" s="894" t="s">
        <v>465</v>
      </c>
      <c r="D546" s="848"/>
      <c r="E546" s="706">
        <v>8.1109301052354518E-2</v>
      </c>
      <c r="F546" s="659"/>
      <c r="G546" s="659"/>
      <c r="H546" s="894" t="s">
        <v>459</v>
      </c>
      <c r="I546" s="848"/>
      <c r="J546" s="707">
        <v>8.7943153842540339E-2</v>
      </c>
      <c r="K546" s="659"/>
      <c r="L546" s="659"/>
      <c r="M546" s="894" t="s">
        <v>472</v>
      </c>
      <c r="N546" s="848"/>
      <c r="O546" s="708">
        <v>5.5384962508140165E-2</v>
      </c>
      <c r="P546" s="659"/>
      <c r="Q546" s="659"/>
      <c r="AI546" s="417"/>
      <c r="AJ546" s="417"/>
      <c r="AK546" s="417"/>
      <c r="AL546" s="417"/>
      <c r="AM546" s="417"/>
      <c r="AN546" s="417"/>
      <c r="AO546" s="417"/>
      <c r="AP546" s="417"/>
      <c r="AQ546" s="417"/>
      <c r="AR546" s="417"/>
      <c r="AS546" s="417"/>
      <c r="AT546" s="417"/>
      <c r="AU546" s="417"/>
      <c r="AV546" s="417"/>
      <c r="AW546" s="417"/>
      <c r="AX546" s="417"/>
      <c r="AY546" s="417"/>
      <c r="AZ546" s="417"/>
      <c r="BA546" s="419"/>
      <c r="BB546" s="495"/>
      <c r="BC546" s="419"/>
      <c r="BD546" s="419"/>
      <c r="BE546" s="419"/>
      <c r="BF546" s="419"/>
      <c r="BG546" s="419"/>
      <c r="BH546" s="419"/>
      <c r="BI546" s="419"/>
      <c r="BJ546" s="419"/>
      <c r="BK546" s="419"/>
      <c r="BL546" s="419"/>
      <c r="BM546" s="419"/>
      <c r="BN546" s="419"/>
      <c r="BO546" s="419"/>
      <c r="BP546" s="419"/>
      <c r="BQ546" s="419"/>
      <c r="BR546" s="419"/>
      <c r="BS546" s="419"/>
      <c r="BT546" s="419"/>
      <c r="BU546" s="419"/>
      <c r="BV546" s="419"/>
      <c r="BW546" s="419"/>
      <c r="BX546" s="419"/>
      <c r="BY546" s="419"/>
      <c r="BZ546" s="420"/>
      <c r="CA546" s="420"/>
      <c r="CB546" s="420"/>
      <c r="CC546" s="420"/>
      <c r="CD546" s="420"/>
      <c r="CE546" s="420"/>
      <c r="CF546" s="420"/>
      <c r="CG546" s="420"/>
      <c r="CH546" s="420"/>
      <c r="CI546" s="420"/>
      <c r="CJ546" s="420"/>
      <c r="CK546" s="420"/>
      <c r="CL546" s="420"/>
      <c r="CM546" s="420"/>
      <c r="CN546" s="420"/>
      <c r="CO546" s="420"/>
      <c r="CP546" s="420"/>
      <c r="CQ546" s="420"/>
      <c r="CR546" s="420"/>
      <c r="CS546" s="420"/>
      <c r="CT546" s="420"/>
      <c r="CU546" s="420"/>
      <c r="CV546" s="420"/>
      <c r="CW546" s="420"/>
      <c r="CX546" s="420"/>
      <c r="CY546" s="420"/>
      <c r="CZ546" s="420"/>
    </row>
    <row r="547" s="424" customFormat="true" ht="25.15" customHeight="true" x14ac:dyDescent="0.2">
      <c r="C547" s="894" t="s">
        <v>477</v>
      </c>
      <c r="D547" s="848"/>
      <c r="E547" s="706">
        <v>1.3381086792167976E-2</v>
      </c>
      <c r="F547" s="659"/>
      <c r="G547" s="659"/>
      <c r="H547" s="894" t="s">
        <v>487</v>
      </c>
      <c r="I547" s="848"/>
      <c r="J547" s="707">
        <v>3.2697489525756248E-4</v>
      </c>
      <c r="K547" s="659"/>
      <c r="L547" s="659"/>
      <c r="M547" s="894" t="s">
        <v>451</v>
      </c>
      <c r="N547" s="848"/>
      <c r="O547" s="709">
        <v>0.12081617654575286</v>
      </c>
      <c r="P547" s="659"/>
      <c r="Q547" s="659"/>
      <c r="AI547" s="417"/>
      <c r="AJ547" s="417"/>
      <c r="AK547" s="417"/>
      <c r="AL547" s="417"/>
      <c r="AM547" s="417"/>
      <c r="AN547" s="417"/>
      <c r="AO547" s="417"/>
      <c r="AP547" s="417"/>
      <c r="AQ547" s="417"/>
      <c r="AR547" s="417"/>
      <c r="AS547" s="417"/>
      <c r="AT547" s="417"/>
      <c r="AU547" s="417"/>
      <c r="AV547" s="417"/>
      <c r="AW547" s="417"/>
      <c r="AX547" s="417"/>
      <c r="AY547" s="417"/>
      <c r="AZ547" s="417"/>
      <c r="BA547" s="419"/>
      <c r="BB547" s="495"/>
      <c r="BC547" s="419"/>
      <c r="BD547" s="419"/>
      <c r="BE547" s="419"/>
      <c r="BF547" s="419"/>
      <c r="BG547" s="419"/>
      <c r="BH547" s="419"/>
      <c r="BI547" s="419"/>
      <c r="BJ547" s="419"/>
      <c r="BK547" s="419"/>
      <c r="BL547" s="419"/>
      <c r="BM547" s="419"/>
      <c r="BN547" s="419"/>
      <c r="BO547" s="419"/>
      <c r="BP547" s="419"/>
      <c r="BQ547" s="419"/>
      <c r="BR547" s="419"/>
      <c r="BS547" s="419"/>
      <c r="BT547" s="419"/>
      <c r="BU547" s="419"/>
      <c r="BV547" s="419"/>
      <c r="BW547" s="419"/>
      <c r="BX547" s="419"/>
      <c r="BY547" s="419"/>
      <c r="BZ547" s="420"/>
      <c r="CA547" s="420"/>
      <c r="CB547" s="420"/>
      <c r="CC547" s="420"/>
      <c r="CD547" s="420"/>
      <c r="CE547" s="420"/>
      <c r="CF547" s="420"/>
      <c r="CG547" s="420"/>
      <c r="CH547" s="420"/>
      <c r="CI547" s="420"/>
      <c r="CJ547" s="420"/>
      <c r="CK547" s="420"/>
      <c r="CL547" s="420"/>
      <c r="CM547" s="420"/>
      <c r="CN547" s="420"/>
      <c r="CO547" s="420"/>
      <c r="CP547" s="420"/>
      <c r="CQ547" s="420"/>
      <c r="CR547" s="420"/>
      <c r="CS547" s="420"/>
      <c r="CT547" s="420"/>
      <c r="CU547" s="420"/>
      <c r="CV547" s="420"/>
      <c r="CW547" s="420"/>
      <c r="CX547" s="420"/>
      <c r="CY547" s="420"/>
      <c r="CZ547" s="420"/>
    </row>
    <row r="548" s="424" customFormat="true" ht="25.15" customHeight="true" x14ac:dyDescent="0.2">
      <c r="C548" s="894" t="s">
        <v>470</v>
      </c>
      <c r="D548" s="848"/>
      <c r="E548" s="706">
        <v>9.7721072358947864E-2</v>
      </c>
      <c r="F548" s="659"/>
      <c r="G548" s="659"/>
      <c r="H548" s="894" t="s">
        <v>459</v>
      </c>
      <c r="I548" s="848"/>
      <c r="J548" s="707">
        <v>3.1397346328818098E-3</v>
      </c>
      <c r="K548" s="659"/>
      <c r="L548" s="659"/>
      <c r="M548" s="849"/>
      <c r="N548" s="848"/>
      <c r="O548" s="660"/>
      <c r="P548" s="659"/>
      <c r="Q548" s="659"/>
      <c r="AI548" s="417"/>
      <c r="AJ548" s="417"/>
      <c r="AK548" s="417"/>
      <c r="AL548" s="417"/>
      <c r="AM548" s="417"/>
      <c r="AN548" s="417"/>
      <c r="AO548" s="417"/>
      <c r="AP548" s="417"/>
      <c r="AQ548" s="417"/>
      <c r="AR548" s="417"/>
      <c r="AS548" s="417"/>
      <c r="AT548" s="417"/>
      <c r="AU548" s="417"/>
      <c r="AV548" s="417"/>
      <c r="AW548" s="417"/>
      <c r="AX548" s="417"/>
      <c r="AY548" s="417"/>
      <c r="AZ548" s="417"/>
      <c r="BA548" s="419"/>
      <c r="BB548" s="495"/>
      <c r="BC548" s="419"/>
      <c r="BD548" s="419"/>
      <c r="BE548" s="419"/>
      <c r="BF548" s="419"/>
      <c r="BG548" s="419"/>
      <c r="BH548" s="419"/>
      <c r="BI548" s="419"/>
      <c r="BJ548" s="419"/>
      <c r="BK548" s="419"/>
      <c r="BL548" s="419"/>
      <c r="BM548" s="419"/>
      <c r="BN548" s="419"/>
      <c r="BO548" s="419"/>
      <c r="BP548" s="419"/>
      <c r="BQ548" s="419"/>
      <c r="BR548" s="419"/>
      <c r="BS548" s="419"/>
      <c r="BT548" s="419"/>
      <c r="BU548" s="419"/>
      <c r="BV548" s="419"/>
      <c r="BW548" s="419"/>
      <c r="BX548" s="419"/>
      <c r="BY548" s="419"/>
      <c r="BZ548" s="420"/>
      <c r="CA548" s="420"/>
      <c r="CB548" s="420"/>
      <c r="CC548" s="420"/>
      <c r="CD548" s="420"/>
      <c r="CE548" s="420"/>
      <c r="CF548" s="420"/>
      <c r="CG548" s="420"/>
      <c r="CH548" s="420"/>
      <c r="CI548" s="420"/>
      <c r="CJ548" s="420"/>
      <c r="CK548" s="420"/>
      <c r="CL548" s="420"/>
      <c r="CM548" s="420"/>
      <c r="CN548" s="420"/>
      <c r="CO548" s="420"/>
      <c r="CP548" s="420"/>
      <c r="CQ548" s="420"/>
      <c r="CR548" s="420"/>
      <c r="CS548" s="420"/>
      <c r="CT548" s="420"/>
      <c r="CU548" s="420"/>
      <c r="CV548" s="420"/>
      <c r="CW548" s="420"/>
      <c r="CX548" s="420"/>
      <c r="CY548" s="420"/>
      <c r="CZ548" s="420"/>
    </row>
    <row r="549" s="424" customFormat="true" ht="25.15" customHeight="true" x14ac:dyDescent="0.2">
      <c r="C549" s="894" t="s">
        <v>468</v>
      </c>
      <c r="D549" s="848"/>
      <c r="E549" s="706">
        <v>0.11331424827462921</v>
      </c>
      <c r="F549" s="659"/>
      <c r="G549" s="659"/>
      <c r="H549" s="894" t="s">
        <v>469</v>
      </c>
      <c r="I549" s="848"/>
      <c r="J549" s="707">
        <v>1.1785845035301411E-2</v>
      </c>
      <c r="K549" s="659"/>
      <c r="L549" s="659"/>
      <c r="M549" s="849"/>
      <c r="N549" s="848"/>
      <c r="O549" s="659"/>
      <c r="P549" s="659"/>
      <c r="Q549" s="659"/>
      <c r="AI549" s="417"/>
      <c r="AJ549" s="417"/>
      <c r="AK549" s="417"/>
      <c r="AL549" s="417"/>
      <c r="AM549" s="417"/>
      <c r="AN549" s="417"/>
      <c r="AO549" s="417"/>
      <c r="AP549" s="417"/>
      <c r="AQ549" s="417"/>
      <c r="AR549" s="417"/>
      <c r="AS549" s="417"/>
      <c r="AT549" s="417"/>
      <c r="AU549" s="417"/>
      <c r="AV549" s="417"/>
      <c r="AW549" s="417"/>
      <c r="AX549" s="417"/>
      <c r="AY549" s="417"/>
      <c r="AZ549" s="417"/>
      <c r="BA549" s="419"/>
      <c r="BB549" s="495"/>
      <c r="BC549" s="419"/>
      <c r="BD549" s="419"/>
      <c r="BE549" s="419"/>
      <c r="BF549" s="419"/>
      <c r="BG549" s="419"/>
      <c r="BH549" s="419"/>
      <c r="BI549" s="419"/>
      <c r="BJ549" s="419"/>
      <c r="BK549" s="419"/>
      <c r="BL549" s="419"/>
      <c r="BM549" s="419"/>
      <c r="BN549" s="419"/>
      <c r="BO549" s="419"/>
      <c r="BP549" s="419"/>
      <c r="BQ549" s="419"/>
      <c r="BR549" s="419"/>
      <c r="BS549" s="419"/>
      <c r="BT549" s="419"/>
      <c r="BU549" s="419"/>
      <c r="BV549" s="419"/>
      <c r="BW549" s="419"/>
      <c r="BX549" s="419"/>
      <c r="BY549" s="419"/>
      <c r="BZ549" s="420"/>
      <c r="CA549" s="420"/>
      <c r="CB549" s="420"/>
      <c r="CC549" s="420"/>
      <c r="CD549" s="420"/>
      <c r="CE549" s="420"/>
      <c r="CF549" s="420"/>
      <c r="CG549" s="420"/>
      <c r="CH549" s="420"/>
      <c r="CI549" s="420"/>
      <c r="CJ549" s="420"/>
      <c r="CK549" s="420"/>
      <c r="CL549" s="420"/>
      <c r="CM549" s="420"/>
      <c r="CN549" s="420"/>
      <c r="CO549" s="420"/>
      <c r="CP549" s="420"/>
      <c r="CQ549" s="420"/>
      <c r="CR549" s="420"/>
      <c r="CS549" s="420"/>
      <c r="CT549" s="420"/>
      <c r="CU549" s="420"/>
      <c r="CV549" s="420"/>
      <c r="CW549" s="420"/>
      <c r="CX549" s="420"/>
      <c r="CY549" s="420"/>
      <c r="CZ549" s="420"/>
    </row>
    <row r="550" s="424" customFormat="true" ht="25.15" customHeight="true" x14ac:dyDescent="0.2">
      <c r="C550" s="894" t="s">
        <v>459</v>
      </c>
      <c r="D550" s="848"/>
      <c r="E550" s="706">
        <v>0.15401871104348838</v>
      </c>
      <c r="F550" s="659"/>
      <c r="G550" s="659"/>
      <c r="H550" s="894" t="s">
        <v>481</v>
      </c>
      <c r="I550" s="848"/>
      <c r="J550" s="707">
        <v>1.740176949993981E-3</v>
      </c>
      <c r="K550" s="659"/>
      <c r="L550" s="659"/>
      <c r="M550" s="895" t="s">
        <v>259</v>
      </c>
      <c r="N550" s="848"/>
      <c r="O550" s="848"/>
      <c r="P550" s="848"/>
      <c r="Q550" s="848"/>
      <c r="AI550" s="417"/>
      <c r="AJ550" s="417"/>
      <c r="AK550" s="417"/>
      <c r="AL550" s="417"/>
      <c r="AM550" s="417"/>
      <c r="AN550" s="417"/>
      <c r="AO550" s="417"/>
      <c r="AP550" s="417"/>
      <c r="AQ550" s="417"/>
      <c r="AR550" s="417"/>
      <c r="AS550" s="417"/>
      <c r="AT550" s="417"/>
      <c r="AU550" s="417"/>
      <c r="AV550" s="417"/>
      <c r="AW550" s="417"/>
      <c r="AX550" s="417"/>
      <c r="AY550" s="417"/>
      <c r="AZ550" s="417"/>
      <c r="BA550" s="419"/>
      <c r="BB550" s="495"/>
      <c r="BC550" s="419"/>
      <c r="BD550" s="419"/>
      <c r="BE550" s="419"/>
      <c r="BF550" s="419"/>
      <c r="BG550" s="419"/>
      <c r="BH550" s="419"/>
      <c r="BI550" s="419"/>
      <c r="BJ550" s="419"/>
      <c r="BK550" s="419"/>
      <c r="BL550" s="419"/>
      <c r="BM550" s="419"/>
      <c r="BN550" s="419"/>
      <c r="BO550" s="419"/>
      <c r="BP550" s="419"/>
      <c r="BQ550" s="419"/>
      <c r="BR550" s="419"/>
      <c r="BS550" s="419"/>
      <c r="BT550" s="419"/>
      <c r="BU550" s="419"/>
      <c r="BV550" s="419"/>
      <c r="BW550" s="419"/>
      <c r="BX550" s="419"/>
      <c r="BY550" s="419"/>
      <c r="BZ550" s="420"/>
      <c r="CA550" s="420"/>
      <c r="CB550" s="420"/>
      <c r="CC550" s="420"/>
      <c r="CD550" s="420"/>
      <c r="CE550" s="420"/>
      <c r="CF550" s="420"/>
      <c r="CG550" s="420"/>
      <c r="CH550" s="420"/>
      <c r="CI550" s="420"/>
      <c r="CJ550" s="420"/>
      <c r="CK550" s="420"/>
      <c r="CL550" s="420"/>
      <c r="CM550" s="420"/>
      <c r="CN550" s="420"/>
      <c r="CO550" s="420"/>
      <c r="CP550" s="420"/>
      <c r="CQ550" s="420"/>
      <c r="CR550" s="420"/>
      <c r="CS550" s="420"/>
      <c r="CT550" s="420"/>
      <c r="CU550" s="420"/>
      <c r="CV550" s="420"/>
      <c r="CW550" s="420"/>
      <c r="CX550" s="420"/>
      <c r="CY550" s="420"/>
      <c r="CZ550" s="420"/>
    </row>
    <row r="551" s="424" customFormat="true" ht="25.15" customHeight="true" x14ac:dyDescent="0.2">
      <c r="C551" s="894" t="s">
        <v>487</v>
      </c>
      <c r="D551" s="848"/>
      <c r="E551" s="715">
        <v>2.6716434202021678E-5</v>
      </c>
      <c r="F551" s="659"/>
      <c r="G551" s="659"/>
      <c r="H551" s="894" t="s">
        <v>462</v>
      </c>
      <c r="I551" s="848"/>
      <c r="J551" s="707">
        <v>2.5116231935722187E-2</v>
      </c>
      <c r="K551" s="659"/>
      <c r="L551" s="659"/>
      <c r="M551" s="850" t="s">
        <v>218</v>
      </c>
      <c r="N551" s="848"/>
      <c r="O551" s="850" t="s">
        <v>260</v>
      </c>
      <c r="P551" s="851"/>
      <c r="Q551" s="852"/>
      <c r="AI551" s="417"/>
      <c r="AJ551" s="417"/>
      <c r="AK551" s="417"/>
      <c r="AL551" s="417"/>
      <c r="AM551" s="417"/>
      <c r="AN551" s="417"/>
      <c r="AO551" s="417"/>
      <c r="AP551" s="417"/>
      <c r="AQ551" s="417"/>
      <c r="AR551" s="417"/>
      <c r="AS551" s="417"/>
      <c r="AT551" s="417"/>
      <c r="AU551" s="417"/>
      <c r="AV551" s="417"/>
      <c r="AW551" s="417"/>
      <c r="AX551" s="417"/>
      <c r="AY551" s="417"/>
      <c r="AZ551" s="417"/>
      <c r="BA551" s="419"/>
      <c r="BB551" s="495"/>
      <c r="BC551" s="419"/>
      <c r="BD551" s="419"/>
      <c r="BE551" s="419"/>
      <c r="BF551" s="419"/>
      <c r="BG551" s="419"/>
      <c r="BH551" s="419"/>
      <c r="BI551" s="419"/>
      <c r="BJ551" s="419"/>
      <c r="BK551" s="419"/>
      <c r="BL551" s="419"/>
      <c r="BM551" s="419"/>
      <c r="BN551" s="419"/>
      <c r="BO551" s="419"/>
      <c r="BP551" s="419"/>
      <c r="BQ551" s="419"/>
      <c r="BR551" s="419"/>
      <c r="BS551" s="419"/>
      <c r="BT551" s="419"/>
      <c r="BU551" s="419"/>
      <c r="BV551" s="419"/>
      <c r="BW551" s="419"/>
      <c r="BX551" s="419"/>
      <c r="BY551" s="419"/>
      <c r="BZ551" s="420"/>
      <c r="CA551" s="420"/>
      <c r="CB551" s="420"/>
      <c r="CC551" s="420"/>
      <c r="CD551" s="420"/>
      <c r="CE551" s="420"/>
      <c r="CF551" s="420"/>
      <c r="CG551" s="420"/>
      <c r="CH551" s="420"/>
      <c r="CI551" s="420"/>
      <c r="CJ551" s="420"/>
      <c r="CK551" s="420"/>
      <c r="CL551" s="420"/>
      <c r="CM551" s="420"/>
      <c r="CN551" s="420"/>
      <c r="CO551" s="420"/>
      <c r="CP551" s="420"/>
      <c r="CQ551" s="420"/>
      <c r="CR551" s="420"/>
      <c r="CS551" s="420"/>
      <c r="CT551" s="420"/>
      <c r="CU551" s="420"/>
      <c r="CV551" s="420"/>
      <c r="CW551" s="420"/>
      <c r="CX551" s="420"/>
      <c r="CY551" s="420"/>
      <c r="CZ551" s="420"/>
    </row>
    <row r="552" s="424" customFormat="true" ht="25.15" customHeight="true" x14ac:dyDescent="0.2">
      <c r="C552" s="894" t="s">
        <v>459</v>
      </c>
      <c r="D552" s="848"/>
      <c r="E552" s="706">
        <v>7.6402180233633619E-4</v>
      </c>
      <c r="F552" s="659"/>
      <c r="G552" s="659"/>
      <c r="H552" s="894" t="s">
        <v>467</v>
      </c>
      <c r="I552" s="848"/>
      <c r="J552" s="707">
        <v>1.4645498740326285E-2</v>
      </c>
      <c r="K552" s="659"/>
      <c r="L552" s="659"/>
      <c r="M552" s="848"/>
      <c r="N552" s="848"/>
      <c r="O552" s="691" t="s">
        <v>202</v>
      </c>
      <c r="P552" s="692" t="s">
        <v>261</v>
      </c>
      <c r="Q552" s="693" t="s">
        <v>262</v>
      </c>
      <c r="AI552" s="417"/>
      <c r="AJ552" s="417"/>
      <c r="AK552" s="417"/>
      <c r="AL552" s="417"/>
      <c r="AM552" s="417"/>
      <c r="AN552" s="417"/>
      <c r="AO552" s="417"/>
      <c r="AP552" s="417"/>
      <c r="AQ552" s="417"/>
      <c r="AR552" s="417"/>
      <c r="AS552" s="417"/>
      <c r="AT552" s="417"/>
      <c r="AU552" s="417"/>
      <c r="AV552" s="417"/>
      <c r="AW552" s="417"/>
      <c r="AX552" s="417"/>
      <c r="AY552" s="417"/>
      <c r="AZ552" s="417"/>
      <c r="BA552" s="419"/>
      <c r="BB552" s="495"/>
      <c r="BC552" s="419"/>
      <c r="BD552" s="419"/>
      <c r="BE552" s="419"/>
      <c r="BF552" s="419"/>
      <c r="BG552" s="419"/>
      <c r="BH552" s="419"/>
      <c r="BI552" s="419"/>
      <c r="BJ552" s="419"/>
      <c r="BK552" s="419"/>
      <c r="BL552" s="419"/>
      <c r="BM552" s="419"/>
      <c r="BN552" s="419"/>
      <c r="BO552" s="419"/>
      <c r="BP552" s="419"/>
      <c r="BQ552" s="419"/>
      <c r="BR552" s="419"/>
      <c r="BS552" s="419"/>
      <c r="BT552" s="419"/>
      <c r="BU552" s="419"/>
      <c r="BV552" s="419"/>
      <c r="BW552" s="419"/>
      <c r="BX552" s="419"/>
      <c r="BY552" s="419"/>
      <c r="BZ552" s="420"/>
      <c r="CA552" s="420"/>
      <c r="CB552" s="420"/>
      <c r="CC552" s="420"/>
      <c r="CD552" s="420"/>
      <c r="CE552" s="420"/>
      <c r="CF552" s="420"/>
      <c r="CG552" s="420"/>
      <c r="CH552" s="420"/>
      <c r="CI552" s="420"/>
      <c r="CJ552" s="420"/>
      <c r="CK552" s="420"/>
      <c r="CL552" s="420"/>
      <c r="CM552" s="420"/>
      <c r="CN552" s="420"/>
      <c r="CO552" s="420"/>
      <c r="CP552" s="420"/>
      <c r="CQ552" s="420"/>
      <c r="CR552" s="420"/>
      <c r="CS552" s="420"/>
      <c r="CT552" s="420"/>
      <c r="CU552" s="420"/>
      <c r="CV552" s="420"/>
      <c r="CW552" s="420"/>
      <c r="CX552" s="420"/>
      <c r="CY552" s="420"/>
      <c r="CZ552" s="420"/>
    </row>
    <row r="553" s="424" customFormat="true" ht="25.15" customHeight="true" x14ac:dyDescent="0.2">
      <c r="C553" s="894" t="s">
        <v>469</v>
      </c>
      <c r="D553" s="848"/>
      <c r="E553" s="706">
        <v>1.2390447508961958E-2</v>
      </c>
      <c r="F553" s="659"/>
      <c r="G553" s="659"/>
      <c r="H553" s="894" t="s">
        <v>463</v>
      </c>
      <c r="I553" s="848"/>
      <c r="J553" s="707">
        <v>3.6033131370574712E-4</v>
      </c>
      <c r="K553" s="659"/>
      <c r="L553" s="659"/>
      <c r="M553" s="894" t="s">
        <v>219</v>
      </c>
      <c r="N553" s="848"/>
      <c r="O553" s="716">
        <v>4.669038928336505</v>
      </c>
      <c r="P553" s="717">
        <v>6.6700556119092926</v>
      </c>
      <c r="Q553" s="718">
        <v>6.6700556119092926</v>
      </c>
      <c r="AI553" s="417"/>
      <c r="AJ553" s="417"/>
      <c r="AK553" s="417"/>
      <c r="AL553" s="417"/>
      <c r="AM553" s="417"/>
      <c r="AN553" s="417"/>
      <c r="AO553" s="417"/>
      <c r="AP553" s="417"/>
      <c r="AQ553" s="417"/>
      <c r="AR553" s="417"/>
      <c r="AS553" s="417"/>
      <c r="AT553" s="417"/>
      <c r="AU553" s="417"/>
      <c r="AV553" s="417"/>
      <c r="AW553" s="417"/>
      <c r="AX553" s="417"/>
      <c r="AY553" s="417"/>
      <c r="AZ553" s="417"/>
      <c r="BA553" s="419"/>
      <c r="BB553" s="495"/>
      <c r="BC553" s="419"/>
      <c r="BD553" s="419"/>
      <c r="BE553" s="419"/>
      <c r="BF553" s="419"/>
      <c r="BG553" s="419"/>
      <c r="BH553" s="419"/>
      <c r="BI553" s="419"/>
      <c r="BJ553" s="419"/>
      <c r="BK553" s="419"/>
      <c r="BL553" s="419"/>
      <c r="BM553" s="419"/>
      <c r="BN553" s="419"/>
      <c r="BO553" s="419"/>
      <c r="BP553" s="419"/>
      <c r="BQ553" s="419"/>
      <c r="BR553" s="419"/>
      <c r="BS553" s="419"/>
      <c r="BT553" s="419"/>
      <c r="BU553" s="419"/>
      <c r="BV553" s="419"/>
      <c r="BW553" s="419"/>
      <c r="BX553" s="419"/>
      <c r="BY553" s="419"/>
      <c r="BZ553" s="420"/>
      <c r="CA553" s="420"/>
      <c r="CB553" s="420"/>
      <c r="CC553" s="420"/>
      <c r="CD553" s="420"/>
      <c r="CE553" s="420"/>
      <c r="CF553" s="420"/>
      <c r="CG553" s="420"/>
      <c r="CH553" s="420"/>
      <c r="CI553" s="420"/>
      <c r="CJ553" s="420"/>
      <c r="CK553" s="420"/>
      <c r="CL553" s="420"/>
      <c r="CM553" s="420"/>
      <c r="CN553" s="420"/>
      <c r="CO553" s="420"/>
      <c r="CP553" s="420"/>
      <c r="CQ553" s="420"/>
      <c r="CR553" s="420"/>
      <c r="CS553" s="420"/>
      <c r="CT553" s="420"/>
      <c r="CU553" s="420"/>
      <c r="CV553" s="420"/>
      <c r="CW553" s="420"/>
      <c r="CX553" s="420"/>
      <c r="CY553" s="420"/>
      <c r="CZ553" s="420"/>
    </row>
    <row r="554" s="424" customFormat="true" ht="25.15" customHeight="true" x14ac:dyDescent="0.2">
      <c r="C554" s="894" t="s">
        <v>481</v>
      </c>
      <c r="D554" s="848"/>
      <c r="E554" s="706">
        <v>1.0750928626420424E-3</v>
      </c>
      <c r="F554" s="659"/>
      <c r="G554" s="659"/>
      <c r="H554" s="894" t="s">
        <v>472</v>
      </c>
      <c r="I554" s="848"/>
      <c r="J554" s="707">
        <v>6.6346103013137738E-4</v>
      </c>
      <c r="K554" s="659"/>
      <c r="L554" s="659"/>
      <c r="M554" s="849"/>
      <c r="N554" s="848"/>
      <c r="O554" s="660"/>
      <c r="P554" s="660"/>
      <c r="Q554" s="660"/>
      <c r="AI554" s="417"/>
      <c r="AJ554" s="417"/>
      <c r="AK554" s="417"/>
      <c r="AL554" s="417"/>
      <c r="AM554" s="417"/>
      <c r="AN554" s="417"/>
      <c r="AO554" s="417"/>
      <c r="AP554" s="417"/>
      <c r="AQ554" s="417"/>
      <c r="AR554" s="417"/>
      <c r="AS554" s="417"/>
      <c r="AT554" s="417"/>
      <c r="AU554" s="417"/>
      <c r="AV554" s="417"/>
      <c r="AW554" s="417"/>
      <c r="AX554" s="417"/>
      <c r="AY554" s="417"/>
      <c r="AZ554" s="417"/>
      <c r="BA554" s="419"/>
      <c r="BB554" s="495"/>
      <c r="BC554" s="419"/>
      <c r="BD554" s="419"/>
      <c r="BE554" s="419"/>
      <c r="BF554" s="419"/>
      <c r="BG554" s="419"/>
      <c r="BH554" s="419"/>
      <c r="BI554" s="419"/>
      <c r="BJ554" s="419"/>
      <c r="BK554" s="419"/>
      <c r="BL554" s="419"/>
      <c r="BM554" s="419"/>
      <c r="BN554" s="419"/>
      <c r="BO554" s="419"/>
      <c r="BP554" s="419"/>
      <c r="BQ554" s="419"/>
      <c r="BR554" s="419"/>
      <c r="BS554" s="419"/>
      <c r="BT554" s="419"/>
      <c r="BU554" s="419"/>
      <c r="BV554" s="419"/>
      <c r="BW554" s="419"/>
      <c r="BX554" s="419"/>
      <c r="BY554" s="419"/>
      <c r="BZ554" s="420"/>
      <c r="CA554" s="420"/>
      <c r="CB554" s="420"/>
      <c r="CC554" s="420"/>
      <c r="CD554" s="420"/>
      <c r="CE554" s="420"/>
      <c r="CF554" s="420"/>
      <c r="CG554" s="420"/>
      <c r="CH554" s="420"/>
      <c r="CI554" s="420"/>
      <c r="CJ554" s="420"/>
      <c r="CK554" s="420"/>
      <c r="CL554" s="420"/>
      <c r="CM554" s="420"/>
      <c r="CN554" s="420"/>
      <c r="CO554" s="420"/>
      <c r="CP554" s="420"/>
      <c r="CQ554" s="420"/>
      <c r="CR554" s="420"/>
      <c r="CS554" s="420"/>
      <c r="CT554" s="420"/>
      <c r="CU554" s="420"/>
      <c r="CV554" s="420"/>
      <c r="CW554" s="420"/>
      <c r="CX554" s="420"/>
      <c r="CY554" s="420"/>
      <c r="CZ554" s="420"/>
    </row>
    <row r="555" s="424" customFormat="true" ht="25.15" customHeight="true" x14ac:dyDescent="0.2">
      <c r="C555" s="894" t="s">
        <v>462</v>
      </c>
      <c r="D555" s="848"/>
      <c r="E555" s="706">
        <v>1.0215025349506272E-2</v>
      </c>
      <c r="F555" s="659"/>
      <c r="G555" s="659"/>
      <c r="H555" s="894" t="s">
        <v>451</v>
      </c>
      <c r="I555" s="848"/>
      <c r="J555" s="710">
        <v>0.3233161838707076</v>
      </c>
      <c r="K555" s="659"/>
      <c r="L555" s="659"/>
      <c r="M555" s="849"/>
      <c r="N555" s="848"/>
      <c r="O555" s="659"/>
      <c r="P555" s="659"/>
      <c r="Q555" s="659"/>
      <c r="AI555" s="417"/>
      <c r="AJ555" s="417"/>
      <c r="AK555" s="417"/>
      <c r="AL555" s="417"/>
      <c r="AM555" s="417"/>
      <c r="AN555" s="417"/>
      <c r="AO555" s="417"/>
      <c r="AP555" s="417"/>
      <c r="AQ555" s="417"/>
      <c r="AR555" s="417"/>
      <c r="AS555" s="417"/>
      <c r="AT555" s="417"/>
      <c r="AU555" s="417"/>
      <c r="AV555" s="417"/>
      <c r="AW555" s="417"/>
      <c r="AX555" s="417"/>
      <c r="AY555" s="417"/>
      <c r="AZ555" s="417"/>
      <c r="BA555" s="419"/>
      <c r="BB555" s="495"/>
      <c r="BC555" s="419"/>
      <c r="BD555" s="419"/>
      <c r="BE555" s="419"/>
      <c r="BF555" s="419"/>
      <c r="BG555" s="419"/>
      <c r="BH555" s="419"/>
      <c r="BI555" s="419"/>
      <c r="BJ555" s="419"/>
      <c r="BK555" s="419"/>
      <c r="BL555" s="419"/>
      <c r="BM555" s="419"/>
      <c r="BN555" s="419"/>
      <c r="BO555" s="419"/>
      <c r="BP555" s="419"/>
      <c r="BQ555" s="419"/>
      <c r="BR555" s="419"/>
      <c r="BS555" s="419"/>
      <c r="BT555" s="419"/>
      <c r="BU555" s="419"/>
      <c r="BV555" s="419"/>
      <c r="BW555" s="419"/>
      <c r="BX555" s="419"/>
      <c r="BY555" s="419"/>
      <c r="BZ555" s="420"/>
      <c r="CA555" s="420"/>
      <c r="CB555" s="420"/>
      <c r="CC555" s="420"/>
      <c r="CD555" s="420"/>
      <c r="CE555" s="420"/>
      <c r="CF555" s="420"/>
      <c r="CG555" s="420"/>
      <c r="CH555" s="420"/>
      <c r="CI555" s="420"/>
      <c r="CJ555" s="420"/>
      <c r="CK555" s="420"/>
      <c r="CL555" s="420"/>
      <c r="CM555" s="420"/>
      <c r="CN555" s="420"/>
      <c r="CO555" s="420"/>
      <c r="CP555" s="420"/>
      <c r="CQ555" s="420"/>
      <c r="CR555" s="420"/>
      <c r="CS555" s="420"/>
      <c r="CT555" s="420"/>
      <c r="CU555" s="420"/>
      <c r="CV555" s="420"/>
      <c r="CW555" s="420"/>
      <c r="CX555" s="420"/>
      <c r="CY555" s="420"/>
      <c r="CZ555" s="420"/>
    </row>
    <row r="556" s="424" customFormat="true" ht="25.15" customHeight="true" x14ac:dyDescent="0.2">
      <c r="C556" s="894" t="s">
        <v>467</v>
      </c>
      <c r="D556" s="848"/>
      <c r="E556" s="706">
        <v>1.9185516080727973E-2</v>
      </c>
      <c r="F556" s="659"/>
      <c r="G556" s="659"/>
      <c r="H556" s="849"/>
      <c r="I556" s="848"/>
      <c r="J556" s="660"/>
      <c r="K556" s="659"/>
      <c r="L556" s="659"/>
      <c r="M556" s="895" t="s">
        <v>263</v>
      </c>
      <c r="N556" s="848"/>
      <c r="O556" s="848"/>
      <c r="P556" s="659"/>
      <c r="Q556" s="659"/>
      <c r="AI556" s="417"/>
      <c r="AJ556" s="417"/>
      <c r="AK556" s="417"/>
      <c r="AL556" s="417"/>
      <c r="AM556" s="417"/>
      <c r="AN556" s="417"/>
      <c r="AO556" s="417"/>
      <c r="AP556" s="417"/>
      <c r="AQ556" s="417"/>
      <c r="AR556" s="417"/>
      <c r="AS556" s="417"/>
      <c r="AT556" s="417"/>
      <c r="AU556" s="417"/>
      <c r="AV556" s="417"/>
      <c r="AW556" s="417"/>
      <c r="AX556" s="417"/>
      <c r="AY556" s="417"/>
      <c r="AZ556" s="417"/>
      <c r="BA556" s="419"/>
      <c r="BB556" s="495"/>
      <c r="BC556" s="419"/>
      <c r="BD556" s="419"/>
      <c r="BE556" s="419"/>
      <c r="BF556" s="419"/>
      <c r="BG556" s="419"/>
      <c r="BH556" s="419"/>
      <c r="BI556" s="419"/>
      <c r="BJ556" s="419"/>
      <c r="BK556" s="419"/>
      <c r="BL556" s="419"/>
      <c r="BM556" s="419"/>
      <c r="BN556" s="419"/>
      <c r="BO556" s="419"/>
      <c r="BP556" s="419"/>
      <c r="BQ556" s="419"/>
      <c r="BR556" s="419"/>
      <c r="BS556" s="419"/>
      <c r="BT556" s="419"/>
      <c r="BU556" s="419"/>
      <c r="BV556" s="419"/>
      <c r="BW556" s="419"/>
      <c r="BX556" s="419"/>
      <c r="BY556" s="419"/>
      <c r="BZ556" s="420"/>
      <c r="CA556" s="420"/>
      <c r="CB556" s="420"/>
      <c r="CC556" s="420"/>
      <c r="CD556" s="420"/>
      <c r="CE556" s="420"/>
      <c r="CF556" s="420"/>
      <c r="CG556" s="420"/>
      <c r="CH556" s="420"/>
      <c r="CI556" s="420"/>
      <c r="CJ556" s="420"/>
      <c r="CK556" s="420"/>
      <c r="CL556" s="420"/>
      <c r="CM556" s="420"/>
      <c r="CN556" s="420"/>
      <c r="CO556" s="420"/>
      <c r="CP556" s="420"/>
      <c r="CQ556" s="420"/>
      <c r="CR556" s="420"/>
      <c r="CS556" s="420"/>
      <c r="CT556" s="420"/>
      <c r="CU556" s="420"/>
      <c r="CV556" s="420"/>
      <c r="CW556" s="420"/>
      <c r="CX556" s="420"/>
      <c r="CY556" s="420"/>
      <c r="CZ556" s="420"/>
    </row>
    <row r="557" s="424" customFormat="true" ht="25.15" customHeight="true" x14ac:dyDescent="0.2">
      <c r="C557" s="894" t="s">
        <v>463</v>
      </c>
      <c r="D557" s="848"/>
      <c r="E557" s="715">
        <v>7.6116597547326655E-6</v>
      </c>
      <c r="F557" s="659"/>
      <c r="G557" s="659"/>
      <c r="H557" s="849"/>
      <c r="I557" s="848"/>
      <c r="J557" s="659"/>
      <c r="K557" s="659"/>
      <c r="L557" s="659"/>
      <c r="M557" s="849"/>
      <c r="N557" s="848"/>
      <c r="O557" s="694" t="s">
        <v>218</v>
      </c>
      <c r="P557" s="659"/>
      <c r="Q557" s="659"/>
      <c r="AI557" s="417"/>
      <c r="AJ557" s="417"/>
      <c r="AK557" s="417"/>
      <c r="AL557" s="417"/>
      <c r="AM557" s="417"/>
      <c r="AN557" s="417"/>
      <c r="AO557" s="417"/>
      <c r="AP557" s="417"/>
      <c r="AQ557" s="417"/>
      <c r="AR557" s="417"/>
      <c r="AS557" s="417"/>
      <c r="AT557" s="417"/>
      <c r="AU557" s="417"/>
      <c r="AV557" s="417"/>
      <c r="AW557" s="417"/>
      <c r="AX557" s="417"/>
      <c r="AY557" s="417"/>
      <c r="AZ557" s="417"/>
      <c r="BA557" s="419"/>
      <c r="BB557" s="495"/>
      <c r="BC557" s="419"/>
      <c r="BD557" s="419"/>
      <c r="BE557" s="419"/>
      <c r="BF557" s="419"/>
      <c r="BG557" s="419"/>
      <c r="BH557" s="419"/>
      <c r="BI557" s="419"/>
      <c r="BJ557" s="419"/>
      <c r="BK557" s="419"/>
      <c r="BL557" s="419"/>
      <c r="BM557" s="419"/>
      <c r="BN557" s="419"/>
      <c r="BO557" s="419"/>
      <c r="BP557" s="419"/>
      <c r="BQ557" s="419"/>
      <c r="BR557" s="419"/>
      <c r="BS557" s="419"/>
      <c r="BT557" s="419"/>
      <c r="BU557" s="419"/>
      <c r="BV557" s="419"/>
      <c r="BW557" s="419"/>
      <c r="BX557" s="419"/>
      <c r="BY557" s="419"/>
      <c r="BZ557" s="420"/>
      <c r="CA557" s="420"/>
      <c r="CB557" s="420"/>
      <c r="CC557" s="420"/>
      <c r="CD557" s="420"/>
      <c r="CE557" s="420"/>
      <c r="CF557" s="420"/>
      <c r="CG557" s="420"/>
      <c r="CH557" s="420"/>
      <c r="CI557" s="420"/>
      <c r="CJ557" s="420"/>
      <c r="CK557" s="420"/>
      <c r="CL557" s="420"/>
      <c r="CM557" s="420"/>
      <c r="CN557" s="420"/>
      <c r="CO557" s="420"/>
      <c r="CP557" s="420"/>
      <c r="CQ557" s="420"/>
      <c r="CR557" s="420"/>
      <c r="CS557" s="420"/>
      <c r="CT557" s="420"/>
      <c r="CU557" s="420"/>
      <c r="CV557" s="420"/>
      <c r="CW557" s="420"/>
      <c r="CX557" s="420"/>
      <c r="CY557" s="420"/>
      <c r="CZ557" s="420"/>
    </row>
    <row r="558" s="424" customFormat="true" ht="25.15" customHeight="true" x14ac:dyDescent="0.2">
      <c r="C558" s="894" t="s">
        <v>472</v>
      </c>
      <c r="D558" s="848"/>
      <c r="E558" s="706">
        <v>1.1305444658330506E-3</v>
      </c>
      <c r="F558" s="659"/>
      <c r="G558" s="659"/>
      <c r="H558" s="895" t="s">
        <v>259</v>
      </c>
      <c r="I558" s="848"/>
      <c r="J558" s="848"/>
      <c r="K558" s="848"/>
      <c r="L558" s="848"/>
      <c r="M558" s="848"/>
      <c r="N558" s="848"/>
      <c r="O558" s="719" t="s">
        <v>219</v>
      </c>
      <c r="P558" s="659"/>
      <c r="Q558" s="659"/>
      <c r="AI558" s="417"/>
      <c r="AJ558" s="417"/>
      <c r="AK558" s="417"/>
      <c r="AL558" s="417"/>
      <c r="AM558" s="417"/>
      <c r="AN558" s="417"/>
      <c r="AO558" s="417"/>
      <c r="AP558" s="417"/>
      <c r="AQ558" s="417"/>
      <c r="AR558" s="417"/>
      <c r="AS558" s="417"/>
      <c r="AT558" s="417"/>
      <c r="AU558" s="417"/>
      <c r="AV558" s="417"/>
      <c r="AW558" s="417"/>
      <c r="AX558" s="417"/>
      <c r="AY558" s="417"/>
      <c r="AZ558" s="417"/>
      <c r="BA558" s="419"/>
      <c r="BB558" s="495"/>
      <c r="BC558" s="419"/>
      <c r="BD558" s="419"/>
      <c r="BE558" s="419"/>
      <c r="BF558" s="419"/>
      <c r="BG558" s="419"/>
      <c r="BH558" s="419"/>
      <c r="BI558" s="419"/>
      <c r="BJ558" s="419"/>
      <c r="BK558" s="419"/>
      <c r="BL558" s="419"/>
      <c r="BM558" s="419"/>
      <c r="BN558" s="419"/>
      <c r="BO558" s="419"/>
      <c r="BP558" s="419"/>
      <c r="BQ558" s="419"/>
      <c r="BR558" s="419"/>
      <c r="BS558" s="419"/>
      <c r="BT558" s="419"/>
      <c r="BU558" s="419"/>
      <c r="BV558" s="419"/>
      <c r="BW558" s="419"/>
      <c r="BX558" s="419"/>
      <c r="BY558" s="419"/>
      <c r="BZ558" s="420"/>
      <c r="CA558" s="420"/>
      <c r="CB558" s="420"/>
      <c r="CC558" s="420"/>
      <c r="CD558" s="420"/>
      <c r="CE558" s="420"/>
      <c r="CF558" s="420"/>
      <c r="CG558" s="420"/>
      <c r="CH558" s="420"/>
      <c r="CI558" s="420"/>
      <c r="CJ558" s="420"/>
      <c r="CK558" s="420"/>
      <c r="CL558" s="420"/>
      <c r="CM558" s="420"/>
      <c r="CN558" s="420"/>
      <c r="CO558" s="420"/>
      <c r="CP558" s="420"/>
      <c r="CQ558" s="420"/>
      <c r="CR558" s="420"/>
      <c r="CS558" s="420"/>
      <c r="CT558" s="420"/>
      <c r="CU558" s="420"/>
      <c r="CV558" s="420"/>
      <c r="CW558" s="420"/>
      <c r="CX558" s="420"/>
      <c r="CY558" s="420"/>
      <c r="CZ558" s="420"/>
    </row>
    <row r="559" s="424" customFormat="true" ht="25.15" customHeight="true" x14ac:dyDescent="0.2">
      <c r="C559" s="894" t="s">
        <v>451</v>
      </c>
      <c r="D559" s="848"/>
      <c r="E559" s="711">
        <v>0.31785564421251566</v>
      </c>
      <c r="F559" s="659"/>
      <c r="G559" s="659"/>
      <c r="H559" s="850" t="s">
        <v>218</v>
      </c>
      <c r="I559" s="848"/>
      <c r="J559" s="850" t="s">
        <v>260</v>
      </c>
      <c r="K559" s="851"/>
      <c r="L559" s="852"/>
      <c r="M559" s="894" t="s">
        <v>251</v>
      </c>
      <c r="N559" s="848"/>
      <c r="O559" s="705">
        <v>-1.1397452392172282E-3</v>
      </c>
      <c r="P559" s="659"/>
      <c r="Q559" s="659"/>
      <c r="AI559" s="417"/>
      <c r="AJ559" s="417"/>
      <c r="AK559" s="417"/>
      <c r="AL559" s="417"/>
      <c r="AM559" s="417"/>
      <c r="AN559" s="417"/>
      <c r="AO559" s="417"/>
      <c r="AP559" s="417"/>
      <c r="AQ559" s="417"/>
      <c r="AR559" s="417"/>
      <c r="AS559" s="417"/>
      <c r="AT559" s="417"/>
      <c r="AU559" s="417"/>
      <c r="AV559" s="417"/>
      <c r="AW559" s="417"/>
      <c r="AX559" s="417"/>
      <c r="AY559" s="417"/>
      <c r="AZ559" s="417"/>
      <c r="BA559" s="419"/>
      <c r="BB559" s="495"/>
      <c r="BC559" s="419"/>
      <c r="BD559" s="419"/>
      <c r="BE559" s="419"/>
      <c r="BF559" s="419"/>
      <c r="BG559" s="419"/>
      <c r="BH559" s="419"/>
      <c r="BI559" s="419"/>
      <c r="BJ559" s="419"/>
      <c r="BK559" s="419"/>
      <c r="BL559" s="419"/>
      <c r="BM559" s="419"/>
      <c r="BN559" s="419"/>
      <c r="BO559" s="419"/>
      <c r="BP559" s="419"/>
      <c r="BQ559" s="419"/>
      <c r="BR559" s="419"/>
      <c r="BS559" s="419"/>
      <c r="BT559" s="419"/>
      <c r="BU559" s="419"/>
      <c r="BV559" s="419"/>
      <c r="BW559" s="419"/>
      <c r="BX559" s="419"/>
      <c r="BY559" s="419"/>
      <c r="BZ559" s="420"/>
      <c r="CA559" s="420"/>
      <c r="CB559" s="420"/>
      <c r="CC559" s="420"/>
      <c r="CD559" s="420"/>
      <c r="CE559" s="420"/>
      <c r="CF559" s="420"/>
      <c r="CG559" s="420"/>
      <c r="CH559" s="420"/>
      <c r="CI559" s="420"/>
      <c r="CJ559" s="420"/>
      <c r="CK559" s="420"/>
      <c r="CL559" s="420"/>
      <c r="CM559" s="420"/>
      <c r="CN559" s="420"/>
      <c r="CO559" s="420"/>
      <c r="CP559" s="420"/>
      <c r="CQ559" s="420"/>
      <c r="CR559" s="420"/>
      <c r="CS559" s="420"/>
      <c r="CT559" s="420"/>
      <c r="CU559" s="420"/>
      <c r="CV559" s="420"/>
      <c r="CW559" s="420"/>
      <c r="CX559" s="420"/>
      <c r="CY559" s="420"/>
      <c r="CZ559" s="420"/>
    </row>
    <row r="560" s="424" customFormat="true" ht="25.15" customHeight="true" x14ac:dyDescent="0.2">
      <c r="C560" s="849"/>
      <c r="D560" s="848"/>
      <c r="E560" s="660"/>
      <c r="F560" s="659"/>
      <c r="G560" s="659"/>
      <c r="H560" s="848"/>
      <c r="I560" s="848"/>
      <c r="J560" s="695" t="s">
        <v>202</v>
      </c>
      <c r="K560" s="696" t="s">
        <v>261</v>
      </c>
      <c r="L560" s="697" t="s">
        <v>262</v>
      </c>
      <c r="M560" s="894" t="s">
        <v>221</v>
      </c>
      <c r="N560" s="848"/>
      <c r="O560" s="708">
        <v>-6.2221653441102795E-2</v>
      </c>
      <c r="P560" s="659"/>
      <c r="Q560" s="659"/>
      <c r="AI560" s="417"/>
      <c r="AJ560" s="417"/>
      <c r="AK560" s="417"/>
      <c r="AL560" s="417"/>
      <c r="AM560" s="417"/>
      <c r="AN560" s="417"/>
      <c r="AO560" s="417"/>
      <c r="AP560" s="417"/>
      <c r="AQ560" s="417"/>
      <c r="AR560" s="417"/>
      <c r="AS560" s="417"/>
      <c r="AT560" s="417"/>
      <c r="AU560" s="417"/>
      <c r="AV560" s="417"/>
      <c r="AW560" s="417"/>
      <c r="AX560" s="417"/>
      <c r="AY560" s="417"/>
      <c r="AZ560" s="417"/>
      <c r="BA560" s="419"/>
      <c r="BB560" s="495"/>
      <c r="BC560" s="419"/>
      <c r="BD560" s="419"/>
      <c r="BE560" s="419"/>
      <c r="BF560" s="419"/>
      <c r="BG560" s="419"/>
      <c r="BH560" s="419"/>
      <c r="BI560" s="419"/>
      <c r="BJ560" s="419"/>
      <c r="BK560" s="419"/>
      <c r="BL560" s="419"/>
      <c r="BM560" s="419"/>
      <c r="BN560" s="419"/>
      <c r="BO560" s="419"/>
      <c r="BP560" s="419"/>
      <c r="BQ560" s="419"/>
      <c r="BR560" s="419"/>
      <c r="BS560" s="419"/>
      <c r="BT560" s="419"/>
      <c r="BU560" s="419"/>
      <c r="BV560" s="419"/>
      <c r="BW560" s="419"/>
      <c r="BX560" s="419"/>
      <c r="BY560" s="419"/>
      <c r="BZ560" s="420"/>
      <c r="CA560" s="420"/>
      <c r="CB560" s="420"/>
      <c r="CC560" s="420"/>
      <c r="CD560" s="420"/>
      <c r="CE560" s="420"/>
      <c r="CF560" s="420"/>
      <c r="CG560" s="420"/>
      <c r="CH560" s="420"/>
      <c r="CI560" s="420"/>
      <c r="CJ560" s="420"/>
      <c r="CK560" s="420"/>
      <c r="CL560" s="420"/>
      <c r="CM560" s="420"/>
      <c r="CN560" s="420"/>
      <c r="CO560" s="420"/>
      <c r="CP560" s="420"/>
      <c r="CQ560" s="420"/>
      <c r="CR560" s="420"/>
      <c r="CS560" s="420"/>
      <c r="CT560" s="420"/>
      <c r="CU560" s="420"/>
      <c r="CV560" s="420"/>
      <c r="CW560" s="420"/>
      <c r="CX560" s="420"/>
      <c r="CY560" s="420"/>
      <c r="CZ560" s="420"/>
    </row>
    <row r="561" s="424" customFormat="true" ht="25.15" customHeight="true" x14ac:dyDescent="0.2">
      <c r="C561" s="849"/>
      <c r="D561" s="848"/>
      <c r="E561" s="659"/>
      <c r="F561" s="659"/>
      <c r="G561" s="659"/>
      <c r="H561" s="894" t="s">
        <v>219</v>
      </c>
      <c r="I561" s="848"/>
      <c r="J561" s="720">
        <v>6.4446900025188105</v>
      </c>
      <c r="K561" s="721">
        <v>8.7090405439443384</v>
      </c>
      <c r="L561" s="722">
        <v>8.7090405439443384</v>
      </c>
      <c r="M561" s="894" t="s">
        <v>346</v>
      </c>
      <c r="N561" s="848"/>
      <c r="O561" s="708">
        <v>-1.0452007354388169E-2</v>
      </c>
      <c r="P561" s="659"/>
      <c r="Q561" s="659"/>
      <c r="AI561" s="417"/>
      <c r="AJ561" s="417"/>
      <c r="AK561" s="417"/>
      <c r="AL561" s="417"/>
      <c r="AM561" s="417"/>
      <c r="AN561" s="417"/>
      <c r="AO561" s="417"/>
      <c r="AP561" s="417"/>
      <c r="AQ561" s="417"/>
      <c r="AR561" s="417"/>
      <c r="AS561" s="417"/>
      <c r="AT561" s="417"/>
      <c r="AU561" s="417"/>
      <c r="AV561" s="417"/>
      <c r="AW561" s="417"/>
      <c r="AX561" s="417"/>
      <c r="AY561" s="417"/>
      <c r="AZ561" s="417"/>
      <c r="BA561" s="419"/>
      <c r="BB561" s="495"/>
      <c r="BC561" s="419"/>
      <c r="BD561" s="419"/>
      <c r="BE561" s="419"/>
      <c r="BF561" s="419"/>
      <c r="BG561" s="419"/>
      <c r="BH561" s="419"/>
      <c r="BI561" s="419"/>
      <c r="BJ561" s="419"/>
      <c r="BK561" s="419"/>
      <c r="BL561" s="419"/>
      <c r="BM561" s="419"/>
      <c r="BN561" s="419"/>
      <c r="BO561" s="419"/>
      <c r="BP561" s="419"/>
      <c r="BQ561" s="419"/>
      <c r="BR561" s="419"/>
      <c r="BS561" s="419"/>
      <c r="BT561" s="419"/>
      <c r="BU561" s="419"/>
      <c r="BV561" s="419"/>
      <c r="BW561" s="419"/>
      <c r="BX561" s="419"/>
      <c r="BY561" s="419"/>
      <c r="BZ561" s="420"/>
      <c r="CA561" s="420"/>
      <c r="CB561" s="420"/>
      <c r="CC561" s="420"/>
      <c r="CD561" s="420"/>
      <c r="CE561" s="420"/>
      <c r="CF561" s="420"/>
      <c r="CG561" s="420"/>
      <c r="CH561" s="420"/>
      <c r="CI561" s="420"/>
      <c r="CJ561" s="420"/>
      <c r="CK561" s="420"/>
      <c r="CL561" s="420"/>
      <c r="CM561" s="420"/>
      <c r="CN561" s="420"/>
      <c r="CO561" s="420"/>
      <c r="CP561" s="420"/>
      <c r="CQ561" s="420"/>
      <c r="CR561" s="420"/>
      <c r="CS561" s="420"/>
      <c r="CT561" s="420"/>
      <c r="CU561" s="420"/>
      <c r="CV561" s="420"/>
      <c r="CW561" s="420"/>
      <c r="CX561" s="420"/>
      <c r="CY561" s="420"/>
      <c r="CZ561" s="420"/>
    </row>
    <row r="562" s="424" customFormat="true" ht="25.15" customHeight="true" x14ac:dyDescent="0.2">
      <c r="C562" s="895" t="s">
        <v>259</v>
      </c>
      <c r="D562" s="848"/>
      <c r="E562" s="848"/>
      <c r="F562" s="848"/>
      <c r="G562" s="848"/>
      <c r="H562" s="849"/>
      <c r="I562" s="848"/>
      <c r="J562" s="660"/>
      <c r="K562" s="660"/>
      <c r="L562" s="660"/>
      <c r="M562" s="894" t="s">
        <v>250</v>
      </c>
      <c r="N562" s="848"/>
      <c r="O562" s="708">
        <v>3.5132739443482462E-2</v>
      </c>
      <c r="P562" s="659"/>
      <c r="Q562" s="659"/>
      <c r="AI562" s="417"/>
      <c r="AJ562" s="417"/>
      <c r="AK562" s="417"/>
      <c r="AL562" s="417"/>
      <c r="AM562" s="417"/>
      <c r="AN562" s="417"/>
      <c r="AO562" s="417"/>
      <c r="AP562" s="417"/>
      <c r="AQ562" s="417"/>
      <c r="AR562" s="417"/>
      <c r="AS562" s="417"/>
      <c r="AT562" s="417"/>
      <c r="AU562" s="417"/>
      <c r="AV562" s="417"/>
      <c r="AW562" s="417"/>
      <c r="AX562" s="417"/>
      <c r="AY562" s="417"/>
      <c r="AZ562" s="417"/>
      <c r="BA562" s="419"/>
      <c r="BB562" s="495"/>
      <c r="BC562" s="419"/>
      <c r="BD562" s="419"/>
      <c r="BE562" s="419"/>
      <c r="BF562" s="419"/>
      <c r="BG562" s="419"/>
      <c r="BH562" s="419"/>
      <c r="BI562" s="419"/>
      <c r="BJ562" s="419"/>
      <c r="BK562" s="419"/>
      <c r="BL562" s="419"/>
      <c r="BM562" s="419"/>
      <c r="BN562" s="419"/>
      <c r="BO562" s="419"/>
      <c r="BP562" s="419"/>
      <c r="BQ562" s="419"/>
      <c r="BR562" s="419"/>
      <c r="BS562" s="419"/>
      <c r="BT562" s="419"/>
      <c r="BU562" s="419"/>
      <c r="BV562" s="419"/>
      <c r="BW562" s="419"/>
      <c r="BX562" s="419"/>
      <c r="BY562" s="419"/>
      <c r="BZ562" s="420"/>
      <c r="CA562" s="420"/>
      <c r="CB562" s="420"/>
      <c r="CC562" s="420"/>
      <c r="CD562" s="420"/>
      <c r="CE562" s="420"/>
      <c r="CF562" s="420"/>
      <c r="CG562" s="420"/>
      <c r="CH562" s="420"/>
      <c r="CI562" s="420"/>
      <c r="CJ562" s="420"/>
      <c r="CK562" s="420"/>
      <c r="CL562" s="420"/>
      <c r="CM562" s="420"/>
      <c r="CN562" s="420"/>
      <c r="CO562" s="420"/>
      <c r="CP562" s="420"/>
      <c r="CQ562" s="420"/>
      <c r="CR562" s="420"/>
      <c r="CS562" s="420"/>
      <c r="CT562" s="420"/>
      <c r="CU562" s="420"/>
      <c r="CV562" s="420"/>
      <c r="CW562" s="420"/>
      <c r="CX562" s="420"/>
      <c r="CY562" s="420"/>
      <c r="CZ562" s="420"/>
    </row>
    <row r="563" s="424" customFormat="true" ht="25.15" customHeight="true" x14ac:dyDescent="0.2">
      <c r="C563" s="850" t="s">
        <v>218</v>
      </c>
      <c r="D563" s="848"/>
      <c r="E563" s="850" t="s">
        <v>260</v>
      </c>
      <c r="F563" s="851"/>
      <c r="G563" s="852"/>
      <c r="H563" s="849"/>
      <c r="I563" s="848"/>
      <c r="J563" s="659"/>
      <c r="K563" s="659"/>
      <c r="L563" s="659"/>
      <c r="M563" s="894" t="s">
        <v>393</v>
      </c>
      <c r="N563" s="848"/>
      <c r="O563" s="708">
        <v>-3.0328655553239566E-3</v>
      </c>
      <c r="P563" s="659"/>
      <c r="Q563" s="659"/>
      <c r="AI563" s="417"/>
      <c r="AJ563" s="417"/>
      <c r="AK563" s="417"/>
      <c r="AL563" s="417"/>
      <c r="AM563" s="417"/>
      <c r="AN563" s="417"/>
      <c r="AO563" s="417"/>
      <c r="AP563" s="417"/>
      <c r="AQ563" s="417"/>
      <c r="AR563" s="417"/>
      <c r="AS563" s="417"/>
      <c r="AT563" s="417"/>
      <c r="AU563" s="417"/>
      <c r="AV563" s="417"/>
      <c r="AW563" s="417"/>
      <c r="AX563" s="417"/>
      <c r="AY563" s="417"/>
      <c r="AZ563" s="417"/>
      <c r="BA563" s="419"/>
      <c r="BB563" s="495"/>
      <c r="BC563" s="419"/>
      <c r="BD563" s="419"/>
      <c r="BE563" s="419"/>
      <c r="BF563" s="419"/>
      <c r="BG563" s="419"/>
      <c r="BH563" s="419"/>
      <c r="BI563" s="419"/>
      <c r="BJ563" s="419"/>
      <c r="BK563" s="419"/>
      <c r="BL563" s="419"/>
      <c r="BM563" s="419"/>
      <c r="BN563" s="419"/>
      <c r="BO563" s="419"/>
      <c r="BP563" s="419"/>
      <c r="BQ563" s="419"/>
      <c r="BR563" s="419"/>
      <c r="BS563" s="419"/>
      <c r="BT563" s="419"/>
      <c r="BU563" s="419"/>
      <c r="BV563" s="419"/>
      <c r="BW563" s="419"/>
      <c r="BX563" s="419"/>
      <c r="BY563" s="419"/>
      <c r="BZ563" s="420"/>
      <c r="CA563" s="420"/>
      <c r="CB563" s="420"/>
      <c r="CC563" s="420"/>
      <c r="CD563" s="420"/>
      <c r="CE563" s="420"/>
      <c r="CF563" s="420"/>
      <c r="CG563" s="420"/>
      <c r="CH563" s="420"/>
      <c r="CI563" s="420"/>
      <c r="CJ563" s="420"/>
      <c r="CK563" s="420"/>
      <c r="CL563" s="420"/>
      <c r="CM563" s="420"/>
      <c r="CN563" s="420"/>
      <c r="CO563" s="420"/>
      <c r="CP563" s="420"/>
      <c r="CQ563" s="420"/>
      <c r="CR563" s="420"/>
      <c r="CS563" s="420"/>
      <c r="CT563" s="420"/>
      <c r="CU563" s="420"/>
      <c r="CV563" s="420"/>
      <c r="CW563" s="420"/>
      <c r="CX563" s="420"/>
      <c r="CY563" s="420"/>
      <c r="CZ563" s="420"/>
    </row>
    <row r="564" s="424" customFormat="true" ht="25.15" customHeight="true" x14ac:dyDescent="0.2">
      <c r="C564" s="848"/>
      <c r="D564" s="848"/>
      <c r="E564" s="698" t="s">
        <v>202</v>
      </c>
      <c r="F564" s="699" t="s">
        <v>261</v>
      </c>
      <c r="G564" s="700" t="s">
        <v>262</v>
      </c>
      <c r="H564" s="895" t="s">
        <v>263</v>
      </c>
      <c r="I564" s="848"/>
      <c r="J564" s="848"/>
      <c r="K564" s="659"/>
      <c r="L564" s="659"/>
      <c r="M564" s="894" t="s">
        <v>386</v>
      </c>
      <c r="N564" s="848"/>
      <c r="O564" s="708">
        <v>4.2262307431634007E-3</v>
      </c>
      <c r="P564" s="659"/>
      <c r="Q564" s="659"/>
      <c r="AI564" s="417"/>
      <c r="AJ564" s="417"/>
      <c r="AK564" s="417"/>
      <c r="AL564" s="417"/>
      <c r="AM564" s="417"/>
      <c r="AN564" s="417"/>
      <c r="AO564" s="417"/>
      <c r="AP564" s="417"/>
      <c r="AQ564" s="417"/>
      <c r="AR564" s="417"/>
      <c r="AS564" s="417"/>
      <c r="AT564" s="417"/>
      <c r="AU564" s="417"/>
      <c r="AV564" s="417"/>
      <c r="AW564" s="417"/>
      <c r="AX564" s="417"/>
      <c r="AY564" s="417"/>
      <c r="AZ564" s="417"/>
      <c r="BA564" s="419"/>
      <c r="BB564" s="495"/>
      <c r="BC564" s="419"/>
      <c r="BD564" s="419"/>
      <c r="BE564" s="419"/>
      <c r="BF564" s="419"/>
      <c r="BG564" s="419"/>
      <c r="BH564" s="419"/>
      <c r="BI564" s="419"/>
      <c r="BJ564" s="419"/>
      <c r="BK564" s="419"/>
      <c r="BL564" s="419"/>
      <c r="BM564" s="419"/>
      <c r="BN564" s="419"/>
      <c r="BO564" s="419"/>
      <c r="BP564" s="419"/>
      <c r="BQ564" s="419"/>
      <c r="BR564" s="419"/>
      <c r="BS564" s="419"/>
      <c r="BT564" s="419"/>
      <c r="BU564" s="419"/>
      <c r="BV564" s="419"/>
      <c r="BW564" s="419"/>
      <c r="BX564" s="419"/>
      <c r="BY564" s="419"/>
      <c r="BZ564" s="420"/>
      <c r="CA564" s="420"/>
      <c r="CB564" s="420"/>
      <c r="CC564" s="420"/>
      <c r="CD564" s="420"/>
      <c r="CE564" s="420"/>
      <c r="CF564" s="420"/>
      <c r="CG564" s="420"/>
      <c r="CH564" s="420"/>
      <c r="CI564" s="420"/>
      <c r="CJ564" s="420"/>
      <c r="CK564" s="420"/>
      <c r="CL564" s="420"/>
      <c r="CM564" s="420"/>
      <c r="CN564" s="420"/>
      <c r="CO564" s="420"/>
      <c r="CP564" s="420"/>
      <c r="CQ564" s="420"/>
      <c r="CR564" s="420"/>
      <c r="CS564" s="420"/>
      <c r="CT564" s="420"/>
      <c r="CU564" s="420"/>
      <c r="CV564" s="420"/>
      <c r="CW564" s="420"/>
      <c r="CX564" s="420"/>
      <c r="CY564" s="420"/>
      <c r="CZ564" s="420"/>
    </row>
    <row r="565" s="424" customFormat="true" ht="25.15" customHeight="true" x14ac:dyDescent="0.2">
      <c r="C565" s="894" t="s">
        <v>219</v>
      </c>
      <c r="D565" s="848"/>
      <c r="E565" s="723">
        <v>6.3485376921359622</v>
      </c>
      <c r="F565" s="724">
        <v>8.3533390685999507</v>
      </c>
      <c r="G565" s="725">
        <v>8.3533390685999507</v>
      </c>
      <c r="H565" s="849"/>
      <c r="I565" s="848"/>
      <c r="J565" s="701" t="s">
        <v>218</v>
      </c>
      <c r="K565" s="659"/>
      <c r="L565" s="659"/>
      <c r="M565" s="894" t="s">
        <v>245</v>
      </c>
      <c r="N565" s="848"/>
      <c r="O565" s="708">
        <v>9.2918380922406094E-3</v>
      </c>
      <c r="P565" s="659"/>
      <c r="Q565" s="659"/>
      <c r="AI565" s="417"/>
      <c r="AJ565" s="417"/>
      <c r="AK565" s="417"/>
      <c r="AL565" s="417"/>
      <c r="AM565" s="417"/>
      <c r="AN565" s="417"/>
      <c r="AO565" s="417"/>
      <c r="AP565" s="417"/>
      <c r="AQ565" s="417"/>
      <c r="AR565" s="417"/>
      <c r="AS565" s="417"/>
      <c r="AT565" s="417"/>
      <c r="AU565" s="417"/>
      <c r="AV565" s="417"/>
      <c r="AW565" s="417"/>
      <c r="AX565" s="417"/>
      <c r="AY565" s="417"/>
      <c r="AZ565" s="417"/>
      <c r="BA565" s="419"/>
      <c r="BB565" s="495"/>
      <c r="BC565" s="419"/>
      <c r="BD565" s="419"/>
      <c r="BE565" s="419"/>
      <c r="BF565" s="419"/>
      <c r="BG565" s="419"/>
      <c r="BH565" s="419"/>
      <c r="BI565" s="419"/>
      <c r="BJ565" s="419"/>
      <c r="BK565" s="419"/>
      <c r="BL565" s="419"/>
      <c r="BM565" s="419"/>
      <c r="BN565" s="419"/>
      <c r="BO565" s="419"/>
      <c r="BP565" s="419"/>
      <c r="BQ565" s="419"/>
      <c r="BR565" s="419"/>
      <c r="BS565" s="419"/>
      <c r="BT565" s="419"/>
      <c r="BU565" s="419"/>
      <c r="BV565" s="419"/>
      <c r="BW565" s="419"/>
      <c r="BX565" s="419"/>
      <c r="BY565" s="419"/>
      <c r="BZ565" s="420"/>
      <c r="CA565" s="420"/>
      <c r="CB565" s="420"/>
      <c r="CC565" s="420"/>
      <c r="CD565" s="420"/>
      <c r="CE565" s="420"/>
      <c r="CF565" s="420"/>
      <c r="CG565" s="420"/>
      <c r="CH565" s="420"/>
      <c r="CI565" s="420"/>
      <c r="CJ565" s="420"/>
      <c r="CK565" s="420"/>
      <c r="CL565" s="420"/>
      <c r="CM565" s="420"/>
      <c r="CN565" s="420"/>
      <c r="CO565" s="420"/>
      <c r="CP565" s="420"/>
      <c r="CQ565" s="420"/>
      <c r="CR565" s="420"/>
      <c r="CS565" s="420"/>
      <c r="CT565" s="420"/>
      <c r="CU565" s="420"/>
      <c r="CV565" s="420"/>
      <c r="CW565" s="420"/>
      <c r="CX565" s="420"/>
      <c r="CY565" s="420"/>
      <c r="CZ565" s="420"/>
    </row>
    <row r="566" s="424" customFormat="true" ht="25.15" customHeight="true" x14ac:dyDescent="0.2">
      <c r="C566" s="849"/>
      <c r="D566" s="848"/>
      <c r="E566" s="660"/>
      <c r="F566" s="660"/>
      <c r="G566" s="660"/>
      <c r="H566" s="848"/>
      <c r="I566" s="848"/>
      <c r="J566" s="726" t="s">
        <v>219</v>
      </c>
      <c r="K566" s="659"/>
      <c r="L566" s="659"/>
      <c r="M566" s="894" t="s">
        <v>220</v>
      </c>
      <c r="N566" s="848"/>
      <c r="O566" s="708">
        <v>0.11053742041804492</v>
      </c>
      <c r="P566" s="659"/>
      <c r="Q566" s="659"/>
      <c r="AI566" s="417"/>
      <c r="AJ566" s="417"/>
      <c r="AK566" s="417"/>
      <c r="AL566" s="417"/>
      <c r="AM566" s="417"/>
      <c r="AN566" s="417"/>
      <c r="AO566" s="417"/>
      <c r="AP566" s="417"/>
      <c r="AQ566" s="417"/>
      <c r="AR566" s="417"/>
      <c r="AS566" s="417"/>
      <c r="AT566" s="417"/>
      <c r="AU566" s="417"/>
      <c r="AV566" s="417"/>
      <c r="AW566" s="417"/>
      <c r="AX566" s="417"/>
      <c r="AY566" s="417"/>
      <c r="AZ566" s="417"/>
      <c r="BA566" s="419"/>
      <c r="BB566" s="495"/>
      <c r="BC566" s="419"/>
      <c r="BD566" s="419"/>
      <c r="BE566" s="419"/>
      <c r="BF566" s="419"/>
      <c r="BG566" s="419"/>
      <c r="BH566" s="419"/>
      <c r="BI566" s="419"/>
      <c r="BJ566" s="419"/>
      <c r="BK566" s="419"/>
      <c r="BL566" s="419"/>
      <c r="BM566" s="419"/>
      <c r="BN566" s="419"/>
      <c r="BO566" s="419"/>
      <c r="BP566" s="419"/>
      <c r="BQ566" s="419"/>
      <c r="BR566" s="419"/>
      <c r="BS566" s="419"/>
      <c r="BT566" s="419"/>
      <c r="BU566" s="419"/>
      <c r="BV566" s="419"/>
      <c r="BW566" s="419"/>
      <c r="BX566" s="419"/>
      <c r="BY566" s="419"/>
      <c r="BZ566" s="420"/>
      <c r="CA566" s="420"/>
      <c r="CB566" s="420"/>
      <c r="CC566" s="420"/>
      <c r="CD566" s="420"/>
      <c r="CE566" s="420"/>
      <c r="CF566" s="420"/>
      <c r="CG566" s="420"/>
      <c r="CH566" s="420"/>
      <c r="CI566" s="420"/>
      <c r="CJ566" s="420"/>
      <c r="CK566" s="420"/>
      <c r="CL566" s="420"/>
      <c r="CM566" s="420"/>
      <c r="CN566" s="420"/>
      <c r="CO566" s="420"/>
      <c r="CP566" s="420"/>
      <c r="CQ566" s="420"/>
      <c r="CR566" s="420"/>
      <c r="CS566" s="420"/>
      <c r="CT566" s="420"/>
      <c r="CU566" s="420"/>
      <c r="CV566" s="420"/>
      <c r="CW566" s="420"/>
      <c r="CX566" s="420"/>
      <c r="CY566" s="420"/>
      <c r="CZ566" s="420"/>
    </row>
    <row r="567" s="424" customFormat="true" ht="25.15" customHeight="true" x14ac:dyDescent="0.2">
      <c r="C567" s="849"/>
      <c r="D567" s="848"/>
      <c r="E567" s="659"/>
      <c r="F567" s="659"/>
      <c r="G567" s="659"/>
      <c r="H567" s="894" t="s">
        <v>251</v>
      </c>
      <c r="I567" s="848"/>
      <c r="J567" s="704">
        <v>-4.4055717102923124E-3</v>
      </c>
      <c r="K567" s="659"/>
      <c r="L567" s="659"/>
      <c r="M567" s="894" t="s">
        <v>392</v>
      </c>
      <c r="N567" s="848"/>
      <c r="O567" s="708">
        <v>3.6434561429998986E-3</v>
      </c>
      <c r="P567" s="659"/>
      <c r="Q567" s="659"/>
      <c r="AI567" s="417"/>
      <c r="AJ567" s="417"/>
      <c r="AK567" s="417"/>
      <c r="AL567" s="417"/>
      <c r="AM567" s="417"/>
      <c r="AN567" s="417"/>
      <c r="AO567" s="417"/>
      <c r="AP567" s="417"/>
      <c r="AQ567" s="417"/>
      <c r="AR567" s="417"/>
      <c r="AS567" s="417"/>
      <c r="AT567" s="417"/>
      <c r="AU567" s="417"/>
      <c r="AV567" s="417"/>
      <c r="AW567" s="417"/>
      <c r="AX567" s="417"/>
      <c r="AY567" s="417"/>
      <c r="AZ567" s="417"/>
      <c r="BA567" s="419"/>
      <c r="BB567" s="495"/>
      <c r="BC567" s="419"/>
      <c r="BD567" s="419"/>
      <c r="BE567" s="419"/>
      <c r="BF567" s="419"/>
      <c r="BG567" s="419"/>
      <c r="BH567" s="419"/>
      <c r="BI567" s="419"/>
      <c r="BJ567" s="419"/>
      <c r="BK567" s="419"/>
      <c r="BL567" s="419"/>
      <c r="BM567" s="419"/>
      <c r="BN567" s="419"/>
      <c r="BO567" s="419"/>
      <c r="BP567" s="419"/>
      <c r="BQ567" s="419"/>
      <c r="BR567" s="419"/>
      <c r="BS567" s="419"/>
      <c r="BT567" s="419"/>
      <c r="BU567" s="419"/>
      <c r="BV567" s="419"/>
      <c r="BW567" s="419"/>
      <c r="BX567" s="419"/>
      <c r="BY567" s="419"/>
      <c r="BZ567" s="420"/>
      <c r="CA567" s="420"/>
      <c r="CB567" s="420"/>
      <c r="CC567" s="420"/>
      <c r="CD567" s="420"/>
      <c r="CE567" s="420"/>
      <c r="CF567" s="420"/>
      <c r="CG567" s="420"/>
      <c r="CH567" s="420"/>
      <c r="CI567" s="420"/>
      <c r="CJ567" s="420"/>
      <c r="CK567" s="420"/>
      <c r="CL567" s="420"/>
      <c r="CM567" s="420"/>
      <c r="CN567" s="420"/>
      <c r="CO567" s="420"/>
      <c r="CP567" s="420"/>
      <c r="CQ567" s="420"/>
      <c r="CR567" s="420"/>
      <c r="CS567" s="420"/>
      <c r="CT567" s="420"/>
      <c r="CU567" s="420"/>
      <c r="CV567" s="420"/>
      <c r="CW567" s="420"/>
      <c r="CX567" s="420"/>
      <c r="CY567" s="420"/>
      <c r="CZ567" s="420"/>
    </row>
    <row r="568" s="424" customFormat="true" ht="25.15" customHeight="true" x14ac:dyDescent="0.2">
      <c r="C568" s="895" t="s">
        <v>263</v>
      </c>
      <c r="D568" s="848"/>
      <c r="E568" s="848"/>
      <c r="F568" s="659"/>
      <c r="G568" s="659"/>
      <c r="H568" s="894" t="s">
        <v>221</v>
      </c>
      <c r="I568" s="848"/>
      <c r="J568" s="707">
        <v>-9.6072963742127732E-2</v>
      </c>
      <c r="K568" s="659"/>
      <c r="L568" s="659"/>
      <c r="M568" s="894" t="s">
        <v>390</v>
      </c>
      <c r="N568" s="848"/>
      <c r="O568" s="708">
        <v>4.9440195709844824E-4</v>
      </c>
      <c r="P568" s="659"/>
      <c r="Q568" s="659"/>
      <c r="AI568" s="417"/>
      <c r="AJ568" s="417"/>
      <c r="AK568" s="417"/>
      <c r="AL568" s="417"/>
      <c r="AM568" s="417"/>
      <c r="AN568" s="417"/>
      <c r="AO568" s="417"/>
      <c r="AP568" s="417"/>
      <c r="AQ568" s="417"/>
      <c r="AR568" s="417"/>
      <c r="AS568" s="417"/>
      <c r="AT568" s="417"/>
      <c r="AU568" s="417"/>
      <c r="AV568" s="417"/>
      <c r="AW568" s="417"/>
      <c r="AX568" s="417"/>
      <c r="AY568" s="417"/>
      <c r="AZ568" s="417"/>
      <c r="BA568" s="419"/>
      <c r="BB568" s="495"/>
      <c r="BC568" s="419"/>
      <c r="BD568" s="419"/>
      <c r="BE568" s="419"/>
      <c r="BF568" s="419"/>
      <c r="BG568" s="419"/>
      <c r="BH568" s="419"/>
      <c r="BI568" s="419"/>
      <c r="BJ568" s="419"/>
      <c r="BK568" s="419"/>
      <c r="BL568" s="419"/>
      <c r="BM568" s="419"/>
      <c r="BN568" s="419"/>
      <c r="BO568" s="419"/>
      <c r="BP568" s="419"/>
      <c r="BQ568" s="419"/>
      <c r="BR568" s="419"/>
      <c r="BS568" s="419"/>
      <c r="BT568" s="419"/>
      <c r="BU568" s="419"/>
      <c r="BV568" s="419"/>
      <c r="BW568" s="419"/>
      <c r="BX568" s="419"/>
      <c r="BY568" s="419"/>
      <c r="BZ568" s="420"/>
      <c r="CA568" s="420"/>
      <c r="CB568" s="420"/>
      <c r="CC568" s="420"/>
      <c r="CD568" s="420"/>
      <c r="CE568" s="420"/>
      <c r="CF568" s="420"/>
      <c r="CG568" s="420"/>
      <c r="CH568" s="420"/>
      <c r="CI568" s="420"/>
      <c r="CJ568" s="420"/>
      <c r="CK568" s="420"/>
      <c r="CL568" s="420"/>
      <c r="CM568" s="420"/>
      <c r="CN568" s="420"/>
      <c r="CO568" s="420"/>
      <c r="CP568" s="420"/>
      <c r="CQ568" s="420"/>
      <c r="CR568" s="420"/>
      <c r="CS568" s="420"/>
      <c r="CT568" s="420"/>
      <c r="CU568" s="420"/>
      <c r="CV568" s="420"/>
      <c r="CW568" s="420"/>
      <c r="CX568" s="420"/>
      <c r="CY568" s="420"/>
      <c r="CZ568" s="420"/>
    </row>
    <row r="569" s="424" customFormat="true" ht="25.15" customHeight="true" x14ac:dyDescent="0.2">
      <c r="C569" s="849"/>
      <c r="D569" s="848"/>
      <c r="E569" s="702" t="s">
        <v>218</v>
      </c>
      <c r="F569" s="659"/>
      <c r="G569" s="659"/>
      <c r="H569" s="894" t="s">
        <v>346</v>
      </c>
      <c r="I569" s="848"/>
      <c r="J569" s="707">
        <v>-7.8346397670005039E-3</v>
      </c>
      <c r="K569" s="659"/>
      <c r="L569" s="659"/>
      <c r="M569" s="894" t="s">
        <v>479</v>
      </c>
      <c r="N569" s="848"/>
      <c r="O569" s="708">
        <v>-2.8611292681249441E-3</v>
      </c>
      <c r="P569" s="659"/>
      <c r="Q569" s="659"/>
      <c r="AI569" s="417"/>
      <c r="AJ569" s="417"/>
      <c r="AK569" s="417"/>
      <c r="AL569" s="417"/>
      <c r="AM569" s="417"/>
      <c r="AN569" s="417"/>
      <c r="AO569" s="417"/>
      <c r="AP569" s="417"/>
      <c r="AQ569" s="417"/>
      <c r="AR569" s="417"/>
      <c r="AS569" s="417"/>
      <c r="AT569" s="417"/>
      <c r="AU569" s="417"/>
      <c r="AV569" s="417"/>
      <c r="AW569" s="417"/>
      <c r="AX569" s="417"/>
      <c r="AY569" s="417"/>
      <c r="AZ569" s="417"/>
      <c r="BA569" s="419"/>
      <c r="BB569" s="495"/>
      <c r="BC569" s="419"/>
      <c r="BD569" s="419"/>
      <c r="BE569" s="419"/>
      <c r="BF569" s="419"/>
      <c r="BG569" s="419"/>
      <c r="BH569" s="419"/>
      <c r="BI569" s="419"/>
      <c r="BJ569" s="419"/>
      <c r="BK569" s="419"/>
      <c r="BL569" s="419"/>
      <c r="BM569" s="419"/>
      <c r="BN569" s="419"/>
      <c r="BO569" s="419"/>
      <c r="BP569" s="419"/>
      <c r="BQ569" s="419"/>
      <c r="BR569" s="419"/>
      <c r="BS569" s="419"/>
      <c r="BT569" s="419"/>
      <c r="BU569" s="419"/>
      <c r="BV569" s="419"/>
      <c r="BW569" s="419"/>
      <c r="BX569" s="419"/>
      <c r="BY569" s="419"/>
      <c r="BZ569" s="420"/>
      <c r="CA569" s="420"/>
      <c r="CB569" s="420"/>
      <c r="CC569" s="420"/>
      <c r="CD569" s="420"/>
      <c r="CE569" s="420"/>
      <c r="CF569" s="420"/>
      <c r="CG569" s="420"/>
      <c r="CH569" s="420"/>
      <c r="CI569" s="420"/>
      <c r="CJ569" s="420"/>
      <c r="CK569" s="420"/>
      <c r="CL569" s="420"/>
      <c r="CM569" s="420"/>
      <c r="CN569" s="420"/>
      <c r="CO569" s="420"/>
      <c r="CP569" s="420"/>
      <c r="CQ569" s="420"/>
      <c r="CR569" s="420"/>
      <c r="CS569" s="420"/>
      <c r="CT569" s="420"/>
      <c r="CU569" s="420"/>
      <c r="CV569" s="420"/>
      <c r="CW569" s="420"/>
      <c r="CX569" s="420"/>
      <c r="CY569" s="420"/>
      <c r="CZ569" s="420"/>
    </row>
    <row r="570" s="424" customFormat="true" ht="25.15" customHeight="true" x14ac:dyDescent="0.2">
      <c r="C570" s="848"/>
      <c r="D570" s="848"/>
      <c r="E570" s="727" t="s">
        <v>219</v>
      </c>
      <c r="F570" s="659"/>
      <c r="G570" s="659"/>
      <c r="H570" s="894" t="s">
        <v>250</v>
      </c>
      <c r="I570" s="848"/>
      <c r="J570" s="707">
        <v>7.8100751488220806E-4</v>
      </c>
      <c r="K570" s="659"/>
      <c r="L570" s="659"/>
      <c r="M570" s="894" t="s">
        <v>452</v>
      </c>
      <c r="N570" s="848"/>
      <c r="O570" s="708">
        <v>-8.1499440176829224E-2</v>
      </c>
      <c r="P570" s="659"/>
      <c r="Q570" s="659"/>
      <c r="AI570" s="417"/>
      <c r="AJ570" s="417"/>
      <c r="AK570" s="417"/>
      <c r="AL570" s="417"/>
      <c r="AM570" s="417"/>
      <c r="AN570" s="417"/>
      <c r="AO570" s="417"/>
      <c r="AP570" s="417"/>
      <c r="AQ570" s="417"/>
      <c r="AR570" s="417"/>
      <c r="AS570" s="417"/>
      <c r="AT570" s="417"/>
      <c r="AU570" s="417"/>
      <c r="AV570" s="417"/>
      <c r="AW570" s="417"/>
      <c r="AX570" s="417"/>
      <c r="AY570" s="417"/>
      <c r="AZ570" s="417"/>
      <c r="BA570" s="419"/>
      <c r="BB570" s="495"/>
      <c r="BC570" s="419"/>
      <c r="BD570" s="419"/>
      <c r="BE570" s="419"/>
      <c r="BF570" s="419"/>
      <c r="BG570" s="419"/>
      <c r="BH570" s="419"/>
      <c r="BI570" s="419"/>
      <c r="BJ570" s="419"/>
      <c r="BK570" s="419"/>
      <c r="BL570" s="419"/>
      <c r="BM570" s="419"/>
      <c r="BN570" s="419"/>
      <c r="BO570" s="419"/>
      <c r="BP570" s="419"/>
      <c r="BQ570" s="419"/>
      <c r="BR570" s="419"/>
      <c r="BS570" s="419"/>
      <c r="BT570" s="419"/>
      <c r="BU570" s="419"/>
      <c r="BV570" s="419"/>
      <c r="BW570" s="419"/>
      <c r="BX570" s="419"/>
      <c r="BY570" s="419"/>
      <c r="BZ570" s="420"/>
      <c r="CA570" s="420"/>
      <c r="CB570" s="420"/>
      <c r="CC570" s="420"/>
      <c r="CD570" s="420"/>
      <c r="CE570" s="420"/>
      <c r="CF570" s="420"/>
      <c r="CG570" s="420"/>
      <c r="CH570" s="420"/>
      <c r="CI570" s="420"/>
      <c r="CJ570" s="420"/>
      <c r="CK570" s="420"/>
      <c r="CL570" s="420"/>
      <c r="CM570" s="420"/>
      <c r="CN570" s="420"/>
      <c r="CO570" s="420"/>
      <c r="CP570" s="420"/>
      <c r="CQ570" s="420"/>
      <c r="CR570" s="420"/>
      <c r="CS570" s="420"/>
      <c r="CT570" s="420"/>
      <c r="CU570" s="420"/>
      <c r="CV570" s="420"/>
      <c r="CW570" s="420"/>
      <c r="CX570" s="420"/>
      <c r="CY570" s="420"/>
      <c r="CZ570" s="420"/>
    </row>
    <row r="571" s="424" customFormat="true" ht="25.15" customHeight="true" x14ac:dyDescent="0.2">
      <c r="C571" s="894" t="s">
        <v>251</v>
      </c>
      <c r="D571" s="848"/>
      <c r="E571" s="703">
        <v>-8.7230556329737276E-3</v>
      </c>
      <c r="F571" s="659"/>
      <c r="G571" s="659"/>
      <c r="H571" s="894" t="s">
        <v>393</v>
      </c>
      <c r="I571" s="848"/>
      <c r="J571" s="707">
        <v>-2.430416689887314E-4</v>
      </c>
      <c r="K571" s="659"/>
      <c r="L571" s="659"/>
      <c r="M571" s="894" t="s">
        <v>394</v>
      </c>
      <c r="N571" s="848"/>
      <c r="O571" s="708">
        <v>-1.9507180376114083E-3</v>
      </c>
      <c r="P571" s="659"/>
      <c r="Q571" s="659"/>
      <c r="AI571" s="417"/>
      <c r="AJ571" s="417"/>
      <c r="AK571" s="417"/>
      <c r="AL571" s="417"/>
      <c r="AM571" s="417"/>
      <c r="AN571" s="417"/>
      <c r="AO571" s="417"/>
      <c r="AP571" s="417"/>
      <c r="AQ571" s="417"/>
      <c r="AR571" s="417"/>
      <c r="AS571" s="417"/>
      <c r="AT571" s="417"/>
      <c r="AU571" s="417"/>
      <c r="AV571" s="417"/>
      <c r="AW571" s="417"/>
      <c r="AX571" s="417"/>
      <c r="AY571" s="417"/>
      <c r="AZ571" s="417"/>
      <c r="BA571" s="419"/>
      <c r="BB571" s="495"/>
      <c r="BC571" s="419"/>
      <c r="BD571" s="419"/>
      <c r="BE571" s="419"/>
      <c r="BF571" s="419"/>
      <c r="BG571" s="419"/>
      <c r="BH571" s="419"/>
      <c r="BI571" s="419"/>
      <c r="BJ571" s="419"/>
      <c r="BK571" s="419"/>
      <c r="BL571" s="419"/>
      <c r="BM571" s="419"/>
      <c r="BN571" s="419"/>
      <c r="BO571" s="419"/>
      <c r="BP571" s="419"/>
      <c r="BQ571" s="419"/>
      <c r="BR571" s="419"/>
      <c r="BS571" s="419"/>
      <c r="BT571" s="419"/>
      <c r="BU571" s="419"/>
      <c r="BV571" s="419"/>
      <c r="BW571" s="419"/>
      <c r="BX571" s="419"/>
      <c r="BY571" s="419"/>
      <c r="BZ571" s="420"/>
      <c r="CA571" s="420"/>
      <c r="CB571" s="420"/>
      <c r="CC571" s="420"/>
      <c r="CD571" s="420"/>
      <c r="CE571" s="420"/>
      <c r="CF571" s="420"/>
      <c r="CG571" s="420"/>
      <c r="CH571" s="420"/>
      <c r="CI571" s="420"/>
      <c r="CJ571" s="420"/>
      <c r="CK571" s="420"/>
      <c r="CL571" s="420"/>
      <c r="CM571" s="420"/>
      <c r="CN571" s="420"/>
      <c r="CO571" s="420"/>
      <c r="CP571" s="420"/>
      <c r="CQ571" s="420"/>
      <c r="CR571" s="420"/>
      <c r="CS571" s="420"/>
      <c r="CT571" s="420"/>
      <c r="CU571" s="420"/>
      <c r="CV571" s="420"/>
      <c r="CW571" s="420"/>
      <c r="CX571" s="420"/>
      <c r="CY571" s="420"/>
      <c r="CZ571" s="420"/>
    </row>
    <row r="572" s="424" customFormat="true" ht="25.15" customHeight="true" x14ac:dyDescent="0.2">
      <c r="C572" s="894" t="s">
        <v>221</v>
      </c>
      <c r="D572" s="848"/>
      <c r="E572" s="706">
        <v>-8.746646489302802E-2</v>
      </c>
      <c r="F572" s="659"/>
      <c r="G572" s="659"/>
      <c r="H572" s="894" t="s">
        <v>386</v>
      </c>
      <c r="I572" s="848"/>
      <c r="J572" s="707">
        <v>8.1310157388440728E-3</v>
      </c>
      <c r="K572" s="659"/>
      <c r="L572" s="659"/>
      <c r="M572" s="894" t="s">
        <v>247</v>
      </c>
      <c r="N572" s="848"/>
      <c r="O572" s="708">
        <v>1.943329040979205E-2</v>
      </c>
      <c r="P572" s="659"/>
      <c r="Q572" s="659"/>
      <c r="AI572" s="417"/>
      <c r="AJ572" s="417"/>
      <c r="AK572" s="417"/>
      <c r="AL572" s="417"/>
      <c r="AM572" s="417"/>
      <c r="AN572" s="417"/>
      <c r="AO572" s="417"/>
      <c r="AP572" s="417"/>
      <c r="AQ572" s="417"/>
      <c r="AR572" s="417"/>
      <c r="AS572" s="417"/>
      <c r="AT572" s="417"/>
      <c r="AU572" s="417"/>
      <c r="AV572" s="417"/>
      <c r="AW572" s="417"/>
      <c r="AX572" s="417"/>
      <c r="AY572" s="417"/>
      <c r="AZ572" s="417"/>
      <c r="BA572" s="419"/>
      <c r="BB572" s="495"/>
      <c r="BC572" s="419"/>
      <c r="BD572" s="419"/>
      <c r="BE572" s="419"/>
      <c r="BF572" s="419"/>
      <c r="BG572" s="419"/>
      <c r="BH572" s="419"/>
      <c r="BI572" s="419"/>
      <c r="BJ572" s="419"/>
      <c r="BK572" s="419"/>
      <c r="BL572" s="419"/>
      <c r="BM572" s="419"/>
      <c r="BN572" s="419"/>
      <c r="BO572" s="419"/>
      <c r="BP572" s="419"/>
      <c r="BQ572" s="419"/>
      <c r="BR572" s="419"/>
      <c r="BS572" s="419"/>
      <c r="BT572" s="419"/>
      <c r="BU572" s="419"/>
      <c r="BV572" s="419"/>
      <c r="BW572" s="419"/>
      <c r="BX572" s="419"/>
      <c r="BY572" s="419"/>
      <c r="BZ572" s="420"/>
      <c r="CA572" s="420"/>
      <c r="CB572" s="420"/>
      <c r="CC572" s="420"/>
      <c r="CD572" s="420"/>
      <c r="CE572" s="420"/>
      <c r="CF572" s="420"/>
      <c r="CG572" s="420"/>
      <c r="CH572" s="420"/>
      <c r="CI572" s="420"/>
      <c r="CJ572" s="420"/>
      <c r="CK572" s="420"/>
      <c r="CL572" s="420"/>
      <c r="CM572" s="420"/>
      <c r="CN572" s="420"/>
      <c r="CO572" s="420"/>
      <c r="CP572" s="420"/>
      <c r="CQ572" s="420"/>
      <c r="CR572" s="420"/>
      <c r="CS572" s="420"/>
      <c r="CT572" s="420"/>
      <c r="CU572" s="420"/>
      <c r="CV572" s="420"/>
      <c r="CW572" s="420"/>
      <c r="CX572" s="420"/>
      <c r="CY572" s="420"/>
      <c r="CZ572" s="420"/>
    </row>
    <row r="573" s="424" customFormat="true" ht="25.15" customHeight="true" x14ac:dyDescent="0.2">
      <c r="C573" s="894" t="s">
        <v>346</v>
      </c>
      <c r="D573" s="848"/>
      <c r="E573" s="706">
        <v>-3.0927934631671192E-3</v>
      </c>
      <c r="F573" s="659"/>
      <c r="G573" s="659"/>
      <c r="H573" s="894" t="s">
        <v>480</v>
      </c>
      <c r="I573" s="848"/>
      <c r="J573" s="707">
        <v>1.1058915926750686E-2</v>
      </c>
      <c r="K573" s="659"/>
      <c r="L573" s="659"/>
      <c r="M573" s="894" t="s">
        <v>445</v>
      </c>
      <c r="N573" s="848"/>
      <c r="O573" s="708">
        <v>0.11115002622453547</v>
      </c>
      <c r="P573" s="659"/>
      <c r="Q573" s="659"/>
      <c r="AI573" s="417"/>
      <c r="AJ573" s="417"/>
      <c r="AK573" s="417"/>
      <c r="AL573" s="417"/>
      <c r="AM573" s="417"/>
      <c r="AN573" s="417"/>
      <c r="AO573" s="417"/>
      <c r="AP573" s="417"/>
      <c r="AQ573" s="417"/>
      <c r="AR573" s="417"/>
      <c r="AS573" s="417"/>
      <c r="AT573" s="417"/>
      <c r="AU573" s="417"/>
      <c r="AV573" s="417"/>
      <c r="AW573" s="417"/>
      <c r="AX573" s="417"/>
      <c r="AY573" s="417"/>
      <c r="AZ573" s="417"/>
      <c r="BA573" s="419"/>
      <c r="BB573" s="495"/>
      <c r="BC573" s="419"/>
      <c r="BD573" s="419"/>
      <c r="BE573" s="419"/>
      <c r="BF573" s="419"/>
      <c r="BG573" s="419"/>
      <c r="BH573" s="419"/>
      <c r="BI573" s="419"/>
      <c r="BJ573" s="419"/>
      <c r="BK573" s="419"/>
      <c r="BL573" s="419"/>
      <c r="BM573" s="419"/>
      <c r="BN573" s="419"/>
      <c r="BO573" s="419"/>
      <c r="BP573" s="419"/>
      <c r="BQ573" s="419"/>
      <c r="BR573" s="419"/>
      <c r="BS573" s="419"/>
      <c r="BT573" s="419"/>
      <c r="BU573" s="419"/>
      <c r="BV573" s="419"/>
      <c r="BW573" s="419"/>
      <c r="BX573" s="419"/>
      <c r="BY573" s="419"/>
      <c r="BZ573" s="420"/>
      <c r="CA573" s="420"/>
      <c r="CB573" s="420"/>
      <c r="CC573" s="420"/>
      <c r="CD573" s="420"/>
      <c r="CE573" s="420"/>
      <c r="CF573" s="420"/>
      <c r="CG573" s="420"/>
      <c r="CH573" s="420"/>
      <c r="CI573" s="420"/>
      <c r="CJ573" s="420"/>
      <c r="CK573" s="420"/>
      <c r="CL573" s="420"/>
      <c r="CM573" s="420"/>
      <c r="CN573" s="420"/>
      <c r="CO573" s="420"/>
      <c r="CP573" s="420"/>
      <c r="CQ573" s="420"/>
      <c r="CR573" s="420"/>
      <c r="CS573" s="420"/>
      <c r="CT573" s="420"/>
      <c r="CU573" s="420"/>
      <c r="CV573" s="420"/>
      <c r="CW573" s="420"/>
      <c r="CX573" s="420"/>
      <c r="CY573" s="420"/>
      <c r="CZ573" s="420"/>
    </row>
    <row r="574" s="424" customFormat="true" ht="25.15" customHeight="true" x14ac:dyDescent="0.2">
      <c r="C574" s="894" t="s">
        <v>250</v>
      </c>
      <c r="D574" s="848"/>
      <c r="E574" s="706">
        <v>1.1067485156624519E-2</v>
      </c>
      <c r="F574" s="659"/>
      <c r="G574" s="659"/>
      <c r="H574" s="894" t="s">
        <v>245</v>
      </c>
      <c r="I574" s="848"/>
      <c r="J574" s="707">
        <v>2.7186125182924424E-2</v>
      </c>
      <c r="K574" s="659"/>
      <c r="L574" s="659"/>
      <c r="M574" s="894" t="s">
        <v>379</v>
      </c>
      <c r="N574" s="848"/>
      <c r="O574" s="708">
        <v>1.9793795075433913E-3</v>
      </c>
      <c r="P574" s="659"/>
      <c r="Q574" s="659"/>
      <c r="AI574" s="417"/>
      <c r="AJ574" s="417"/>
      <c r="AK574" s="417"/>
      <c r="AL574" s="417"/>
      <c r="AM574" s="417"/>
      <c r="AN574" s="417"/>
      <c r="AO574" s="417"/>
      <c r="AP574" s="417"/>
      <c r="AQ574" s="417"/>
      <c r="AR574" s="417"/>
      <c r="AS574" s="417"/>
      <c r="AT574" s="417"/>
      <c r="AU574" s="417"/>
      <c r="AV574" s="417"/>
      <c r="AW574" s="417"/>
      <c r="AX574" s="417"/>
      <c r="AY574" s="417"/>
      <c r="AZ574" s="417"/>
      <c r="BA574" s="419"/>
      <c r="BB574" s="495"/>
      <c r="BC574" s="419"/>
      <c r="BD574" s="419"/>
      <c r="BE574" s="419"/>
      <c r="BF574" s="419"/>
      <c r="BG574" s="419"/>
      <c r="BH574" s="419"/>
      <c r="BI574" s="419"/>
      <c r="BJ574" s="419"/>
      <c r="BK574" s="419"/>
      <c r="BL574" s="419"/>
      <c r="BM574" s="419"/>
      <c r="BN574" s="419"/>
      <c r="BO574" s="419"/>
      <c r="BP574" s="419"/>
      <c r="BQ574" s="419"/>
      <c r="BR574" s="419"/>
      <c r="BS574" s="419"/>
      <c r="BT574" s="419"/>
      <c r="BU574" s="419"/>
      <c r="BV574" s="419"/>
      <c r="BW574" s="419"/>
      <c r="BX574" s="419"/>
      <c r="BY574" s="419"/>
      <c r="BZ574" s="420"/>
      <c r="CA574" s="420"/>
      <c r="CB574" s="420"/>
      <c r="CC574" s="420"/>
      <c r="CD574" s="420"/>
      <c r="CE574" s="420"/>
      <c r="CF574" s="420"/>
      <c r="CG574" s="420"/>
      <c r="CH574" s="420"/>
      <c r="CI574" s="420"/>
      <c r="CJ574" s="420"/>
      <c r="CK574" s="420"/>
      <c r="CL574" s="420"/>
      <c r="CM574" s="420"/>
      <c r="CN574" s="420"/>
      <c r="CO574" s="420"/>
      <c r="CP574" s="420"/>
      <c r="CQ574" s="420"/>
      <c r="CR574" s="420"/>
      <c r="CS574" s="420"/>
      <c r="CT574" s="420"/>
      <c r="CU574" s="420"/>
      <c r="CV574" s="420"/>
      <c r="CW574" s="420"/>
      <c r="CX574" s="420"/>
      <c r="CY574" s="420"/>
      <c r="CZ574" s="420"/>
    </row>
    <row r="575" s="424" customFormat="true" ht="25.15" customHeight="true" x14ac:dyDescent="0.2">
      <c r="C575" s="894" t="s">
        <v>393</v>
      </c>
      <c r="D575" s="848"/>
      <c r="E575" s="706">
        <v>-7.9563854679360116E-4</v>
      </c>
      <c r="F575" s="659"/>
      <c r="G575" s="659"/>
      <c r="H575" s="894" t="s">
        <v>220</v>
      </c>
      <c r="I575" s="848"/>
      <c r="J575" s="707">
        <v>0.10408388573478138</v>
      </c>
      <c r="K575" s="659"/>
      <c r="L575" s="659"/>
      <c r="M575" s="894" t="s">
        <v>253</v>
      </c>
      <c r="N575" s="848"/>
      <c r="O575" s="708">
        <v>5.9597795260303279E-3</v>
      </c>
      <c r="P575" s="659"/>
      <c r="Q575" s="659"/>
      <c r="AI575" s="417"/>
      <c r="AJ575" s="417"/>
      <c r="AK575" s="417"/>
      <c r="AL575" s="417"/>
      <c r="AM575" s="417"/>
      <c r="AN575" s="417"/>
      <c r="AO575" s="417"/>
      <c r="AP575" s="417"/>
      <c r="AQ575" s="417"/>
      <c r="AR575" s="417"/>
      <c r="AS575" s="417"/>
      <c r="AT575" s="417"/>
      <c r="AU575" s="417"/>
      <c r="AV575" s="417"/>
      <c r="AW575" s="417"/>
      <c r="AX575" s="417"/>
      <c r="AY575" s="417"/>
      <c r="AZ575" s="417"/>
      <c r="BA575" s="419"/>
      <c r="BB575" s="495"/>
      <c r="BC575" s="419"/>
      <c r="BD575" s="419"/>
      <c r="BE575" s="419"/>
      <c r="BF575" s="419"/>
      <c r="BG575" s="419"/>
      <c r="BH575" s="419"/>
      <c r="BI575" s="419"/>
      <c r="BJ575" s="419"/>
      <c r="BK575" s="419"/>
      <c r="BL575" s="419"/>
      <c r="BM575" s="419"/>
      <c r="BN575" s="419"/>
      <c r="BO575" s="419"/>
      <c r="BP575" s="419"/>
      <c r="BQ575" s="419"/>
      <c r="BR575" s="419"/>
      <c r="BS575" s="419"/>
      <c r="BT575" s="419"/>
      <c r="BU575" s="419"/>
      <c r="BV575" s="419"/>
      <c r="BW575" s="419"/>
      <c r="BX575" s="419"/>
      <c r="BY575" s="419"/>
      <c r="BZ575" s="420"/>
      <c r="CA575" s="420"/>
      <c r="CB575" s="420"/>
      <c r="CC575" s="420"/>
      <c r="CD575" s="420"/>
      <c r="CE575" s="420"/>
      <c r="CF575" s="420"/>
      <c r="CG575" s="420"/>
      <c r="CH575" s="420"/>
      <c r="CI575" s="420"/>
      <c r="CJ575" s="420"/>
      <c r="CK575" s="420"/>
      <c r="CL575" s="420"/>
      <c r="CM575" s="420"/>
      <c r="CN575" s="420"/>
      <c r="CO575" s="420"/>
      <c r="CP575" s="420"/>
      <c r="CQ575" s="420"/>
      <c r="CR575" s="420"/>
      <c r="CS575" s="420"/>
      <c r="CT575" s="420"/>
      <c r="CU575" s="420"/>
      <c r="CV575" s="420"/>
      <c r="CW575" s="420"/>
      <c r="CX575" s="420"/>
      <c r="CY575" s="420"/>
      <c r="CZ575" s="420"/>
    </row>
    <row r="576" s="424" customFormat="true" ht="25.15" customHeight="true" x14ac:dyDescent="0.2">
      <c r="C576" s="894" t="s">
        <v>386</v>
      </c>
      <c r="D576" s="848"/>
      <c r="E576" s="706">
        <v>8.0224812948259169E-3</v>
      </c>
      <c r="F576" s="659"/>
      <c r="G576" s="659"/>
      <c r="H576" s="894" t="s">
        <v>392</v>
      </c>
      <c r="I576" s="848"/>
      <c r="J576" s="707">
        <v>1.1044410130663085E-3</v>
      </c>
      <c r="K576" s="659"/>
      <c r="L576" s="659"/>
      <c r="M576" s="894" t="s">
        <v>381</v>
      </c>
      <c r="N576" s="848"/>
      <c r="O576" s="708">
        <v>-9.5986823282031425E-3</v>
      </c>
      <c r="P576" s="659"/>
      <c r="Q576" s="659"/>
      <c r="AI576" s="417"/>
      <c r="AJ576" s="417"/>
      <c r="AK576" s="417"/>
      <c r="AL576" s="417"/>
      <c r="AM576" s="417"/>
      <c r="AN576" s="417"/>
      <c r="AO576" s="417"/>
      <c r="AP576" s="417"/>
      <c r="AQ576" s="417"/>
      <c r="AR576" s="417"/>
      <c r="AS576" s="417"/>
      <c r="AT576" s="417"/>
      <c r="AU576" s="417"/>
      <c r="AV576" s="417"/>
      <c r="AW576" s="417"/>
      <c r="AX576" s="417"/>
      <c r="AY576" s="417"/>
      <c r="AZ576" s="417"/>
      <c r="BA576" s="419"/>
      <c r="BB576" s="495"/>
      <c r="BC576" s="419"/>
      <c r="BD576" s="419"/>
      <c r="BE576" s="419"/>
      <c r="BF576" s="419"/>
      <c r="BG576" s="419"/>
      <c r="BH576" s="419"/>
      <c r="BI576" s="419"/>
      <c r="BJ576" s="419"/>
      <c r="BK576" s="419"/>
      <c r="BL576" s="419"/>
      <c r="BM576" s="419"/>
      <c r="BN576" s="419"/>
      <c r="BO576" s="419"/>
      <c r="BP576" s="419"/>
      <c r="BQ576" s="419"/>
      <c r="BR576" s="419"/>
      <c r="BS576" s="419"/>
      <c r="BT576" s="419"/>
      <c r="BU576" s="419"/>
      <c r="BV576" s="419"/>
      <c r="BW576" s="419"/>
      <c r="BX576" s="419"/>
      <c r="BY576" s="419"/>
      <c r="BZ576" s="420"/>
      <c r="CA576" s="420"/>
      <c r="CB576" s="420"/>
      <c r="CC576" s="420"/>
      <c r="CD576" s="420"/>
      <c r="CE576" s="420"/>
      <c r="CF576" s="420"/>
      <c r="CG576" s="420"/>
      <c r="CH576" s="420"/>
      <c r="CI576" s="420"/>
      <c r="CJ576" s="420"/>
      <c r="CK576" s="420"/>
      <c r="CL576" s="420"/>
      <c r="CM576" s="420"/>
      <c r="CN576" s="420"/>
      <c r="CO576" s="420"/>
      <c r="CP576" s="420"/>
      <c r="CQ576" s="420"/>
      <c r="CR576" s="420"/>
      <c r="CS576" s="420"/>
      <c r="CT576" s="420"/>
      <c r="CU576" s="420"/>
      <c r="CV576" s="420"/>
      <c r="CW576" s="420"/>
      <c r="CX576" s="420"/>
      <c r="CY576" s="420"/>
      <c r="CZ576" s="420"/>
    </row>
    <row r="577" s="424" customFormat="true" ht="25.15" customHeight="true" x14ac:dyDescent="0.2">
      <c r="C577" s="894" t="s">
        <v>480</v>
      </c>
      <c r="D577" s="848"/>
      <c r="E577" s="706">
        <v>1.035538493509232E-2</v>
      </c>
      <c r="F577" s="659"/>
      <c r="G577" s="659"/>
      <c r="H577" s="894" t="s">
        <v>479</v>
      </c>
      <c r="I577" s="848"/>
      <c r="J577" s="707">
        <v>-1.2014567997072286E-2</v>
      </c>
      <c r="K577" s="659"/>
      <c r="L577" s="659"/>
      <c r="M577" s="894" t="s">
        <v>485</v>
      </c>
      <c r="N577" s="848"/>
      <c r="O577" s="708">
        <v>-1.0360637086267003E-2</v>
      </c>
      <c r="P577" s="659"/>
      <c r="Q577" s="659"/>
      <c r="AI577" s="417"/>
      <c r="AJ577" s="417"/>
      <c r="AK577" s="417"/>
      <c r="AL577" s="417"/>
      <c r="AM577" s="417"/>
      <c r="AN577" s="417"/>
      <c r="AO577" s="417"/>
      <c r="AP577" s="417"/>
      <c r="AQ577" s="417"/>
      <c r="AR577" s="417"/>
      <c r="AS577" s="417"/>
      <c r="AT577" s="417"/>
      <c r="AU577" s="417"/>
      <c r="AV577" s="417"/>
      <c r="AW577" s="417"/>
      <c r="AX577" s="417"/>
      <c r="AY577" s="417"/>
      <c r="AZ577" s="417"/>
      <c r="BA577" s="419"/>
      <c r="BB577" s="495"/>
      <c r="BC577" s="419"/>
      <c r="BD577" s="419"/>
      <c r="BE577" s="419"/>
      <c r="BF577" s="419"/>
      <c r="BG577" s="419"/>
      <c r="BH577" s="419"/>
      <c r="BI577" s="419"/>
      <c r="BJ577" s="419"/>
      <c r="BK577" s="419"/>
      <c r="BL577" s="419"/>
      <c r="BM577" s="419"/>
      <c r="BN577" s="419"/>
      <c r="BO577" s="419"/>
      <c r="BP577" s="419"/>
      <c r="BQ577" s="419"/>
      <c r="BR577" s="419"/>
      <c r="BS577" s="419"/>
      <c r="BT577" s="419"/>
      <c r="BU577" s="419"/>
      <c r="BV577" s="419"/>
      <c r="BW577" s="419"/>
      <c r="BX577" s="419"/>
      <c r="BY577" s="419"/>
      <c r="BZ577" s="420"/>
      <c r="CA577" s="420"/>
      <c r="CB577" s="420"/>
      <c r="CC577" s="420"/>
      <c r="CD577" s="420"/>
      <c r="CE577" s="420"/>
      <c r="CF577" s="420"/>
      <c r="CG577" s="420"/>
      <c r="CH577" s="420"/>
      <c r="CI577" s="420"/>
      <c r="CJ577" s="420"/>
      <c r="CK577" s="420"/>
      <c r="CL577" s="420"/>
      <c r="CM577" s="420"/>
      <c r="CN577" s="420"/>
      <c r="CO577" s="420"/>
      <c r="CP577" s="420"/>
      <c r="CQ577" s="420"/>
      <c r="CR577" s="420"/>
      <c r="CS577" s="420"/>
      <c r="CT577" s="420"/>
      <c r="CU577" s="420"/>
      <c r="CV577" s="420"/>
      <c r="CW577" s="420"/>
      <c r="CX577" s="420"/>
      <c r="CY577" s="420"/>
      <c r="CZ577" s="420"/>
    </row>
    <row r="578" s="424" customFormat="true" ht="25.15" customHeight="true" x14ac:dyDescent="0.2">
      <c r="C578" s="894" t="s">
        <v>245</v>
      </c>
      <c r="D578" s="848"/>
      <c r="E578" s="706">
        <v>2.5436661615744219E-2</v>
      </c>
      <c r="F578" s="659"/>
      <c r="G578" s="659"/>
      <c r="H578" s="894" t="s">
        <v>452</v>
      </c>
      <c r="I578" s="848"/>
      <c r="J578" s="707">
        <v>-9.5693484169749585E-2</v>
      </c>
      <c r="K578" s="659"/>
      <c r="L578" s="659"/>
      <c r="M578" s="894" t="s">
        <v>483</v>
      </c>
      <c r="N578" s="848"/>
      <c r="O578" s="708">
        <v>-1.0619110432796118E-2</v>
      </c>
      <c r="P578" s="659"/>
      <c r="Q578" s="659"/>
      <c r="AI578" s="417"/>
      <c r="AJ578" s="417"/>
      <c r="AK578" s="417"/>
      <c r="AL578" s="417"/>
      <c r="AM578" s="417"/>
      <c r="AN578" s="417"/>
      <c r="AO578" s="417"/>
      <c r="AP578" s="417"/>
      <c r="AQ578" s="417"/>
      <c r="AR578" s="417"/>
      <c r="AS578" s="417"/>
      <c r="AT578" s="417"/>
      <c r="AU578" s="417"/>
      <c r="AV578" s="417"/>
      <c r="AW578" s="417"/>
      <c r="AX578" s="417"/>
      <c r="AY578" s="417"/>
      <c r="AZ578" s="417"/>
      <c r="BA578" s="419"/>
      <c r="BB578" s="495"/>
      <c r="BC578" s="419"/>
      <c r="BD578" s="419"/>
      <c r="BE578" s="419"/>
      <c r="BF578" s="419"/>
      <c r="BG578" s="419"/>
      <c r="BH578" s="419"/>
      <c r="BI578" s="419"/>
      <c r="BJ578" s="419"/>
      <c r="BK578" s="419"/>
      <c r="BL578" s="419"/>
      <c r="BM578" s="419"/>
      <c r="BN578" s="419"/>
      <c r="BO578" s="419"/>
      <c r="BP578" s="419"/>
      <c r="BQ578" s="419"/>
      <c r="BR578" s="419"/>
      <c r="BS578" s="419"/>
      <c r="BT578" s="419"/>
      <c r="BU578" s="419"/>
      <c r="BV578" s="419"/>
      <c r="BW578" s="419"/>
      <c r="BX578" s="419"/>
      <c r="BY578" s="419"/>
      <c r="BZ578" s="420"/>
      <c r="CA578" s="420"/>
      <c r="CB578" s="420"/>
      <c r="CC578" s="420"/>
      <c r="CD578" s="420"/>
      <c r="CE578" s="420"/>
      <c r="CF578" s="420"/>
      <c r="CG578" s="420"/>
      <c r="CH578" s="420"/>
      <c r="CI578" s="420"/>
      <c r="CJ578" s="420"/>
      <c r="CK578" s="420"/>
      <c r="CL578" s="420"/>
      <c r="CM578" s="420"/>
      <c r="CN578" s="420"/>
      <c r="CO578" s="420"/>
      <c r="CP578" s="420"/>
      <c r="CQ578" s="420"/>
      <c r="CR578" s="420"/>
      <c r="CS578" s="420"/>
      <c r="CT578" s="420"/>
      <c r="CU578" s="420"/>
      <c r="CV578" s="420"/>
      <c r="CW578" s="420"/>
      <c r="CX578" s="420"/>
      <c r="CY578" s="420"/>
      <c r="CZ578" s="420"/>
    </row>
    <row r="579" s="424" customFormat="true" ht="25.15" customHeight="true" x14ac:dyDescent="0.2">
      <c r="C579" s="894" t="s">
        <v>220</v>
      </c>
      <c r="D579" s="848"/>
      <c r="E579" s="706">
        <v>0.10740580827557412</v>
      </c>
      <c r="F579" s="659"/>
      <c r="G579" s="659"/>
      <c r="H579" s="894" t="s">
        <v>247</v>
      </c>
      <c r="I579" s="848"/>
      <c r="J579" s="707">
        <v>-2.1631063231226062E-2</v>
      </c>
      <c r="K579" s="659"/>
      <c r="L579" s="659"/>
      <c r="M579" s="894" t="s">
        <v>387</v>
      </c>
      <c r="N579" s="848"/>
      <c r="O579" s="708">
        <v>-8.3662985969843763E-4</v>
      </c>
      <c r="P579" s="659"/>
      <c r="Q579" s="659"/>
      <c r="AI579" s="417"/>
      <c r="AJ579" s="417"/>
      <c r="AK579" s="417"/>
      <c r="AL579" s="417"/>
      <c r="AM579" s="417"/>
      <c r="AN579" s="417"/>
      <c r="AO579" s="417"/>
      <c r="AP579" s="417"/>
      <c r="AQ579" s="417"/>
      <c r="AR579" s="417"/>
      <c r="AS579" s="417"/>
      <c r="AT579" s="417"/>
      <c r="AU579" s="417"/>
      <c r="AV579" s="417"/>
      <c r="AW579" s="417"/>
      <c r="AX579" s="417"/>
      <c r="AY579" s="417"/>
      <c r="AZ579" s="417"/>
      <c r="BA579" s="419"/>
      <c r="BB579" s="495"/>
      <c r="BC579" s="419"/>
      <c r="BD579" s="419"/>
      <c r="BE579" s="419"/>
      <c r="BF579" s="419"/>
      <c r="BG579" s="419"/>
      <c r="BH579" s="419"/>
      <c r="BI579" s="419"/>
      <c r="BJ579" s="419"/>
      <c r="BK579" s="419"/>
      <c r="BL579" s="419"/>
      <c r="BM579" s="419"/>
      <c r="BN579" s="419"/>
      <c r="BO579" s="419"/>
      <c r="BP579" s="419"/>
      <c r="BQ579" s="419"/>
      <c r="BR579" s="419"/>
      <c r="BS579" s="419"/>
      <c r="BT579" s="419"/>
      <c r="BU579" s="419"/>
      <c r="BV579" s="419"/>
      <c r="BW579" s="419"/>
      <c r="BX579" s="419"/>
      <c r="BY579" s="419"/>
      <c r="BZ579" s="420"/>
      <c r="CA579" s="420"/>
      <c r="CB579" s="420"/>
      <c r="CC579" s="420"/>
      <c r="CD579" s="420"/>
      <c r="CE579" s="420"/>
      <c r="CF579" s="420"/>
      <c r="CG579" s="420"/>
      <c r="CH579" s="420"/>
      <c r="CI579" s="420"/>
      <c r="CJ579" s="420"/>
      <c r="CK579" s="420"/>
      <c r="CL579" s="420"/>
      <c r="CM579" s="420"/>
      <c r="CN579" s="420"/>
      <c r="CO579" s="420"/>
      <c r="CP579" s="420"/>
      <c r="CQ579" s="420"/>
      <c r="CR579" s="420"/>
      <c r="CS579" s="420"/>
      <c r="CT579" s="420"/>
      <c r="CU579" s="420"/>
      <c r="CV579" s="420"/>
      <c r="CW579" s="420"/>
      <c r="CX579" s="420"/>
      <c r="CY579" s="420"/>
      <c r="CZ579" s="420"/>
    </row>
    <row r="580" s="424" customFormat="true" ht="25.15" customHeight="true" x14ac:dyDescent="0.2">
      <c r="C580" s="894" t="s">
        <v>392</v>
      </c>
      <c r="D580" s="848"/>
      <c r="E580" s="706">
        <v>1.9267298485512721E-3</v>
      </c>
      <c r="F580" s="659"/>
      <c r="G580" s="659"/>
      <c r="H580" s="894" t="s">
        <v>484</v>
      </c>
      <c r="I580" s="848"/>
      <c r="J580" s="707">
        <v>6.7152517690491527E-3</v>
      </c>
      <c r="K580" s="659"/>
      <c r="L580" s="659"/>
      <c r="M580" s="894" t="s">
        <v>254</v>
      </c>
      <c r="N580" s="848"/>
      <c r="O580" s="708">
        <v>7.4597880454026666E-4</v>
      </c>
      <c r="P580" s="659"/>
      <c r="Q580" s="659"/>
      <c r="AI580" s="417"/>
      <c r="AJ580" s="417"/>
      <c r="AK580" s="417"/>
      <c r="AL580" s="417"/>
      <c r="AM580" s="417"/>
      <c r="AN580" s="417"/>
      <c r="AO580" s="417"/>
      <c r="AP580" s="417"/>
      <c r="AQ580" s="417"/>
      <c r="AR580" s="417"/>
      <c r="AS580" s="417"/>
      <c r="AT580" s="417"/>
      <c r="AU580" s="417"/>
      <c r="AV580" s="417"/>
      <c r="AW580" s="417"/>
      <c r="AX580" s="417"/>
      <c r="AY580" s="417"/>
      <c r="AZ580" s="417"/>
      <c r="BA580" s="419"/>
      <c r="BB580" s="495"/>
      <c r="BC580" s="419"/>
      <c r="BD580" s="419"/>
      <c r="BE580" s="419"/>
      <c r="BF580" s="419"/>
      <c r="BG580" s="419"/>
      <c r="BH580" s="419"/>
      <c r="BI580" s="419"/>
      <c r="BJ580" s="419"/>
      <c r="BK580" s="419"/>
      <c r="BL580" s="419"/>
      <c r="BM580" s="419"/>
      <c r="BN580" s="419"/>
      <c r="BO580" s="419"/>
      <c r="BP580" s="419"/>
      <c r="BQ580" s="419"/>
      <c r="BR580" s="419"/>
      <c r="BS580" s="419"/>
      <c r="BT580" s="419"/>
      <c r="BU580" s="419"/>
      <c r="BV580" s="419"/>
      <c r="BW580" s="419"/>
      <c r="BX580" s="419"/>
      <c r="BY580" s="419"/>
      <c r="BZ580" s="420"/>
      <c r="CA580" s="420"/>
      <c r="CB580" s="420"/>
      <c r="CC580" s="420"/>
      <c r="CD580" s="420"/>
      <c r="CE580" s="420"/>
      <c r="CF580" s="420"/>
      <c r="CG580" s="420"/>
      <c r="CH580" s="420"/>
      <c r="CI580" s="420"/>
      <c r="CJ580" s="420"/>
      <c r="CK580" s="420"/>
      <c r="CL580" s="420"/>
      <c r="CM580" s="420"/>
      <c r="CN580" s="420"/>
      <c r="CO580" s="420"/>
      <c r="CP580" s="420"/>
      <c r="CQ580" s="420"/>
      <c r="CR580" s="420"/>
      <c r="CS580" s="420"/>
      <c r="CT580" s="420"/>
      <c r="CU580" s="420"/>
      <c r="CV580" s="420"/>
      <c r="CW580" s="420"/>
      <c r="CX580" s="420"/>
      <c r="CY580" s="420"/>
      <c r="CZ580" s="420"/>
    </row>
    <row r="581" s="424" customFormat="true" ht="25.15" customHeight="true" x14ac:dyDescent="0.2">
      <c r="C581" s="894" t="s">
        <v>390</v>
      </c>
      <c r="D581" s="848"/>
      <c r="E581" s="706">
        <v>-1.0307678561912075E-3</v>
      </c>
      <c r="F581" s="659"/>
      <c r="G581" s="659"/>
      <c r="H581" s="894" t="s">
        <v>445</v>
      </c>
      <c r="I581" s="848"/>
      <c r="J581" s="707">
        <v>0.10471922182191001</v>
      </c>
      <c r="K581" s="659"/>
      <c r="L581" s="659"/>
      <c r="M581" s="894" t="s">
        <v>235</v>
      </c>
      <c r="N581" s="848"/>
      <c r="O581" s="708">
        <v>-5.4819246277028354E-2</v>
      </c>
      <c r="P581" s="659"/>
      <c r="Q581" s="659"/>
      <c r="AI581" s="417"/>
      <c r="AJ581" s="417"/>
      <c r="AK581" s="417"/>
      <c r="AL581" s="417"/>
      <c r="AM581" s="417"/>
      <c r="AN581" s="417"/>
      <c r="AO581" s="417"/>
      <c r="AP581" s="417"/>
      <c r="AQ581" s="417"/>
      <c r="AR581" s="417"/>
      <c r="AS581" s="417"/>
      <c r="AT581" s="417"/>
      <c r="AU581" s="417"/>
      <c r="AV581" s="417"/>
      <c r="AW581" s="417"/>
      <c r="AX581" s="417"/>
      <c r="AY581" s="417"/>
      <c r="AZ581" s="417"/>
      <c r="BA581" s="419"/>
      <c r="BB581" s="495"/>
      <c r="BC581" s="419"/>
      <c r="BD581" s="419"/>
      <c r="BE581" s="419"/>
      <c r="BF581" s="419"/>
      <c r="BG581" s="419"/>
      <c r="BH581" s="419"/>
      <c r="BI581" s="419"/>
      <c r="BJ581" s="419"/>
      <c r="BK581" s="419"/>
      <c r="BL581" s="419"/>
      <c r="BM581" s="419"/>
      <c r="BN581" s="419"/>
      <c r="BO581" s="419"/>
      <c r="BP581" s="419"/>
      <c r="BQ581" s="419"/>
      <c r="BR581" s="419"/>
      <c r="BS581" s="419"/>
      <c r="BT581" s="419"/>
      <c r="BU581" s="419"/>
      <c r="BV581" s="419"/>
      <c r="BW581" s="419"/>
      <c r="BX581" s="419"/>
      <c r="BY581" s="419"/>
      <c r="BZ581" s="420"/>
      <c r="CA581" s="420"/>
      <c r="CB581" s="420"/>
      <c r="CC581" s="420"/>
      <c r="CD581" s="420"/>
      <c r="CE581" s="420"/>
      <c r="CF581" s="420"/>
      <c r="CG581" s="420"/>
      <c r="CH581" s="420"/>
      <c r="CI581" s="420"/>
      <c r="CJ581" s="420"/>
      <c r="CK581" s="420"/>
      <c r="CL581" s="420"/>
      <c r="CM581" s="420"/>
      <c r="CN581" s="420"/>
      <c r="CO581" s="420"/>
      <c r="CP581" s="420"/>
      <c r="CQ581" s="420"/>
      <c r="CR581" s="420"/>
      <c r="CS581" s="420"/>
      <c r="CT581" s="420"/>
      <c r="CU581" s="420"/>
      <c r="CV581" s="420"/>
      <c r="CW581" s="420"/>
      <c r="CX581" s="420"/>
      <c r="CY581" s="420"/>
      <c r="CZ581" s="420"/>
    </row>
    <row r="582" s="424" customFormat="true" ht="25.15" customHeight="true" x14ac:dyDescent="0.2">
      <c r="C582" s="894" t="s">
        <v>479</v>
      </c>
      <c r="D582" s="848"/>
      <c r="E582" s="706">
        <v>-9.4757425742403086E-3</v>
      </c>
      <c r="F582" s="659"/>
      <c r="G582" s="659"/>
      <c r="H582" s="894" t="s">
        <v>379</v>
      </c>
      <c r="I582" s="848"/>
      <c r="J582" s="707">
        <v>6.805755618434473E-3</v>
      </c>
      <c r="K582" s="659"/>
      <c r="L582" s="659"/>
      <c r="M582" s="894" t="s">
        <v>488</v>
      </c>
      <c r="N582" s="848"/>
      <c r="O582" s="708">
        <v>2.964957263908025E-3</v>
      </c>
      <c r="P582" s="659"/>
      <c r="Q582" s="659"/>
      <c r="AI582" s="417"/>
      <c r="AJ582" s="417"/>
      <c r="AK582" s="417"/>
      <c r="AL582" s="417"/>
      <c r="AM582" s="417"/>
      <c r="AN582" s="417"/>
      <c r="AO582" s="417"/>
      <c r="AP582" s="417"/>
      <c r="AQ582" s="417"/>
      <c r="AR582" s="417"/>
      <c r="AS582" s="417"/>
      <c r="AT582" s="417"/>
      <c r="AU582" s="417"/>
      <c r="AV582" s="417"/>
      <c r="AW582" s="417"/>
      <c r="AX582" s="417"/>
      <c r="AY582" s="417"/>
      <c r="AZ582" s="417"/>
      <c r="BA582" s="419"/>
      <c r="BB582" s="495"/>
      <c r="BC582" s="419"/>
      <c r="BD582" s="419"/>
      <c r="BE582" s="419"/>
      <c r="BF582" s="419"/>
      <c r="BG582" s="419"/>
      <c r="BH582" s="419"/>
      <c r="BI582" s="419"/>
      <c r="BJ582" s="419"/>
      <c r="BK582" s="419"/>
      <c r="BL582" s="419"/>
      <c r="BM582" s="419"/>
      <c r="BN582" s="419"/>
      <c r="BO582" s="419"/>
      <c r="BP582" s="419"/>
      <c r="BQ582" s="419"/>
      <c r="BR582" s="419"/>
      <c r="BS582" s="419"/>
      <c r="BT582" s="419"/>
      <c r="BU582" s="419"/>
      <c r="BV582" s="419"/>
      <c r="BW582" s="419"/>
      <c r="BX582" s="419"/>
      <c r="BY582" s="419"/>
      <c r="BZ582" s="420"/>
      <c r="CA582" s="420"/>
      <c r="CB582" s="420"/>
      <c r="CC582" s="420"/>
      <c r="CD582" s="420"/>
      <c r="CE582" s="420"/>
      <c r="CF582" s="420"/>
      <c r="CG582" s="420"/>
      <c r="CH582" s="420"/>
      <c r="CI582" s="420"/>
      <c r="CJ582" s="420"/>
      <c r="CK582" s="420"/>
      <c r="CL582" s="420"/>
      <c r="CM582" s="420"/>
      <c r="CN582" s="420"/>
      <c r="CO582" s="420"/>
      <c r="CP582" s="420"/>
      <c r="CQ582" s="420"/>
      <c r="CR582" s="420"/>
      <c r="CS582" s="420"/>
      <c r="CT582" s="420"/>
      <c r="CU582" s="420"/>
      <c r="CV582" s="420"/>
      <c r="CW582" s="420"/>
      <c r="CX582" s="420"/>
      <c r="CY582" s="420"/>
      <c r="CZ582" s="420"/>
    </row>
    <row r="583" s="424" customFormat="true" ht="25.15" customHeight="true" x14ac:dyDescent="0.2">
      <c r="C583" s="894" t="s">
        <v>452</v>
      </c>
      <c r="D583" s="848"/>
      <c r="E583" s="706">
        <v>-8.2194200430210904E-2</v>
      </c>
      <c r="F583" s="659"/>
      <c r="G583" s="659"/>
      <c r="H583" s="894" t="s">
        <v>489</v>
      </c>
      <c r="I583" s="848"/>
      <c r="J583" s="707">
        <v>2.7829967012774292E-3</v>
      </c>
      <c r="K583" s="659"/>
      <c r="L583" s="659"/>
      <c r="M583" s="894" t="s">
        <v>382</v>
      </c>
      <c r="N583" s="848"/>
      <c r="O583" s="708">
        <v>3.364152929576688E-2</v>
      </c>
      <c r="P583" s="659"/>
      <c r="Q583" s="659"/>
      <c r="AI583" s="417"/>
      <c r="AJ583" s="417"/>
      <c r="AK583" s="417"/>
      <c r="AL583" s="417"/>
      <c r="AM583" s="417"/>
      <c r="AN583" s="417"/>
      <c r="AO583" s="417"/>
      <c r="AP583" s="417"/>
      <c r="AQ583" s="417"/>
      <c r="AR583" s="417"/>
      <c r="AS583" s="417"/>
      <c r="AT583" s="417"/>
      <c r="AU583" s="417"/>
      <c r="AV583" s="417"/>
      <c r="AW583" s="417"/>
      <c r="AX583" s="417"/>
      <c r="AY583" s="417"/>
      <c r="AZ583" s="417"/>
      <c r="BA583" s="419"/>
      <c r="BB583" s="495"/>
      <c r="BC583" s="419"/>
      <c r="BD583" s="419"/>
      <c r="BE583" s="419"/>
      <c r="BF583" s="419"/>
      <c r="BG583" s="419"/>
      <c r="BH583" s="419"/>
      <c r="BI583" s="419"/>
      <c r="BJ583" s="419"/>
      <c r="BK583" s="419"/>
      <c r="BL583" s="419"/>
      <c r="BM583" s="419"/>
      <c r="BN583" s="419"/>
      <c r="BO583" s="419"/>
      <c r="BP583" s="419"/>
      <c r="BQ583" s="419"/>
      <c r="BR583" s="419"/>
      <c r="BS583" s="419"/>
      <c r="BT583" s="419"/>
      <c r="BU583" s="419"/>
      <c r="BV583" s="419"/>
      <c r="BW583" s="419"/>
      <c r="BX583" s="419"/>
      <c r="BY583" s="419"/>
      <c r="BZ583" s="420"/>
      <c r="CA583" s="420"/>
      <c r="CB583" s="420"/>
      <c r="CC583" s="420"/>
      <c r="CD583" s="420"/>
      <c r="CE583" s="420"/>
      <c r="CF583" s="420"/>
      <c r="CG583" s="420"/>
      <c r="CH583" s="420"/>
      <c r="CI583" s="420"/>
      <c r="CJ583" s="420"/>
      <c r="CK583" s="420"/>
      <c r="CL583" s="420"/>
      <c r="CM583" s="420"/>
      <c r="CN583" s="420"/>
      <c r="CO583" s="420"/>
      <c r="CP583" s="420"/>
      <c r="CQ583" s="420"/>
      <c r="CR583" s="420"/>
      <c r="CS583" s="420"/>
      <c r="CT583" s="420"/>
      <c r="CU583" s="420"/>
      <c r="CV583" s="420"/>
      <c r="CW583" s="420"/>
      <c r="CX583" s="420"/>
      <c r="CY583" s="420"/>
      <c r="CZ583" s="420"/>
    </row>
    <row r="584" s="424" customFormat="true" ht="25.15" customHeight="true" x14ac:dyDescent="0.2">
      <c r="C584" s="894" t="s">
        <v>394</v>
      </c>
      <c r="D584" s="848"/>
      <c r="E584" s="706">
        <v>-2.1355423242898296E-3</v>
      </c>
      <c r="F584" s="659"/>
      <c r="G584" s="659"/>
      <c r="H584" s="894" t="s">
        <v>253</v>
      </c>
      <c r="I584" s="848"/>
      <c r="J584" s="707">
        <v>1.9631298711419606E-2</v>
      </c>
      <c r="K584" s="659"/>
      <c r="L584" s="659"/>
      <c r="M584" s="894" t="s">
        <v>232</v>
      </c>
      <c r="N584" s="848"/>
      <c r="O584" s="708">
        <v>4.2162337915720979E-2</v>
      </c>
      <c r="P584" s="659"/>
      <c r="Q584" s="659"/>
      <c r="AI584" s="417"/>
      <c r="AJ584" s="417"/>
      <c r="AK584" s="417"/>
      <c r="AL584" s="417"/>
      <c r="AM584" s="417"/>
      <c r="AN584" s="417"/>
      <c r="AO584" s="417"/>
      <c r="AP584" s="417"/>
      <c r="AQ584" s="417"/>
      <c r="AR584" s="417"/>
      <c r="AS584" s="417"/>
      <c r="AT584" s="417"/>
      <c r="AU584" s="417"/>
      <c r="AV584" s="417"/>
      <c r="AW584" s="417"/>
      <c r="AX584" s="417"/>
      <c r="AY584" s="417"/>
      <c r="AZ584" s="417"/>
      <c r="BA584" s="419"/>
      <c r="BB584" s="495"/>
      <c r="BC584" s="419"/>
      <c r="BD584" s="419"/>
      <c r="BE584" s="419"/>
      <c r="BF584" s="419"/>
      <c r="BG584" s="419"/>
      <c r="BH584" s="419"/>
      <c r="BI584" s="419"/>
      <c r="BJ584" s="419"/>
      <c r="BK584" s="419"/>
      <c r="BL584" s="419"/>
      <c r="BM584" s="419"/>
      <c r="BN584" s="419"/>
      <c r="BO584" s="419"/>
      <c r="BP584" s="419"/>
      <c r="BQ584" s="419"/>
      <c r="BR584" s="419"/>
      <c r="BS584" s="419"/>
      <c r="BT584" s="419"/>
      <c r="BU584" s="419"/>
      <c r="BV584" s="419"/>
      <c r="BW584" s="419"/>
      <c r="BX584" s="419"/>
      <c r="BY584" s="419"/>
      <c r="BZ584" s="420"/>
      <c r="CA584" s="420"/>
      <c r="CB584" s="420"/>
      <c r="CC584" s="420"/>
      <c r="CD584" s="420"/>
      <c r="CE584" s="420"/>
      <c r="CF584" s="420"/>
      <c r="CG584" s="420"/>
      <c r="CH584" s="420"/>
      <c r="CI584" s="420"/>
      <c r="CJ584" s="420"/>
      <c r="CK584" s="420"/>
      <c r="CL584" s="420"/>
      <c r="CM584" s="420"/>
      <c r="CN584" s="420"/>
      <c r="CO584" s="420"/>
      <c r="CP584" s="420"/>
      <c r="CQ584" s="420"/>
      <c r="CR584" s="420"/>
      <c r="CS584" s="420"/>
      <c r="CT584" s="420"/>
      <c r="CU584" s="420"/>
      <c r="CV584" s="420"/>
      <c r="CW584" s="420"/>
      <c r="CX584" s="420"/>
      <c r="CY584" s="420"/>
      <c r="CZ584" s="420"/>
    </row>
    <row r="585" s="424" customFormat="true" ht="25.15" customHeight="true" x14ac:dyDescent="0.2">
      <c r="C585" s="894" t="s">
        <v>247</v>
      </c>
      <c r="D585" s="848"/>
      <c r="E585" s="706">
        <v>-1.1860878540115348E-2</v>
      </c>
      <c r="F585" s="659"/>
      <c r="G585" s="659"/>
      <c r="H585" s="894" t="s">
        <v>381</v>
      </c>
      <c r="I585" s="848"/>
      <c r="J585" s="707">
        <v>-1.808229545230647E-3</v>
      </c>
      <c r="K585" s="659"/>
      <c r="L585" s="659"/>
      <c r="M585" s="894" t="s">
        <v>476</v>
      </c>
      <c r="N585" s="848"/>
      <c r="O585" s="708">
        <v>1.6203734834189458E-2</v>
      </c>
      <c r="P585" s="659"/>
      <c r="Q585" s="659"/>
      <c r="AI585" s="417"/>
      <c r="AJ585" s="417"/>
      <c r="AK585" s="417"/>
      <c r="AL585" s="417"/>
      <c r="AM585" s="417"/>
      <c r="AN585" s="417"/>
      <c r="AO585" s="417"/>
      <c r="AP585" s="417"/>
      <c r="AQ585" s="417"/>
      <c r="AR585" s="417"/>
      <c r="AS585" s="417"/>
      <c r="AT585" s="417"/>
      <c r="AU585" s="417"/>
      <c r="AV585" s="417"/>
      <c r="AW585" s="417"/>
      <c r="AX585" s="417"/>
      <c r="AY585" s="417"/>
      <c r="AZ585" s="417"/>
      <c r="BA585" s="419"/>
      <c r="BB585" s="495"/>
      <c r="BC585" s="419"/>
      <c r="BD585" s="419"/>
      <c r="BE585" s="419"/>
      <c r="BF585" s="419"/>
      <c r="BG585" s="419"/>
      <c r="BH585" s="419"/>
      <c r="BI585" s="419"/>
      <c r="BJ585" s="419"/>
      <c r="BK585" s="419"/>
      <c r="BL585" s="419"/>
      <c r="BM585" s="419"/>
      <c r="BN585" s="419"/>
      <c r="BO585" s="419"/>
      <c r="BP585" s="419"/>
      <c r="BQ585" s="419"/>
      <c r="BR585" s="419"/>
      <c r="BS585" s="419"/>
      <c r="BT585" s="419"/>
      <c r="BU585" s="419"/>
      <c r="BV585" s="419"/>
      <c r="BW585" s="419"/>
      <c r="BX585" s="419"/>
      <c r="BY585" s="419"/>
      <c r="BZ585" s="420"/>
      <c r="CA585" s="420"/>
      <c r="CB585" s="420"/>
      <c r="CC585" s="420"/>
      <c r="CD585" s="420"/>
      <c r="CE585" s="420"/>
      <c r="CF585" s="420"/>
      <c r="CG585" s="420"/>
      <c r="CH585" s="420"/>
      <c r="CI585" s="420"/>
      <c r="CJ585" s="420"/>
      <c r="CK585" s="420"/>
      <c r="CL585" s="420"/>
      <c r="CM585" s="420"/>
      <c r="CN585" s="420"/>
      <c r="CO585" s="420"/>
      <c r="CP585" s="420"/>
      <c r="CQ585" s="420"/>
      <c r="CR585" s="420"/>
      <c r="CS585" s="420"/>
      <c r="CT585" s="420"/>
      <c r="CU585" s="420"/>
      <c r="CV585" s="420"/>
      <c r="CW585" s="420"/>
      <c r="CX585" s="420"/>
      <c r="CY585" s="420"/>
      <c r="CZ585" s="420"/>
    </row>
    <row r="586" s="424" customFormat="true" ht="25.15" customHeight="true" x14ac:dyDescent="0.2">
      <c r="C586" s="894" t="s">
        <v>484</v>
      </c>
      <c r="D586" s="848"/>
      <c r="E586" s="706">
        <v>8.7869135373181643E-3</v>
      </c>
      <c r="F586" s="659"/>
      <c r="G586" s="659"/>
      <c r="H586" s="894" t="s">
        <v>485</v>
      </c>
      <c r="I586" s="848"/>
      <c r="J586" s="707">
        <v>-5.266271428487717E-3</v>
      </c>
      <c r="K586" s="659"/>
      <c r="L586" s="659"/>
      <c r="M586" s="894" t="s">
        <v>242</v>
      </c>
      <c r="N586" s="848"/>
      <c r="O586" s="708">
        <v>1.337529908071945E-2</v>
      </c>
      <c r="P586" s="659"/>
      <c r="Q586" s="659"/>
      <c r="AI586" s="417"/>
      <c r="AJ586" s="417"/>
      <c r="AK586" s="417"/>
      <c r="AL586" s="417"/>
      <c r="AM586" s="417"/>
      <c r="AN586" s="417"/>
      <c r="AO586" s="417"/>
      <c r="AP586" s="417"/>
      <c r="AQ586" s="417"/>
      <c r="AR586" s="417"/>
      <c r="AS586" s="417"/>
      <c r="AT586" s="417"/>
      <c r="AU586" s="417"/>
      <c r="AV586" s="417"/>
      <c r="AW586" s="417"/>
      <c r="AX586" s="417"/>
      <c r="AY586" s="417"/>
      <c r="AZ586" s="417"/>
      <c r="BA586" s="419"/>
      <c r="BB586" s="495"/>
      <c r="BC586" s="419"/>
      <c r="BD586" s="419"/>
      <c r="BE586" s="419"/>
      <c r="BF586" s="419"/>
      <c r="BG586" s="419"/>
      <c r="BH586" s="419"/>
      <c r="BI586" s="419"/>
      <c r="BJ586" s="419"/>
      <c r="BK586" s="419"/>
      <c r="BL586" s="419"/>
      <c r="BM586" s="419"/>
      <c r="BN586" s="419"/>
      <c r="BO586" s="419"/>
      <c r="BP586" s="419"/>
      <c r="BQ586" s="419"/>
      <c r="BR586" s="419"/>
      <c r="BS586" s="419"/>
      <c r="BT586" s="419"/>
      <c r="BU586" s="419"/>
      <c r="BV586" s="419"/>
      <c r="BW586" s="419"/>
      <c r="BX586" s="419"/>
      <c r="BY586" s="419"/>
      <c r="BZ586" s="420"/>
      <c r="CA586" s="420"/>
      <c r="CB586" s="420"/>
      <c r="CC586" s="420"/>
      <c r="CD586" s="420"/>
      <c r="CE586" s="420"/>
      <c r="CF586" s="420"/>
      <c r="CG586" s="420"/>
      <c r="CH586" s="420"/>
      <c r="CI586" s="420"/>
      <c r="CJ586" s="420"/>
      <c r="CK586" s="420"/>
      <c r="CL586" s="420"/>
      <c r="CM586" s="420"/>
      <c r="CN586" s="420"/>
      <c r="CO586" s="420"/>
      <c r="CP586" s="420"/>
      <c r="CQ586" s="420"/>
      <c r="CR586" s="420"/>
      <c r="CS586" s="420"/>
      <c r="CT586" s="420"/>
      <c r="CU586" s="420"/>
      <c r="CV586" s="420"/>
      <c r="CW586" s="420"/>
      <c r="CX586" s="420"/>
      <c r="CY586" s="420"/>
      <c r="CZ586" s="420"/>
    </row>
    <row r="587" s="424" customFormat="true" ht="25.15" customHeight="true" x14ac:dyDescent="0.2">
      <c r="C587" s="894" t="s">
        <v>445</v>
      </c>
      <c r="D587" s="848"/>
      <c r="E587" s="706">
        <v>0.11056600602730973</v>
      </c>
      <c r="F587" s="659"/>
      <c r="G587" s="659"/>
      <c r="H587" s="894" t="s">
        <v>483</v>
      </c>
      <c r="I587" s="848"/>
      <c r="J587" s="707">
        <v>7.0474948206967272E-3</v>
      </c>
      <c r="K587" s="659"/>
      <c r="L587" s="659"/>
      <c r="M587" s="894" t="s">
        <v>471</v>
      </c>
      <c r="N587" s="848"/>
      <c r="O587" s="708">
        <v>3.6076364074072512E-2</v>
      </c>
      <c r="P587" s="659"/>
      <c r="Q587" s="659"/>
      <c r="AI587" s="417"/>
      <c r="AJ587" s="417"/>
      <c r="AK587" s="417"/>
      <c r="AL587" s="417"/>
      <c r="AM587" s="417"/>
      <c r="AN587" s="417"/>
      <c r="AO587" s="417"/>
      <c r="AP587" s="417"/>
      <c r="AQ587" s="417"/>
      <c r="AR587" s="417"/>
      <c r="AS587" s="417"/>
      <c r="AT587" s="417"/>
      <c r="AU587" s="417"/>
      <c r="AV587" s="417"/>
      <c r="AW587" s="417"/>
      <c r="AX587" s="417"/>
      <c r="AY587" s="417"/>
      <c r="AZ587" s="417"/>
      <c r="BA587" s="419"/>
      <c r="BB587" s="495"/>
      <c r="BC587" s="419"/>
      <c r="BD587" s="419"/>
      <c r="BE587" s="419"/>
      <c r="BF587" s="419"/>
      <c r="BG587" s="419"/>
      <c r="BH587" s="419"/>
      <c r="BI587" s="419"/>
      <c r="BJ587" s="419"/>
      <c r="BK587" s="419"/>
      <c r="BL587" s="419"/>
      <c r="BM587" s="419"/>
      <c r="BN587" s="419"/>
      <c r="BO587" s="419"/>
      <c r="BP587" s="419"/>
      <c r="BQ587" s="419"/>
      <c r="BR587" s="419"/>
      <c r="BS587" s="419"/>
      <c r="BT587" s="419"/>
      <c r="BU587" s="419"/>
      <c r="BV587" s="419"/>
      <c r="BW587" s="419"/>
      <c r="BX587" s="419"/>
      <c r="BY587" s="419"/>
      <c r="BZ587" s="420"/>
      <c r="CA587" s="420"/>
      <c r="CB587" s="420"/>
      <c r="CC587" s="420"/>
      <c r="CD587" s="420"/>
      <c r="CE587" s="420"/>
      <c r="CF587" s="420"/>
      <c r="CG587" s="420"/>
      <c r="CH587" s="420"/>
      <c r="CI587" s="420"/>
      <c r="CJ587" s="420"/>
      <c r="CK587" s="420"/>
      <c r="CL587" s="420"/>
      <c r="CM587" s="420"/>
      <c r="CN587" s="420"/>
      <c r="CO587" s="420"/>
      <c r="CP587" s="420"/>
      <c r="CQ587" s="420"/>
      <c r="CR587" s="420"/>
      <c r="CS587" s="420"/>
      <c r="CT587" s="420"/>
      <c r="CU587" s="420"/>
      <c r="CV587" s="420"/>
      <c r="CW587" s="420"/>
      <c r="CX587" s="420"/>
      <c r="CY587" s="420"/>
      <c r="CZ587" s="420"/>
    </row>
    <row r="588" s="424" customFormat="true" ht="25.15" customHeight="true" x14ac:dyDescent="0.2">
      <c r="C588" s="894" t="s">
        <v>379</v>
      </c>
      <c r="D588" s="848"/>
      <c r="E588" s="706">
        <v>7.7769902276770327E-3</v>
      </c>
      <c r="F588" s="659"/>
      <c r="G588" s="659"/>
      <c r="H588" s="894" t="s">
        <v>387</v>
      </c>
      <c r="I588" s="848"/>
      <c r="J588" s="707">
        <v>-5.7918673208643898E-3</v>
      </c>
      <c r="K588" s="659"/>
      <c r="L588" s="659"/>
      <c r="M588" s="894" t="s">
        <v>389</v>
      </c>
      <c r="N588" s="848"/>
      <c r="O588" s="708">
        <v>4.8108285672894192E-2</v>
      </c>
      <c r="P588" s="659"/>
      <c r="Q588" s="659"/>
      <c r="AI588" s="417"/>
      <c r="AJ588" s="417"/>
      <c r="AK588" s="417"/>
      <c r="AL588" s="417"/>
      <c r="AM588" s="417"/>
      <c r="AN588" s="417"/>
      <c r="AO588" s="417"/>
      <c r="AP588" s="417"/>
      <c r="AQ588" s="417"/>
      <c r="AR588" s="417"/>
      <c r="AS588" s="417"/>
      <c r="AT588" s="417"/>
      <c r="AU588" s="417"/>
      <c r="AV588" s="417"/>
      <c r="AW588" s="417"/>
      <c r="AX588" s="417"/>
      <c r="AY588" s="417"/>
      <c r="AZ588" s="417"/>
      <c r="BA588" s="419"/>
      <c r="BB588" s="495"/>
      <c r="BC588" s="419"/>
      <c r="BD588" s="419"/>
      <c r="BE588" s="419"/>
      <c r="BF588" s="419"/>
      <c r="BG588" s="419"/>
      <c r="BH588" s="419"/>
      <c r="BI588" s="419"/>
      <c r="BJ588" s="419"/>
      <c r="BK588" s="419"/>
      <c r="BL588" s="419"/>
      <c r="BM588" s="419"/>
      <c r="BN588" s="419"/>
      <c r="BO588" s="419"/>
      <c r="BP588" s="419"/>
      <c r="BQ588" s="419"/>
      <c r="BR588" s="419"/>
      <c r="BS588" s="419"/>
      <c r="BT588" s="419"/>
      <c r="BU588" s="419"/>
      <c r="BV588" s="419"/>
      <c r="BW588" s="419"/>
      <c r="BX588" s="419"/>
      <c r="BY588" s="419"/>
      <c r="BZ588" s="420"/>
      <c r="CA588" s="420"/>
      <c r="CB588" s="420"/>
      <c r="CC588" s="420"/>
      <c r="CD588" s="420"/>
      <c r="CE588" s="420"/>
      <c r="CF588" s="420"/>
      <c r="CG588" s="420"/>
      <c r="CH588" s="420"/>
      <c r="CI588" s="420"/>
      <c r="CJ588" s="420"/>
      <c r="CK588" s="420"/>
      <c r="CL588" s="420"/>
      <c r="CM588" s="420"/>
      <c r="CN588" s="420"/>
      <c r="CO588" s="420"/>
      <c r="CP588" s="420"/>
      <c r="CQ588" s="420"/>
      <c r="CR588" s="420"/>
      <c r="CS588" s="420"/>
      <c r="CT588" s="420"/>
      <c r="CU588" s="420"/>
      <c r="CV588" s="420"/>
      <c r="CW588" s="420"/>
      <c r="CX588" s="420"/>
      <c r="CY588" s="420"/>
      <c r="CZ588" s="420"/>
    </row>
    <row r="589" s="424" customFormat="true" ht="25.15" customHeight="true" x14ac:dyDescent="0.2">
      <c r="C589" s="894" t="s">
        <v>489</v>
      </c>
      <c r="D589" s="848"/>
      <c r="E589" s="706">
        <v>3.5231187317022691E-3</v>
      </c>
      <c r="F589" s="659"/>
      <c r="G589" s="659"/>
      <c r="H589" s="894" t="s">
        <v>254</v>
      </c>
      <c r="I589" s="848"/>
      <c r="J589" s="707">
        <v>7.836207023190999E-3</v>
      </c>
      <c r="K589" s="659"/>
      <c r="L589" s="659"/>
      <c r="M589" s="894" t="s">
        <v>474</v>
      </c>
      <c r="N589" s="848"/>
      <c r="O589" s="708">
        <v>4.2179822473506372E-2</v>
      </c>
      <c r="P589" s="659"/>
      <c r="Q589" s="659"/>
      <c r="AI589" s="417"/>
      <c r="AJ589" s="417"/>
      <c r="AK589" s="417"/>
      <c r="AL589" s="417"/>
      <c r="AM589" s="417"/>
      <c r="AN589" s="417"/>
      <c r="AO589" s="417"/>
      <c r="AP589" s="417"/>
      <c r="AQ589" s="417"/>
      <c r="AR589" s="417"/>
      <c r="AS589" s="417"/>
      <c r="AT589" s="417"/>
      <c r="AU589" s="417"/>
      <c r="AV589" s="417"/>
      <c r="AW589" s="417"/>
      <c r="AX589" s="417"/>
      <c r="AY589" s="417"/>
      <c r="AZ589" s="417"/>
      <c r="BA589" s="419"/>
      <c r="BB589" s="495"/>
      <c r="BC589" s="419"/>
      <c r="BD589" s="419"/>
      <c r="BE589" s="419"/>
      <c r="BF589" s="419"/>
      <c r="BG589" s="419"/>
      <c r="BH589" s="419"/>
      <c r="BI589" s="419"/>
      <c r="BJ589" s="419"/>
      <c r="BK589" s="419"/>
      <c r="BL589" s="419"/>
      <c r="BM589" s="419"/>
      <c r="BN589" s="419"/>
      <c r="BO589" s="419"/>
      <c r="BP589" s="419"/>
      <c r="BQ589" s="419"/>
      <c r="BR589" s="419"/>
      <c r="BS589" s="419"/>
      <c r="BT589" s="419"/>
      <c r="BU589" s="419"/>
      <c r="BV589" s="419"/>
      <c r="BW589" s="419"/>
      <c r="BX589" s="419"/>
      <c r="BY589" s="419"/>
      <c r="BZ589" s="420"/>
      <c r="CA589" s="420"/>
      <c r="CB589" s="420"/>
      <c r="CC589" s="420"/>
      <c r="CD589" s="420"/>
      <c r="CE589" s="420"/>
      <c r="CF589" s="420"/>
      <c r="CG589" s="420"/>
      <c r="CH589" s="420"/>
      <c r="CI589" s="420"/>
      <c r="CJ589" s="420"/>
      <c r="CK589" s="420"/>
      <c r="CL589" s="420"/>
      <c r="CM589" s="420"/>
      <c r="CN589" s="420"/>
      <c r="CO589" s="420"/>
      <c r="CP589" s="420"/>
      <c r="CQ589" s="420"/>
      <c r="CR589" s="420"/>
      <c r="CS589" s="420"/>
      <c r="CT589" s="420"/>
      <c r="CU589" s="420"/>
      <c r="CV589" s="420"/>
      <c r="CW589" s="420"/>
      <c r="CX589" s="420"/>
      <c r="CY589" s="420"/>
      <c r="CZ589" s="420"/>
    </row>
    <row r="590" s="424" customFormat="true" ht="25.15" customHeight="true" x14ac:dyDescent="0.2">
      <c r="C590" s="894" t="s">
        <v>253</v>
      </c>
      <c r="D590" s="848"/>
      <c r="E590" s="706">
        <v>1.9305097755253877E-2</v>
      </c>
      <c r="F590" s="659"/>
      <c r="G590" s="659"/>
      <c r="H590" s="894" t="s">
        <v>235</v>
      </c>
      <c r="I590" s="848"/>
      <c r="J590" s="707">
        <v>-7.0860267584566372E-2</v>
      </c>
      <c r="K590" s="659"/>
      <c r="L590" s="659"/>
      <c r="M590" s="894" t="s">
        <v>349</v>
      </c>
      <c r="N590" s="848"/>
      <c r="O590" s="708">
        <v>2.4383206113643838E-2</v>
      </c>
      <c r="P590" s="659"/>
      <c r="Q590" s="659"/>
      <c r="AI590" s="417"/>
      <c r="AJ590" s="417"/>
      <c r="AK590" s="417"/>
      <c r="AL590" s="417"/>
      <c r="AM590" s="417"/>
      <c r="AN590" s="417"/>
      <c r="AO590" s="417"/>
      <c r="AP590" s="417"/>
      <c r="AQ590" s="417"/>
      <c r="AR590" s="417"/>
      <c r="AS590" s="417"/>
      <c r="AT590" s="417"/>
      <c r="AU590" s="417"/>
      <c r="AV590" s="417"/>
      <c r="AW590" s="417"/>
      <c r="AX590" s="417"/>
      <c r="AY590" s="417"/>
      <c r="AZ590" s="417"/>
      <c r="BA590" s="419"/>
      <c r="BB590" s="495"/>
      <c r="BC590" s="419"/>
      <c r="BD590" s="419"/>
      <c r="BE590" s="419"/>
      <c r="BF590" s="419"/>
      <c r="BG590" s="419"/>
      <c r="BH590" s="419"/>
      <c r="BI590" s="419"/>
      <c r="BJ590" s="419"/>
      <c r="BK590" s="419"/>
      <c r="BL590" s="419"/>
      <c r="BM590" s="419"/>
      <c r="BN590" s="419"/>
      <c r="BO590" s="419"/>
      <c r="BP590" s="419"/>
      <c r="BQ590" s="419"/>
      <c r="BR590" s="419"/>
      <c r="BS590" s="419"/>
      <c r="BT590" s="419"/>
      <c r="BU590" s="419"/>
      <c r="BV590" s="419"/>
      <c r="BW590" s="419"/>
      <c r="BX590" s="419"/>
      <c r="BY590" s="419"/>
      <c r="BZ590" s="420"/>
      <c r="CA590" s="420"/>
      <c r="CB590" s="420"/>
      <c r="CC590" s="420"/>
      <c r="CD590" s="420"/>
      <c r="CE590" s="420"/>
      <c r="CF590" s="420"/>
      <c r="CG590" s="420"/>
      <c r="CH590" s="420"/>
      <c r="CI590" s="420"/>
      <c r="CJ590" s="420"/>
      <c r="CK590" s="420"/>
      <c r="CL590" s="420"/>
      <c r="CM590" s="420"/>
      <c r="CN590" s="420"/>
      <c r="CO590" s="420"/>
      <c r="CP590" s="420"/>
      <c r="CQ590" s="420"/>
      <c r="CR590" s="420"/>
      <c r="CS590" s="420"/>
      <c r="CT590" s="420"/>
      <c r="CU590" s="420"/>
      <c r="CV590" s="420"/>
      <c r="CW590" s="420"/>
      <c r="CX590" s="420"/>
      <c r="CY590" s="420"/>
      <c r="CZ590" s="420"/>
    </row>
    <row r="591" s="424" customFormat="true" ht="25.15" customHeight="true" x14ac:dyDescent="0.2">
      <c r="C591" s="894" t="s">
        <v>381</v>
      </c>
      <c r="D591" s="848"/>
      <c r="E591" s="706">
        <v>-5.3845314384004727E-3</v>
      </c>
      <c r="F591" s="659"/>
      <c r="G591" s="659"/>
      <c r="H591" s="894" t="s">
        <v>488</v>
      </c>
      <c r="I591" s="848"/>
      <c r="J591" s="707">
        <v>-2.5460494962032012E-3</v>
      </c>
      <c r="K591" s="659"/>
      <c r="L591" s="659"/>
      <c r="M591" s="894" t="s">
        <v>385</v>
      </c>
      <c r="N591" s="848"/>
      <c r="O591" s="708">
        <v>2.5249281168719041E-3</v>
      </c>
      <c r="P591" s="659"/>
      <c r="Q591" s="659"/>
      <c r="AI591" s="417"/>
      <c r="AJ591" s="417"/>
      <c r="AK591" s="417"/>
      <c r="AL591" s="417"/>
      <c r="AM591" s="417"/>
      <c r="AN591" s="417"/>
      <c r="AO591" s="417"/>
      <c r="AP591" s="417"/>
      <c r="AQ591" s="417"/>
      <c r="AR591" s="417"/>
      <c r="AS591" s="417"/>
      <c r="AT591" s="417"/>
      <c r="AU591" s="417"/>
      <c r="AV591" s="417"/>
      <c r="AW591" s="417"/>
      <c r="AX591" s="417"/>
      <c r="AY591" s="417"/>
      <c r="AZ591" s="417"/>
      <c r="BA591" s="419"/>
      <c r="BB591" s="495"/>
      <c r="BC591" s="419"/>
      <c r="BD591" s="419"/>
      <c r="BE591" s="419"/>
      <c r="BF591" s="419"/>
      <c r="BG591" s="419"/>
      <c r="BH591" s="419"/>
      <c r="BI591" s="419"/>
      <c r="BJ591" s="419"/>
      <c r="BK591" s="419"/>
      <c r="BL591" s="419"/>
      <c r="BM591" s="419"/>
      <c r="BN591" s="419"/>
      <c r="BO591" s="419"/>
      <c r="BP591" s="419"/>
      <c r="BQ591" s="419"/>
      <c r="BR591" s="419"/>
      <c r="BS591" s="419"/>
      <c r="BT591" s="419"/>
      <c r="BU591" s="419"/>
      <c r="BV591" s="419"/>
      <c r="BW591" s="419"/>
      <c r="BX591" s="419"/>
      <c r="BY591" s="419"/>
      <c r="BZ591" s="420"/>
      <c r="CA591" s="420"/>
      <c r="CB591" s="420"/>
      <c r="CC591" s="420"/>
      <c r="CD591" s="420"/>
      <c r="CE591" s="420"/>
      <c r="CF591" s="420"/>
      <c r="CG591" s="420"/>
      <c r="CH591" s="420"/>
      <c r="CI591" s="420"/>
      <c r="CJ591" s="420"/>
      <c r="CK591" s="420"/>
      <c r="CL591" s="420"/>
      <c r="CM591" s="420"/>
      <c r="CN591" s="420"/>
      <c r="CO591" s="420"/>
      <c r="CP591" s="420"/>
      <c r="CQ591" s="420"/>
      <c r="CR591" s="420"/>
      <c r="CS591" s="420"/>
      <c r="CT591" s="420"/>
      <c r="CU591" s="420"/>
      <c r="CV591" s="420"/>
      <c r="CW591" s="420"/>
      <c r="CX591" s="420"/>
      <c r="CY591" s="420"/>
      <c r="CZ591" s="420"/>
    </row>
    <row r="592" s="424" customFormat="true" ht="25.15" customHeight="true" x14ac:dyDescent="0.2">
      <c r="C592" s="894" t="s">
        <v>485</v>
      </c>
      <c r="D592" s="848"/>
      <c r="E592" s="706">
        <v>-6.776446579837456E-3</v>
      </c>
      <c r="F592" s="659"/>
      <c r="G592" s="659"/>
      <c r="H592" s="894" t="s">
        <v>382</v>
      </c>
      <c r="I592" s="848"/>
      <c r="J592" s="707">
        <v>-2.6902043368339586E-3</v>
      </c>
      <c r="K592" s="659"/>
      <c r="L592" s="659"/>
      <c r="M592" s="894" t="s">
        <v>363</v>
      </c>
      <c r="N592" s="848"/>
      <c r="O592" s="708">
        <v>2.662135297187165E-3</v>
      </c>
      <c r="P592" s="659"/>
      <c r="Q592" s="659"/>
      <c r="AI592" s="417"/>
      <c r="AJ592" s="417"/>
      <c r="AK592" s="417"/>
      <c r="AL592" s="417"/>
      <c r="AM592" s="417"/>
      <c r="AN592" s="417"/>
      <c r="AO592" s="417"/>
      <c r="AP592" s="417"/>
      <c r="AQ592" s="417"/>
      <c r="AR592" s="417"/>
      <c r="AS592" s="417"/>
      <c r="AT592" s="417"/>
      <c r="AU592" s="417"/>
      <c r="AV592" s="417"/>
      <c r="AW592" s="417"/>
      <c r="AX592" s="417"/>
      <c r="AY592" s="417"/>
      <c r="AZ592" s="417"/>
      <c r="BA592" s="419"/>
      <c r="BB592" s="495"/>
      <c r="BC592" s="419"/>
      <c r="BD592" s="419"/>
      <c r="BE592" s="419"/>
      <c r="BF592" s="419"/>
      <c r="BG592" s="419"/>
      <c r="BH592" s="419"/>
      <c r="BI592" s="419"/>
      <c r="BJ592" s="419"/>
      <c r="BK592" s="419"/>
      <c r="BL592" s="419"/>
      <c r="BM592" s="419"/>
      <c r="BN592" s="419"/>
      <c r="BO592" s="419"/>
      <c r="BP592" s="419"/>
      <c r="BQ592" s="419"/>
      <c r="BR592" s="419"/>
      <c r="BS592" s="419"/>
      <c r="BT592" s="419"/>
      <c r="BU592" s="419"/>
      <c r="BV592" s="419"/>
      <c r="BW592" s="419"/>
      <c r="BX592" s="419"/>
      <c r="BY592" s="419"/>
      <c r="BZ592" s="420"/>
      <c r="CA592" s="420"/>
      <c r="CB592" s="420"/>
      <c r="CC592" s="420"/>
      <c r="CD592" s="420"/>
      <c r="CE592" s="420"/>
      <c r="CF592" s="420"/>
      <c r="CG592" s="420"/>
      <c r="CH592" s="420"/>
      <c r="CI592" s="420"/>
      <c r="CJ592" s="420"/>
      <c r="CK592" s="420"/>
      <c r="CL592" s="420"/>
      <c r="CM592" s="420"/>
      <c r="CN592" s="420"/>
      <c r="CO592" s="420"/>
      <c r="CP592" s="420"/>
      <c r="CQ592" s="420"/>
      <c r="CR592" s="420"/>
      <c r="CS592" s="420"/>
      <c r="CT592" s="420"/>
      <c r="CU592" s="420"/>
      <c r="CV592" s="420"/>
      <c r="CW592" s="420"/>
      <c r="CX592" s="420"/>
      <c r="CY592" s="420"/>
      <c r="CZ592" s="420"/>
    </row>
    <row r="593" s="424" customFormat="true" ht="25.15" customHeight="true" x14ac:dyDescent="0.2">
      <c r="C593" s="894" t="s">
        <v>483</v>
      </c>
      <c r="D593" s="848"/>
      <c r="E593" s="706">
        <v>-7.4106695205937573E-3</v>
      </c>
      <c r="F593" s="659"/>
      <c r="G593" s="659"/>
      <c r="H593" s="894" t="s">
        <v>232</v>
      </c>
      <c r="I593" s="848"/>
      <c r="J593" s="707">
        <v>5.4087340002457844E-2</v>
      </c>
      <c r="K593" s="659"/>
      <c r="L593" s="659"/>
      <c r="M593" s="894" t="s">
        <v>352</v>
      </c>
      <c r="N593" s="848"/>
      <c r="O593" s="708">
        <v>4.9621850454309958E-3</v>
      </c>
      <c r="P593" s="659"/>
      <c r="Q593" s="659"/>
      <c r="AI593" s="417"/>
      <c r="AJ593" s="417"/>
      <c r="AK593" s="417"/>
      <c r="AL593" s="417"/>
      <c r="AM593" s="417"/>
      <c r="AN593" s="417"/>
      <c r="AO593" s="417"/>
      <c r="AP593" s="417"/>
      <c r="AQ593" s="417"/>
      <c r="AR593" s="417"/>
      <c r="AS593" s="417"/>
      <c r="AT593" s="417"/>
      <c r="AU593" s="417"/>
      <c r="AV593" s="417"/>
      <c r="AW593" s="417"/>
      <c r="AX593" s="417"/>
      <c r="AY593" s="417"/>
      <c r="AZ593" s="417"/>
      <c r="BA593" s="419"/>
      <c r="BB593" s="495"/>
      <c r="BC593" s="419"/>
      <c r="BD593" s="419"/>
      <c r="BE593" s="419"/>
      <c r="BF593" s="419"/>
      <c r="BG593" s="419"/>
      <c r="BH593" s="419"/>
      <c r="BI593" s="419"/>
      <c r="BJ593" s="419"/>
      <c r="BK593" s="419"/>
      <c r="BL593" s="419"/>
      <c r="BM593" s="419"/>
      <c r="BN593" s="419"/>
      <c r="BO593" s="419"/>
      <c r="BP593" s="419"/>
      <c r="BQ593" s="419"/>
      <c r="BR593" s="419"/>
      <c r="BS593" s="419"/>
      <c r="BT593" s="419"/>
      <c r="BU593" s="419"/>
      <c r="BV593" s="419"/>
      <c r="BW593" s="419"/>
      <c r="BX593" s="419"/>
      <c r="BY593" s="419"/>
      <c r="BZ593" s="420"/>
      <c r="CA593" s="420"/>
      <c r="CB593" s="420"/>
      <c r="CC593" s="420"/>
      <c r="CD593" s="420"/>
      <c r="CE593" s="420"/>
      <c r="CF593" s="420"/>
      <c r="CG593" s="420"/>
      <c r="CH593" s="420"/>
      <c r="CI593" s="420"/>
      <c r="CJ593" s="420"/>
      <c r="CK593" s="420"/>
      <c r="CL593" s="420"/>
      <c r="CM593" s="420"/>
      <c r="CN593" s="420"/>
      <c r="CO593" s="420"/>
      <c r="CP593" s="420"/>
      <c r="CQ593" s="420"/>
      <c r="CR593" s="420"/>
      <c r="CS593" s="420"/>
      <c r="CT593" s="420"/>
      <c r="CU593" s="420"/>
      <c r="CV593" s="420"/>
      <c r="CW593" s="420"/>
      <c r="CX593" s="420"/>
      <c r="CY593" s="420"/>
      <c r="CZ593" s="420"/>
    </row>
    <row r="594" s="424" customFormat="true" ht="25.15" customHeight="true" x14ac:dyDescent="0.2">
      <c r="C594" s="894" t="s">
        <v>387</v>
      </c>
      <c r="D594" s="848"/>
      <c r="E594" s="706">
        <v>-7.3109780018959106E-3</v>
      </c>
      <c r="F594" s="659"/>
      <c r="G594" s="659"/>
      <c r="H594" s="894" t="s">
        <v>476</v>
      </c>
      <c r="I594" s="848"/>
      <c r="J594" s="707">
        <v>2.1069255739661442E-2</v>
      </c>
      <c r="K594" s="659"/>
      <c r="L594" s="659"/>
      <c r="M594" s="894" t="s">
        <v>395</v>
      </c>
      <c r="N594" s="848"/>
      <c r="O594" s="708">
        <v>-1.2927151018977826E-3</v>
      </c>
      <c r="P594" s="659"/>
      <c r="Q594" s="659"/>
      <c r="AI594" s="417"/>
      <c r="AJ594" s="417"/>
      <c r="AK594" s="417"/>
      <c r="AL594" s="417"/>
      <c r="AM594" s="417"/>
      <c r="AN594" s="417"/>
      <c r="AO594" s="417"/>
      <c r="AP594" s="417"/>
      <c r="AQ594" s="417"/>
      <c r="AR594" s="417"/>
      <c r="AS594" s="417"/>
      <c r="AT594" s="417"/>
      <c r="AU594" s="417"/>
      <c r="AV594" s="417"/>
      <c r="AW594" s="417"/>
      <c r="AX594" s="417"/>
      <c r="AY594" s="417"/>
      <c r="AZ594" s="417"/>
      <c r="BA594" s="419"/>
      <c r="BB594" s="495"/>
      <c r="BC594" s="419"/>
      <c r="BD594" s="419"/>
      <c r="BE594" s="419"/>
      <c r="BF594" s="419"/>
      <c r="BG594" s="419"/>
      <c r="BH594" s="419"/>
      <c r="BI594" s="419"/>
      <c r="BJ594" s="419"/>
      <c r="BK594" s="419"/>
      <c r="BL594" s="419"/>
      <c r="BM594" s="419"/>
      <c r="BN594" s="419"/>
      <c r="BO594" s="419"/>
      <c r="BP594" s="419"/>
      <c r="BQ594" s="419"/>
      <c r="BR594" s="419"/>
      <c r="BS594" s="419"/>
      <c r="BT594" s="419"/>
      <c r="BU594" s="419"/>
      <c r="BV594" s="419"/>
      <c r="BW594" s="419"/>
      <c r="BX594" s="419"/>
      <c r="BY594" s="419"/>
      <c r="BZ594" s="420"/>
      <c r="CA594" s="420"/>
      <c r="CB594" s="420"/>
      <c r="CC594" s="420"/>
      <c r="CD594" s="420"/>
      <c r="CE594" s="420"/>
      <c r="CF594" s="420"/>
      <c r="CG594" s="420"/>
      <c r="CH594" s="420"/>
      <c r="CI594" s="420"/>
      <c r="CJ594" s="420"/>
      <c r="CK594" s="420"/>
      <c r="CL594" s="420"/>
      <c r="CM594" s="420"/>
      <c r="CN594" s="420"/>
      <c r="CO594" s="420"/>
      <c r="CP594" s="420"/>
      <c r="CQ594" s="420"/>
      <c r="CR594" s="420"/>
      <c r="CS594" s="420"/>
      <c r="CT594" s="420"/>
      <c r="CU594" s="420"/>
      <c r="CV594" s="420"/>
      <c r="CW594" s="420"/>
      <c r="CX594" s="420"/>
      <c r="CY594" s="420"/>
      <c r="CZ594" s="420"/>
    </row>
    <row r="595" s="424" customFormat="true" ht="25.15" customHeight="true" x14ac:dyDescent="0.2">
      <c r="C595" s="894" t="s">
        <v>254</v>
      </c>
      <c r="D595" s="848"/>
      <c r="E595" s="706">
        <v>6.9053886676990316E-3</v>
      </c>
      <c r="F595" s="659"/>
      <c r="G595" s="659"/>
      <c r="H595" s="894" t="s">
        <v>242</v>
      </c>
      <c r="I595" s="848"/>
      <c r="J595" s="707">
        <v>-1.7870433518881823E-3</v>
      </c>
      <c r="K595" s="659"/>
      <c r="L595" s="659"/>
      <c r="M595" s="894" t="s">
        <v>486</v>
      </c>
      <c r="N595" s="848"/>
      <c r="O595" s="708">
        <v>-9.4708334843341749E-3</v>
      </c>
      <c r="P595" s="659"/>
      <c r="Q595" s="659"/>
      <c r="AI595" s="417"/>
      <c r="AJ595" s="417"/>
      <c r="AK595" s="417"/>
      <c r="AL595" s="417"/>
      <c r="AM595" s="417"/>
      <c r="AN595" s="417"/>
      <c r="AO595" s="417"/>
      <c r="AP595" s="417"/>
      <c r="AQ595" s="417"/>
      <c r="AR595" s="417"/>
      <c r="AS595" s="417"/>
      <c r="AT595" s="417"/>
      <c r="AU595" s="417"/>
      <c r="AV595" s="417"/>
      <c r="AW595" s="417"/>
      <c r="AX595" s="417"/>
      <c r="AY595" s="417"/>
      <c r="AZ595" s="417"/>
      <c r="BA595" s="419"/>
      <c r="BB595" s="495"/>
      <c r="BC595" s="419"/>
      <c r="BD595" s="419"/>
      <c r="BE595" s="419"/>
      <c r="BF595" s="419"/>
      <c r="BG595" s="419"/>
      <c r="BH595" s="419"/>
      <c r="BI595" s="419"/>
      <c r="BJ595" s="419"/>
      <c r="BK595" s="419"/>
      <c r="BL595" s="419"/>
      <c r="BM595" s="419"/>
      <c r="BN595" s="419"/>
      <c r="BO595" s="419"/>
      <c r="BP595" s="419"/>
      <c r="BQ595" s="419"/>
      <c r="BR595" s="419"/>
      <c r="BS595" s="419"/>
      <c r="BT595" s="419"/>
      <c r="BU595" s="419"/>
      <c r="BV595" s="419"/>
      <c r="BW595" s="419"/>
      <c r="BX595" s="419"/>
      <c r="BY595" s="419"/>
      <c r="BZ595" s="420"/>
      <c r="CA595" s="420"/>
      <c r="CB595" s="420"/>
      <c r="CC595" s="420"/>
      <c r="CD595" s="420"/>
      <c r="CE595" s="420"/>
      <c r="CF595" s="420"/>
      <c r="CG595" s="420"/>
      <c r="CH595" s="420"/>
      <c r="CI595" s="420"/>
      <c r="CJ595" s="420"/>
      <c r="CK595" s="420"/>
      <c r="CL595" s="420"/>
      <c r="CM595" s="420"/>
      <c r="CN595" s="420"/>
      <c r="CO595" s="420"/>
      <c r="CP595" s="420"/>
      <c r="CQ595" s="420"/>
      <c r="CR595" s="420"/>
      <c r="CS595" s="420"/>
      <c r="CT595" s="420"/>
      <c r="CU595" s="420"/>
      <c r="CV595" s="420"/>
      <c r="CW595" s="420"/>
      <c r="CX595" s="420"/>
      <c r="CY595" s="420"/>
      <c r="CZ595" s="420"/>
    </row>
    <row r="596" s="424" customFormat="true" ht="25.15" customHeight="true" x14ac:dyDescent="0.2">
      <c r="C596" s="894" t="s">
        <v>235</v>
      </c>
      <c r="D596" s="848"/>
      <c r="E596" s="706">
        <v>-5.7574072562400165E-2</v>
      </c>
      <c r="F596" s="659"/>
      <c r="G596" s="659"/>
      <c r="H596" s="894" t="s">
        <v>471</v>
      </c>
      <c r="I596" s="848"/>
      <c r="J596" s="707">
        <v>3.9186553780242238E-2</v>
      </c>
      <c r="K596" s="659"/>
      <c r="L596" s="659"/>
      <c r="M596" s="894" t="s">
        <v>449</v>
      </c>
      <c r="N596" s="848"/>
      <c r="O596" s="708">
        <v>5.614774772301763E-2</v>
      </c>
      <c r="P596" s="659"/>
      <c r="Q596" s="659"/>
      <c r="AI596" s="417"/>
      <c r="AJ596" s="417"/>
      <c r="AK596" s="417"/>
      <c r="AL596" s="417"/>
      <c r="AM596" s="417"/>
      <c r="AN596" s="417"/>
      <c r="AO596" s="417"/>
      <c r="AP596" s="417"/>
      <c r="AQ596" s="417"/>
      <c r="AR596" s="417"/>
      <c r="AS596" s="417"/>
      <c r="AT596" s="417"/>
      <c r="AU596" s="417"/>
      <c r="AV596" s="417"/>
      <c r="AW596" s="417"/>
      <c r="AX596" s="417"/>
      <c r="AY596" s="417"/>
      <c r="AZ596" s="417"/>
      <c r="BA596" s="419"/>
      <c r="BB596" s="495"/>
      <c r="BC596" s="419"/>
      <c r="BD596" s="419"/>
      <c r="BE596" s="419"/>
      <c r="BF596" s="419"/>
      <c r="BG596" s="419"/>
      <c r="BH596" s="419"/>
      <c r="BI596" s="419"/>
      <c r="BJ596" s="419"/>
      <c r="BK596" s="419"/>
      <c r="BL596" s="419"/>
      <c r="BM596" s="419"/>
      <c r="BN596" s="419"/>
      <c r="BO596" s="419"/>
      <c r="BP596" s="419"/>
      <c r="BQ596" s="419"/>
      <c r="BR596" s="419"/>
      <c r="BS596" s="419"/>
      <c r="BT596" s="419"/>
      <c r="BU596" s="419"/>
      <c r="BV596" s="419"/>
      <c r="BW596" s="419"/>
      <c r="BX596" s="419"/>
      <c r="BY596" s="419"/>
      <c r="BZ596" s="420"/>
      <c r="CA596" s="420"/>
      <c r="CB596" s="420"/>
      <c r="CC596" s="420"/>
      <c r="CD596" s="420"/>
      <c r="CE596" s="420"/>
      <c r="CF596" s="420"/>
      <c r="CG596" s="420"/>
      <c r="CH596" s="420"/>
      <c r="CI596" s="420"/>
      <c r="CJ596" s="420"/>
      <c r="CK596" s="420"/>
      <c r="CL596" s="420"/>
      <c r="CM596" s="420"/>
      <c r="CN596" s="420"/>
      <c r="CO596" s="420"/>
      <c r="CP596" s="420"/>
      <c r="CQ596" s="420"/>
      <c r="CR596" s="420"/>
      <c r="CS596" s="420"/>
      <c r="CT596" s="420"/>
      <c r="CU596" s="420"/>
      <c r="CV596" s="420"/>
      <c r="CW596" s="420"/>
      <c r="CX596" s="420"/>
      <c r="CY596" s="420"/>
      <c r="CZ596" s="420"/>
    </row>
    <row r="597" s="424" customFormat="true" ht="25.15" customHeight="true" x14ac:dyDescent="0.2">
      <c r="C597" s="894" t="s">
        <v>488</v>
      </c>
      <c r="D597" s="848"/>
      <c r="E597" s="706">
        <v>2.4862924239493431E-4</v>
      </c>
      <c r="F597" s="659"/>
      <c r="G597" s="659"/>
      <c r="H597" s="894" t="s">
        <v>389</v>
      </c>
      <c r="I597" s="848"/>
      <c r="J597" s="707">
        <v>4.4534024768371712E-2</v>
      </c>
      <c r="K597" s="659"/>
      <c r="L597" s="659"/>
      <c r="M597" s="894" t="s">
        <v>448</v>
      </c>
      <c r="N597" s="848"/>
      <c r="O597" s="708">
        <v>0.107357590540576</v>
      </c>
      <c r="P597" s="659"/>
      <c r="Q597" s="659"/>
      <c r="AI597" s="417"/>
      <c r="AJ597" s="417"/>
      <c r="AK597" s="417"/>
      <c r="AL597" s="417"/>
      <c r="AM597" s="417"/>
      <c r="AN597" s="417"/>
      <c r="AO597" s="417"/>
      <c r="AP597" s="417"/>
      <c r="AQ597" s="417"/>
      <c r="AR597" s="417"/>
      <c r="AS597" s="417"/>
      <c r="AT597" s="417"/>
      <c r="AU597" s="417"/>
      <c r="AV597" s="417"/>
      <c r="AW597" s="417"/>
      <c r="AX597" s="417"/>
      <c r="AY597" s="417"/>
      <c r="AZ597" s="417"/>
      <c r="BA597" s="419"/>
      <c r="BB597" s="495"/>
      <c r="BC597" s="419"/>
      <c r="BD597" s="419"/>
      <c r="BE597" s="419"/>
      <c r="BF597" s="419"/>
      <c r="BG597" s="419"/>
      <c r="BH597" s="419"/>
      <c r="BI597" s="419"/>
      <c r="BJ597" s="419"/>
      <c r="BK597" s="419"/>
      <c r="BL597" s="419"/>
      <c r="BM597" s="419"/>
      <c r="BN597" s="419"/>
      <c r="BO597" s="419"/>
      <c r="BP597" s="419"/>
      <c r="BQ597" s="419"/>
      <c r="BR597" s="419"/>
      <c r="BS597" s="419"/>
      <c r="BT597" s="419"/>
      <c r="BU597" s="419"/>
      <c r="BV597" s="419"/>
      <c r="BW597" s="419"/>
      <c r="BX597" s="419"/>
      <c r="BY597" s="419"/>
      <c r="BZ597" s="420"/>
      <c r="CA597" s="420"/>
      <c r="CB597" s="420"/>
      <c r="CC597" s="420"/>
      <c r="CD597" s="420"/>
      <c r="CE597" s="420"/>
      <c r="CF597" s="420"/>
      <c r="CG597" s="420"/>
      <c r="CH597" s="420"/>
      <c r="CI597" s="420"/>
      <c r="CJ597" s="420"/>
      <c r="CK597" s="420"/>
      <c r="CL597" s="420"/>
      <c r="CM597" s="420"/>
      <c r="CN597" s="420"/>
      <c r="CO597" s="420"/>
      <c r="CP597" s="420"/>
      <c r="CQ597" s="420"/>
      <c r="CR597" s="420"/>
      <c r="CS597" s="420"/>
      <c r="CT597" s="420"/>
      <c r="CU597" s="420"/>
      <c r="CV597" s="420"/>
      <c r="CW597" s="420"/>
      <c r="CX597" s="420"/>
      <c r="CY597" s="420"/>
      <c r="CZ597" s="420"/>
    </row>
    <row r="598" s="424" customFormat="true" ht="25.15" customHeight="true" x14ac:dyDescent="0.2">
      <c r="C598" s="894" t="s">
        <v>382</v>
      </c>
      <c r="D598" s="848"/>
      <c r="E598" s="706">
        <v>8.3851227349306789E-3</v>
      </c>
      <c r="F598" s="659"/>
      <c r="G598" s="659"/>
      <c r="H598" s="894" t="s">
        <v>474</v>
      </c>
      <c r="I598" s="848"/>
      <c r="J598" s="707">
        <v>-5.0766169629099913E-3</v>
      </c>
      <c r="K598" s="659"/>
      <c r="L598" s="659"/>
      <c r="M598" s="894" t="s">
        <v>447</v>
      </c>
      <c r="N598" s="848"/>
      <c r="O598" s="708">
        <v>9.6528537613386617E-2</v>
      </c>
      <c r="P598" s="659"/>
      <c r="Q598" s="659"/>
      <c r="AI598" s="417"/>
      <c r="AJ598" s="417"/>
      <c r="AK598" s="417"/>
      <c r="AL598" s="417"/>
      <c r="AM598" s="417"/>
      <c r="AN598" s="417"/>
      <c r="AO598" s="417"/>
      <c r="AP598" s="417"/>
      <c r="AQ598" s="417"/>
      <c r="AR598" s="417"/>
      <c r="AS598" s="417"/>
      <c r="AT598" s="417"/>
      <c r="AU598" s="417"/>
      <c r="AV598" s="417"/>
      <c r="AW598" s="417"/>
      <c r="AX598" s="417"/>
      <c r="AY598" s="417"/>
      <c r="AZ598" s="417"/>
      <c r="BA598" s="419"/>
      <c r="BB598" s="495"/>
      <c r="BC598" s="419"/>
      <c r="BD598" s="419"/>
      <c r="BE598" s="419"/>
      <c r="BF598" s="419"/>
      <c r="BG598" s="419"/>
      <c r="BH598" s="419"/>
      <c r="BI598" s="419"/>
      <c r="BJ598" s="419"/>
      <c r="BK598" s="419"/>
      <c r="BL598" s="419"/>
      <c r="BM598" s="419"/>
      <c r="BN598" s="419"/>
      <c r="BO598" s="419"/>
      <c r="BP598" s="419"/>
      <c r="BQ598" s="419"/>
      <c r="BR598" s="419"/>
      <c r="BS598" s="419"/>
      <c r="BT598" s="419"/>
      <c r="BU598" s="419"/>
      <c r="BV598" s="419"/>
      <c r="BW598" s="419"/>
      <c r="BX598" s="419"/>
      <c r="BY598" s="419"/>
      <c r="BZ598" s="420"/>
      <c r="CA598" s="420"/>
      <c r="CB598" s="420"/>
      <c r="CC598" s="420"/>
      <c r="CD598" s="420"/>
      <c r="CE598" s="420"/>
      <c r="CF598" s="420"/>
      <c r="CG598" s="420"/>
      <c r="CH598" s="420"/>
      <c r="CI598" s="420"/>
      <c r="CJ598" s="420"/>
      <c r="CK598" s="420"/>
      <c r="CL598" s="420"/>
      <c r="CM598" s="420"/>
      <c r="CN598" s="420"/>
      <c r="CO598" s="420"/>
      <c r="CP598" s="420"/>
      <c r="CQ598" s="420"/>
      <c r="CR598" s="420"/>
      <c r="CS598" s="420"/>
      <c r="CT598" s="420"/>
      <c r="CU598" s="420"/>
      <c r="CV598" s="420"/>
      <c r="CW598" s="420"/>
      <c r="CX598" s="420"/>
      <c r="CY598" s="420"/>
      <c r="CZ598" s="420"/>
    </row>
    <row r="599" s="424" customFormat="true" ht="25.15" customHeight="true" x14ac:dyDescent="0.2">
      <c r="C599" s="894" t="s">
        <v>232</v>
      </c>
      <c r="D599" s="848"/>
      <c r="E599" s="706">
        <v>5.5842828116105588E-2</v>
      </c>
      <c r="F599" s="659"/>
      <c r="G599" s="659"/>
      <c r="H599" s="894" t="s">
        <v>366</v>
      </c>
      <c r="I599" s="848"/>
      <c r="J599" s="707">
        <v>7.4852796114213208E-3</v>
      </c>
      <c r="K599" s="659"/>
      <c r="L599" s="659"/>
      <c r="M599" s="894" t="s">
        <v>475</v>
      </c>
      <c r="N599" s="848"/>
      <c r="O599" s="708">
        <v>1.6157086392962663E-2</v>
      </c>
      <c r="P599" s="659"/>
      <c r="Q599" s="659"/>
      <c r="AI599" s="417"/>
      <c r="AJ599" s="417"/>
      <c r="AK599" s="417"/>
      <c r="AL599" s="417"/>
      <c r="AM599" s="417"/>
      <c r="AN599" s="417"/>
      <c r="AO599" s="417"/>
      <c r="AP599" s="417"/>
      <c r="AQ599" s="417"/>
      <c r="AR599" s="417"/>
      <c r="AS599" s="417"/>
      <c r="AT599" s="417"/>
      <c r="AU599" s="417"/>
      <c r="AV599" s="417"/>
      <c r="AW599" s="417"/>
      <c r="AX599" s="417"/>
      <c r="AY599" s="417"/>
      <c r="AZ599" s="417"/>
      <c r="BA599" s="419"/>
      <c r="BB599" s="495"/>
      <c r="BC599" s="419"/>
      <c r="BD599" s="419"/>
      <c r="BE599" s="419"/>
      <c r="BF599" s="419"/>
      <c r="BG599" s="419"/>
      <c r="BH599" s="419"/>
      <c r="BI599" s="419"/>
      <c r="BJ599" s="419"/>
      <c r="BK599" s="419"/>
      <c r="BL599" s="419"/>
      <c r="BM599" s="419"/>
      <c r="BN599" s="419"/>
      <c r="BO599" s="419"/>
      <c r="BP599" s="419"/>
      <c r="BQ599" s="419"/>
      <c r="BR599" s="419"/>
      <c r="BS599" s="419"/>
      <c r="BT599" s="419"/>
      <c r="BU599" s="419"/>
      <c r="BV599" s="419"/>
      <c r="BW599" s="419"/>
      <c r="BX599" s="419"/>
      <c r="BY599" s="419"/>
      <c r="BZ599" s="420"/>
      <c r="CA599" s="420"/>
      <c r="CB599" s="420"/>
      <c r="CC599" s="420"/>
      <c r="CD599" s="420"/>
      <c r="CE599" s="420"/>
      <c r="CF599" s="420"/>
      <c r="CG599" s="420"/>
      <c r="CH599" s="420"/>
      <c r="CI599" s="420"/>
      <c r="CJ599" s="420"/>
      <c r="CK599" s="420"/>
      <c r="CL599" s="420"/>
      <c r="CM599" s="420"/>
      <c r="CN599" s="420"/>
      <c r="CO599" s="420"/>
      <c r="CP599" s="420"/>
      <c r="CQ599" s="420"/>
      <c r="CR599" s="420"/>
      <c r="CS599" s="420"/>
      <c r="CT599" s="420"/>
      <c r="CU599" s="420"/>
      <c r="CV599" s="420"/>
      <c r="CW599" s="420"/>
      <c r="CX599" s="420"/>
      <c r="CY599" s="420"/>
      <c r="CZ599" s="420"/>
    </row>
    <row r="600" s="424" customFormat="true" ht="25.15" customHeight="true" x14ac:dyDescent="0.2">
      <c r="C600" s="894" t="s">
        <v>476</v>
      </c>
      <c r="D600" s="848"/>
      <c r="E600" s="706">
        <v>2.279204074705252E-2</v>
      </c>
      <c r="F600" s="659"/>
      <c r="G600" s="659"/>
      <c r="H600" s="894" t="s">
        <v>349</v>
      </c>
      <c r="I600" s="848"/>
      <c r="J600" s="707">
        <v>1.0921438831938621E-2</v>
      </c>
      <c r="K600" s="659"/>
      <c r="L600" s="659"/>
      <c r="M600" s="894" t="s">
        <v>457</v>
      </c>
      <c r="N600" s="848"/>
      <c r="O600" s="708">
        <v>5.4927402611050911E-2</v>
      </c>
      <c r="P600" s="659"/>
      <c r="Q600" s="659"/>
      <c r="AI600" s="417"/>
      <c r="AJ600" s="417"/>
      <c r="AK600" s="417"/>
      <c r="AL600" s="417"/>
      <c r="AM600" s="417"/>
      <c r="AN600" s="417"/>
      <c r="AO600" s="417"/>
      <c r="AP600" s="417"/>
      <c r="AQ600" s="417"/>
      <c r="AR600" s="417"/>
      <c r="AS600" s="417"/>
      <c r="AT600" s="417"/>
      <c r="AU600" s="417"/>
      <c r="AV600" s="417"/>
      <c r="AW600" s="417"/>
      <c r="AX600" s="417"/>
      <c r="AY600" s="417"/>
      <c r="AZ600" s="417"/>
      <c r="BA600" s="419"/>
      <c r="BB600" s="495"/>
      <c r="BC600" s="419"/>
      <c r="BD600" s="419"/>
      <c r="BE600" s="419"/>
      <c r="BF600" s="419"/>
      <c r="BG600" s="419"/>
      <c r="BH600" s="419"/>
      <c r="BI600" s="419"/>
      <c r="BJ600" s="419"/>
      <c r="BK600" s="419"/>
      <c r="BL600" s="419"/>
      <c r="BM600" s="419"/>
      <c r="BN600" s="419"/>
      <c r="BO600" s="419"/>
      <c r="BP600" s="419"/>
      <c r="BQ600" s="419"/>
      <c r="BR600" s="419"/>
      <c r="BS600" s="419"/>
      <c r="BT600" s="419"/>
      <c r="BU600" s="419"/>
      <c r="BV600" s="419"/>
      <c r="BW600" s="419"/>
      <c r="BX600" s="419"/>
      <c r="BY600" s="419"/>
      <c r="BZ600" s="420"/>
      <c r="CA600" s="420"/>
      <c r="CB600" s="420"/>
      <c r="CC600" s="420"/>
      <c r="CD600" s="420"/>
      <c r="CE600" s="420"/>
      <c r="CF600" s="420"/>
      <c r="CG600" s="420"/>
      <c r="CH600" s="420"/>
      <c r="CI600" s="420"/>
      <c r="CJ600" s="420"/>
      <c r="CK600" s="420"/>
      <c r="CL600" s="420"/>
      <c r="CM600" s="420"/>
      <c r="CN600" s="420"/>
      <c r="CO600" s="420"/>
      <c r="CP600" s="420"/>
      <c r="CQ600" s="420"/>
      <c r="CR600" s="420"/>
      <c r="CS600" s="420"/>
      <c r="CT600" s="420"/>
      <c r="CU600" s="420"/>
      <c r="CV600" s="420"/>
      <c r="CW600" s="420"/>
      <c r="CX600" s="420"/>
      <c r="CY600" s="420"/>
      <c r="CZ600" s="420"/>
    </row>
    <row r="601" s="424" customFormat="true" ht="25.15" customHeight="true" x14ac:dyDescent="0.2">
      <c r="C601" s="894" t="s">
        <v>242</v>
      </c>
      <c r="D601" s="848"/>
      <c r="E601" s="706">
        <v>4.0785842172062622E-3</v>
      </c>
      <c r="F601" s="659"/>
      <c r="G601" s="659"/>
      <c r="H601" s="894" t="s">
        <v>355</v>
      </c>
      <c r="I601" s="848"/>
      <c r="J601" s="707">
        <v>1.5636189218045733E-2</v>
      </c>
      <c r="K601" s="659"/>
      <c r="L601" s="659"/>
      <c r="M601" s="894" t="s">
        <v>450</v>
      </c>
      <c r="N601" s="848"/>
      <c r="O601" s="708">
        <v>0.10499126926030324</v>
      </c>
      <c r="P601" s="659"/>
      <c r="Q601" s="659"/>
      <c r="AI601" s="417"/>
      <c r="AJ601" s="417"/>
      <c r="AK601" s="417"/>
      <c r="AL601" s="417"/>
      <c r="AM601" s="417"/>
      <c r="AN601" s="417"/>
      <c r="AO601" s="417"/>
      <c r="AP601" s="417"/>
      <c r="AQ601" s="417"/>
      <c r="AR601" s="417"/>
      <c r="AS601" s="417"/>
      <c r="AT601" s="417"/>
      <c r="AU601" s="417"/>
      <c r="AV601" s="417"/>
      <c r="AW601" s="417"/>
      <c r="AX601" s="417"/>
      <c r="AY601" s="417"/>
      <c r="AZ601" s="417"/>
      <c r="BA601" s="419"/>
      <c r="BB601" s="495"/>
      <c r="BC601" s="419"/>
      <c r="BD601" s="419"/>
      <c r="BE601" s="419"/>
      <c r="BF601" s="419"/>
      <c r="BG601" s="419"/>
      <c r="BH601" s="419"/>
      <c r="BI601" s="419"/>
      <c r="BJ601" s="419"/>
      <c r="BK601" s="419"/>
      <c r="BL601" s="419"/>
      <c r="BM601" s="419"/>
      <c r="BN601" s="419"/>
      <c r="BO601" s="419"/>
      <c r="BP601" s="419"/>
      <c r="BQ601" s="419"/>
      <c r="BR601" s="419"/>
      <c r="BS601" s="419"/>
      <c r="BT601" s="419"/>
      <c r="BU601" s="419"/>
      <c r="BV601" s="419"/>
      <c r="BW601" s="419"/>
      <c r="BX601" s="419"/>
      <c r="BY601" s="419"/>
      <c r="BZ601" s="420"/>
      <c r="CA601" s="420"/>
      <c r="CB601" s="420"/>
      <c r="CC601" s="420"/>
      <c r="CD601" s="420"/>
      <c r="CE601" s="420"/>
      <c r="CF601" s="420"/>
      <c r="CG601" s="420"/>
      <c r="CH601" s="420"/>
      <c r="CI601" s="420"/>
      <c r="CJ601" s="420"/>
      <c r="CK601" s="420"/>
      <c r="CL601" s="420"/>
      <c r="CM601" s="420"/>
      <c r="CN601" s="420"/>
      <c r="CO601" s="420"/>
      <c r="CP601" s="420"/>
      <c r="CQ601" s="420"/>
      <c r="CR601" s="420"/>
      <c r="CS601" s="420"/>
      <c r="CT601" s="420"/>
      <c r="CU601" s="420"/>
      <c r="CV601" s="420"/>
      <c r="CW601" s="420"/>
      <c r="CX601" s="420"/>
      <c r="CY601" s="420"/>
      <c r="CZ601" s="420"/>
    </row>
    <row r="602" s="424" customFormat="true" ht="25.15" customHeight="true" x14ac:dyDescent="0.2">
      <c r="C602" s="894" t="s">
        <v>471</v>
      </c>
      <c r="D602" s="848"/>
      <c r="E602" s="706">
        <v>4.0206721581052179E-2</v>
      </c>
      <c r="F602" s="659"/>
      <c r="G602" s="659"/>
      <c r="H602" s="894" t="s">
        <v>391</v>
      </c>
      <c r="I602" s="848"/>
      <c r="J602" s="707">
        <v>6.6785706082370406E-3</v>
      </c>
      <c r="K602" s="659"/>
      <c r="L602" s="659"/>
      <c r="M602" s="894" t="s">
        <v>473</v>
      </c>
      <c r="N602" s="848"/>
      <c r="O602" s="708">
        <v>4.0517918726585132E-2</v>
      </c>
      <c r="P602" s="659"/>
      <c r="Q602" s="659"/>
      <c r="AI602" s="417"/>
      <c r="AJ602" s="417"/>
      <c r="AK602" s="417"/>
      <c r="AL602" s="417"/>
      <c r="AM602" s="417"/>
      <c r="AN602" s="417"/>
      <c r="AO602" s="417"/>
      <c r="AP602" s="417"/>
      <c r="AQ602" s="417"/>
      <c r="AR602" s="417"/>
      <c r="AS602" s="417"/>
      <c r="AT602" s="417"/>
      <c r="AU602" s="417"/>
      <c r="AV602" s="417"/>
      <c r="AW602" s="417"/>
      <c r="AX602" s="417"/>
      <c r="AY602" s="417"/>
      <c r="AZ602" s="417"/>
      <c r="BA602" s="419"/>
      <c r="BB602" s="495"/>
      <c r="BC602" s="419"/>
      <c r="BD602" s="419"/>
      <c r="BE602" s="419"/>
      <c r="BF602" s="419"/>
      <c r="BG602" s="419"/>
      <c r="BH602" s="419"/>
      <c r="BI602" s="419"/>
      <c r="BJ602" s="419"/>
      <c r="BK602" s="419"/>
      <c r="BL602" s="419"/>
      <c r="BM602" s="419"/>
      <c r="BN602" s="419"/>
      <c r="BO602" s="419"/>
      <c r="BP602" s="419"/>
      <c r="BQ602" s="419"/>
      <c r="BR602" s="419"/>
      <c r="BS602" s="419"/>
      <c r="BT602" s="419"/>
      <c r="BU602" s="419"/>
      <c r="BV602" s="419"/>
      <c r="BW602" s="419"/>
      <c r="BX602" s="419"/>
      <c r="BY602" s="419"/>
      <c r="BZ602" s="420"/>
      <c r="CA602" s="420"/>
      <c r="CB602" s="420"/>
      <c r="CC602" s="420"/>
      <c r="CD602" s="420"/>
      <c r="CE602" s="420"/>
      <c r="CF602" s="420"/>
      <c r="CG602" s="420"/>
      <c r="CH602" s="420"/>
      <c r="CI602" s="420"/>
      <c r="CJ602" s="420"/>
      <c r="CK602" s="420"/>
      <c r="CL602" s="420"/>
      <c r="CM602" s="420"/>
      <c r="CN602" s="420"/>
      <c r="CO602" s="420"/>
      <c r="CP602" s="420"/>
      <c r="CQ602" s="420"/>
      <c r="CR602" s="420"/>
      <c r="CS602" s="420"/>
      <c r="CT602" s="420"/>
      <c r="CU602" s="420"/>
      <c r="CV602" s="420"/>
      <c r="CW602" s="420"/>
      <c r="CX602" s="420"/>
      <c r="CY602" s="420"/>
      <c r="CZ602" s="420"/>
    </row>
    <row r="603" s="424" customFormat="true" ht="25.15" customHeight="true" x14ac:dyDescent="0.2">
      <c r="C603" s="894" t="s">
        <v>389</v>
      </c>
      <c r="D603" s="848"/>
      <c r="E603" s="706">
        <v>5.2494237822140521E-2</v>
      </c>
      <c r="F603" s="659"/>
      <c r="G603" s="659"/>
      <c r="H603" s="894" t="s">
        <v>385</v>
      </c>
      <c r="I603" s="848"/>
      <c r="J603" s="707">
        <v>1.068404677556912E-2</v>
      </c>
      <c r="K603" s="659"/>
      <c r="L603" s="659"/>
      <c r="M603" s="894" t="s">
        <v>456</v>
      </c>
      <c r="N603" s="848"/>
      <c r="O603" s="708">
        <v>9.6212431035428037E-2</v>
      </c>
      <c r="P603" s="659"/>
      <c r="Q603" s="659"/>
      <c r="AI603" s="417"/>
      <c r="AJ603" s="417"/>
      <c r="AK603" s="417"/>
      <c r="AL603" s="417"/>
      <c r="AM603" s="417"/>
      <c r="AN603" s="417"/>
      <c r="AO603" s="417"/>
      <c r="AP603" s="417"/>
      <c r="AQ603" s="417"/>
      <c r="AR603" s="417"/>
      <c r="AS603" s="417"/>
      <c r="AT603" s="417"/>
      <c r="AU603" s="417"/>
      <c r="AV603" s="417"/>
      <c r="AW603" s="417"/>
      <c r="AX603" s="417"/>
      <c r="AY603" s="417"/>
      <c r="AZ603" s="417"/>
      <c r="BA603" s="419"/>
      <c r="BB603" s="495"/>
      <c r="BC603" s="419"/>
      <c r="BD603" s="419"/>
      <c r="BE603" s="419"/>
      <c r="BF603" s="419"/>
      <c r="BG603" s="419"/>
      <c r="BH603" s="419"/>
      <c r="BI603" s="419"/>
      <c r="BJ603" s="419"/>
      <c r="BK603" s="419"/>
      <c r="BL603" s="419"/>
      <c r="BM603" s="419"/>
      <c r="BN603" s="419"/>
      <c r="BO603" s="419"/>
      <c r="BP603" s="419"/>
      <c r="BQ603" s="419"/>
      <c r="BR603" s="419"/>
      <c r="BS603" s="419"/>
      <c r="BT603" s="419"/>
      <c r="BU603" s="419"/>
      <c r="BV603" s="419"/>
      <c r="BW603" s="419"/>
      <c r="BX603" s="419"/>
      <c r="BY603" s="419"/>
      <c r="BZ603" s="420"/>
      <c r="CA603" s="420"/>
      <c r="CB603" s="420"/>
      <c r="CC603" s="420"/>
      <c r="CD603" s="420"/>
      <c r="CE603" s="420"/>
      <c r="CF603" s="420"/>
      <c r="CG603" s="420"/>
      <c r="CH603" s="420"/>
      <c r="CI603" s="420"/>
      <c r="CJ603" s="420"/>
      <c r="CK603" s="420"/>
      <c r="CL603" s="420"/>
      <c r="CM603" s="420"/>
      <c r="CN603" s="420"/>
      <c r="CO603" s="420"/>
      <c r="CP603" s="420"/>
      <c r="CQ603" s="420"/>
      <c r="CR603" s="420"/>
      <c r="CS603" s="420"/>
      <c r="CT603" s="420"/>
      <c r="CU603" s="420"/>
      <c r="CV603" s="420"/>
      <c r="CW603" s="420"/>
      <c r="CX603" s="420"/>
      <c r="CY603" s="420"/>
      <c r="CZ603" s="420"/>
    </row>
    <row r="604" s="424" customFormat="true" ht="25.15" customHeight="true" x14ac:dyDescent="0.2">
      <c r="C604" s="894" t="s">
        <v>474</v>
      </c>
      <c r="D604" s="848"/>
      <c r="E604" s="706">
        <v>1.0828264962637899E-2</v>
      </c>
      <c r="F604" s="659"/>
      <c r="G604" s="659"/>
      <c r="H604" s="894" t="s">
        <v>363</v>
      </c>
      <c r="I604" s="848"/>
      <c r="J604" s="707">
        <v>3.7032888919119607E-2</v>
      </c>
      <c r="K604" s="659"/>
      <c r="L604" s="659"/>
      <c r="M604" s="894" t="s">
        <v>460</v>
      </c>
      <c r="N604" s="848"/>
      <c r="O604" s="708">
        <v>8.6160529283650214E-2</v>
      </c>
      <c r="P604" s="659"/>
      <c r="Q604" s="659"/>
      <c r="AI604" s="417"/>
      <c r="AJ604" s="417"/>
      <c r="AK604" s="417"/>
      <c r="AL604" s="417"/>
      <c r="AM604" s="417"/>
      <c r="AN604" s="417"/>
      <c r="AO604" s="417"/>
      <c r="AP604" s="417"/>
      <c r="AQ604" s="417"/>
      <c r="AR604" s="417"/>
      <c r="AS604" s="417"/>
      <c r="AT604" s="417"/>
      <c r="AU604" s="417"/>
      <c r="AV604" s="417"/>
      <c r="AW604" s="417"/>
      <c r="AX604" s="417"/>
      <c r="AY604" s="417"/>
      <c r="AZ604" s="417"/>
      <c r="BA604" s="420"/>
      <c r="BB604" s="496"/>
      <c r="BC604" s="420"/>
      <c r="BD604" s="420"/>
      <c r="BE604" s="420"/>
      <c r="BF604" s="420"/>
      <c r="BG604" s="420"/>
      <c r="BH604" s="420"/>
      <c r="BI604" s="420"/>
      <c r="BJ604" s="420"/>
      <c r="BK604" s="420"/>
      <c r="BL604" s="420"/>
      <c r="BM604" s="420"/>
      <c r="BN604" s="420"/>
      <c r="BO604" s="420"/>
      <c r="BP604" s="420"/>
      <c r="BQ604" s="420"/>
      <c r="BR604" s="420"/>
      <c r="BS604" s="420"/>
      <c r="BT604" s="420"/>
      <c r="BU604" s="420"/>
      <c r="BV604" s="420"/>
      <c r="BW604" s="420"/>
      <c r="BX604" s="420"/>
      <c r="BY604" s="420"/>
      <c r="BZ604" s="420"/>
      <c r="CA604" s="420"/>
      <c r="CB604" s="420"/>
      <c r="CC604" s="420"/>
      <c r="CD604" s="420"/>
      <c r="CE604" s="420"/>
      <c r="CF604" s="420"/>
      <c r="CG604" s="420"/>
      <c r="CH604" s="420"/>
      <c r="CI604" s="420"/>
      <c r="CJ604" s="420"/>
      <c r="CK604" s="420"/>
      <c r="CL604" s="420"/>
      <c r="CM604" s="420"/>
      <c r="CN604" s="420"/>
      <c r="CO604" s="420"/>
      <c r="CP604" s="420"/>
      <c r="CQ604" s="420"/>
      <c r="CR604" s="420"/>
      <c r="CS604" s="420"/>
      <c r="CT604" s="420"/>
      <c r="CU604" s="420"/>
      <c r="CV604" s="420"/>
      <c r="CW604" s="420"/>
      <c r="CX604" s="420"/>
      <c r="CY604" s="420"/>
      <c r="CZ604" s="420"/>
    </row>
    <row r="605" s="424" customFormat="true" ht="25.15" customHeight="true" x14ac:dyDescent="0.2">
      <c r="C605" s="894" t="s">
        <v>366</v>
      </c>
      <c r="D605" s="848"/>
      <c r="E605" s="706">
        <v>8.1962994653612866E-3</v>
      </c>
      <c r="F605" s="659"/>
      <c r="G605" s="659"/>
      <c r="H605" s="894" t="s">
        <v>352</v>
      </c>
      <c r="I605" s="848"/>
      <c r="J605" s="707">
        <v>-4.0300488265736657E-2</v>
      </c>
      <c r="K605" s="659"/>
      <c r="L605" s="659"/>
      <c r="M605" s="894" t="s">
        <v>461</v>
      </c>
      <c r="N605" s="848"/>
      <c r="O605" s="708">
        <v>7.7772336620422947E-2</v>
      </c>
      <c r="P605" s="659"/>
      <c r="Q605" s="659"/>
      <c r="AI605" s="417"/>
      <c r="AJ605" s="417"/>
      <c r="AK605" s="417"/>
      <c r="AL605" s="417"/>
      <c r="AM605" s="417"/>
      <c r="AN605" s="417"/>
      <c r="AO605" s="417"/>
      <c r="AP605" s="417"/>
      <c r="AQ605" s="417"/>
      <c r="AR605" s="417"/>
      <c r="AS605" s="417"/>
      <c r="AT605" s="417"/>
      <c r="AU605" s="417"/>
      <c r="AV605" s="417"/>
      <c r="AW605" s="417"/>
      <c r="AX605" s="417"/>
      <c r="AY605" s="417"/>
      <c r="AZ605" s="417"/>
      <c r="BA605" s="420"/>
      <c r="BB605" s="496"/>
      <c r="BC605" s="420"/>
      <c r="BD605" s="420"/>
      <c r="BE605" s="420"/>
      <c r="BF605" s="420"/>
      <c r="BG605" s="420"/>
      <c r="BH605" s="420"/>
      <c r="BI605" s="420"/>
      <c r="BJ605" s="420"/>
      <c r="BK605" s="420"/>
      <c r="BL605" s="420"/>
      <c r="BM605" s="420"/>
      <c r="BN605" s="420"/>
      <c r="BO605" s="420"/>
      <c r="BP605" s="420"/>
      <c r="BQ605" s="420"/>
      <c r="BR605" s="420"/>
      <c r="BS605" s="420"/>
      <c r="BT605" s="420"/>
      <c r="BU605" s="420"/>
      <c r="BV605" s="420"/>
      <c r="BW605" s="420"/>
      <c r="BX605" s="420"/>
      <c r="BY605" s="420"/>
      <c r="BZ605" s="420"/>
      <c r="CA605" s="420"/>
      <c r="CB605" s="420"/>
      <c r="CC605" s="420"/>
      <c r="CD605" s="420"/>
      <c r="CE605" s="420"/>
      <c r="CF605" s="420"/>
      <c r="CG605" s="420"/>
      <c r="CH605" s="420"/>
      <c r="CI605" s="420"/>
      <c r="CJ605" s="420"/>
      <c r="CK605" s="420"/>
      <c r="CL605" s="420"/>
      <c r="CM605" s="420"/>
      <c r="CN605" s="420"/>
      <c r="CO605" s="420"/>
      <c r="CP605" s="420"/>
      <c r="CQ605" s="420"/>
      <c r="CR605" s="420"/>
      <c r="CS605" s="420"/>
      <c r="CT605" s="420"/>
      <c r="CU605" s="420"/>
      <c r="CV605" s="420"/>
      <c r="CW605" s="420"/>
      <c r="CX605" s="420"/>
      <c r="CY605" s="420"/>
      <c r="CZ605" s="420"/>
    </row>
    <row r="606" s="424" customFormat="true" ht="25.15" customHeight="true" x14ac:dyDescent="0.2">
      <c r="C606" s="894" t="s">
        <v>349</v>
      </c>
      <c r="D606" s="848"/>
      <c r="E606" s="706">
        <v>1.2569259813149382E-2</v>
      </c>
      <c r="F606" s="659"/>
      <c r="G606" s="659"/>
      <c r="H606" s="894" t="s">
        <v>395</v>
      </c>
      <c r="I606" s="848"/>
      <c r="J606" s="707">
        <v>7.4216827314310214E-3</v>
      </c>
      <c r="K606" s="659"/>
      <c r="L606" s="659"/>
      <c r="M606" s="894" t="s">
        <v>458</v>
      </c>
      <c r="N606" s="848"/>
      <c r="O606" s="708">
        <v>8.8846270070272182E-2</v>
      </c>
      <c r="P606" s="659"/>
      <c r="Q606" s="659"/>
      <c r="AI606" s="417"/>
      <c r="AJ606" s="417"/>
      <c r="AK606" s="417"/>
      <c r="AL606" s="417"/>
      <c r="AM606" s="417"/>
      <c r="AN606" s="417"/>
      <c r="AO606" s="417"/>
      <c r="AP606" s="417"/>
      <c r="AQ606" s="417"/>
      <c r="AR606" s="417"/>
      <c r="AS606" s="417"/>
      <c r="AT606" s="417"/>
      <c r="AU606" s="417"/>
      <c r="AV606" s="417"/>
      <c r="AW606" s="417"/>
      <c r="AX606" s="417"/>
      <c r="AY606" s="417"/>
      <c r="AZ606" s="417"/>
      <c r="BA606" s="420"/>
      <c r="BB606" s="496"/>
      <c r="BC606" s="420"/>
      <c r="BD606" s="420"/>
      <c r="BE606" s="420"/>
      <c r="BF606" s="420"/>
      <c r="BG606" s="420"/>
      <c r="BH606" s="420"/>
      <c r="BI606" s="420"/>
      <c r="BJ606" s="420"/>
      <c r="BK606" s="420"/>
      <c r="BL606" s="420"/>
      <c r="BM606" s="420"/>
      <c r="BN606" s="420"/>
      <c r="BO606" s="420"/>
      <c r="BP606" s="420"/>
      <c r="BQ606" s="420"/>
      <c r="BR606" s="420"/>
      <c r="BS606" s="420"/>
      <c r="BT606" s="420"/>
      <c r="BU606" s="420"/>
      <c r="BV606" s="420"/>
      <c r="BW606" s="420"/>
      <c r="BX606" s="420"/>
      <c r="BY606" s="420"/>
      <c r="BZ606" s="420"/>
      <c r="CA606" s="420"/>
      <c r="CB606" s="420"/>
      <c r="CC606" s="420"/>
      <c r="CD606" s="420"/>
      <c r="CE606" s="420"/>
      <c r="CF606" s="420"/>
      <c r="CG606" s="420"/>
      <c r="CH606" s="420"/>
      <c r="CI606" s="420"/>
      <c r="CJ606" s="420"/>
      <c r="CK606" s="420"/>
      <c r="CL606" s="420"/>
      <c r="CM606" s="420"/>
      <c r="CN606" s="420"/>
      <c r="CO606" s="420"/>
      <c r="CP606" s="420"/>
      <c r="CQ606" s="420"/>
      <c r="CR606" s="420"/>
      <c r="CS606" s="420"/>
      <c r="CT606" s="420"/>
      <c r="CU606" s="420"/>
      <c r="CV606" s="420"/>
      <c r="CW606" s="420"/>
      <c r="CX606" s="420"/>
      <c r="CY606" s="420"/>
      <c r="CZ606" s="420"/>
    </row>
    <row r="607" s="424" customFormat="true" ht="25.15" customHeight="true" x14ac:dyDescent="0.2">
      <c r="C607" s="894" t="s">
        <v>355</v>
      </c>
      <c r="D607" s="848"/>
      <c r="E607" s="706">
        <v>1.5371084612558109E-2</v>
      </c>
      <c r="F607" s="659"/>
      <c r="G607" s="659"/>
      <c r="H607" s="894" t="s">
        <v>486</v>
      </c>
      <c r="I607" s="848"/>
      <c r="J607" s="707">
        <v>-1.0071020479830366E-3</v>
      </c>
      <c r="K607" s="659"/>
      <c r="L607" s="659"/>
      <c r="M607" s="894" t="s">
        <v>454</v>
      </c>
      <c r="N607" s="848"/>
      <c r="O607" s="708">
        <v>0.10034747039099119</v>
      </c>
      <c r="P607" s="659"/>
      <c r="Q607" s="659"/>
      <c r="AI607" s="417"/>
      <c r="AJ607" s="417"/>
      <c r="AK607" s="417"/>
      <c r="AL607" s="417"/>
      <c r="AM607" s="417"/>
      <c r="AN607" s="417"/>
      <c r="AO607" s="417"/>
      <c r="AP607" s="417"/>
      <c r="AQ607" s="417"/>
      <c r="AR607" s="417"/>
      <c r="AS607" s="417"/>
      <c r="AT607" s="417"/>
      <c r="AU607" s="417"/>
      <c r="AV607" s="417"/>
      <c r="AW607" s="417"/>
      <c r="AX607" s="417"/>
      <c r="AY607" s="417"/>
      <c r="AZ607" s="417"/>
      <c r="BA607" s="420"/>
      <c r="BB607" s="496"/>
      <c r="BC607" s="420"/>
      <c r="BD607" s="420"/>
      <c r="BE607" s="420"/>
      <c r="BF607" s="420"/>
      <c r="BG607" s="420"/>
      <c r="BH607" s="420"/>
      <c r="BI607" s="420"/>
      <c r="BJ607" s="420"/>
      <c r="BK607" s="420"/>
      <c r="BL607" s="420"/>
      <c r="BM607" s="420"/>
      <c r="BN607" s="420"/>
      <c r="BO607" s="420"/>
      <c r="BP607" s="420"/>
      <c r="BQ607" s="420"/>
      <c r="BR607" s="420"/>
      <c r="BS607" s="420"/>
      <c r="BT607" s="420"/>
      <c r="BU607" s="420"/>
      <c r="BV607" s="420"/>
      <c r="BW607" s="420"/>
      <c r="BX607" s="420"/>
      <c r="BY607" s="420"/>
      <c r="BZ607" s="420"/>
      <c r="CA607" s="420"/>
      <c r="CB607" s="420"/>
      <c r="CC607" s="420"/>
      <c r="CD607" s="420"/>
      <c r="CE607" s="420"/>
      <c r="CF607" s="420"/>
      <c r="CG607" s="420"/>
      <c r="CH607" s="420"/>
      <c r="CI607" s="420"/>
      <c r="CJ607" s="420"/>
      <c r="CK607" s="420"/>
      <c r="CL607" s="420"/>
      <c r="CM607" s="420"/>
      <c r="CN607" s="420"/>
      <c r="CO607" s="420"/>
      <c r="CP607" s="420"/>
      <c r="CQ607" s="420"/>
      <c r="CR607" s="420"/>
      <c r="CS607" s="420"/>
      <c r="CT607" s="420"/>
      <c r="CU607" s="420"/>
      <c r="CV607" s="420"/>
      <c r="CW607" s="420"/>
      <c r="CX607" s="420"/>
      <c r="CY607" s="420"/>
      <c r="CZ607" s="420"/>
    </row>
    <row r="608" s="424" customFormat="true" ht="25.15" customHeight="true" x14ac:dyDescent="0.2">
      <c r="C608" s="894" t="s">
        <v>391</v>
      </c>
      <c r="D608" s="848"/>
      <c r="E608" s="706">
        <v>7.4755278101751969E-3</v>
      </c>
      <c r="F608" s="659"/>
      <c r="G608" s="659"/>
      <c r="H608" s="894" t="s">
        <v>449</v>
      </c>
      <c r="I608" s="848"/>
      <c r="J608" s="707">
        <v>9.5860527296899173E-2</v>
      </c>
      <c r="K608" s="659"/>
      <c r="L608" s="659"/>
      <c r="M608" s="894" t="s">
        <v>446</v>
      </c>
      <c r="N608" s="848"/>
      <c r="O608" s="708">
        <v>0.11178838621706297</v>
      </c>
      <c r="P608" s="659"/>
      <c r="Q608" s="659"/>
      <c r="AI608" s="417"/>
      <c r="AJ608" s="417"/>
      <c r="AK608" s="417"/>
      <c r="AL608" s="417"/>
      <c r="AM608" s="417"/>
      <c r="AN608" s="417"/>
      <c r="AO608" s="417"/>
      <c r="AP608" s="417"/>
      <c r="AQ608" s="417"/>
      <c r="AR608" s="417"/>
      <c r="AS608" s="417"/>
      <c r="AT608" s="417"/>
      <c r="AU608" s="417"/>
      <c r="AV608" s="417"/>
      <c r="AW608" s="417"/>
      <c r="AX608" s="417"/>
      <c r="AY608" s="417"/>
      <c r="AZ608" s="417"/>
      <c r="BA608" s="420"/>
      <c r="BB608" s="496"/>
      <c r="BC608" s="420"/>
      <c r="BD608" s="420"/>
      <c r="BE608" s="420"/>
      <c r="BF608" s="420"/>
      <c r="BG608" s="420"/>
      <c r="BH608" s="420"/>
      <c r="BI608" s="420"/>
      <c r="BJ608" s="420"/>
      <c r="BK608" s="420"/>
      <c r="BL608" s="420"/>
      <c r="BM608" s="420"/>
      <c r="BN608" s="420"/>
      <c r="BO608" s="420"/>
      <c r="BP608" s="420"/>
      <c r="BQ608" s="420"/>
      <c r="BR608" s="420"/>
      <c r="BS608" s="420"/>
      <c r="BT608" s="420"/>
      <c r="BU608" s="420"/>
      <c r="BV608" s="420"/>
      <c r="BW608" s="420"/>
      <c r="BX608" s="420"/>
      <c r="BY608" s="420"/>
      <c r="BZ608" s="420"/>
      <c r="CA608" s="420"/>
      <c r="CB608" s="420"/>
      <c r="CC608" s="420"/>
      <c r="CD608" s="420"/>
      <c r="CE608" s="420"/>
      <c r="CF608" s="420"/>
      <c r="CG608" s="420"/>
      <c r="CH608" s="420"/>
      <c r="CI608" s="420"/>
      <c r="CJ608" s="420"/>
      <c r="CK608" s="420"/>
      <c r="CL608" s="420"/>
      <c r="CM608" s="420"/>
      <c r="CN608" s="420"/>
      <c r="CO608" s="420"/>
      <c r="CP608" s="420"/>
      <c r="CQ608" s="420"/>
      <c r="CR608" s="420"/>
      <c r="CS608" s="420"/>
      <c r="CT608" s="420"/>
      <c r="CU608" s="420"/>
      <c r="CV608" s="420"/>
      <c r="CW608" s="420"/>
      <c r="CX608" s="420"/>
      <c r="CY608" s="420"/>
      <c r="CZ608" s="420"/>
    </row>
    <row r="609" s="424" customFormat="true" ht="25.15" customHeight="true" x14ac:dyDescent="0.2">
      <c r="C609" s="894" t="s">
        <v>385</v>
      </c>
      <c r="D609" s="848"/>
      <c r="E609" s="706">
        <v>1.0487230894306577E-2</v>
      </c>
      <c r="F609" s="659"/>
      <c r="G609" s="659"/>
      <c r="H609" s="894" t="s">
        <v>448</v>
      </c>
      <c r="I609" s="848"/>
      <c r="J609" s="707">
        <v>7.5473866550475277E-2</v>
      </c>
      <c r="K609" s="659"/>
      <c r="L609" s="659"/>
      <c r="M609" s="894" t="s">
        <v>466</v>
      </c>
      <c r="N609" s="848"/>
      <c r="O609" s="708">
        <v>7.0238587774140687E-2</v>
      </c>
      <c r="P609" s="659"/>
      <c r="Q609" s="659"/>
      <c r="AI609" s="417"/>
      <c r="AJ609" s="417"/>
      <c r="AK609" s="417"/>
      <c r="AL609" s="417"/>
      <c r="AM609" s="417"/>
      <c r="AN609" s="417"/>
      <c r="AO609" s="417"/>
      <c r="AP609" s="417"/>
      <c r="AQ609" s="417"/>
      <c r="AR609" s="417"/>
      <c r="AS609" s="417"/>
      <c r="AT609" s="417"/>
      <c r="AU609" s="417"/>
      <c r="AV609" s="417"/>
      <c r="AW609" s="417"/>
      <c r="AX609" s="417"/>
      <c r="AY609" s="417"/>
      <c r="AZ609" s="417"/>
      <c r="BA609" s="420"/>
      <c r="BB609" s="496"/>
      <c r="BC609" s="420"/>
      <c r="BD609" s="420"/>
      <c r="BE609" s="420"/>
      <c r="BF609" s="420"/>
      <c r="BG609" s="420"/>
      <c r="BH609" s="420"/>
      <c r="BI609" s="420"/>
      <c r="BJ609" s="420"/>
      <c r="BK609" s="420"/>
      <c r="BL609" s="420"/>
      <c r="BM609" s="420"/>
      <c r="BN609" s="420"/>
      <c r="BO609" s="420"/>
      <c r="BP609" s="420"/>
      <c r="BQ609" s="420"/>
      <c r="BR609" s="420"/>
      <c r="BS609" s="420"/>
      <c r="BT609" s="420"/>
      <c r="BU609" s="420"/>
      <c r="BV609" s="420"/>
      <c r="BW609" s="420"/>
      <c r="BX609" s="420"/>
      <c r="BY609" s="420"/>
      <c r="BZ609" s="420"/>
      <c r="CA609" s="420"/>
      <c r="CB609" s="420"/>
      <c r="CC609" s="420"/>
      <c r="CD609" s="420"/>
      <c r="CE609" s="420"/>
      <c r="CF609" s="420"/>
      <c r="CG609" s="420"/>
      <c r="CH609" s="420"/>
      <c r="CI609" s="420"/>
      <c r="CJ609" s="420"/>
      <c r="CK609" s="420"/>
      <c r="CL609" s="420"/>
      <c r="CM609" s="420"/>
      <c r="CN609" s="420"/>
      <c r="CO609" s="420"/>
      <c r="CP609" s="420"/>
      <c r="CQ609" s="420"/>
      <c r="CR609" s="420"/>
      <c r="CS609" s="420"/>
      <c r="CT609" s="420"/>
      <c r="CU609" s="420"/>
      <c r="CV609" s="420"/>
      <c r="CW609" s="420"/>
      <c r="CX609" s="420"/>
      <c r="CY609" s="420"/>
      <c r="CZ609" s="420"/>
    </row>
    <row r="610" s="424" customFormat="true" ht="25.15" customHeight="true" x14ac:dyDescent="0.2">
      <c r="C610" s="894" t="s">
        <v>363</v>
      </c>
      <c r="D610" s="848"/>
      <c r="E610" s="706">
        <v>3.9771818342605805E-2</v>
      </c>
      <c r="F610" s="659"/>
      <c r="G610" s="659"/>
      <c r="H610" s="894" t="s">
        <v>447</v>
      </c>
      <c r="I610" s="848"/>
      <c r="J610" s="707">
        <v>0.10417618417517276</v>
      </c>
      <c r="K610" s="659"/>
      <c r="L610" s="659"/>
      <c r="M610" s="894" t="s">
        <v>453</v>
      </c>
      <c r="N610" s="848"/>
      <c r="O610" s="708">
        <v>0.10274817722744792</v>
      </c>
      <c r="P610" s="659"/>
      <c r="Q610" s="659"/>
      <c r="AI610" s="417"/>
      <c r="AJ610" s="417"/>
      <c r="AK610" s="417"/>
      <c r="AL610" s="417"/>
      <c r="AM610" s="417"/>
      <c r="AN610" s="417"/>
      <c r="AO610" s="417"/>
      <c r="AP610" s="417"/>
      <c r="AQ610" s="417"/>
      <c r="AR610" s="417"/>
      <c r="AS610" s="417"/>
      <c r="AT610" s="417"/>
      <c r="AU610" s="417"/>
      <c r="AV610" s="417"/>
      <c r="AW610" s="417"/>
      <c r="AX610" s="417"/>
      <c r="AY610" s="417"/>
      <c r="AZ610" s="417"/>
      <c r="BA610" s="420"/>
      <c r="BB610" s="496"/>
      <c r="BC610" s="420"/>
      <c r="BD610" s="420"/>
      <c r="BE610" s="420"/>
      <c r="BF610" s="420"/>
      <c r="BG610" s="420"/>
      <c r="BH610" s="420"/>
      <c r="BI610" s="420"/>
      <c r="BJ610" s="420"/>
      <c r="BK610" s="420"/>
      <c r="BL610" s="420"/>
      <c r="BM610" s="420"/>
      <c r="BN610" s="420"/>
      <c r="BO610" s="420"/>
      <c r="BP610" s="420"/>
      <c r="BQ610" s="420"/>
      <c r="BR610" s="420"/>
      <c r="BS610" s="420"/>
      <c r="BT610" s="420"/>
      <c r="BU610" s="420"/>
      <c r="BV610" s="420"/>
      <c r="BW610" s="420"/>
      <c r="BX610" s="420"/>
      <c r="BY610" s="420"/>
      <c r="BZ610" s="420"/>
      <c r="CA610" s="420"/>
      <c r="CB610" s="420"/>
      <c r="CC610" s="420"/>
      <c r="CD610" s="420"/>
      <c r="CE610" s="420"/>
      <c r="CF610" s="420"/>
      <c r="CG610" s="420"/>
      <c r="CH610" s="420"/>
      <c r="CI610" s="420"/>
      <c r="CJ610" s="420"/>
      <c r="CK610" s="420"/>
      <c r="CL610" s="420"/>
      <c r="CM610" s="420"/>
      <c r="CN610" s="420"/>
      <c r="CO610" s="420"/>
      <c r="CP610" s="420"/>
      <c r="CQ610" s="420"/>
      <c r="CR610" s="420"/>
      <c r="CS610" s="420"/>
      <c r="CT610" s="420"/>
      <c r="CU610" s="420"/>
      <c r="CV610" s="420"/>
      <c r="CW610" s="420"/>
      <c r="CX610" s="420"/>
      <c r="CY610" s="420"/>
      <c r="CZ610" s="420"/>
    </row>
    <row r="611" s="424" customFormat="true" ht="25.15" customHeight="true" x14ac:dyDescent="0.2">
      <c r="C611" s="894" t="s">
        <v>352</v>
      </c>
      <c r="D611" s="848"/>
      <c r="E611" s="706">
        <v>-3.6911325499774404E-2</v>
      </c>
      <c r="F611" s="659"/>
      <c r="G611" s="659"/>
      <c r="H611" s="894" t="s">
        <v>475</v>
      </c>
      <c r="I611" s="848"/>
      <c r="J611" s="707">
        <v>2.6470382836268382E-2</v>
      </c>
      <c r="K611" s="659"/>
      <c r="L611" s="659"/>
      <c r="M611" s="894" t="s">
        <v>478</v>
      </c>
      <c r="N611" s="848"/>
      <c r="O611" s="708">
        <v>2.8415130940969528E-2</v>
      </c>
      <c r="P611" s="659"/>
      <c r="Q611" s="659"/>
      <c r="AI611" s="417"/>
      <c r="AJ611" s="417"/>
      <c r="AK611" s="417"/>
      <c r="AL611" s="417"/>
      <c r="AM611" s="417"/>
      <c r="AN611" s="417"/>
      <c r="AO611" s="417"/>
      <c r="AP611" s="417"/>
      <c r="AQ611" s="417"/>
      <c r="AR611" s="417"/>
      <c r="AS611" s="417"/>
      <c r="AT611" s="417"/>
      <c r="AU611" s="417"/>
      <c r="AV611" s="417"/>
      <c r="AW611" s="417"/>
      <c r="AX611" s="417"/>
      <c r="AY611" s="417"/>
      <c r="AZ611" s="417"/>
      <c r="BA611" s="420"/>
      <c r="BB611" s="496"/>
      <c r="BC611" s="420"/>
      <c r="BD611" s="420"/>
      <c r="BE611" s="420"/>
      <c r="BF611" s="420"/>
      <c r="BG611" s="420"/>
      <c r="BH611" s="420"/>
      <c r="BI611" s="420"/>
      <c r="BJ611" s="420"/>
      <c r="BK611" s="420"/>
      <c r="BL611" s="420"/>
      <c r="BM611" s="420"/>
      <c r="BN611" s="420"/>
      <c r="BO611" s="420"/>
      <c r="BP611" s="420"/>
      <c r="BQ611" s="420"/>
      <c r="BR611" s="420"/>
      <c r="BS611" s="420"/>
      <c r="BT611" s="420"/>
      <c r="BU611" s="420"/>
      <c r="BV611" s="420"/>
      <c r="BW611" s="420"/>
      <c r="BX611" s="420"/>
      <c r="BY611" s="420"/>
      <c r="BZ611" s="420"/>
      <c r="CA611" s="420"/>
      <c r="CB611" s="420"/>
      <c r="CC611" s="420"/>
      <c r="CD611" s="420"/>
      <c r="CE611" s="420"/>
      <c r="CF611" s="420"/>
      <c r="CG611" s="420"/>
      <c r="CH611" s="420"/>
      <c r="CI611" s="420"/>
      <c r="CJ611" s="420"/>
      <c r="CK611" s="420"/>
      <c r="CL611" s="420"/>
      <c r="CM611" s="420"/>
      <c r="CN611" s="420"/>
      <c r="CO611" s="420"/>
      <c r="CP611" s="420"/>
      <c r="CQ611" s="420"/>
      <c r="CR611" s="420"/>
      <c r="CS611" s="420"/>
      <c r="CT611" s="420"/>
      <c r="CU611" s="420"/>
      <c r="CV611" s="420"/>
      <c r="CW611" s="420"/>
      <c r="CX611" s="420"/>
      <c r="CY611" s="420"/>
      <c r="CZ611" s="420"/>
    </row>
    <row r="612" s="424" customFormat="true" ht="25.15" customHeight="true" x14ac:dyDescent="0.2">
      <c r="C612" s="894" t="s">
        <v>395</v>
      </c>
      <c r="D612" s="848"/>
      <c r="E612" s="706">
        <v>2.0272024699627927E-3</v>
      </c>
      <c r="F612" s="659"/>
      <c r="G612" s="659"/>
      <c r="H612" s="894" t="s">
        <v>457</v>
      </c>
      <c r="I612" s="848"/>
      <c r="J612" s="707">
        <v>7.957273349275587E-2</v>
      </c>
      <c r="K612" s="659"/>
      <c r="L612" s="659"/>
      <c r="M612" s="894" t="s">
        <v>464</v>
      </c>
      <c r="N612" s="848"/>
      <c r="O612" s="708">
        <v>4.7766973314611466E-2</v>
      </c>
      <c r="P612" s="659"/>
      <c r="Q612" s="659"/>
      <c r="AI612" s="417"/>
      <c r="AJ612" s="417"/>
      <c r="AK612" s="417"/>
      <c r="AL612" s="417"/>
      <c r="AM612" s="417"/>
      <c r="AN612" s="417"/>
      <c r="AO612" s="417"/>
      <c r="AP612" s="417"/>
      <c r="AQ612" s="417"/>
      <c r="AR612" s="417"/>
      <c r="AS612" s="417"/>
      <c r="AT612" s="417"/>
      <c r="AU612" s="417"/>
      <c r="AV612" s="417"/>
      <c r="AW612" s="417"/>
      <c r="AX612" s="417"/>
      <c r="AY612" s="417"/>
      <c r="AZ612" s="417"/>
      <c r="BA612" s="420"/>
      <c r="BB612" s="496"/>
      <c r="BC612" s="420"/>
      <c r="BD612" s="420"/>
      <c r="BE612" s="420"/>
      <c r="BF612" s="420"/>
      <c r="BG612" s="420"/>
      <c r="BH612" s="420"/>
      <c r="BI612" s="420"/>
      <c r="BJ612" s="420"/>
      <c r="BK612" s="420"/>
      <c r="BL612" s="420"/>
      <c r="BM612" s="420"/>
      <c r="BN612" s="420"/>
      <c r="BO612" s="420"/>
      <c r="BP612" s="420"/>
      <c r="BQ612" s="420"/>
      <c r="BR612" s="420"/>
      <c r="BS612" s="420"/>
      <c r="BT612" s="420"/>
      <c r="BU612" s="420"/>
      <c r="BV612" s="420"/>
      <c r="BW612" s="420"/>
      <c r="BX612" s="420"/>
      <c r="BY612" s="420"/>
      <c r="BZ612" s="420"/>
      <c r="CA612" s="420"/>
      <c r="CB612" s="420"/>
      <c r="CC612" s="420"/>
      <c r="CD612" s="420"/>
      <c r="CE612" s="420"/>
      <c r="CF612" s="420"/>
      <c r="CG612" s="420"/>
      <c r="CH612" s="420"/>
      <c r="CI612" s="420"/>
      <c r="CJ612" s="420"/>
      <c r="CK612" s="420"/>
      <c r="CL612" s="420"/>
      <c r="CM612" s="420"/>
      <c r="CN612" s="420"/>
      <c r="CO612" s="420"/>
      <c r="CP612" s="420"/>
      <c r="CQ612" s="420"/>
      <c r="CR612" s="420"/>
      <c r="CS612" s="420"/>
      <c r="CT612" s="420"/>
      <c r="CU612" s="420"/>
      <c r="CV612" s="420"/>
      <c r="CW612" s="420"/>
      <c r="CX612" s="420"/>
      <c r="CY612" s="420"/>
      <c r="CZ612" s="420"/>
    </row>
    <row r="613" s="424" customFormat="true" ht="25.15" customHeight="true" x14ac:dyDescent="0.2">
      <c r="C613" s="894" t="s">
        <v>486</v>
      </c>
      <c r="D613" s="848"/>
      <c r="E613" s="706">
        <v>4.7511366576069282E-4</v>
      </c>
      <c r="F613" s="659"/>
      <c r="G613" s="659"/>
      <c r="H613" s="894" t="s">
        <v>450</v>
      </c>
      <c r="I613" s="848"/>
      <c r="J613" s="707">
        <v>7.2725137446949403E-2</v>
      </c>
      <c r="K613" s="659"/>
      <c r="L613" s="659"/>
      <c r="M613" s="894" t="s">
        <v>482</v>
      </c>
      <c r="N613" s="848"/>
      <c r="O613" s="708">
        <v>2.6043565375380513E-3</v>
      </c>
      <c r="P613" s="659"/>
      <c r="Q613" s="659"/>
      <c r="AI613" s="417"/>
      <c r="AJ613" s="417"/>
      <c r="AK613" s="417"/>
      <c r="AL613" s="417"/>
      <c r="AM613" s="417"/>
      <c r="AN613" s="417"/>
      <c r="AO613" s="417"/>
      <c r="AP613" s="417"/>
      <c r="AQ613" s="417"/>
      <c r="AR613" s="417"/>
      <c r="AS613" s="417"/>
      <c r="AT613" s="417"/>
      <c r="AU613" s="417"/>
      <c r="AV613" s="417"/>
      <c r="AW613" s="417"/>
      <c r="AX613" s="417"/>
      <c r="AY613" s="417"/>
      <c r="AZ613" s="417"/>
      <c r="BA613" s="420"/>
      <c r="BB613" s="496"/>
      <c r="BC613" s="420"/>
      <c r="BD613" s="420"/>
      <c r="BE613" s="420"/>
      <c r="BF613" s="420"/>
      <c r="BG613" s="420"/>
      <c r="BH613" s="420"/>
      <c r="BI613" s="420"/>
      <c r="BJ613" s="420"/>
      <c r="BK613" s="420"/>
      <c r="BL613" s="420"/>
      <c r="BM613" s="420"/>
      <c r="BN613" s="420"/>
      <c r="BO613" s="420"/>
      <c r="BP613" s="420"/>
      <c r="BQ613" s="420"/>
      <c r="BR613" s="420"/>
      <c r="BS613" s="420"/>
      <c r="BT613" s="420"/>
      <c r="BU613" s="420"/>
      <c r="BV613" s="420"/>
      <c r="BW613" s="420"/>
      <c r="BX613" s="420"/>
      <c r="BY613" s="420"/>
      <c r="BZ613" s="420"/>
      <c r="CA613" s="420"/>
      <c r="CB613" s="420"/>
      <c r="CC613" s="420"/>
      <c r="CD613" s="420"/>
      <c r="CE613" s="420"/>
      <c r="CF613" s="420"/>
      <c r="CG613" s="420"/>
      <c r="CH613" s="420"/>
      <c r="CI613" s="420"/>
      <c r="CJ613" s="420"/>
      <c r="CK613" s="420"/>
      <c r="CL613" s="420"/>
      <c r="CM613" s="420"/>
      <c r="CN613" s="420"/>
      <c r="CO613" s="420"/>
      <c r="CP613" s="420"/>
      <c r="CQ613" s="420"/>
      <c r="CR613" s="420"/>
      <c r="CS613" s="420"/>
      <c r="CT613" s="420"/>
      <c r="CU613" s="420"/>
      <c r="CV613" s="420"/>
      <c r="CW613" s="420"/>
      <c r="CX613" s="420"/>
      <c r="CY613" s="420"/>
      <c r="CZ613" s="420"/>
    </row>
    <row r="614" s="424" customFormat="true" ht="25.15" customHeight="true" x14ac:dyDescent="0.2">
      <c r="C614" s="894" t="s">
        <v>449</v>
      </c>
      <c r="D614" s="848"/>
      <c r="E614" s="706">
        <v>9.5434627836450042E-2</v>
      </c>
      <c r="F614" s="659"/>
      <c r="G614" s="659"/>
      <c r="H614" s="894" t="s">
        <v>473</v>
      </c>
      <c r="I614" s="848"/>
      <c r="J614" s="707">
        <v>2.8530582533944283E-2</v>
      </c>
      <c r="K614" s="659"/>
      <c r="L614" s="659"/>
      <c r="M614" s="894" t="s">
        <v>455</v>
      </c>
      <c r="N614" s="848"/>
      <c r="O614" s="708">
        <v>9.8089170137096643E-2</v>
      </c>
      <c r="P614" s="659"/>
      <c r="Q614" s="659"/>
      <c r="AI614" s="417"/>
      <c r="AJ614" s="417"/>
      <c r="AK614" s="417"/>
      <c r="AL614" s="417"/>
      <c r="AM614" s="417"/>
      <c r="AN614" s="417"/>
      <c r="AO614" s="417"/>
      <c r="AP614" s="417"/>
      <c r="AQ614" s="417"/>
      <c r="AR614" s="417"/>
      <c r="AS614" s="417"/>
      <c r="AT614" s="417"/>
      <c r="AU614" s="417"/>
      <c r="AV614" s="417"/>
      <c r="AW614" s="417"/>
      <c r="AX614" s="417"/>
      <c r="AY614" s="417"/>
      <c r="AZ614" s="417"/>
      <c r="BA614" s="420"/>
      <c r="BB614" s="496"/>
      <c r="BC614" s="420"/>
      <c r="BD614" s="420"/>
      <c r="BE614" s="420"/>
      <c r="BF614" s="420"/>
      <c r="BG614" s="420"/>
      <c r="BH614" s="420"/>
      <c r="BI614" s="420"/>
      <c r="BJ614" s="420"/>
      <c r="BK614" s="420"/>
      <c r="BL614" s="420"/>
      <c r="BM614" s="420"/>
      <c r="BN614" s="420"/>
      <c r="BO614" s="420"/>
      <c r="BP614" s="420"/>
      <c r="BQ614" s="420"/>
      <c r="BR614" s="420"/>
      <c r="BS614" s="420"/>
      <c r="BT614" s="420"/>
      <c r="BU614" s="420"/>
      <c r="BV614" s="420"/>
      <c r="BW614" s="420"/>
      <c r="BX614" s="420"/>
      <c r="BY614" s="420"/>
      <c r="BZ614" s="420"/>
      <c r="CA614" s="420"/>
      <c r="CB614" s="420"/>
      <c r="CC614" s="420"/>
      <c r="CD614" s="420"/>
      <c r="CE614" s="420"/>
      <c r="CF614" s="420"/>
      <c r="CG614" s="420"/>
      <c r="CH614" s="420"/>
      <c r="CI614" s="420"/>
      <c r="CJ614" s="420"/>
      <c r="CK614" s="420"/>
      <c r="CL614" s="420"/>
      <c r="CM614" s="420"/>
      <c r="CN614" s="420"/>
      <c r="CO614" s="420"/>
      <c r="CP614" s="420"/>
      <c r="CQ614" s="420"/>
      <c r="CR614" s="420"/>
      <c r="CS614" s="420"/>
      <c r="CT614" s="420"/>
      <c r="CU614" s="420"/>
      <c r="CV614" s="420"/>
      <c r="CW614" s="420"/>
      <c r="CX614" s="420"/>
      <c r="CY614" s="420"/>
      <c r="CZ614" s="420"/>
    </row>
    <row r="615" s="424" customFormat="true" ht="25.15" customHeight="true" x14ac:dyDescent="0.2">
      <c r="C615" s="894" t="s">
        <v>448</v>
      </c>
      <c r="D615" s="848"/>
      <c r="E615" s="706">
        <v>7.2936505898364715E-2</v>
      </c>
      <c r="F615" s="659"/>
      <c r="G615" s="659"/>
      <c r="H615" s="894" t="s">
        <v>456</v>
      </c>
      <c r="I615" s="848"/>
      <c r="J615" s="707">
        <v>7.714296290206174E-2</v>
      </c>
      <c r="K615" s="659"/>
      <c r="L615" s="659"/>
      <c r="M615" s="894" t="s">
        <v>465</v>
      </c>
      <c r="N615" s="848"/>
      <c r="O615" s="708">
        <v>7.1480634032231441E-2</v>
      </c>
      <c r="P615" s="659"/>
      <c r="Q615" s="659"/>
      <c r="AI615" s="417"/>
      <c r="AJ615" s="417"/>
      <c r="AK615" s="417"/>
      <c r="AL615" s="417"/>
      <c r="AM615" s="417"/>
      <c r="AN615" s="417"/>
      <c r="AO615" s="417"/>
      <c r="AP615" s="417"/>
      <c r="AQ615" s="417"/>
      <c r="AR615" s="417"/>
      <c r="AS615" s="417"/>
      <c r="AT615" s="417"/>
      <c r="AU615" s="417"/>
      <c r="AV615" s="417"/>
      <c r="AW615" s="417"/>
      <c r="AX615" s="417"/>
      <c r="AY615" s="417"/>
      <c r="AZ615" s="417"/>
      <c r="BA615" s="420"/>
      <c r="BB615" s="496"/>
      <c r="BC615" s="420"/>
      <c r="BD615" s="420"/>
      <c r="BE615" s="420"/>
      <c r="BF615" s="420"/>
      <c r="BG615" s="420"/>
      <c r="BH615" s="420"/>
      <c r="BI615" s="420"/>
      <c r="BJ615" s="420"/>
      <c r="BK615" s="420"/>
      <c r="BL615" s="420"/>
      <c r="BM615" s="420"/>
      <c r="BN615" s="420"/>
      <c r="BO615" s="420"/>
      <c r="BP615" s="420"/>
      <c r="BQ615" s="420"/>
      <c r="BR615" s="420"/>
      <c r="BS615" s="420"/>
      <c r="BT615" s="420"/>
      <c r="BU615" s="420"/>
      <c r="BV615" s="420"/>
      <c r="BW615" s="420"/>
      <c r="BX615" s="420"/>
      <c r="BY615" s="420"/>
      <c r="BZ615" s="420"/>
      <c r="CA615" s="420"/>
      <c r="CB615" s="420"/>
      <c r="CC615" s="420"/>
      <c r="CD615" s="420"/>
      <c r="CE615" s="420"/>
      <c r="CF615" s="420"/>
      <c r="CG615" s="420"/>
      <c r="CH615" s="420"/>
      <c r="CI615" s="420"/>
      <c r="CJ615" s="420"/>
      <c r="CK615" s="420"/>
      <c r="CL615" s="420"/>
      <c r="CM615" s="420"/>
      <c r="CN615" s="420"/>
      <c r="CO615" s="420"/>
      <c r="CP615" s="420"/>
      <c r="CQ615" s="420"/>
      <c r="CR615" s="420"/>
      <c r="CS615" s="420"/>
      <c r="CT615" s="420"/>
      <c r="CU615" s="420"/>
      <c r="CV615" s="420"/>
      <c r="CW615" s="420"/>
      <c r="CX615" s="420"/>
      <c r="CY615" s="420"/>
      <c r="CZ615" s="420"/>
    </row>
    <row r="616" s="424" customFormat="true" ht="25.15" customHeight="true" x14ac:dyDescent="0.2">
      <c r="C616" s="894" t="s">
        <v>447</v>
      </c>
      <c r="D616" s="848"/>
      <c r="E616" s="706">
        <v>0.10259273069031893</v>
      </c>
      <c r="F616" s="659"/>
      <c r="G616" s="659"/>
      <c r="H616" s="894" t="s">
        <v>460</v>
      </c>
      <c r="I616" s="848"/>
      <c r="J616" s="707">
        <v>5.2542162378189088E-2</v>
      </c>
      <c r="K616" s="659"/>
      <c r="L616" s="659"/>
      <c r="M616" s="894" t="s">
        <v>477</v>
      </c>
      <c r="N616" s="848"/>
      <c r="O616" s="708">
        <v>3.0470202197285128E-2</v>
      </c>
      <c r="P616" s="659"/>
      <c r="Q616" s="659"/>
      <c r="AI616" s="417"/>
      <c r="AJ616" s="417"/>
      <c r="AK616" s="417"/>
      <c r="AL616" s="417"/>
      <c r="AM616" s="417"/>
      <c r="AN616" s="417"/>
      <c r="AO616" s="417"/>
      <c r="AP616" s="417"/>
      <c r="AQ616" s="417"/>
      <c r="AR616" s="417"/>
      <c r="AS616" s="417"/>
      <c r="AT616" s="417"/>
      <c r="AU616" s="417"/>
      <c r="AV616" s="417"/>
      <c r="AW616" s="417"/>
      <c r="AX616" s="417"/>
      <c r="AY616" s="417"/>
      <c r="AZ616" s="417"/>
      <c r="BA616" s="420"/>
      <c r="BB616" s="496"/>
      <c r="BC616" s="420"/>
      <c r="BD616" s="420"/>
      <c r="BE616" s="420"/>
      <c r="BF616" s="420"/>
      <c r="BG616" s="420"/>
      <c r="BH616" s="420"/>
      <c r="BI616" s="420"/>
      <c r="BJ616" s="420"/>
      <c r="BK616" s="420"/>
      <c r="BL616" s="420"/>
      <c r="BM616" s="420"/>
      <c r="BN616" s="420"/>
      <c r="BO616" s="420"/>
      <c r="BP616" s="420"/>
      <c r="BQ616" s="420"/>
      <c r="BR616" s="420"/>
      <c r="BS616" s="420"/>
      <c r="BT616" s="420"/>
      <c r="BU616" s="420"/>
      <c r="BV616" s="420"/>
      <c r="BW616" s="420"/>
      <c r="BX616" s="420"/>
      <c r="BY616" s="420"/>
      <c r="BZ616" s="420"/>
      <c r="CA616" s="420"/>
      <c r="CB616" s="420"/>
      <c r="CC616" s="420"/>
      <c r="CD616" s="420"/>
      <c r="CE616" s="420"/>
      <c r="CF616" s="420"/>
      <c r="CG616" s="420"/>
      <c r="CH616" s="420"/>
      <c r="CI616" s="420"/>
      <c r="CJ616" s="420"/>
      <c r="CK616" s="420"/>
      <c r="CL616" s="420"/>
      <c r="CM616" s="420"/>
      <c r="CN616" s="420"/>
      <c r="CO616" s="420"/>
      <c r="CP616" s="420"/>
      <c r="CQ616" s="420"/>
      <c r="CR616" s="420"/>
      <c r="CS616" s="420"/>
      <c r="CT616" s="420"/>
      <c r="CU616" s="420"/>
      <c r="CV616" s="420"/>
      <c r="CW616" s="420"/>
      <c r="CX616" s="420"/>
      <c r="CY616" s="420"/>
      <c r="CZ616" s="420"/>
    </row>
    <row r="617" s="424" customFormat="true" ht="25.15" customHeight="true" x14ac:dyDescent="0.2">
      <c r="C617" s="894" t="s">
        <v>475</v>
      </c>
      <c r="D617" s="848"/>
      <c r="E617" s="706">
        <v>2.5809257999594701E-2</v>
      </c>
      <c r="F617" s="659"/>
      <c r="G617" s="659"/>
      <c r="H617" s="894" t="s">
        <v>461</v>
      </c>
      <c r="I617" s="848"/>
      <c r="J617" s="707">
        <v>4.5195819242878431E-2</v>
      </c>
      <c r="K617" s="659"/>
      <c r="L617" s="659"/>
      <c r="M617" s="894" t="s">
        <v>470</v>
      </c>
      <c r="N617" s="848"/>
      <c r="O617" s="708">
        <v>-2.3669790839964486E-2</v>
      </c>
      <c r="P617" s="659"/>
      <c r="Q617" s="659"/>
      <c r="AI617" s="417"/>
      <c r="AJ617" s="417"/>
      <c r="AK617" s="417"/>
      <c r="AL617" s="417"/>
      <c r="AM617" s="417"/>
      <c r="AN617" s="417"/>
      <c r="AO617" s="417"/>
      <c r="AP617" s="417"/>
      <c r="AQ617" s="417"/>
      <c r="AR617" s="417"/>
      <c r="AS617" s="417"/>
      <c r="AT617" s="417"/>
      <c r="AU617" s="417"/>
      <c r="AV617" s="417"/>
      <c r="AW617" s="417"/>
      <c r="AX617" s="417"/>
      <c r="AY617" s="417"/>
      <c r="AZ617" s="417"/>
      <c r="BA617" s="420"/>
      <c r="BB617" s="496"/>
      <c r="BC617" s="420"/>
      <c r="BD617" s="420"/>
      <c r="BE617" s="420"/>
      <c r="BF617" s="420"/>
      <c r="BG617" s="420"/>
      <c r="BH617" s="420"/>
      <c r="BI617" s="420"/>
      <c r="BJ617" s="420"/>
      <c r="BK617" s="420"/>
      <c r="BL617" s="420"/>
      <c r="BM617" s="420"/>
      <c r="BN617" s="420"/>
      <c r="BO617" s="420"/>
      <c r="BP617" s="420"/>
      <c r="BQ617" s="420"/>
      <c r="BR617" s="420"/>
      <c r="BS617" s="420"/>
      <c r="BT617" s="420"/>
      <c r="BU617" s="420"/>
      <c r="BV617" s="420"/>
      <c r="BW617" s="420"/>
      <c r="BX617" s="420"/>
      <c r="BY617" s="420"/>
      <c r="BZ617" s="420"/>
      <c r="CA617" s="420"/>
      <c r="CB617" s="420"/>
      <c r="CC617" s="420"/>
      <c r="CD617" s="420"/>
      <c r="CE617" s="420"/>
      <c r="CF617" s="420"/>
      <c r="CG617" s="420"/>
      <c r="CH617" s="420"/>
      <c r="CI617" s="420"/>
      <c r="CJ617" s="420"/>
      <c r="CK617" s="420"/>
      <c r="CL617" s="420"/>
      <c r="CM617" s="420"/>
      <c r="CN617" s="420"/>
      <c r="CO617" s="420"/>
      <c r="CP617" s="420"/>
      <c r="CQ617" s="420"/>
      <c r="CR617" s="420"/>
      <c r="CS617" s="420"/>
      <c r="CT617" s="420"/>
      <c r="CU617" s="420"/>
      <c r="CV617" s="420"/>
      <c r="CW617" s="420"/>
      <c r="CX617" s="420"/>
      <c r="CY617" s="420"/>
      <c r="CZ617" s="420"/>
    </row>
    <row r="618" s="424" customFormat="true" ht="25.15" customHeight="true" x14ac:dyDescent="0.2">
      <c r="C618" s="894" t="s">
        <v>457</v>
      </c>
      <c r="D618" s="848"/>
      <c r="E618" s="706">
        <v>7.6695080517696274E-2</v>
      </c>
      <c r="F618" s="659"/>
      <c r="G618" s="659"/>
      <c r="H618" s="894" t="s">
        <v>458</v>
      </c>
      <c r="I618" s="848"/>
      <c r="J618" s="707">
        <v>7.6751836363923687E-2</v>
      </c>
      <c r="K618" s="659"/>
      <c r="L618" s="659"/>
      <c r="M618" s="894" t="s">
        <v>468</v>
      </c>
      <c r="N618" s="848"/>
      <c r="O618" s="708">
        <v>2.1848207215325464E-2</v>
      </c>
      <c r="P618" s="659"/>
      <c r="Q618" s="659"/>
      <c r="AI618" s="417"/>
      <c r="AJ618" s="417"/>
      <c r="AK618" s="417"/>
      <c r="AL618" s="417"/>
      <c r="AM618" s="417"/>
      <c r="AN618" s="417"/>
      <c r="AO618" s="417"/>
      <c r="AP618" s="417"/>
      <c r="AQ618" s="417"/>
      <c r="AR618" s="417"/>
      <c r="AS618" s="417"/>
      <c r="AT618" s="417"/>
      <c r="AU618" s="417"/>
      <c r="AV618" s="417"/>
      <c r="AW618" s="417"/>
      <c r="AX618" s="417"/>
      <c r="AY618" s="417"/>
      <c r="AZ618" s="417"/>
      <c r="BA618" s="420"/>
      <c r="BB618" s="496"/>
      <c r="BC618" s="420"/>
      <c r="BD618" s="420"/>
      <c r="BE618" s="420"/>
      <c r="BF618" s="420"/>
      <c r="BG618" s="420"/>
      <c r="BH618" s="420"/>
      <c r="BI618" s="420"/>
      <c r="BJ618" s="420"/>
      <c r="BK618" s="420"/>
      <c r="BL618" s="420"/>
      <c r="BM618" s="420"/>
      <c r="BN618" s="420"/>
      <c r="BO618" s="420"/>
      <c r="BP618" s="420"/>
      <c r="BQ618" s="420"/>
      <c r="BR618" s="420"/>
      <c r="BS618" s="420"/>
      <c r="BT618" s="420"/>
      <c r="BU618" s="420"/>
      <c r="BV618" s="420"/>
      <c r="BW618" s="420"/>
      <c r="BX618" s="420"/>
      <c r="BY618" s="420"/>
      <c r="BZ618" s="420"/>
      <c r="CA618" s="420"/>
      <c r="CB618" s="420"/>
      <c r="CC618" s="420"/>
      <c r="CD618" s="420"/>
      <c r="CE618" s="420"/>
      <c r="CF618" s="420"/>
      <c r="CG618" s="420"/>
      <c r="CH618" s="420"/>
      <c r="CI618" s="420"/>
      <c r="CJ618" s="420"/>
      <c r="CK618" s="420"/>
      <c r="CL618" s="420"/>
      <c r="CM618" s="420"/>
      <c r="CN618" s="420"/>
      <c r="CO618" s="420"/>
      <c r="CP618" s="420"/>
      <c r="CQ618" s="420"/>
      <c r="CR618" s="420"/>
      <c r="CS618" s="420"/>
      <c r="CT618" s="420"/>
      <c r="CU618" s="420"/>
      <c r="CV618" s="420"/>
      <c r="CW618" s="420"/>
      <c r="CX618" s="420"/>
      <c r="CY618" s="420"/>
      <c r="CZ618" s="420"/>
    </row>
    <row r="619" s="424" customFormat="true" ht="25.15" customHeight="true" x14ac:dyDescent="0.2">
      <c r="C619" s="894" t="s">
        <v>450</v>
      </c>
      <c r="D619" s="848"/>
      <c r="E619" s="706">
        <v>7.3410042422968239E-2</v>
      </c>
      <c r="F619" s="659"/>
      <c r="G619" s="659"/>
      <c r="H619" s="894" t="s">
        <v>454</v>
      </c>
      <c r="I619" s="848"/>
      <c r="J619" s="707">
        <v>6.5009926314657504E-2</v>
      </c>
      <c r="K619" s="659"/>
      <c r="L619" s="659"/>
      <c r="M619" s="894" t="s">
        <v>459</v>
      </c>
      <c r="N619" s="848"/>
      <c r="O619" s="708">
        <v>-1.6592241563505139E-2</v>
      </c>
      <c r="P619" s="659"/>
      <c r="Q619" s="659"/>
      <c r="AI619" s="417"/>
      <c r="AJ619" s="417"/>
      <c r="AK619" s="417"/>
      <c r="AL619" s="417"/>
      <c r="AM619" s="417"/>
      <c r="AN619" s="417"/>
      <c r="AO619" s="417"/>
      <c r="AP619" s="417"/>
      <c r="AQ619" s="417"/>
      <c r="AR619" s="417"/>
      <c r="AS619" s="417"/>
      <c r="AT619" s="417"/>
      <c r="AU619" s="417"/>
      <c r="AV619" s="417"/>
      <c r="AW619" s="417"/>
      <c r="AX619" s="417"/>
      <c r="AY619" s="417"/>
      <c r="AZ619" s="417"/>
      <c r="BA619" s="420"/>
      <c r="BB619" s="496"/>
      <c r="BC619" s="420"/>
      <c r="BD619" s="420"/>
      <c r="BE619" s="420"/>
      <c r="BF619" s="420"/>
      <c r="BG619" s="420"/>
      <c r="BH619" s="420"/>
      <c r="BI619" s="420"/>
      <c r="BJ619" s="420"/>
      <c r="BK619" s="420"/>
      <c r="BL619" s="420"/>
      <c r="BM619" s="420"/>
      <c r="BN619" s="420"/>
      <c r="BO619" s="420"/>
      <c r="BP619" s="420"/>
      <c r="BQ619" s="420"/>
      <c r="BR619" s="420"/>
      <c r="BS619" s="420"/>
      <c r="BT619" s="420"/>
      <c r="BU619" s="420"/>
      <c r="BV619" s="420"/>
      <c r="BW619" s="420"/>
      <c r="BX619" s="420"/>
      <c r="BY619" s="420"/>
      <c r="BZ619" s="420"/>
      <c r="CA619" s="420"/>
      <c r="CB619" s="420"/>
      <c r="CC619" s="420"/>
      <c r="CD619" s="420"/>
      <c r="CE619" s="420"/>
      <c r="CF619" s="420"/>
      <c r="CG619" s="420"/>
      <c r="CH619" s="420"/>
      <c r="CI619" s="420"/>
      <c r="CJ619" s="420"/>
      <c r="CK619" s="420"/>
      <c r="CL619" s="420"/>
      <c r="CM619" s="420"/>
      <c r="CN619" s="420"/>
      <c r="CO619" s="420"/>
      <c r="CP619" s="420"/>
      <c r="CQ619" s="420"/>
      <c r="CR619" s="420"/>
      <c r="CS619" s="420"/>
      <c r="CT619" s="420"/>
      <c r="CU619" s="420"/>
      <c r="CV619" s="420"/>
      <c r="CW619" s="420"/>
      <c r="CX619" s="420"/>
      <c r="CY619" s="420"/>
      <c r="CZ619" s="420"/>
    </row>
    <row r="620" s="424" customFormat="true" ht="25.15" customHeight="true" x14ac:dyDescent="0.2">
      <c r="C620" s="894" t="s">
        <v>473</v>
      </c>
      <c r="D620" s="848"/>
      <c r="E620" s="706">
        <v>2.9772543909627792E-2</v>
      </c>
      <c r="F620" s="659"/>
      <c r="G620" s="659"/>
      <c r="H620" s="894" t="s">
        <v>446</v>
      </c>
      <c r="I620" s="848"/>
      <c r="J620" s="707">
        <v>9.3457493471862149E-2</v>
      </c>
      <c r="K620" s="659"/>
      <c r="L620" s="659"/>
      <c r="M620" s="894" t="s">
        <v>487</v>
      </c>
      <c r="N620" s="848"/>
      <c r="O620" s="708">
        <v>6.1645661491307032E-3</v>
      </c>
      <c r="P620" s="659"/>
      <c r="Q620" s="659"/>
      <c r="AI620" s="417"/>
      <c r="AJ620" s="417"/>
      <c r="AK620" s="417"/>
      <c r="AL620" s="417"/>
      <c r="AM620" s="417"/>
      <c r="AN620" s="417"/>
      <c r="AO620" s="417"/>
      <c r="AP620" s="417"/>
      <c r="AQ620" s="417"/>
      <c r="AR620" s="417"/>
      <c r="AS620" s="417"/>
      <c r="AT620" s="417"/>
      <c r="AU620" s="417"/>
      <c r="AV620" s="417"/>
      <c r="AW620" s="417"/>
      <c r="AX620" s="417"/>
      <c r="AY620" s="417"/>
      <c r="AZ620" s="417"/>
      <c r="BA620" s="420"/>
      <c r="BB620" s="496"/>
      <c r="BC620" s="420"/>
      <c r="BD620" s="420"/>
      <c r="BE620" s="420"/>
      <c r="BF620" s="420"/>
      <c r="BG620" s="420"/>
      <c r="BH620" s="420"/>
      <c r="BI620" s="420"/>
      <c r="BJ620" s="420"/>
      <c r="BK620" s="420"/>
      <c r="BL620" s="420"/>
      <c r="BM620" s="420"/>
      <c r="BN620" s="420"/>
      <c r="BO620" s="420"/>
      <c r="BP620" s="420"/>
      <c r="BQ620" s="420"/>
      <c r="BR620" s="420"/>
      <c r="BS620" s="420"/>
      <c r="BT620" s="420"/>
      <c r="BU620" s="420"/>
      <c r="BV620" s="420"/>
      <c r="BW620" s="420"/>
      <c r="BX620" s="420"/>
      <c r="BY620" s="420"/>
      <c r="BZ620" s="420"/>
      <c r="CA620" s="420"/>
      <c r="CB620" s="420"/>
      <c r="CC620" s="420"/>
      <c r="CD620" s="420"/>
      <c r="CE620" s="420"/>
      <c r="CF620" s="420"/>
      <c r="CG620" s="420"/>
      <c r="CH620" s="420"/>
      <c r="CI620" s="420"/>
      <c r="CJ620" s="420"/>
      <c r="CK620" s="420"/>
      <c r="CL620" s="420"/>
      <c r="CM620" s="420"/>
      <c r="CN620" s="420"/>
      <c r="CO620" s="420"/>
      <c r="CP620" s="420"/>
      <c r="CQ620" s="420"/>
      <c r="CR620" s="420"/>
      <c r="CS620" s="420"/>
      <c r="CT620" s="420"/>
      <c r="CU620" s="420"/>
      <c r="CV620" s="420"/>
      <c r="CW620" s="420"/>
      <c r="CX620" s="420"/>
      <c r="CY620" s="420"/>
      <c r="CZ620" s="420"/>
    </row>
    <row r="621" s="424" customFormat="true" ht="25.15" customHeight="true" x14ac:dyDescent="0.2">
      <c r="C621" s="894" t="s">
        <v>456</v>
      </c>
      <c r="D621" s="848"/>
      <c r="E621" s="706">
        <v>7.7671765606238799E-2</v>
      </c>
      <c r="F621" s="659"/>
      <c r="G621" s="659"/>
      <c r="H621" s="894" t="s">
        <v>466</v>
      </c>
      <c r="I621" s="848"/>
      <c r="J621" s="707">
        <v>1.7233071164177629E-2</v>
      </c>
      <c r="K621" s="659"/>
      <c r="L621" s="659"/>
      <c r="M621" s="894" t="s">
        <v>459</v>
      </c>
      <c r="N621" s="848"/>
      <c r="O621" s="708">
        <v>8.9472143366487802E-2</v>
      </c>
      <c r="P621" s="659"/>
      <c r="Q621" s="659"/>
      <c r="AI621" s="417"/>
      <c r="AJ621" s="417"/>
      <c r="AK621" s="417"/>
      <c r="AL621" s="417"/>
      <c r="AM621" s="417"/>
      <c r="AN621" s="417"/>
      <c r="AO621" s="417"/>
      <c r="AP621" s="417"/>
      <c r="AQ621" s="417"/>
      <c r="AR621" s="417"/>
      <c r="AS621" s="417"/>
      <c r="AT621" s="417"/>
      <c r="AU621" s="417"/>
      <c r="AV621" s="417"/>
      <c r="AW621" s="417"/>
      <c r="AX621" s="417"/>
      <c r="AY621" s="417"/>
      <c r="AZ621" s="417"/>
      <c r="BA621" s="420"/>
      <c r="BB621" s="496"/>
      <c r="BC621" s="420"/>
      <c r="BD621" s="420"/>
      <c r="BE621" s="420"/>
      <c r="BF621" s="420"/>
      <c r="BG621" s="420"/>
      <c r="BH621" s="420"/>
      <c r="BI621" s="420"/>
      <c r="BJ621" s="420"/>
      <c r="BK621" s="420"/>
      <c r="BL621" s="420"/>
      <c r="BM621" s="420"/>
      <c r="BN621" s="420"/>
      <c r="BO621" s="420"/>
      <c r="BP621" s="420"/>
      <c r="BQ621" s="420"/>
      <c r="BR621" s="420"/>
      <c r="BS621" s="420"/>
      <c r="BT621" s="420"/>
      <c r="BU621" s="420"/>
      <c r="BV621" s="420"/>
      <c r="BW621" s="420"/>
      <c r="BX621" s="420"/>
      <c r="BY621" s="420"/>
      <c r="BZ621" s="420"/>
      <c r="CA621" s="420"/>
      <c r="CB621" s="420"/>
      <c r="CC621" s="420"/>
      <c r="CD621" s="420"/>
      <c r="CE621" s="420"/>
      <c r="CF621" s="420"/>
      <c r="CG621" s="420"/>
      <c r="CH621" s="420"/>
      <c r="CI621" s="420"/>
      <c r="CJ621" s="420"/>
      <c r="CK621" s="420"/>
      <c r="CL621" s="420"/>
      <c r="CM621" s="420"/>
      <c r="CN621" s="420"/>
      <c r="CO621" s="420"/>
      <c r="CP621" s="420"/>
      <c r="CQ621" s="420"/>
      <c r="CR621" s="420"/>
      <c r="CS621" s="420"/>
      <c r="CT621" s="420"/>
      <c r="CU621" s="420"/>
      <c r="CV621" s="420"/>
      <c r="CW621" s="420"/>
      <c r="CX621" s="420"/>
      <c r="CY621" s="420"/>
      <c r="CZ621" s="420"/>
    </row>
    <row r="622" s="424" customFormat="true" ht="25.15" customHeight="true" x14ac:dyDescent="0.2">
      <c r="C622" s="894" t="s">
        <v>460</v>
      </c>
      <c r="D622" s="848"/>
      <c r="E622" s="706">
        <v>5.3145249721039664E-2</v>
      </c>
      <c r="F622" s="659"/>
      <c r="G622" s="659"/>
      <c r="H622" s="894" t="s">
        <v>453</v>
      </c>
      <c r="I622" s="848"/>
      <c r="J622" s="707">
        <v>6.6545701835299911E-2</v>
      </c>
      <c r="K622" s="659"/>
      <c r="L622" s="659"/>
      <c r="M622" s="894" t="s">
        <v>469</v>
      </c>
      <c r="N622" s="848"/>
      <c r="O622" s="708">
        <v>5.8929864228104541E-2</v>
      </c>
      <c r="P622" s="659"/>
      <c r="Q622" s="659"/>
      <c r="AI622" s="417"/>
      <c r="AJ622" s="417"/>
      <c r="AK622" s="417"/>
      <c r="AL622" s="417"/>
      <c r="AM622" s="417"/>
      <c r="AN622" s="417"/>
      <c r="AO622" s="417"/>
      <c r="AP622" s="417"/>
      <c r="AQ622" s="417"/>
      <c r="AR622" s="417"/>
      <c r="AS622" s="417"/>
      <c r="AT622" s="417"/>
      <c r="AU622" s="417"/>
      <c r="AV622" s="417"/>
      <c r="AW622" s="417"/>
      <c r="AX622" s="417"/>
      <c r="AY622" s="417"/>
      <c r="AZ622" s="417"/>
      <c r="BA622" s="420"/>
      <c r="BB622" s="496"/>
      <c r="BC622" s="420"/>
      <c r="BD622" s="420"/>
      <c r="BE622" s="420"/>
      <c r="BF622" s="420"/>
      <c r="BG622" s="420"/>
      <c r="BH622" s="420"/>
      <c r="BI622" s="420"/>
      <c r="BJ622" s="420"/>
      <c r="BK622" s="420"/>
      <c r="BL622" s="420"/>
      <c r="BM622" s="420"/>
      <c r="BN622" s="420"/>
      <c r="BO622" s="420"/>
      <c r="BP622" s="420"/>
      <c r="BQ622" s="420"/>
      <c r="BR622" s="420"/>
      <c r="BS622" s="420"/>
      <c r="BT622" s="420"/>
      <c r="BU622" s="420"/>
      <c r="BV622" s="420"/>
      <c r="BW622" s="420"/>
      <c r="BX622" s="420"/>
      <c r="BY622" s="420"/>
      <c r="BZ622" s="420"/>
      <c r="CA622" s="420"/>
      <c r="CB622" s="420"/>
      <c r="CC622" s="420"/>
      <c r="CD622" s="420"/>
      <c r="CE622" s="420"/>
      <c r="CF622" s="420"/>
      <c r="CG622" s="420"/>
      <c r="CH622" s="420"/>
      <c r="CI622" s="420"/>
      <c r="CJ622" s="420"/>
      <c r="CK622" s="420"/>
      <c r="CL622" s="420"/>
      <c r="CM622" s="420"/>
      <c r="CN622" s="420"/>
      <c r="CO622" s="420"/>
      <c r="CP622" s="420"/>
      <c r="CQ622" s="420"/>
      <c r="CR622" s="420"/>
      <c r="CS622" s="420"/>
      <c r="CT622" s="420"/>
      <c r="CU622" s="420"/>
      <c r="CV622" s="420"/>
      <c r="CW622" s="420"/>
      <c r="CX622" s="420"/>
      <c r="CY622" s="420"/>
      <c r="CZ622" s="420"/>
    </row>
    <row r="623" s="424" customFormat="true" ht="25.15" customHeight="true" x14ac:dyDescent="0.2">
      <c r="C623" s="894" t="s">
        <v>461</v>
      </c>
      <c r="D623" s="848"/>
      <c r="E623" s="706">
        <v>4.7180407010808979E-2</v>
      </c>
      <c r="F623" s="659"/>
      <c r="G623" s="659"/>
      <c r="H623" s="894" t="s">
        <v>478</v>
      </c>
      <c r="I623" s="848"/>
      <c r="J623" s="707">
        <v>9.3449200844405254E-3</v>
      </c>
      <c r="K623" s="659"/>
      <c r="L623" s="659"/>
      <c r="M623" s="894" t="s">
        <v>481</v>
      </c>
      <c r="N623" s="848"/>
      <c r="O623" s="708">
        <v>1.625214369506129E-2</v>
      </c>
      <c r="P623" s="659"/>
      <c r="Q623" s="659"/>
      <c r="AI623" s="417"/>
      <c r="AJ623" s="417"/>
      <c r="AK623" s="417"/>
      <c r="AL623" s="417"/>
      <c r="AM623" s="417"/>
      <c r="AN623" s="417"/>
      <c r="AO623" s="417"/>
      <c r="AP623" s="417"/>
      <c r="AQ623" s="417"/>
      <c r="AR623" s="417"/>
      <c r="AS623" s="417"/>
      <c r="AT623" s="417"/>
      <c r="AU623" s="417"/>
      <c r="AV623" s="417"/>
      <c r="AW623" s="417"/>
      <c r="AX623" s="417"/>
      <c r="AY623" s="417"/>
      <c r="AZ623" s="417"/>
      <c r="BA623" s="420"/>
      <c r="BB623" s="496"/>
      <c r="BC623" s="420"/>
      <c r="BD623" s="420"/>
      <c r="BE623" s="420"/>
      <c r="BF623" s="420"/>
      <c r="BG623" s="420"/>
      <c r="BH623" s="420"/>
      <c r="BI623" s="420"/>
      <c r="BJ623" s="420"/>
      <c r="BK623" s="420"/>
      <c r="BL623" s="420"/>
      <c r="BM623" s="420"/>
      <c r="BN623" s="420"/>
      <c r="BO623" s="420"/>
      <c r="BP623" s="420"/>
      <c r="BQ623" s="420"/>
      <c r="BR623" s="420"/>
      <c r="BS623" s="420"/>
      <c r="BT623" s="420"/>
      <c r="BU623" s="420"/>
      <c r="BV623" s="420"/>
      <c r="BW623" s="420"/>
      <c r="BX623" s="420"/>
      <c r="BY623" s="420"/>
      <c r="BZ623" s="420"/>
      <c r="CA623" s="420"/>
      <c r="CB623" s="420"/>
      <c r="CC623" s="420"/>
      <c r="CD623" s="420"/>
      <c r="CE623" s="420"/>
      <c r="CF623" s="420"/>
      <c r="CG623" s="420"/>
      <c r="CH623" s="420"/>
      <c r="CI623" s="420"/>
      <c r="CJ623" s="420"/>
      <c r="CK623" s="420"/>
      <c r="CL623" s="420"/>
      <c r="CM623" s="420"/>
      <c r="CN623" s="420"/>
      <c r="CO623" s="420"/>
      <c r="CP623" s="420"/>
      <c r="CQ623" s="420"/>
      <c r="CR623" s="420"/>
      <c r="CS623" s="420"/>
      <c r="CT623" s="420"/>
      <c r="CU623" s="420"/>
      <c r="CV623" s="420"/>
      <c r="CW623" s="420"/>
      <c r="CX623" s="420"/>
      <c r="CY623" s="420"/>
      <c r="CZ623" s="420"/>
    </row>
    <row r="624" s="424" customFormat="true" ht="25.15" customHeight="true" x14ac:dyDescent="0.2">
      <c r="C624" s="894" t="s">
        <v>458</v>
      </c>
      <c r="D624" s="848"/>
      <c r="E624" s="706">
        <v>7.3469437887253783E-2</v>
      </c>
      <c r="F624" s="659"/>
      <c r="G624" s="659"/>
      <c r="H624" s="894" t="s">
        <v>464</v>
      </c>
      <c r="I624" s="848"/>
      <c r="J624" s="707">
        <v>6.0621628259337444E-2</v>
      </c>
      <c r="K624" s="659"/>
      <c r="L624" s="659"/>
      <c r="M624" s="894" t="s">
        <v>462</v>
      </c>
      <c r="N624" s="848"/>
      <c r="O624" s="708">
        <v>7.6097969248077463E-2</v>
      </c>
      <c r="P624" s="659"/>
      <c r="Q624" s="659"/>
      <c r="AI624" s="417"/>
      <c r="AJ624" s="417"/>
      <c r="AK624" s="417"/>
      <c r="AL624" s="417"/>
      <c r="AM624" s="417"/>
      <c r="AN624" s="417"/>
      <c r="AO624" s="417"/>
      <c r="AP624" s="417"/>
      <c r="AQ624" s="417"/>
      <c r="AR624" s="417"/>
      <c r="AS624" s="417"/>
      <c r="AT624" s="417"/>
      <c r="AU624" s="417"/>
      <c r="AV624" s="417"/>
      <c r="AW624" s="417"/>
      <c r="AX624" s="417"/>
      <c r="AY624" s="417"/>
      <c r="AZ624" s="417"/>
      <c r="BA624" s="420"/>
      <c r="BB624" s="496"/>
      <c r="BC624" s="420"/>
      <c r="BD624" s="420"/>
      <c r="BE624" s="420"/>
      <c r="BF624" s="420"/>
      <c r="BG624" s="420"/>
      <c r="BH624" s="420"/>
      <c r="BI624" s="420"/>
      <c r="BJ624" s="420"/>
      <c r="BK624" s="420"/>
      <c r="BL624" s="420"/>
      <c r="BM624" s="420"/>
      <c r="BN624" s="420"/>
      <c r="BO624" s="420"/>
      <c r="BP624" s="420"/>
      <c r="BQ624" s="420"/>
      <c r="BR624" s="420"/>
      <c r="BS624" s="420"/>
      <c r="BT624" s="420"/>
      <c r="BU624" s="420"/>
      <c r="BV624" s="420"/>
      <c r="BW624" s="420"/>
      <c r="BX624" s="420"/>
      <c r="BY624" s="420"/>
      <c r="BZ624" s="420"/>
      <c r="CA624" s="420"/>
      <c r="CB624" s="420"/>
      <c r="CC624" s="420"/>
      <c r="CD624" s="420"/>
      <c r="CE624" s="420"/>
      <c r="CF624" s="420"/>
      <c r="CG624" s="420"/>
      <c r="CH624" s="420"/>
      <c r="CI624" s="420"/>
      <c r="CJ624" s="420"/>
      <c r="CK624" s="420"/>
      <c r="CL624" s="420"/>
      <c r="CM624" s="420"/>
      <c r="CN624" s="420"/>
      <c r="CO624" s="420"/>
      <c r="CP624" s="420"/>
      <c r="CQ624" s="420"/>
      <c r="CR624" s="420"/>
      <c r="CS624" s="420"/>
      <c r="CT624" s="420"/>
      <c r="CU624" s="420"/>
      <c r="CV624" s="420"/>
      <c r="CW624" s="420"/>
      <c r="CX624" s="420"/>
      <c r="CY624" s="420"/>
      <c r="CZ624" s="420"/>
    </row>
    <row r="625" s="424" customFormat="true" ht="25.15" customHeight="true" x14ac:dyDescent="0.2">
      <c r="C625" s="894" t="s">
        <v>454</v>
      </c>
      <c r="D625" s="848"/>
      <c r="E625" s="706">
        <v>6.2882150805388864E-2</v>
      </c>
      <c r="F625" s="659"/>
      <c r="G625" s="659"/>
      <c r="H625" s="894" t="s">
        <v>482</v>
      </c>
      <c r="I625" s="848"/>
      <c r="J625" s="707">
        <v>1.0067263200562714E-2</v>
      </c>
      <c r="K625" s="659"/>
      <c r="L625" s="659"/>
      <c r="M625" s="894" t="s">
        <v>467</v>
      </c>
      <c r="N625" s="848"/>
      <c r="O625" s="708">
        <v>6.5378964836750125E-2</v>
      </c>
      <c r="P625" s="659"/>
      <c r="Q625" s="659"/>
      <c r="AI625" s="417"/>
      <c r="AJ625" s="417"/>
      <c r="AK625" s="417"/>
      <c r="AL625" s="417"/>
      <c r="AM625" s="417"/>
      <c r="AN625" s="417"/>
      <c r="AO625" s="417"/>
      <c r="AP625" s="417"/>
      <c r="AQ625" s="417"/>
      <c r="AR625" s="417"/>
      <c r="AS625" s="417"/>
      <c r="AT625" s="417"/>
      <c r="AU625" s="417"/>
      <c r="AV625" s="417"/>
      <c r="AW625" s="417"/>
      <c r="AX625" s="417"/>
      <c r="AY625" s="417"/>
      <c r="AZ625" s="417"/>
      <c r="BA625" s="420"/>
      <c r="BB625" s="496"/>
      <c r="BC625" s="420"/>
      <c r="BD625" s="420"/>
      <c r="BE625" s="420"/>
      <c r="BF625" s="420"/>
      <c r="BG625" s="420"/>
      <c r="BH625" s="420"/>
      <c r="BI625" s="420"/>
      <c r="BJ625" s="420"/>
      <c r="BK625" s="420"/>
      <c r="BL625" s="420"/>
      <c r="BM625" s="420"/>
      <c r="BN625" s="420"/>
      <c r="BO625" s="420"/>
      <c r="BP625" s="420"/>
      <c r="BQ625" s="420"/>
      <c r="BR625" s="420"/>
      <c r="BS625" s="420"/>
      <c r="BT625" s="420"/>
      <c r="BU625" s="420"/>
      <c r="BV625" s="420"/>
      <c r="BW625" s="420"/>
      <c r="BX625" s="420"/>
      <c r="BY625" s="420"/>
      <c r="BZ625" s="420"/>
      <c r="CA625" s="420"/>
      <c r="CB625" s="420"/>
      <c r="CC625" s="420"/>
      <c r="CD625" s="420"/>
      <c r="CE625" s="420"/>
      <c r="CF625" s="420"/>
      <c r="CG625" s="420"/>
      <c r="CH625" s="420"/>
      <c r="CI625" s="420"/>
      <c r="CJ625" s="420"/>
      <c r="CK625" s="420"/>
      <c r="CL625" s="420"/>
      <c r="CM625" s="420"/>
      <c r="CN625" s="420"/>
      <c r="CO625" s="420"/>
      <c r="CP625" s="420"/>
      <c r="CQ625" s="420"/>
      <c r="CR625" s="420"/>
      <c r="CS625" s="420"/>
      <c r="CT625" s="420"/>
      <c r="CU625" s="420"/>
      <c r="CV625" s="420"/>
      <c r="CW625" s="420"/>
      <c r="CX625" s="420"/>
      <c r="CY625" s="420"/>
      <c r="CZ625" s="420"/>
    </row>
    <row r="626" s="424" customFormat="true" ht="25.15" customHeight="true" x14ac:dyDescent="0.2">
      <c r="C626" s="894" t="s">
        <v>446</v>
      </c>
      <c r="D626" s="848"/>
      <c r="E626" s="706">
        <v>0.10410657604450677</v>
      </c>
      <c r="F626" s="659"/>
      <c r="G626" s="659"/>
      <c r="H626" s="894" t="s">
        <v>455</v>
      </c>
      <c r="I626" s="848"/>
      <c r="J626" s="707">
        <v>6.3207725643306747E-2</v>
      </c>
      <c r="K626" s="659"/>
      <c r="L626" s="659"/>
      <c r="M626" s="894" t="s">
        <v>463</v>
      </c>
      <c r="N626" s="848"/>
      <c r="O626" s="708">
        <v>7.6008689590685491E-2</v>
      </c>
      <c r="P626" s="659"/>
      <c r="Q626" s="659"/>
      <c r="AI626" s="417"/>
      <c r="AJ626" s="417"/>
      <c r="AK626" s="417"/>
      <c r="AL626" s="417"/>
      <c r="AM626" s="417"/>
      <c r="AN626" s="417"/>
      <c r="AO626" s="417"/>
      <c r="AP626" s="417"/>
      <c r="AQ626" s="417"/>
      <c r="AR626" s="417"/>
      <c r="AS626" s="417"/>
      <c r="AT626" s="417"/>
      <c r="AU626" s="417"/>
      <c r="AV626" s="417"/>
      <c r="AW626" s="417"/>
      <c r="AX626" s="417"/>
      <c r="AY626" s="417"/>
      <c r="AZ626" s="417"/>
      <c r="BA626" s="420"/>
      <c r="BB626" s="496"/>
      <c r="BC626" s="420"/>
      <c r="BD626" s="420"/>
      <c r="BE626" s="420"/>
      <c r="BF626" s="420"/>
      <c r="BG626" s="420"/>
      <c r="BH626" s="420"/>
      <c r="BI626" s="420"/>
      <c r="BJ626" s="420"/>
      <c r="BK626" s="420"/>
      <c r="BL626" s="420"/>
      <c r="BM626" s="420"/>
      <c r="BN626" s="420"/>
      <c r="BO626" s="420"/>
      <c r="BP626" s="420"/>
      <c r="BQ626" s="420"/>
      <c r="BR626" s="420"/>
      <c r="BS626" s="420"/>
      <c r="BT626" s="420"/>
      <c r="BU626" s="420"/>
      <c r="BV626" s="420"/>
      <c r="BW626" s="420"/>
      <c r="BX626" s="420"/>
      <c r="BY626" s="420"/>
      <c r="BZ626" s="420"/>
      <c r="CA626" s="420"/>
      <c r="CB626" s="420"/>
      <c r="CC626" s="420"/>
      <c r="CD626" s="420"/>
      <c r="CE626" s="420"/>
      <c r="CF626" s="420"/>
      <c r="CG626" s="420"/>
      <c r="CH626" s="420"/>
      <c r="CI626" s="420"/>
      <c r="CJ626" s="420"/>
      <c r="CK626" s="420"/>
      <c r="CL626" s="420"/>
      <c r="CM626" s="420"/>
      <c r="CN626" s="420"/>
      <c r="CO626" s="420"/>
      <c r="CP626" s="420"/>
      <c r="CQ626" s="420"/>
      <c r="CR626" s="420"/>
      <c r="CS626" s="420"/>
      <c r="CT626" s="420"/>
      <c r="CU626" s="420"/>
      <c r="CV626" s="420"/>
      <c r="CW626" s="420"/>
      <c r="CX626" s="420"/>
      <c r="CY626" s="420"/>
      <c r="CZ626" s="420"/>
    </row>
    <row r="627" s="424" customFormat="true" ht="25.15" customHeight="true" x14ac:dyDescent="0.2">
      <c r="C627" s="894" t="s">
        <v>466</v>
      </c>
      <c r="D627" s="848"/>
      <c r="E627" s="706">
        <v>2.1240091077351142E-2</v>
      </c>
      <c r="F627" s="659"/>
      <c r="G627" s="659"/>
      <c r="H627" s="894" t="s">
        <v>465</v>
      </c>
      <c r="I627" s="848"/>
      <c r="J627" s="707">
        <v>4.3625252880592359E-2</v>
      </c>
      <c r="K627" s="659"/>
      <c r="L627" s="659"/>
      <c r="M627" s="894" t="s">
        <v>472</v>
      </c>
      <c r="N627" s="848"/>
      <c r="O627" s="708">
        <v>5.0404398693713701E-2</v>
      </c>
      <c r="P627" s="659"/>
      <c r="Q627" s="659"/>
      <c r="AI627" s="417"/>
      <c r="AJ627" s="417"/>
      <c r="AK627" s="417"/>
      <c r="AL627" s="417"/>
      <c r="AM627" s="417"/>
      <c r="AN627" s="417"/>
      <c r="AO627" s="417"/>
      <c r="AP627" s="417"/>
      <c r="AQ627" s="417"/>
      <c r="AR627" s="417"/>
      <c r="AS627" s="417"/>
      <c r="AT627" s="417"/>
      <c r="AU627" s="417"/>
      <c r="AV627" s="417"/>
      <c r="AW627" s="417"/>
      <c r="AX627" s="417"/>
      <c r="AY627" s="417"/>
      <c r="AZ627" s="417"/>
      <c r="BA627" s="420"/>
      <c r="BB627" s="496"/>
      <c r="BC627" s="420"/>
      <c r="BD627" s="420"/>
      <c r="BE627" s="420"/>
      <c r="BF627" s="420"/>
      <c r="BG627" s="420"/>
      <c r="BH627" s="420"/>
      <c r="BI627" s="420"/>
      <c r="BJ627" s="420"/>
      <c r="BK627" s="420"/>
      <c r="BL627" s="420"/>
      <c r="BM627" s="420"/>
      <c r="BN627" s="420"/>
      <c r="BO627" s="420"/>
      <c r="BP627" s="420"/>
      <c r="BQ627" s="420"/>
      <c r="BR627" s="420"/>
      <c r="BS627" s="420"/>
      <c r="BT627" s="420"/>
      <c r="BU627" s="420"/>
      <c r="BV627" s="420"/>
      <c r="BW627" s="420"/>
      <c r="BX627" s="420"/>
      <c r="BY627" s="420"/>
      <c r="BZ627" s="420"/>
      <c r="CA627" s="420"/>
      <c r="CB627" s="420"/>
      <c r="CC627" s="420"/>
      <c r="CD627" s="420"/>
      <c r="CE627" s="420"/>
      <c r="CF627" s="420"/>
      <c r="CG627" s="420"/>
      <c r="CH627" s="420"/>
      <c r="CI627" s="420"/>
      <c r="CJ627" s="420"/>
      <c r="CK627" s="420"/>
      <c r="CL627" s="420"/>
      <c r="CM627" s="420"/>
      <c r="CN627" s="420"/>
      <c r="CO627" s="420"/>
      <c r="CP627" s="420"/>
      <c r="CQ627" s="420"/>
      <c r="CR627" s="420"/>
      <c r="CS627" s="420"/>
      <c r="CT627" s="420"/>
      <c r="CU627" s="420"/>
      <c r="CV627" s="420"/>
      <c r="CW627" s="420"/>
      <c r="CX627" s="420"/>
      <c r="CY627" s="420"/>
      <c r="CZ627" s="420"/>
    </row>
    <row r="628" s="424" customFormat="true" ht="25.15" customHeight="true" x14ac:dyDescent="0.2">
      <c r="C628" s="894" t="s">
        <v>453</v>
      </c>
      <c r="D628" s="848"/>
      <c r="E628" s="706">
        <v>6.5422947163603209E-2</v>
      </c>
      <c r="F628" s="659"/>
      <c r="G628" s="659"/>
      <c r="H628" s="894" t="s">
        <v>477</v>
      </c>
      <c r="I628" s="848"/>
      <c r="J628" s="707">
        <v>1.8045430644524168E-2</v>
      </c>
      <c r="K628" s="659"/>
      <c r="L628" s="659"/>
      <c r="M628" s="894" t="s">
        <v>451</v>
      </c>
      <c r="N628" s="848"/>
      <c r="O628" s="709">
        <v>7.4444916798891619E-2</v>
      </c>
      <c r="P628" s="659"/>
      <c r="Q628" s="659"/>
      <c r="AI628" s="417"/>
      <c r="AJ628" s="417"/>
      <c r="AK628" s="417"/>
      <c r="AL628" s="417"/>
      <c r="AM628" s="417"/>
      <c r="AN628" s="417"/>
      <c r="AO628" s="417"/>
      <c r="AP628" s="417"/>
      <c r="AQ628" s="417"/>
      <c r="AR628" s="417"/>
      <c r="AS628" s="417"/>
      <c r="AT628" s="417"/>
      <c r="AU628" s="417"/>
      <c r="AV628" s="417"/>
      <c r="AW628" s="417"/>
      <c r="AX628" s="417"/>
      <c r="AY628" s="417"/>
      <c r="AZ628" s="417"/>
      <c r="BA628" s="420"/>
      <c r="BB628" s="496"/>
      <c r="BC628" s="420"/>
      <c r="BD628" s="420"/>
      <c r="BE628" s="420"/>
      <c r="BF628" s="420"/>
      <c r="BG628" s="420"/>
      <c r="BH628" s="420"/>
      <c r="BI628" s="420"/>
      <c r="BJ628" s="420"/>
      <c r="BK628" s="420"/>
      <c r="BL628" s="420"/>
      <c r="BM628" s="420"/>
      <c r="BN628" s="420"/>
      <c r="BO628" s="420"/>
      <c r="BP628" s="420"/>
      <c r="BQ628" s="420"/>
      <c r="BR628" s="420"/>
      <c r="BS628" s="420"/>
      <c r="BT628" s="420"/>
      <c r="BU628" s="420"/>
      <c r="BV628" s="420"/>
      <c r="BW628" s="420"/>
      <c r="BX628" s="420"/>
      <c r="BY628" s="420"/>
      <c r="BZ628" s="420"/>
      <c r="CA628" s="420"/>
      <c r="CB628" s="420"/>
      <c r="CC628" s="420"/>
      <c r="CD628" s="420"/>
      <c r="CE628" s="420"/>
      <c r="CF628" s="420"/>
      <c r="CG628" s="420"/>
      <c r="CH628" s="420"/>
      <c r="CI628" s="420"/>
      <c r="CJ628" s="420"/>
      <c r="CK628" s="420"/>
      <c r="CL628" s="420"/>
      <c r="CM628" s="420"/>
      <c r="CN628" s="420"/>
      <c r="CO628" s="420"/>
      <c r="CP628" s="420"/>
      <c r="CQ628" s="420"/>
      <c r="CR628" s="420"/>
      <c r="CS628" s="420"/>
      <c r="CT628" s="420"/>
      <c r="CU628" s="420"/>
      <c r="CV628" s="420"/>
      <c r="CW628" s="420"/>
      <c r="CX628" s="420"/>
      <c r="CY628" s="420"/>
      <c r="CZ628" s="420"/>
    </row>
    <row r="629" s="424" customFormat="true" ht="25.15" customHeight="true" x14ac:dyDescent="0.2">
      <c r="C629" s="894" t="s">
        <v>478</v>
      </c>
      <c r="D629" s="848"/>
      <c r="E629" s="706">
        <v>8.8503893088356274E-3</v>
      </c>
      <c r="F629" s="659"/>
      <c r="G629" s="659"/>
      <c r="H629" s="894" t="s">
        <v>470</v>
      </c>
      <c r="I629" s="848"/>
      <c r="J629" s="707">
        <v>-3.3230121447709385E-2</v>
      </c>
      <c r="K629" s="659"/>
      <c r="L629" s="659"/>
      <c r="M629" s="849"/>
      <c r="N629" s="848"/>
      <c r="O629" s="660"/>
      <c r="P629" s="659"/>
      <c r="Q629" s="659"/>
      <c r="AI629" s="417"/>
      <c r="AJ629" s="417"/>
      <c r="AK629" s="417"/>
      <c r="AL629" s="417"/>
      <c r="AM629" s="417"/>
      <c r="AN629" s="417"/>
      <c r="AO629" s="417"/>
      <c r="AP629" s="417"/>
      <c r="AQ629" s="417"/>
      <c r="AR629" s="417"/>
      <c r="AS629" s="417"/>
      <c r="AT629" s="417"/>
      <c r="AU629" s="417"/>
      <c r="AV629" s="417"/>
      <c r="AW629" s="417"/>
      <c r="AX629" s="417"/>
      <c r="AY629" s="417"/>
      <c r="AZ629" s="417"/>
      <c r="BA629" s="420"/>
      <c r="BB629" s="496"/>
      <c r="BC629" s="420"/>
      <c r="BD629" s="420"/>
      <c r="BE629" s="420"/>
      <c r="BF629" s="420"/>
      <c r="BG629" s="420"/>
      <c r="BH629" s="420"/>
      <c r="BI629" s="420"/>
      <c r="BJ629" s="420"/>
      <c r="BK629" s="420"/>
      <c r="BL629" s="420"/>
      <c r="BM629" s="420"/>
      <c r="BN629" s="420"/>
      <c r="BO629" s="420"/>
      <c r="BP629" s="420"/>
      <c r="BQ629" s="420"/>
      <c r="BR629" s="420"/>
      <c r="BS629" s="420"/>
      <c r="BT629" s="420"/>
      <c r="BU629" s="420"/>
      <c r="BV629" s="420"/>
      <c r="BW629" s="420"/>
      <c r="BX629" s="420"/>
      <c r="BY629" s="420"/>
      <c r="BZ629" s="420"/>
      <c r="CA629" s="420"/>
      <c r="CB629" s="420"/>
      <c r="CC629" s="420"/>
      <c r="CD629" s="420"/>
      <c r="CE629" s="420"/>
      <c r="CF629" s="420"/>
      <c r="CG629" s="420"/>
      <c r="CH629" s="420"/>
      <c r="CI629" s="420"/>
      <c r="CJ629" s="420"/>
      <c r="CK629" s="420"/>
      <c r="CL629" s="420"/>
      <c r="CM629" s="420"/>
      <c r="CN629" s="420"/>
      <c r="CO629" s="420"/>
      <c r="CP629" s="420"/>
      <c r="CQ629" s="420"/>
      <c r="CR629" s="420"/>
      <c r="CS629" s="420"/>
      <c r="CT629" s="420"/>
      <c r="CU629" s="420"/>
      <c r="CV629" s="420"/>
      <c r="CW629" s="420"/>
      <c r="CX629" s="420"/>
      <c r="CY629" s="420"/>
      <c r="CZ629" s="420"/>
    </row>
    <row r="630" s="424" customFormat="true" ht="25.15" customHeight="true" x14ac:dyDescent="0.2">
      <c r="C630" s="894" t="s">
        <v>464</v>
      </c>
      <c r="D630" s="848"/>
      <c r="E630" s="706">
        <v>5.7959955450833676E-2</v>
      </c>
      <c r="F630" s="659"/>
      <c r="G630" s="659"/>
      <c r="H630" s="894" t="s">
        <v>468</v>
      </c>
      <c r="I630" s="848"/>
      <c r="J630" s="707">
        <v>3.7752179606272918E-2</v>
      </c>
      <c r="K630" s="659"/>
      <c r="L630" s="659"/>
      <c r="M630" s="849"/>
      <c r="N630" s="848"/>
      <c r="O630" s="659"/>
      <c r="P630" s="659"/>
      <c r="Q630" s="659"/>
      <c r="AI630" s="417"/>
      <c r="AJ630" s="417"/>
      <c r="AK630" s="417"/>
      <c r="AL630" s="417"/>
      <c r="AM630" s="417"/>
      <c r="AN630" s="417"/>
      <c r="AO630" s="417"/>
      <c r="AP630" s="417"/>
      <c r="AQ630" s="417"/>
      <c r="AR630" s="417"/>
      <c r="AS630" s="417"/>
      <c r="AT630" s="417"/>
      <c r="AU630" s="417"/>
      <c r="AV630" s="417"/>
      <c r="AW630" s="417"/>
      <c r="AX630" s="417"/>
      <c r="AY630" s="417"/>
      <c r="AZ630" s="417"/>
      <c r="BA630" s="420"/>
      <c r="BB630" s="496"/>
      <c r="BC630" s="420"/>
      <c r="BD630" s="420"/>
      <c r="BE630" s="420"/>
      <c r="BF630" s="420"/>
      <c r="BG630" s="420"/>
      <c r="BH630" s="420"/>
      <c r="BI630" s="420"/>
      <c r="BJ630" s="420"/>
      <c r="BK630" s="420"/>
      <c r="BL630" s="420"/>
      <c r="BM630" s="420"/>
      <c r="BN630" s="420"/>
      <c r="BO630" s="420"/>
      <c r="BP630" s="420"/>
      <c r="BQ630" s="420"/>
      <c r="BR630" s="420"/>
      <c r="BS630" s="420"/>
      <c r="BT630" s="420"/>
      <c r="BU630" s="420"/>
      <c r="BV630" s="420"/>
      <c r="BW630" s="420"/>
      <c r="BX630" s="420"/>
      <c r="BY630" s="420"/>
      <c r="BZ630" s="420"/>
      <c r="CA630" s="420"/>
      <c r="CB630" s="420"/>
      <c r="CC630" s="420"/>
      <c r="CD630" s="420"/>
      <c r="CE630" s="420"/>
      <c r="CF630" s="420"/>
      <c r="CG630" s="420"/>
      <c r="CH630" s="420"/>
      <c r="CI630" s="420"/>
      <c r="CJ630" s="420"/>
      <c r="CK630" s="420"/>
      <c r="CL630" s="420"/>
      <c r="CM630" s="420"/>
      <c r="CN630" s="420"/>
      <c r="CO630" s="420"/>
      <c r="CP630" s="420"/>
      <c r="CQ630" s="420"/>
      <c r="CR630" s="420"/>
      <c r="CS630" s="420"/>
      <c r="CT630" s="420"/>
      <c r="CU630" s="420"/>
      <c r="CV630" s="420"/>
      <c r="CW630" s="420"/>
      <c r="CX630" s="420"/>
      <c r="CY630" s="420"/>
      <c r="CZ630" s="420"/>
    </row>
    <row r="631" s="424" customFormat="true" ht="25.15" customHeight="true" x14ac:dyDescent="0.2">
      <c r="C631" s="894" t="s">
        <v>482</v>
      </c>
      <c r="D631" s="848"/>
      <c r="E631" s="706">
        <v>8.7641315784155061E-3</v>
      </c>
      <c r="F631" s="659"/>
      <c r="G631" s="659"/>
      <c r="H631" s="894" t="s">
        <v>459</v>
      </c>
      <c r="I631" s="848"/>
      <c r="J631" s="707">
        <v>-4.6014953350833512E-2</v>
      </c>
      <c r="K631" s="659"/>
      <c r="L631" s="659"/>
      <c r="M631" s="895" t="s">
        <v>264</v>
      </c>
      <c r="N631" s="848"/>
      <c r="O631" s="848"/>
      <c r="P631" s="659"/>
      <c r="Q631" s="659"/>
      <c r="AI631" s="417"/>
      <c r="AJ631" s="417"/>
      <c r="AK631" s="417"/>
      <c r="AL631" s="417"/>
      <c r="AM631" s="417"/>
      <c r="AN631" s="417"/>
      <c r="AO631" s="417"/>
      <c r="AP631" s="417"/>
      <c r="AQ631" s="417"/>
      <c r="AR631" s="417"/>
      <c r="AS631" s="417"/>
      <c r="AT631" s="417"/>
      <c r="AU631" s="417"/>
      <c r="AV631" s="417"/>
      <c r="AW631" s="417"/>
      <c r="AX631" s="417"/>
      <c r="AY631" s="417"/>
      <c r="AZ631" s="417"/>
      <c r="BA631" s="420"/>
      <c r="BB631" s="496"/>
      <c r="BC631" s="420"/>
      <c r="BD631" s="420"/>
      <c r="BE631" s="420"/>
      <c r="BF631" s="420"/>
      <c r="BG631" s="420"/>
      <c r="BH631" s="420"/>
      <c r="BI631" s="420"/>
      <c r="BJ631" s="420"/>
      <c r="BK631" s="420"/>
      <c r="BL631" s="420"/>
      <c r="BM631" s="420"/>
      <c r="BN631" s="420"/>
      <c r="BO631" s="420"/>
      <c r="BP631" s="420"/>
      <c r="BQ631" s="420"/>
      <c r="BR631" s="420"/>
      <c r="BS631" s="420"/>
      <c r="BT631" s="420"/>
      <c r="BU631" s="420"/>
      <c r="BV631" s="420"/>
      <c r="BW631" s="420"/>
      <c r="BX631" s="420"/>
      <c r="BY631" s="420"/>
      <c r="BZ631" s="420"/>
      <c r="CA631" s="420"/>
      <c r="CB631" s="420"/>
      <c r="CC631" s="420"/>
      <c r="CD631" s="420"/>
      <c r="CE631" s="420"/>
      <c r="CF631" s="420"/>
      <c r="CG631" s="420"/>
      <c r="CH631" s="420"/>
      <c r="CI631" s="420"/>
      <c r="CJ631" s="420"/>
      <c r="CK631" s="420"/>
      <c r="CL631" s="420"/>
      <c r="CM631" s="420"/>
      <c r="CN631" s="420"/>
      <c r="CO631" s="420"/>
      <c r="CP631" s="420"/>
      <c r="CQ631" s="420"/>
      <c r="CR631" s="420"/>
      <c r="CS631" s="420"/>
      <c r="CT631" s="420"/>
      <c r="CU631" s="420"/>
      <c r="CV631" s="420"/>
      <c r="CW631" s="420"/>
      <c r="CX631" s="420"/>
      <c r="CY631" s="420"/>
      <c r="CZ631" s="420"/>
    </row>
    <row r="632" s="424" customFormat="true" ht="25.15" customHeight="true" x14ac:dyDescent="0.2">
      <c r="C632" s="894" t="s">
        <v>455</v>
      </c>
      <c r="D632" s="848"/>
      <c r="E632" s="706">
        <v>6.7289869527539348E-2</v>
      </c>
      <c r="F632" s="659"/>
      <c r="G632" s="659"/>
      <c r="H632" s="894" t="s">
        <v>487</v>
      </c>
      <c r="I632" s="848"/>
      <c r="J632" s="707">
        <v>-2.8057900615731548E-3</v>
      </c>
      <c r="K632" s="659"/>
      <c r="L632" s="659"/>
      <c r="M632" s="850" t="s">
        <v>218</v>
      </c>
      <c r="N632" s="848"/>
      <c r="O632" s="728" t="s">
        <v>219</v>
      </c>
      <c r="P632" s="659"/>
      <c r="Q632" s="659"/>
      <c r="AI632" s="417"/>
      <c r="AJ632" s="417"/>
      <c r="AK632" s="417"/>
      <c r="AL632" s="417"/>
      <c r="AM632" s="417"/>
      <c r="AN632" s="417"/>
      <c r="AO632" s="417"/>
      <c r="AP632" s="417"/>
      <c r="AQ632" s="417"/>
      <c r="AR632" s="417"/>
      <c r="AS632" s="417"/>
      <c r="AT632" s="417"/>
      <c r="AU632" s="417"/>
      <c r="AV632" s="417"/>
      <c r="AW632" s="417"/>
      <c r="AX632" s="417"/>
      <c r="AY632" s="417"/>
      <c r="AZ632" s="417"/>
      <c r="BA632" s="420"/>
      <c r="BB632" s="496"/>
      <c r="BC632" s="420"/>
      <c r="BD632" s="420"/>
      <c r="BE632" s="420"/>
      <c r="BF632" s="420"/>
      <c r="BG632" s="420"/>
      <c r="BH632" s="420"/>
      <c r="BI632" s="420"/>
      <c r="BJ632" s="420"/>
      <c r="BK632" s="420"/>
      <c r="BL632" s="420"/>
      <c r="BM632" s="420"/>
      <c r="BN632" s="420"/>
      <c r="BO632" s="420"/>
      <c r="BP632" s="420"/>
      <c r="BQ632" s="420"/>
      <c r="BR632" s="420"/>
      <c r="BS632" s="420"/>
      <c r="BT632" s="420"/>
      <c r="BU632" s="420"/>
      <c r="BV632" s="420"/>
      <c r="BW632" s="420"/>
      <c r="BX632" s="420"/>
      <c r="BY632" s="420"/>
      <c r="BZ632" s="420"/>
      <c r="CA632" s="420"/>
      <c r="CB632" s="420"/>
      <c r="CC632" s="420"/>
      <c r="CD632" s="420"/>
      <c r="CE632" s="420"/>
      <c r="CF632" s="420"/>
      <c r="CG632" s="420"/>
      <c r="CH632" s="420"/>
      <c r="CI632" s="420"/>
      <c r="CJ632" s="420"/>
      <c r="CK632" s="420"/>
      <c r="CL632" s="420"/>
      <c r="CM632" s="420"/>
      <c r="CN632" s="420"/>
      <c r="CO632" s="420"/>
      <c r="CP632" s="420"/>
      <c r="CQ632" s="420"/>
      <c r="CR632" s="420"/>
      <c r="CS632" s="420"/>
      <c r="CT632" s="420"/>
      <c r="CU632" s="420"/>
      <c r="CV632" s="420"/>
      <c r="CW632" s="420"/>
      <c r="CX632" s="420"/>
      <c r="CY632" s="420"/>
      <c r="CZ632" s="420"/>
    </row>
    <row r="633" s="424" customFormat="true" ht="25.15" customHeight="true" x14ac:dyDescent="0.2">
      <c r="C633" s="894" t="s">
        <v>465</v>
      </c>
      <c r="D633" s="848"/>
      <c r="E633" s="706">
        <v>4.48602435500495E-2</v>
      </c>
      <c r="F633" s="659"/>
      <c r="G633" s="659"/>
      <c r="H633" s="894" t="s">
        <v>459</v>
      </c>
      <c r="I633" s="848"/>
      <c r="J633" s="707">
        <v>8.6944965534275671E-3</v>
      </c>
      <c r="K633" s="659"/>
      <c r="L633" s="659"/>
      <c r="M633" s="894" t="s">
        <v>219</v>
      </c>
      <c r="N633" s="848"/>
      <c r="O633" s="729">
        <v>1</v>
      </c>
      <c r="P633" s="659"/>
      <c r="Q633" s="659"/>
      <c r="AI633" s="417"/>
      <c r="AJ633" s="417"/>
      <c r="AK633" s="417"/>
      <c r="AL633" s="417"/>
      <c r="AM633" s="417"/>
      <c r="AN633" s="417"/>
      <c r="AO633" s="417"/>
      <c r="AP633" s="417"/>
      <c r="AQ633" s="417"/>
      <c r="AR633" s="417"/>
      <c r="AS633" s="417"/>
      <c r="AT633" s="417"/>
      <c r="AU633" s="417"/>
      <c r="AV633" s="417"/>
      <c r="AW633" s="417"/>
      <c r="AX633" s="417"/>
      <c r="AY633" s="417"/>
      <c r="AZ633" s="417"/>
      <c r="BA633" s="420"/>
      <c r="BB633" s="496"/>
      <c r="BC633" s="420"/>
      <c r="BD633" s="420"/>
      <c r="BE633" s="420"/>
      <c r="BF633" s="420"/>
      <c r="BG633" s="420"/>
      <c r="BH633" s="420"/>
      <c r="BI633" s="420"/>
      <c r="BJ633" s="420"/>
      <c r="BK633" s="420"/>
      <c r="BL633" s="420"/>
      <c r="BM633" s="420"/>
      <c r="BN633" s="420"/>
      <c r="BO633" s="420"/>
      <c r="BP633" s="420"/>
      <c r="BQ633" s="420"/>
      <c r="BR633" s="420"/>
      <c r="BS633" s="420"/>
      <c r="BT633" s="420"/>
      <c r="BU633" s="420"/>
      <c r="BV633" s="420"/>
      <c r="BW633" s="420"/>
      <c r="BX633" s="420"/>
      <c r="BY633" s="420"/>
      <c r="BZ633" s="420"/>
      <c r="CA633" s="420"/>
      <c r="CB633" s="420"/>
      <c r="CC633" s="420"/>
      <c r="CD633" s="420"/>
      <c r="CE633" s="420"/>
      <c r="CF633" s="420"/>
      <c r="CG633" s="420"/>
      <c r="CH633" s="420"/>
      <c r="CI633" s="420"/>
      <c r="CJ633" s="420"/>
      <c r="CK633" s="420"/>
      <c r="CL633" s="420"/>
      <c r="CM633" s="420"/>
      <c r="CN633" s="420"/>
      <c r="CO633" s="420"/>
      <c r="CP633" s="420"/>
      <c r="CQ633" s="420"/>
      <c r="CR633" s="420"/>
      <c r="CS633" s="420"/>
      <c r="CT633" s="420"/>
      <c r="CU633" s="420"/>
      <c r="CV633" s="420"/>
      <c r="CW633" s="420"/>
      <c r="CX633" s="420"/>
      <c r="CY633" s="420"/>
      <c r="CZ633" s="420"/>
    </row>
    <row r="634" s="424" customFormat="true" ht="25.15" customHeight="true" x14ac:dyDescent="0.2">
      <c r="C634" s="894" t="s">
        <v>477</v>
      </c>
      <c r="D634" s="848"/>
      <c r="E634" s="706">
        <v>1.8220990907803436E-2</v>
      </c>
      <c r="F634" s="659"/>
      <c r="G634" s="659"/>
      <c r="H634" s="894" t="s">
        <v>469</v>
      </c>
      <c r="I634" s="848"/>
      <c r="J634" s="707">
        <v>1.6845283762702147E-2</v>
      </c>
      <c r="K634" s="659"/>
      <c r="L634" s="659"/>
      <c r="M634" s="849"/>
      <c r="N634" s="848"/>
      <c r="O634" s="660"/>
      <c r="P634" s="659"/>
      <c r="Q634" s="659"/>
      <c r="AI634" s="417"/>
      <c r="AJ634" s="417"/>
      <c r="AK634" s="417"/>
      <c r="AL634" s="417"/>
      <c r="AM634" s="417"/>
      <c r="AN634" s="417"/>
      <c r="AO634" s="417"/>
      <c r="AP634" s="417"/>
      <c r="AQ634" s="417"/>
      <c r="AR634" s="417"/>
      <c r="AS634" s="417"/>
      <c r="AT634" s="417"/>
      <c r="AU634" s="417"/>
      <c r="AV634" s="417"/>
      <c r="AW634" s="417"/>
      <c r="AX634" s="417"/>
      <c r="AY634" s="417"/>
      <c r="AZ634" s="417"/>
      <c r="BA634" s="420"/>
      <c r="BB634" s="496"/>
      <c r="BC634" s="420"/>
      <c r="BD634" s="420"/>
      <c r="BE634" s="420"/>
      <c r="BF634" s="420"/>
      <c r="BG634" s="420"/>
      <c r="BH634" s="420"/>
      <c r="BI634" s="420"/>
      <c r="BJ634" s="420"/>
      <c r="BK634" s="420"/>
      <c r="BL634" s="420"/>
      <c r="BM634" s="420"/>
      <c r="BN634" s="420"/>
      <c r="BO634" s="420"/>
      <c r="BP634" s="420"/>
      <c r="BQ634" s="420"/>
      <c r="BR634" s="420"/>
      <c r="BS634" s="420"/>
      <c r="BT634" s="420"/>
      <c r="BU634" s="420"/>
      <c r="BV634" s="420"/>
      <c r="BW634" s="420"/>
      <c r="BX634" s="420"/>
      <c r="BY634" s="420"/>
      <c r="BZ634" s="420"/>
      <c r="CA634" s="420"/>
      <c r="CB634" s="420"/>
      <c r="CC634" s="420"/>
      <c r="CD634" s="420"/>
      <c r="CE634" s="420"/>
      <c r="CF634" s="420"/>
      <c r="CG634" s="420"/>
      <c r="CH634" s="420"/>
      <c r="CI634" s="420"/>
      <c r="CJ634" s="420"/>
      <c r="CK634" s="420"/>
      <c r="CL634" s="420"/>
      <c r="CM634" s="420"/>
      <c r="CN634" s="420"/>
      <c r="CO634" s="420"/>
      <c r="CP634" s="420"/>
      <c r="CQ634" s="420"/>
      <c r="CR634" s="420"/>
      <c r="CS634" s="420"/>
      <c r="CT634" s="420"/>
      <c r="CU634" s="420"/>
      <c r="CV634" s="420"/>
      <c r="CW634" s="420"/>
      <c r="CX634" s="420"/>
      <c r="CY634" s="420"/>
      <c r="CZ634" s="420"/>
    </row>
    <row r="635" s="424" customFormat="true" ht="25.15" customHeight="true" x14ac:dyDescent="0.2">
      <c r="C635" s="894" t="s">
        <v>470</v>
      </c>
      <c r="D635" s="848"/>
      <c r="E635" s="706">
        <v>-4.9240268189021677E-2</v>
      </c>
      <c r="F635" s="659"/>
      <c r="G635" s="659"/>
      <c r="H635" s="894" t="s">
        <v>481</v>
      </c>
      <c r="I635" s="848"/>
      <c r="J635" s="707">
        <v>6.4728370464227861E-3</v>
      </c>
      <c r="K635" s="659"/>
      <c r="L635" s="659"/>
      <c r="M635" s="849"/>
      <c r="N635" s="848"/>
      <c r="O635" s="659"/>
      <c r="P635" s="659"/>
      <c r="Q635" s="659"/>
      <c r="AI635" s="417"/>
      <c r="AJ635" s="417"/>
      <c r="AK635" s="417"/>
      <c r="AL635" s="417"/>
      <c r="AM635" s="417"/>
      <c r="AN635" s="417"/>
      <c r="AO635" s="417"/>
      <c r="AP635" s="417"/>
      <c r="AQ635" s="417"/>
      <c r="AR635" s="417"/>
      <c r="AS635" s="417"/>
      <c r="AT635" s="417"/>
      <c r="AU635" s="417"/>
      <c r="AV635" s="417"/>
      <c r="AW635" s="417"/>
      <c r="AX635" s="417"/>
      <c r="AY635" s="417"/>
      <c r="AZ635" s="417"/>
      <c r="BA635" s="420"/>
      <c r="BB635" s="496"/>
      <c r="BC635" s="420"/>
      <c r="BD635" s="420"/>
      <c r="BE635" s="420"/>
      <c r="BF635" s="420"/>
      <c r="BG635" s="420"/>
      <c r="BH635" s="420"/>
      <c r="BI635" s="420"/>
      <c r="BJ635" s="420"/>
      <c r="BK635" s="420"/>
      <c r="BL635" s="420"/>
      <c r="BM635" s="420"/>
      <c r="BN635" s="420"/>
      <c r="BO635" s="420"/>
      <c r="BP635" s="420"/>
      <c r="BQ635" s="420"/>
      <c r="BR635" s="420"/>
      <c r="BS635" s="420"/>
      <c r="BT635" s="420"/>
      <c r="BU635" s="420"/>
      <c r="BV635" s="420"/>
      <c r="BW635" s="420"/>
      <c r="BX635" s="420"/>
      <c r="BY635" s="420"/>
      <c r="BZ635" s="420"/>
      <c r="CA635" s="420"/>
      <c r="CB635" s="420"/>
      <c r="CC635" s="420"/>
      <c r="CD635" s="420"/>
      <c r="CE635" s="420"/>
      <c r="CF635" s="420"/>
      <c r="CG635" s="420"/>
      <c r="CH635" s="420"/>
      <c r="CI635" s="420"/>
      <c r="CJ635" s="420"/>
      <c r="CK635" s="420"/>
      <c r="CL635" s="420"/>
      <c r="CM635" s="420"/>
      <c r="CN635" s="420"/>
      <c r="CO635" s="420"/>
      <c r="CP635" s="420"/>
      <c r="CQ635" s="420"/>
      <c r="CR635" s="420"/>
      <c r="CS635" s="420"/>
      <c r="CT635" s="420"/>
      <c r="CU635" s="420"/>
      <c r="CV635" s="420"/>
      <c r="CW635" s="420"/>
      <c r="CX635" s="420"/>
      <c r="CY635" s="420"/>
      <c r="CZ635" s="420"/>
    </row>
    <row r="636" s="424" customFormat="true" ht="25.15" customHeight="true" x14ac:dyDescent="0.2">
      <c r="C636" s="894" t="s">
        <v>468</v>
      </c>
      <c r="D636" s="848"/>
      <c r="E636" s="706">
        <v>5.3023520408430856E-2</v>
      </c>
      <c r="F636" s="659"/>
      <c r="G636" s="659"/>
      <c r="H636" s="894" t="s">
        <v>462</v>
      </c>
      <c r="I636" s="848"/>
      <c r="J636" s="707">
        <v>2.4590944540558164E-2</v>
      </c>
      <c r="K636" s="659"/>
      <c r="L636" s="659"/>
      <c r="M636" s="849"/>
      <c r="N636" s="848"/>
      <c r="O636" s="659"/>
      <c r="P636" s="659"/>
      <c r="Q636" s="659"/>
      <c r="AI636" s="417"/>
      <c r="AJ636" s="417"/>
      <c r="AK636" s="417"/>
      <c r="AL636" s="417"/>
      <c r="AM636" s="417"/>
      <c r="AN636" s="417"/>
      <c r="AO636" s="417"/>
      <c r="AP636" s="417"/>
      <c r="AQ636" s="417"/>
      <c r="AR636" s="417"/>
      <c r="AS636" s="417"/>
      <c r="AT636" s="417"/>
      <c r="AU636" s="417"/>
      <c r="AV636" s="417"/>
      <c r="AW636" s="417"/>
      <c r="AX636" s="417"/>
      <c r="AY636" s="417"/>
      <c r="AZ636" s="417"/>
      <c r="BA636" s="420"/>
      <c r="BB636" s="496"/>
      <c r="BC636" s="420"/>
      <c r="BD636" s="420"/>
      <c r="BE636" s="420"/>
      <c r="BF636" s="420"/>
      <c r="BG636" s="420"/>
      <c r="BH636" s="420"/>
      <c r="BI636" s="420"/>
      <c r="BJ636" s="420"/>
      <c r="BK636" s="420"/>
      <c r="BL636" s="420"/>
      <c r="BM636" s="420"/>
      <c r="BN636" s="420"/>
      <c r="BO636" s="420"/>
      <c r="BP636" s="420"/>
      <c r="BQ636" s="420"/>
      <c r="BR636" s="420"/>
      <c r="BS636" s="420"/>
      <c r="BT636" s="420"/>
      <c r="BU636" s="420"/>
      <c r="BV636" s="420"/>
      <c r="BW636" s="420"/>
      <c r="BX636" s="420"/>
      <c r="BY636" s="420"/>
      <c r="BZ636" s="420"/>
      <c r="CA636" s="420"/>
      <c r="CB636" s="420"/>
      <c r="CC636" s="420"/>
      <c r="CD636" s="420"/>
      <c r="CE636" s="420"/>
      <c r="CF636" s="420"/>
      <c r="CG636" s="420"/>
      <c r="CH636" s="420"/>
      <c r="CI636" s="420"/>
      <c r="CJ636" s="420"/>
      <c r="CK636" s="420"/>
      <c r="CL636" s="420"/>
      <c r="CM636" s="420"/>
      <c r="CN636" s="420"/>
      <c r="CO636" s="420"/>
      <c r="CP636" s="420"/>
      <c r="CQ636" s="420"/>
      <c r="CR636" s="420"/>
      <c r="CS636" s="420"/>
      <c r="CT636" s="420"/>
      <c r="CU636" s="420"/>
      <c r="CV636" s="420"/>
      <c r="CW636" s="420"/>
      <c r="CX636" s="420"/>
      <c r="CY636" s="420"/>
      <c r="CZ636" s="420"/>
    </row>
    <row r="637" s="424" customFormat="true" ht="25.15" customHeight="true" x14ac:dyDescent="0.2">
      <c r="C637" s="894" t="s">
        <v>459</v>
      </c>
      <c r="D637" s="848"/>
      <c r="E637" s="706">
        <v>-6.1817728080265699E-2</v>
      </c>
      <c r="F637" s="659"/>
      <c r="G637" s="659"/>
      <c r="H637" s="894" t="s">
        <v>467</v>
      </c>
      <c r="I637" s="848"/>
      <c r="J637" s="707">
        <v>1.8778030962071916E-2</v>
      </c>
      <c r="K637" s="659"/>
      <c r="L637" s="659"/>
      <c r="M637" s="849"/>
      <c r="N637" s="848"/>
      <c r="O637" s="659"/>
      <c r="P637" s="659"/>
      <c r="Q637" s="659"/>
      <c r="AI637" s="417"/>
      <c r="AJ637" s="417"/>
      <c r="AK637" s="417"/>
      <c r="AL637" s="417"/>
      <c r="AM637" s="417"/>
      <c r="AN637" s="417"/>
      <c r="AO637" s="417"/>
      <c r="AP637" s="417"/>
      <c r="AQ637" s="417"/>
      <c r="AR637" s="417"/>
      <c r="AS637" s="417"/>
      <c r="AT637" s="417"/>
      <c r="AU637" s="417"/>
      <c r="AV637" s="417"/>
      <c r="AW637" s="417"/>
      <c r="AX637" s="417"/>
      <c r="AY637" s="417"/>
      <c r="AZ637" s="417"/>
      <c r="BA637" s="420"/>
      <c r="BB637" s="496"/>
      <c r="BC637" s="420"/>
      <c r="BD637" s="420"/>
      <c r="BE637" s="420"/>
      <c r="BF637" s="420"/>
      <c r="BG637" s="420"/>
      <c r="BH637" s="420"/>
      <c r="BI637" s="420"/>
      <c r="BJ637" s="420"/>
      <c r="BK637" s="420"/>
      <c r="BL637" s="420"/>
      <c r="BM637" s="420"/>
      <c r="BN637" s="420"/>
      <c r="BO637" s="420"/>
      <c r="BP637" s="420"/>
      <c r="BQ637" s="420"/>
      <c r="BR637" s="420"/>
      <c r="BS637" s="420"/>
      <c r="BT637" s="420"/>
      <c r="BU637" s="420"/>
      <c r="BV637" s="420"/>
      <c r="BW637" s="420"/>
      <c r="BX637" s="420"/>
      <c r="BY637" s="420"/>
      <c r="BZ637" s="420"/>
      <c r="CA637" s="420"/>
      <c r="CB637" s="420"/>
      <c r="CC637" s="420"/>
      <c r="CD637" s="420"/>
      <c r="CE637" s="420"/>
      <c r="CF637" s="420"/>
      <c r="CG637" s="420"/>
      <c r="CH637" s="420"/>
      <c r="CI637" s="420"/>
      <c r="CJ637" s="420"/>
      <c r="CK637" s="420"/>
      <c r="CL637" s="420"/>
      <c r="CM637" s="420"/>
      <c r="CN637" s="420"/>
      <c r="CO637" s="420"/>
      <c r="CP637" s="420"/>
      <c r="CQ637" s="420"/>
      <c r="CR637" s="420"/>
      <c r="CS637" s="420"/>
      <c r="CT637" s="420"/>
      <c r="CU637" s="420"/>
      <c r="CV637" s="420"/>
      <c r="CW637" s="420"/>
      <c r="CX637" s="420"/>
      <c r="CY637" s="420"/>
      <c r="CZ637" s="420"/>
    </row>
    <row r="638" s="424" customFormat="true" ht="25.15" customHeight="true" x14ac:dyDescent="0.2">
      <c r="C638" s="894" t="s">
        <v>487</v>
      </c>
      <c r="D638" s="848"/>
      <c r="E638" s="706">
        <v>-8.1417084064224605E-4</v>
      </c>
      <c r="F638" s="659"/>
      <c r="G638" s="659"/>
      <c r="H638" s="894" t="s">
        <v>463</v>
      </c>
      <c r="I638" s="848"/>
      <c r="J638" s="707">
        <v>2.9454317940000641E-3</v>
      </c>
      <c r="K638" s="659"/>
      <c r="L638" s="659"/>
      <c r="M638" s="849"/>
      <c r="N638" s="848"/>
      <c r="O638" s="659"/>
      <c r="P638" s="659"/>
      <c r="Q638" s="659"/>
      <c r="AI638" s="417"/>
      <c r="AJ638" s="417"/>
      <c r="AK638" s="417"/>
      <c r="AL638" s="417"/>
      <c r="AM638" s="417"/>
      <c r="AN638" s="417"/>
      <c r="AO638" s="417"/>
      <c r="AP638" s="417"/>
      <c r="AQ638" s="417"/>
      <c r="AR638" s="417"/>
      <c r="AS638" s="417"/>
      <c r="AT638" s="417"/>
      <c r="AU638" s="417"/>
      <c r="AV638" s="417"/>
      <c r="AW638" s="417"/>
      <c r="AX638" s="417"/>
      <c r="AY638" s="417"/>
      <c r="AZ638" s="417"/>
      <c r="BA638" s="420"/>
      <c r="BB638" s="496"/>
      <c r="BC638" s="420"/>
      <c r="BD638" s="420"/>
      <c r="BE638" s="420"/>
      <c r="BF638" s="420"/>
      <c r="BG638" s="420"/>
      <c r="BH638" s="420"/>
      <c r="BI638" s="420"/>
      <c r="BJ638" s="420"/>
      <c r="BK638" s="420"/>
      <c r="BL638" s="420"/>
      <c r="BM638" s="420"/>
      <c r="BN638" s="420"/>
      <c r="BO638" s="420"/>
      <c r="BP638" s="420"/>
      <c r="BQ638" s="420"/>
      <c r="BR638" s="420"/>
      <c r="BS638" s="420"/>
      <c r="BT638" s="420"/>
      <c r="BU638" s="420"/>
      <c r="BV638" s="420"/>
      <c r="BW638" s="420"/>
      <c r="BX638" s="420"/>
      <c r="BY638" s="420"/>
      <c r="BZ638" s="420"/>
      <c r="CA638" s="420"/>
      <c r="CB638" s="420"/>
      <c r="CC638" s="420"/>
      <c r="CD638" s="420"/>
      <c r="CE638" s="420"/>
      <c r="CF638" s="420"/>
      <c r="CG638" s="420"/>
      <c r="CH638" s="420"/>
      <c r="CI638" s="420"/>
      <c r="CJ638" s="420"/>
      <c r="CK638" s="420"/>
      <c r="CL638" s="420"/>
      <c r="CM638" s="420"/>
      <c r="CN638" s="420"/>
      <c r="CO638" s="420"/>
      <c r="CP638" s="420"/>
      <c r="CQ638" s="420"/>
      <c r="CR638" s="420"/>
      <c r="CS638" s="420"/>
      <c r="CT638" s="420"/>
      <c r="CU638" s="420"/>
      <c r="CV638" s="420"/>
      <c r="CW638" s="420"/>
      <c r="CX638" s="420"/>
      <c r="CY638" s="420"/>
      <c r="CZ638" s="420"/>
    </row>
    <row r="639" s="424" customFormat="true" ht="25.15" customHeight="true" x14ac:dyDescent="0.2">
      <c r="C639" s="894" t="s">
        <v>459</v>
      </c>
      <c r="D639" s="848"/>
      <c r="E639" s="706">
        <v>4.3539072539521776E-3</v>
      </c>
      <c r="F639" s="659"/>
      <c r="G639" s="659"/>
      <c r="H639" s="894" t="s">
        <v>472</v>
      </c>
      <c r="I639" s="848"/>
      <c r="J639" s="707">
        <v>-3.9967379775671108E-3</v>
      </c>
      <c r="K639" s="659"/>
      <c r="L639" s="659"/>
      <c r="M639" s="849"/>
      <c r="N639" s="848"/>
      <c r="O639" s="659"/>
      <c r="P639" s="659"/>
      <c r="Q639" s="659"/>
      <c r="AI639" s="417"/>
      <c r="AJ639" s="417"/>
      <c r="AK639" s="417"/>
      <c r="AL639" s="417"/>
      <c r="AM639" s="417"/>
      <c r="AN639" s="417"/>
      <c r="AO639" s="417"/>
      <c r="AP639" s="417"/>
      <c r="AQ639" s="417"/>
      <c r="AR639" s="417"/>
      <c r="AS639" s="417"/>
      <c r="AT639" s="417"/>
      <c r="AU639" s="417"/>
      <c r="AV639" s="417"/>
      <c r="AW639" s="417"/>
      <c r="AX639" s="417"/>
      <c r="AY639" s="417"/>
      <c r="AZ639" s="417"/>
      <c r="BA639" s="420"/>
      <c r="BB639" s="496"/>
      <c r="BC639" s="420"/>
      <c r="BD639" s="420"/>
      <c r="BE639" s="420"/>
      <c r="BF639" s="420"/>
      <c r="BG639" s="420"/>
      <c r="BH639" s="420"/>
      <c r="BI639" s="420"/>
      <c r="BJ639" s="420"/>
      <c r="BK639" s="420"/>
      <c r="BL639" s="420"/>
      <c r="BM639" s="420"/>
      <c r="BN639" s="420"/>
      <c r="BO639" s="420"/>
      <c r="BP639" s="420"/>
      <c r="BQ639" s="420"/>
      <c r="BR639" s="420"/>
      <c r="BS639" s="420"/>
      <c r="BT639" s="420"/>
      <c r="BU639" s="420"/>
      <c r="BV639" s="420"/>
      <c r="BW639" s="420"/>
      <c r="BX639" s="420"/>
      <c r="BY639" s="420"/>
      <c r="BZ639" s="420"/>
      <c r="CA639" s="420"/>
      <c r="CB639" s="420"/>
      <c r="CC639" s="420"/>
      <c r="CD639" s="420"/>
      <c r="CE639" s="420"/>
      <c r="CF639" s="420"/>
      <c r="CG639" s="420"/>
      <c r="CH639" s="420"/>
      <c r="CI639" s="420"/>
      <c r="CJ639" s="420"/>
      <c r="CK639" s="420"/>
      <c r="CL639" s="420"/>
      <c r="CM639" s="420"/>
      <c r="CN639" s="420"/>
      <c r="CO639" s="420"/>
      <c r="CP639" s="420"/>
      <c r="CQ639" s="420"/>
      <c r="CR639" s="420"/>
      <c r="CS639" s="420"/>
      <c r="CT639" s="420"/>
      <c r="CU639" s="420"/>
      <c r="CV639" s="420"/>
      <c r="CW639" s="420"/>
      <c r="CX639" s="420"/>
      <c r="CY639" s="420"/>
      <c r="CZ639" s="420"/>
    </row>
    <row r="640" s="424" customFormat="true" ht="25.15" customHeight="true" x14ac:dyDescent="0.2">
      <c r="C640" s="894" t="s">
        <v>469</v>
      </c>
      <c r="D640" s="848"/>
      <c r="E640" s="706">
        <v>1.7533547478148781E-2</v>
      </c>
      <c r="F640" s="659"/>
      <c r="G640" s="659"/>
      <c r="H640" s="894" t="s">
        <v>451</v>
      </c>
      <c r="I640" s="848"/>
      <c r="J640" s="710">
        <v>8.8229067665937286E-2</v>
      </c>
      <c r="K640" s="659"/>
      <c r="L640" s="659"/>
      <c r="M640" s="849"/>
      <c r="N640" s="848"/>
      <c r="O640" s="659"/>
      <c r="P640" s="659"/>
      <c r="Q640" s="659"/>
      <c r="AI640" s="417"/>
      <c r="AJ640" s="417"/>
      <c r="AK640" s="417"/>
      <c r="AL640" s="417"/>
      <c r="AM640" s="417"/>
      <c r="AN640" s="417"/>
      <c r="AO640" s="417"/>
      <c r="AP640" s="417"/>
      <c r="AQ640" s="417"/>
      <c r="AR640" s="417"/>
      <c r="AS640" s="417"/>
      <c r="AT640" s="417"/>
      <c r="AU640" s="417"/>
      <c r="AV640" s="417"/>
      <c r="AW640" s="417"/>
      <c r="AX640" s="417"/>
      <c r="AY640" s="417"/>
      <c r="AZ640" s="417"/>
      <c r="BA640" s="420"/>
      <c r="BB640" s="496"/>
      <c r="BC640" s="420"/>
      <c r="BD640" s="420"/>
      <c r="BE640" s="420"/>
      <c r="BF640" s="420"/>
      <c r="BG640" s="420"/>
      <c r="BH640" s="420"/>
      <c r="BI640" s="420"/>
      <c r="BJ640" s="420"/>
      <c r="BK640" s="420"/>
      <c r="BL640" s="420"/>
      <c r="BM640" s="420"/>
      <c r="BN640" s="420"/>
      <c r="BO640" s="420"/>
      <c r="BP640" s="420"/>
      <c r="BQ640" s="420"/>
      <c r="BR640" s="420"/>
      <c r="BS640" s="420"/>
      <c r="BT640" s="420"/>
      <c r="BU640" s="420"/>
      <c r="BV640" s="420"/>
      <c r="BW640" s="420"/>
      <c r="BX640" s="420"/>
      <c r="BY640" s="420"/>
      <c r="BZ640" s="420"/>
      <c r="CA640" s="420"/>
      <c r="CB640" s="420"/>
      <c r="CC640" s="420"/>
      <c r="CD640" s="420"/>
      <c r="CE640" s="420"/>
      <c r="CF640" s="420"/>
      <c r="CG640" s="420"/>
      <c r="CH640" s="420"/>
      <c r="CI640" s="420"/>
      <c r="CJ640" s="420"/>
      <c r="CK640" s="420"/>
      <c r="CL640" s="420"/>
      <c r="CM640" s="420"/>
      <c r="CN640" s="420"/>
      <c r="CO640" s="420"/>
      <c r="CP640" s="420"/>
      <c r="CQ640" s="420"/>
      <c r="CR640" s="420"/>
      <c r="CS640" s="420"/>
      <c r="CT640" s="420"/>
      <c r="CU640" s="420"/>
      <c r="CV640" s="420"/>
      <c r="CW640" s="420"/>
      <c r="CX640" s="420"/>
      <c r="CY640" s="420"/>
      <c r="CZ640" s="420"/>
    </row>
    <row r="641" s="424" customFormat="true" ht="25.15" customHeight="true" x14ac:dyDescent="0.2">
      <c r="C641" s="894" t="s">
        <v>481</v>
      </c>
      <c r="D641" s="848"/>
      <c r="E641" s="706">
        <v>5.1647497932569642E-3</v>
      </c>
      <c r="F641" s="659"/>
      <c r="G641" s="659"/>
      <c r="H641" s="849"/>
      <c r="I641" s="848"/>
      <c r="J641" s="660"/>
      <c r="K641" s="659"/>
      <c r="L641" s="659"/>
      <c r="M641" s="849"/>
      <c r="N641" s="848"/>
      <c r="O641" s="659"/>
      <c r="P641" s="659"/>
      <c r="Q641" s="659"/>
      <c r="AI641" s="417"/>
      <c r="AJ641" s="417"/>
      <c r="AK641" s="417"/>
      <c r="AL641" s="417"/>
      <c r="AM641" s="417"/>
      <c r="AN641" s="417"/>
      <c r="AO641" s="417"/>
      <c r="AP641" s="417"/>
      <c r="AQ641" s="417"/>
      <c r="AR641" s="417"/>
      <c r="AS641" s="417"/>
      <c r="AT641" s="417"/>
      <c r="AU641" s="417"/>
      <c r="AV641" s="417"/>
      <c r="AW641" s="417"/>
      <c r="AX641" s="417"/>
      <c r="AY641" s="417"/>
      <c r="AZ641" s="417"/>
      <c r="BA641" s="420"/>
      <c r="BB641" s="496"/>
      <c r="BC641" s="420"/>
      <c r="BD641" s="420"/>
      <c r="BE641" s="420"/>
      <c r="BF641" s="420"/>
      <c r="BG641" s="420"/>
      <c r="BH641" s="420"/>
      <c r="BI641" s="420"/>
      <c r="BJ641" s="420"/>
      <c r="BK641" s="420"/>
      <c r="BL641" s="420"/>
      <c r="BM641" s="420"/>
      <c r="BN641" s="420"/>
      <c r="BO641" s="420"/>
      <c r="BP641" s="420"/>
      <c r="BQ641" s="420"/>
      <c r="BR641" s="420"/>
      <c r="BS641" s="420"/>
      <c r="BT641" s="420"/>
      <c r="BU641" s="420"/>
      <c r="BV641" s="420"/>
      <c r="BW641" s="420"/>
      <c r="BX641" s="420"/>
      <c r="BY641" s="420"/>
      <c r="BZ641" s="420"/>
      <c r="CA641" s="420"/>
      <c r="CB641" s="420"/>
      <c r="CC641" s="420"/>
      <c r="CD641" s="420"/>
      <c r="CE641" s="420"/>
      <c r="CF641" s="420"/>
      <c r="CG641" s="420"/>
      <c r="CH641" s="420"/>
      <c r="CI641" s="420"/>
      <c r="CJ641" s="420"/>
      <c r="CK641" s="420"/>
      <c r="CL641" s="420"/>
      <c r="CM641" s="420"/>
      <c r="CN641" s="420"/>
      <c r="CO641" s="420"/>
      <c r="CP641" s="420"/>
      <c r="CQ641" s="420"/>
      <c r="CR641" s="420"/>
      <c r="CS641" s="420"/>
      <c r="CT641" s="420"/>
      <c r="CU641" s="420"/>
      <c r="CV641" s="420"/>
      <c r="CW641" s="420"/>
      <c r="CX641" s="420"/>
      <c r="CY641" s="420"/>
      <c r="CZ641" s="420"/>
    </row>
    <row r="642" s="424" customFormat="true" ht="25.15" customHeight="true" x14ac:dyDescent="0.2">
      <c r="C642" s="894" t="s">
        <v>462</v>
      </c>
      <c r="D642" s="848"/>
      <c r="E642" s="706">
        <v>1.5920108452571139E-2</v>
      </c>
      <c r="F642" s="659"/>
      <c r="G642" s="659"/>
      <c r="H642" s="849"/>
      <c r="I642" s="848"/>
      <c r="J642" s="659"/>
      <c r="K642" s="659"/>
      <c r="L642" s="659"/>
      <c r="M642" s="849"/>
      <c r="N642" s="848"/>
      <c r="O642" s="659"/>
      <c r="P642" s="659"/>
      <c r="Q642" s="659"/>
      <c r="AI642" s="417"/>
      <c r="AJ642" s="417"/>
      <c r="AK642" s="417"/>
      <c r="AL642" s="417"/>
      <c r="AM642" s="417"/>
      <c r="AN642" s="417"/>
      <c r="AO642" s="417"/>
      <c r="AP642" s="417"/>
      <c r="AQ642" s="417"/>
      <c r="AR642" s="417"/>
      <c r="AS642" s="417"/>
      <c r="AT642" s="417"/>
      <c r="AU642" s="417"/>
      <c r="AV642" s="417"/>
      <c r="AW642" s="417"/>
      <c r="AX642" s="417"/>
      <c r="AY642" s="417"/>
      <c r="AZ642" s="417"/>
      <c r="BA642" s="420"/>
      <c r="BB642" s="496"/>
      <c r="BC642" s="420"/>
      <c r="BD642" s="420"/>
      <c r="BE642" s="420"/>
      <c r="BF642" s="420"/>
      <c r="BG642" s="420"/>
      <c r="BH642" s="420"/>
      <c r="BI642" s="420"/>
      <c r="BJ642" s="420"/>
      <c r="BK642" s="420"/>
      <c r="BL642" s="420"/>
      <c r="BM642" s="420"/>
      <c r="BN642" s="420"/>
      <c r="BO642" s="420"/>
      <c r="BP642" s="420"/>
      <c r="BQ642" s="420"/>
      <c r="BR642" s="420"/>
      <c r="BS642" s="420"/>
      <c r="BT642" s="420"/>
      <c r="BU642" s="420"/>
      <c r="BV642" s="420"/>
      <c r="BW642" s="420"/>
      <c r="BX642" s="420"/>
      <c r="BY642" s="420"/>
      <c r="BZ642" s="420"/>
      <c r="CA642" s="420"/>
      <c r="CB642" s="420"/>
      <c r="CC642" s="420"/>
      <c r="CD642" s="420"/>
      <c r="CE642" s="420"/>
      <c r="CF642" s="420"/>
      <c r="CG642" s="420"/>
      <c r="CH642" s="420"/>
      <c r="CI642" s="420"/>
      <c r="CJ642" s="420"/>
      <c r="CK642" s="420"/>
      <c r="CL642" s="420"/>
      <c r="CM642" s="420"/>
      <c r="CN642" s="420"/>
      <c r="CO642" s="420"/>
      <c r="CP642" s="420"/>
      <c r="CQ642" s="420"/>
      <c r="CR642" s="420"/>
      <c r="CS642" s="420"/>
      <c r="CT642" s="420"/>
      <c r="CU642" s="420"/>
      <c r="CV642" s="420"/>
      <c r="CW642" s="420"/>
      <c r="CX642" s="420"/>
      <c r="CY642" s="420"/>
      <c r="CZ642" s="420"/>
    </row>
    <row r="643" s="424" customFormat="true" ht="25.15" customHeight="true" x14ac:dyDescent="0.2">
      <c r="C643" s="894" t="s">
        <v>467</v>
      </c>
      <c r="D643" s="848"/>
      <c r="E643" s="706">
        <v>2.1817904708178355E-2</v>
      </c>
      <c r="F643" s="659"/>
      <c r="G643" s="659"/>
      <c r="H643" s="895" t="s">
        <v>264</v>
      </c>
      <c r="I643" s="848"/>
      <c r="J643" s="848"/>
      <c r="K643" s="659"/>
      <c r="L643" s="659"/>
      <c r="M643" s="849"/>
      <c r="N643" s="848"/>
      <c r="O643" s="659"/>
      <c r="P643" s="659"/>
      <c r="Q643" s="659"/>
      <c r="AI643" s="417"/>
      <c r="AJ643" s="417"/>
      <c r="AK643" s="417"/>
      <c r="AL643" s="417"/>
      <c r="AM643" s="417"/>
      <c r="AN643" s="417"/>
      <c r="AO643" s="417"/>
      <c r="AP643" s="417"/>
      <c r="AQ643" s="417"/>
      <c r="AR643" s="417"/>
      <c r="AS643" s="417"/>
      <c r="AT643" s="417"/>
      <c r="AU643" s="417"/>
      <c r="AV643" s="417"/>
      <c r="AW643" s="417"/>
      <c r="AX643" s="417"/>
      <c r="AY643" s="417"/>
      <c r="AZ643" s="417"/>
      <c r="BA643" s="420"/>
      <c r="BB643" s="496"/>
      <c r="BC643" s="420"/>
      <c r="BD643" s="420"/>
      <c r="BE643" s="420"/>
      <c r="BF643" s="420"/>
      <c r="BG643" s="420"/>
      <c r="BH643" s="420"/>
      <c r="BI643" s="420"/>
      <c r="BJ643" s="420"/>
      <c r="BK643" s="420"/>
      <c r="BL643" s="420"/>
      <c r="BM643" s="420"/>
      <c r="BN643" s="420"/>
      <c r="BO643" s="420"/>
      <c r="BP643" s="420"/>
      <c r="BQ643" s="420"/>
      <c r="BR643" s="420"/>
      <c r="BS643" s="420"/>
      <c r="BT643" s="420"/>
      <c r="BU643" s="420"/>
      <c r="BV643" s="420"/>
      <c r="BW643" s="420"/>
      <c r="BX643" s="420"/>
      <c r="BY643" s="420"/>
      <c r="BZ643" s="420"/>
      <c r="CA643" s="420"/>
      <c r="CB643" s="420"/>
      <c r="CC643" s="420"/>
      <c r="CD643" s="420"/>
      <c r="CE643" s="420"/>
      <c r="CF643" s="420"/>
      <c r="CG643" s="420"/>
      <c r="CH643" s="420"/>
      <c r="CI643" s="420"/>
      <c r="CJ643" s="420"/>
      <c r="CK643" s="420"/>
      <c r="CL643" s="420"/>
      <c r="CM643" s="420"/>
      <c r="CN643" s="420"/>
      <c r="CO643" s="420"/>
      <c r="CP643" s="420"/>
      <c r="CQ643" s="420"/>
      <c r="CR643" s="420"/>
      <c r="CS643" s="420"/>
      <c r="CT643" s="420"/>
      <c r="CU643" s="420"/>
      <c r="CV643" s="420"/>
      <c r="CW643" s="420"/>
      <c r="CX643" s="420"/>
      <c r="CY643" s="420"/>
      <c r="CZ643" s="420"/>
    </row>
    <row r="644" s="424" customFormat="true" ht="25.15" customHeight="true" x14ac:dyDescent="0.2">
      <c r="C644" s="894" t="s">
        <v>463</v>
      </c>
      <c r="D644" s="848"/>
      <c r="E644" s="706">
        <v>-4.345762429911097E-4</v>
      </c>
      <c r="F644" s="659"/>
      <c r="G644" s="659"/>
      <c r="H644" s="850" t="s">
        <v>218</v>
      </c>
      <c r="I644" s="848"/>
      <c r="J644" s="730" t="s">
        <v>219</v>
      </c>
      <c r="K644" s="659"/>
      <c r="L644" s="659"/>
      <c r="M644" s="849"/>
      <c r="N644" s="848"/>
      <c r="O644" s="659"/>
      <c r="P644" s="659"/>
      <c r="Q644" s="659"/>
      <c r="AI644" s="417"/>
      <c r="AJ644" s="417"/>
      <c r="AK644" s="417"/>
      <c r="AL644" s="417"/>
      <c r="AM644" s="417"/>
      <c r="AN644" s="417"/>
      <c r="AO644" s="417"/>
      <c r="AP644" s="417"/>
      <c r="AQ644" s="417"/>
      <c r="AR644" s="417"/>
      <c r="AS644" s="417"/>
      <c r="AT644" s="417"/>
      <c r="AU644" s="417"/>
      <c r="AV644" s="417"/>
      <c r="AW644" s="417"/>
      <c r="AX644" s="417"/>
      <c r="AY644" s="417"/>
      <c r="AZ644" s="417"/>
      <c r="BA644" s="420"/>
      <c r="BB644" s="496"/>
      <c r="BC644" s="420"/>
      <c r="BD644" s="420"/>
      <c r="BE644" s="420"/>
      <c r="BF644" s="420"/>
      <c r="BG644" s="420"/>
      <c r="BH644" s="420"/>
      <c r="BI644" s="420"/>
      <c r="BJ644" s="420"/>
      <c r="BK644" s="420"/>
      <c r="BL644" s="420"/>
      <c r="BM644" s="420"/>
      <c r="BN644" s="420"/>
      <c r="BO644" s="420"/>
      <c r="BP644" s="420"/>
      <c r="BQ644" s="420"/>
      <c r="BR644" s="420"/>
      <c r="BS644" s="420"/>
      <c r="BT644" s="420"/>
      <c r="BU644" s="420"/>
      <c r="BV644" s="420"/>
      <c r="BW644" s="420"/>
      <c r="BX644" s="420"/>
      <c r="BY644" s="420"/>
      <c r="BZ644" s="420"/>
      <c r="CA644" s="420"/>
      <c r="CB644" s="420"/>
      <c r="CC644" s="420"/>
      <c r="CD644" s="420"/>
      <c r="CE644" s="420"/>
      <c r="CF644" s="420"/>
      <c r="CG644" s="420"/>
      <c r="CH644" s="420"/>
      <c r="CI644" s="420"/>
      <c r="CJ644" s="420"/>
      <c r="CK644" s="420"/>
      <c r="CL644" s="420"/>
      <c r="CM644" s="420"/>
      <c r="CN644" s="420"/>
      <c r="CO644" s="420"/>
      <c r="CP644" s="420"/>
      <c r="CQ644" s="420"/>
      <c r="CR644" s="420"/>
      <c r="CS644" s="420"/>
      <c r="CT644" s="420"/>
      <c r="CU644" s="420"/>
      <c r="CV644" s="420"/>
      <c r="CW644" s="420"/>
      <c r="CX644" s="420"/>
      <c r="CY644" s="420"/>
      <c r="CZ644" s="420"/>
    </row>
    <row r="645" s="424" customFormat="true" ht="25.15" customHeight="true" x14ac:dyDescent="0.2">
      <c r="C645" s="894" t="s">
        <v>472</v>
      </c>
      <c r="D645" s="848"/>
      <c r="E645" s="706">
        <v>5.2962700584038664E-3</v>
      </c>
      <c r="F645" s="659"/>
      <c r="G645" s="659"/>
      <c r="H645" s="894" t="s">
        <v>219</v>
      </c>
      <c r="I645" s="848"/>
      <c r="J645" s="731">
        <v>0.99999999999999978</v>
      </c>
      <c r="K645" s="659"/>
      <c r="L645" s="659"/>
      <c r="M645" s="849"/>
      <c r="N645" s="848"/>
      <c r="O645" s="659"/>
      <c r="P645" s="659"/>
      <c r="Q645" s="659"/>
      <c r="AI645" s="417"/>
      <c r="AJ645" s="417"/>
      <c r="AK645" s="417"/>
      <c r="AL645" s="417"/>
      <c r="AM645" s="417"/>
      <c r="AN645" s="417"/>
      <c r="AO645" s="417"/>
      <c r="AP645" s="417"/>
      <c r="AQ645" s="417"/>
      <c r="AR645" s="417"/>
      <c r="AS645" s="417"/>
      <c r="AT645" s="417"/>
      <c r="AU645" s="417"/>
      <c r="AV645" s="417"/>
      <c r="AW645" s="417"/>
      <c r="AX645" s="417"/>
      <c r="AY645" s="417"/>
      <c r="AZ645" s="417"/>
      <c r="BA645" s="420"/>
      <c r="BB645" s="496"/>
      <c r="BC645" s="420"/>
      <c r="BD645" s="420"/>
      <c r="BE645" s="420"/>
      <c r="BF645" s="420"/>
      <c r="BG645" s="420"/>
      <c r="BH645" s="420"/>
      <c r="BI645" s="420"/>
      <c r="BJ645" s="420"/>
      <c r="BK645" s="420"/>
      <c r="BL645" s="420"/>
      <c r="BM645" s="420"/>
      <c r="BN645" s="420"/>
      <c r="BO645" s="420"/>
      <c r="BP645" s="420"/>
      <c r="BQ645" s="420"/>
      <c r="BR645" s="420"/>
      <c r="BS645" s="420"/>
      <c r="BT645" s="420"/>
      <c r="BU645" s="420"/>
      <c r="BV645" s="420"/>
      <c r="BW645" s="420"/>
      <c r="BX645" s="420"/>
      <c r="BY645" s="420"/>
      <c r="BZ645" s="420"/>
      <c r="CA645" s="420"/>
      <c r="CB645" s="420"/>
      <c r="CC645" s="420"/>
      <c r="CD645" s="420"/>
      <c r="CE645" s="420"/>
      <c r="CF645" s="420"/>
      <c r="CG645" s="420"/>
      <c r="CH645" s="420"/>
      <c r="CI645" s="420"/>
      <c r="CJ645" s="420"/>
      <c r="CK645" s="420"/>
      <c r="CL645" s="420"/>
      <c r="CM645" s="420"/>
      <c r="CN645" s="420"/>
      <c r="CO645" s="420"/>
      <c r="CP645" s="420"/>
      <c r="CQ645" s="420"/>
      <c r="CR645" s="420"/>
      <c r="CS645" s="420"/>
      <c r="CT645" s="420"/>
      <c r="CU645" s="420"/>
      <c r="CV645" s="420"/>
      <c r="CW645" s="420"/>
      <c r="CX645" s="420"/>
      <c r="CY645" s="420"/>
      <c r="CZ645" s="420"/>
    </row>
    <row r="646" s="424" customFormat="true" ht="25.15" customHeight="true" x14ac:dyDescent="0.2">
      <c r="C646" s="894" t="s">
        <v>451</v>
      </c>
      <c r="D646" s="848"/>
      <c r="E646" s="711">
        <v>8.8805785789031866E-2</v>
      </c>
      <c r="F646" s="659"/>
      <c r="G646" s="659"/>
      <c r="H646" s="849"/>
      <c r="I646" s="848"/>
      <c r="J646" s="660"/>
      <c r="K646" s="659"/>
      <c r="L646" s="659"/>
      <c r="M646" s="849"/>
      <c r="N646" s="848"/>
      <c r="O646" s="659"/>
      <c r="P646" s="659"/>
      <c r="Q646" s="659"/>
      <c r="AI646" s="417"/>
      <c r="AJ646" s="417"/>
      <c r="AK646" s="417"/>
      <c r="AL646" s="417"/>
      <c r="AM646" s="417"/>
      <c r="AN646" s="417"/>
      <c r="AO646" s="417"/>
      <c r="AP646" s="417"/>
      <c r="AQ646" s="417"/>
      <c r="AR646" s="417"/>
      <c r="AS646" s="417"/>
      <c r="AT646" s="417"/>
      <c r="AU646" s="417"/>
      <c r="AV646" s="417"/>
      <c r="AW646" s="417"/>
      <c r="AX646" s="417"/>
      <c r="AY646" s="417"/>
      <c r="AZ646" s="417"/>
      <c r="BA646" s="420"/>
      <c r="BB646" s="496"/>
      <c r="BC646" s="420"/>
      <c r="BD646" s="420"/>
      <c r="BE646" s="420"/>
      <c r="BF646" s="420"/>
      <c r="BG646" s="420"/>
      <c r="BH646" s="420"/>
      <c r="BI646" s="420"/>
      <c r="BJ646" s="420"/>
      <c r="BK646" s="420"/>
      <c r="BL646" s="420"/>
      <c r="BM646" s="420"/>
      <c r="BN646" s="420"/>
      <c r="BO646" s="420"/>
      <c r="BP646" s="420"/>
      <c r="BQ646" s="420"/>
      <c r="BR646" s="420"/>
      <c r="BS646" s="420"/>
      <c r="BT646" s="420"/>
      <c r="BU646" s="420"/>
      <c r="BV646" s="420"/>
      <c r="BW646" s="420"/>
      <c r="BX646" s="420"/>
      <c r="BY646" s="420"/>
      <c r="BZ646" s="420"/>
      <c r="CA646" s="420"/>
      <c r="CB646" s="420"/>
      <c r="CC646" s="420"/>
      <c r="CD646" s="420"/>
      <c r="CE646" s="420"/>
      <c r="CF646" s="420"/>
      <c r="CG646" s="420"/>
      <c r="CH646" s="420"/>
      <c r="CI646" s="420"/>
      <c r="CJ646" s="420"/>
      <c r="CK646" s="420"/>
      <c r="CL646" s="420"/>
      <c r="CM646" s="420"/>
      <c r="CN646" s="420"/>
      <c r="CO646" s="420"/>
      <c r="CP646" s="420"/>
      <c r="CQ646" s="420"/>
      <c r="CR646" s="420"/>
      <c r="CS646" s="420"/>
      <c r="CT646" s="420"/>
      <c r="CU646" s="420"/>
      <c r="CV646" s="420"/>
      <c r="CW646" s="420"/>
      <c r="CX646" s="420"/>
      <c r="CY646" s="420"/>
      <c r="CZ646" s="420"/>
    </row>
    <row r="647" s="424" customFormat="true" ht="25.15" customHeight="true" x14ac:dyDescent="0.2">
      <c r="C647" s="849"/>
      <c r="D647" s="848"/>
      <c r="E647" s="660"/>
      <c r="F647" s="659"/>
      <c r="G647" s="659"/>
      <c r="H647" s="849"/>
      <c r="I647" s="848"/>
      <c r="J647" s="659"/>
      <c r="K647" s="659"/>
      <c r="L647" s="659"/>
      <c r="M647" s="849"/>
      <c r="N647" s="848"/>
      <c r="O647" s="659"/>
      <c r="P647" s="659"/>
      <c r="Q647" s="659"/>
      <c r="AI647" s="417"/>
      <c r="AJ647" s="417"/>
      <c r="AK647" s="417"/>
      <c r="AL647" s="417"/>
      <c r="AM647" s="417"/>
      <c r="AN647" s="417"/>
      <c r="AO647" s="417"/>
      <c r="AP647" s="417"/>
      <c r="AQ647" s="417"/>
      <c r="AR647" s="417"/>
      <c r="AS647" s="417"/>
      <c r="AT647" s="417"/>
      <c r="AU647" s="417"/>
      <c r="AV647" s="417"/>
      <c r="AW647" s="417"/>
      <c r="AX647" s="417"/>
      <c r="AY647" s="417"/>
      <c r="AZ647" s="417"/>
      <c r="BA647" s="420"/>
      <c r="BB647" s="496"/>
      <c r="BC647" s="420"/>
      <c r="BD647" s="420"/>
      <c r="BE647" s="420"/>
      <c r="BF647" s="420"/>
      <c r="BG647" s="420"/>
      <c r="BH647" s="420"/>
      <c r="BI647" s="420"/>
      <c r="BJ647" s="420"/>
      <c r="BK647" s="420"/>
      <c r="BL647" s="420"/>
      <c r="BM647" s="420"/>
      <c r="BN647" s="420"/>
      <c r="BO647" s="420"/>
      <c r="BP647" s="420"/>
      <c r="BQ647" s="420"/>
      <c r="BR647" s="420"/>
      <c r="BS647" s="420"/>
      <c r="BT647" s="420"/>
      <c r="BU647" s="420"/>
      <c r="BV647" s="420"/>
      <c r="BW647" s="420"/>
      <c r="BX647" s="420"/>
      <c r="BY647" s="420"/>
      <c r="BZ647" s="420"/>
      <c r="CA647" s="420"/>
      <c r="CB647" s="420"/>
      <c r="CC647" s="420"/>
      <c r="CD647" s="420"/>
      <c r="CE647" s="420"/>
      <c r="CF647" s="420"/>
      <c r="CG647" s="420"/>
      <c r="CH647" s="420"/>
      <c r="CI647" s="420"/>
      <c r="CJ647" s="420"/>
      <c r="CK647" s="420"/>
      <c r="CL647" s="420"/>
      <c r="CM647" s="420"/>
      <c r="CN647" s="420"/>
      <c r="CO647" s="420"/>
      <c r="CP647" s="420"/>
      <c r="CQ647" s="420"/>
      <c r="CR647" s="420"/>
      <c r="CS647" s="420"/>
      <c r="CT647" s="420"/>
      <c r="CU647" s="420"/>
      <c r="CV647" s="420"/>
      <c r="CW647" s="420"/>
      <c r="CX647" s="420"/>
      <c r="CY647" s="420"/>
      <c r="CZ647" s="420"/>
    </row>
    <row r="648" s="424" customFormat="true" ht="25.15" customHeight="true" x14ac:dyDescent="0.2">
      <c r="C648" s="849"/>
      <c r="D648" s="848"/>
      <c r="E648" s="659"/>
      <c r="F648" s="659"/>
      <c r="G648" s="659"/>
      <c r="H648" s="849"/>
      <c r="I648" s="848"/>
      <c r="J648" s="659"/>
      <c r="K648" s="659"/>
      <c r="L648" s="659"/>
      <c r="M648" s="849"/>
      <c r="N648" s="848"/>
      <c r="O648" s="659"/>
      <c r="P648" s="659"/>
      <c r="Q648" s="659"/>
      <c r="AI648" s="417"/>
      <c r="AJ648" s="417"/>
      <c r="AK648" s="417"/>
      <c r="AL648" s="417"/>
      <c r="AM648" s="417"/>
      <c r="AN648" s="417"/>
      <c r="AO648" s="417"/>
      <c r="AP648" s="417"/>
      <c r="AQ648" s="417"/>
      <c r="AR648" s="417"/>
      <c r="AS648" s="417"/>
      <c r="AT648" s="417"/>
      <c r="AU648" s="417"/>
      <c r="AV648" s="417"/>
      <c r="AW648" s="417"/>
      <c r="AX648" s="417"/>
      <c r="AY648" s="417"/>
      <c r="AZ648" s="417"/>
      <c r="BA648" s="420"/>
      <c r="BB648" s="496"/>
      <c r="BC648" s="420"/>
      <c r="BD648" s="420"/>
      <c r="BE648" s="420"/>
      <c r="BF648" s="420"/>
      <c r="BG648" s="420"/>
      <c r="BH648" s="420"/>
      <c r="BI648" s="420"/>
      <c r="BJ648" s="420"/>
      <c r="BK648" s="420"/>
      <c r="BL648" s="420"/>
      <c r="BM648" s="420"/>
      <c r="BN648" s="420"/>
      <c r="BO648" s="420"/>
      <c r="BP648" s="420"/>
      <c r="BQ648" s="420"/>
      <c r="BR648" s="420"/>
      <c r="BS648" s="420"/>
      <c r="BT648" s="420"/>
      <c r="BU648" s="420"/>
      <c r="BV648" s="420"/>
      <c r="BW648" s="420"/>
      <c r="BX648" s="420"/>
      <c r="BY648" s="420"/>
      <c r="BZ648" s="420"/>
      <c r="CA648" s="420"/>
      <c r="CB648" s="420"/>
      <c r="CC648" s="420"/>
      <c r="CD648" s="420"/>
      <c r="CE648" s="420"/>
      <c r="CF648" s="420"/>
      <c r="CG648" s="420"/>
      <c r="CH648" s="420"/>
      <c r="CI648" s="420"/>
      <c r="CJ648" s="420"/>
      <c r="CK648" s="420"/>
      <c r="CL648" s="420"/>
      <c r="CM648" s="420"/>
      <c r="CN648" s="420"/>
      <c r="CO648" s="420"/>
      <c r="CP648" s="420"/>
      <c r="CQ648" s="420"/>
      <c r="CR648" s="420"/>
      <c r="CS648" s="420"/>
      <c r="CT648" s="420"/>
      <c r="CU648" s="420"/>
      <c r="CV648" s="420"/>
      <c r="CW648" s="420"/>
      <c r="CX648" s="420"/>
      <c r="CY648" s="420"/>
      <c r="CZ648" s="420"/>
    </row>
    <row r="649" s="424" customFormat="true" ht="25.15" customHeight="true" x14ac:dyDescent="0.2">
      <c r="C649" s="895" t="s">
        <v>264</v>
      </c>
      <c r="D649" s="848"/>
      <c r="E649" s="848"/>
      <c r="F649" s="659"/>
      <c r="G649" s="659"/>
      <c r="H649" s="849"/>
      <c r="I649" s="848"/>
      <c r="J649" s="659"/>
      <c r="K649" s="659"/>
      <c r="L649" s="659"/>
      <c r="M649" s="849"/>
      <c r="N649" s="848"/>
      <c r="O649" s="659"/>
      <c r="P649" s="659"/>
      <c r="Q649" s="659"/>
      <c r="AI649" s="417"/>
      <c r="AJ649" s="417"/>
      <c r="AK649" s="417"/>
      <c r="AL649" s="417"/>
      <c r="AM649" s="417"/>
      <c r="AN649" s="417"/>
      <c r="AO649" s="417"/>
      <c r="AP649" s="417"/>
      <c r="AQ649" s="417"/>
      <c r="AR649" s="417"/>
      <c r="AS649" s="417"/>
      <c r="AT649" s="417"/>
      <c r="AU649" s="417"/>
      <c r="AV649" s="417"/>
      <c r="AW649" s="417"/>
      <c r="AX649" s="417"/>
      <c r="AY649" s="417"/>
      <c r="AZ649" s="417"/>
      <c r="BA649" s="420"/>
      <c r="BB649" s="496"/>
      <c r="BC649" s="420"/>
      <c r="BD649" s="420"/>
      <c r="BE649" s="420"/>
      <c r="BF649" s="420"/>
      <c r="BG649" s="420"/>
      <c r="BH649" s="420"/>
      <c r="BI649" s="420"/>
      <c r="BJ649" s="420"/>
      <c r="BK649" s="420"/>
      <c r="BL649" s="420"/>
      <c r="BM649" s="420"/>
      <c r="BN649" s="420"/>
      <c r="BO649" s="420"/>
      <c r="BP649" s="420"/>
      <c r="BQ649" s="420"/>
      <c r="BR649" s="420"/>
      <c r="BS649" s="420"/>
      <c r="BT649" s="420"/>
      <c r="BU649" s="420"/>
      <c r="BV649" s="420"/>
      <c r="BW649" s="420"/>
      <c r="BX649" s="420"/>
      <c r="BY649" s="420"/>
      <c r="BZ649" s="420"/>
      <c r="CA649" s="420"/>
      <c r="CB649" s="420"/>
      <c r="CC649" s="420"/>
      <c r="CD649" s="420"/>
      <c r="CE649" s="420"/>
      <c r="CF649" s="420"/>
      <c r="CG649" s="420"/>
      <c r="CH649" s="420"/>
      <c r="CI649" s="420"/>
      <c r="CJ649" s="420"/>
      <c r="CK649" s="420"/>
      <c r="CL649" s="420"/>
      <c r="CM649" s="420"/>
      <c r="CN649" s="420"/>
      <c r="CO649" s="420"/>
      <c r="CP649" s="420"/>
      <c r="CQ649" s="420"/>
      <c r="CR649" s="420"/>
      <c r="CS649" s="420"/>
      <c r="CT649" s="420"/>
      <c r="CU649" s="420"/>
      <c r="CV649" s="420"/>
      <c r="CW649" s="420"/>
      <c r="CX649" s="420"/>
      <c r="CY649" s="420"/>
      <c r="CZ649" s="420"/>
    </row>
    <row r="650" s="424" customFormat="true" ht="25.15" customHeight="true" x14ac:dyDescent="0.2">
      <c r="C650" s="850" t="s">
        <v>218</v>
      </c>
      <c r="D650" s="848"/>
      <c r="E650" s="732" t="s">
        <v>219</v>
      </c>
      <c r="F650" s="659"/>
      <c r="G650" s="659"/>
      <c r="H650" s="849"/>
      <c r="I650" s="848"/>
      <c r="J650" s="659"/>
      <c r="K650" s="659"/>
      <c r="L650" s="659"/>
      <c r="M650" s="849"/>
      <c r="N650" s="848"/>
      <c r="O650" s="659"/>
      <c r="P650" s="659"/>
      <c r="Q650" s="659"/>
      <c r="AI650" s="417"/>
      <c r="AJ650" s="417"/>
      <c r="AK650" s="417"/>
      <c r="AL650" s="417"/>
      <c r="AM650" s="417"/>
      <c r="AN650" s="417"/>
      <c r="AO650" s="417"/>
      <c r="AP650" s="417"/>
      <c r="AQ650" s="417"/>
      <c r="AR650" s="417"/>
      <c r="AS650" s="417"/>
      <c r="AT650" s="417"/>
      <c r="AU650" s="417"/>
      <c r="AV650" s="417"/>
      <c r="AW650" s="417"/>
      <c r="AX650" s="417"/>
      <c r="AY650" s="417"/>
      <c r="AZ650" s="417"/>
      <c r="BA650" s="420"/>
      <c r="BB650" s="496"/>
      <c r="BC650" s="420"/>
      <c r="BD650" s="420"/>
      <c r="BE650" s="420"/>
      <c r="BF650" s="420"/>
      <c r="BG650" s="420"/>
      <c r="BH650" s="420"/>
      <c r="BI650" s="420"/>
      <c r="BJ650" s="420"/>
      <c r="BK650" s="420"/>
      <c r="BL650" s="420"/>
      <c r="BM650" s="420"/>
      <c r="BN650" s="420"/>
      <c r="BO650" s="420"/>
      <c r="BP650" s="420"/>
      <c r="BQ650" s="420"/>
      <c r="BR650" s="420"/>
      <c r="BS650" s="420"/>
      <c r="BT650" s="420"/>
      <c r="BU650" s="420"/>
      <c r="BV650" s="420"/>
      <c r="BW650" s="420"/>
      <c r="BX650" s="420"/>
      <c r="BY650" s="420"/>
      <c r="BZ650" s="420"/>
      <c r="CA650" s="420"/>
      <c r="CB650" s="420"/>
      <c r="CC650" s="420"/>
      <c r="CD650" s="420"/>
      <c r="CE650" s="420"/>
      <c r="CF650" s="420"/>
      <c r="CG650" s="420"/>
      <c r="CH650" s="420"/>
      <c r="CI650" s="420"/>
      <c r="CJ650" s="420"/>
      <c r="CK650" s="420"/>
      <c r="CL650" s="420"/>
      <c r="CM650" s="420"/>
      <c r="CN650" s="420"/>
      <c r="CO650" s="420"/>
      <c r="CP650" s="420"/>
      <c r="CQ650" s="420"/>
      <c r="CR650" s="420"/>
      <c r="CS650" s="420"/>
      <c r="CT650" s="420"/>
      <c r="CU650" s="420"/>
      <c r="CV650" s="420"/>
      <c r="CW650" s="420"/>
      <c r="CX650" s="420"/>
      <c r="CY650" s="420"/>
      <c r="CZ650" s="420"/>
    </row>
    <row r="651" s="424" customFormat="true" ht="25.15" customHeight="true" x14ac:dyDescent="0.2">
      <c r="C651" s="894" t="s">
        <v>219</v>
      </c>
      <c r="D651" s="848"/>
      <c r="E651" s="733">
        <v>1</v>
      </c>
      <c r="F651" s="659"/>
      <c r="G651" s="659"/>
      <c r="H651" s="849"/>
      <c r="I651" s="848"/>
      <c r="J651" s="659"/>
      <c r="K651" s="659"/>
      <c r="L651" s="659"/>
      <c r="M651" s="849"/>
      <c r="N651" s="848"/>
      <c r="O651" s="659"/>
      <c r="P651" s="659"/>
      <c r="Q651" s="659"/>
      <c r="AI651" s="417"/>
      <c r="AJ651" s="417"/>
      <c r="AK651" s="417"/>
      <c r="AL651" s="417"/>
      <c r="AM651" s="417"/>
      <c r="AN651" s="417"/>
      <c r="AO651" s="417"/>
      <c r="AP651" s="417"/>
      <c r="AQ651" s="417"/>
      <c r="AR651" s="417"/>
      <c r="AS651" s="417"/>
      <c r="AT651" s="417"/>
      <c r="AU651" s="417"/>
      <c r="AV651" s="417"/>
      <c r="AW651" s="417"/>
      <c r="AX651" s="417"/>
      <c r="AY651" s="417"/>
      <c r="AZ651" s="417"/>
      <c r="BA651" s="420"/>
      <c r="BB651" s="496"/>
      <c r="BC651" s="420"/>
      <c r="BD651" s="420"/>
      <c r="BE651" s="420"/>
      <c r="BF651" s="420"/>
      <c r="BG651" s="420"/>
      <c r="BH651" s="420"/>
      <c r="BI651" s="420"/>
      <c r="BJ651" s="420"/>
      <c r="BK651" s="420"/>
      <c r="BL651" s="420"/>
      <c r="BM651" s="420"/>
      <c r="BN651" s="420"/>
      <c r="BO651" s="420"/>
      <c r="BP651" s="420"/>
      <c r="BQ651" s="420"/>
      <c r="BR651" s="420"/>
      <c r="BS651" s="420"/>
      <c r="BT651" s="420"/>
      <c r="BU651" s="420"/>
      <c r="BV651" s="420"/>
      <c r="BW651" s="420"/>
      <c r="BX651" s="420"/>
      <c r="BY651" s="420"/>
      <c r="BZ651" s="420"/>
      <c r="CA651" s="420"/>
      <c r="CB651" s="420"/>
      <c r="CC651" s="420"/>
      <c r="CD651" s="420"/>
      <c r="CE651" s="420"/>
      <c r="CF651" s="420"/>
      <c r="CG651" s="420"/>
      <c r="CH651" s="420"/>
      <c r="CI651" s="420"/>
      <c r="CJ651" s="420"/>
      <c r="CK651" s="420"/>
      <c r="CL651" s="420"/>
      <c r="CM651" s="420"/>
      <c r="CN651" s="420"/>
      <c r="CO651" s="420"/>
      <c r="CP651" s="420"/>
      <c r="CQ651" s="420"/>
      <c r="CR651" s="420"/>
      <c r="CS651" s="420"/>
      <c r="CT651" s="420"/>
      <c r="CU651" s="420"/>
      <c r="CV651" s="420"/>
      <c r="CW651" s="420"/>
      <c r="CX651" s="420"/>
      <c r="CY651" s="420"/>
      <c r="CZ651" s="420"/>
    </row>
    <row r="652" s="424" customFormat="true" ht="25.15" customHeight="true" x14ac:dyDescent="0.2">
      <c r="C652" s="849"/>
      <c r="D652" s="848"/>
      <c r="E652" s="660"/>
      <c r="F652" s="659"/>
      <c r="G652" s="659"/>
      <c r="H652" s="849"/>
      <c r="I652" s="848"/>
      <c r="J652" s="659"/>
      <c r="K652" s="659"/>
      <c r="L652" s="659"/>
      <c r="M652" s="849"/>
      <c r="N652" s="848"/>
      <c r="O652" s="659"/>
      <c r="P652" s="659"/>
      <c r="Q652" s="659"/>
      <c r="AI652" s="417"/>
      <c r="AJ652" s="417"/>
      <c r="AK652" s="417"/>
      <c r="AL652" s="417"/>
      <c r="AM652" s="417"/>
      <c r="AN652" s="417"/>
      <c r="AO652" s="417"/>
      <c r="AP652" s="417"/>
      <c r="AQ652" s="417"/>
      <c r="AR652" s="417"/>
      <c r="AS652" s="417"/>
      <c r="AT652" s="417"/>
      <c r="AU652" s="417"/>
      <c r="AV652" s="417"/>
      <c r="AW652" s="417"/>
      <c r="AX652" s="417"/>
      <c r="AY652" s="417"/>
      <c r="AZ652" s="417"/>
      <c r="BA652" s="420"/>
      <c r="BB652" s="496"/>
      <c r="BC652" s="420"/>
      <c r="BD652" s="420"/>
      <c r="BE652" s="420"/>
      <c r="BF652" s="420"/>
      <c r="BG652" s="420"/>
      <c r="BH652" s="420"/>
      <c r="BI652" s="420"/>
      <c r="BJ652" s="420"/>
      <c r="BK652" s="420"/>
      <c r="BL652" s="420"/>
      <c r="BM652" s="420"/>
      <c r="BN652" s="420"/>
      <c r="BO652" s="420"/>
      <c r="BP652" s="420"/>
      <c r="BQ652" s="420"/>
      <c r="BR652" s="420"/>
      <c r="BS652" s="420"/>
      <c r="BT652" s="420"/>
      <c r="BU652" s="420"/>
      <c r="BV652" s="420"/>
      <c r="BW652" s="420"/>
      <c r="BX652" s="420"/>
      <c r="BY652" s="420"/>
      <c r="BZ652" s="420"/>
      <c r="CA652" s="420"/>
      <c r="CB652" s="420"/>
      <c r="CC652" s="420"/>
      <c r="CD652" s="420"/>
      <c r="CE652" s="420"/>
      <c r="CF652" s="420"/>
      <c r="CG652" s="420"/>
      <c r="CH652" s="420"/>
      <c r="CI652" s="420"/>
      <c r="CJ652" s="420"/>
      <c r="CK652" s="420"/>
      <c r="CL652" s="420"/>
      <c r="CM652" s="420"/>
      <c r="CN652" s="420"/>
      <c r="CO652" s="420"/>
      <c r="CP652" s="420"/>
      <c r="CQ652" s="420"/>
      <c r="CR652" s="420"/>
      <c r="CS652" s="420"/>
      <c r="CT652" s="420"/>
      <c r="CU652" s="420"/>
      <c r="CV652" s="420"/>
      <c r="CW652" s="420"/>
      <c r="CX652" s="420"/>
      <c r="CY652" s="420"/>
      <c r="CZ652" s="420"/>
    </row>
    <row r="653" s="424" customFormat="true" ht="25.15" customHeight="true" x14ac:dyDescent="0.2">
      <c r="C653" s="849"/>
      <c r="D653" s="848"/>
      <c r="E653" s="659"/>
      <c r="F653" s="659"/>
      <c r="G653" s="659"/>
      <c r="H653" s="849"/>
      <c r="I653" s="848"/>
      <c r="J653" s="659"/>
      <c r="K653" s="659"/>
      <c r="L653" s="659"/>
      <c r="M653" s="849"/>
      <c r="N653" s="848"/>
      <c r="O653" s="659"/>
      <c r="P653" s="659"/>
      <c r="Q653" s="659"/>
      <c r="AI653" s="417"/>
      <c r="AJ653" s="417"/>
      <c r="AK653" s="417"/>
      <c r="AL653" s="417"/>
      <c r="AM653" s="417"/>
      <c r="AN653" s="417"/>
      <c r="AO653" s="417"/>
      <c r="AP653" s="417"/>
      <c r="AQ653" s="417"/>
      <c r="AR653" s="417"/>
      <c r="AS653" s="417"/>
      <c r="AT653" s="417"/>
      <c r="AU653" s="417"/>
      <c r="AV653" s="417"/>
      <c r="AW653" s="417"/>
      <c r="AX653" s="417"/>
      <c r="AY653" s="417"/>
      <c r="AZ653" s="417"/>
      <c r="BA653" s="420"/>
      <c r="BB653" s="496"/>
      <c r="BC653" s="420"/>
      <c r="BD653" s="420"/>
      <c r="BE653" s="420"/>
      <c r="BF653" s="420"/>
      <c r="BG653" s="420"/>
      <c r="BH653" s="420"/>
      <c r="BI653" s="420"/>
      <c r="BJ653" s="420"/>
      <c r="BK653" s="420"/>
      <c r="BL653" s="420"/>
      <c r="BM653" s="420"/>
      <c r="BN653" s="420"/>
      <c r="BO653" s="420"/>
      <c r="BP653" s="420"/>
      <c r="BQ653" s="420"/>
      <c r="BR653" s="420"/>
      <c r="BS653" s="420"/>
      <c r="BT653" s="420"/>
      <c r="BU653" s="420"/>
      <c r="BV653" s="420"/>
      <c r="BW653" s="420"/>
      <c r="BX653" s="420"/>
      <c r="BY653" s="420"/>
      <c r="BZ653" s="420"/>
      <c r="CA653" s="420"/>
      <c r="CB653" s="420"/>
      <c r="CC653" s="420"/>
      <c r="CD653" s="420"/>
      <c r="CE653" s="420"/>
      <c r="CF653" s="420"/>
      <c r="CG653" s="420"/>
      <c r="CH653" s="420"/>
      <c r="CI653" s="420"/>
      <c r="CJ653" s="420"/>
      <c r="CK653" s="420"/>
      <c r="CL653" s="420"/>
      <c r="CM653" s="420"/>
      <c r="CN653" s="420"/>
      <c r="CO653" s="420"/>
      <c r="CP653" s="420"/>
      <c r="CQ653" s="420"/>
      <c r="CR653" s="420"/>
      <c r="CS653" s="420"/>
      <c r="CT653" s="420"/>
      <c r="CU653" s="420"/>
      <c r="CV653" s="420"/>
      <c r="CW653" s="420"/>
      <c r="CX653" s="420"/>
      <c r="CY653" s="420"/>
      <c r="CZ653" s="420"/>
    </row>
    <row r="654" s="424" customFormat="true" ht="25.15" customHeight="true" x14ac:dyDescent="0.2">
      <c r="C654" s="849"/>
      <c r="D654" s="848"/>
      <c r="E654" s="659"/>
      <c r="F654" s="659"/>
      <c r="G654" s="659"/>
      <c r="H654" s="849"/>
      <c r="I654" s="848"/>
      <c r="J654" s="659"/>
      <c r="K654" s="659"/>
      <c r="L654" s="659"/>
      <c r="M654" s="849"/>
      <c r="N654" s="848"/>
      <c r="O654" s="659"/>
      <c r="P654" s="659"/>
      <c r="Q654" s="659"/>
      <c r="AI654" s="417"/>
      <c r="AJ654" s="417"/>
      <c r="AK654" s="417"/>
      <c r="AL654" s="417"/>
      <c r="AM654" s="417"/>
      <c r="AN654" s="417"/>
      <c r="AO654" s="417"/>
      <c r="AP654" s="417"/>
      <c r="AQ654" s="417"/>
      <c r="AR654" s="417"/>
      <c r="AS654" s="417"/>
      <c r="AT654" s="417"/>
      <c r="AU654" s="417"/>
      <c r="AV654" s="417"/>
      <c r="AW654" s="417"/>
      <c r="AX654" s="417"/>
      <c r="AY654" s="417"/>
      <c r="AZ654" s="417"/>
      <c r="BA654" s="420"/>
      <c r="BB654" s="496"/>
      <c r="BC654" s="420"/>
      <c r="BD654" s="420"/>
      <c r="BE654" s="420"/>
      <c r="BF654" s="420"/>
      <c r="BG654" s="420"/>
      <c r="BH654" s="420"/>
      <c r="BI654" s="420"/>
      <c r="BJ654" s="420"/>
      <c r="BK654" s="420"/>
      <c r="BL654" s="420"/>
      <c r="BM654" s="420"/>
      <c r="BN654" s="420"/>
      <c r="BO654" s="420"/>
      <c r="BP654" s="420"/>
      <c r="BQ654" s="420"/>
      <c r="BR654" s="420"/>
      <c r="BS654" s="420"/>
      <c r="BT654" s="420"/>
      <c r="BU654" s="420"/>
      <c r="BV654" s="420"/>
      <c r="BW654" s="420"/>
      <c r="BX654" s="420"/>
      <c r="BY654" s="420"/>
      <c r="BZ654" s="420"/>
      <c r="CA654" s="420"/>
      <c r="CB654" s="420"/>
      <c r="CC654" s="420"/>
      <c r="CD654" s="420"/>
      <c r="CE654" s="420"/>
      <c r="CF654" s="420"/>
      <c r="CG654" s="420"/>
      <c r="CH654" s="420"/>
      <c r="CI654" s="420"/>
      <c r="CJ654" s="420"/>
      <c r="CK654" s="420"/>
      <c r="CL654" s="420"/>
      <c r="CM654" s="420"/>
      <c r="CN654" s="420"/>
      <c r="CO654" s="420"/>
      <c r="CP654" s="420"/>
      <c r="CQ654" s="420"/>
      <c r="CR654" s="420"/>
      <c r="CS654" s="420"/>
      <c r="CT654" s="420"/>
      <c r="CU654" s="420"/>
      <c r="CV654" s="420"/>
      <c r="CW654" s="420"/>
      <c r="CX654" s="420"/>
      <c r="CY654" s="420"/>
      <c r="CZ654" s="420"/>
    </row>
    <row r="655" s="424" customFormat="true" ht="25.15" customHeight="true" x14ac:dyDescent="0.2">
      <c r="C655" s="849"/>
      <c r="D655" s="848"/>
      <c r="E655" s="659"/>
      <c r="F655" s="659"/>
      <c r="G655" s="659"/>
      <c r="H655" s="849"/>
      <c r="I655" s="848"/>
      <c r="J655" s="659"/>
      <c r="K655" s="659"/>
      <c r="L655" s="659"/>
      <c r="M655" s="849"/>
      <c r="N655" s="848"/>
      <c r="O655" s="659"/>
      <c r="P655" s="659"/>
      <c r="Q655" s="659"/>
      <c r="AI655" s="417"/>
      <c r="AJ655" s="417"/>
      <c r="AK655" s="417"/>
      <c r="AL655" s="417"/>
      <c r="AM655" s="417"/>
      <c r="AN655" s="417"/>
      <c r="AO655" s="417"/>
      <c r="AP655" s="417"/>
      <c r="AQ655" s="417"/>
      <c r="AR655" s="417"/>
      <c r="AS655" s="417"/>
      <c r="AT655" s="417"/>
      <c r="AU655" s="417"/>
      <c r="AV655" s="417"/>
      <c r="AW655" s="417"/>
      <c r="AX655" s="417"/>
      <c r="AY655" s="417"/>
      <c r="AZ655" s="417"/>
      <c r="BA655" s="420"/>
      <c r="BB655" s="496"/>
      <c r="BC655" s="420"/>
      <c r="BD655" s="420"/>
      <c r="BE655" s="420"/>
      <c r="BF655" s="420"/>
      <c r="BG655" s="420"/>
      <c r="BH655" s="420"/>
      <c r="BI655" s="420"/>
      <c r="BJ655" s="420"/>
      <c r="BK655" s="420"/>
      <c r="BL655" s="420"/>
      <c r="BM655" s="420"/>
      <c r="BN655" s="420"/>
      <c r="BO655" s="420"/>
      <c r="BP655" s="420"/>
      <c r="BQ655" s="420"/>
      <c r="BR655" s="420"/>
      <c r="BS655" s="420"/>
      <c r="BT655" s="420"/>
      <c r="BU655" s="420"/>
      <c r="BV655" s="420"/>
      <c r="BW655" s="420"/>
      <c r="BX655" s="420"/>
      <c r="BY655" s="420"/>
      <c r="BZ655" s="420"/>
      <c r="CA655" s="420"/>
      <c r="CB655" s="420"/>
      <c r="CC655" s="420"/>
      <c r="CD655" s="420"/>
      <c r="CE655" s="420"/>
      <c r="CF655" s="420"/>
      <c r="CG655" s="420"/>
      <c r="CH655" s="420"/>
      <c r="CI655" s="420"/>
      <c r="CJ655" s="420"/>
      <c r="CK655" s="420"/>
      <c r="CL655" s="420"/>
      <c r="CM655" s="420"/>
      <c r="CN655" s="420"/>
      <c r="CO655" s="420"/>
      <c r="CP655" s="420"/>
      <c r="CQ655" s="420"/>
      <c r="CR655" s="420"/>
      <c r="CS655" s="420"/>
      <c r="CT655" s="420"/>
      <c r="CU655" s="420"/>
      <c r="CV655" s="420"/>
      <c r="CW655" s="420"/>
      <c r="CX655" s="420"/>
      <c r="CY655" s="420"/>
      <c r="CZ655" s="420"/>
    </row>
    <row r="656" s="424" customFormat="true" ht="25.15" customHeight="true" x14ac:dyDescent="0.2">
      <c r="C656" s="849"/>
      <c r="D656" s="848"/>
      <c r="E656" s="659"/>
      <c r="F656" s="659"/>
      <c r="G656" s="659"/>
      <c r="H656" s="849"/>
      <c r="I656" s="848"/>
      <c r="J656" s="659"/>
      <c r="K656" s="659"/>
      <c r="L656" s="659"/>
      <c r="M656" s="849"/>
      <c r="N656" s="848"/>
      <c r="O656" s="659"/>
      <c r="P656" s="659"/>
      <c r="Q656" s="659"/>
      <c r="AI656" s="417"/>
      <c r="AJ656" s="417"/>
      <c r="AK656" s="417"/>
      <c r="AL656" s="417"/>
      <c r="AM656" s="417"/>
      <c r="AN656" s="417"/>
      <c r="AO656" s="417"/>
      <c r="AP656" s="417"/>
      <c r="AQ656" s="417"/>
      <c r="AR656" s="417"/>
      <c r="AS656" s="417"/>
      <c r="AT656" s="417"/>
      <c r="AU656" s="417"/>
      <c r="AV656" s="417"/>
      <c r="AW656" s="417"/>
      <c r="AX656" s="417"/>
      <c r="AY656" s="417"/>
      <c r="AZ656" s="417"/>
      <c r="BA656" s="420"/>
      <c r="BB656" s="496"/>
      <c r="BC656" s="420"/>
      <c r="BD656" s="420"/>
      <c r="BE656" s="420"/>
      <c r="BF656" s="420"/>
      <c r="BG656" s="420"/>
      <c r="BH656" s="420"/>
      <c r="BI656" s="420"/>
      <c r="BJ656" s="420"/>
      <c r="BK656" s="420"/>
      <c r="BL656" s="420"/>
      <c r="BM656" s="420"/>
      <c r="BN656" s="420"/>
      <c r="BO656" s="420"/>
      <c r="BP656" s="420"/>
      <c r="BQ656" s="420"/>
      <c r="BR656" s="420"/>
      <c r="BS656" s="420"/>
      <c r="BT656" s="420"/>
      <c r="BU656" s="420"/>
      <c r="BV656" s="420"/>
      <c r="BW656" s="420"/>
      <c r="BX656" s="420"/>
      <c r="BY656" s="420"/>
      <c r="BZ656" s="420"/>
      <c r="CA656" s="420"/>
      <c r="CB656" s="420"/>
      <c r="CC656" s="420"/>
      <c r="CD656" s="420"/>
      <c r="CE656" s="420"/>
      <c r="CF656" s="420"/>
      <c r="CG656" s="420"/>
      <c r="CH656" s="420"/>
      <c r="CI656" s="420"/>
      <c r="CJ656" s="420"/>
      <c r="CK656" s="420"/>
      <c r="CL656" s="420"/>
      <c r="CM656" s="420"/>
      <c r="CN656" s="420"/>
      <c r="CO656" s="420"/>
      <c r="CP656" s="420"/>
      <c r="CQ656" s="420"/>
      <c r="CR656" s="420"/>
      <c r="CS656" s="420"/>
      <c r="CT656" s="420"/>
      <c r="CU656" s="420"/>
      <c r="CV656" s="420"/>
      <c r="CW656" s="420"/>
      <c r="CX656" s="420"/>
      <c r="CY656" s="420"/>
      <c r="CZ656" s="420"/>
    </row>
    <row r="657" s="424" customFormat="true" ht="25.15" customHeight="true" x14ac:dyDescent="0.2">
      <c r="C657" s="849"/>
      <c r="D657" s="848"/>
      <c r="E657" s="659"/>
      <c r="F657" s="659"/>
      <c r="G657" s="659"/>
      <c r="H657" s="849"/>
      <c r="I657" s="848"/>
      <c r="J657" s="659"/>
      <c r="K657" s="659"/>
      <c r="L657" s="659"/>
      <c r="M657" s="849"/>
      <c r="N657" s="848"/>
      <c r="O657" s="659"/>
      <c r="P657" s="659"/>
      <c r="Q657" s="659"/>
      <c r="AI657" s="417"/>
      <c r="AJ657" s="417"/>
      <c r="AK657" s="417"/>
      <c r="AL657" s="417"/>
      <c r="AM657" s="417"/>
      <c r="AN657" s="417"/>
      <c r="AO657" s="417"/>
      <c r="AP657" s="417"/>
      <c r="AQ657" s="417"/>
      <c r="AR657" s="417"/>
      <c r="AS657" s="417"/>
      <c r="AT657" s="417"/>
      <c r="AU657" s="417"/>
      <c r="AV657" s="417"/>
      <c r="AW657" s="417"/>
      <c r="AX657" s="417"/>
      <c r="AY657" s="417"/>
      <c r="AZ657" s="417"/>
      <c r="BA657" s="420"/>
      <c r="BB657" s="496"/>
      <c r="BC657" s="420"/>
      <c r="BD657" s="420"/>
      <c r="BE657" s="420"/>
      <c r="BF657" s="420"/>
      <c r="BG657" s="420"/>
      <c r="BH657" s="420"/>
      <c r="BI657" s="420"/>
      <c r="BJ657" s="420"/>
      <c r="BK657" s="420"/>
      <c r="BL657" s="420"/>
      <c r="BM657" s="420"/>
      <c r="BN657" s="420"/>
      <c r="BO657" s="420"/>
      <c r="BP657" s="420"/>
      <c r="BQ657" s="420"/>
      <c r="BR657" s="420"/>
      <c r="BS657" s="420"/>
      <c r="BT657" s="420"/>
      <c r="BU657" s="420"/>
      <c r="BV657" s="420"/>
      <c r="BW657" s="420"/>
      <c r="BX657" s="420"/>
      <c r="BY657" s="420"/>
      <c r="BZ657" s="420"/>
      <c r="CA657" s="420"/>
      <c r="CB657" s="420"/>
      <c r="CC657" s="420"/>
      <c r="CD657" s="420"/>
      <c r="CE657" s="420"/>
      <c r="CF657" s="420"/>
      <c r="CG657" s="420"/>
      <c r="CH657" s="420"/>
      <c r="CI657" s="420"/>
      <c r="CJ657" s="420"/>
      <c r="CK657" s="420"/>
      <c r="CL657" s="420"/>
      <c r="CM657" s="420"/>
      <c r="CN657" s="420"/>
      <c r="CO657" s="420"/>
      <c r="CP657" s="420"/>
      <c r="CQ657" s="420"/>
      <c r="CR657" s="420"/>
      <c r="CS657" s="420"/>
      <c r="CT657" s="420"/>
      <c r="CU657" s="420"/>
      <c r="CV657" s="420"/>
      <c r="CW657" s="420"/>
      <c r="CX657" s="420"/>
      <c r="CY657" s="420"/>
      <c r="CZ657" s="420"/>
    </row>
    <row r="658" s="424" customFormat="true" ht="25.15" customHeight="true" x14ac:dyDescent="0.2">
      <c r="C658" s="849"/>
      <c r="D658" s="848"/>
      <c r="E658" s="659"/>
      <c r="F658" s="659"/>
      <c r="G658" s="659"/>
      <c r="H658" s="849"/>
      <c r="I658" s="848"/>
      <c r="J658" s="659"/>
      <c r="K658" s="659"/>
      <c r="L658" s="659"/>
      <c r="M658" s="849"/>
      <c r="N658" s="848"/>
      <c r="O658" s="659"/>
      <c r="P658" s="659"/>
      <c r="Q658" s="659"/>
      <c r="AI658" s="417"/>
      <c r="AJ658" s="417"/>
      <c r="AK658" s="417"/>
      <c r="AL658" s="417"/>
      <c r="AM658" s="417"/>
      <c r="AN658" s="417"/>
      <c r="AO658" s="417"/>
      <c r="AP658" s="417"/>
      <c r="AQ658" s="417"/>
      <c r="AR658" s="417"/>
      <c r="AS658" s="417"/>
      <c r="AT658" s="417"/>
      <c r="AU658" s="417"/>
      <c r="AV658" s="417"/>
      <c r="AW658" s="417"/>
      <c r="AX658" s="417"/>
      <c r="AY658" s="417"/>
      <c r="AZ658" s="417"/>
      <c r="BA658" s="420"/>
      <c r="BB658" s="496"/>
      <c r="BC658" s="420"/>
      <c r="BD658" s="420"/>
      <c r="BE658" s="420"/>
      <c r="BF658" s="420"/>
      <c r="BG658" s="420"/>
      <c r="BH658" s="420"/>
      <c r="BI658" s="420"/>
      <c r="BJ658" s="420"/>
      <c r="BK658" s="420"/>
      <c r="BL658" s="420"/>
      <c r="BM658" s="420"/>
      <c r="BN658" s="420"/>
      <c r="BO658" s="420"/>
      <c r="BP658" s="420"/>
      <c r="BQ658" s="420"/>
      <c r="BR658" s="420"/>
      <c r="BS658" s="420"/>
      <c r="BT658" s="420"/>
      <c r="BU658" s="420"/>
      <c r="BV658" s="420"/>
      <c r="BW658" s="420"/>
      <c r="BX658" s="420"/>
      <c r="BY658" s="420"/>
      <c r="BZ658" s="420"/>
      <c r="CA658" s="420"/>
      <c r="CB658" s="420"/>
      <c r="CC658" s="420"/>
      <c r="CD658" s="420"/>
      <c r="CE658" s="420"/>
      <c r="CF658" s="420"/>
      <c r="CG658" s="420"/>
      <c r="CH658" s="420"/>
      <c r="CI658" s="420"/>
      <c r="CJ658" s="420"/>
      <c r="CK658" s="420"/>
      <c r="CL658" s="420"/>
      <c r="CM658" s="420"/>
      <c r="CN658" s="420"/>
      <c r="CO658" s="420"/>
      <c r="CP658" s="420"/>
      <c r="CQ658" s="420"/>
      <c r="CR658" s="420"/>
      <c r="CS658" s="420"/>
      <c r="CT658" s="420"/>
      <c r="CU658" s="420"/>
      <c r="CV658" s="420"/>
      <c r="CW658" s="420"/>
      <c r="CX658" s="420"/>
      <c r="CY658" s="420"/>
      <c r="CZ658" s="420"/>
    </row>
    <row r="659" s="424" customFormat="true" ht="25.15" customHeight="true" x14ac:dyDescent="0.2">
      <c r="C659" s="849"/>
      <c r="D659" s="848"/>
      <c r="E659" s="659"/>
      <c r="F659" s="659"/>
      <c r="G659" s="659"/>
      <c r="H659" s="849"/>
      <c r="I659" s="848"/>
      <c r="J659" s="659"/>
      <c r="K659" s="659"/>
      <c r="L659" s="659"/>
      <c r="M659" s="849"/>
      <c r="N659" s="848"/>
      <c r="O659" s="659"/>
      <c r="P659" s="659"/>
      <c r="Q659" s="659"/>
      <c r="AI659" s="417"/>
      <c r="AJ659" s="417"/>
      <c r="AK659" s="417"/>
      <c r="AL659" s="417"/>
      <c r="AM659" s="417"/>
      <c r="AN659" s="417"/>
      <c r="AO659" s="417"/>
      <c r="AP659" s="417"/>
      <c r="AQ659" s="417"/>
      <c r="AR659" s="417"/>
      <c r="AS659" s="417"/>
      <c r="AT659" s="417"/>
      <c r="AU659" s="417"/>
      <c r="AV659" s="417"/>
      <c r="AW659" s="417"/>
      <c r="AX659" s="417"/>
      <c r="AY659" s="417"/>
      <c r="AZ659" s="417"/>
      <c r="BA659" s="420"/>
      <c r="BB659" s="496"/>
      <c r="BC659" s="420"/>
      <c r="BD659" s="420"/>
      <c r="BE659" s="420"/>
      <c r="BF659" s="420"/>
      <c r="BG659" s="420"/>
      <c r="BH659" s="420"/>
      <c r="BI659" s="420"/>
      <c r="BJ659" s="420"/>
      <c r="BK659" s="420"/>
      <c r="BL659" s="420"/>
      <c r="BM659" s="420"/>
      <c r="BN659" s="420"/>
      <c r="BO659" s="420"/>
      <c r="BP659" s="420"/>
      <c r="BQ659" s="420"/>
      <c r="BR659" s="420"/>
      <c r="BS659" s="420"/>
      <c r="BT659" s="420"/>
      <c r="BU659" s="420"/>
      <c r="BV659" s="420"/>
      <c r="BW659" s="420"/>
      <c r="BX659" s="420"/>
      <c r="BY659" s="420"/>
      <c r="BZ659" s="420"/>
      <c r="CA659" s="420"/>
      <c r="CB659" s="420"/>
      <c r="CC659" s="420"/>
      <c r="CD659" s="420"/>
      <c r="CE659" s="420"/>
      <c r="CF659" s="420"/>
      <c r="CG659" s="420"/>
      <c r="CH659" s="420"/>
      <c r="CI659" s="420"/>
      <c r="CJ659" s="420"/>
      <c r="CK659" s="420"/>
      <c r="CL659" s="420"/>
      <c r="CM659" s="420"/>
      <c r="CN659" s="420"/>
      <c r="CO659" s="420"/>
      <c r="CP659" s="420"/>
      <c r="CQ659" s="420"/>
      <c r="CR659" s="420"/>
      <c r="CS659" s="420"/>
      <c r="CT659" s="420"/>
      <c r="CU659" s="420"/>
      <c r="CV659" s="420"/>
      <c r="CW659" s="420"/>
      <c r="CX659" s="420"/>
      <c r="CY659" s="420"/>
      <c r="CZ659" s="420"/>
    </row>
    <row r="660" s="424" customFormat="true" ht="25.15" customHeight="true" x14ac:dyDescent="0.2">
      <c r="C660" s="849"/>
      <c r="D660" s="848"/>
      <c r="E660" s="659"/>
      <c r="F660" s="659"/>
      <c r="G660" s="659"/>
      <c r="H660" s="849"/>
      <c r="I660" s="848"/>
      <c r="J660" s="659"/>
      <c r="K660" s="659"/>
      <c r="L660" s="659"/>
      <c r="M660" s="849"/>
      <c r="N660" s="848"/>
      <c r="O660" s="659"/>
      <c r="P660" s="659"/>
      <c r="Q660" s="659"/>
      <c r="AI660" s="417"/>
      <c r="AJ660" s="417"/>
      <c r="AK660" s="417"/>
      <c r="AL660" s="417"/>
      <c r="AM660" s="417"/>
      <c r="AN660" s="417"/>
      <c r="AO660" s="417"/>
      <c r="AP660" s="417"/>
      <c r="AQ660" s="417"/>
      <c r="AR660" s="417"/>
      <c r="AS660" s="417"/>
      <c r="AT660" s="417"/>
      <c r="AU660" s="417"/>
      <c r="AV660" s="417"/>
      <c r="AW660" s="417"/>
      <c r="AX660" s="417"/>
      <c r="AY660" s="417"/>
      <c r="AZ660" s="417"/>
      <c r="BA660" s="420"/>
      <c r="BB660" s="496"/>
      <c r="BC660" s="420"/>
      <c r="BD660" s="420"/>
      <c r="BE660" s="420"/>
      <c r="BF660" s="420"/>
      <c r="BG660" s="420"/>
      <c r="BH660" s="420"/>
      <c r="BI660" s="420"/>
      <c r="BJ660" s="420"/>
      <c r="BK660" s="420"/>
      <c r="BL660" s="420"/>
      <c r="BM660" s="420"/>
      <c r="BN660" s="420"/>
      <c r="BO660" s="420"/>
      <c r="BP660" s="420"/>
      <c r="BQ660" s="420"/>
      <c r="BR660" s="420"/>
      <c r="BS660" s="420"/>
      <c r="BT660" s="420"/>
      <c r="BU660" s="420"/>
      <c r="BV660" s="420"/>
      <c r="BW660" s="420"/>
      <c r="BX660" s="420"/>
      <c r="BY660" s="420"/>
      <c r="BZ660" s="420"/>
      <c r="CA660" s="420"/>
      <c r="CB660" s="420"/>
      <c r="CC660" s="420"/>
      <c r="CD660" s="420"/>
      <c r="CE660" s="420"/>
      <c r="CF660" s="420"/>
      <c r="CG660" s="420"/>
      <c r="CH660" s="420"/>
      <c r="CI660" s="420"/>
      <c r="CJ660" s="420"/>
      <c r="CK660" s="420"/>
      <c r="CL660" s="420"/>
      <c r="CM660" s="420"/>
      <c r="CN660" s="420"/>
      <c r="CO660" s="420"/>
      <c r="CP660" s="420"/>
      <c r="CQ660" s="420"/>
      <c r="CR660" s="420"/>
      <c r="CS660" s="420"/>
      <c r="CT660" s="420"/>
      <c r="CU660" s="420"/>
      <c r="CV660" s="420"/>
      <c r="CW660" s="420"/>
      <c r="CX660" s="420"/>
      <c r="CY660" s="420"/>
      <c r="CZ660" s="420"/>
    </row>
    <row r="661" s="424" customFormat="true" ht="25.15" customHeight="true" x14ac:dyDescent="0.2">
      <c r="C661" s="849"/>
      <c r="D661" s="848"/>
      <c r="E661" s="659"/>
      <c r="F661" s="659"/>
      <c r="G661" s="659"/>
      <c r="H661" s="849"/>
      <c r="I661" s="848"/>
      <c r="J661" s="659"/>
      <c r="K661" s="659"/>
      <c r="L661" s="659"/>
      <c r="M661" s="849"/>
      <c r="N661" s="848"/>
      <c r="O661" s="659"/>
      <c r="P661" s="659"/>
      <c r="Q661" s="659"/>
      <c r="AI661" s="417"/>
      <c r="AJ661" s="417"/>
      <c r="AK661" s="417"/>
      <c r="AL661" s="417"/>
      <c r="AM661" s="417"/>
      <c r="AN661" s="417"/>
      <c r="AO661" s="417"/>
      <c r="AP661" s="417"/>
      <c r="AQ661" s="417"/>
      <c r="AR661" s="417"/>
      <c r="AS661" s="417"/>
      <c r="AT661" s="417"/>
      <c r="AU661" s="417"/>
      <c r="AV661" s="417"/>
      <c r="AW661" s="417"/>
      <c r="AX661" s="417"/>
      <c r="AY661" s="417"/>
      <c r="AZ661" s="417"/>
      <c r="BA661" s="420"/>
      <c r="BB661" s="496"/>
      <c r="BC661" s="420"/>
      <c r="BD661" s="420"/>
      <c r="BE661" s="420"/>
      <c r="BF661" s="420"/>
      <c r="BG661" s="420"/>
      <c r="BH661" s="420"/>
      <c r="BI661" s="420"/>
      <c r="BJ661" s="420"/>
      <c r="BK661" s="420"/>
      <c r="BL661" s="420"/>
      <c r="BM661" s="420"/>
      <c r="BN661" s="420"/>
      <c r="BO661" s="420"/>
      <c r="BP661" s="420"/>
      <c r="BQ661" s="420"/>
      <c r="BR661" s="420"/>
      <c r="BS661" s="420"/>
      <c r="BT661" s="420"/>
      <c r="BU661" s="420"/>
      <c r="BV661" s="420"/>
      <c r="BW661" s="420"/>
      <c r="BX661" s="420"/>
      <c r="BY661" s="420"/>
      <c r="BZ661" s="420"/>
      <c r="CA661" s="420"/>
      <c r="CB661" s="420"/>
      <c r="CC661" s="420"/>
      <c r="CD661" s="420"/>
      <c r="CE661" s="420"/>
      <c r="CF661" s="420"/>
      <c r="CG661" s="420"/>
      <c r="CH661" s="420"/>
      <c r="CI661" s="420"/>
      <c r="CJ661" s="420"/>
      <c r="CK661" s="420"/>
      <c r="CL661" s="420"/>
      <c r="CM661" s="420"/>
      <c r="CN661" s="420"/>
      <c r="CO661" s="420"/>
      <c r="CP661" s="420"/>
      <c r="CQ661" s="420"/>
      <c r="CR661" s="420"/>
      <c r="CS661" s="420"/>
      <c r="CT661" s="420"/>
      <c r="CU661" s="420"/>
      <c r="CV661" s="420"/>
      <c r="CW661" s="420"/>
      <c r="CX661" s="420"/>
      <c r="CY661" s="420"/>
      <c r="CZ661" s="420"/>
    </row>
    <row r="662" s="424" customFormat="true" ht="25.15" customHeight="true" x14ac:dyDescent="0.2">
      <c r="C662" s="849"/>
      <c r="D662" s="848"/>
      <c r="E662" s="659"/>
      <c r="F662" s="659"/>
      <c r="G662" s="659"/>
      <c r="H662" s="849"/>
      <c r="I662" s="848"/>
      <c r="J662" s="659"/>
      <c r="K662" s="659"/>
      <c r="L662" s="659"/>
      <c r="M662" s="849"/>
      <c r="N662" s="848"/>
      <c r="O662" s="659"/>
      <c r="P662" s="659"/>
      <c r="Q662" s="659"/>
      <c r="AI662" s="417"/>
      <c r="AJ662" s="417"/>
      <c r="AK662" s="417"/>
      <c r="AL662" s="417"/>
      <c r="AM662" s="417"/>
      <c r="AN662" s="417"/>
      <c r="AO662" s="417"/>
      <c r="AP662" s="417"/>
      <c r="AQ662" s="417"/>
      <c r="AR662" s="417"/>
      <c r="AS662" s="417"/>
      <c r="AT662" s="417"/>
      <c r="AU662" s="417"/>
      <c r="AV662" s="417"/>
      <c r="AW662" s="417"/>
      <c r="AX662" s="417"/>
      <c r="AY662" s="417"/>
      <c r="AZ662" s="417"/>
      <c r="BA662" s="420"/>
      <c r="BB662" s="496"/>
      <c r="BC662" s="420"/>
      <c r="BD662" s="420"/>
      <c r="BE662" s="420"/>
      <c r="BF662" s="420"/>
      <c r="BG662" s="420"/>
      <c r="BH662" s="420"/>
      <c r="BI662" s="420"/>
      <c r="BJ662" s="420"/>
      <c r="BK662" s="420"/>
      <c r="BL662" s="420"/>
      <c r="BM662" s="420"/>
      <c r="BN662" s="420"/>
      <c r="BO662" s="420"/>
      <c r="BP662" s="420"/>
      <c r="BQ662" s="420"/>
      <c r="BR662" s="420"/>
      <c r="BS662" s="420"/>
      <c r="BT662" s="420"/>
      <c r="BU662" s="420"/>
      <c r="BV662" s="420"/>
      <c r="BW662" s="420"/>
      <c r="BX662" s="420"/>
      <c r="BY662" s="420"/>
      <c r="BZ662" s="420"/>
      <c r="CA662" s="420"/>
      <c r="CB662" s="420"/>
      <c r="CC662" s="420"/>
      <c r="CD662" s="420"/>
      <c r="CE662" s="420"/>
      <c r="CF662" s="420"/>
      <c r="CG662" s="420"/>
      <c r="CH662" s="420"/>
      <c r="CI662" s="420"/>
      <c r="CJ662" s="420"/>
      <c r="CK662" s="420"/>
      <c r="CL662" s="420"/>
      <c r="CM662" s="420"/>
      <c r="CN662" s="420"/>
      <c r="CO662" s="420"/>
      <c r="CP662" s="420"/>
      <c r="CQ662" s="420"/>
      <c r="CR662" s="420"/>
      <c r="CS662" s="420"/>
      <c r="CT662" s="420"/>
      <c r="CU662" s="420"/>
      <c r="CV662" s="420"/>
      <c r="CW662" s="420"/>
      <c r="CX662" s="420"/>
      <c r="CY662" s="420"/>
      <c r="CZ662" s="420"/>
    </row>
    <row r="663" s="424" customFormat="true" ht="25.15" customHeight="true" x14ac:dyDescent="0.2">
      <c r="C663" s="849"/>
      <c r="D663" s="848"/>
      <c r="E663" s="659"/>
      <c r="F663" s="659"/>
      <c r="G663" s="659"/>
      <c r="H663" s="849"/>
      <c r="I663" s="848"/>
      <c r="J663" s="659"/>
      <c r="K663" s="659"/>
      <c r="L663" s="659"/>
      <c r="M663" s="849"/>
      <c r="N663" s="848"/>
      <c r="O663" s="659"/>
      <c r="P663" s="659"/>
      <c r="Q663" s="659"/>
      <c r="AI663" s="417"/>
      <c r="AJ663" s="417"/>
      <c r="AK663" s="417"/>
      <c r="AL663" s="417"/>
      <c r="AM663" s="417"/>
      <c r="AN663" s="417"/>
      <c r="AO663" s="417"/>
      <c r="AP663" s="417"/>
      <c r="AQ663" s="417"/>
      <c r="AR663" s="417"/>
      <c r="AS663" s="417"/>
      <c r="AT663" s="417"/>
      <c r="AU663" s="417"/>
      <c r="AV663" s="417"/>
      <c r="AW663" s="417"/>
      <c r="AX663" s="417"/>
      <c r="AY663" s="417"/>
      <c r="AZ663" s="417"/>
      <c r="BA663" s="420"/>
      <c r="BB663" s="496"/>
      <c r="BC663" s="420"/>
      <c r="BD663" s="420"/>
      <c r="BE663" s="420"/>
      <c r="BF663" s="420"/>
      <c r="BG663" s="420"/>
      <c r="BH663" s="420"/>
      <c r="BI663" s="420"/>
      <c r="BJ663" s="420"/>
      <c r="BK663" s="420"/>
      <c r="BL663" s="420"/>
      <c r="BM663" s="420"/>
      <c r="BN663" s="420"/>
      <c r="BO663" s="420"/>
      <c r="BP663" s="420"/>
      <c r="BQ663" s="420"/>
      <c r="BR663" s="420"/>
      <c r="BS663" s="420"/>
      <c r="BT663" s="420"/>
      <c r="BU663" s="420"/>
      <c r="BV663" s="420"/>
      <c r="BW663" s="420"/>
      <c r="BX663" s="420"/>
      <c r="BY663" s="420"/>
      <c r="BZ663" s="420"/>
      <c r="CA663" s="420"/>
      <c r="CB663" s="420"/>
      <c r="CC663" s="420"/>
      <c r="CD663" s="420"/>
      <c r="CE663" s="420"/>
      <c r="CF663" s="420"/>
      <c r="CG663" s="420"/>
      <c r="CH663" s="420"/>
      <c r="CI663" s="420"/>
      <c r="CJ663" s="420"/>
      <c r="CK663" s="420"/>
      <c r="CL663" s="420"/>
      <c r="CM663" s="420"/>
      <c r="CN663" s="420"/>
      <c r="CO663" s="420"/>
      <c r="CP663" s="420"/>
      <c r="CQ663" s="420"/>
      <c r="CR663" s="420"/>
      <c r="CS663" s="420"/>
      <c r="CT663" s="420"/>
      <c r="CU663" s="420"/>
      <c r="CV663" s="420"/>
      <c r="CW663" s="420"/>
      <c r="CX663" s="420"/>
      <c r="CY663" s="420"/>
      <c r="CZ663" s="420"/>
    </row>
    <row r="664" s="424" customFormat="true" ht="25.15" customHeight="true" x14ac:dyDescent="0.2">
      <c r="C664" s="849"/>
      <c r="D664" s="848"/>
      <c r="E664" s="659"/>
      <c r="F664" s="659"/>
      <c r="G664" s="659"/>
      <c r="H664" s="849"/>
      <c r="I664" s="848"/>
      <c r="J664" s="659"/>
      <c r="K664" s="659"/>
      <c r="L664" s="659"/>
      <c r="M664" s="849"/>
      <c r="N664" s="848"/>
      <c r="O664" s="659"/>
      <c r="P664" s="659"/>
      <c r="Q664" s="659"/>
      <c r="AI664" s="417"/>
      <c r="AJ664" s="417"/>
      <c r="AK664" s="417"/>
      <c r="AL664" s="417"/>
      <c r="AM664" s="417"/>
      <c r="AN664" s="417"/>
      <c r="AO664" s="417"/>
      <c r="AP664" s="417"/>
      <c r="AQ664" s="417"/>
      <c r="AR664" s="417"/>
      <c r="AS664" s="417"/>
      <c r="AT664" s="417"/>
      <c r="AU664" s="417"/>
      <c r="AV664" s="417"/>
      <c r="AW664" s="417"/>
      <c r="AX664" s="417"/>
      <c r="AY664" s="417"/>
      <c r="AZ664" s="417"/>
      <c r="BA664" s="420"/>
      <c r="BB664" s="496"/>
      <c r="BC664" s="420"/>
      <c r="BD664" s="420"/>
      <c r="BE664" s="420"/>
      <c r="BF664" s="420"/>
      <c r="BG664" s="420"/>
      <c r="BH664" s="420"/>
      <c r="BI664" s="420"/>
      <c r="BJ664" s="420"/>
      <c r="BK664" s="420"/>
      <c r="BL664" s="420"/>
      <c r="BM664" s="420"/>
      <c r="BN664" s="420"/>
      <c r="BO664" s="420"/>
      <c r="BP664" s="420"/>
      <c r="BQ664" s="420"/>
      <c r="BR664" s="420"/>
      <c r="BS664" s="420"/>
      <c r="BT664" s="420"/>
      <c r="BU664" s="420"/>
      <c r="BV664" s="420"/>
      <c r="BW664" s="420"/>
      <c r="BX664" s="420"/>
      <c r="BY664" s="420"/>
      <c r="BZ664" s="420"/>
      <c r="CA664" s="420"/>
      <c r="CB664" s="420"/>
      <c r="CC664" s="420"/>
      <c r="CD664" s="420"/>
      <c r="CE664" s="420"/>
      <c r="CF664" s="420"/>
      <c r="CG664" s="420"/>
      <c r="CH664" s="420"/>
      <c r="CI664" s="420"/>
      <c r="CJ664" s="420"/>
      <c r="CK664" s="420"/>
      <c r="CL664" s="420"/>
      <c r="CM664" s="420"/>
      <c r="CN664" s="420"/>
      <c r="CO664" s="420"/>
      <c r="CP664" s="420"/>
      <c r="CQ664" s="420"/>
      <c r="CR664" s="420"/>
      <c r="CS664" s="420"/>
      <c r="CT664" s="420"/>
      <c r="CU664" s="420"/>
      <c r="CV664" s="420"/>
      <c r="CW664" s="420"/>
      <c r="CX664" s="420"/>
      <c r="CY664" s="420"/>
      <c r="CZ664" s="420"/>
    </row>
    <row r="665" s="424" customFormat="true" ht="25.15" customHeight="true" x14ac:dyDescent="0.2">
      <c r="C665" s="849"/>
      <c r="D665" s="848"/>
      <c r="E665" s="659"/>
      <c r="F665" s="659"/>
      <c r="G665" s="659"/>
      <c r="H665" s="849"/>
      <c r="I665" s="848"/>
      <c r="J665" s="659"/>
      <c r="K665" s="659"/>
      <c r="L665" s="659"/>
      <c r="M665" s="849"/>
      <c r="N665" s="848"/>
      <c r="O665" s="659"/>
      <c r="P665" s="659"/>
      <c r="Q665" s="659"/>
      <c r="AI665" s="417"/>
      <c r="AJ665" s="417"/>
      <c r="AK665" s="417"/>
      <c r="AL665" s="417"/>
      <c r="AM665" s="417"/>
      <c r="AN665" s="417"/>
      <c r="AO665" s="417"/>
      <c r="AP665" s="417"/>
      <c r="AQ665" s="417"/>
      <c r="AR665" s="417"/>
      <c r="AS665" s="417"/>
      <c r="AT665" s="417"/>
      <c r="AU665" s="417"/>
      <c r="AV665" s="417"/>
      <c r="AW665" s="417"/>
      <c r="AX665" s="417"/>
      <c r="AY665" s="417"/>
      <c r="AZ665" s="417"/>
      <c r="BA665" s="420"/>
      <c r="BB665" s="496"/>
      <c r="BC665" s="420"/>
      <c r="BD665" s="420"/>
      <c r="BE665" s="420"/>
      <c r="BF665" s="420"/>
      <c r="BG665" s="420"/>
      <c r="BH665" s="420"/>
      <c r="BI665" s="420"/>
      <c r="BJ665" s="420"/>
      <c r="BK665" s="420"/>
      <c r="BL665" s="420"/>
      <c r="BM665" s="420"/>
      <c r="BN665" s="420"/>
      <c r="BO665" s="420"/>
      <c r="BP665" s="420"/>
      <c r="BQ665" s="420"/>
      <c r="BR665" s="420"/>
      <c r="BS665" s="420"/>
      <c r="BT665" s="420"/>
      <c r="BU665" s="420"/>
      <c r="BV665" s="420"/>
      <c r="BW665" s="420"/>
      <c r="BX665" s="420"/>
      <c r="BY665" s="420"/>
      <c r="BZ665" s="420"/>
      <c r="CA665" s="420"/>
      <c r="CB665" s="420"/>
      <c r="CC665" s="420"/>
      <c r="CD665" s="420"/>
      <c r="CE665" s="420"/>
      <c r="CF665" s="420"/>
      <c r="CG665" s="420"/>
      <c r="CH665" s="420"/>
      <c r="CI665" s="420"/>
      <c r="CJ665" s="420"/>
      <c r="CK665" s="420"/>
      <c r="CL665" s="420"/>
      <c r="CM665" s="420"/>
      <c r="CN665" s="420"/>
      <c r="CO665" s="420"/>
      <c r="CP665" s="420"/>
      <c r="CQ665" s="420"/>
      <c r="CR665" s="420"/>
      <c r="CS665" s="420"/>
      <c r="CT665" s="420"/>
      <c r="CU665" s="420"/>
      <c r="CV665" s="420"/>
      <c r="CW665" s="420"/>
      <c r="CX665" s="420"/>
      <c r="CY665" s="420"/>
      <c r="CZ665" s="420"/>
    </row>
    <row r="666" s="424" customFormat="true" ht="25.15" customHeight="true" x14ac:dyDescent="0.2">
      <c r="C666" s="849"/>
      <c r="D666" s="848"/>
      <c r="E666" s="659"/>
      <c r="F666" s="659"/>
      <c r="G666" s="659"/>
      <c r="H666" s="849"/>
      <c r="I666" s="848"/>
      <c r="J666" s="659"/>
      <c r="K666" s="659"/>
      <c r="L666" s="659"/>
      <c r="M666" s="849"/>
      <c r="N666" s="848"/>
      <c r="O666" s="659"/>
      <c r="P666" s="659"/>
      <c r="Q666" s="659"/>
      <c r="AI666" s="417"/>
      <c r="AJ666" s="417"/>
      <c r="AK666" s="417"/>
      <c r="AL666" s="417"/>
      <c r="AM666" s="417"/>
      <c r="AN666" s="417"/>
      <c r="AO666" s="417"/>
      <c r="AP666" s="417"/>
      <c r="AQ666" s="417"/>
      <c r="AR666" s="417"/>
      <c r="AS666" s="417"/>
      <c r="AT666" s="417"/>
      <c r="AU666" s="417"/>
      <c r="AV666" s="417"/>
      <c r="AW666" s="417"/>
      <c r="AX666" s="417"/>
      <c r="AY666" s="417"/>
      <c r="AZ666" s="417"/>
      <c r="BA666" s="420"/>
      <c r="BB666" s="496"/>
      <c r="BC666" s="420"/>
      <c r="BD666" s="420"/>
      <c r="BE666" s="420"/>
      <c r="BF666" s="420"/>
      <c r="BG666" s="420"/>
      <c r="BH666" s="420"/>
      <c r="BI666" s="420"/>
      <c r="BJ666" s="420"/>
      <c r="BK666" s="420"/>
      <c r="BL666" s="420"/>
      <c r="BM666" s="420"/>
      <c r="BN666" s="420"/>
      <c r="BO666" s="420"/>
      <c r="BP666" s="420"/>
      <c r="BQ666" s="420"/>
      <c r="BR666" s="420"/>
      <c r="BS666" s="420"/>
      <c r="BT666" s="420"/>
      <c r="BU666" s="420"/>
      <c r="BV666" s="420"/>
      <c r="BW666" s="420"/>
      <c r="BX666" s="420"/>
      <c r="BY666" s="420"/>
      <c r="BZ666" s="420"/>
      <c r="CA666" s="420"/>
      <c r="CB666" s="420"/>
      <c r="CC666" s="420"/>
      <c r="CD666" s="420"/>
      <c r="CE666" s="420"/>
      <c r="CF666" s="420"/>
      <c r="CG666" s="420"/>
      <c r="CH666" s="420"/>
      <c r="CI666" s="420"/>
      <c r="CJ666" s="420"/>
      <c r="CK666" s="420"/>
      <c r="CL666" s="420"/>
      <c r="CM666" s="420"/>
      <c r="CN666" s="420"/>
      <c r="CO666" s="420"/>
      <c r="CP666" s="420"/>
      <c r="CQ666" s="420"/>
      <c r="CR666" s="420"/>
      <c r="CS666" s="420"/>
      <c r="CT666" s="420"/>
      <c r="CU666" s="420"/>
      <c r="CV666" s="420"/>
      <c r="CW666" s="420"/>
      <c r="CX666" s="420"/>
      <c r="CY666" s="420"/>
      <c r="CZ666" s="420"/>
    </row>
    <row r="667" s="424" customFormat="true" ht="25.15" customHeight="true" x14ac:dyDescent="0.2">
      <c r="C667" s="849"/>
      <c r="D667" s="848"/>
      <c r="E667" s="659"/>
      <c r="F667" s="659"/>
      <c r="G667" s="659"/>
      <c r="H667" s="849"/>
      <c r="I667" s="848"/>
      <c r="J667" s="659"/>
      <c r="K667" s="659"/>
      <c r="L667" s="659"/>
      <c r="M667" s="849"/>
      <c r="N667" s="848"/>
      <c r="O667" s="659"/>
      <c r="P667" s="659"/>
      <c r="Q667" s="659"/>
      <c r="AI667" s="417"/>
      <c r="AJ667" s="417"/>
      <c r="AK667" s="417"/>
      <c r="AL667" s="417"/>
      <c r="AM667" s="417"/>
      <c r="AN667" s="417"/>
      <c r="AO667" s="417"/>
      <c r="AP667" s="417"/>
      <c r="AQ667" s="417"/>
      <c r="AR667" s="417"/>
      <c r="AS667" s="417"/>
      <c r="AT667" s="417"/>
      <c r="AU667" s="417"/>
      <c r="AV667" s="417"/>
      <c r="AW667" s="417"/>
      <c r="AX667" s="417"/>
      <c r="AY667" s="417"/>
      <c r="AZ667" s="417"/>
      <c r="BA667" s="420"/>
      <c r="BB667" s="496"/>
      <c r="BC667" s="420"/>
      <c r="BD667" s="420"/>
      <c r="BE667" s="420"/>
      <c r="BF667" s="420"/>
      <c r="BG667" s="420"/>
      <c r="BH667" s="420"/>
      <c r="BI667" s="420"/>
      <c r="BJ667" s="420"/>
      <c r="BK667" s="420"/>
      <c r="BL667" s="420"/>
      <c r="BM667" s="420"/>
      <c r="BN667" s="420"/>
      <c r="BO667" s="420"/>
      <c r="BP667" s="420"/>
      <c r="BQ667" s="420"/>
      <c r="BR667" s="420"/>
      <c r="BS667" s="420"/>
      <c r="BT667" s="420"/>
      <c r="BU667" s="420"/>
      <c r="BV667" s="420"/>
      <c r="BW667" s="420"/>
      <c r="BX667" s="420"/>
      <c r="BY667" s="420"/>
      <c r="BZ667" s="420"/>
      <c r="CA667" s="420"/>
      <c r="CB667" s="420"/>
      <c r="CC667" s="420"/>
      <c r="CD667" s="420"/>
      <c r="CE667" s="420"/>
      <c r="CF667" s="420"/>
      <c r="CG667" s="420"/>
      <c r="CH667" s="420"/>
      <c r="CI667" s="420"/>
      <c r="CJ667" s="420"/>
      <c r="CK667" s="420"/>
      <c r="CL667" s="420"/>
      <c r="CM667" s="420"/>
      <c r="CN667" s="420"/>
      <c r="CO667" s="420"/>
      <c r="CP667" s="420"/>
      <c r="CQ667" s="420"/>
      <c r="CR667" s="420"/>
      <c r="CS667" s="420"/>
      <c r="CT667" s="420"/>
      <c r="CU667" s="420"/>
      <c r="CV667" s="420"/>
      <c r="CW667" s="420"/>
      <c r="CX667" s="420"/>
      <c r="CY667" s="420"/>
      <c r="CZ667" s="420"/>
    </row>
    <row r="668" s="424" customFormat="true" ht="25.15" customHeight="true" x14ac:dyDescent="0.2">
      <c r="C668" s="849"/>
      <c r="D668" s="848"/>
      <c r="E668" s="659"/>
      <c r="F668" s="659"/>
      <c r="G668" s="659"/>
      <c r="H668" s="849"/>
      <c r="I668" s="848"/>
      <c r="J668" s="659"/>
      <c r="K668" s="659"/>
      <c r="L668" s="659"/>
      <c r="M668" s="849"/>
      <c r="N668" s="848"/>
      <c r="O668" s="659"/>
      <c r="P668" s="659"/>
      <c r="Q668" s="659"/>
      <c r="AI668" s="417"/>
      <c r="AJ668" s="417"/>
      <c r="AK668" s="417"/>
      <c r="AL668" s="417"/>
      <c r="AM668" s="417"/>
      <c r="AN668" s="417"/>
      <c r="AO668" s="417"/>
      <c r="AP668" s="417"/>
      <c r="AQ668" s="417"/>
      <c r="AR668" s="417"/>
      <c r="AS668" s="417"/>
      <c r="AT668" s="417"/>
      <c r="AU668" s="417"/>
      <c r="AV668" s="417"/>
      <c r="AW668" s="417"/>
      <c r="AX668" s="417"/>
      <c r="AY668" s="417"/>
      <c r="AZ668" s="417"/>
      <c r="BA668" s="420"/>
      <c r="BB668" s="496"/>
      <c r="BC668" s="420"/>
      <c r="BD668" s="420"/>
      <c r="BE668" s="420"/>
      <c r="BF668" s="420"/>
      <c r="BG668" s="420"/>
      <c r="BH668" s="420"/>
      <c r="BI668" s="420"/>
      <c r="BJ668" s="420"/>
      <c r="BK668" s="420"/>
      <c r="BL668" s="420"/>
      <c r="BM668" s="420"/>
      <c r="BN668" s="420"/>
      <c r="BO668" s="420"/>
      <c r="BP668" s="420"/>
      <c r="BQ668" s="420"/>
      <c r="BR668" s="420"/>
      <c r="BS668" s="420"/>
      <c r="BT668" s="420"/>
      <c r="BU668" s="420"/>
      <c r="BV668" s="420"/>
      <c r="BW668" s="420"/>
      <c r="BX668" s="420"/>
      <c r="BY668" s="420"/>
      <c r="BZ668" s="420"/>
      <c r="CA668" s="420"/>
      <c r="CB668" s="420"/>
      <c r="CC668" s="420"/>
      <c r="CD668" s="420"/>
      <c r="CE668" s="420"/>
      <c r="CF668" s="420"/>
      <c r="CG668" s="420"/>
      <c r="CH668" s="420"/>
      <c r="CI668" s="420"/>
      <c r="CJ668" s="420"/>
      <c r="CK668" s="420"/>
      <c r="CL668" s="420"/>
      <c r="CM668" s="420"/>
      <c r="CN668" s="420"/>
      <c r="CO668" s="420"/>
      <c r="CP668" s="420"/>
      <c r="CQ668" s="420"/>
      <c r="CR668" s="420"/>
      <c r="CS668" s="420"/>
      <c r="CT668" s="420"/>
      <c r="CU668" s="420"/>
      <c r="CV668" s="420"/>
      <c r="CW668" s="420"/>
      <c r="CX668" s="420"/>
      <c r="CY668" s="420"/>
      <c r="CZ668" s="420"/>
    </row>
    <row r="669" s="424" customFormat="true" ht="25.15" customHeight="true" x14ac:dyDescent="0.2">
      <c r="C669" s="849"/>
      <c r="D669" s="848"/>
      <c r="E669" s="659"/>
      <c r="F669" s="659"/>
      <c r="G669" s="659"/>
      <c r="H669" s="849"/>
      <c r="I669" s="848"/>
      <c r="J669" s="659"/>
      <c r="K669" s="659"/>
      <c r="L669" s="659"/>
      <c r="M669" s="849"/>
      <c r="N669" s="848"/>
      <c r="O669" s="659"/>
      <c r="P669" s="659"/>
      <c r="Q669" s="659"/>
      <c r="AI669" s="417"/>
      <c r="AJ669" s="417"/>
      <c r="AK669" s="417"/>
      <c r="AL669" s="417"/>
      <c r="AM669" s="417"/>
      <c r="AN669" s="417"/>
      <c r="AO669" s="417"/>
      <c r="AP669" s="417"/>
      <c r="AQ669" s="417"/>
      <c r="AR669" s="417"/>
      <c r="AS669" s="417"/>
      <c r="AT669" s="417"/>
      <c r="AU669" s="417"/>
      <c r="AV669" s="417"/>
      <c r="AW669" s="417"/>
      <c r="AX669" s="417"/>
      <c r="AY669" s="417"/>
      <c r="AZ669" s="417"/>
      <c r="BA669" s="420"/>
      <c r="BB669" s="496"/>
      <c r="BC669" s="420"/>
      <c r="BD669" s="420"/>
      <c r="BE669" s="420"/>
      <c r="BF669" s="420"/>
      <c r="BG669" s="420"/>
      <c r="BH669" s="420"/>
      <c r="BI669" s="420"/>
      <c r="BJ669" s="420"/>
      <c r="BK669" s="420"/>
      <c r="BL669" s="420"/>
      <c r="BM669" s="420"/>
      <c r="BN669" s="420"/>
      <c r="BO669" s="420"/>
      <c r="BP669" s="420"/>
      <c r="BQ669" s="420"/>
      <c r="BR669" s="420"/>
      <c r="BS669" s="420"/>
      <c r="BT669" s="420"/>
      <c r="BU669" s="420"/>
      <c r="BV669" s="420"/>
      <c r="BW669" s="420"/>
      <c r="BX669" s="420"/>
      <c r="BY669" s="420"/>
      <c r="BZ669" s="420"/>
      <c r="CA669" s="420"/>
      <c r="CB669" s="420"/>
      <c r="CC669" s="420"/>
      <c r="CD669" s="420"/>
      <c r="CE669" s="420"/>
      <c r="CF669" s="420"/>
      <c r="CG669" s="420"/>
      <c r="CH669" s="420"/>
      <c r="CI669" s="420"/>
      <c r="CJ669" s="420"/>
      <c r="CK669" s="420"/>
      <c r="CL669" s="420"/>
      <c r="CM669" s="420"/>
      <c r="CN669" s="420"/>
      <c r="CO669" s="420"/>
      <c r="CP669" s="420"/>
      <c r="CQ669" s="420"/>
      <c r="CR669" s="420"/>
      <c r="CS669" s="420"/>
      <c r="CT669" s="420"/>
      <c r="CU669" s="420"/>
      <c r="CV669" s="420"/>
      <c r="CW669" s="420"/>
      <c r="CX669" s="420"/>
      <c r="CY669" s="420"/>
      <c r="CZ669" s="420"/>
    </row>
    <row r="670" s="424" customFormat="true" ht="25.15" customHeight="true" x14ac:dyDescent="0.2">
      <c r="C670" s="849"/>
      <c r="D670" s="848"/>
      <c r="E670" s="659"/>
      <c r="F670" s="659"/>
      <c r="G670" s="659"/>
      <c r="H670" s="849"/>
      <c r="I670" s="848"/>
      <c r="J670" s="659"/>
      <c r="K670" s="659"/>
      <c r="L670" s="659"/>
      <c r="M670" s="849"/>
      <c r="N670" s="848"/>
      <c r="O670" s="659"/>
      <c r="P670" s="659"/>
      <c r="Q670" s="659"/>
      <c r="AI670" s="417"/>
      <c r="AJ670" s="417"/>
      <c r="AK670" s="417"/>
      <c r="AL670" s="417"/>
      <c r="AM670" s="417"/>
      <c r="AN670" s="417"/>
      <c r="AO670" s="417"/>
      <c r="AP670" s="417"/>
      <c r="AQ670" s="417"/>
      <c r="AR670" s="417"/>
      <c r="AS670" s="417"/>
      <c r="AT670" s="417"/>
      <c r="AU670" s="417"/>
      <c r="AV670" s="417"/>
      <c r="AW670" s="417"/>
      <c r="AX670" s="417"/>
      <c r="AY670" s="417"/>
      <c r="AZ670" s="417"/>
      <c r="BA670" s="420"/>
      <c r="BB670" s="496"/>
      <c r="BC670" s="420"/>
      <c r="BD670" s="420"/>
      <c r="BE670" s="420"/>
      <c r="BF670" s="420"/>
      <c r="BG670" s="420"/>
      <c r="BH670" s="420"/>
      <c r="BI670" s="420"/>
      <c r="BJ670" s="420"/>
      <c r="BK670" s="420"/>
      <c r="BL670" s="420"/>
      <c r="BM670" s="420"/>
      <c r="BN670" s="420"/>
      <c r="BO670" s="420"/>
      <c r="BP670" s="420"/>
      <c r="BQ670" s="420"/>
      <c r="BR670" s="420"/>
      <c r="BS670" s="420"/>
      <c r="BT670" s="420"/>
      <c r="BU670" s="420"/>
      <c r="BV670" s="420"/>
      <c r="BW670" s="420"/>
      <c r="BX670" s="420"/>
      <c r="BY670" s="420"/>
      <c r="BZ670" s="420"/>
      <c r="CA670" s="420"/>
      <c r="CB670" s="420"/>
      <c r="CC670" s="420"/>
      <c r="CD670" s="420"/>
      <c r="CE670" s="420"/>
      <c r="CF670" s="420"/>
      <c r="CG670" s="420"/>
      <c r="CH670" s="420"/>
      <c r="CI670" s="420"/>
      <c r="CJ670" s="420"/>
      <c r="CK670" s="420"/>
      <c r="CL670" s="420"/>
      <c r="CM670" s="420"/>
      <c r="CN670" s="420"/>
      <c r="CO670" s="420"/>
      <c r="CP670" s="420"/>
      <c r="CQ670" s="420"/>
      <c r="CR670" s="420"/>
      <c r="CS670" s="420"/>
      <c r="CT670" s="420"/>
      <c r="CU670" s="420"/>
      <c r="CV670" s="420"/>
      <c r="CW670" s="420"/>
      <c r="CX670" s="420"/>
      <c r="CY670" s="420"/>
      <c r="CZ670" s="420"/>
    </row>
    <row r="671" s="424" customFormat="true" ht="25.15" customHeight="true" x14ac:dyDescent="0.2">
      <c r="C671" s="849"/>
      <c r="D671" s="848"/>
      <c r="E671" s="659"/>
      <c r="F671" s="659"/>
      <c r="G671" s="659"/>
      <c r="H671" s="849"/>
      <c r="I671" s="848"/>
      <c r="J671" s="659"/>
      <c r="K671" s="659"/>
      <c r="L671" s="659"/>
      <c r="M671" s="849"/>
      <c r="N671" s="848"/>
      <c r="O671" s="659"/>
      <c r="P671" s="659"/>
      <c r="Q671" s="659"/>
      <c r="AI671" s="417"/>
      <c r="AJ671" s="417"/>
      <c r="AK671" s="417"/>
      <c r="AL671" s="417"/>
      <c r="AM671" s="417"/>
      <c r="AN671" s="417"/>
      <c r="AO671" s="417"/>
      <c r="AP671" s="417"/>
      <c r="AQ671" s="417"/>
      <c r="AR671" s="417"/>
      <c r="AS671" s="417"/>
      <c r="AT671" s="417"/>
      <c r="AU671" s="417"/>
      <c r="AV671" s="417"/>
      <c r="AW671" s="417"/>
      <c r="AX671" s="417"/>
      <c r="AY671" s="417"/>
      <c r="AZ671" s="417"/>
      <c r="BA671" s="420"/>
      <c r="BB671" s="496"/>
      <c r="BC671" s="420"/>
      <c r="BD671" s="420"/>
      <c r="BE671" s="420"/>
      <c r="BF671" s="420"/>
      <c r="BG671" s="420"/>
      <c r="BH671" s="420"/>
      <c r="BI671" s="420"/>
      <c r="BJ671" s="420"/>
      <c r="BK671" s="420"/>
      <c r="BL671" s="420"/>
      <c r="BM671" s="420"/>
      <c r="BN671" s="420"/>
      <c r="BO671" s="420"/>
      <c r="BP671" s="420"/>
      <c r="BQ671" s="420"/>
      <c r="BR671" s="420"/>
      <c r="BS671" s="420"/>
      <c r="BT671" s="420"/>
      <c r="BU671" s="420"/>
      <c r="BV671" s="420"/>
      <c r="BW671" s="420"/>
      <c r="BX671" s="420"/>
      <c r="BY671" s="420"/>
      <c r="BZ671" s="420"/>
      <c r="CA671" s="420"/>
      <c r="CB671" s="420"/>
      <c r="CC671" s="420"/>
      <c r="CD671" s="420"/>
      <c r="CE671" s="420"/>
      <c r="CF671" s="420"/>
      <c r="CG671" s="420"/>
      <c r="CH671" s="420"/>
      <c r="CI671" s="420"/>
      <c r="CJ671" s="420"/>
      <c r="CK671" s="420"/>
      <c r="CL671" s="420"/>
      <c r="CM671" s="420"/>
      <c r="CN671" s="420"/>
      <c r="CO671" s="420"/>
      <c r="CP671" s="420"/>
      <c r="CQ671" s="420"/>
      <c r="CR671" s="420"/>
      <c r="CS671" s="420"/>
      <c r="CT671" s="420"/>
      <c r="CU671" s="420"/>
      <c r="CV671" s="420"/>
      <c r="CW671" s="420"/>
      <c r="CX671" s="420"/>
      <c r="CY671" s="420"/>
      <c r="CZ671" s="420"/>
    </row>
    <row r="672" s="424" customFormat="true" ht="25.15" customHeight="true" x14ac:dyDescent="0.2">
      <c r="C672" s="849"/>
      <c r="D672" s="848"/>
      <c r="E672" s="659"/>
      <c r="F672" s="659"/>
      <c r="G672" s="659"/>
      <c r="H672" s="849"/>
      <c r="I672" s="848"/>
      <c r="J672" s="659"/>
      <c r="K672" s="659"/>
      <c r="L672" s="659"/>
      <c r="M672" s="849"/>
      <c r="N672" s="848"/>
      <c r="O672" s="659"/>
      <c r="P672" s="659"/>
      <c r="Q672" s="659"/>
      <c r="AI672" s="417"/>
      <c r="AJ672" s="417"/>
      <c r="AK672" s="417"/>
      <c r="AL672" s="417"/>
      <c r="AM672" s="417"/>
      <c r="AN672" s="417"/>
      <c r="AO672" s="417"/>
      <c r="AP672" s="417"/>
      <c r="AQ672" s="417"/>
      <c r="AR672" s="417"/>
      <c r="AS672" s="417"/>
      <c r="AT672" s="417"/>
      <c r="AU672" s="417"/>
      <c r="AV672" s="417"/>
      <c r="AW672" s="417"/>
      <c r="AX672" s="417"/>
      <c r="AY672" s="417"/>
      <c r="AZ672" s="417"/>
      <c r="BA672" s="420"/>
      <c r="BB672" s="496"/>
      <c r="BC672" s="420"/>
      <c r="BD672" s="420"/>
      <c r="BE672" s="420"/>
      <c r="BF672" s="420"/>
      <c r="BG672" s="420"/>
      <c r="BH672" s="420"/>
      <c r="BI672" s="420"/>
      <c r="BJ672" s="420"/>
      <c r="BK672" s="420"/>
      <c r="BL672" s="420"/>
      <c r="BM672" s="420"/>
      <c r="BN672" s="420"/>
      <c r="BO672" s="420"/>
      <c r="BP672" s="420"/>
      <c r="BQ672" s="420"/>
      <c r="BR672" s="420"/>
      <c r="BS672" s="420"/>
      <c r="BT672" s="420"/>
      <c r="BU672" s="420"/>
      <c r="BV672" s="420"/>
      <c r="BW672" s="420"/>
      <c r="BX672" s="420"/>
      <c r="BY672" s="420"/>
      <c r="BZ672" s="420"/>
      <c r="CA672" s="420"/>
      <c r="CB672" s="420"/>
      <c r="CC672" s="420"/>
      <c r="CD672" s="420"/>
      <c r="CE672" s="420"/>
      <c r="CF672" s="420"/>
      <c r="CG672" s="420"/>
      <c r="CH672" s="420"/>
      <c r="CI672" s="420"/>
      <c r="CJ672" s="420"/>
      <c r="CK672" s="420"/>
      <c r="CL672" s="420"/>
      <c r="CM672" s="420"/>
      <c r="CN672" s="420"/>
      <c r="CO672" s="420"/>
      <c r="CP672" s="420"/>
      <c r="CQ672" s="420"/>
      <c r="CR672" s="420"/>
      <c r="CS672" s="420"/>
      <c r="CT672" s="420"/>
      <c r="CU672" s="420"/>
      <c r="CV672" s="420"/>
      <c r="CW672" s="420"/>
      <c r="CX672" s="420"/>
      <c r="CY672" s="420"/>
      <c r="CZ672" s="420"/>
    </row>
    <row r="673" s="424" customFormat="true" ht="25.15" customHeight="true" x14ac:dyDescent="0.2">
      <c r="C673" s="849"/>
      <c r="D673" s="848"/>
      <c r="E673" s="659"/>
      <c r="F673" s="659"/>
      <c r="G673" s="659"/>
      <c r="H673" s="849"/>
      <c r="I673" s="848"/>
      <c r="J673" s="659"/>
      <c r="K673" s="659"/>
      <c r="L673" s="659"/>
      <c r="M673" s="849"/>
      <c r="N673" s="848"/>
      <c r="O673" s="659"/>
      <c r="P673" s="659"/>
      <c r="Q673" s="659"/>
      <c r="AI673" s="417"/>
      <c r="AJ673" s="417"/>
      <c r="AK673" s="417"/>
      <c r="AL673" s="417"/>
      <c r="AM673" s="417"/>
      <c r="AN673" s="417"/>
      <c r="AO673" s="417"/>
      <c r="AP673" s="417"/>
      <c r="AQ673" s="417"/>
      <c r="AR673" s="417"/>
      <c r="AS673" s="417"/>
      <c r="AT673" s="417"/>
      <c r="AU673" s="417"/>
      <c r="AV673" s="417"/>
      <c r="AW673" s="417"/>
      <c r="AX673" s="417"/>
      <c r="AY673" s="417"/>
      <c r="AZ673" s="417"/>
      <c r="BA673" s="420"/>
      <c r="BB673" s="496"/>
      <c r="BC673" s="420"/>
      <c r="BD673" s="420"/>
      <c r="BE673" s="420"/>
      <c r="BF673" s="420"/>
      <c r="BG673" s="420"/>
      <c r="BH673" s="420"/>
      <c r="BI673" s="420"/>
      <c r="BJ673" s="420"/>
      <c r="BK673" s="420"/>
      <c r="BL673" s="420"/>
      <c r="BM673" s="420"/>
      <c r="BN673" s="420"/>
      <c r="BO673" s="420"/>
      <c r="BP673" s="420"/>
      <c r="BQ673" s="420"/>
      <c r="BR673" s="420"/>
      <c r="BS673" s="420"/>
      <c r="BT673" s="420"/>
      <c r="BU673" s="420"/>
      <c r="BV673" s="420"/>
      <c r="BW673" s="420"/>
      <c r="BX673" s="420"/>
      <c r="BY673" s="420"/>
      <c r="BZ673" s="420"/>
      <c r="CA673" s="420"/>
      <c r="CB673" s="420"/>
      <c r="CC673" s="420"/>
      <c r="CD673" s="420"/>
      <c r="CE673" s="420"/>
      <c r="CF673" s="420"/>
      <c r="CG673" s="420"/>
      <c r="CH673" s="420"/>
      <c r="CI673" s="420"/>
      <c r="CJ673" s="420"/>
      <c r="CK673" s="420"/>
      <c r="CL673" s="420"/>
      <c r="CM673" s="420"/>
      <c r="CN673" s="420"/>
      <c r="CO673" s="420"/>
      <c r="CP673" s="420"/>
      <c r="CQ673" s="420"/>
      <c r="CR673" s="420"/>
      <c r="CS673" s="420"/>
      <c r="CT673" s="420"/>
      <c r="CU673" s="420"/>
      <c r="CV673" s="420"/>
      <c r="CW673" s="420"/>
      <c r="CX673" s="420"/>
      <c r="CY673" s="420"/>
      <c r="CZ673" s="420"/>
    </row>
    <row r="674" s="424" customFormat="true" ht="25.15" customHeight="true" x14ac:dyDescent="0.2">
      <c r="C674" s="849"/>
      <c r="D674" s="848"/>
      <c r="E674" s="659"/>
      <c r="F674" s="659"/>
      <c r="G674" s="659"/>
      <c r="H674" s="849"/>
      <c r="I674" s="848"/>
      <c r="J674" s="659"/>
      <c r="K674" s="659"/>
      <c r="L674" s="659"/>
      <c r="M674" s="849"/>
      <c r="N674" s="848"/>
      <c r="O674" s="659"/>
      <c r="P674" s="659"/>
      <c r="Q674" s="659"/>
      <c r="AI674" s="417"/>
      <c r="AJ674" s="417"/>
      <c r="AK674" s="417"/>
      <c r="AL674" s="417"/>
      <c r="AM674" s="417"/>
      <c r="AN674" s="417"/>
      <c r="AO674" s="417"/>
      <c r="AP674" s="417"/>
      <c r="AQ674" s="417"/>
      <c r="AR674" s="417"/>
      <c r="AS674" s="417"/>
      <c r="AT674" s="417"/>
      <c r="AU674" s="417"/>
      <c r="AV674" s="417"/>
      <c r="AW674" s="417"/>
      <c r="AX674" s="417"/>
      <c r="AY674" s="417"/>
      <c r="AZ674" s="417"/>
      <c r="BA674" s="420"/>
      <c r="BB674" s="496"/>
      <c r="BC674" s="420"/>
      <c r="BD674" s="420"/>
      <c r="BE674" s="420"/>
      <c r="BF674" s="420"/>
      <c r="BG674" s="420"/>
      <c r="BH674" s="420"/>
      <c r="BI674" s="420"/>
      <c r="BJ674" s="420"/>
      <c r="BK674" s="420"/>
      <c r="BL674" s="420"/>
      <c r="BM674" s="420"/>
      <c r="BN674" s="420"/>
      <c r="BO674" s="420"/>
      <c r="BP674" s="420"/>
      <c r="BQ674" s="420"/>
      <c r="BR674" s="420"/>
      <c r="BS674" s="420"/>
      <c r="BT674" s="420"/>
      <c r="BU674" s="420"/>
      <c r="BV674" s="420"/>
      <c r="BW674" s="420"/>
      <c r="BX674" s="420"/>
      <c r="BY674" s="420"/>
      <c r="BZ674" s="420"/>
      <c r="CA674" s="420"/>
      <c r="CB674" s="420"/>
      <c r="CC674" s="420"/>
      <c r="CD674" s="420"/>
      <c r="CE674" s="420"/>
      <c r="CF674" s="420"/>
      <c r="CG674" s="420"/>
      <c r="CH674" s="420"/>
      <c r="CI674" s="420"/>
      <c r="CJ674" s="420"/>
      <c r="CK674" s="420"/>
      <c r="CL674" s="420"/>
      <c r="CM674" s="420"/>
      <c r="CN674" s="420"/>
      <c r="CO674" s="420"/>
      <c r="CP674" s="420"/>
      <c r="CQ674" s="420"/>
      <c r="CR674" s="420"/>
      <c r="CS674" s="420"/>
      <c r="CT674" s="420"/>
      <c r="CU674" s="420"/>
      <c r="CV674" s="420"/>
      <c r="CW674" s="420"/>
      <c r="CX674" s="420"/>
      <c r="CY674" s="420"/>
      <c r="CZ674" s="420"/>
    </row>
    <row r="675" s="424" customFormat="true" ht="25.15" customHeight="true" x14ac:dyDescent="0.2">
      <c r="C675" s="849"/>
      <c r="D675" s="848"/>
      <c r="E675" s="659"/>
      <c r="F675" s="659"/>
      <c r="G675" s="659"/>
      <c r="H675" s="849"/>
      <c r="I675" s="848"/>
      <c r="J675" s="659"/>
      <c r="K675" s="659"/>
      <c r="L675" s="659"/>
      <c r="M675" s="849"/>
      <c r="N675" s="848"/>
      <c r="O675" s="659"/>
      <c r="P675" s="659"/>
      <c r="Q675" s="659"/>
      <c r="AI675" s="417"/>
      <c r="AJ675" s="417"/>
      <c r="AK675" s="417"/>
      <c r="AL675" s="417"/>
      <c r="AM675" s="417"/>
      <c r="AN675" s="417"/>
      <c r="AO675" s="417"/>
      <c r="AP675" s="417"/>
      <c r="AQ675" s="417"/>
      <c r="AR675" s="417"/>
      <c r="AS675" s="417"/>
      <c r="AT675" s="417"/>
      <c r="AU675" s="417"/>
      <c r="AV675" s="417"/>
      <c r="AW675" s="417"/>
      <c r="AX675" s="417"/>
      <c r="AY675" s="417"/>
      <c r="AZ675" s="417"/>
      <c r="BA675" s="420"/>
      <c r="BB675" s="496"/>
      <c r="BC675" s="420"/>
      <c r="BD675" s="420"/>
      <c r="BE675" s="420"/>
      <c r="BF675" s="420"/>
      <c r="BG675" s="420"/>
      <c r="BH675" s="420"/>
      <c r="BI675" s="420"/>
      <c r="BJ675" s="420"/>
      <c r="BK675" s="420"/>
      <c r="BL675" s="420"/>
      <c r="BM675" s="420"/>
      <c r="BN675" s="420"/>
      <c r="BO675" s="420"/>
      <c r="BP675" s="420"/>
      <c r="BQ675" s="420"/>
      <c r="BR675" s="420"/>
      <c r="BS675" s="420"/>
      <c r="BT675" s="420"/>
      <c r="BU675" s="420"/>
      <c r="BV675" s="420"/>
      <c r="BW675" s="420"/>
      <c r="BX675" s="420"/>
      <c r="BY675" s="420"/>
      <c r="BZ675" s="420"/>
      <c r="CA675" s="420"/>
      <c r="CB675" s="420"/>
      <c r="CC675" s="420"/>
      <c r="CD675" s="420"/>
      <c r="CE675" s="420"/>
      <c r="CF675" s="420"/>
      <c r="CG675" s="420"/>
      <c r="CH675" s="420"/>
      <c r="CI675" s="420"/>
      <c r="CJ675" s="420"/>
      <c r="CK675" s="420"/>
      <c r="CL675" s="420"/>
      <c r="CM675" s="420"/>
      <c r="CN675" s="420"/>
      <c r="CO675" s="420"/>
      <c r="CP675" s="420"/>
      <c r="CQ675" s="420"/>
      <c r="CR675" s="420"/>
      <c r="CS675" s="420"/>
      <c r="CT675" s="420"/>
      <c r="CU675" s="420"/>
      <c r="CV675" s="420"/>
      <c r="CW675" s="420"/>
      <c r="CX675" s="420"/>
      <c r="CY675" s="420"/>
      <c r="CZ675" s="420"/>
    </row>
    <row r="676" s="424" customFormat="true" ht="25.15" customHeight="true" x14ac:dyDescent="0.2">
      <c r="C676" s="849"/>
      <c r="D676" s="848"/>
      <c r="E676" s="659"/>
      <c r="F676" s="659"/>
      <c r="G676" s="659"/>
      <c r="H676" s="849"/>
      <c r="I676" s="848"/>
      <c r="J676" s="659"/>
      <c r="K676" s="659"/>
      <c r="L676" s="659"/>
      <c r="M676" s="849"/>
      <c r="N676" s="848"/>
      <c r="O676" s="659"/>
      <c r="P676" s="659"/>
      <c r="Q676" s="659"/>
      <c r="AI676" s="417"/>
      <c r="AJ676" s="417"/>
      <c r="AK676" s="417"/>
      <c r="AL676" s="417"/>
      <c r="AM676" s="417"/>
      <c r="AN676" s="417"/>
      <c r="AO676" s="417"/>
      <c r="AP676" s="417"/>
      <c r="AQ676" s="417"/>
      <c r="AR676" s="417"/>
      <c r="AS676" s="417"/>
      <c r="AT676" s="417"/>
      <c r="AU676" s="417"/>
      <c r="AV676" s="417"/>
      <c r="AW676" s="417"/>
      <c r="AX676" s="417"/>
      <c r="AY676" s="417"/>
      <c r="AZ676" s="417"/>
      <c r="BA676" s="420"/>
      <c r="BB676" s="496"/>
      <c r="BC676" s="420"/>
      <c r="BD676" s="420"/>
      <c r="BE676" s="420"/>
      <c r="BF676" s="420"/>
      <c r="BG676" s="420"/>
      <c r="BH676" s="420"/>
      <c r="BI676" s="420"/>
      <c r="BJ676" s="420"/>
      <c r="BK676" s="420"/>
      <c r="BL676" s="420"/>
      <c r="BM676" s="420"/>
      <c r="BN676" s="420"/>
      <c r="BO676" s="420"/>
      <c r="BP676" s="420"/>
      <c r="BQ676" s="420"/>
      <c r="BR676" s="420"/>
      <c r="BS676" s="420"/>
      <c r="BT676" s="420"/>
      <c r="BU676" s="420"/>
      <c r="BV676" s="420"/>
      <c r="BW676" s="420"/>
      <c r="BX676" s="420"/>
      <c r="BY676" s="420"/>
      <c r="BZ676" s="420"/>
      <c r="CA676" s="420"/>
      <c r="CB676" s="420"/>
      <c r="CC676" s="420"/>
      <c r="CD676" s="420"/>
      <c r="CE676" s="420"/>
      <c r="CF676" s="420"/>
      <c r="CG676" s="420"/>
      <c r="CH676" s="420"/>
      <c r="CI676" s="420"/>
      <c r="CJ676" s="420"/>
      <c r="CK676" s="420"/>
      <c r="CL676" s="420"/>
      <c r="CM676" s="420"/>
      <c r="CN676" s="420"/>
      <c r="CO676" s="420"/>
      <c r="CP676" s="420"/>
      <c r="CQ676" s="420"/>
      <c r="CR676" s="420"/>
      <c r="CS676" s="420"/>
      <c r="CT676" s="420"/>
      <c r="CU676" s="420"/>
      <c r="CV676" s="420"/>
      <c r="CW676" s="420"/>
      <c r="CX676" s="420"/>
      <c r="CY676" s="420"/>
      <c r="CZ676" s="420"/>
    </row>
    <row r="677" s="424" customFormat="true" ht="25.15" customHeight="true" x14ac:dyDescent="0.2">
      <c r="C677" s="849"/>
      <c r="D677" s="848"/>
      <c r="E677" s="659"/>
      <c r="F677" s="659"/>
      <c r="G677" s="659"/>
      <c r="H677" s="849"/>
      <c r="I677" s="848"/>
      <c r="J677" s="659"/>
      <c r="K677" s="659"/>
      <c r="L677" s="659"/>
      <c r="M677" s="849"/>
      <c r="N677" s="848"/>
      <c r="O677" s="659"/>
      <c r="P677" s="659"/>
      <c r="Q677" s="659"/>
      <c r="AI677" s="417"/>
      <c r="AJ677" s="417"/>
      <c r="AK677" s="417"/>
      <c r="AL677" s="417"/>
      <c r="AM677" s="417"/>
      <c r="AN677" s="417"/>
      <c r="AO677" s="417"/>
      <c r="AP677" s="417"/>
      <c r="AQ677" s="417"/>
      <c r="AR677" s="417"/>
      <c r="AS677" s="417"/>
      <c r="AT677" s="417"/>
      <c r="AU677" s="417"/>
      <c r="AV677" s="417"/>
      <c r="AW677" s="417"/>
      <c r="AX677" s="417"/>
      <c r="AY677" s="417"/>
      <c r="AZ677" s="417"/>
      <c r="BA677" s="420"/>
      <c r="BB677" s="496"/>
      <c r="BC677" s="420"/>
      <c r="BD677" s="420"/>
      <c r="BE677" s="420"/>
      <c r="BF677" s="420"/>
      <c r="BG677" s="420"/>
      <c r="BH677" s="420"/>
      <c r="BI677" s="420"/>
      <c r="BJ677" s="420"/>
      <c r="BK677" s="420"/>
      <c r="BL677" s="420"/>
      <c r="BM677" s="420"/>
      <c r="BN677" s="420"/>
      <c r="BO677" s="420"/>
      <c r="BP677" s="420"/>
      <c r="BQ677" s="420"/>
      <c r="BR677" s="420"/>
      <c r="BS677" s="420"/>
      <c r="BT677" s="420"/>
      <c r="BU677" s="420"/>
      <c r="BV677" s="420"/>
      <c r="BW677" s="420"/>
      <c r="BX677" s="420"/>
      <c r="BY677" s="420"/>
      <c r="BZ677" s="420"/>
      <c r="CA677" s="420"/>
      <c r="CB677" s="420"/>
      <c r="CC677" s="420"/>
      <c r="CD677" s="420"/>
      <c r="CE677" s="420"/>
      <c r="CF677" s="420"/>
      <c r="CG677" s="420"/>
      <c r="CH677" s="420"/>
      <c r="CI677" s="420"/>
      <c r="CJ677" s="420"/>
      <c r="CK677" s="420"/>
      <c r="CL677" s="420"/>
      <c r="CM677" s="420"/>
      <c r="CN677" s="420"/>
      <c r="CO677" s="420"/>
      <c r="CP677" s="420"/>
      <c r="CQ677" s="420"/>
      <c r="CR677" s="420"/>
      <c r="CS677" s="420"/>
      <c r="CT677" s="420"/>
      <c r="CU677" s="420"/>
      <c r="CV677" s="420"/>
      <c r="CW677" s="420"/>
      <c r="CX677" s="420"/>
      <c r="CY677" s="420"/>
      <c r="CZ677" s="420"/>
    </row>
    <row r="678" s="424" customFormat="true" ht="25.15" customHeight="true" x14ac:dyDescent="0.2">
      <c r="C678" s="849"/>
      <c r="D678" s="848"/>
      <c r="E678" s="659"/>
      <c r="F678" s="659"/>
      <c r="G678" s="659"/>
      <c r="H678" s="849"/>
      <c r="I678" s="848"/>
      <c r="J678" s="659"/>
      <c r="K678" s="659"/>
      <c r="L678" s="659"/>
      <c r="M678" s="849"/>
      <c r="N678" s="848"/>
      <c r="O678" s="659"/>
      <c r="P678" s="659"/>
      <c r="Q678" s="659"/>
      <c r="AI678" s="417"/>
      <c r="AJ678" s="417"/>
      <c r="AK678" s="417"/>
      <c r="AL678" s="417"/>
      <c r="AM678" s="417"/>
      <c r="AN678" s="417"/>
      <c r="AO678" s="417"/>
      <c r="AP678" s="417"/>
      <c r="AQ678" s="417"/>
      <c r="AR678" s="417"/>
      <c r="AS678" s="417"/>
      <c r="AT678" s="417"/>
      <c r="AU678" s="417"/>
      <c r="AV678" s="417"/>
      <c r="AW678" s="417"/>
      <c r="AX678" s="417"/>
      <c r="AY678" s="417"/>
      <c r="AZ678" s="417"/>
      <c r="BA678" s="420"/>
      <c r="BB678" s="496"/>
      <c r="BC678" s="420"/>
      <c r="BD678" s="420"/>
      <c r="BE678" s="420"/>
      <c r="BF678" s="420"/>
      <c r="BG678" s="420"/>
      <c r="BH678" s="420"/>
      <c r="BI678" s="420"/>
      <c r="BJ678" s="420"/>
      <c r="BK678" s="420"/>
      <c r="BL678" s="420"/>
      <c r="BM678" s="420"/>
      <c r="BN678" s="420"/>
      <c r="BO678" s="420"/>
      <c r="BP678" s="420"/>
      <c r="BQ678" s="420"/>
      <c r="BR678" s="420"/>
      <c r="BS678" s="420"/>
      <c r="BT678" s="420"/>
      <c r="BU678" s="420"/>
      <c r="BV678" s="420"/>
      <c r="BW678" s="420"/>
      <c r="BX678" s="420"/>
      <c r="BY678" s="420"/>
      <c r="BZ678" s="420"/>
      <c r="CA678" s="420"/>
      <c r="CB678" s="420"/>
      <c r="CC678" s="420"/>
      <c r="CD678" s="420"/>
      <c r="CE678" s="420"/>
      <c r="CF678" s="420"/>
      <c r="CG678" s="420"/>
      <c r="CH678" s="420"/>
      <c r="CI678" s="420"/>
      <c r="CJ678" s="420"/>
      <c r="CK678" s="420"/>
      <c r="CL678" s="420"/>
      <c r="CM678" s="420"/>
      <c r="CN678" s="420"/>
      <c r="CO678" s="420"/>
      <c r="CP678" s="420"/>
      <c r="CQ678" s="420"/>
      <c r="CR678" s="420"/>
      <c r="CS678" s="420"/>
      <c r="CT678" s="420"/>
      <c r="CU678" s="420"/>
      <c r="CV678" s="420"/>
      <c r="CW678" s="420"/>
      <c r="CX678" s="420"/>
      <c r="CY678" s="420"/>
      <c r="CZ678" s="420"/>
    </row>
    <row r="679" s="424" customFormat="true" ht="25.15" customHeight="true" x14ac:dyDescent="0.2">
      <c r="C679" s="849"/>
      <c r="D679" s="848"/>
      <c r="E679" s="659"/>
      <c r="F679" s="659"/>
      <c r="G679" s="659"/>
      <c r="H679" s="849"/>
      <c r="I679" s="848"/>
      <c r="J679" s="659"/>
      <c r="K679" s="659"/>
      <c r="L679" s="659"/>
      <c r="M679" s="849"/>
      <c r="N679" s="848"/>
      <c r="O679" s="659"/>
      <c r="P679" s="659"/>
      <c r="Q679" s="659"/>
      <c r="AI679" s="417"/>
      <c r="AJ679" s="417"/>
      <c r="AK679" s="417"/>
      <c r="AL679" s="417"/>
      <c r="AM679" s="417"/>
      <c r="AN679" s="417"/>
      <c r="AO679" s="417"/>
      <c r="AP679" s="417"/>
      <c r="AQ679" s="417"/>
      <c r="AR679" s="417"/>
      <c r="AS679" s="417"/>
      <c r="AT679" s="417"/>
      <c r="AU679" s="417"/>
      <c r="AV679" s="417"/>
      <c r="AW679" s="417"/>
      <c r="AX679" s="417"/>
      <c r="AY679" s="417"/>
      <c r="AZ679" s="417"/>
      <c r="BA679" s="420"/>
      <c r="BB679" s="496"/>
      <c r="BC679" s="420"/>
      <c r="BD679" s="420"/>
      <c r="BE679" s="420"/>
      <c r="BF679" s="420"/>
      <c r="BG679" s="420"/>
      <c r="BH679" s="420"/>
      <c r="BI679" s="420"/>
      <c r="BJ679" s="420"/>
      <c r="BK679" s="420"/>
      <c r="BL679" s="420"/>
      <c r="BM679" s="420"/>
      <c r="BN679" s="420"/>
      <c r="BO679" s="420"/>
      <c r="BP679" s="420"/>
      <c r="BQ679" s="420"/>
      <c r="BR679" s="420"/>
      <c r="BS679" s="420"/>
      <c r="BT679" s="420"/>
      <c r="BU679" s="420"/>
      <c r="BV679" s="420"/>
      <c r="BW679" s="420"/>
      <c r="BX679" s="420"/>
      <c r="BY679" s="420"/>
      <c r="BZ679" s="420"/>
      <c r="CA679" s="420"/>
      <c r="CB679" s="420"/>
      <c r="CC679" s="420"/>
      <c r="CD679" s="420"/>
      <c r="CE679" s="420"/>
      <c r="CF679" s="420"/>
      <c r="CG679" s="420"/>
      <c r="CH679" s="420"/>
      <c r="CI679" s="420"/>
      <c r="CJ679" s="420"/>
      <c r="CK679" s="420"/>
      <c r="CL679" s="420"/>
      <c r="CM679" s="420"/>
      <c r="CN679" s="420"/>
      <c r="CO679" s="420"/>
      <c r="CP679" s="420"/>
      <c r="CQ679" s="420"/>
      <c r="CR679" s="420"/>
      <c r="CS679" s="420"/>
      <c r="CT679" s="420"/>
      <c r="CU679" s="420"/>
      <c r="CV679" s="420"/>
      <c r="CW679" s="420"/>
      <c r="CX679" s="420"/>
      <c r="CY679" s="420"/>
      <c r="CZ679" s="420"/>
    </row>
    <row r="680" s="424" customFormat="true" ht="25.15" customHeight="true" x14ac:dyDescent="0.2">
      <c r="C680" s="849"/>
      <c r="D680" s="848"/>
      <c r="E680" s="659"/>
      <c r="F680" s="659"/>
      <c r="G680" s="659"/>
      <c r="H680" s="849"/>
      <c r="I680" s="848"/>
      <c r="J680" s="659"/>
      <c r="K680" s="659"/>
      <c r="L680" s="659"/>
      <c r="M680" s="849"/>
      <c r="N680" s="848"/>
      <c r="O680" s="659"/>
      <c r="P680" s="659"/>
      <c r="Q680" s="659"/>
      <c r="AI680" s="417"/>
      <c r="AJ680" s="417"/>
      <c r="AK680" s="417"/>
      <c r="AL680" s="417"/>
      <c r="AM680" s="417"/>
      <c r="AN680" s="417"/>
      <c r="AO680" s="417"/>
      <c r="AP680" s="417"/>
      <c r="AQ680" s="417"/>
      <c r="AR680" s="417"/>
      <c r="AS680" s="417"/>
      <c r="AT680" s="417"/>
      <c r="AU680" s="417"/>
      <c r="AV680" s="417"/>
      <c r="AW680" s="417"/>
      <c r="AX680" s="417"/>
      <c r="AY680" s="417"/>
      <c r="AZ680" s="417"/>
      <c r="BA680" s="420"/>
      <c r="BB680" s="496"/>
      <c r="BC680" s="420"/>
      <c r="BD680" s="420"/>
      <c r="BE680" s="420"/>
      <c r="BF680" s="420"/>
      <c r="BG680" s="420"/>
      <c r="BH680" s="420"/>
      <c r="BI680" s="420"/>
      <c r="BJ680" s="420"/>
      <c r="BK680" s="420"/>
      <c r="BL680" s="420"/>
      <c r="BM680" s="420"/>
      <c r="BN680" s="420"/>
      <c r="BO680" s="420"/>
      <c r="BP680" s="420"/>
      <c r="BQ680" s="420"/>
      <c r="BR680" s="420"/>
      <c r="BS680" s="420"/>
      <c r="BT680" s="420"/>
      <c r="BU680" s="420"/>
      <c r="BV680" s="420"/>
      <c r="BW680" s="420"/>
      <c r="BX680" s="420"/>
      <c r="BY680" s="420"/>
      <c r="BZ680" s="420"/>
      <c r="CA680" s="420"/>
      <c r="CB680" s="420"/>
      <c r="CC680" s="420"/>
      <c r="CD680" s="420"/>
      <c r="CE680" s="420"/>
      <c r="CF680" s="420"/>
      <c r="CG680" s="420"/>
      <c r="CH680" s="420"/>
      <c r="CI680" s="420"/>
      <c r="CJ680" s="420"/>
      <c r="CK680" s="420"/>
      <c r="CL680" s="420"/>
      <c r="CM680" s="420"/>
      <c r="CN680" s="420"/>
      <c r="CO680" s="420"/>
      <c r="CP680" s="420"/>
      <c r="CQ680" s="420"/>
      <c r="CR680" s="420"/>
      <c r="CS680" s="420"/>
      <c r="CT680" s="420"/>
      <c r="CU680" s="420"/>
      <c r="CV680" s="420"/>
      <c r="CW680" s="420"/>
      <c r="CX680" s="420"/>
      <c r="CY680" s="420"/>
      <c r="CZ680" s="420"/>
    </row>
    <row r="681" s="424" customFormat="true" ht="25.15" customHeight="true" x14ac:dyDescent="0.2">
      <c r="C681" s="849"/>
      <c r="D681" s="848"/>
      <c r="E681" s="659"/>
      <c r="F681" s="659"/>
      <c r="G681" s="659"/>
      <c r="H681" s="849"/>
      <c r="I681" s="848"/>
      <c r="J681" s="659"/>
      <c r="K681" s="659"/>
      <c r="L681" s="659"/>
      <c r="M681" s="849"/>
      <c r="N681" s="848"/>
      <c r="O681" s="659"/>
      <c r="P681" s="659"/>
      <c r="Q681" s="659"/>
      <c r="AI681" s="417"/>
      <c r="AJ681" s="417"/>
      <c r="AK681" s="417"/>
      <c r="AL681" s="417"/>
      <c r="AM681" s="417"/>
      <c r="AN681" s="417"/>
      <c r="AO681" s="417"/>
      <c r="AP681" s="417"/>
      <c r="AQ681" s="417"/>
      <c r="AR681" s="417"/>
      <c r="AS681" s="417"/>
      <c r="AT681" s="417"/>
      <c r="AU681" s="417"/>
      <c r="AV681" s="417"/>
      <c r="AW681" s="417"/>
      <c r="AX681" s="417"/>
      <c r="AY681" s="417"/>
      <c r="AZ681" s="417"/>
      <c r="BA681" s="420"/>
      <c r="BB681" s="496"/>
      <c r="BC681" s="420"/>
      <c r="BD681" s="420"/>
      <c r="BE681" s="420"/>
      <c r="BF681" s="420"/>
      <c r="BG681" s="420"/>
      <c r="BH681" s="420"/>
      <c r="BI681" s="420"/>
      <c r="BJ681" s="420"/>
      <c r="BK681" s="420"/>
      <c r="BL681" s="420"/>
      <c r="BM681" s="420"/>
      <c r="BN681" s="420"/>
      <c r="BO681" s="420"/>
      <c r="BP681" s="420"/>
      <c r="BQ681" s="420"/>
      <c r="BR681" s="420"/>
      <c r="BS681" s="420"/>
      <c r="BT681" s="420"/>
      <c r="BU681" s="420"/>
      <c r="BV681" s="420"/>
      <c r="BW681" s="420"/>
      <c r="BX681" s="420"/>
      <c r="BY681" s="420"/>
      <c r="BZ681" s="420"/>
      <c r="CA681" s="420"/>
      <c r="CB681" s="420"/>
      <c r="CC681" s="420"/>
      <c r="CD681" s="420"/>
      <c r="CE681" s="420"/>
      <c r="CF681" s="420"/>
      <c r="CG681" s="420"/>
      <c r="CH681" s="420"/>
      <c r="CI681" s="420"/>
      <c r="CJ681" s="420"/>
      <c r="CK681" s="420"/>
      <c r="CL681" s="420"/>
      <c r="CM681" s="420"/>
      <c r="CN681" s="420"/>
      <c r="CO681" s="420"/>
      <c r="CP681" s="420"/>
      <c r="CQ681" s="420"/>
      <c r="CR681" s="420"/>
      <c r="CS681" s="420"/>
      <c r="CT681" s="420"/>
      <c r="CU681" s="420"/>
      <c r="CV681" s="420"/>
      <c r="CW681" s="420"/>
      <c r="CX681" s="420"/>
      <c r="CY681" s="420"/>
      <c r="CZ681" s="420"/>
    </row>
    <row r="682" s="424" customFormat="true" ht="25.15" customHeight="true" x14ac:dyDescent="0.2">
      <c r="C682" s="849"/>
      <c r="D682" s="848"/>
      <c r="E682" s="659"/>
      <c r="F682" s="659"/>
      <c r="G682" s="659"/>
      <c r="H682" s="849"/>
      <c r="I682" s="848"/>
      <c r="J682" s="659"/>
      <c r="K682" s="659"/>
      <c r="L682" s="659"/>
      <c r="M682" s="849"/>
      <c r="N682" s="848"/>
      <c r="O682" s="659"/>
      <c r="P682" s="659"/>
      <c r="Q682" s="659"/>
      <c r="AI682" s="417"/>
      <c r="AJ682" s="417"/>
      <c r="AK682" s="417"/>
      <c r="AL682" s="417"/>
      <c r="AM682" s="417"/>
      <c r="AN682" s="417"/>
      <c r="AO682" s="417"/>
      <c r="AP682" s="417"/>
      <c r="AQ682" s="417"/>
      <c r="AR682" s="417"/>
      <c r="AS682" s="417"/>
      <c r="AT682" s="417"/>
      <c r="AU682" s="417"/>
      <c r="AV682" s="417"/>
      <c r="AW682" s="417"/>
      <c r="AX682" s="417"/>
      <c r="AY682" s="417"/>
      <c r="AZ682" s="417"/>
      <c r="BA682" s="420"/>
      <c r="BB682" s="496"/>
      <c r="BC682" s="420"/>
      <c r="BD682" s="420"/>
      <c r="BE682" s="420"/>
      <c r="BF682" s="420"/>
      <c r="BG682" s="420"/>
      <c r="BH682" s="420"/>
      <c r="BI682" s="420"/>
      <c r="BJ682" s="420"/>
      <c r="BK682" s="420"/>
      <c r="BL682" s="420"/>
      <c r="BM682" s="420"/>
      <c r="BN682" s="420"/>
      <c r="BO682" s="420"/>
      <c r="BP682" s="420"/>
      <c r="BQ682" s="420"/>
      <c r="BR682" s="420"/>
      <c r="BS682" s="420"/>
      <c r="BT682" s="420"/>
      <c r="BU682" s="420"/>
      <c r="BV682" s="420"/>
      <c r="BW682" s="420"/>
      <c r="BX682" s="420"/>
      <c r="BY682" s="420"/>
      <c r="BZ682" s="420"/>
      <c r="CA682" s="420"/>
      <c r="CB682" s="420"/>
      <c r="CC682" s="420"/>
      <c r="CD682" s="420"/>
      <c r="CE682" s="420"/>
      <c r="CF682" s="420"/>
      <c r="CG682" s="420"/>
      <c r="CH682" s="420"/>
      <c r="CI682" s="420"/>
      <c r="CJ682" s="420"/>
      <c r="CK682" s="420"/>
      <c r="CL682" s="420"/>
      <c r="CM682" s="420"/>
      <c r="CN682" s="420"/>
      <c r="CO682" s="420"/>
      <c r="CP682" s="420"/>
      <c r="CQ682" s="420"/>
      <c r="CR682" s="420"/>
      <c r="CS682" s="420"/>
      <c r="CT682" s="420"/>
      <c r="CU682" s="420"/>
      <c r="CV682" s="420"/>
      <c r="CW682" s="420"/>
      <c r="CX682" s="420"/>
      <c r="CY682" s="420"/>
      <c r="CZ682" s="420"/>
    </row>
    <row r="683" s="424" customFormat="true" ht="25.15" customHeight="true" x14ac:dyDescent="0.2">
      <c r="C683" s="849"/>
      <c r="D683" s="848"/>
      <c r="E683" s="659"/>
      <c r="F683" s="659"/>
      <c r="G683" s="659"/>
      <c r="H683" s="849"/>
      <c r="I683" s="848"/>
      <c r="J683" s="659"/>
      <c r="K683" s="659"/>
      <c r="L683" s="659"/>
      <c r="M683" s="849"/>
      <c r="N683" s="848"/>
      <c r="O683" s="659"/>
      <c r="P683" s="659"/>
      <c r="Q683" s="659"/>
      <c r="AI683" s="417"/>
      <c r="AJ683" s="417"/>
      <c r="AK683" s="417"/>
      <c r="AL683" s="417"/>
      <c r="AM683" s="417"/>
      <c r="AN683" s="417"/>
      <c r="AO683" s="417"/>
      <c r="AP683" s="417"/>
      <c r="AQ683" s="417"/>
      <c r="AR683" s="417"/>
      <c r="AS683" s="417"/>
      <c r="AT683" s="417"/>
      <c r="AU683" s="417"/>
      <c r="AV683" s="417"/>
      <c r="AW683" s="417"/>
      <c r="AX683" s="417"/>
      <c r="AY683" s="417"/>
      <c r="AZ683" s="417"/>
      <c r="BA683" s="420"/>
      <c r="BB683" s="496"/>
      <c r="BC683" s="420"/>
      <c r="BD683" s="420"/>
      <c r="BE683" s="420"/>
      <c r="BF683" s="420"/>
      <c r="BG683" s="420"/>
      <c r="BH683" s="420"/>
      <c r="BI683" s="420"/>
      <c r="BJ683" s="420"/>
      <c r="BK683" s="420"/>
      <c r="BL683" s="420"/>
      <c r="BM683" s="420"/>
      <c r="BN683" s="420"/>
      <c r="BO683" s="420"/>
      <c r="BP683" s="420"/>
      <c r="BQ683" s="420"/>
      <c r="BR683" s="420"/>
      <c r="BS683" s="420"/>
      <c r="BT683" s="420"/>
      <c r="BU683" s="420"/>
      <c r="BV683" s="420"/>
      <c r="BW683" s="420"/>
      <c r="BX683" s="420"/>
      <c r="BY683" s="420"/>
      <c r="BZ683" s="420"/>
      <c r="CA683" s="420"/>
      <c r="CB683" s="420"/>
      <c r="CC683" s="420"/>
      <c r="CD683" s="420"/>
      <c r="CE683" s="420"/>
      <c r="CF683" s="420"/>
      <c r="CG683" s="420"/>
      <c r="CH683" s="420"/>
      <c r="CI683" s="420"/>
      <c r="CJ683" s="420"/>
      <c r="CK683" s="420"/>
      <c r="CL683" s="420"/>
      <c r="CM683" s="420"/>
      <c r="CN683" s="420"/>
      <c r="CO683" s="420"/>
      <c r="CP683" s="420"/>
      <c r="CQ683" s="420"/>
      <c r="CR683" s="420"/>
      <c r="CS683" s="420"/>
      <c r="CT683" s="420"/>
      <c r="CU683" s="420"/>
      <c r="CV683" s="420"/>
      <c r="CW683" s="420"/>
      <c r="CX683" s="420"/>
      <c r="CY683" s="420"/>
      <c r="CZ683" s="420"/>
    </row>
    <row r="684" s="424" customFormat="true" ht="25.15" customHeight="true" x14ac:dyDescent="0.2">
      <c r="C684" s="849"/>
      <c r="D684" s="848"/>
      <c r="E684" s="659"/>
      <c r="F684" s="659"/>
      <c r="G684" s="659"/>
      <c r="H684" s="849"/>
      <c r="I684" s="848"/>
      <c r="J684" s="659"/>
      <c r="K684" s="659"/>
      <c r="L684" s="659"/>
      <c r="M684" s="849"/>
      <c r="N684" s="848"/>
      <c r="O684" s="659"/>
      <c r="P684" s="659"/>
      <c r="Q684" s="659"/>
      <c r="AI684" s="417"/>
      <c r="AJ684" s="417"/>
      <c r="AK684" s="417"/>
      <c r="AL684" s="417"/>
      <c r="AM684" s="417"/>
      <c r="AN684" s="417"/>
      <c r="AO684" s="417"/>
      <c r="AP684" s="417"/>
      <c r="AQ684" s="417"/>
      <c r="AR684" s="417"/>
      <c r="AS684" s="417"/>
      <c r="AT684" s="417"/>
      <c r="AU684" s="417"/>
      <c r="AV684" s="417"/>
      <c r="AW684" s="417"/>
      <c r="AX684" s="417"/>
      <c r="AY684" s="417"/>
      <c r="AZ684" s="417"/>
      <c r="BA684" s="420"/>
      <c r="BB684" s="496"/>
      <c r="BC684" s="420"/>
      <c r="BD684" s="420"/>
      <c r="BE684" s="420"/>
      <c r="BF684" s="420"/>
      <c r="BG684" s="420"/>
      <c r="BH684" s="420"/>
      <c r="BI684" s="420"/>
      <c r="BJ684" s="420"/>
      <c r="BK684" s="420"/>
      <c r="BL684" s="420"/>
      <c r="BM684" s="420"/>
      <c r="BN684" s="420"/>
      <c r="BO684" s="420"/>
      <c r="BP684" s="420"/>
      <c r="BQ684" s="420"/>
      <c r="BR684" s="420"/>
      <c r="BS684" s="420"/>
      <c r="BT684" s="420"/>
      <c r="BU684" s="420"/>
      <c r="BV684" s="420"/>
      <c r="BW684" s="420"/>
      <c r="BX684" s="420"/>
      <c r="BY684" s="420"/>
      <c r="BZ684" s="420"/>
      <c r="CA684" s="420"/>
      <c r="CB684" s="420"/>
      <c r="CC684" s="420"/>
      <c r="CD684" s="420"/>
      <c r="CE684" s="420"/>
      <c r="CF684" s="420"/>
      <c r="CG684" s="420"/>
      <c r="CH684" s="420"/>
      <c r="CI684" s="420"/>
      <c r="CJ684" s="420"/>
      <c r="CK684" s="420"/>
      <c r="CL684" s="420"/>
      <c r="CM684" s="420"/>
      <c r="CN684" s="420"/>
      <c r="CO684" s="420"/>
      <c r="CP684" s="420"/>
      <c r="CQ684" s="420"/>
      <c r="CR684" s="420"/>
      <c r="CS684" s="420"/>
      <c r="CT684" s="420"/>
      <c r="CU684" s="420"/>
      <c r="CV684" s="420"/>
      <c r="CW684" s="420"/>
      <c r="CX684" s="420"/>
      <c r="CY684" s="420"/>
      <c r="CZ684" s="420"/>
    </row>
    <row r="685" s="424" customFormat="true" ht="25.15" customHeight="true" x14ac:dyDescent="0.2">
      <c r="C685" s="849"/>
      <c r="D685" s="848"/>
      <c r="E685" s="659"/>
      <c r="F685" s="659"/>
      <c r="G685" s="659"/>
      <c r="H685" s="849"/>
      <c r="I685" s="848"/>
      <c r="J685" s="659"/>
      <c r="K685" s="659"/>
      <c r="L685" s="659"/>
      <c r="M685" s="849"/>
      <c r="N685" s="848"/>
      <c r="O685" s="659"/>
      <c r="P685" s="659"/>
      <c r="Q685" s="659"/>
      <c r="AI685" s="417"/>
      <c r="AJ685" s="417"/>
      <c r="AK685" s="417"/>
      <c r="AL685" s="417"/>
      <c r="AM685" s="417"/>
      <c r="AN685" s="417"/>
      <c r="AO685" s="417"/>
      <c r="AP685" s="417"/>
      <c r="AQ685" s="417"/>
      <c r="AR685" s="417"/>
      <c r="AS685" s="417"/>
      <c r="AT685" s="417"/>
      <c r="AU685" s="417"/>
      <c r="AV685" s="417"/>
      <c r="AW685" s="417"/>
      <c r="AX685" s="417"/>
      <c r="AY685" s="417"/>
      <c r="AZ685" s="417"/>
      <c r="BA685" s="420"/>
      <c r="BB685" s="496"/>
      <c r="BC685" s="420"/>
      <c r="BD685" s="420"/>
      <c r="BE685" s="420"/>
      <c r="BF685" s="420"/>
      <c r="BG685" s="420"/>
      <c r="BH685" s="420"/>
      <c r="BI685" s="420"/>
      <c r="BJ685" s="420"/>
      <c r="BK685" s="420"/>
      <c r="BL685" s="420"/>
      <c r="BM685" s="420"/>
      <c r="BN685" s="420"/>
      <c r="BO685" s="420"/>
      <c r="BP685" s="420"/>
      <c r="BQ685" s="420"/>
      <c r="BR685" s="420"/>
      <c r="BS685" s="420"/>
      <c r="BT685" s="420"/>
      <c r="BU685" s="420"/>
      <c r="BV685" s="420"/>
      <c r="BW685" s="420"/>
      <c r="BX685" s="420"/>
      <c r="BY685" s="420"/>
      <c r="BZ685" s="420"/>
      <c r="CA685" s="420"/>
      <c r="CB685" s="420"/>
      <c r="CC685" s="420"/>
      <c r="CD685" s="420"/>
      <c r="CE685" s="420"/>
      <c r="CF685" s="420"/>
      <c r="CG685" s="420"/>
      <c r="CH685" s="420"/>
      <c r="CI685" s="420"/>
      <c r="CJ685" s="420"/>
      <c r="CK685" s="420"/>
      <c r="CL685" s="420"/>
      <c r="CM685" s="420"/>
      <c r="CN685" s="420"/>
      <c r="CO685" s="420"/>
      <c r="CP685" s="420"/>
      <c r="CQ685" s="420"/>
      <c r="CR685" s="420"/>
      <c r="CS685" s="420"/>
      <c r="CT685" s="420"/>
      <c r="CU685" s="420"/>
      <c r="CV685" s="420"/>
      <c r="CW685" s="420"/>
      <c r="CX685" s="420"/>
      <c r="CY685" s="420"/>
      <c r="CZ685" s="420"/>
    </row>
    <row r="686" s="424" customFormat="true" ht="25.15" customHeight="true" x14ac:dyDescent="0.2">
      <c r="C686" s="849"/>
      <c r="D686" s="848"/>
      <c r="E686" s="659"/>
      <c r="F686" s="659"/>
      <c r="G686" s="659"/>
      <c r="H686" s="849"/>
      <c r="I686" s="848"/>
      <c r="J686" s="659"/>
      <c r="K686" s="659"/>
      <c r="L686" s="659"/>
      <c r="M686" s="849"/>
      <c r="N686" s="848"/>
      <c r="O686" s="659"/>
      <c r="P686" s="659"/>
      <c r="Q686" s="659"/>
      <c r="AI686" s="417"/>
      <c r="AJ686" s="417"/>
      <c r="AK686" s="417"/>
      <c r="AL686" s="417"/>
      <c r="AM686" s="417"/>
      <c r="AN686" s="417"/>
      <c r="AO686" s="417"/>
      <c r="AP686" s="417"/>
      <c r="AQ686" s="417"/>
      <c r="AR686" s="417"/>
      <c r="AS686" s="417"/>
      <c r="AT686" s="417"/>
      <c r="AU686" s="417"/>
      <c r="AV686" s="417"/>
      <c r="AW686" s="417"/>
      <c r="AX686" s="417"/>
      <c r="AY686" s="417"/>
      <c r="AZ686" s="417"/>
      <c r="BA686" s="420"/>
      <c r="BB686" s="496"/>
      <c r="BC686" s="420"/>
      <c r="BD686" s="420"/>
      <c r="BE686" s="420"/>
      <c r="BF686" s="420"/>
      <c r="BG686" s="420"/>
      <c r="BH686" s="420"/>
      <c r="BI686" s="420"/>
      <c r="BJ686" s="420"/>
      <c r="BK686" s="420"/>
      <c r="BL686" s="420"/>
      <c r="BM686" s="420"/>
      <c r="BN686" s="420"/>
      <c r="BO686" s="420"/>
      <c r="BP686" s="420"/>
      <c r="BQ686" s="420"/>
      <c r="BR686" s="420"/>
      <c r="BS686" s="420"/>
      <c r="BT686" s="420"/>
      <c r="BU686" s="420"/>
      <c r="BV686" s="420"/>
      <c r="BW686" s="420"/>
      <c r="BX686" s="420"/>
      <c r="BY686" s="420"/>
      <c r="BZ686" s="420"/>
      <c r="CA686" s="420"/>
      <c r="CB686" s="420"/>
      <c r="CC686" s="420"/>
      <c r="CD686" s="420"/>
      <c r="CE686" s="420"/>
      <c r="CF686" s="420"/>
      <c r="CG686" s="420"/>
      <c r="CH686" s="420"/>
      <c r="CI686" s="420"/>
      <c r="CJ686" s="420"/>
      <c r="CK686" s="420"/>
      <c r="CL686" s="420"/>
      <c r="CM686" s="420"/>
      <c r="CN686" s="420"/>
      <c r="CO686" s="420"/>
      <c r="CP686" s="420"/>
      <c r="CQ686" s="420"/>
      <c r="CR686" s="420"/>
      <c r="CS686" s="420"/>
      <c r="CT686" s="420"/>
      <c r="CU686" s="420"/>
      <c r="CV686" s="420"/>
      <c r="CW686" s="420"/>
      <c r="CX686" s="420"/>
      <c r="CY686" s="420"/>
      <c r="CZ686" s="420"/>
    </row>
    <row r="687" s="424" customFormat="true" ht="25.15" customHeight="true" x14ac:dyDescent="0.2">
      <c r="C687" s="849"/>
      <c r="D687" s="848"/>
      <c r="E687" s="659"/>
      <c r="F687" s="659"/>
      <c r="G687" s="659"/>
      <c r="H687" s="849"/>
      <c r="I687" s="848"/>
      <c r="J687" s="659"/>
      <c r="K687" s="659"/>
      <c r="L687" s="659"/>
      <c r="M687" s="849"/>
      <c r="N687" s="848"/>
      <c r="O687" s="659"/>
      <c r="P687" s="659"/>
      <c r="Q687" s="659"/>
      <c r="AI687" s="417"/>
      <c r="AJ687" s="417"/>
      <c r="AK687" s="417"/>
      <c r="AL687" s="417"/>
      <c r="AM687" s="417"/>
      <c r="AN687" s="417"/>
      <c r="AO687" s="417"/>
      <c r="AP687" s="417"/>
      <c r="AQ687" s="417"/>
      <c r="AR687" s="417"/>
      <c r="AS687" s="417"/>
      <c r="AT687" s="417"/>
      <c r="AU687" s="417"/>
      <c r="AV687" s="417"/>
      <c r="AW687" s="417"/>
      <c r="AX687" s="417"/>
      <c r="AY687" s="417"/>
      <c r="AZ687" s="417"/>
      <c r="BA687" s="420"/>
      <c r="BB687" s="496"/>
      <c r="BC687" s="420"/>
      <c r="BD687" s="420"/>
      <c r="BE687" s="420"/>
      <c r="BF687" s="420"/>
      <c r="BG687" s="420"/>
      <c r="BH687" s="420"/>
      <c r="BI687" s="420"/>
      <c r="BJ687" s="420"/>
      <c r="BK687" s="420"/>
      <c r="BL687" s="420"/>
      <c r="BM687" s="420"/>
      <c r="BN687" s="420"/>
      <c r="BO687" s="420"/>
      <c r="BP687" s="420"/>
      <c r="BQ687" s="420"/>
      <c r="BR687" s="420"/>
      <c r="BS687" s="420"/>
      <c r="BT687" s="420"/>
      <c r="BU687" s="420"/>
      <c r="BV687" s="420"/>
      <c r="BW687" s="420"/>
      <c r="BX687" s="420"/>
      <c r="BY687" s="420"/>
      <c r="BZ687" s="420"/>
      <c r="CA687" s="420"/>
      <c r="CB687" s="420"/>
      <c r="CC687" s="420"/>
      <c r="CD687" s="420"/>
      <c r="CE687" s="420"/>
      <c r="CF687" s="420"/>
      <c r="CG687" s="420"/>
      <c r="CH687" s="420"/>
      <c r="CI687" s="420"/>
      <c r="CJ687" s="420"/>
      <c r="CK687" s="420"/>
      <c r="CL687" s="420"/>
      <c r="CM687" s="420"/>
      <c r="CN687" s="420"/>
      <c r="CO687" s="420"/>
      <c r="CP687" s="420"/>
      <c r="CQ687" s="420"/>
      <c r="CR687" s="420"/>
      <c r="CS687" s="420"/>
      <c r="CT687" s="420"/>
      <c r="CU687" s="420"/>
      <c r="CV687" s="420"/>
      <c r="CW687" s="420"/>
      <c r="CX687" s="420"/>
      <c r="CY687" s="420"/>
      <c r="CZ687" s="420"/>
    </row>
    <row r="688" s="424" customFormat="true" ht="25.15" customHeight="true" x14ac:dyDescent="0.2">
      <c r="C688" s="849"/>
      <c r="D688" s="848"/>
      <c r="E688" s="659"/>
      <c r="F688" s="659"/>
      <c r="G688" s="659"/>
      <c r="H688" s="849"/>
      <c r="I688" s="848"/>
      <c r="J688" s="659"/>
      <c r="K688" s="659"/>
      <c r="L688" s="659"/>
      <c r="M688" s="849"/>
      <c r="N688" s="848"/>
      <c r="O688" s="659"/>
      <c r="P688" s="659"/>
      <c r="Q688" s="659"/>
      <c r="AI688" s="417"/>
      <c r="AJ688" s="417"/>
      <c r="AK688" s="417"/>
      <c r="AL688" s="417"/>
      <c r="AM688" s="417"/>
      <c r="AN688" s="417"/>
      <c r="AO688" s="417"/>
      <c r="AP688" s="417"/>
      <c r="AQ688" s="417"/>
      <c r="AR688" s="417"/>
      <c r="AS688" s="417"/>
      <c r="AT688" s="417"/>
      <c r="AU688" s="417"/>
      <c r="AV688" s="417"/>
      <c r="AW688" s="417"/>
      <c r="AX688" s="417"/>
      <c r="AY688" s="417"/>
      <c r="AZ688" s="417"/>
      <c r="BA688" s="420"/>
      <c r="BB688" s="496"/>
      <c r="BC688" s="420"/>
      <c r="BD688" s="420"/>
      <c r="BE688" s="420"/>
      <c r="BF688" s="420"/>
      <c r="BG688" s="420"/>
      <c r="BH688" s="420"/>
      <c r="BI688" s="420"/>
      <c r="BJ688" s="420"/>
      <c r="BK688" s="420"/>
      <c r="BL688" s="420"/>
      <c r="BM688" s="420"/>
      <c r="BN688" s="420"/>
      <c r="BO688" s="420"/>
      <c r="BP688" s="420"/>
      <c r="BQ688" s="420"/>
      <c r="BR688" s="420"/>
      <c r="BS688" s="420"/>
      <c r="BT688" s="420"/>
      <c r="BU688" s="420"/>
      <c r="BV688" s="420"/>
      <c r="BW688" s="420"/>
      <c r="BX688" s="420"/>
      <c r="BY688" s="420"/>
      <c r="BZ688" s="420"/>
      <c r="CA688" s="420"/>
      <c r="CB688" s="420"/>
      <c r="CC688" s="420"/>
      <c r="CD688" s="420"/>
      <c r="CE688" s="420"/>
      <c r="CF688" s="420"/>
      <c r="CG688" s="420"/>
      <c r="CH688" s="420"/>
      <c r="CI688" s="420"/>
      <c r="CJ688" s="420"/>
      <c r="CK688" s="420"/>
      <c r="CL688" s="420"/>
      <c r="CM688" s="420"/>
      <c r="CN688" s="420"/>
      <c r="CO688" s="420"/>
      <c r="CP688" s="420"/>
      <c r="CQ688" s="420"/>
      <c r="CR688" s="420"/>
      <c r="CS688" s="420"/>
      <c r="CT688" s="420"/>
      <c r="CU688" s="420"/>
      <c r="CV688" s="420"/>
      <c r="CW688" s="420"/>
      <c r="CX688" s="420"/>
      <c r="CY688" s="420"/>
      <c r="CZ688" s="420"/>
    </row>
    <row r="689" s="424" customFormat="true" ht="25.15" customHeight="true" x14ac:dyDescent="0.2">
      <c r="C689" s="849"/>
      <c r="D689" s="848"/>
      <c r="E689" s="659"/>
      <c r="F689" s="659"/>
      <c r="G689" s="659"/>
      <c r="H689" s="849"/>
      <c r="I689" s="848"/>
      <c r="J689" s="659"/>
      <c r="K689" s="659"/>
      <c r="L689" s="659"/>
      <c r="M689" s="849"/>
      <c r="N689" s="848"/>
      <c r="O689" s="659"/>
      <c r="P689" s="659"/>
      <c r="Q689" s="659"/>
      <c r="AI689" s="417"/>
      <c r="AJ689" s="417"/>
      <c r="AK689" s="417"/>
      <c r="AL689" s="417"/>
      <c r="AM689" s="417"/>
      <c r="AN689" s="417"/>
      <c r="AO689" s="417"/>
      <c r="AP689" s="417"/>
      <c r="AQ689" s="417"/>
      <c r="AR689" s="417"/>
      <c r="AS689" s="417"/>
      <c r="AT689" s="417"/>
      <c r="AU689" s="417"/>
      <c r="AV689" s="417"/>
      <c r="AW689" s="417"/>
      <c r="AX689" s="417"/>
      <c r="AY689" s="417"/>
      <c r="AZ689" s="417"/>
      <c r="BA689" s="420"/>
      <c r="BB689" s="496"/>
      <c r="BC689" s="420"/>
      <c r="BD689" s="420"/>
      <c r="BE689" s="420"/>
      <c r="BF689" s="420"/>
      <c r="BG689" s="420"/>
      <c r="BH689" s="420"/>
      <c r="BI689" s="420"/>
      <c r="BJ689" s="420"/>
      <c r="BK689" s="420"/>
      <c r="BL689" s="420"/>
      <c r="BM689" s="420"/>
      <c r="BN689" s="420"/>
      <c r="BO689" s="420"/>
      <c r="BP689" s="420"/>
      <c r="BQ689" s="420"/>
      <c r="BR689" s="420"/>
      <c r="BS689" s="420"/>
      <c r="BT689" s="420"/>
      <c r="BU689" s="420"/>
      <c r="BV689" s="420"/>
      <c r="BW689" s="420"/>
      <c r="BX689" s="420"/>
      <c r="BY689" s="420"/>
      <c r="BZ689" s="420"/>
      <c r="CA689" s="420"/>
      <c r="CB689" s="420"/>
      <c r="CC689" s="420"/>
      <c r="CD689" s="420"/>
      <c r="CE689" s="420"/>
      <c r="CF689" s="420"/>
      <c r="CG689" s="420"/>
      <c r="CH689" s="420"/>
      <c r="CI689" s="420"/>
      <c r="CJ689" s="420"/>
      <c r="CK689" s="420"/>
      <c r="CL689" s="420"/>
      <c r="CM689" s="420"/>
      <c r="CN689" s="420"/>
      <c r="CO689" s="420"/>
      <c r="CP689" s="420"/>
      <c r="CQ689" s="420"/>
      <c r="CR689" s="420"/>
      <c r="CS689" s="420"/>
      <c r="CT689" s="420"/>
      <c r="CU689" s="420"/>
      <c r="CV689" s="420"/>
      <c r="CW689" s="420"/>
      <c r="CX689" s="420"/>
      <c r="CY689" s="420"/>
      <c r="CZ689" s="420"/>
    </row>
    <row r="690" s="424" customFormat="true" ht="25.15" customHeight="true" x14ac:dyDescent="0.2">
      <c r="C690" s="849"/>
      <c r="D690" s="848"/>
      <c r="E690" s="659"/>
      <c r="F690" s="659"/>
      <c r="G690" s="659"/>
      <c r="H690" s="849"/>
      <c r="I690" s="848"/>
      <c r="J690" s="659"/>
      <c r="K690" s="659"/>
      <c r="L690" s="659"/>
      <c r="M690" s="849"/>
      <c r="N690" s="848"/>
      <c r="O690" s="659"/>
      <c r="P690" s="659"/>
      <c r="Q690" s="659"/>
      <c r="AI690" s="417"/>
      <c r="AJ690" s="417"/>
      <c r="AK690" s="417"/>
      <c r="AL690" s="417"/>
      <c r="AM690" s="417"/>
      <c r="AN690" s="417"/>
      <c r="AO690" s="417"/>
      <c r="AP690" s="417"/>
      <c r="AQ690" s="417"/>
      <c r="AR690" s="417"/>
      <c r="AS690" s="417"/>
      <c r="AT690" s="417"/>
      <c r="AU690" s="417"/>
      <c r="AV690" s="417"/>
      <c r="AW690" s="417"/>
      <c r="AX690" s="417"/>
      <c r="AY690" s="417"/>
      <c r="AZ690" s="417"/>
      <c r="BA690" s="420"/>
      <c r="BB690" s="496"/>
      <c r="BC690" s="420"/>
      <c r="BD690" s="420"/>
      <c r="BE690" s="420"/>
      <c r="BF690" s="420"/>
      <c r="BG690" s="420"/>
      <c r="BH690" s="420"/>
      <c r="BI690" s="420"/>
      <c r="BJ690" s="420"/>
      <c r="BK690" s="420"/>
      <c r="BL690" s="420"/>
      <c r="BM690" s="420"/>
      <c r="BN690" s="420"/>
      <c r="BO690" s="420"/>
      <c r="BP690" s="420"/>
      <c r="BQ690" s="420"/>
      <c r="BR690" s="420"/>
      <c r="BS690" s="420"/>
      <c r="BT690" s="420"/>
      <c r="BU690" s="420"/>
      <c r="BV690" s="420"/>
      <c r="BW690" s="420"/>
      <c r="BX690" s="420"/>
      <c r="BY690" s="420"/>
      <c r="BZ690" s="420"/>
      <c r="CA690" s="420"/>
      <c r="CB690" s="420"/>
      <c r="CC690" s="420"/>
      <c r="CD690" s="420"/>
      <c r="CE690" s="420"/>
      <c r="CF690" s="420"/>
      <c r="CG690" s="420"/>
      <c r="CH690" s="420"/>
      <c r="CI690" s="420"/>
      <c r="CJ690" s="420"/>
      <c r="CK690" s="420"/>
      <c r="CL690" s="420"/>
      <c r="CM690" s="420"/>
      <c r="CN690" s="420"/>
      <c r="CO690" s="420"/>
      <c r="CP690" s="420"/>
      <c r="CQ690" s="420"/>
      <c r="CR690" s="420"/>
      <c r="CS690" s="420"/>
      <c r="CT690" s="420"/>
      <c r="CU690" s="420"/>
      <c r="CV690" s="420"/>
      <c r="CW690" s="420"/>
      <c r="CX690" s="420"/>
      <c r="CY690" s="420"/>
      <c r="CZ690" s="420"/>
    </row>
    <row r="691" s="424" customFormat="true" ht="25.15" customHeight="true" x14ac:dyDescent="0.2">
      <c r="C691" s="849"/>
      <c r="D691" s="848"/>
      <c r="E691" s="659"/>
      <c r="F691" s="659"/>
      <c r="G691" s="659"/>
      <c r="H691" s="849"/>
      <c r="I691" s="848"/>
      <c r="J691" s="659"/>
      <c r="K691" s="659"/>
      <c r="L691" s="659"/>
      <c r="M691" s="849"/>
      <c r="N691" s="848"/>
      <c r="O691" s="659"/>
      <c r="P691" s="659"/>
      <c r="Q691" s="659"/>
      <c r="AI691" s="417"/>
      <c r="AJ691" s="417"/>
      <c r="AK691" s="417"/>
      <c r="AL691" s="417"/>
      <c r="AM691" s="417"/>
      <c r="AN691" s="417"/>
      <c r="AO691" s="417"/>
      <c r="AP691" s="417"/>
      <c r="AQ691" s="417"/>
      <c r="AR691" s="417"/>
      <c r="AS691" s="417"/>
      <c r="AT691" s="417"/>
      <c r="AU691" s="417"/>
      <c r="AV691" s="417"/>
      <c r="AW691" s="417"/>
      <c r="AX691" s="417"/>
      <c r="AY691" s="417"/>
      <c r="AZ691" s="417"/>
      <c r="BA691" s="420"/>
      <c r="BB691" s="496"/>
      <c r="BC691" s="420"/>
      <c r="BD691" s="420"/>
      <c r="BE691" s="420"/>
      <c r="BF691" s="420"/>
      <c r="BG691" s="420"/>
      <c r="BH691" s="420"/>
      <c r="BI691" s="420"/>
      <c r="BJ691" s="420"/>
      <c r="BK691" s="420"/>
      <c r="BL691" s="420"/>
      <c r="BM691" s="420"/>
      <c r="BN691" s="420"/>
      <c r="BO691" s="420"/>
      <c r="BP691" s="420"/>
      <c r="BQ691" s="420"/>
      <c r="BR691" s="420"/>
      <c r="BS691" s="420"/>
      <c r="BT691" s="420"/>
      <c r="BU691" s="420"/>
      <c r="BV691" s="420"/>
      <c r="BW691" s="420"/>
      <c r="BX691" s="420"/>
      <c r="BY691" s="420"/>
      <c r="BZ691" s="420"/>
      <c r="CA691" s="420"/>
      <c r="CB691" s="420"/>
      <c r="CC691" s="420"/>
      <c r="CD691" s="420"/>
      <c r="CE691" s="420"/>
      <c r="CF691" s="420"/>
      <c r="CG691" s="420"/>
      <c r="CH691" s="420"/>
      <c r="CI691" s="420"/>
      <c r="CJ691" s="420"/>
      <c r="CK691" s="420"/>
      <c r="CL691" s="420"/>
      <c r="CM691" s="420"/>
      <c r="CN691" s="420"/>
      <c r="CO691" s="420"/>
      <c r="CP691" s="420"/>
      <c r="CQ691" s="420"/>
      <c r="CR691" s="420"/>
      <c r="CS691" s="420"/>
      <c r="CT691" s="420"/>
      <c r="CU691" s="420"/>
      <c r="CV691" s="420"/>
      <c r="CW691" s="420"/>
      <c r="CX691" s="420"/>
      <c r="CY691" s="420"/>
      <c r="CZ691" s="420"/>
    </row>
    <row r="692" s="424" customFormat="true" ht="25.15" customHeight="true" x14ac:dyDescent="0.2">
      <c r="C692" s="849"/>
      <c r="D692" s="848"/>
      <c r="E692" s="659"/>
      <c r="F692" s="659"/>
      <c r="G692" s="659"/>
      <c r="H692" s="849"/>
      <c r="I692" s="848"/>
      <c r="J692" s="659"/>
      <c r="K692" s="659"/>
      <c r="L692" s="659"/>
      <c r="M692" s="849"/>
      <c r="N692" s="848"/>
      <c r="O692" s="659"/>
      <c r="P692" s="659"/>
      <c r="Q692" s="659"/>
      <c r="AI692" s="417"/>
      <c r="AJ692" s="417"/>
      <c r="AK692" s="417"/>
      <c r="AL692" s="417"/>
      <c r="AM692" s="417"/>
      <c r="AN692" s="417"/>
      <c r="AO692" s="417"/>
      <c r="AP692" s="417"/>
      <c r="AQ692" s="417"/>
      <c r="AR692" s="417"/>
      <c r="AS692" s="417"/>
      <c r="AT692" s="417"/>
      <c r="AU692" s="417"/>
      <c r="AV692" s="417"/>
      <c r="AW692" s="417"/>
      <c r="AX692" s="417"/>
      <c r="AY692" s="417"/>
      <c r="AZ692" s="417"/>
      <c r="BA692" s="420"/>
      <c r="BB692" s="496"/>
      <c r="BC692" s="420"/>
      <c r="BD692" s="420"/>
      <c r="BE692" s="420"/>
      <c r="BF692" s="420"/>
      <c r="BG692" s="420"/>
      <c r="BH692" s="420"/>
      <c r="BI692" s="420"/>
      <c r="BJ692" s="420"/>
      <c r="BK692" s="420"/>
      <c r="BL692" s="420"/>
      <c r="BM692" s="420"/>
      <c r="BN692" s="420"/>
      <c r="BO692" s="420"/>
      <c r="BP692" s="420"/>
      <c r="BQ692" s="420"/>
      <c r="BR692" s="420"/>
      <c r="BS692" s="420"/>
      <c r="BT692" s="420"/>
      <c r="BU692" s="420"/>
      <c r="BV692" s="420"/>
      <c r="BW692" s="420"/>
      <c r="BX692" s="420"/>
      <c r="BY692" s="420"/>
      <c r="BZ692" s="420"/>
      <c r="CA692" s="420"/>
      <c r="CB692" s="420"/>
      <c r="CC692" s="420"/>
      <c r="CD692" s="420"/>
      <c r="CE692" s="420"/>
      <c r="CF692" s="420"/>
      <c r="CG692" s="420"/>
      <c r="CH692" s="420"/>
      <c r="CI692" s="420"/>
      <c r="CJ692" s="420"/>
      <c r="CK692" s="420"/>
      <c r="CL692" s="420"/>
      <c r="CM692" s="420"/>
      <c r="CN692" s="420"/>
      <c r="CO692" s="420"/>
      <c r="CP692" s="420"/>
      <c r="CQ692" s="420"/>
      <c r="CR692" s="420"/>
      <c r="CS692" s="420"/>
      <c r="CT692" s="420"/>
      <c r="CU692" s="420"/>
      <c r="CV692" s="420"/>
      <c r="CW692" s="420"/>
      <c r="CX692" s="420"/>
      <c r="CY692" s="420"/>
      <c r="CZ692" s="420"/>
    </row>
    <row r="693" s="424" customFormat="true" ht="25.15" customHeight="true" x14ac:dyDescent="0.2">
      <c r="C693" s="849"/>
      <c r="D693" s="848"/>
      <c r="E693" s="659"/>
      <c r="F693" s="659"/>
      <c r="G693" s="659"/>
      <c r="H693" s="849"/>
      <c r="I693" s="848"/>
      <c r="J693" s="659"/>
      <c r="K693" s="659"/>
      <c r="L693" s="659"/>
      <c r="M693" s="849"/>
      <c r="N693" s="848"/>
      <c r="O693" s="659"/>
      <c r="P693" s="659"/>
      <c r="Q693" s="659"/>
      <c r="AI693" s="417"/>
      <c r="AJ693" s="417"/>
      <c r="AK693" s="417"/>
      <c r="AL693" s="417"/>
      <c r="AM693" s="417"/>
      <c r="AN693" s="417"/>
      <c r="AO693" s="417"/>
      <c r="AP693" s="417"/>
      <c r="AQ693" s="417"/>
      <c r="AR693" s="417"/>
      <c r="AS693" s="417"/>
      <c r="AT693" s="417"/>
      <c r="AU693" s="417"/>
      <c r="AV693" s="417"/>
      <c r="AW693" s="417"/>
      <c r="AX693" s="417"/>
      <c r="AY693" s="417"/>
      <c r="AZ693" s="417"/>
      <c r="BA693" s="420"/>
      <c r="BB693" s="496"/>
      <c r="BC693" s="420"/>
      <c r="BD693" s="420"/>
      <c r="BE693" s="420"/>
      <c r="BF693" s="420"/>
      <c r="BG693" s="420"/>
      <c r="BH693" s="420"/>
      <c r="BI693" s="420"/>
      <c r="BJ693" s="420"/>
      <c r="BK693" s="420"/>
      <c r="BL693" s="420"/>
      <c r="BM693" s="420"/>
      <c r="BN693" s="420"/>
      <c r="BO693" s="420"/>
      <c r="BP693" s="420"/>
      <c r="BQ693" s="420"/>
      <c r="BR693" s="420"/>
      <c r="BS693" s="420"/>
      <c r="BT693" s="420"/>
      <c r="BU693" s="420"/>
      <c r="BV693" s="420"/>
      <c r="BW693" s="420"/>
      <c r="BX693" s="420"/>
      <c r="BY693" s="420"/>
      <c r="BZ693" s="420"/>
      <c r="CA693" s="420"/>
      <c r="CB693" s="420"/>
      <c r="CC693" s="420"/>
      <c r="CD693" s="420"/>
      <c r="CE693" s="420"/>
      <c r="CF693" s="420"/>
      <c r="CG693" s="420"/>
      <c r="CH693" s="420"/>
      <c r="CI693" s="420"/>
      <c r="CJ693" s="420"/>
      <c r="CK693" s="420"/>
      <c r="CL693" s="420"/>
      <c r="CM693" s="420"/>
      <c r="CN693" s="420"/>
      <c r="CO693" s="420"/>
      <c r="CP693" s="420"/>
      <c r="CQ693" s="420"/>
      <c r="CR693" s="420"/>
      <c r="CS693" s="420"/>
      <c r="CT693" s="420"/>
      <c r="CU693" s="420"/>
      <c r="CV693" s="420"/>
      <c r="CW693" s="420"/>
      <c r="CX693" s="420"/>
      <c r="CY693" s="420"/>
      <c r="CZ693" s="420"/>
    </row>
    <row r="694" s="424" customFormat="true" ht="25.15" customHeight="true" x14ac:dyDescent="0.2">
      <c r="C694" s="849"/>
      <c r="D694" s="848"/>
      <c r="E694" s="659"/>
      <c r="F694" s="659"/>
      <c r="G694" s="659"/>
      <c r="H694" s="849"/>
      <c r="I694" s="848"/>
      <c r="J694" s="659"/>
      <c r="K694" s="659"/>
      <c r="L694" s="659"/>
      <c r="M694" s="849"/>
      <c r="N694" s="848"/>
      <c r="O694" s="659"/>
      <c r="P694" s="659"/>
      <c r="Q694" s="659"/>
      <c r="AI694" s="417"/>
      <c r="AJ694" s="417"/>
      <c r="AK694" s="417"/>
      <c r="AL694" s="417"/>
      <c r="AM694" s="417"/>
      <c r="AN694" s="417"/>
      <c r="AO694" s="417"/>
      <c r="AP694" s="417"/>
      <c r="AQ694" s="417"/>
      <c r="AR694" s="417"/>
      <c r="AS694" s="417"/>
      <c r="AT694" s="417"/>
      <c r="AU694" s="417"/>
      <c r="AV694" s="417"/>
      <c r="AW694" s="417"/>
      <c r="AX694" s="417"/>
      <c r="AY694" s="417"/>
      <c r="AZ694" s="417"/>
      <c r="BA694" s="420"/>
      <c r="BB694" s="496"/>
      <c r="BC694" s="420"/>
      <c r="BD694" s="420"/>
      <c r="BE694" s="420"/>
      <c r="BF694" s="420"/>
      <c r="BG694" s="420"/>
      <c r="BH694" s="420"/>
      <c r="BI694" s="420"/>
      <c r="BJ694" s="420"/>
      <c r="BK694" s="420"/>
      <c r="BL694" s="420"/>
      <c r="BM694" s="420"/>
      <c r="BN694" s="420"/>
      <c r="BO694" s="420"/>
      <c r="BP694" s="420"/>
      <c r="BQ694" s="420"/>
      <c r="BR694" s="420"/>
      <c r="BS694" s="420"/>
      <c r="BT694" s="420"/>
      <c r="BU694" s="420"/>
      <c r="BV694" s="420"/>
      <c r="BW694" s="420"/>
      <c r="BX694" s="420"/>
      <c r="BY694" s="420"/>
      <c r="BZ694" s="420"/>
      <c r="CA694" s="420"/>
      <c r="CB694" s="420"/>
      <c r="CC694" s="420"/>
      <c r="CD694" s="420"/>
      <c r="CE694" s="420"/>
      <c r="CF694" s="420"/>
      <c r="CG694" s="420"/>
      <c r="CH694" s="420"/>
      <c r="CI694" s="420"/>
      <c r="CJ694" s="420"/>
      <c r="CK694" s="420"/>
      <c r="CL694" s="420"/>
      <c r="CM694" s="420"/>
      <c r="CN694" s="420"/>
      <c r="CO694" s="420"/>
      <c r="CP694" s="420"/>
      <c r="CQ694" s="420"/>
      <c r="CR694" s="420"/>
      <c r="CS694" s="420"/>
      <c r="CT694" s="420"/>
      <c r="CU694" s="420"/>
      <c r="CV694" s="420"/>
      <c r="CW694" s="420"/>
      <c r="CX694" s="420"/>
      <c r="CY694" s="420"/>
      <c r="CZ694" s="420"/>
    </row>
    <row r="695" s="424" customFormat="true" ht="25.15" customHeight="true" x14ac:dyDescent="0.2">
      <c r="C695" s="659"/>
      <c r="D695" s="659"/>
      <c r="E695" s="659"/>
      <c r="F695" s="659"/>
      <c r="G695" s="659"/>
      <c r="H695" s="659"/>
      <c r="I695" s="659"/>
      <c r="J695" s="659"/>
      <c r="K695" s="659"/>
      <c r="L695" s="659"/>
      <c r="M695" s="659"/>
      <c r="N695" s="659"/>
      <c r="O695" s="659"/>
      <c r="P695" s="659"/>
      <c r="Q695" s="659"/>
      <c r="AI695" s="417"/>
      <c r="AJ695" s="417"/>
      <c r="AK695" s="417"/>
      <c r="AL695" s="417"/>
      <c r="AM695" s="417"/>
      <c r="AN695" s="417"/>
      <c r="AO695" s="417"/>
      <c r="AP695" s="417"/>
      <c r="AQ695" s="417"/>
      <c r="AR695" s="417"/>
      <c r="AS695" s="417"/>
      <c r="AT695" s="417"/>
      <c r="AU695" s="417"/>
      <c r="AV695" s="417"/>
      <c r="AW695" s="417"/>
      <c r="AX695" s="417"/>
      <c r="AY695" s="417"/>
      <c r="AZ695" s="417"/>
      <c r="BA695" s="420"/>
      <c r="BB695" s="496"/>
      <c r="BC695" s="420"/>
      <c r="BD695" s="420"/>
      <c r="BE695" s="420"/>
      <c r="BF695" s="420"/>
      <c r="BG695" s="420"/>
      <c r="BH695" s="420"/>
      <c r="BI695" s="420"/>
      <c r="BJ695" s="420"/>
      <c r="BK695" s="420"/>
      <c r="BL695" s="420"/>
      <c r="BM695" s="420"/>
      <c r="BN695" s="420"/>
      <c r="BO695" s="420"/>
      <c r="BP695" s="420"/>
      <c r="BQ695" s="420"/>
      <c r="BR695" s="420"/>
      <c r="BS695" s="420"/>
      <c r="BT695" s="420"/>
      <c r="BU695" s="420"/>
      <c r="BV695" s="420"/>
      <c r="BW695" s="420"/>
      <c r="BX695" s="420"/>
      <c r="BY695" s="420"/>
      <c r="BZ695" s="420"/>
      <c r="CA695" s="420"/>
      <c r="CB695" s="420"/>
      <c r="CC695" s="420"/>
      <c r="CD695" s="420"/>
      <c r="CE695" s="420"/>
      <c r="CF695" s="420"/>
      <c r="CG695" s="420"/>
      <c r="CH695" s="420"/>
      <c r="CI695" s="420"/>
      <c r="CJ695" s="420"/>
      <c r="CK695" s="420"/>
      <c r="CL695" s="420"/>
      <c r="CM695" s="420"/>
      <c r="CN695" s="420"/>
      <c r="CO695" s="420"/>
      <c r="CP695" s="420"/>
      <c r="CQ695" s="420"/>
      <c r="CR695" s="420"/>
      <c r="CS695" s="420"/>
      <c r="CT695" s="420"/>
      <c r="CU695" s="420"/>
      <c r="CV695" s="420"/>
      <c r="CW695" s="420"/>
      <c r="CX695" s="420"/>
      <c r="CY695" s="420"/>
      <c r="CZ695" s="420"/>
    </row>
    <row r="696" s="424" customFormat="true" ht="25.15" customHeight="true" x14ac:dyDescent="0.2">
      <c r="C696" s="659"/>
      <c r="D696" s="659"/>
      <c r="E696" s="659"/>
      <c r="F696" s="659"/>
      <c r="G696" s="659"/>
      <c r="H696" s="659"/>
      <c r="I696" s="659"/>
      <c r="J696" s="659"/>
      <c r="K696" s="659"/>
      <c r="L696" s="659"/>
      <c r="M696" s="659"/>
      <c r="N696" s="659"/>
      <c r="O696" s="659"/>
      <c r="P696" s="659"/>
      <c r="Q696" s="659"/>
      <c r="AI696" s="417"/>
      <c r="AJ696" s="417"/>
      <c r="AK696" s="417"/>
      <c r="AL696" s="417"/>
      <c r="AM696" s="417"/>
      <c r="AN696" s="417"/>
      <c r="AO696" s="417"/>
      <c r="AP696" s="417"/>
      <c r="AQ696" s="417"/>
      <c r="AR696" s="417"/>
      <c r="AS696" s="417"/>
      <c r="AT696" s="417"/>
      <c r="AU696" s="417"/>
      <c r="AV696" s="417"/>
      <c r="AW696" s="417"/>
      <c r="AX696" s="417"/>
      <c r="AY696" s="417"/>
      <c r="AZ696" s="417"/>
      <c r="BA696" s="420"/>
      <c r="BB696" s="496"/>
      <c r="BC696" s="420"/>
      <c r="BD696" s="420"/>
      <c r="BE696" s="420"/>
      <c r="BF696" s="420"/>
      <c r="BG696" s="420"/>
      <c r="BH696" s="420"/>
      <c r="BI696" s="420"/>
      <c r="BJ696" s="420"/>
      <c r="BK696" s="420"/>
      <c r="BL696" s="420"/>
      <c r="BM696" s="420"/>
      <c r="BN696" s="420"/>
      <c r="BO696" s="420"/>
      <c r="BP696" s="420"/>
      <c r="BQ696" s="420"/>
      <c r="BR696" s="420"/>
      <c r="BS696" s="420"/>
      <c r="BT696" s="420"/>
      <c r="BU696" s="420"/>
      <c r="BV696" s="420"/>
      <c r="BW696" s="420"/>
      <c r="BX696" s="420"/>
      <c r="BY696" s="420"/>
      <c r="BZ696" s="420"/>
      <c r="CA696" s="420"/>
      <c r="CB696" s="420"/>
      <c r="CC696" s="420"/>
      <c r="CD696" s="420"/>
      <c r="CE696" s="420"/>
      <c r="CF696" s="420"/>
      <c r="CG696" s="420"/>
      <c r="CH696" s="420"/>
      <c r="CI696" s="420"/>
      <c r="CJ696" s="420"/>
      <c r="CK696" s="420"/>
      <c r="CL696" s="420"/>
      <c r="CM696" s="420"/>
      <c r="CN696" s="420"/>
      <c r="CO696" s="420"/>
      <c r="CP696" s="420"/>
      <c r="CQ696" s="420"/>
      <c r="CR696" s="420"/>
      <c r="CS696" s="420"/>
      <c r="CT696" s="420"/>
      <c r="CU696" s="420"/>
      <c r="CV696" s="420"/>
      <c r="CW696" s="420"/>
      <c r="CX696" s="420"/>
      <c r="CY696" s="420"/>
      <c r="CZ696" s="420"/>
    </row>
    <row r="697" s="424" customFormat="true" ht="25.15" customHeight="true" x14ac:dyDescent="0.2">
      <c r="C697" s="659"/>
      <c r="D697" s="659"/>
      <c r="E697" s="659"/>
      <c r="F697" s="659"/>
      <c r="G697" s="659"/>
      <c r="H697" s="659"/>
      <c r="I697" s="659"/>
      <c r="J697" s="659"/>
      <c r="K697" s="659"/>
      <c r="L697" s="659"/>
      <c r="M697" s="659"/>
      <c r="N697" s="659"/>
      <c r="O697" s="659"/>
      <c r="P697" s="659"/>
      <c r="Q697" s="659"/>
      <c r="AI697" s="417"/>
      <c r="AJ697" s="417"/>
      <c r="AK697" s="417"/>
      <c r="AL697" s="417"/>
      <c r="AM697" s="417"/>
      <c r="AN697" s="417"/>
      <c r="AO697" s="417"/>
      <c r="AP697" s="417"/>
      <c r="AQ697" s="417"/>
      <c r="AR697" s="417"/>
      <c r="AS697" s="417"/>
      <c r="AT697" s="417"/>
      <c r="AU697" s="417"/>
      <c r="AV697" s="417"/>
      <c r="AW697" s="417"/>
      <c r="AX697" s="417"/>
      <c r="AY697" s="417"/>
      <c r="AZ697" s="417"/>
      <c r="BA697" s="420"/>
      <c r="BB697" s="496"/>
      <c r="BC697" s="420"/>
      <c r="BD697" s="420"/>
      <c r="BE697" s="420"/>
      <c r="BF697" s="420"/>
      <c r="BG697" s="420"/>
      <c r="BH697" s="420"/>
      <c r="BI697" s="420"/>
      <c r="BJ697" s="420"/>
      <c r="BK697" s="420"/>
      <c r="BL697" s="420"/>
      <c r="BM697" s="420"/>
      <c r="BN697" s="420"/>
      <c r="BO697" s="420"/>
      <c r="BP697" s="420"/>
      <c r="BQ697" s="420"/>
      <c r="BR697" s="420"/>
      <c r="BS697" s="420"/>
      <c r="BT697" s="420"/>
      <c r="BU697" s="420"/>
      <c r="BV697" s="420"/>
      <c r="BW697" s="420"/>
      <c r="BX697" s="420"/>
      <c r="BY697" s="420"/>
      <c r="BZ697" s="420"/>
      <c r="CA697" s="420"/>
      <c r="CB697" s="420"/>
      <c r="CC697" s="420"/>
      <c r="CD697" s="420"/>
      <c r="CE697" s="420"/>
      <c r="CF697" s="420"/>
      <c r="CG697" s="420"/>
      <c r="CH697" s="420"/>
      <c r="CI697" s="420"/>
      <c r="CJ697" s="420"/>
      <c r="CK697" s="420"/>
      <c r="CL697" s="420"/>
      <c r="CM697" s="420"/>
      <c r="CN697" s="420"/>
      <c r="CO697" s="420"/>
      <c r="CP697" s="420"/>
      <c r="CQ697" s="420"/>
      <c r="CR697" s="420"/>
      <c r="CS697" s="420"/>
      <c r="CT697" s="420"/>
      <c r="CU697" s="420"/>
      <c r="CV697" s="420"/>
      <c r="CW697" s="420"/>
      <c r="CX697" s="420"/>
      <c r="CY697" s="420"/>
      <c r="CZ697" s="420"/>
    </row>
    <row r="698" s="424" customFormat="true" ht="25.15" customHeight="true" x14ac:dyDescent="0.2">
      <c r="C698" s="659"/>
      <c r="D698" s="659"/>
      <c r="E698" s="659"/>
      <c r="F698" s="659"/>
      <c r="G698" s="659"/>
      <c r="H698" s="659"/>
      <c r="I698" s="659"/>
      <c r="J698" s="659"/>
      <c r="K698" s="659"/>
      <c r="L698" s="659"/>
      <c r="M698" s="659"/>
      <c r="N698" s="659"/>
      <c r="O698" s="659"/>
      <c r="P698" s="659"/>
      <c r="Q698" s="659"/>
      <c r="AI698" s="417"/>
      <c r="AJ698" s="417"/>
      <c r="AK698" s="417"/>
      <c r="AL698" s="417"/>
      <c r="AM698" s="417"/>
      <c r="AN698" s="417"/>
      <c r="AO698" s="417"/>
      <c r="AP698" s="417"/>
      <c r="AQ698" s="417"/>
      <c r="AR698" s="417"/>
      <c r="AS698" s="417"/>
      <c r="AT698" s="417"/>
      <c r="AU698" s="417"/>
      <c r="AV698" s="417"/>
      <c r="AW698" s="417"/>
      <c r="AX698" s="417"/>
      <c r="AY698" s="417"/>
      <c r="AZ698" s="417"/>
      <c r="BA698" s="420"/>
      <c r="BB698" s="496"/>
      <c r="BC698" s="420"/>
      <c r="BD698" s="420"/>
      <c r="BE698" s="420"/>
      <c r="BF698" s="420"/>
      <c r="BG698" s="420"/>
      <c r="BH698" s="420"/>
      <c r="BI698" s="420"/>
      <c r="BJ698" s="420"/>
      <c r="BK698" s="420"/>
      <c r="BL698" s="420"/>
      <c r="BM698" s="420"/>
      <c r="BN698" s="420"/>
      <c r="BO698" s="420"/>
      <c r="BP698" s="420"/>
      <c r="BQ698" s="420"/>
      <c r="BR698" s="420"/>
      <c r="BS698" s="420"/>
      <c r="BT698" s="420"/>
      <c r="BU698" s="420"/>
      <c r="BV698" s="420"/>
      <c r="BW698" s="420"/>
      <c r="BX698" s="420"/>
      <c r="BY698" s="420"/>
      <c r="BZ698" s="420"/>
      <c r="CA698" s="420"/>
      <c r="CB698" s="420"/>
      <c r="CC698" s="420"/>
      <c r="CD698" s="420"/>
      <c r="CE698" s="420"/>
      <c r="CF698" s="420"/>
      <c r="CG698" s="420"/>
      <c r="CH698" s="420"/>
      <c r="CI698" s="420"/>
      <c r="CJ698" s="420"/>
      <c r="CK698" s="420"/>
      <c r="CL698" s="420"/>
      <c r="CM698" s="420"/>
      <c r="CN698" s="420"/>
      <c r="CO698" s="420"/>
      <c r="CP698" s="420"/>
      <c r="CQ698" s="420"/>
      <c r="CR698" s="420"/>
      <c r="CS698" s="420"/>
      <c r="CT698" s="420"/>
      <c r="CU698" s="420"/>
      <c r="CV698" s="420"/>
      <c r="CW698" s="420"/>
      <c r="CX698" s="420"/>
      <c r="CY698" s="420"/>
      <c r="CZ698" s="420"/>
    </row>
    <row r="699" s="424" customFormat="true" ht="25.15" customHeight="true" x14ac:dyDescent="0.2">
      <c r="C699" s="659"/>
      <c r="D699" s="659"/>
      <c r="E699" s="659"/>
      <c r="F699" s="659"/>
      <c r="G699" s="659"/>
      <c r="H699" s="659"/>
      <c r="I699" s="659"/>
      <c r="J699" s="659"/>
      <c r="K699" s="659"/>
      <c r="L699" s="659"/>
      <c r="M699" s="659"/>
      <c r="N699" s="659"/>
      <c r="O699" s="659"/>
      <c r="P699" s="659"/>
      <c r="Q699" s="659"/>
      <c r="AI699" s="417"/>
      <c r="AJ699" s="417"/>
      <c r="AK699" s="417"/>
      <c r="AL699" s="417"/>
      <c r="AM699" s="417"/>
      <c r="AN699" s="417"/>
      <c r="AO699" s="417"/>
      <c r="AP699" s="417"/>
      <c r="AQ699" s="417"/>
      <c r="AR699" s="417"/>
      <c r="AS699" s="417"/>
      <c r="AT699" s="417"/>
      <c r="AU699" s="417"/>
      <c r="AV699" s="417"/>
      <c r="AW699" s="417"/>
      <c r="AX699" s="417"/>
      <c r="AY699" s="417"/>
      <c r="AZ699" s="417"/>
      <c r="BA699" s="420"/>
      <c r="BB699" s="496"/>
      <c r="BC699" s="420"/>
      <c r="BD699" s="420"/>
      <c r="BE699" s="420"/>
      <c r="BF699" s="420"/>
      <c r="BG699" s="420"/>
      <c r="BH699" s="420"/>
      <c r="BI699" s="420"/>
      <c r="BJ699" s="420"/>
      <c r="BK699" s="420"/>
      <c r="BL699" s="420"/>
      <c r="BM699" s="420"/>
      <c r="BN699" s="420"/>
      <c r="BO699" s="420"/>
      <c r="BP699" s="420"/>
      <c r="BQ699" s="420"/>
      <c r="BR699" s="420"/>
      <c r="BS699" s="420"/>
      <c r="BT699" s="420"/>
      <c r="BU699" s="420"/>
      <c r="BV699" s="420"/>
      <c r="BW699" s="420"/>
      <c r="BX699" s="420"/>
      <c r="BY699" s="420"/>
      <c r="BZ699" s="420"/>
      <c r="CA699" s="420"/>
      <c r="CB699" s="420"/>
      <c r="CC699" s="420"/>
      <c r="CD699" s="420"/>
      <c r="CE699" s="420"/>
      <c r="CF699" s="420"/>
      <c r="CG699" s="420"/>
      <c r="CH699" s="420"/>
      <c r="CI699" s="420"/>
      <c r="CJ699" s="420"/>
      <c r="CK699" s="420"/>
      <c r="CL699" s="420"/>
      <c r="CM699" s="420"/>
      <c r="CN699" s="420"/>
      <c r="CO699" s="420"/>
      <c r="CP699" s="420"/>
      <c r="CQ699" s="420"/>
      <c r="CR699" s="420"/>
      <c r="CS699" s="420"/>
      <c r="CT699" s="420"/>
      <c r="CU699" s="420"/>
      <c r="CV699" s="420"/>
      <c r="CW699" s="420"/>
      <c r="CX699" s="420"/>
      <c r="CY699" s="420"/>
      <c r="CZ699" s="420"/>
    </row>
    <row r="700" s="424" customFormat="true" ht="25.15" customHeight="true" x14ac:dyDescent="0.2">
      <c r="C700" s="659"/>
      <c r="D700" s="659"/>
      <c r="E700" s="659"/>
      <c r="F700" s="659"/>
      <c r="G700" s="659"/>
      <c r="H700" s="659"/>
      <c r="I700" s="659"/>
      <c r="J700" s="659"/>
      <c r="K700" s="659"/>
      <c r="L700" s="659"/>
      <c r="M700" s="659"/>
      <c r="N700" s="659"/>
      <c r="O700" s="659"/>
      <c r="P700" s="659"/>
      <c r="Q700" s="659"/>
      <c r="AI700" s="417"/>
      <c r="AJ700" s="417"/>
      <c r="AK700" s="417"/>
      <c r="AL700" s="417"/>
      <c r="AM700" s="417"/>
      <c r="AN700" s="417"/>
      <c r="AO700" s="417"/>
      <c r="AP700" s="417"/>
      <c r="AQ700" s="417"/>
      <c r="AR700" s="417"/>
      <c r="AS700" s="417"/>
      <c r="AT700" s="417"/>
      <c r="AU700" s="417"/>
      <c r="AV700" s="417"/>
      <c r="AW700" s="417"/>
      <c r="AX700" s="417"/>
      <c r="AY700" s="417"/>
      <c r="AZ700" s="417"/>
      <c r="BA700" s="420"/>
      <c r="BB700" s="496"/>
      <c r="BC700" s="420"/>
      <c r="BD700" s="420"/>
      <c r="BE700" s="420"/>
      <c r="BF700" s="420"/>
      <c r="BG700" s="420"/>
      <c r="BH700" s="420"/>
      <c r="BI700" s="420"/>
      <c r="BJ700" s="420"/>
      <c r="BK700" s="420"/>
      <c r="BL700" s="420"/>
      <c r="BM700" s="420"/>
      <c r="BN700" s="420"/>
      <c r="BO700" s="420"/>
      <c r="BP700" s="420"/>
      <c r="BQ700" s="420"/>
      <c r="BR700" s="420"/>
      <c r="BS700" s="420"/>
      <c r="BT700" s="420"/>
      <c r="BU700" s="420"/>
      <c r="BV700" s="420"/>
      <c r="BW700" s="420"/>
      <c r="BX700" s="420"/>
      <c r="BY700" s="420"/>
      <c r="BZ700" s="420"/>
      <c r="CA700" s="420"/>
      <c r="CB700" s="420"/>
      <c r="CC700" s="420"/>
      <c r="CD700" s="420"/>
      <c r="CE700" s="420"/>
      <c r="CF700" s="420"/>
      <c r="CG700" s="420"/>
      <c r="CH700" s="420"/>
      <c r="CI700" s="420"/>
      <c r="CJ700" s="420"/>
      <c r="CK700" s="420"/>
      <c r="CL700" s="420"/>
      <c r="CM700" s="420"/>
      <c r="CN700" s="420"/>
      <c r="CO700" s="420"/>
      <c r="CP700" s="420"/>
      <c r="CQ700" s="420"/>
      <c r="CR700" s="420"/>
      <c r="CS700" s="420"/>
      <c r="CT700" s="420"/>
      <c r="CU700" s="420"/>
      <c r="CV700" s="420"/>
      <c r="CW700" s="420"/>
      <c r="CX700" s="420"/>
      <c r="CY700" s="420"/>
      <c r="CZ700" s="420"/>
    </row>
    <row r="701" ht="25.15" customHeight="true" x14ac:dyDescent="0.2">
      <c r="C701" s="660"/>
      <c r="D701" s="660"/>
      <c r="E701" s="660"/>
      <c r="F701" s="660"/>
      <c r="G701" s="660"/>
      <c r="H701" s="660"/>
      <c r="I701" s="660"/>
      <c r="J701" s="660"/>
      <c r="K701" s="660"/>
      <c r="L701" s="660"/>
      <c r="M701" s="660"/>
      <c r="N701" s="660"/>
      <c r="O701" s="660"/>
      <c r="P701" s="660"/>
      <c r="Q701" s="660"/>
      <c r="BA701" s="420"/>
      <c r="BB701" s="496"/>
      <c r="BC701" s="420"/>
      <c r="BD701" s="420"/>
      <c r="BE701" s="420"/>
      <c r="BF701" s="420"/>
      <c r="BG701" s="420"/>
      <c r="BH701" s="420"/>
      <c r="BI701" s="420"/>
      <c r="BJ701" s="420"/>
      <c r="BK701" s="420"/>
      <c r="BL701" s="420"/>
      <c r="BM701" s="420"/>
      <c r="BN701" s="420"/>
      <c r="BO701" s="420"/>
      <c r="BP701" s="420"/>
      <c r="BQ701" s="420"/>
      <c r="BR701" s="420"/>
      <c r="BS701" s="420"/>
      <c r="BT701" s="420"/>
      <c r="BU701" s="420"/>
      <c r="BV701" s="420"/>
      <c r="BW701" s="420"/>
      <c r="BX701" s="420"/>
      <c r="BY701" s="420"/>
      <c r="BZ701" s="420"/>
      <c r="CA701" s="420"/>
      <c r="CB701" s="420"/>
      <c r="CC701" s="420"/>
      <c r="CD701" s="420"/>
      <c r="CE701" s="420"/>
      <c r="CF701" s="420"/>
      <c r="CG701" s="420"/>
      <c r="CH701" s="420"/>
      <c r="CI701" s="420"/>
      <c r="CJ701" s="420"/>
      <c r="CK701" s="420"/>
      <c r="CL701" s="420"/>
      <c r="CM701" s="420"/>
      <c r="CN701" s="420"/>
      <c r="CO701" s="420"/>
      <c r="CP701" s="420"/>
      <c r="CQ701" s="420"/>
      <c r="CR701" s="420"/>
      <c r="CS701" s="420"/>
      <c r="CT701" s="420"/>
      <c r="CU701" s="420"/>
      <c r="CV701" s="420"/>
      <c r="CW701" s="420"/>
      <c r="CX701" s="420"/>
      <c r="CY701" s="420"/>
      <c r="CZ701" s="420"/>
    </row>
    <row r="702" ht="25.15" customHeight="true" x14ac:dyDescent="0.2">
      <c r="C702" s="660"/>
      <c r="D702" s="660"/>
      <c r="E702" s="660"/>
      <c r="F702" s="660"/>
      <c r="G702" s="660"/>
      <c r="H702" s="660"/>
      <c r="I702" s="660"/>
      <c r="J702" s="660"/>
      <c r="K702" s="660"/>
      <c r="L702" s="660"/>
      <c r="M702" s="660"/>
      <c r="N702" s="660"/>
      <c r="O702" s="660"/>
      <c r="P702" s="660"/>
      <c r="Q702" s="660"/>
      <c r="BA702" s="420"/>
      <c r="BB702" s="496"/>
      <c r="BC702" s="420"/>
      <c r="BD702" s="420"/>
      <c r="BE702" s="420"/>
      <c r="BF702" s="420"/>
      <c r="BG702" s="420"/>
      <c r="BH702" s="420"/>
      <c r="BI702" s="420"/>
      <c r="BJ702" s="420"/>
      <c r="BK702" s="420"/>
      <c r="BL702" s="420"/>
      <c r="BM702" s="420"/>
      <c r="BN702" s="420"/>
      <c r="BO702" s="420"/>
      <c r="BP702" s="420"/>
      <c r="BQ702" s="420"/>
      <c r="BR702" s="420"/>
      <c r="BS702" s="420"/>
      <c r="BT702" s="420"/>
      <c r="BU702" s="420"/>
      <c r="BV702" s="420"/>
      <c r="BW702" s="420"/>
      <c r="BX702" s="420"/>
      <c r="BY702" s="420"/>
      <c r="BZ702" s="420"/>
      <c r="CA702" s="420"/>
      <c r="CB702" s="420"/>
      <c r="CC702" s="420"/>
      <c r="CD702" s="420"/>
      <c r="CE702" s="420"/>
      <c r="CF702" s="420"/>
      <c r="CG702" s="420"/>
      <c r="CH702" s="420"/>
      <c r="CI702" s="420"/>
      <c r="CJ702" s="420"/>
      <c r="CK702" s="420"/>
      <c r="CL702" s="420"/>
      <c r="CM702" s="420"/>
      <c r="CN702" s="420"/>
      <c r="CO702" s="420"/>
      <c r="CP702" s="420"/>
      <c r="CQ702" s="420"/>
      <c r="CR702" s="420"/>
      <c r="CS702" s="420"/>
      <c r="CT702" s="420"/>
      <c r="CU702" s="420"/>
      <c r="CV702" s="420"/>
      <c r="CW702" s="420"/>
      <c r="CX702" s="420"/>
      <c r="CY702" s="420"/>
      <c r="CZ702" s="420"/>
    </row>
    <row r="703" ht="25.15" customHeight="true" x14ac:dyDescent="0.2">
      <c r="C703" s="660"/>
      <c r="D703" s="660"/>
      <c r="E703" s="660"/>
      <c r="F703" s="660"/>
      <c r="G703" s="660"/>
      <c r="H703" s="660"/>
      <c r="I703" s="660"/>
      <c r="J703" s="660"/>
      <c r="K703" s="660"/>
      <c r="L703" s="660"/>
      <c r="M703" s="660"/>
      <c r="N703" s="660"/>
      <c r="O703" s="660"/>
      <c r="P703" s="660"/>
      <c r="Q703" s="660"/>
      <c r="BA703" s="420"/>
      <c r="BB703" s="496"/>
      <c r="BC703" s="420"/>
      <c r="BD703" s="420"/>
      <c r="BE703" s="420"/>
      <c r="BF703" s="420"/>
      <c r="BG703" s="420"/>
      <c r="BH703" s="420"/>
      <c r="BI703" s="420"/>
      <c r="BJ703" s="420"/>
      <c r="BK703" s="420"/>
      <c r="BL703" s="420"/>
      <c r="BM703" s="420"/>
      <c r="BN703" s="420"/>
      <c r="BO703" s="420"/>
      <c r="BP703" s="420"/>
      <c r="BQ703" s="420"/>
      <c r="BR703" s="420"/>
      <c r="BS703" s="420"/>
      <c r="BT703" s="420"/>
      <c r="BU703" s="420"/>
      <c r="BV703" s="420"/>
      <c r="BW703" s="420"/>
      <c r="BX703" s="420"/>
      <c r="BY703" s="420"/>
      <c r="BZ703" s="420"/>
      <c r="CA703" s="420"/>
      <c r="CB703" s="420"/>
      <c r="CC703" s="420"/>
      <c r="CD703" s="420"/>
      <c r="CE703" s="420"/>
      <c r="CF703" s="420"/>
      <c r="CG703" s="420"/>
      <c r="CH703" s="420"/>
      <c r="CI703" s="420"/>
      <c r="CJ703" s="420"/>
      <c r="CK703" s="420"/>
      <c r="CL703" s="420"/>
      <c r="CM703" s="420"/>
      <c r="CN703" s="420"/>
      <c r="CO703" s="420"/>
      <c r="CP703" s="420"/>
      <c r="CQ703" s="420"/>
      <c r="CR703" s="420"/>
      <c r="CS703" s="420"/>
      <c r="CT703" s="420"/>
      <c r="CU703" s="420"/>
      <c r="CV703" s="420"/>
      <c r="CW703" s="420"/>
      <c r="CX703" s="420"/>
      <c r="CY703" s="420"/>
      <c r="CZ703" s="420"/>
    </row>
    <row r="704" ht="25.15" customHeight="true" x14ac:dyDescent="0.2">
      <c r="C704" s="660"/>
      <c r="D704" s="660"/>
      <c r="E704" s="660"/>
      <c r="F704" s="660"/>
      <c r="G704" s="660"/>
      <c r="H704" s="660"/>
      <c r="I704" s="660"/>
      <c r="J704" s="660"/>
      <c r="K704" s="660"/>
      <c r="L704" s="660"/>
      <c r="M704" s="660"/>
      <c r="N704" s="660"/>
      <c r="O704" s="660"/>
      <c r="P704" s="660"/>
      <c r="Q704" s="660"/>
      <c r="BA704" s="420"/>
      <c r="BB704" s="496"/>
      <c r="BC704" s="420"/>
      <c r="BD704" s="420"/>
      <c r="BE704" s="420"/>
      <c r="BF704" s="420"/>
      <c r="BG704" s="420"/>
      <c r="BH704" s="420"/>
      <c r="BI704" s="420"/>
      <c r="BJ704" s="420"/>
      <c r="BK704" s="420"/>
      <c r="BL704" s="420"/>
      <c r="BM704" s="420"/>
      <c r="BN704" s="420"/>
      <c r="BO704" s="420"/>
      <c r="BP704" s="420"/>
      <c r="BQ704" s="420"/>
      <c r="BR704" s="420"/>
      <c r="BS704" s="420"/>
      <c r="BT704" s="420"/>
      <c r="BU704" s="420"/>
      <c r="BV704" s="420"/>
      <c r="BW704" s="420"/>
      <c r="BX704" s="420"/>
      <c r="BY704" s="420"/>
      <c r="BZ704" s="420"/>
      <c r="CA704" s="420"/>
      <c r="CB704" s="420"/>
      <c r="CC704" s="420"/>
      <c r="CD704" s="420"/>
      <c r="CE704" s="420"/>
      <c r="CF704" s="420"/>
      <c r="CG704" s="420"/>
      <c r="CH704" s="420"/>
      <c r="CI704" s="420"/>
      <c r="CJ704" s="420"/>
      <c r="CK704" s="420"/>
      <c r="CL704" s="420"/>
      <c r="CM704" s="420"/>
      <c r="CN704" s="420"/>
      <c r="CO704" s="420"/>
      <c r="CP704" s="420"/>
      <c r="CQ704" s="420"/>
      <c r="CR704" s="420"/>
      <c r="CS704" s="420"/>
      <c r="CT704" s="420"/>
      <c r="CU704" s="420"/>
      <c r="CV704" s="420"/>
      <c r="CW704" s="420"/>
      <c r="CX704" s="420"/>
      <c r="CY704" s="420"/>
      <c r="CZ704" s="420"/>
    </row>
    <row r="705" ht="25.15" customHeight="true" x14ac:dyDescent="0.2">
      <c r="C705" s="660"/>
      <c r="D705" s="660"/>
      <c r="E705" s="660"/>
      <c r="F705" s="660"/>
      <c r="G705" s="660"/>
      <c r="H705" s="660"/>
      <c r="I705" s="660"/>
      <c r="J705" s="660"/>
      <c r="K705" s="660"/>
      <c r="L705" s="660"/>
      <c r="M705" s="660"/>
      <c r="N705" s="660"/>
      <c r="O705" s="660"/>
      <c r="P705" s="660"/>
      <c r="Q705" s="660"/>
      <c r="BA705" s="420"/>
      <c r="BB705" s="496"/>
      <c r="BC705" s="420"/>
      <c r="BD705" s="420"/>
      <c r="BE705" s="420"/>
      <c r="BF705" s="420"/>
      <c r="BG705" s="420"/>
      <c r="BH705" s="420"/>
      <c r="BI705" s="420"/>
      <c r="BJ705" s="420"/>
      <c r="BK705" s="420"/>
      <c r="BL705" s="420"/>
      <c r="BM705" s="420"/>
      <c r="BN705" s="420"/>
      <c r="BO705" s="420"/>
      <c r="BP705" s="420"/>
      <c r="BQ705" s="420"/>
      <c r="BR705" s="420"/>
      <c r="BS705" s="420"/>
      <c r="BT705" s="420"/>
      <c r="BU705" s="420"/>
      <c r="BV705" s="420"/>
      <c r="BW705" s="420"/>
      <c r="BX705" s="420"/>
      <c r="BY705" s="420"/>
      <c r="BZ705" s="420"/>
      <c r="CA705" s="420"/>
      <c r="CB705" s="420"/>
      <c r="CC705" s="420"/>
      <c r="CD705" s="420"/>
      <c r="CE705" s="420"/>
      <c r="CF705" s="420"/>
      <c r="CG705" s="420"/>
      <c r="CH705" s="420"/>
      <c r="CI705" s="420"/>
      <c r="CJ705" s="420"/>
      <c r="CK705" s="420"/>
      <c r="CL705" s="420"/>
      <c r="CM705" s="420"/>
      <c r="CN705" s="420"/>
      <c r="CO705" s="420"/>
      <c r="CP705" s="420"/>
      <c r="CQ705" s="420"/>
      <c r="CR705" s="420"/>
      <c r="CS705" s="420"/>
      <c r="CT705" s="420"/>
      <c r="CU705" s="420"/>
      <c r="CV705" s="420"/>
      <c r="CW705" s="420"/>
      <c r="CX705" s="420"/>
      <c r="CY705" s="420"/>
      <c r="CZ705" s="420"/>
    </row>
    <row r="706" ht="25.15" customHeight="true" x14ac:dyDescent="0.2">
      <c r="C706" s="660"/>
      <c r="D706" s="660"/>
      <c r="E706" s="660"/>
      <c r="F706" s="660"/>
      <c r="G706" s="660"/>
      <c r="H706" s="660"/>
      <c r="I706" s="660"/>
      <c r="J706" s="660"/>
      <c r="K706" s="660"/>
      <c r="L706" s="660"/>
      <c r="M706" s="660"/>
      <c r="N706" s="660"/>
      <c r="O706" s="660"/>
      <c r="P706" s="660"/>
      <c r="Q706" s="660"/>
      <c r="BA706" s="420"/>
      <c r="BB706" s="496"/>
      <c r="BC706" s="420"/>
      <c r="BD706" s="420"/>
      <c r="BE706" s="420"/>
      <c r="BF706" s="420"/>
      <c r="BG706" s="420"/>
      <c r="BH706" s="420"/>
      <c r="BI706" s="420"/>
      <c r="BJ706" s="420"/>
      <c r="BK706" s="420"/>
      <c r="BL706" s="420"/>
      <c r="BM706" s="420"/>
      <c r="BN706" s="420"/>
      <c r="BO706" s="420"/>
      <c r="BP706" s="420"/>
      <c r="BQ706" s="420"/>
      <c r="BR706" s="420"/>
      <c r="BS706" s="420"/>
      <c r="BT706" s="420"/>
      <c r="BU706" s="420"/>
      <c r="BV706" s="420"/>
      <c r="BW706" s="420"/>
      <c r="BX706" s="420"/>
      <c r="BY706" s="420"/>
      <c r="BZ706" s="420"/>
      <c r="CA706" s="420"/>
      <c r="CB706" s="420"/>
      <c r="CC706" s="420"/>
      <c r="CD706" s="420"/>
      <c r="CE706" s="420"/>
      <c r="CF706" s="420"/>
      <c r="CG706" s="420"/>
      <c r="CH706" s="420"/>
      <c r="CI706" s="420"/>
      <c r="CJ706" s="420"/>
      <c r="CK706" s="420"/>
      <c r="CL706" s="420"/>
      <c r="CM706" s="420"/>
      <c r="CN706" s="420"/>
      <c r="CO706" s="420"/>
      <c r="CP706" s="420"/>
      <c r="CQ706" s="420"/>
      <c r="CR706" s="420"/>
      <c r="CS706" s="420"/>
      <c r="CT706" s="420"/>
      <c r="CU706" s="420"/>
      <c r="CV706" s="420"/>
      <c r="CW706" s="420"/>
      <c r="CX706" s="420"/>
      <c r="CY706" s="420"/>
      <c r="CZ706" s="420"/>
    </row>
    <row r="707" ht="25.15" customHeight="true" x14ac:dyDescent="0.2">
      <c r="C707" s="660"/>
      <c r="D707" s="660"/>
      <c r="E707" s="660"/>
      <c r="F707" s="660"/>
      <c r="G707" s="660"/>
      <c r="H707" s="660"/>
      <c r="I707" s="660"/>
      <c r="J707" s="660"/>
      <c r="K707" s="660"/>
      <c r="L707" s="660"/>
      <c r="M707" s="660"/>
      <c r="N707" s="660"/>
      <c r="O707" s="660"/>
      <c r="P707" s="660"/>
      <c r="Q707" s="660"/>
      <c r="BA707" s="420"/>
      <c r="BB707" s="496"/>
      <c r="BC707" s="420"/>
      <c r="BD707" s="420"/>
      <c r="BE707" s="420"/>
      <c r="BF707" s="420"/>
      <c r="BG707" s="420"/>
      <c r="BH707" s="420"/>
      <c r="BI707" s="420"/>
      <c r="BJ707" s="420"/>
      <c r="BK707" s="420"/>
      <c r="BL707" s="420"/>
      <c r="BM707" s="420"/>
      <c r="BN707" s="420"/>
      <c r="BO707" s="420"/>
      <c r="BP707" s="420"/>
      <c r="BQ707" s="420"/>
      <c r="BR707" s="420"/>
      <c r="BS707" s="420"/>
      <c r="BT707" s="420"/>
      <c r="BU707" s="420"/>
      <c r="BV707" s="420"/>
      <c r="BW707" s="420"/>
      <c r="BX707" s="420"/>
      <c r="BY707" s="420"/>
      <c r="BZ707" s="420"/>
      <c r="CA707" s="420"/>
      <c r="CB707" s="420"/>
      <c r="CC707" s="420"/>
      <c r="CD707" s="420"/>
      <c r="CE707" s="420"/>
      <c r="CF707" s="420"/>
      <c r="CG707" s="420"/>
      <c r="CH707" s="420"/>
      <c r="CI707" s="420"/>
      <c r="CJ707" s="420"/>
      <c r="CK707" s="420"/>
      <c r="CL707" s="420"/>
      <c r="CM707" s="420"/>
      <c r="CN707" s="420"/>
      <c r="CO707" s="420"/>
      <c r="CP707" s="420"/>
      <c r="CQ707" s="420"/>
      <c r="CR707" s="420"/>
      <c r="CS707" s="420"/>
      <c r="CT707" s="420"/>
      <c r="CU707" s="420"/>
      <c r="CV707" s="420"/>
      <c r="CW707" s="420"/>
      <c r="CX707" s="420"/>
      <c r="CY707" s="420"/>
      <c r="CZ707" s="420"/>
    </row>
    <row r="708" ht="25.15" customHeight="true" x14ac:dyDescent="0.2">
      <c r="C708" s="660"/>
      <c r="D708" s="660"/>
      <c r="E708" s="660"/>
      <c r="F708" s="660"/>
      <c r="G708" s="660"/>
      <c r="H708" s="660"/>
      <c r="I708" s="660"/>
      <c r="J708" s="660"/>
      <c r="K708" s="660"/>
      <c r="L708" s="660"/>
      <c r="M708" s="660"/>
      <c r="N708" s="660"/>
      <c r="O708" s="660"/>
      <c r="P708" s="660"/>
      <c r="Q708" s="660"/>
      <c r="BA708" s="420"/>
      <c r="BB708" s="496"/>
      <c r="BC708" s="420"/>
      <c r="BD708" s="420"/>
      <c r="BE708" s="420"/>
      <c r="BF708" s="420"/>
      <c r="BG708" s="420"/>
      <c r="BH708" s="420"/>
      <c r="BI708" s="420"/>
      <c r="BJ708" s="420"/>
      <c r="BK708" s="420"/>
      <c r="BL708" s="420"/>
      <c r="BM708" s="420"/>
      <c r="BN708" s="420"/>
      <c r="BO708" s="420"/>
      <c r="BP708" s="420"/>
      <c r="BQ708" s="420"/>
      <c r="BR708" s="420"/>
      <c r="BS708" s="420"/>
      <c r="BT708" s="420"/>
      <c r="BU708" s="420"/>
      <c r="BV708" s="420"/>
      <c r="BW708" s="420"/>
      <c r="BX708" s="420"/>
      <c r="BY708" s="420"/>
      <c r="BZ708" s="420"/>
      <c r="CA708" s="420"/>
      <c r="CB708" s="420"/>
      <c r="CC708" s="420"/>
      <c r="CD708" s="420"/>
      <c r="CE708" s="420"/>
      <c r="CF708" s="420"/>
      <c r="CG708" s="420"/>
      <c r="CH708" s="420"/>
      <c r="CI708" s="420"/>
      <c r="CJ708" s="420"/>
      <c r="CK708" s="420"/>
      <c r="CL708" s="420"/>
      <c r="CM708" s="420"/>
      <c r="CN708" s="420"/>
      <c r="CO708" s="420"/>
      <c r="CP708" s="420"/>
      <c r="CQ708" s="420"/>
      <c r="CR708" s="420"/>
      <c r="CS708" s="420"/>
      <c r="CT708" s="420"/>
      <c r="CU708" s="420"/>
      <c r="CV708" s="420"/>
      <c r="CW708" s="420"/>
      <c r="CX708" s="420"/>
      <c r="CY708" s="420"/>
      <c r="CZ708" s="420"/>
    </row>
    <row r="709" ht="25.15" customHeight="true" x14ac:dyDescent="0.2">
      <c r="C709" s="660"/>
      <c r="D709" s="660"/>
      <c r="E709" s="660"/>
      <c r="F709" s="660"/>
      <c r="G709" s="660"/>
      <c r="H709" s="660"/>
      <c r="I709" s="660"/>
      <c r="J709" s="660"/>
      <c r="K709" s="660"/>
      <c r="L709" s="660"/>
      <c r="M709" s="660"/>
      <c r="N709" s="660"/>
      <c r="O709" s="660"/>
      <c r="P709" s="660"/>
      <c r="Q709" s="660"/>
      <c r="BA709" s="420"/>
      <c r="BB709" s="496"/>
      <c r="BC709" s="420"/>
      <c r="BD709" s="420"/>
      <c r="BE709" s="420"/>
      <c r="BF709" s="420"/>
      <c r="BG709" s="420"/>
      <c r="BH709" s="420"/>
      <c r="BI709" s="420"/>
      <c r="BJ709" s="420"/>
      <c r="BK709" s="420"/>
      <c r="BL709" s="420"/>
      <c r="BM709" s="420"/>
      <c r="BN709" s="420"/>
      <c r="BO709" s="420"/>
      <c r="BP709" s="420"/>
      <c r="BQ709" s="420"/>
      <c r="BR709" s="420"/>
      <c r="BS709" s="420"/>
      <c r="BT709" s="420"/>
      <c r="BU709" s="420"/>
      <c r="BV709" s="420"/>
      <c r="BW709" s="420"/>
      <c r="BX709" s="420"/>
      <c r="BY709" s="420"/>
      <c r="BZ709" s="420"/>
      <c r="CA709" s="420"/>
      <c r="CB709" s="420"/>
      <c r="CC709" s="420"/>
      <c r="CD709" s="420"/>
      <c r="CE709" s="420"/>
      <c r="CF709" s="420"/>
      <c r="CG709" s="420"/>
      <c r="CH709" s="420"/>
      <c r="CI709" s="420"/>
      <c r="CJ709" s="420"/>
      <c r="CK709" s="420"/>
      <c r="CL709" s="420"/>
      <c r="CM709" s="420"/>
      <c r="CN709" s="420"/>
      <c r="CO709" s="420"/>
      <c r="CP709" s="420"/>
      <c r="CQ709" s="420"/>
      <c r="CR709" s="420"/>
      <c r="CS709" s="420"/>
      <c r="CT709" s="420"/>
      <c r="CU709" s="420"/>
      <c r="CV709" s="420"/>
      <c r="CW709" s="420"/>
      <c r="CX709" s="420"/>
      <c r="CY709" s="420"/>
      <c r="CZ709" s="420"/>
    </row>
    <row r="710" ht="25.15" customHeight="true" x14ac:dyDescent="0.2">
      <c r="C710" s="660"/>
      <c r="D710" s="660"/>
      <c r="E710" s="660"/>
      <c r="F710" s="660"/>
      <c r="G710" s="660"/>
      <c r="H710" s="660"/>
      <c r="I710" s="660"/>
      <c r="J710" s="660"/>
      <c r="K710" s="660"/>
      <c r="L710" s="660"/>
      <c r="M710" s="660"/>
      <c r="N710" s="660"/>
      <c r="O710" s="660"/>
      <c r="P710" s="660"/>
      <c r="Q710" s="660"/>
      <c r="BA710" s="420"/>
      <c r="BB710" s="496"/>
      <c r="BC710" s="420"/>
      <c r="BD710" s="420"/>
      <c r="BE710" s="420"/>
      <c r="BF710" s="420"/>
      <c r="BG710" s="420"/>
      <c r="BH710" s="420"/>
      <c r="BI710" s="420"/>
      <c r="BJ710" s="420"/>
      <c r="BK710" s="420"/>
      <c r="BL710" s="420"/>
      <c r="BM710" s="420"/>
      <c r="BN710" s="420"/>
      <c r="BO710" s="420"/>
      <c r="BP710" s="420"/>
      <c r="BQ710" s="420"/>
      <c r="BR710" s="420"/>
      <c r="BS710" s="420"/>
      <c r="BT710" s="420"/>
      <c r="BU710" s="420"/>
      <c r="BV710" s="420"/>
      <c r="BW710" s="420"/>
      <c r="BX710" s="420"/>
      <c r="BY710" s="420"/>
      <c r="BZ710" s="420"/>
      <c r="CA710" s="420"/>
      <c r="CB710" s="420"/>
      <c r="CC710" s="420"/>
      <c r="CD710" s="420"/>
      <c r="CE710" s="420"/>
      <c r="CF710" s="420"/>
      <c r="CG710" s="420"/>
      <c r="CH710" s="420"/>
      <c r="CI710" s="420"/>
      <c r="CJ710" s="420"/>
      <c r="CK710" s="420"/>
      <c r="CL710" s="420"/>
      <c r="CM710" s="420"/>
      <c r="CN710" s="420"/>
      <c r="CO710" s="420"/>
      <c r="CP710" s="420"/>
      <c r="CQ710" s="420"/>
      <c r="CR710" s="420"/>
      <c r="CS710" s="420"/>
      <c r="CT710" s="420"/>
      <c r="CU710" s="420"/>
      <c r="CV710" s="420"/>
      <c r="CW710" s="420"/>
      <c r="CX710" s="420"/>
      <c r="CY710" s="420"/>
      <c r="CZ710" s="420"/>
    </row>
    <row r="711" ht="25.15" customHeight="true" x14ac:dyDescent="0.2">
      <c r="C711" s="660"/>
      <c r="D711" s="660"/>
      <c r="E711" s="660"/>
      <c r="F711" s="660"/>
      <c r="G711" s="660"/>
      <c r="H711" s="660"/>
      <c r="I711" s="660"/>
      <c r="J711" s="660"/>
      <c r="K711" s="660"/>
      <c r="L711" s="660"/>
      <c r="M711" s="660"/>
      <c r="N711" s="660"/>
      <c r="O711" s="660"/>
      <c r="P711" s="660"/>
      <c r="Q711" s="660"/>
      <c r="BA711" s="420"/>
      <c r="BB711" s="496"/>
      <c r="BC711" s="420"/>
      <c r="BD711" s="420"/>
      <c r="BE711" s="420"/>
      <c r="BF711" s="420"/>
      <c r="BG711" s="420"/>
      <c r="BH711" s="420"/>
      <c r="BI711" s="420"/>
      <c r="BJ711" s="420"/>
      <c r="BK711" s="420"/>
      <c r="BL711" s="420"/>
      <c r="BM711" s="420"/>
      <c r="BN711" s="420"/>
      <c r="BO711" s="420"/>
      <c r="BP711" s="420"/>
      <c r="BQ711" s="420"/>
      <c r="BR711" s="420"/>
      <c r="BS711" s="420"/>
      <c r="BT711" s="420"/>
      <c r="BU711" s="420"/>
      <c r="BV711" s="420"/>
      <c r="BW711" s="420"/>
      <c r="BX711" s="420"/>
      <c r="BY711" s="420"/>
      <c r="BZ711" s="420"/>
      <c r="CA711" s="420"/>
      <c r="CB711" s="420"/>
      <c r="CC711" s="420"/>
      <c r="CD711" s="420"/>
      <c r="CE711" s="420"/>
      <c r="CF711" s="420"/>
      <c r="CG711" s="420"/>
      <c r="CH711" s="420"/>
      <c r="CI711" s="420"/>
      <c r="CJ711" s="420"/>
      <c r="CK711" s="420"/>
      <c r="CL711" s="420"/>
      <c r="CM711" s="420"/>
      <c r="CN711" s="420"/>
      <c r="CO711" s="420"/>
      <c r="CP711" s="420"/>
      <c r="CQ711" s="420"/>
      <c r="CR711" s="420"/>
      <c r="CS711" s="420"/>
      <c r="CT711" s="420"/>
      <c r="CU711" s="420"/>
      <c r="CV711" s="420"/>
      <c r="CW711" s="420"/>
      <c r="CX711" s="420"/>
      <c r="CY711" s="420"/>
      <c r="CZ711" s="420"/>
    </row>
    <row r="712" ht="25.15" customHeight="true" x14ac:dyDescent="0.2">
      <c r="C712" s="660"/>
      <c r="D712" s="660"/>
      <c r="E712" s="660"/>
      <c r="F712" s="660"/>
      <c r="G712" s="660"/>
      <c r="H712" s="660"/>
      <c r="I712" s="660"/>
      <c r="J712" s="660"/>
      <c r="K712" s="660"/>
      <c r="L712" s="660"/>
      <c r="M712" s="660"/>
      <c r="N712" s="660"/>
      <c r="O712" s="660"/>
      <c r="P712" s="660"/>
      <c r="Q712" s="660"/>
      <c r="BA712" s="420"/>
      <c r="BB712" s="496"/>
      <c r="BC712" s="420"/>
      <c r="BD712" s="420"/>
      <c r="BE712" s="420"/>
      <c r="BF712" s="420"/>
      <c r="BG712" s="420"/>
      <c r="BH712" s="420"/>
      <c r="BI712" s="420"/>
      <c r="BJ712" s="420"/>
      <c r="BK712" s="420"/>
      <c r="BL712" s="420"/>
      <c r="BM712" s="420"/>
      <c r="BN712" s="420"/>
      <c r="BO712" s="420"/>
      <c r="BP712" s="420"/>
      <c r="BQ712" s="420"/>
      <c r="BR712" s="420"/>
      <c r="BS712" s="420"/>
      <c r="BT712" s="420"/>
      <c r="BU712" s="420"/>
      <c r="BV712" s="420"/>
      <c r="BW712" s="420"/>
      <c r="BX712" s="420"/>
      <c r="BY712" s="420"/>
      <c r="BZ712" s="420"/>
      <c r="CA712" s="420"/>
      <c r="CB712" s="420"/>
      <c r="CC712" s="420"/>
      <c r="CD712" s="420"/>
      <c r="CE712" s="420"/>
      <c r="CF712" s="420"/>
      <c r="CG712" s="420"/>
      <c r="CH712" s="420"/>
      <c r="CI712" s="420"/>
      <c r="CJ712" s="420"/>
      <c r="CK712" s="420"/>
      <c r="CL712" s="420"/>
      <c r="CM712" s="420"/>
      <c r="CN712" s="420"/>
      <c r="CO712" s="420"/>
      <c r="CP712" s="420"/>
      <c r="CQ712" s="420"/>
      <c r="CR712" s="420"/>
      <c r="CS712" s="420"/>
      <c r="CT712" s="420"/>
      <c r="CU712" s="420"/>
      <c r="CV712" s="420"/>
      <c r="CW712" s="420"/>
      <c r="CX712" s="420"/>
      <c r="CY712" s="420"/>
      <c r="CZ712" s="420"/>
    </row>
    <row r="713" ht="25.15" customHeight="true" x14ac:dyDescent="0.2">
      <c r="C713" s="660"/>
      <c r="D713" s="660"/>
      <c r="E713" s="660"/>
      <c r="F713" s="660"/>
      <c r="G713" s="660"/>
      <c r="H713" s="660"/>
      <c r="I713" s="660"/>
      <c r="J713" s="660"/>
      <c r="K713" s="660"/>
      <c r="L713" s="660"/>
      <c r="M713" s="660"/>
      <c r="N713" s="660"/>
      <c r="O713" s="660"/>
      <c r="P713" s="660"/>
      <c r="Q713" s="660"/>
      <c r="BA713" s="420"/>
      <c r="BB713" s="496"/>
      <c r="BC713" s="420"/>
      <c r="BD713" s="420"/>
      <c r="BE713" s="420"/>
      <c r="BF713" s="420"/>
      <c r="BG713" s="420"/>
      <c r="BH713" s="420"/>
      <c r="BI713" s="420"/>
      <c r="BJ713" s="420"/>
      <c r="BK713" s="420"/>
      <c r="BL713" s="420"/>
      <c r="BM713" s="420"/>
      <c r="BN713" s="420"/>
      <c r="BO713" s="420"/>
      <c r="BP713" s="420"/>
      <c r="BQ713" s="420"/>
      <c r="BR713" s="420"/>
      <c r="BS713" s="420"/>
      <c r="BT713" s="420"/>
      <c r="BU713" s="420"/>
      <c r="BV713" s="420"/>
      <c r="BW713" s="420"/>
      <c r="BX713" s="420"/>
      <c r="BY713" s="420"/>
      <c r="BZ713" s="420"/>
      <c r="CA713" s="420"/>
      <c r="CB713" s="420"/>
      <c r="CC713" s="420"/>
      <c r="CD713" s="420"/>
      <c r="CE713" s="420"/>
      <c r="CF713" s="420"/>
      <c r="CG713" s="420"/>
      <c r="CH713" s="420"/>
      <c r="CI713" s="420"/>
      <c r="CJ713" s="420"/>
      <c r="CK713" s="420"/>
      <c r="CL713" s="420"/>
      <c r="CM713" s="420"/>
      <c r="CN713" s="420"/>
      <c r="CO713" s="420"/>
      <c r="CP713" s="420"/>
      <c r="CQ713" s="420"/>
      <c r="CR713" s="420"/>
      <c r="CS713" s="420"/>
      <c r="CT713" s="420"/>
      <c r="CU713" s="420"/>
      <c r="CV713" s="420"/>
      <c r="CW713" s="420"/>
      <c r="CX713" s="420"/>
      <c r="CY713" s="420"/>
      <c r="CZ713" s="420"/>
    </row>
    <row r="714" ht="25.15" customHeight="true" x14ac:dyDescent="0.2">
      <c r="C714" s="660"/>
      <c r="D714" s="660"/>
      <c r="E714" s="660"/>
      <c r="F714" s="660"/>
      <c r="G714" s="660"/>
      <c r="H714" s="660"/>
      <c r="I714" s="660"/>
      <c r="J714" s="660"/>
      <c r="K714" s="660"/>
      <c r="L714" s="660"/>
      <c r="M714" s="660"/>
      <c r="N714" s="660"/>
      <c r="O714" s="660"/>
      <c r="P714" s="660"/>
      <c r="Q714" s="660"/>
      <c r="BA714" s="420"/>
      <c r="BB714" s="496"/>
      <c r="BC714" s="420"/>
      <c r="BD714" s="420"/>
      <c r="BE714" s="420"/>
      <c r="BF714" s="420"/>
      <c r="BG714" s="420"/>
      <c r="BH714" s="420"/>
      <c r="BI714" s="420"/>
      <c r="BJ714" s="420"/>
      <c r="BK714" s="420"/>
      <c r="BL714" s="420"/>
      <c r="BM714" s="420"/>
      <c r="BN714" s="420"/>
      <c r="BO714" s="420"/>
      <c r="BP714" s="420"/>
      <c r="BQ714" s="420"/>
      <c r="BR714" s="420"/>
      <c r="BS714" s="420"/>
      <c r="BT714" s="420"/>
      <c r="BU714" s="420"/>
      <c r="BV714" s="420"/>
      <c r="BW714" s="420"/>
      <c r="BX714" s="420"/>
      <c r="BY714" s="420"/>
      <c r="BZ714" s="420"/>
      <c r="CA714" s="420"/>
      <c r="CB714" s="420"/>
      <c r="CC714" s="420"/>
      <c r="CD714" s="420"/>
      <c r="CE714" s="420"/>
      <c r="CF714" s="420"/>
      <c r="CG714" s="420"/>
      <c r="CH714" s="420"/>
      <c r="CI714" s="420"/>
      <c r="CJ714" s="420"/>
      <c r="CK714" s="420"/>
      <c r="CL714" s="420"/>
      <c r="CM714" s="420"/>
      <c r="CN714" s="420"/>
      <c r="CO714" s="420"/>
      <c r="CP714" s="420"/>
      <c r="CQ714" s="420"/>
      <c r="CR714" s="420"/>
      <c r="CS714" s="420"/>
      <c r="CT714" s="420"/>
      <c r="CU714" s="420"/>
      <c r="CV714" s="420"/>
      <c r="CW714" s="420"/>
      <c r="CX714" s="420"/>
      <c r="CY714" s="420"/>
      <c r="CZ714" s="420"/>
    </row>
    <row r="715" ht="25.15" customHeight="true" x14ac:dyDescent="0.2">
      <c r="C715" s="660"/>
      <c r="D715" s="660"/>
      <c r="E715" s="660"/>
      <c r="F715" s="660"/>
      <c r="G715" s="660"/>
      <c r="H715" s="660"/>
      <c r="I715" s="660"/>
      <c r="J715" s="660"/>
      <c r="K715" s="660"/>
      <c r="L715" s="660"/>
      <c r="M715" s="660"/>
      <c r="N715" s="660"/>
      <c r="O715" s="660"/>
      <c r="P715" s="660"/>
      <c r="Q715" s="660"/>
      <c r="BA715" s="420"/>
      <c r="BB715" s="496"/>
      <c r="BC715" s="420"/>
      <c r="BD715" s="420"/>
      <c r="BE715" s="420"/>
      <c r="BF715" s="420"/>
      <c r="BG715" s="420"/>
      <c r="BH715" s="420"/>
      <c r="BI715" s="420"/>
      <c r="BJ715" s="420"/>
      <c r="BK715" s="420"/>
      <c r="BL715" s="420"/>
      <c r="BM715" s="420"/>
      <c r="BN715" s="420"/>
      <c r="BO715" s="420"/>
      <c r="BP715" s="420"/>
      <c r="BQ715" s="420"/>
      <c r="BR715" s="420"/>
      <c r="BS715" s="420"/>
      <c r="BT715" s="420"/>
      <c r="BU715" s="420"/>
      <c r="BV715" s="420"/>
      <c r="BW715" s="420"/>
      <c r="BX715" s="420"/>
      <c r="BY715" s="420"/>
      <c r="BZ715" s="420"/>
      <c r="CA715" s="420"/>
      <c r="CB715" s="420"/>
      <c r="CC715" s="420"/>
      <c r="CD715" s="420"/>
      <c r="CE715" s="420"/>
      <c r="CF715" s="420"/>
      <c r="CG715" s="420"/>
      <c r="CH715" s="420"/>
      <c r="CI715" s="420"/>
      <c r="CJ715" s="420"/>
      <c r="CK715" s="420"/>
      <c r="CL715" s="420"/>
      <c r="CM715" s="420"/>
      <c r="CN715" s="420"/>
      <c r="CO715" s="420"/>
      <c r="CP715" s="420"/>
      <c r="CQ715" s="420"/>
      <c r="CR715" s="420"/>
      <c r="CS715" s="420"/>
      <c r="CT715" s="420"/>
      <c r="CU715" s="420"/>
      <c r="CV715" s="420"/>
      <c r="CW715" s="420"/>
      <c r="CX715" s="420"/>
      <c r="CY715" s="420"/>
      <c r="CZ715" s="420"/>
    </row>
    <row r="716" ht="25.15" customHeight="true" x14ac:dyDescent="0.2">
      <c r="C716" s="660"/>
      <c r="D716" s="660"/>
      <c r="E716" s="660"/>
      <c r="F716" s="660"/>
      <c r="G716" s="660"/>
      <c r="H716" s="660"/>
      <c r="I716" s="660"/>
      <c r="J716" s="660"/>
      <c r="K716" s="660"/>
      <c r="L716" s="660"/>
      <c r="M716" s="660"/>
      <c r="N716" s="660"/>
      <c r="O716" s="660"/>
      <c r="P716" s="660"/>
      <c r="Q716" s="660"/>
      <c r="BA716" s="420"/>
      <c r="BB716" s="496"/>
      <c r="BC716" s="420"/>
      <c r="BD716" s="420"/>
      <c r="BE716" s="420"/>
      <c r="BF716" s="420"/>
      <c r="BG716" s="420"/>
      <c r="BH716" s="420"/>
      <c r="BI716" s="420"/>
      <c r="BJ716" s="420"/>
      <c r="BK716" s="420"/>
      <c r="BL716" s="420"/>
      <c r="BM716" s="420"/>
      <c r="BN716" s="420"/>
      <c r="BO716" s="420"/>
      <c r="BP716" s="420"/>
      <c r="BQ716" s="420"/>
      <c r="BR716" s="420"/>
      <c r="BS716" s="420"/>
      <c r="BT716" s="420"/>
      <c r="BU716" s="420"/>
      <c r="BV716" s="420"/>
      <c r="BW716" s="420"/>
      <c r="BX716" s="420"/>
      <c r="BY716" s="420"/>
      <c r="BZ716" s="420"/>
      <c r="CA716" s="420"/>
      <c r="CB716" s="420"/>
      <c r="CC716" s="420"/>
      <c r="CD716" s="420"/>
      <c r="CE716" s="420"/>
      <c r="CF716" s="420"/>
      <c r="CG716" s="420"/>
      <c r="CH716" s="420"/>
      <c r="CI716" s="420"/>
      <c r="CJ716" s="420"/>
      <c r="CK716" s="420"/>
      <c r="CL716" s="420"/>
      <c r="CM716" s="420"/>
      <c r="CN716" s="420"/>
      <c r="CO716" s="420"/>
      <c r="CP716" s="420"/>
      <c r="CQ716" s="420"/>
      <c r="CR716" s="420"/>
      <c r="CS716" s="420"/>
      <c r="CT716" s="420"/>
      <c r="CU716" s="420"/>
      <c r="CV716" s="420"/>
      <c r="CW716" s="420"/>
      <c r="CX716" s="420"/>
      <c r="CY716" s="420"/>
      <c r="CZ716" s="420"/>
    </row>
    <row r="717" ht="25.15" customHeight="true" x14ac:dyDescent="0.2">
      <c r="C717" s="660"/>
      <c r="D717" s="660"/>
      <c r="E717" s="660"/>
      <c r="F717" s="660"/>
      <c r="G717" s="660"/>
      <c r="H717" s="660"/>
      <c r="I717" s="660"/>
      <c r="J717" s="660"/>
      <c r="K717" s="660"/>
      <c r="L717" s="660"/>
      <c r="M717" s="660"/>
      <c r="N717" s="660"/>
      <c r="O717" s="660"/>
      <c r="P717" s="660"/>
      <c r="Q717" s="660"/>
      <c r="BA717" s="420"/>
      <c r="BB717" s="496"/>
      <c r="BC717" s="420"/>
      <c r="BD717" s="420"/>
      <c r="BE717" s="420"/>
      <c r="BF717" s="420"/>
      <c r="BG717" s="420"/>
      <c r="BH717" s="420"/>
      <c r="BI717" s="420"/>
      <c r="BJ717" s="420"/>
      <c r="BK717" s="420"/>
      <c r="BL717" s="420"/>
      <c r="BM717" s="420"/>
      <c r="BN717" s="420"/>
      <c r="BO717" s="420"/>
      <c r="BP717" s="420"/>
      <c r="BQ717" s="420"/>
      <c r="BR717" s="420"/>
      <c r="BS717" s="420"/>
      <c r="BT717" s="420"/>
      <c r="BU717" s="420"/>
      <c r="BV717" s="420"/>
      <c r="BW717" s="420"/>
      <c r="BX717" s="420"/>
      <c r="BY717" s="420"/>
      <c r="BZ717" s="420"/>
      <c r="CA717" s="420"/>
      <c r="CB717" s="420"/>
      <c r="CC717" s="420"/>
      <c r="CD717" s="420"/>
      <c r="CE717" s="420"/>
      <c r="CF717" s="420"/>
      <c r="CG717" s="420"/>
      <c r="CH717" s="420"/>
      <c r="CI717" s="420"/>
      <c r="CJ717" s="420"/>
      <c r="CK717" s="420"/>
      <c r="CL717" s="420"/>
      <c r="CM717" s="420"/>
      <c r="CN717" s="420"/>
      <c r="CO717" s="420"/>
      <c r="CP717" s="420"/>
      <c r="CQ717" s="420"/>
      <c r="CR717" s="420"/>
      <c r="CS717" s="420"/>
      <c r="CT717" s="420"/>
      <c r="CU717" s="420"/>
      <c r="CV717" s="420"/>
      <c r="CW717" s="420"/>
      <c r="CX717" s="420"/>
      <c r="CY717" s="420"/>
      <c r="CZ717" s="420"/>
    </row>
    <row r="718" ht="25.15" customHeight="true" x14ac:dyDescent="0.2">
      <c r="C718" s="660"/>
      <c r="D718" s="660"/>
      <c r="E718" s="660"/>
      <c r="F718" s="660"/>
      <c r="G718" s="660"/>
      <c r="H718" s="660"/>
      <c r="I718" s="660"/>
      <c r="J718" s="660"/>
      <c r="K718" s="660"/>
      <c r="L718" s="660"/>
      <c r="M718" s="660"/>
      <c r="N718" s="660"/>
      <c r="O718" s="660"/>
      <c r="P718" s="660"/>
      <c r="Q718" s="660"/>
      <c r="BA718" s="420"/>
      <c r="BB718" s="496"/>
      <c r="BC718" s="420"/>
      <c r="BD718" s="420"/>
      <c r="BE718" s="420"/>
      <c r="BF718" s="420"/>
      <c r="BG718" s="420"/>
      <c r="BH718" s="420"/>
      <c r="BI718" s="420"/>
      <c r="BJ718" s="420"/>
      <c r="BK718" s="420"/>
      <c r="BL718" s="420"/>
      <c r="BM718" s="420"/>
      <c r="BN718" s="420"/>
      <c r="BO718" s="420"/>
      <c r="BP718" s="420"/>
      <c r="BQ718" s="420"/>
      <c r="BR718" s="420"/>
      <c r="BS718" s="420"/>
      <c r="BT718" s="420"/>
      <c r="BU718" s="420"/>
      <c r="BV718" s="420"/>
      <c r="BW718" s="420"/>
      <c r="BX718" s="420"/>
      <c r="BY718" s="420"/>
      <c r="BZ718" s="420"/>
      <c r="CA718" s="420"/>
      <c r="CB718" s="420"/>
      <c r="CC718" s="420"/>
      <c r="CD718" s="420"/>
      <c r="CE718" s="420"/>
      <c r="CF718" s="420"/>
      <c r="CG718" s="420"/>
      <c r="CH718" s="420"/>
      <c r="CI718" s="420"/>
      <c r="CJ718" s="420"/>
      <c r="CK718" s="420"/>
      <c r="CL718" s="420"/>
      <c r="CM718" s="420"/>
      <c r="CN718" s="420"/>
      <c r="CO718" s="420"/>
      <c r="CP718" s="420"/>
      <c r="CQ718" s="420"/>
      <c r="CR718" s="420"/>
      <c r="CS718" s="420"/>
      <c r="CT718" s="420"/>
      <c r="CU718" s="420"/>
      <c r="CV718" s="420"/>
      <c r="CW718" s="420"/>
      <c r="CX718" s="420"/>
      <c r="CY718" s="420"/>
      <c r="CZ718" s="420"/>
    </row>
    <row r="719" ht="25.15" customHeight="true" x14ac:dyDescent="0.2">
      <c r="C719" s="660"/>
      <c r="D719" s="660"/>
      <c r="E719" s="660"/>
      <c r="F719" s="660"/>
      <c r="G719" s="660"/>
      <c r="H719" s="660"/>
      <c r="I719" s="660"/>
      <c r="J719" s="660"/>
      <c r="K719" s="660"/>
      <c r="L719" s="660"/>
      <c r="M719" s="660"/>
      <c r="N719" s="660"/>
      <c r="O719" s="660"/>
      <c r="P719" s="660"/>
      <c r="Q719" s="660"/>
      <c r="BA719" s="420"/>
      <c r="BB719" s="496"/>
      <c r="BC719" s="420"/>
      <c r="BD719" s="420"/>
      <c r="BE719" s="420"/>
      <c r="BF719" s="420"/>
      <c r="BG719" s="420"/>
      <c r="BH719" s="420"/>
      <c r="BI719" s="420"/>
      <c r="BJ719" s="420"/>
      <c r="BK719" s="420"/>
      <c r="BL719" s="420"/>
      <c r="BM719" s="420"/>
      <c r="BN719" s="420"/>
      <c r="BO719" s="420"/>
      <c r="BP719" s="420"/>
      <c r="BQ719" s="420"/>
      <c r="BR719" s="420"/>
      <c r="BS719" s="420"/>
      <c r="BT719" s="420"/>
      <c r="BU719" s="420"/>
      <c r="BV719" s="420"/>
      <c r="BW719" s="420"/>
      <c r="BX719" s="420"/>
      <c r="BY719" s="420"/>
      <c r="BZ719" s="420"/>
      <c r="CA719" s="420"/>
      <c r="CB719" s="420"/>
      <c r="CC719" s="420"/>
      <c r="CD719" s="420"/>
      <c r="CE719" s="420"/>
      <c r="CF719" s="420"/>
      <c r="CG719" s="420"/>
      <c r="CH719" s="420"/>
      <c r="CI719" s="420"/>
      <c r="CJ719" s="420"/>
      <c r="CK719" s="420"/>
      <c r="CL719" s="420"/>
      <c r="CM719" s="420"/>
      <c r="CN719" s="420"/>
      <c r="CO719" s="420"/>
      <c r="CP719" s="420"/>
      <c r="CQ719" s="420"/>
      <c r="CR719" s="420"/>
      <c r="CS719" s="420"/>
      <c r="CT719" s="420"/>
      <c r="CU719" s="420"/>
      <c r="CV719" s="420"/>
      <c r="CW719" s="420"/>
      <c r="CX719" s="420"/>
      <c r="CY719" s="420"/>
      <c r="CZ719" s="420"/>
    </row>
    <row r="720" ht="25.15" customHeight="true" x14ac:dyDescent="0.2">
      <c r="C720" s="660"/>
      <c r="D720" s="660"/>
      <c r="E720" s="660"/>
      <c r="F720" s="660"/>
      <c r="G720" s="660"/>
      <c r="H720" s="660"/>
      <c r="I720" s="660"/>
      <c r="J720" s="660"/>
      <c r="K720" s="660"/>
      <c r="L720" s="660"/>
      <c r="M720" s="660"/>
      <c r="N720" s="660"/>
      <c r="O720" s="660"/>
      <c r="P720" s="660"/>
      <c r="Q720" s="660"/>
      <c r="BA720" s="420"/>
      <c r="BB720" s="496"/>
      <c r="BC720" s="420"/>
      <c r="BD720" s="420"/>
      <c r="BE720" s="420"/>
      <c r="BF720" s="420"/>
      <c r="BG720" s="420"/>
      <c r="BH720" s="420"/>
      <c r="BI720" s="420"/>
      <c r="BJ720" s="420"/>
      <c r="BK720" s="420"/>
      <c r="BL720" s="420"/>
      <c r="BM720" s="420"/>
      <c r="BN720" s="420"/>
      <c r="BO720" s="420"/>
      <c r="BP720" s="420"/>
      <c r="BQ720" s="420"/>
      <c r="BR720" s="420"/>
      <c r="BS720" s="420"/>
      <c r="BT720" s="420"/>
      <c r="BU720" s="420"/>
      <c r="BV720" s="420"/>
      <c r="BW720" s="420"/>
      <c r="BX720" s="420"/>
      <c r="BY720" s="420"/>
      <c r="BZ720" s="420"/>
      <c r="CA720" s="420"/>
      <c r="CB720" s="420"/>
      <c r="CC720" s="420"/>
      <c r="CD720" s="420"/>
      <c r="CE720" s="420"/>
      <c r="CF720" s="420"/>
      <c r="CG720" s="420"/>
      <c r="CH720" s="420"/>
      <c r="CI720" s="420"/>
      <c r="CJ720" s="420"/>
      <c r="CK720" s="420"/>
      <c r="CL720" s="420"/>
      <c r="CM720" s="420"/>
      <c r="CN720" s="420"/>
      <c r="CO720" s="420"/>
      <c r="CP720" s="420"/>
      <c r="CQ720" s="420"/>
      <c r="CR720" s="420"/>
      <c r="CS720" s="420"/>
      <c r="CT720" s="420"/>
      <c r="CU720" s="420"/>
      <c r="CV720" s="420"/>
      <c r="CW720" s="420"/>
      <c r="CX720" s="420"/>
      <c r="CY720" s="420"/>
      <c r="CZ720" s="420"/>
    </row>
    <row r="721" ht="25.15" customHeight="true" x14ac:dyDescent="0.2">
      <c r="C721" s="660"/>
      <c r="D721" s="660"/>
      <c r="E721" s="660"/>
      <c r="F721" s="660"/>
      <c r="G721" s="660"/>
      <c r="H721" s="660"/>
      <c r="I721" s="660"/>
      <c r="J721" s="660"/>
      <c r="K721" s="660"/>
      <c r="L721" s="660"/>
      <c r="M721" s="660"/>
      <c r="N721" s="660"/>
      <c r="O721" s="660"/>
      <c r="P721" s="660"/>
      <c r="Q721" s="660"/>
      <c r="BA721" s="420"/>
      <c r="BB721" s="496"/>
      <c r="BC721" s="420"/>
      <c r="BD721" s="420"/>
      <c r="BE721" s="420"/>
      <c r="BF721" s="420"/>
      <c r="BG721" s="420"/>
      <c r="BH721" s="420"/>
      <c r="BI721" s="420"/>
      <c r="BJ721" s="420"/>
      <c r="BK721" s="420"/>
      <c r="BL721" s="420"/>
      <c r="BM721" s="420"/>
      <c r="BN721" s="420"/>
      <c r="BO721" s="420"/>
      <c r="BP721" s="420"/>
      <c r="BQ721" s="420"/>
      <c r="BR721" s="420"/>
      <c r="BS721" s="420"/>
      <c r="BT721" s="420"/>
      <c r="BU721" s="420"/>
      <c r="BV721" s="420"/>
      <c r="BW721" s="420"/>
      <c r="BX721" s="420"/>
      <c r="BY721" s="420"/>
      <c r="BZ721" s="420"/>
      <c r="CA721" s="420"/>
      <c r="CB721" s="420"/>
      <c r="CC721" s="420"/>
      <c r="CD721" s="420"/>
      <c r="CE721" s="420"/>
      <c r="CF721" s="420"/>
      <c r="CG721" s="420"/>
      <c r="CH721" s="420"/>
      <c r="CI721" s="420"/>
      <c r="CJ721" s="420"/>
      <c r="CK721" s="420"/>
      <c r="CL721" s="420"/>
      <c r="CM721" s="420"/>
      <c r="CN721" s="420"/>
      <c r="CO721" s="420"/>
      <c r="CP721" s="420"/>
      <c r="CQ721" s="420"/>
      <c r="CR721" s="420"/>
      <c r="CS721" s="420"/>
      <c r="CT721" s="420"/>
      <c r="CU721" s="420"/>
      <c r="CV721" s="420"/>
      <c r="CW721" s="420"/>
      <c r="CX721" s="420"/>
      <c r="CY721" s="420"/>
      <c r="CZ721" s="420"/>
    </row>
    <row r="722" ht="25.15" customHeight="true" x14ac:dyDescent="0.2">
      <c r="C722" s="660"/>
      <c r="D722" s="660"/>
      <c r="E722" s="660"/>
      <c r="F722" s="660"/>
      <c r="G722" s="660"/>
      <c r="H722" s="660"/>
      <c r="I722" s="660"/>
      <c r="J722" s="660"/>
      <c r="K722" s="660"/>
      <c r="L722" s="660"/>
      <c r="M722" s="660"/>
      <c r="N722" s="660"/>
      <c r="O722" s="660"/>
      <c r="P722" s="660"/>
      <c r="Q722" s="660"/>
      <c r="BA722" s="420"/>
      <c r="BB722" s="496"/>
      <c r="BC722" s="420"/>
      <c r="BD722" s="420"/>
      <c r="BE722" s="420"/>
      <c r="BF722" s="420"/>
      <c r="BG722" s="420"/>
      <c r="BH722" s="420"/>
      <c r="BI722" s="420"/>
      <c r="BJ722" s="420"/>
      <c r="BK722" s="420"/>
      <c r="BL722" s="420"/>
      <c r="BM722" s="420"/>
      <c r="BN722" s="420"/>
      <c r="BO722" s="420"/>
      <c r="BP722" s="420"/>
      <c r="BQ722" s="420"/>
      <c r="BR722" s="420"/>
      <c r="BS722" s="420"/>
      <c r="BT722" s="420"/>
      <c r="BU722" s="420"/>
      <c r="BV722" s="420"/>
      <c r="BW722" s="420"/>
      <c r="BX722" s="420"/>
      <c r="BY722" s="420"/>
      <c r="BZ722" s="420"/>
      <c r="CA722" s="420"/>
      <c r="CB722" s="420"/>
      <c r="CC722" s="420"/>
      <c r="CD722" s="420"/>
      <c r="CE722" s="420"/>
      <c r="CF722" s="420"/>
      <c r="CG722" s="420"/>
      <c r="CH722" s="420"/>
      <c r="CI722" s="420"/>
      <c r="CJ722" s="420"/>
      <c r="CK722" s="420"/>
      <c r="CL722" s="420"/>
      <c r="CM722" s="420"/>
      <c r="CN722" s="420"/>
      <c r="CO722" s="420"/>
      <c r="CP722" s="420"/>
      <c r="CQ722" s="420"/>
      <c r="CR722" s="420"/>
      <c r="CS722" s="420"/>
      <c r="CT722" s="420"/>
      <c r="CU722" s="420"/>
      <c r="CV722" s="420"/>
      <c r="CW722" s="420"/>
      <c r="CX722" s="420"/>
      <c r="CY722" s="420"/>
      <c r="CZ722" s="420"/>
    </row>
    <row r="723" ht="25.15" customHeight="true" x14ac:dyDescent="0.2">
      <c r="C723" s="660"/>
      <c r="D723" s="660"/>
      <c r="E723" s="660"/>
      <c r="F723" s="660"/>
      <c r="G723" s="660"/>
      <c r="H723" s="660"/>
      <c r="I723" s="660"/>
      <c r="J723" s="660"/>
      <c r="K723" s="660"/>
      <c r="L723" s="660"/>
      <c r="M723" s="660"/>
      <c r="N723" s="660"/>
      <c r="O723" s="660"/>
      <c r="P723" s="660"/>
      <c r="Q723" s="660"/>
      <c r="BA723" s="420"/>
      <c r="BB723" s="496"/>
      <c r="BC723" s="420"/>
      <c r="BD723" s="420"/>
      <c r="BE723" s="420"/>
      <c r="BF723" s="420"/>
      <c r="BG723" s="420"/>
      <c r="BH723" s="420"/>
      <c r="BI723" s="420"/>
      <c r="BJ723" s="420"/>
      <c r="BK723" s="420"/>
      <c r="BL723" s="420"/>
      <c r="BM723" s="420"/>
      <c r="BN723" s="420"/>
      <c r="BO723" s="420"/>
      <c r="BP723" s="420"/>
      <c r="BQ723" s="420"/>
      <c r="BR723" s="420"/>
      <c r="BS723" s="420"/>
      <c r="BT723" s="420"/>
      <c r="BU723" s="420"/>
      <c r="BV723" s="420"/>
      <c r="BW723" s="420"/>
      <c r="BX723" s="420"/>
      <c r="BY723" s="420"/>
      <c r="BZ723" s="420"/>
      <c r="CA723" s="420"/>
      <c r="CB723" s="420"/>
      <c r="CC723" s="420"/>
      <c r="CD723" s="420"/>
      <c r="CE723" s="420"/>
      <c r="CF723" s="420"/>
      <c r="CG723" s="420"/>
      <c r="CH723" s="420"/>
      <c r="CI723" s="420"/>
      <c r="CJ723" s="420"/>
      <c r="CK723" s="420"/>
      <c r="CL723" s="420"/>
      <c r="CM723" s="420"/>
      <c r="CN723" s="420"/>
      <c r="CO723" s="420"/>
      <c r="CP723" s="420"/>
      <c r="CQ723" s="420"/>
      <c r="CR723" s="420"/>
      <c r="CS723" s="420"/>
      <c r="CT723" s="420"/>
      <c r="CU723" s="420"/>
      <c r="CV723" s="420"/>
      <c r="CW723" s="420"/>
      <c r="CX723" s="420"/>
      <c r="CY723" s="420"/>
      <c r="CZ723" s="420"/>
    </row>
    <row r="724" ht="25.15" customHeight="true" x14ac:dyDescent="0.2">
      <c r="C724" s="660"/>
      <c r="D724" s="660"/>
      <c r="E724" s="660"/>
      <c r="F724" s="660"/>
      <c r="G724" s="660"/>
      <c r="H724" s="660"/>
      <c r="I724" s="660"/>
      <c r="J724" s="660"/>
      <c r="K724" s="660"/>
      <c r="L724" s="660"/>
      <c r="M724" s="660"/>
      <c r="N724" s="660"/>
      <c r="O724" s="660"/>
      <c r="P724" s="660"/>
      <c r="Q724" s="660"/>
      <c r="BA724" s="420"/>
      <c r="BB724" s="496"/>
      <c r="BC724" s="420"/>
      <c r="BD724" s="420"/>
      <c r="BE724" s="420"/>
      <c r="BF724" s="420"/>
      <c r="BG724" s="420"/>
      <c r="BH724" s="420"/>
      <c r="BI724" s="420"/>
      <c r="BJ724" s="420"/>
      <c r="BK724" s="420"/>
      <c r="BL724" s="420"/>
      <c r="BM724" s="420"/>
      <c r="BN724" s="420"/>
      <c r="BO724" s="420"/>
      <c r="BP724" s="420"/>
      <c r="BQ724" s="420"/>
      <c r="BR724" s="420"/>
      <c r="BS724" s="420"/>
      <c r="BT724" s="420"/>
      <c r="BU724" s="420"/>
      <c r="BV724" s="420"/>
      <c r="BW724" s="420"/>
      <c r="BX724" s="420"/>
      <c r="BY724" s="420"/>
      <c r="BZ724" s="420"/>
      <c r="CA724" s="420"/>
      <c r="CB724" s="420"/>
      <c r="CC724" s="420"/>
      <c r="CD724" s="420"/>
      <c r="CE724" s="420"/>
      <c r="CF724" s="420"/>
      <c r="CG724" s="420"/>
      <c r="CH724" s="420"/>
      <c r="CI724" s="420"/>
      <c r="CJ724" s="420"/>
      <c r="CK724" s="420"/>
      <c r="CL724" s="420"/>
      <c r="CM724" s="420"/>
      <c r="CN724" s="420"/>
      <c r="CO724" s="420"/>
      <c r="CP724" s="420"/>
      <c r="CQ724" s="420"/>
      <c r="CR724" s="420"/>
      <c r="CS724" s="420"/>
      <c r="CT724" s="420"/>
      <c r="CU724" s="420"/>
      <c r="CV724" s="420"/>
      <c r="CW724" s="420"/>
      <c r="CX724" s="420"/>
      <c r="CY724" s="420"/>
      <c r="CZ724" s="420"/>
    </row>
    <row r="725" ht="25.15" customHeight="true" x14ac:dyDescent="0.2">
      <c r="C725" s="660"/>
      <c r="D725" s="660"/>
      <c r="E725" s="660"/>
      <c r="F725" s="660"/>
      <c r="G725" s="660"/>
      <c r="H725" s="660"/>
      <c r="I725" s="660"/>
      <c r="J725" s="660"/>
      <c r="K725" s="660"/>
      <c r="L725" s="660"/>
      <c r="M725" s="660"/>
      <c r="N725" s="660"/>
      <c r="O725" s="660"/>
      <c r="P725" s="660"/>
      <c r="Q725" s="660"/>
      <c r="BA725" s="420"/>
      <c r="BB725" s="496"/>
      <c r="BC725" s="420"/>
      <c r="BD725" s="420"/>
      <c r="BE725" s="420"/>
      <c r="BF725" s="420"/>
      <c r="BG725" s="420"/>
      <c r="BH725" s="420"/>
      <c r="BI725" s="420"/>
      <c r="BJ725" s="420"/>
      <c r="BK725" s="420"/>
      <c r="BL725" s="420"/>
      <c r="BM725" s="420"/>
      <c r="BN725" s="420"/>
      <c r="BO725" s="420"/>
      <c r="BP725" s="420"/>
      <c r="BQ725" s="420"/>
      <c r="BR725" s="420"/>
      <c r="BS725" s="420"/>
      <c r="BT725" s="420"/>
      <c r="BU725" s="420"/>
      <c r="BV725" s="420"/>
      <c r="BW725" s="420"/>
      <c r="BX725" s="420"/>
      <c r="BY725" s="420"/>
      <c r="BZ725" s="420"/>
      <c r="CA725" s="420"/>
      <c r="CB725" s="420"/>
      <c r="CC725" s="420"/>
      <c r="CD725" s="420"/>
      <c r="CE725" s="420"/>
      <c r="CF725" s="420"/>
      <c r="CG725" s="420"/>
      <c r="CH725" s="420"/>
      <c r="CI725" s="420"/>
      <c r="CJ725" s="420"/>
      <c r="CK725" s="420"/>
      <c r="CL725" s="420"/>
      <c r="CM725" s="420"/>
      <c r="CN725" s="420"/>
      <c r="CO725" s="420"/>
      <c r="CP725" s="420"/>
      <c r="CQ725" s="420"/>
      <c r="CR725" s="420"/>
      <c r="CS725" s="420"/>
      <c r="CT725" s="420"/>
      <c r="CU725" s="420"/>
      <c r="CV725" s="420"/>
      <c r="CW725" s="420"/>
      <c r="CX725" s="420"/>
      <c r="CY725" s="420"/>
      <c r="CZ725" s="420"/>
    </row>
    <row r="726" ht="25.15" customHeight="true" x14ac:dyDescent="0.2">
      <c r="C726" s="660"/>
      <c r="D726" s="660"/>
      <c r="E726" s="660"/>
      <c r="F726" s="660"/>
      <c r="G726" s="660"/>
      <c r="H726" s="660"/>
      <c r="I726" s="660"/>
      <c r="J726" s="660"/>
      <c r="K726" s="660"/>
      <c r="L726" s="660"/>
      <c r="M726" s="660"/>
      <c r="N726" s="660"/>
      <c r="O726" s="660"/>
      <c r="P726" s="660"/>
      <c r="Q726" s="660"/>
      <c r="BA726" s="420"/>
      <c r="BB726" s="496"/>
      <c r="BC726" s="420"/>
      <c r="BD726" s="420"/>
      <c r="BE726" s="420"/>
      <c r="BF726" s="420"/>
      <c r="BG726" s="420"/>
      <c r="BH726" s="420"/>
      <c r="BI726" s="420"/>
      <c r="BJ726" s="420"/>
      <c r="BK726" s="420"/>
      <c r="BL726" s="420"/>
      <c r="BM726" s="420"/>
      <c r="BN726" s="420"/>
      <c r="BO726" s="420"/>
      <c r="BP726" s="420"/>
      <c r="BQ726" s="420"/>
      <c r="BR726" s="420"/>
      <c r="BS726" s="420"/>
      <c r="BT726" s="420"/>
      <c r="BU726" s="420"/>
      <c r="BV726" s="420"/>
      <c r="BW726" s="420"/>
      <c r="BX726" s="420"/>
      <c r="BY726" s="420"/>
      <c r="BZ726" s="420"/>
      <c r="CA726" s="420"/>
      <c r="CB726" s="420"/>
      <c r="CC726" s="420"/>
      <c r="CD726" s="420"/>
      <c r="CE726" s="420"/>
      <c r="CF726" s="420"/>
      <c r="CG726" s="420"/>
      <c r="CH726" s="420"/>
      <c r="CI726" s="420"/>
      <c r="CJ726" s="420"/>
      <c r="CK726" s="420"/>
      <c r="CL726" s="420"/>
      <c r="CM726" s="420"/>
      <c r="CN726" s="420"/>
      <c r="CO726" s="420"/>
      <c r="CP726" s="420"/>
      <c r="CQ726" s="420"/>
      <c r="CR726" s="420"/>
      <c r="CS726" s="420"/>
      <c r="CT726" s="420"/>
      <c r="CU726" s="420"/>
      <c r="CV726" s="420"/>
      <c r="CW726" s="420"/>
      <c r="CX726" s="420"/>
      <c r="CY726" s="420"/>
      <c r="CZ726" s="420"/>
    </row>
    <row r="727" ht="25.15" customHeight="true" x14ac:dyDescent="0.2">
      <c r="C727" s="660"/>
      <c r="D727" s="660"/>
      <c r="E727" s="660"/>
      <c r="F727" s="660"/>
      <c r="G727" s="660"/>
      <c r="H727" s="660"/>
      <c r="I727" s="660"/>
      <c r="J727" s="660"/>
      <c r="K727" s="660"/>
      <c r="L727" s="660"/>
      <c r="M727" s="660"/>
      <c r="N727" s="660"/>
      <c r="O727" s="660"/>
      <c r="P727" s="660"/>
      <c r="Q727" s="660"/>
      <c r="BA727" s="420"/>
      <c r="BB727" s="496"/>
      <c r="BC727" s="420"/>
      <c r="BD727" s="420"/>
      <c r="BE727" s="420"/>
      <c r="BF727" s="420"/>
      <c r="BG727" s="420"/>
      <c r="BH727" s="420"/>
      <c r="BI727" s="420"/>
      <c r="BJ727" s="420"/>
      <c r="BK727" s="420"/>
      <c r="BL727" s="420"/>
      <c r="BM727" s="420"/>
      <c r="BN727" s="420"/>
      <c r="BO727" s="420"/>
      <c r="BP727" s="420"/>
      <c r="BQ727" s="420"/>
      <c r="BR727" s="420"/>
      <c r="BS727" s="420"/>
      <c r="BT727" s="420"/>
      <c r="BU727" s="420"/>
      <c r="BV727" s="420"/>
      <c r="BW727" s="420"/>
      <c r="BX727" s="420"/>
      <c r="BY727" s="420"/>
      <c r="BZ727" s="420"/>
      <c r="CA727" s="420"/>
      <c r="CB727" s="420"/>
      <c r="CC727" s="420"/>
      <c r="CD727" s="420"/>
      <c r="CE727" s="420"/>
      <c r="CF727" s="420"/>
      <c r="CG727" s="420"/>
      <c r="CH727" s="420"/>
      <c r="CI727" s="420"/>
      <c r="CJ727" s="420"/>
      <c r="CK727" s="420"/>
      <c r="CL727" s="420"/>
      <c r="CM727" s="420"/>
      <c r="CN727" s="420"/>
      <c r="CO727" s="420"/>
      <c r="CP727" s="420"/>
      <c r="CQ727" s="420"/>
      <c r="CR727" s="420"/>
      <c r="CS727" s="420"/>
      <c r="CT727" s="420"/>
      <c r="CU727" s="420"/>
      <c r="CV727" s="420"/>
      <c r="CW727" s="420"/>
      <c r="CX727" s="420"/>
      <c r="CY727" s="420"/>
      <c r="CZ727" s="420"/>
    </row>
    <row r="728" ht="25.15" customHeight="true" x14ac:dyDescent="0.2">
      <c r="C728" s="660"/>
      <c r="D728" s="660"/>
      <c r="E728" s="660"/>
      <c r="F728" s="660"/>
      <c r="G728" s="660"/>
      <c r="H728" s="660"/>
      <c r="I728" s="660"/>
      <c r="J728" s="660"/>
      <c r="K728" s="660"/>
      <c r="L728" s="660"/>
      <c r="M728" s="660"/>
      <c r="N728" s="660"/>
      <c r="O728" s="660"/>
      <c r="P728" s="660"/>
      <c r="Q728" s="660"/>
      <c r="BA728" s="420"/>
      <c r="BB728" s="496"/>
      <c r="BC728" s="420"/>
      <c r="BD728" s="420"/>
      <c r="BE728" s="420"/>
      <c r="BF728" s="420"/>
      <c r="BG728" s="420"/>
      <c r="BH728" s="420"/>
      <c r="BI728" s="420"/>
      <c r="BJ728" s="420"/>
      <c r="BK728" s="420"/>
      <c r="BL728" s="420"/>
      <c r="BM728" s="420"/>
      <c r="BN728" s="420"/>
      <c r="BO728" s="420"/>
      <c r="BP728" s="420"/>
      <c r="BQ728" s="420"/>
      <c r="BR728" s="420"/>
      <c r="BS728" s="420"/>
      <c r="BT728" s="420"/>
      <c r="BU728" s="420"/>
      <c r="BV728" s="420"/>
      <c r="BW728" s="420"/>
      <c r="BX728" s="420"/>
      <c r="BY728" s="420"/>
      <c r="BZ728" s="420"/>
      <c r="CA728" s="420"/>
      <c r="CB728" s="420"/>
      <c r="CC728" s="420"/>
      <c r="CD728" s="420"/>
      <c r="CE728" s="420"/>
      <c r="CF728" s="420"/>
      <c r="CG728" s="420"/>
      <c r="CH728" s="420"/>
      <c r="CI728" s="420"/>
      <c r="CJ728" s="420"/>
      <c r="CK728" s="420"/>
      <c r="CL728" s="420"/>
      <c r="CM728" s="420"/>
      <c r="CN728" s="420"/>
      <c r="CO728" s="420"/>
      <c r="CP728" s="420"/>
      <c r="CQ728" s="420"/>
      <c r="CR728" s="420"/>
      <c r="CS728" s="420"/>
      <c r="CT728" s="420"/>
      <c r="CU728" s="420"/>
      <c r="CV728" s="420"/>
      <c r="CW728" s="420"/>
      <c r="CX728" s="420"/>
      <c r="CY728" s="420"/>
      <c r="CZ728" s="420"/>
    </row>
    <row r="729" ht="25.15" customHeight="true" x14ac:dyDescent="0.2">
      <c r="C729" s="660"/>
      <c r="D729" s="660"/>
      <c r="E729" s="660"/>
      <c r="F729" s="660"/>
      <c r="G729" s="660"/>
      <c r="H729" s="660"/>
      <c r="I729" s="660"/>
      <c r="J729" s="660"/>
      <c r="K729" s="660"/>
      <c r="L729" s="660"/>
      <c r="M729" s="660"/>
      <c r="N729" s="660"/>
      <c r="O729" s="660"/>
      <c r="P729" s="660"/>
      <c r="Q729" s="660"/>
      <c r="BA729" s="420"/>
      <c r="BB729" s="496"/>
      <c r="BC729" s="420"/>
      <c r="BD729" s="420"/>
      <c r="BE729" s="420"/>
      <c r="BF729" s="420"/>
      <c r="BG729" s="420"/>
      <c r="BH729" s="420"/>
      <c r="BI729" s="420"/>
      <c r="BJ729" s="420"/>
      <c r="BK729" s="420"/>
      <c r="BL729" s="420"/>
      <c r="BM729" s="420"/>
      <c r="BN729" s="420"/>
      <c r="BO729" s="420"/>
      <c r="BP729" s="420"/>
      <c r="BQ729" s="420"/>
      <c r="BR729" s="420"/>
      <c r="BS729" s="420"/>
      <c r="BT729" s="420"/>
      <c r="BU729" s="420"/>
      <c r="BV729" s="420"/>
      <c r="BW729" s="420"/>
      <c r="BX729" s="420"/>
      <c r="BY729" s="420"/>
      <c r="BZ729" s="420"/>
      <c r="CA729" s="420"/>
      <c r="CB729" s="420"/>
      <c r="CC729" s="420"/>
      <c r="CD729" s="420"/>
      <c r="CE729" s="420"/>
      <c r="CF729" s="420"/>
      <c r="CG729" s="420"/>
      <c r="CH729" s="420"/>
      <c r="CI729" s="420"/>
      <c r="CJ729" s="420"/>
      <c r="CK729" s="420"/>
      <c r="CL729" s="420"/>
      <c r="CM729" s="420"/>
      <c r="CN729" s="420"/>
      <c r="CO729" s="420"/>
      <c r="CP729" s="420"/>
      <c r="CQ729" s="420"/>
      <c r="CR729" s="420"/>
      <c r="CS729" s="420"/>
      <c r="CT729" s="420"/>
      <c r="CU729" s="420"/>
      <c r="CV729" s="420"/>
      <c r="CW729" s="420"/>
      <c r="CX729" s="420"/>
      <c r="CY729" s="420"/>
      <c r="CZ729" s="420"/>
    </row>
    <row r="730" ht="25.15" customHeight="true" x14ac:dyDescent="0.2">
      <c r="C730" s="660"/>
      <c r="D730" s="660"/>
      <c r="E730" s="660"/>
      <c r="F730" s="660"/>
      <c r="G730" s="660"/>
      <c r="H730" s="660"/>
      <c r="I730" s="660"/>
      <c r="J730" s="660"/>
      <c r="K730" s="660"/>
      <c r="L730" s="660"/>
      <c r="M730" s="660"/>
      <c r="N730" s="660"/>
      <c r="O730" s="660"/>
      <c r="P730" s="660"/>
      <c r="Q730" s="660"/>
      <c r="BA730" s="420"/>
      <c r="BB730" s="496"/>
      <c r="BC730" s="420"/>
      <c r="BD730" s="420"/>
      <c r="BE730" s="420"/>
      <c r="BF730" s="420"/>
      <c r="BG730" s="420"/>
      <c r="BH730" s="420"/>
      <c r="BI730" s="420"/>
      <c r="BJ730" s="420"/>
      <c r="BK730" s="420"/>
      <c r="BL730" s="420"/>
      <c r="BM730" s="420"/>
      <c r="BN730" s="420"/>
      <c r="BO730" s="420"/>
      <c r="BP730" s="420"/>
      <c r="BQ730" s="420"/>
      <c r="BR730" s="420"/>
      <c r="BS730" s="420"/>
      <c r="BT730" s="420"/>
      <c r="BU730" s="420"/>
      <c r="BV730" s="420"/>
      <c r="BW730" s="420"/>
      <c r="BX730" s="420"/>
      <c r="BY730" s="420"/>
      <c r="BZ730" s="420"/>
      <c r="CA730" s="420"/>
      <c r="CB730" s="420"/>
      <c r="CC730" s="420"/>
      <c r="CD730" s="420"/>
      <c r="CE730" s="420"/>
      <c r="CF730" s="420"/>
      <c r="CG730" s="420"/>
      <c r="CH730" s="420"/>
      <c r="CI730" s="420"/>
      <c r="CJ730" s="420"/>
      <c r="CK730" s="420"/>
      <c r="CL730" s="420"/>
      <c r="CM730" s="420"/>
      <c r="CN730" s="420"/>
      <c r="CO730" s="420"/>
      <c r="CP730" s="420"/>
      <c r="CQ730" s="420"/>
      <c r="CR730" s="420"/>
      <c r="CS730" s="420"/>
      <c r="CT730" s="420"/>
      <c r="CU730" s="420"/>
      <c r="CV730" s="420"/>
      <c r="CW730" s="420"/>
      <c r="CX730" s="420"/>
      <c r="CY730" s="420"/>
      <c r="CZ730" s="420"/>
    </row>
    <row r="731" ht="25.15" customHeight="true" x14ac:dyDescent="0.2">
      <c r="C731" s="660"/>
      <c r="D731" s="660"/>
      <c r="E731" s="660"/>
      <c r="F731" s="660"/>
      <c r="G731" s="660"/>
      <c r="H731" s="660"/>
      <c r="I731" s="660"/>
      <c r="J731" s="660"/>
      <c r="K731" s="660"/>
      <c r="L731" s="660"/>
      <c r="M731" s="660"/>
      <c r="N731" s="660"/>
      <c r="O731" s="660"/>
      <c r="P731" s="660"/>
      <c r="Q731" s="660"/>
      <c r="BA731" s="420"/>
      <c r="BB731" s="496"/>
      <c r="BC731" s="420"/>
      <c r="BD731" s="420"/>
      <c r="BE731" s="420"/>
      <c r="BF731" s="420"/>
      <c r="BG731" s="420"/>
      <c r="BH731" s="420"/>
      <c r="BI731" s="420"/>
      <c r="BJ731" s="420"/>
      <c r="BK731" s="420"/>
      <c r="BL731" s="420"/>
      <c r="BM731" s="420"/>
      <c r="BN731" s="420"/>
      <c r="BO731" s="420"/>
      <c r="BP731" s="420"/>
      <c r="BQ731" s="420"/>
      <c r="BR731" s="420"/>
      <c r="BS731" s="420"/>
      <c r="BT731" s="420"/>
      <c r="BU731" s="420"/>
      <c r="BV731" s="420"/>
      <c r="BW731" s="420"/>
      <c r="BX731" s="420"/>
      <c r="BY731" s="420"/>
      <c r="BZ731" s="420"/>
      <c r="CA731" s="420"/>
      <c r="CB731" s="420"/>
      <c r="CC731" s="420"/>
      <c r="CD731" s="420"/>
      <c r="CE731" s="420"/>
      <c r="CF731" s="420"/>
      <c r="CG731" s="420"/>
      <c r="CH731" s="420"/>
      <c r="CI731" s="420"/>
      <c r="CJ731" s="420"/>
      <c r="CK731" s="420"/>
      <c r="CL731" s="420"/>
      <c r="CM731" s="420"/>
      <c r="CN731" s="420"/>
      <c r="CO731" s="420"/>
      <c r="CP731" s="420"/>
      <c r="CQ731" s="420"/>
      <c r="CR731" s="420"/>
      <c r="CS731" s="420"/>
      <c r="CT731" s="420"/>
      <c r="CU731" s="420"/>
      <c r="CV731" s="420"/>
      <c r="CW731" s="420"/>
      <c r="CX731" s="420"/>
      <c r="CY731" s="420"/>
      <c r="CZ731" s="420"/>
    </row>
    <row r="732" ht="25.15" customHeight="true" x14ac:dyDescent="0.2">
      <c r="C732" s="660"/>
      <c r="D732" s="660"/>
      <c r="E732" s="660"/>
      <c r="F732" s="660"/>
      <c r="G732" s="660"/>
      <c r="H732" s="660"/>
      <c r="I732" s="660"/>
      <c r="J732" s="660"/>
      <c r="K732" s="660"/>
      <c r="L732" s="660"/>
      <c r="M732" s="660"/>
      <c r="N732" s="660"/>
      <c r="O732" s="660"/>
      <c r="P732" s="660"/>
      <c r="Q732" s="660"/>
      <c r="BA732" s="420"/>
      <c r="BB732" s="496"/>
      <c r="BC732" s="420"/>
      <c r="BD732" s="420"/>
      <c r="BE732" s="420"/>
      <c r="BF732" s="420"/>
      <c r="BG732" s="420"/>
      <c r="BH732" s="420"/>
      <c r="BI732" s="420"/>
      <c r="BJ732" s="420"/>
      <c r="BK732" s="420"/>
      <c r="BL732" s="420"/>
      <c r="BM732" s="420"/>
      <c r="BN732" s="420"/>
      <c r="BO732" s="420"/>
      <c r="BP732" s="420"/>
      <c r="BQ732" s="420"/>
      <c r="BR732" s="420"/>
      <c r="BS732" s="420"/>
      <c r="BT732" s="420"/>
      <c r="BU732" s="420"/>
      <c r="BV732" s="420"/>
      <c r="BW732" s="420"/>
      <c r="BX732" s="420"/>
      <c r="BY732" s="420"/>
      <c r="BZ732" s="420"/>
      <c r="CA732" s="420"/>
      <c r="CB732" s="420"/>
      <c r="CC732" s="420"/>
      <c r="CD732" s="420"/>
      <c r="CE732" s="420"/>
      <c r="CF732" s="420"/>
      <c r="CG732" s="420"/>
      <c r="CH732" s="420"/>
      <c r="CI732" s="420"/>
      <c r="CJ732" s="420"/>
      <c r="CK732" s="420"/>
      <c r="CL732" s="420"/>
      <c r="CM732" s="420"/>
      <c r="CN732" s="420"/>
      <c r="CO732" s="420"/>
      <c r="CP732" s="420"/>
      <c r="CQ732" s="420"/>
      <c r="CR732" s="420"/>
      <c r="CS732" s="420"/>
      <c r="CT732" s="420"/>
      <c r="CU732" s="420"/>
      <c r="CV732" s="420"/>
      <c r="CW732" s="420"/>
      <c r="CX732" s="420"/>
      <c r="CY732" s="420"/>
      <c r="CZ732" s="420"/>
    </row>
    <row r="733" ht="25.15" customHeight="true" x14ac:dyDescent="0.2">
      <c r="C733" s="660"/>
      <c r="D733" s="660"/>
      <c r="E733" s="660"/>
      <c r="F733" s="660"/>
      <c r="G733" s="660"/>
      <c r="H733" s="660"/>
      <c r="I733" s="660"/>
      <c r="J733" s="660"/>
      <c r="K733" s="660"/>
      <c r="L733" s="660"/>
      <c r="M733" s="660"/>
      <c r="N733" s="660"/>
      <c r="O733" s="660"/>
      <c r="P733" s="660"/>
      <c r="Q733" s="660"/>
      <c r="BA733" s="420"/>
      <c r="BB733" s="496"/>
      <c r="BC733" s="420"/>
      <c r="BD733" s="420"/>
      <c r="BE733" s="420"/>
      <c r="BF733" s="420"/>
      <c r="BG733" s="420"/>
      <c r="BH733" s="420"/>
      <c r="BI733" s="420"/>
      <c r="BJ733" s="420"/>
      <c r="BK733" s="420"/>
      <c r="BL733" s="420"/>
      <c r="BM733" s="420"/>
      <c r="BN733" s="420"/>
      <c r="BO733" s="420"/>
      <c r="BP733" s="420"/>
      <c r="BQ733" s="420"/>
      <c r="BR733" s="420"/>
      <c r="BS733" s="420"/>
      <c r="BT733" s="420"/>
      <c r="BU733" s="420"/>
      <c r="BV733" s="420"/>
      <c r="BW733" s="420"/>
      <c r="BX733" s="420"/>
      <c r="BY733" s="420"/>
      <c r="BZ733" s="420"/>
      <c r="CA733" s="420"/>
      <c r="CB733" s="420"/>
      <c r="CC733" s="420"/>
      <c r="CD733" s="420"/>
      <c r="CE733" s="420"/>
      <c r="CF733" s="420"/>
      <c r="CG733" s="420"/>
      <c r="CH733" s="420"/>
      <c r="CI733" s="420"/>
      <c r="CJ733" s="420"/>
      <c r="CK733" s="420"/>
      <c r="CL733" s="420"/>
      <c r="CM733" s="420"/>
      <c r="CN733" s="420"/>
      <c r="CO733" s="420"/>
      <c r="CP733" s="420"/>
      <c r="CQ733" s="420"/>
      <c r="CR733" s="420"/>
      <c r="CS733" s="420"/>
      <c r="CT733" s="420"/>
      <c r="CU733" s="420"/>
      <c r="CV733" s="420"/>
      <c r="CW733" s="420"/>
      <c r="CX733" s="420"/>
      <c r="CY733" s="420"/>
      <c r="CZ733" s="420"/>
    </row>
    <row r="734" ht="25.15" customHeight="true" x14ac:dyDescent="0.2">
      <c r="C734" s="660"/>
      <c r="D734" s="660"/>
      <c r="E734" s="660"/>
      <c r="F734" s="660"/>
      <c r="G734" s="660"/>
      <c r="H734" s="660"/>
      <c r="I734" s="660"/>
      <c r="J734" s="660"/>
      <c r="K734" s="660"/>
      <c r="L734" s="660"/>
      <c r="M734" s="660"/>
      <c r="N734" s="660"/>
      <c r="O734" s="660"/>
      <c r="P734" s="660"/>
      <c r="Q734" s="660"/>
      <c r="BA734" s="420"/>
      <c r="BB734" s="496"/>
      <c r="BC734" s="420"/>
      <c r="BD734" s="420"/>
      <c r="BE734" s="420"/>
      <c r="BF734" s="420"/>
      <c r="BG734" s="420"/>
      <c r="BH734" s="420"/>
      <c r="BI734" s="420"/>
      <c r="BJ734" s="420"/>
      <c r="BK734" s="420"/>
      <c r="BL734" s="420"/>
      <c r="BM734" s="420"/>
      <c r="BN734" s="420"/>
      <c r="BO734" s="420"/>
      <c r="BP734" s="420"/>
      <c r="BQ734" s="420"/>
      <c r="BR734" s="420"/>
      <c r="BS734" s="420"/>
      <c r="BT734" s="420"/>
      <c r="BU734" s="420"/>
      <c r="BV734" s="420"/>
      <c r="BW734" s="420"/>
      <c r="BX734" s="420"/>
      <c r="BY734" s="420"/>
      <c r="BZ734" s="420"/>
      <c r="CA734" s="420"/>
      <c r="CB734" s="420"/>
      <c r="CC734" s="420"/>
      <c r="CD734" s="420"/>
      <c r="CE734" s="420"/>
      <c r="CF734" s="420"/>
      <c r="CG734" s="420"/>
      <c r="CH734" s="420"/>
      <c r="CI734" s="420"/>
      <c r="CJ734" s="420"/>
      <c r="CK734" s="420"/>
      <c r="CL734" s="420"/>
      <c r="CM734" s="420"/>
      <c r="CN734" s="420"/>
      <c r="CO734" s="420"/>
      <c r="CP734" s="420"/>
      <c r="CQ734" s="420"/>
      <c r="CR734" s="420"/>
      <c r="CS734" s="420"/>
      <c r="CT734" s="420"/>
      <c r="CU734" s="420"/>
      <c r="CV734" s="420"/>
      <c r="CW734" s="420"/>
      <c r="CX734" s="420"/>
      <c r="CY734" s="420"/>
      <c r="CZ734" s="420"/>
    </row>
    <row r="735" ht="25.15" customHeight="true" x14ac:dyDescent="0.2">
      <c r="C735" s="660"/>
      <c r="D735" s="660"/>
      <c r="E735" s="660"/>
      <c r="F735" s="660"/>
      <c r="G735" s="660"/>
      <c r="H735" s="660"/>
      <c r="I735" s="660"/>
      <c r="J735" s="660"/>
      <c r="K735" s="660"/>
      <c r="L735" s="660"/>
      <c r="M735" s="660"/>
      <c r="N735" s="660"/>
      <c r="O735" s="660"/>
      <c r="P735" s="660"/>
      <c r="Q735" s="660"/>
      <c r="BA735" s="420"/>
      <c r="BB735" s="496"/>
      <c r="BC735" s="420"/>
      <c r="BD735" s="420"/>
      <c r="BE735" s="420"/>
      <c r="BF735" s="420"/>
      <c r="BG735" s="420"/>
      <c r="BH735" s="420"/>
      <c r="BI735" s="420"/>
      <c r="BJ735" s="420"/>
      <c r="BK735" s="420"/>
      <c r="BL735" s="420"/>
      <c r="BM735" s="420"/>
      <c r="BN735" s="420"/>
      <c r="BO735" s="420"/>
      <c r="BP735" s="420"/>
      <c r="BQ735" s="420"/>
      <c r="BR735" s="420"/>
      <c r="BS735" s="420"/>
      <c r="BT735" s="420"/>
      <c r="BU735" s="420"/>
      <c r="BV735" s="420"/>
      <c r="BW735" s="420"/>
      <c r="BX735" s="420"/>
      <c r="BY735" s="420"/>
      <c r="BZ735" s="420"/>
      <c r="CA735" s="420"/>
      <c r="CB735" s="420"/>
      <c r="CC735" s="420"/>
      <c r="CD735" s="420"/>
      <c r="CE735" s="420"/>
      <c r="CF735" s="420"/>
      <c r="CG735" s="420"/>
      <c r="CH735" s="420"/>
      <c r="CI735" s="420"/>
      <c r="CJ735" s="420"/>
      <c r="CK735" s="420"/>
      <c r="CL735" s="420"/>
      <c r="CM735" s="420"/>
      <c r="CN735" s="420"/>
      <c r="CO735" s="420"/>
      <c r="CP735" s="420"/>
      <c r="CQ735" s="420"/>
      <c r="CR735" s="420"/>
      <c r="CS735" s="420"/>
      <c r="CT735" s="420"/>
      <c r="CU735" s="420"/>
      <c r="CV735" s="420"/>
      <c r="CW735" s="420"/>
      <c r="CX735" s="420"/>
      <c r="CY735" s="420"/>
      <c r="CZ735" s="420"/>
    </row>
    <row r="736" ht="25.15" customHeight="true" x14ac:dyDescent="0.2">
      <c r="C736" s="660"/>
      <c r="D736" s="660"/>
      <c r="E736" s="660"/>
      <c r="F736" s="660"/>
      <c r="G736" s="660"/>
      <c r="H736" s="660"/>
      <c r="I736" s="660"/>
      <c r="J736" s="660"/>
      <c r="K736" s="660"/>
      <c r="L736" s="660"/>
      <c r="M736" s="660"/>
      <c r="N736" s="660"/>
      <c r="O736" s="660"/>
      <c r="P736" s="660"/>
      <c r="Q736" s="660"/>
      <c r="BA736" s="420"/>
      <c r="BB736" s="496"/>
      <c r="BC736" s="420"/>
      <c r="BD736" s="420"/>
      <c r="BE736" s="420"/>
      <c r="BF736" s="420"/>
      <c r="BG736" s="420"/>
      <c r="BH736" s="420"/>
      <c r="BI736" s="420"/>
      <c r="BJ736" s="420"/>
      <c r="BK736" s="420"/>
      <c r="BL736" s="420"/>
      <c r="BM736" s="420"/>
      <c r="BN736" s="420"/>
      <c r="BO736" s="420"/>
      <c r="BP736" s="420"/>
      <c r="BQ736" s="420"/>
      <c r="BR736" s="420"/>
      <c r="BS736" s="420"/>
      <c r="BT736" s="420"/>
      <c r="BU736" s="420"/>
      <c r="BV736" s="420"/>
      <c r="BW736" s="420"/>
      <c r="BX736" s="420"/>
      <c r="BY736" s="420"/>
      <c r="BZ736" s="420"/>
      <c r="CA736" s="420"/>
      <c r="CB736" s="420"/>
      <c r="CC736" s="420"/>
      <c r="CD736" s="420"/>
      <c r="CE736" s="420"/>
      <c r="CF736" s="420"/>
      <c r="CG736" s="420"/>
      <c r="CH736" s="420"/>
      <c r="CI736" s="420"/>
      <c r="CJ736" s="420"/>
      <c r="CK736" s="420"/>
      <c r="CL736" s="420"/>
      <c r="CM736" s="420"/>
      <c r="CN736" s="420"/>
      <c r="CO736" s="420"/>
      <c r="CP736" s="420"/>
      <c r="CQ736" s="420"/>
      <c r="CR736" s="420"/>
      <c r="CS736" s="420"/>
      <c r="CT736" s="420"/>
      <c r="CU736" s="420"/>
      <c r="CV736" s="420"/>
      <c r="CW736" s="420"/>
      <c r="CX736" s="420"/>
      <c r="CY736" s="420"/>
      <c r="CZ736" s="420"/>
    </row>
    <row r="737" ht="25.15" customHeight="true" x14ac:dyDescent="0.2">
      <c r="C737" s="660"/>
      <c r="D737" s="660"/>
      <c r="E737" s="660"/>
      <c r="F737" s="660"/>
      <c r="G737" s="660"/>
      <c r="H737" s="660"/>
      <c r="I737" s="660"/>
      <c r="J737" s="660"/>
      <c r="K737" s="660"/>
      <c r="L737" s="660"/>
      <c r="M737" s="660"/>
      <c r="N737" s="660"/>
      <c r="O737" s="660"/>
      <c r="P737" s="660"/>
      <c r="Q737" s="660"/>
      <c r="BA737" s="420"/>
      <c r="BB737" s="496"/>
      <c r="BC737" s="420"/>
      <c r="BD737" s="420"/>
      <c r="BE737" s="420"/>
      <c r="BF737" s="420"/>
      <c r="BG737" s="420"/>
      <c r="BH737" s="420"/>
      <c r="BI737" s="420"/>
      <c r="BJ737" s="420"/>
      <c r="BK737" s="420"/>
      <c r="BL737" s="420"/>
      <c r="BM737" s="420"/>
      <c r="BN737" s="420"/>
      <c r="BO737" s="420"/>
      <c r="BP737" s="420"/>
      <c r="BQ737" s="420"/>
      <c r="BR737" s="420"/>
      <c r="BS737" s="420"/>
      <c r="BT737" s="420"/>
      <c r="BU737" s="420"/>
      <c r="BV737" s="420"/>
      <c r="BW737" s="420"/>
      <c r="BX737" s="420"/>
      <c r="BY737" s="420"/>
      <c r="BZ737" s="420"/>
      <c r="CA737" s="420"/>
      <c r="CB737" s="420"/>
      <c r="CC737" s="420"/>
      <c r="CD737" s="420"/>
      <c r="CE737" s="420"/>
      <c r="CF737" s="420"/>
      <c r="CG737" s="420"/>
      <c r="CH737" s="420"/>
      <c r="CI737" s="420"/>
      <c r="CJ737" s="420"/>
      <c r="CK737" s="420"/>
      <c r="CL737" s="420"/>
      <c r="CM737" s="420"/>
      <c r="CN737" s="420"/>
      <c r="CO737" s="420"/>
      <c r="CP737" s="420"/>
      <c r="CQ737" s="420"/>
      <c r="CR737" s="420"/>
      <c r="CS737" s="420"/>
      <c r="CT737" s="420"/>
      <c r="CU737" s="420"/>
      <c r="CV737" s="420"/>
      <c r="CW737" s="420"/>
      <c r="CX737" s="420"/>
      <c r="CY737" s="420"/>
      <c r="CZ737" s="420"/>
    </row>
    <row r="738" ht="25.15" customHeight="true" x14ac:dyDescent="0.2">
      <c r="C738" s="660"/>
      <c r="D738" s="660"/>
      <c r="E738" s="660"/>
      <c r="F738" s="660"/>
      <c r="G738" s="660"/>
      <c r="H738" s="660"/>
      <c r="I738" s="660"/>
      <c r="J738" s="660"/>
      <c r="K738" s="660"/>
      <c r="L738" s="660"/>
      <c r="M738" s="660"/>
      <c r="N738" s="660"/>
      <c r="O738" s="660"/>
      <c r="P738" s="660"/>
      <c r="Q738" s="660"/>
      <c r="BA738" s="420"/>
      <c r="BB738" s="496"/>
      <c r="BC738" s="420"/>
      <c r="BD738" s="420"/>
      <c r="BE738" s="420"/>
      <c r="BF738" s="420"/>
      <c r="BG738" s="420"/>
      <c r="BH738" s="420"/>
      <c r="BI738" s="420"/>
      <c r="BJ738" s="420"/>
      <c r="BK738" s="420"/>
      <c r="BL738" s="420"/>
      <c r="BM738" s="420"/>
      <c r="BN738" s="420"/>
      <c r="BO738" s="420"/>
      <c r="BP738" s="420"/>
      <c r="BQ738" s="420"/>
      <c r="BR738" s="420"/>
      <c r="BS738" s="420"/>
      <c r="BT738" s="420"/>
      <c r="BU738" s="420"/>
      <c r="BV738" s="420"/>
      <c r="BW738" s="420"/>
      <c r="BX738" s="420"/>
      <c r="BY738" s="420"/>
      <c r="BZ738" s="420"/>
      <c r="CA738" s="420"/>
      <c r="CB738" s="420"/>
      <c r="CC738" s="420"/>
      <c r="CD738" s="420"/>
      <c r="CE738" s="420"/>
      <c r="CF738" s="420"/>
      <c r="CG738" s="420"/>
      <c r="CH738" s="420"/>
      <c r="CI738" s="420"/>
      <c r="CJ738" s="420"/>
      <c r="CK738" s="420"/>
      <c r="CL738" s="420"/>
      <c r="CM738" s="420"/>
      <c r="CN738" s="420"/>
      <c r="CO738" s="420"/>
      <c r="CP738" s="420"/>
      <c r="CQ738" s="420"/>
      <c r="CR738" s="420"/>
      <c r="CS738" s="420"/>
      <c r="CT738" s="420"/>
      <c r="CU738" s="420"/>
      <c r="CV738" s="420"/>
      <c r="CW738" s="420"/>
      <c r="CX738" s="420"/>
      <c r="CY738" s="420"/>
      <c r="CZ738" s="420"/>
    </row>
    <row r="739" ht="25.15" customHeight="true" x14ac:dyDescent="0.2">
      <c r="C739" s="660"/>
      <c r="D739" s="660"/>
      <c r="E739" s="660"/>
      <c r="F739" s="660"/>
      <c r="G739" s="660"/>
      <c r="H739" s="660"/>
      <c r="I739" s="660"/>
      <c r="J739" s="660"/>
      <c r="K739" s="660"/>
      <c r="L739" s="660"/>
      <c r="M739" s="660"/>
      <c r="N739" s="660"/>
      <c r="O739" s="660"/>
      <c r="P739" s="660"/>
      <c r="Q739" s="660"/>
      <c r="BA739" s="420"/>
      <c r="BB739" s="496"/>
      <c r="BC739" s="420"/>
      <c r="BD739" s="420"/>
      <c r="BE739" s="420"/>
      <c r="BF739" s="420"/>
      <c r="BG739" s="420"/>
      <c r="BH739" s="420"/>
      <c r="BI739" s="420"/>
      <c r="BJ739" s="420"/>
      <c r="BK739" s="420"/>
      <c r="BL739" s="420"/>
      <c r="BM739" s="420"/>
      <c r="BN739" s="420"/>
      <c r="BO739" s="420"/>
      <c r="BP739" s="420"/>
      <c r="BQ739" s="420"/>
      <c r="BR739" s="420"/>
      <c r="BS739" s="420"/>
      <c r="BT739" s="420"/>
      <c r="BU739" s="420"/>
      <c r="BV739" s="420"/>
      <c r="BW739" s="420"/>
      <c r="BX739" s="420"/>
      <c r="BY739" s="420"/>
      <c r="BZ739" s="420"/>
      <c r="CA739" s="420"/>
      <c r="CB739" s="420"/>
      <c r="CC739" s="420"/>
      <c r="CD739" s="420"/>
      <c r="CE739" s="420"/>
      <c r="CF739" s="420"/>
      <c r="CG739" s="420"/>
      <c r="CH739" s="420"/>
      <c r="CI739" s="420"/>
      <c r="CJ739" s="420"/>
      <c r="CK739" s="420"/>
      <c r="CL739" s="420"/>
      <c r="CM739" s="420"/>
      <c r="CN739" s="420"/>
      <c r="CO739" s="420"/>
      <c r="CP739" s="420"/>
      <c r="CQ739" s="420"/>
      <c r="CR739" s="420"/>
      <c r="CS739" s="420"/>
      <c r="CT739" s="420"/>
      <c r="CU739" s="420"/>
      <c r="CV739" s="420"/>
      <c r="CW739" s="420"/>
      <c r="CX739" s="420"/>
      <c r="CY739" s="420"/>
      <c r="CZ739" s="420"/>
    </row>
    <row r="740" ht="25.15" customHeight="true" x14ac:dyDescent="0.2">
      <c r="C740" s="660"/>
      <c r="D740" s="660"/>
      <c r="E740" s="660"/>
      <c r="F740" s="660"/>
      <c r="G740" s="660"/>
      <c r="H740" s="660"/>
      <c r="I740" s="660"/>
      <c r="J740" s="660"/>
      <c r="K740" s="660"/>
      <c r="L740" s="660"/>
      <c r="M740" s="660"/>
      <c r="N740" s="660"/>
      <c r="O740" s="660"/>
      <c r="P740" s="660"/>
      <c r="Q740" s="660"/>
      <c r="BA740" s="420"/>
      <c r="BB740" s="496"/>
      <c r="BC740" s="420"/>
      <c r="BD740" s="420"/>
      <c r="BE740" s="420"/>
      <c r="BF740" s="420"/>
      <c r="BG740" s="420"/>
      <c r="BH740" s="420"/>
      <c r="BI740" s="420"/>
      <c r="BJ740" s="420"/>
      <c r="BK740" s="420"/>
      <c r="BL740" s="420"/>
      <c r="BM740" s="420"/>
      <c r="BN740" s="420"/>
      <c r="BO740" s="420"/>
      <c r="BP740" s="420"/>
      <c r="BQ740" s="420"/>
      <c r="BR740" s="420"/>
      <c r="BS740" s="420"/>
      <c r="BT740" s="420"/>
      <c r="BU740" s="420"/>
      <c r="BV740" s="420"/>
      <c r="BW740" s="420"/>
      <c r="BX740" s="420"/>
      <c r="BY740" s="420"/>
      <c r="BZ740" s="420"/>
      <c r="CA740" s="420"/>
      <c r="CB740" s="420"/>
      <c r="CC740" s="420"/>
      <c r="CD740" s="420"/>
      <c r="CE740" s="420"/>
      <c r="CF740" s="420"/>
      <c r="CG740" s="420"/>
      <c r="CH740" s="420"/>
      <c r="CI740" s="420"/>
      <c r="CJ740" s="420"/>
      <c r="CK740" s="420"/>
      <c r="CL740" s="420"/>
      <c r="CM740" s="420"/>
      <c r="CN740" s="420"/>
      <c r="CO740" s="420"/>
      <c r="CP740" s="420"/>
      <c r="CQ740" s="420"/>
      <c r="CR740" s="420"/>
      <c r="CS740" s="420"/>
      <c r="CT740" s="420"/>
      <c r="CU740" s="420"/>
      <c r="CV740" s="420"/>
      <c r="CW740" s="420"/>
      <c r="CX740" s="420"/>
      <c r="CY740" s="420"/>
      <c r="CZ740" s="420"/>
    </row>
    <row r="741" ht="25.15" customHeight="true" x14ac:dyDescent="0.2">
      <c r="C741" s="660"/>
      <c r="D741" s="660"/>
      <c r="E741" s="660"/>
      <c r="F741" s="660"/>
      <c r="G741" s="660"/>
      <c r="H741" s="660"/>
      <c r="I741" s="660"/>
      <c r="J741" s="660"/>
      <c r="K741" s="660"/>
      <c r="L741" s="660"/>
      <c r="M741" s="660"/>
      <c r="N741" s="660"/>
      <c r="O741" s="660"/>
      <c r="P741" s="660"/>
      <c r="Q741" s="660"/>
      <c r="BA741" s="420"/>
      <c r="BB741" s="496"/>
      <c r="BC741" s="420"/>
      <c r="BD741" s="420"/>
      <c r="BE741" s="420"/>
      <c r="BF741" s="420"/>
      <c r="BG741" s="420"/>
      <c r="BH741" s="420"/>
      <c r="BI741" s="420"/>
      <c r="BJ741" s="420"/>
      <c r="BK741" s="420"/>
      <c r="BL741" s="420"/>
      <c r="BM741" s="420"/>
      <c r="BN741" s="420"/>
      <c r="BO741" s="420"/>
      <c r="BP741" s="420"/>
      <c r="BQ741" s="420"/>
      <c r="BR741" s="420"/>
      <c r="BS741" s="420"/>
      <c r="BT741" s="420"/>
      <c r="BU741" s="420"/>
      <c r="BV741" s="420"/>
      <c r="BW741" s="420"/>
      <c r="BX741" s="420"/>
      <c r="BY741" s="420"/>
      <c r="BZ741" s="420"/>
      <c r="CA741" s="420"/>
      <c r="CB741" s="420"/>
      <c r="CC741" s="420"/>
      <c r="CD741" s="420"/>
      <c r="CE741" s="420"/>
      <c r="CF741" s="420"/>
      <c r="CG741" s="420"/>
      <c r="CH741" s="420"/>
      <c r="CI741" s="420"/>
      <c r="CJ741" s="420"/>
      <c r="CK741" s="420"/>
      <c r="CL741" s="420"/>
      <c r="CM741" s="420"/>
      <c r="CN741" s="420"/>
      <c r="CO741" s="420"/>
      <c r="CP741" s="420"/>
      <c r="CQ741" s="420"/>
      <c r="CR741" s="420"/>
      <c r="CS741" s="420"/>
      <c r="CT741" s="420"/>
      <c r="CU741" s="420"/>
      <c r="CV741" s="420"/>
      <c r="CW741" s="420"/>
      <c r="CX741" s="420"/>
      <c r="CY741" s="420"/>
      <c r="CZ741" s="420"/>
    </row>
    <row r="742" ht="25.15" customHeight="true" x14ac:dyDescent="0.2">
      <c r="C742" s="660"/>
      <c r="D742" s="660"/>
      <c r="E742" s="660"/>
      <c r="F742" s="660"/>
      <c r="G742" s="660"/>
      <c r="H742" s="660"/>
      <c r="I742" s="660"/>
      <c r="J742" s="660"/>
      <c r="K742" s="660"/>
      <c r="L742" s="660"/>
      <c r="M742" s="660"/>
      <c r="N742" s="660"/>
      <c r="O742" s="660"/>
      <c r="P742" s="660"/>
      <c r="Q742" s="660"/>
      <c r="BA742" s="420"/>
      <c r="BB742" s="496"/>
      <c r="BC742" s="420"/>
      <c r="BD742" s="420"/>
      <c r="BE742" s="420"/>
      <c r="BF742" s="420"/>
      <c r="BG742" s="420"/>
      <c r="BH742" s="420"/>
      <c r="BI742" s="420"/>
      <c r="BJ742" s="420"/>
      <c r="BK742" s="420"/>
      <c r="BL742" s="420"/>
      <c r="BM742" s="420"/>
      <c r="BN742" s="420"/>
      <c r="BO742" s="420"/>
      <c r="BP742" s="420"/>
      <c r="BQ742" s="420"/>
      <c r="BR742" s="420"/>
      <c r="BS742" s="420"/>
      <c r="BT742" s="420"/>
      <c r="BU742" s="420"/>
      <c r="BV742" s="420"/>
      <c r="BW742" s="420"/>
      <c r="BX742" s="420"/>
      <c r="BY742" s="420"/>
      <c r="BZ742" s="420"/>
      <c r="CA742" s="420"/>
      <c r="CB742" s="420"/>
      <c r="CC742" s="420"/>
      <c r="CD742" s="420"/>
      <c r="CE742" s="420"/>
      <c r="CF742" s="420"/>
      <c r="CG742" s="420"/>
      <c r="CH742" s="420"/>
      <c r="CI742" s="420"/>
      <c r="CJ742" s="420"/>
      <c r="CK742" s="420"/>
      <c r="CL742" s="420"/>
      <c r="CM742" s="420"/>
      <c r="CN742" s="420"/>
      <c r="CO742" s="420"/>
      <c r="CP742" s="420"/>
      <c r="CQ742" s="420"/>
      <c r="CR742" s="420"/>
      <c r="CS742" s="420"/>
      <c r="CT742" s="420"/>
      <c r="CU742" s="420"/>
      <c r="CV742" s="420"/>
      <c r="CW742" s="420"/>
      <c r="CX742" s="420"/>
      <c r="CY742" s="420"/>
      <c r="CZ742" s="420"/>
    </row>
    <row r="743" ht="25.15" customHeight="true" x14ac:dyDescent="0.2">
      <c r="C743" s="660"/>
      <c r="D743" s="660"/>
      <c r="E743" s="660"/>
      <c r="F743" s="660"/>
      <c r="G743" s="660"/>
      <c r="H743" s="660"/>
      <c r="I743" s="660"/>
      <c r="J743" s="660"/>
      <c r="K743" s="660"/>
      <c r="L743" s="660"/>
      <c r="M743" s="660"/>
      <c r="N743" s="660"/>
      <c r="O743" s="660"/>
      <c r="P743" s="660"/>
      <c r="Q743" s="660"/>
      <c r="BA743" s="420"/>
      <c r="BB743" s="496"/>
      <c r="BC743" s="420"/>
      <c r="BD743" s="420"/>
      <c r="BE743" s="420"/>
      <c r="BF743" s="420"/>
      <c r="BG743" s="420"/>
      <c r="BH743" s="420"/>
      <c r="BI743" s="420"/>
      <c r="BJ743" s="420"/>
      <c r="BK743" s="420"/>
      <c r="BL743" s="420"/>
      <c r="BM743" s="420"/>
      <c r="BN743" s="420"/>
      <c r="BO743" s="420"/>
      <c r="BP743" s="420"/>
      <c r="BQ743" s="420"/>
      <c r="BR743" s="420"/>
      <c r="BS743" s="420"/>
      <c r="BT743" s="420"/>
      <c r="BU743" s="420"/>
      <c r="BV743" s="420"/>
      <c r="BW743" s="420"/>
      <c r="BX743" s="420"/>
      <c r="BY743" s="420"/>
      <c r="BZ743" s="420"/>
      <c r="CA743" s="420"/>
      <c r="CB743" s="420"/>
      <c r="CC743" s="420"/>
      <c r="CD743" s="420"/>
      <c r="CE743" s="420"/>
      <c r="CF743" s="420"/>
      <c r="CG743" s="420"/>
      <c r="CH743" s="420"/>
      <c r="CI743" s="420"/>
      <c r="CJ743" s="420"/>
      <c r="CK743" s="420"/>
      <c r="CL743" s="420"/>
      <c r="CM743" s="420"/>
      <c r="CN743" s="420"/>
      <c r="CO743" s="420"/>
      <c r="CP743" s="420"/>
      <c r="CQ743" s="420"/>
      <c r="CR743" s="420"/>
      <c r="CS743" s="420"/>
      <c r="CT743" s="420"/>
      <c r="CU743" s="420"/>
      <c r="CV743" s="420"/>
      <c r="CW743" s="420"/>
      <c r="CX743" s="420"/>
      <c r="CY743" s="420"/>
      <c r="CZ743" s="420"/>
    </row>
    <row r="744" ht="25.15" customHeight="true" x14ac:dyDescent="0.2">
      <c r="C744" s="660"/>
      <c r="D744" s="660"/>
      <c r="E744" s="660"/>
      <c r="F744" s="660"/>
      <c r="G744" s="660"/>
      <c r="H744" s="660"/>
      <c r="I744" s="660"/>
      <c r="J744" s="660"/>
      <c r="K744" s="660"/>
      <c r="L744" s="660"/>
      <c r="M744" s="660"/>
      <c r="N744" s="660"/>
      <c r="O744" s="660"/>
      <c r="P744" s="660"/>
      <c r="Q744" s="660"/>
      <c r="BA744" s="420"/>
      <c r="BB744" s="496"/>
      <c r="BC744" s="420"/>
      <c r="BD744" s="420"/>
      <c r="BE744" s="420"/>
      <c r="BF744" s="420"/>
      <c r="BG744" s="420"/>
      <c r="BH744" s="420"/>
      <c r="BI744" s="420"/>
      <c r="BJ744" s="420"/>
      <c r="BK744" s="420"/>
      <c r="BL744" s="420"/>
      <c r="BM744" s="420"/>
      <c r="BN744" s="420"/>
      <c r="BO744" s="420"/>
      <c r="BP744" s="420"/>
      <c r="BQ744" s="420"/>
      <c r="BR744" s="420"/>
      <c r="BS744" s="420"/>
      <c r="BT744" s="420"/>
      <c r="BU744" s="420"/>
      <c r="BV744" s="420"/>
      <c r="BW744" s="420"/>
      <c r="BX744" s="420"/>
      <c r="BY744" s="420"/>
      <c r="BZ744" s="420"/>
      <c r="CA744" s="420"/>
      <c r="CB744" s="420"/>
      <c r="CC744" s="420"/>
      <c r="CD744" s="420"/>
      <c r="CE744" s="420"/>
      <c r="CF744" s="420"/>
      <c r="CG744" s="420"/>
      <c r="CH744" s="420"/>
      <c r="CI744" s="420"/>
      <c r="CJ744" s="420"/>
      <c r="CK744" s="420"/>
      <c r="CL744" s="420"/>
      <c r="CM744" s="420"/>
      <c r="CN744" s="420"/>
      <c r="CO744" s="420"/>
      <c r="CP744" s="420"/>
      <c r="CQ744" s="420"/>
      <c r="CR744" s="420"/>
      <c r="CS744" s="420"/>
      <c r="CT744" s="420"/>
      <c r="CU744" s="420"/>
      <c r="CV744" s="420"/>
      <c r="CW744" s="420"/>
      <c r="CX744" s="420"/>
      <c r="CY744" s="420"/>
      <c r="CZ744" s="420"/>
    </row>
    <row r="745" ht="25.15" customHeight="true" x14ac:dyDescent="0.2">
      <c r="C745" s="660"/>
      <c r="D745" s="660"/>
      <c r="E745" s="660"/>
      <c r="F745" s="660"/>
      <c r="G745" s="660"/>
      <c r="H745" s="660"/>
      <c r="I745" s="660"/>
      <c r="J745" s="660"/>
      <c r="K745" s="660"/>
      <c r="L745" s="660"/>
      <c r="M745" s="660"/>
      <c r="N745" s="660"/>
      <c r="O745" s="660"/>
      <c r="P745" s="660"/>
      <c r="Q745" s="660"/>
      <c r="BA745" s="420"/>
      <c r="BB745" s="496"/>
      <c r="BC745" s="420"/>
      <c r="BD745" s="420"/>
      <c r="BE745" s="420"/>
      <c r="BF745" s="420"/>
      <c r="BG745" s="420"/>
      <c r="BH745" s="420"/>
      <c r="BI745" s="420"/>
      <c r="BJ745" s="420"/>
      <c r="BK745" s="420"/>
      <c r="BL745" s="420"/>
      <c r="BM745" s="420"/>
      <c r="BN745" s="420"/>
      <c r="BO745" s="420"/>
      <c r="BP745" s="420"/>
      <c r="BQ745" s="420"/>
      <c r="BR745" s="420"/>
      <c r="BS745" s="420"/>
      <c r="BT745" s="420"/>
      <c r="BU745" s="420"/>
      <c r="BV745" s="420"/>
      <c r="BW745" s="420"/>
      <c r="BX745" s="420"/>
      <c r="BY745" s="420"/>
      <c r="BZ745" s="420"/>
      <c r="CA745" s="420"/>
      <c r="CB745" s="420"/>
      <c r="CC745" s="420"/>
      <c r="CD745" s="420"/>
      <c r="CE745" s="420"/>
      <c r="CF745" s="420"/>
      <c r="CG745" s="420"/>
      <c r="CH745" s="420"/>
      <c r="CI745" s="420"/>
      <c r="CJ745" s="420"/>
      <c r="CK745" s="420"/>
      <c r="CL745" s="420"/>
      <c r="CM745" s="420"/>
      <c r="CN745" s="420"/>
      <c r="CO745" s="420"/>
      <c r="CP745" s="420"/>
      <c r="CQ745" s="420"/>
      <c r="CR745" s="420"/>
      <c r="CS745" s="420"/>
      <c r="CT745" s="420"/>
      <c r="CU745" s="420"/>
      <c r="CV745" s="420"/>
      <c r="CW745" s="420"/>
      <c r="CX745" s="420"/>
      <c r="CY745" s="420"/>
      <c r="CZ745" s="420"/>
    </row>
    <row r="746" ht="25.15" customHeight="true" x14ac:dyDescent="0.2">
      <c r="C746" s="660"/>
      <c r="D746" s="660"/>
      <c r="E746" s="660"/>
      <c r="F746" s="660"/>
      <c r="G746" s="660"/>
      <c r="H746" s="660"/>
      <c r="I746" s="660"/>
      <c r="J746" s="660"/>
      <c r="K746" s="660"/>
      <c r="L746" s="660"/>
      <c r="M746" s="660"/>
      <c r="N746" s="660"/>
      <c r="O746" s="660"/>
      <c r="P746" s="660"/>
      <c r="Q746" s="660"/>
      <c r="BA746" s="420"/>
      <c r="BB746" s="496"/>
      <c r="BC746" s="420"/>
      <c r="BD746" s="420"/>
      <c r="BE746" s="420"/>
      <c r="BF746" s="420"/>
      <c r="BG746" s="420"/>
      <c r="BH746" s="420"/>
      <c r="BI746" s="420"/>
      <c r="BJ746" s="420"/>
      <c r="BK746" s="420"/>
      <c r="BL746" s="420"/>
      <c r="BM746" s="420"/>
      <c r="BN746" s="420"/>
      <c r="BO746" s="420"/>
      <c r="BP746" s="420"/>
      <c r="BQ746" s="420"/>
      <c r="BR746" s="420"/>
      <c r="BS746" s="420"/>
      <c r="BT746" s="420"/>
      <c r="BU746" s="420"/>
      <c r="BV746" s="420"/>
      <c r="BW746" s="420"/>
      <c r="BX746" s="420"/>
      <c r="BY746" s="420"/>
      <c r="BZ746" s="420"/>
      <c r="CA746" s="420"/>
      <c r="CB746" s="420"/>
      <c r="CC746" s="420"/>
      <c r="CD746" s="420"/>
      <c r="CE746" s="420"/>
      <c r="CF746" s="420"/>
      <c r="CG746" s="420"/>
      <c r="CH746" s="420"/>
      <c r="CI746" s="420"/>
      <c r="CJ746" s="420"/>
      <c r="CK746" s="420"/>
      <c r="CL746" s="420"/>
      <c r="CM746" s="420"/>
      <c r="CN746" s="420"/>
      <c r="CO746" s="420"/>
      <c r="CP746" s="420"/>
      <c r="CQ746" s="420"/>
      <c r="CR746" s="420"/>
      <c r="CS746" s="420"/>
      <c r="CT746" s="420"/>
      <c r="CU746" s="420"/>
      <c r="CV746" s="420"/>
      <c r="CW746" s="420"/>
      <c r="CX746" s="420"/>
      <c r="CY746" s="420"/>
      <c r="CZ746" s="420"/>
    </row>
    <row r="747" ht="25.15" customHeight="true" x14ac:dyDescent="0.2">
      <c r="C747" s="660"/>
      <c r="D747" s="660"/>
      <c r="E747" s="660"/>
      <c r="F747" s="660"/>
      <c r="G747" s="660"/>
      <c r="H747" s="660"/>
      <c r="I747" s="660"/>
      <c r="J747" s="660"/>
      <c r="K747" s="660"/>
      <c r="L747" s="660"/>
      <c r="M747" s="660"/>
      <c r="N747" s="660"/>
      <c r="O747" s="660"/>
      <c r="P747" s="660"/>
      <c r="Q747" s="660"/>
      <c r="BA747" s="420"/>
      <c r="BB747" s="496"/>
      <c r="BC747" s="420"/>
      <c r="BD747" s="420"/>
      <c r="BE747" s="420"/>
      <c r="BF747" s="420"/>
      <c r="BG747" s="420"/>
      <c r="BH747" s="420"/>
      <c r="BI747" s="420"/>
      <c r="BJ747" s="420"/>
      <c r="BK747" s="420"/>
      <c r="BL747" s="420"/>
      <c r="BM747" s="420"/>
      <c r="BN747" s="420"/>
      <c r="BO747" s="420"/>
      <c r="BP747" s="420"/>
      <c r="BQ747" s="420"/>
      <c r="BR747" s="420"/>
      <c r="BS747" s="420"/>
      <c r="BT747" s="420"/>
      <c r="BU747" s="420"/>
      <c r="BV747" s="420"/>
      <c r="BW747" s="420"/>
      <c r="BX747" s="420"/>
      <c r="BY747" s="420"/>
      <c r="BZ747" s="420"/>
      <c r="CA747" s="420"/>
      <c r="CB747" s="420"/>
      <c r="CC747" s="420"/>
      <c r="CD747" s="420"/>
      <c r="CE747" s="420"/>
      <c r="CF747" s="420"/>
      <c r="CG747" s="420"/>
      <c r="CH747" s="420"/>
      <c r="CI747" s="420"/>
      <c r="CJ747" s="420"/>
      <c r="CK747" s="420"/>
      <c r="CL747" s="420"/>
      <c r="CM747" s="420"/>
      <c r="CN747" s="420"/>
      <c r="CO747" s="420"/>
      <c r="CP747" s="420"/>
      <c r="CQ747" s="420"/>
      <c r="CR747" s="420"/>
      <c r="CS747" s="420"/>
      <c r="CT747" s="420"/>
      <c r="CU747" s="420"/>
      <c r="CV747" s="420"/>
      <c r="CW747" s="420"/>
      <c r="CX747" s="420"/>
      <c r="CY747" s="420"/>
      <c r="CZ747" s="420"/>
    </row>
    <row r="748" ht="25.15" customHeight="true" x14ac:dyDescent="0.2">
      <c r="C748" s="660"/>
      <c r="D748" s="660"/>
      <c r="E748" s="660"/>
      <c r="F748" s="660"/>
      <c r="G748" s="660"/>
      <c r="H748" s="660"/>
      <c r="I748" s="660"/>
      <c r="J748" s="660"/>
      <c r="K748" s="660"/>
      <c r="L748" s="660"/>
      <c r="M748" s="660"/>
      <c r="N748" s="660"/>
      <c r="O748" s="660"/>
      <c r="P748" s="660"/>
      <c r="Q748" s="660"/>
      <c r="BA748" s="420"/>
      <c r="BB748" s="496"/>
      <c r="BC748" s="420"/>
      <c r="BD748" s="420"/>
      <c r="BE748" s="420"/>
      <c r="BF748" s="420"/>
      <c r="BG748" s="420"/>
      <c r="BH748" s="420"/>
      <c r="BI748" s="420"/>
      <c r="BJ748" s="420"/>
      <c r="BK748" s="420"/>
      <c r="BL748" s="420"/>
      <c r="BM748" s="420"/>
      <c r="BN748" s="420"/>
      <c r="BO748" s="420"/>
      <c r="BP748" s="420"/>
      <c r="BQ748" s="420"/>
      <c r="BR748" s="420"/>
      <c r="BS748" s="420"/>
      <c r="BT748" s="420"/>
      <c r="BU748" s="420"/>
      <c r="BV748" s="420"/>
      <c r="BW748" s="420"/>
      <c r="BX748" s="420"/>
      <c r="BY748" s="420"/>
      <c r="BZ748" s="420"/>
      <c r="CA748" s="420"/>
      <c r="CB748" s="420"/>
      <c r="CC748" s="420"/>
      <c r="CD748" s="420"/>
      <c r="CE748" s="420"/>
      <c r="CF748" s="420"/>
      <c r="CG748" s="420"/>
      <c r="CH748" s="420"/>
      <c r="CI748" s="420"/>
      <c r="CJ748" s="420"/>
      <c r="CK748" s="420"/>
      <c r="CL748" s="420"/>
      <c r="CM748" s="420"/>
      <c r="CN748" s="420"/>
      <c r="CO748" s="420"/>
      <c r="CP748" s="420"/>
      <c r="CQ748" s="420"/>
      <c r="CR748" s="420"/>
      <c r="CS748" s="420"/>
      <c r="CT748" s="420"/>
      <c r="CU748" s="420"/>
      <c r="CV748" s="420"/>
      <c r="CW748" s="420"/>
      <c r="CX748" s="420"/>
      <c r="CY748" s="420"/>
      <c r="CZ748" s="420"/>
    </row>
    <row r="749" ht="25.15" customHeight="true" x14ac:dyDescent="0.2">
      <c r="C749" s="660"/>
      <c r="D749" s="660"/>
      <c r="E749" s="660"/>
      <c r="F749" s="660"/>
      <c r="G749" s="660"/>
      <c r="H749" s="660"/>
      <c r="I749" s="660"/>
      <c r="J749" s="660"/>
      <c r="K749" s="660"/>
      <c r="L749" s="660"/>
      <c r="M749" s="660"/>
      <c r="N749" s="660"/>
      <c r="O749" s="660"/>
      <c r="P749" s="660"/>
      <c r="Q749" s="660"/>
      <c r="BA749" s="420"/>
      <c r="BB749" s="496"/>
      <c r="BC749" s="420"/>
      <c r="BD749" s="420"/>
      <c r="BE749" s="420"/>
      <c r="BF749" s="420"/>
      <c r="BG749" s="420"/>
      <c r="BH749" s="420"/>
      <c r="BI749" s="420"/>
      <c r="BJ749" s="420"/>
      <c r="BK749" s="420"/>
      <c r="BL749" s="420"/>
      <c r="BM749" s="420"/>
      <c r="BN749" s="420"/>
      <c r="BO749" s="420"/>
      <c r="BP749" s="420"/>
      <c r="BQ749" s="420"/>
      <c r="BR749" s="420"/>
      <c r="BS749" s="420"/>
      <c r="BT749" s="420"/>
      <c r="BU749" s="420"/>
      <c r="BV749" s="420"/>
      <c r="BW749" s="420"/>
      <c r="BX749" s="420"/>
      <c r="BY749" s="420"/>
      <c r="BZ749" s="420"/>
      <c r="CA749" s="420"/>
      <c r="CB749" s="420"/>
      <c r="CC749" s="420"/>
      <c r="CD749" s="420"/>
      <c r="CE749" s="420"/>
      <c r="CF749" s="420"/>
      <c r="CG749" s="420"/>
      <c r="CH749" s="420"/>
      <c r="CI749" s="420"/>
      <c r="CJ749" s="420"/>
      <c r="CK749" s="420"/>
      <c r="CL749" s="420"/>
      <c r="CM749" s="420"/>
      <c r="CN749" s="420"/>
      <c r="CO749" s="420"/>
      <c r="CP749" s="420"/>
      <c r="CQ749" s="420"/>
      <c r="CR749" s="420"/>
      <c r="CS749" s="420"/>
      <c r="CT749" s="420"/>
      <c r="CU749" s="420"/>
      <c r="CV749" s="420"/>
      <c r="CW749" s="420"/>
      <c r="CX749" s="420"/>
      <c r="CY749" s="420"/>
      <c r="CZ749" s="420"/>
    </row>
    <row r="750" ht="25.15" customHeight="true" x14ac:dyDescent="0.2">
      <c r="C750" s="660"/>
      <c r="D750" s="660"/>
      <c r="E750" s="660"/>
      <c r="F750" s="660"/>
      <c r="G750" s="660"/>
      <c r="H750" s="660"/>
      <c r="I750" s="660"/>
      <c r="J750" s="660"/>
      <c r="K750" s="660"/>
      <c r="L750" s="660"/>
      <c r="M750" s="660"/>
      <c r="N750" s="660"/>
      <c r="O750" s="660"/>
      <c r="P750" s="660"/>
      <c r="Q750" s="660"/>
      <c r="BA750" s="420"/>
      <c r="BB750" s="496"/>
      <c r="BC750" s="420"/>
      <c r="BD750" s="420"/>
      <c r="BE750" s="420"/>
      <c r="BF750" s="420"/>
      <c r="BG750" s="420"/>
      <c r="BH750" s="420"/>
      <c r="BI750" s="420"/>
      <c r="BJ750" s="420"/>
      <c r="BK750" s="420"/>
      <c r="BL750" s="420"/>
      <c r="BM750" s="420"/>
      <c r="BN750" s="420"/>
      <c r="BO750" s="420"/>
      <c r="BP750" s="420"/>
      <c r="BQ750" s="420"/>
      <c r="BR750" s="420"/>
      <c r="BS750" s="420"/>
      <c r="BT750" s="420"/>
      <c r="BU750" s="420"/>
      <c r="BV750" s="420"/>
      <c r="BW750" s="420"/>
      <c r="BX750" s="420"/>
      <c r="BY750" s="420"/>
      <c r="BZ750" s="420"/>
      <c r="CA750" s="420"/>
      <c r="CB750" s="420"/>
      <c r="CC750" s="420"/>
      <c r="CD750" s="420"/>
      <c r="CE750" s="420"/>
      <c r="CF750" s="420"/>
      <c r="CG750" s="420"/>
      <c r="CH750" s="420"/>
      <c r="CI750" s="420"/>
      <c r="CJ750" s="420"/>
      <c r="CK750" s="420"/>
      <c r="CL750" s="420"/>
      <c r="CM750" s="420"/>
      <c r="CN750" s="420"/>
      <c r="CO750" s="420"/>
      <c r="CP750" s="420"/>
      <c r="CQ750" s="420"/>
      <c r="CR750" s="420"/>
      <c r="CS750" s="420"/>
      <c r="CT750" s="420"/>
      <c r="CU750" s="420"/>
      <c r="CV750" s="420"/>
      <c r="CW750" s="420"/>
      <c r="CX750" s="420"/>
      <c r="CY750" s="420"/>
      <c r="CZ750" s="420"/>
    </row>
    <row r="751" ht="25.15" customHeight="true" x14ac:dyDescent="0.2">
      <c r="C751" s="660"/>
      <c r="D751" s="660"/>
      <c r="E751" s="660"/>
      <c r="F751" s="660"/>
      <c r="G751" s="660"/>
      <c r="H751" s="660"/>
      <c r="I751" s="660"/>
      <c r="J751" s="660"/>
      <c r="K751" s="660"/>
      <c r="L751" s="660"/>
      <c r="M751" s="660"/>
      <c r="N751" s="660"/>
      <c r="O751" s="660"/>
      <c r="P751" s="660"/>
      <c r="Q751" s="660"/>
      <c r="BA751" s="420"/>
      <c r="BB751" s="496"/>
      <c r="BC751" s="420"/>
      <c r="BD751" s="420"/>
      <c r="BE751" s="420"/>
      <c r="BF751" s="420"/>
      <c r="BG751" s="420"/>
      <c r="BH751" s="420"/>
      <c r="BI751" s="420"/>
      <c r="BJ751" s="420"/>
      <c r="BK751" s="420"/>
      <c r="BL751" s="420"/>
      <c r="BM751" s="420"/>
      <c r="BN751" s="420"/>
      <c r="BO751" s="420"/>
      <c r="BP751" s="420"/>
      <c r="BQ751" s="420"/>
      <c r="BR751" s="420"/>
      <c r="BS751" s="420"/>
      <c r="BT751" s="420"/>
      <c r="BU751" s="420"/>
      <c r="BV751" s="420"/>
      <c r="BW751" s="420"/>
      <c r="BX751" s="420"/>
      <c r="BY751" s="420"/>
      <c r="BZ751" s="420"/>
      <c r="CA751" s="420"/>
      <c r="CB751" s="420"/>
      <c r="CC751" s="420"/>
      <c r="CD751" s="420"/>
      <c r="CE751" s="420"/>
      <c r="CF751" s="420"/>
      <c r="CG751" s="420"/>
      <c r="CH751" s="420"/>
      <c r="CI751" s="420"/>
      <c r="CJ751" s="420"/>
      <c r="CK751" s="420"/>
      <c r="CL751" s="420"/>
      <c r="CM751" s="420"/>
      <c r="CN751" s="420"/>
      <c r="CO751" s="420"/>
      <c r="CP751" s="420"/>
      <c r="CQ751" s="420"/>
      <c r="CR751" s="420"/>
      <c r="CS751" s="420"/>
      <c r="CT751" s="420"/>
      <c r="CU751" s="420"/>
      <c r="CV751" s="420"/>
      <c r="CW751" s="420"/>
      <c r="CX751" s="420"/>
      <c r="CY751" s="420"/>
      <c r="CZ751" s="420"/>
    </row>
    <row r="752" ht="25.15" customHeight="true" x14ac:dyDescent="0.2">
      <c r="C752" s="660"/>
      <c r="D752" s="660"/>
      <c r="E752" s="660"/>
      <c r="F752" s="660"/>
      <c r="G752" s="660"/>
      <c r="H752" s="660"/>
      <c r="I752" s="660"/>
      <c r="J752" s="660"/>
      <c r="K752" s="660"/>
      <c r="L752" s="660"/>
      <c r="M752" s="660"/>
      <c r="N752" s="660"/>
      <c r="O752" s="660"/>
      <c r="P752" s="660"/>
      <c r="Q752" s="660"/>
      <c r="BA752" s="420"/>
      <c r="BB752" s="496"/>
      <c r="BC752" s="420"/>
      <c r="BD752" s="420"/>
      <c r="BE752" s="420"/>
      <c r="BF752" s="420"/>
      <c r="BG752" s="420"/>
      <c r="BH752" s="420"/>
      <c r="BI752" s="420"/>
      <c r="BJ752" s="420"/>
      <c r="BK752" s="420"/>
      <c r="BL752" s="420"/>
      <c r="BM752" s="420"/>
      <c r="BN752" s="420"/>
      <c r="BO752" s="420"/>
      <c r="BP752" s="420"/>
      <c r="BQ752" s="420"/>
      <c r="BR752" s="420"/>
      <c r="BS752" s="420"/>
      <c r="BT752" s="420"/>
      <c r="BU752" s="420"/>
      <c r="BV752" s="420"/>
      <c r="BW752" s="420"/>
      <c r="BX752" s="420"/>
      <c r="BY752" s="420"/>
      <c r="BZ752" s="420"/>
      <c r="CA752" s="420"/>
      <c r="CB752" s="420"/>
      <c r="CC752" s="420"/>
      <c r="CD752" s="420"/>
      <c r="CE752" s="420"/>
      <c r="CF752" s="420"/>
      <c r="CG752" s="420"/>
      <c r="CH752" s="420"/>
      <c r="CI752" s="420"/>
      <c r="CJ752" s="420"/>
      <c r="CK752" s="420"/>
      <c r="CL752" s="420"/>
      <c r="CM752" s="420"/>
      <c r="CN752" s="420"/>
      <c r="CO752" s="420"/>
      <c r="CP752" s="420"/>
      <c r="CQ752" s="420"/>
      <c r="CR752" s="420"/>
      <c r="CS752" s="420"/>
      <c r="CT752" s="420"/>
      <c r="CU752" s="420"/>
      <c r="CV752" s="420"/>
      <c r="CW752" s="420"/>
      <c r="CX752" s="420"/>
      <c r="CY752" s="420"/>
      <c r="CZ752" s="420"/>
    </row>
    <row r="753" ht="25.15" customHeight="true" x14ac:dyDescent="0.2">
      <c r="C753" s="660"/>
      <c r="D753" s="660"/>
      <c r="E753" s="660"/>
      <c r="F753" s="660"/>
      <c r="G753" s="660"/>
      <c r="H753" s="660"/>
      <c r="I753" s="660"/>
      <c r="J753" s="660"/>
      <c r="K753" s="660"/>
      <c r="L753" s="660"/>
      <c r="M753" s="660"/>
      <c r="N753" s="660"/>
      <c r="O753" s="660"/>
      <c r="P753" s="660"/>
      <c r="Q753" s="660"/>
      <c r="BA753" s="420"/>
      <c r="BB753" s="496"/>
      <c r="BC753" s="420"/>
      <c r="BD753" s="420"/>
      <c r="BE753" s="420"/>
      <c r="BF753" s="420"/>
      <c r="BG753" s="420"/>
      <c r="BH753" s="420"/>
      <c r="BI753" s="420"/>
      <c r="BJ753" s="420"/>
      <c r="BK753" s="420"/>
      <c r="BL753" s="420"/>
      <c r="BM753" s="420"/>
      <c r="BN753" s="420"/>
      <c r="BO753" s="420"/>
      <c r="BP753" s="420"/>
      <c r="BQ753" s="420"/>
      <c r="BR753" s="420"/>
      <c r="BS753" s="420"/>
      <c r="BT753" s="420"/>
      <c r="BU753" s="420"/>
      <c r="BV753" s="420"/>
      <c r="BW753" s="420"/>
      <c r="BX753" s="420"/>
      <c r="BY753" s="420"/>
      <c r="BZ753" s="420"/>
      <c r="CA753" s="420"/>
      <c r="CB753" s="420"/>
      <c r="CC753" s="420"/>
      <c r="CD753" s="420"/>
      <c r="CE753" s="420"/>
      <c r="CF753" s="420"/>
      <c r="CG753" s="420"/>
      <c r="CH753" s="420"/>
      <c r="CI753" s="420"/>
      <c r="CJ753" s="420"/>
      <c r="CK753" s="420"/>
      <c r="CL753" s="420"/>
      <c r="CM753" s="420"/>
      <c r="CN753" s="420"/>
      <c r="CO753" s="420"/>
      <c r="CP753" s="420"/>
      <c r="CQ753" s="420"/>
      <c r="CR753" s="420"/>
      <c r="CS753" s="420"/>
      <c r="CT753" s="420"/>
      <c r="CU753" s="420"/>
      <c r="CV753" s="420"/>
      <c r="CW753" s="420"/>
      <c r="CX753" s="420"/>
      <c r="CY753" s="420"/>
      <c r="CZ753" s="420"/>
    </row>
    <row r="754" ht="25.15" customHeight="true" x14ac:dyDescent="0.2">
      <c r="C754" s="660"/>
      <c r="D754" s="660"/>
      <c r="E754" s="660"/>
      <c r="F754" s="660"/>
      <c r="G754" s="660"/>
      <c r="H754" s="660"/>
      <c r="I754" s="660"/>
      <c r="J754" s="660"/>
      <c r="K754" s="660"/>
      <c r="L754" s="660"/>
      <c r="M754" s="660"/>
      <c r="N754" s="660"/>
      <c r="O754" s="660"/>
      <c r="P754" s="660"/>
      <c r="Q754" s="660"/>
      <c r="BA754" s="420"/>
      <c r="BB754" s="496"/>
      <c r="BC754" s="420"/>
      <c r="BD754" s="420"/>
      <c r="BE754" s="420"/>
      <c r="BF754" s="420"/>
      <c r="BG754" s="420"/>
      <c r="BH754" s="420"/>
      <c r="BI754" s="420"/>
      <c r="BJ754" s="420"/>
      <c r="BK754" s="420"/>
      <c r="BL754" s="420"/>
      <c r="BM754" s="420"/>
      <c r="BN754" s="420"/>
      <c r="BO754" s="420"/>
      <c r="BP754" s="420"/>
      <c r="BQ754" s="420"/>
      <c r="BR754" s="420"/>
      <c r="BS754" s="420"/>
      <c r="BT754" s="420"/>
      <c r="BU754" s="420"/>
      <c r="BV754" s="420"/>
      <c r="BW754" s="420"/>
      <c r="BX754" s="420"/>
      <c r="BY754" s="420"/>
      <c r="BZ754" s="420"/>
      <c r="CA754" s="420"/>
      <c r="CB754" s="420"/>
      <c r="CC754" s="420"/>
      <c r="CD754" s="420"/>
      <c r="CE754" s="420"/>
      <c r="CF754" s="420"/>
      <c r="CG754" s="420"/>
      <c r="CH754" s="420"/>
      <c r="CI754" s="420"/>
      <c r="CJ754" s="420"/>
      <c r="CK754" s="420"/>
      <c r="CL754" s="420"/>
      <c r="CM754" s="420"/>
      <c r="CN754" s="420"/>
      <c r="CO754" s="420"/>
      <c r="CP754" s="420"/>
      <c r="CQ754" s="420"/>
      <c r="CR754" s="420"/>
      <c r="CS754" s="420"/>
      <c r="CT754" s="420"/>
      <c r="CU754" s="420"/>
      <c r="CV754" s="420"/>
      <c r="CW754" s="420"/>
      <c r="CX754" s="420"/>
      <c r="CY754" s="420"/>
      <c r="CZ754" s="420"/>
    </row>
    <row r="755" ht="25.15" customHeight="true" x14ac:dyDescent="0.2">
      <c r="C755" s="660"/>
      <c r="D755" s="660"/>
      <c r="E755" s="660"/>
      <c r="F755" s="660"/>
      <c r="G755" s="660"/>
      <c r="H755" s="660"/>
      <c r="I755" s="660"/>
      <c r="J755" s="660"/>
      <c r="K755" s="660"/>
      <c r="L755" s="660"/>
      <c r="M755" s="660"/>
      <c r="N755" s="660"/>
      <c r="O755" s="660"/>
      <c r="P755" s="660"/>
      <c r="Q755" s="660"/>
      <c r="BA755" s="420"/>
      <c r="BB755" s="496"/>
      <c r="BC755" s="420"/>
      <c r="BD755" s="420"/>
      <c r="BE755" s="420"/>
      <c r="BF755" s="420"/>
      <c r="BG755" s="420"/>
      <c r="BH755" s="420"/>
      <c r="BI755" s="420"/>
      <c r="BJ755" s="420"/>
      <c r="BK755" s="420"/>
      <c r="BL755" s="420"/>
      <c r="BM755" s="420"/>
      <c r="BN755" s="420"/>
      <c r="BO755" s="420"/>
      <c r="BP755" s="420"/>
      <c r="BQ755" s="420"/>
      <c r="BR755" s="420"/>
      <c r="BS755" s="420"/>
      <c r="BT755" s="420"/>
      <c r="BU755" s="420"/>
      <c r="BV755" s="420"/>
      <c r="BW755" s="420"/>
      <c r="BX755" s="420"/>
      <c r="BY755" s="420"/>
      <c r="BZ755" s="420"/>
      <c r="CA755" s="420"/>
      <c r="CB755" s="420"/>
      <c r="CC755" s="420"/>
      <c r="CD755" s="420"/>
      <c r="CE755" s="420"/>
      <c r="CF755" s="420"/>
      <c r="CG755" s="420"/>
      <c r="CH755" s="420"/>
      <c r="CI755" s="420"/>
      <c r="CJ755" s="420"/>
      <c r="CK755" s="420"/>
      <c r="CL755" s="420"/>
      <c r="CM755" s="420"/>
      <c r="CN755" s="420"/>
      <c r="CO755" s="420"/>
      <c r="CP755" s="420"/>
      <c r="CQ755" s="420"/>
      <c r="CR755" s="420"/>
      <c r="CS755" s="420"/>
      <c r="CT755" s="420"/>
      <c r="CU755" s="420"/>
      <c r="CV755" s="420"/>
      <c r="CW755" s="420"/>
      <c r="CX755" s="420"/>
      <c r="CY755" s="420"/>
      <c r="CZ755" s="420"/>
    </row>
    <row r="756" ht="25.15" customHeight="true" x14ac:dyDescent="0.2">
      <c r="C756" s="660"/>
      <c r="D756" s="660"/>
      <c r="E756" s="660"/>
      <c r="F756" s="660"/>
      <c r="G756" s="660"/>
      <c r="H756" s="660"/>
      <c r="I756" s="660"/>
      <c r="J756" s="660"/>
      <c r="K756" s="660"/>
      <c r="L756" s="660"/>
      <c r="M756" s="660"/>
      <c r="N756" s="660"/>
      <c r="O756" s="660"/>
      <c r="P756" s="660"/>
      <c r="Q756" s="660"/>
      <c r="BA756" s="420"/>
      <c r="BB756" s="496"/>
      <c r="BC756" s="420"/>
      <c r="BD756" s="420"/>
      <c r="BE756" s="420"/>
      <c r="BF756" s="420"/>
      <c r="BG756" s="420"/>
      <c r="BH756" s="420"/>
      <c r="BI756" s="420"/>
      <c r="BJ756" s="420"/>
      <c r="BK756" s="420"/>
      <c r="BL756" s="420"/>
      <c r="BM756" s="420"/>
      <c r="BN756" s="420"/>
      <c r="BO756" s="420"/>
      <c r="BP756" s="420"/>
      <c r="BQ756" s="420"/>
      <c r="BR756" s="420"/>
      <c r="BS756" s="420"/>
      <c r="BT756" s="420"/>
      <c r="BU756" s="420"/>
      <c r="BV756" s="420"/>
      <c r="BW756" s="420"/>
      <c r="BX756" s="420"/>
      <c r="BY756" s="420"/>
      <c r="BZ756" s="420"/>
      <c r="CA756" s="420"/>
      <c r="CB756" s="420"/>
      <c r="CC756" s="420"/>
      <c r="CD756" s="420"/>
      <c r="CE756" s="420"/>
      <c r="CF756" s="420"/>
      <c r="CG756" s="420"/>
      <c r="CH756" s="420"/>
      <c r="CI756" s="420"/>
      <c r="CJ756" s="420"/>
      <c r="CK756" s="420"/>
      <c r="CL756" s="420"/>
      <c r="CM756" s="420"/>
      <c r="CN756" s="420"/>
      <c r="CO756" s="420"/>
      <c r="CP756" s="420"/>
      <c r="CQ756" s="420"/>
      <c r="CR756" s="420"/>
      <c r="CS756" s="420"/>
      <c r="CT756" s="420"/>
      <c r="CU756" s="420"/>
      <c r="CV756" s="420"/>
      <c r="CW756" s="420"/>
      <c r="CX756" s="420"/>
      <c r="CY756" s="420"/>
      <c r="CZ756" s="420"/>
    </row>
    <row r="757" ht="25.15" customHeight="true" x14ac:dyDescent="0.2">
      <c r="C757" s="660"/>
      <c r="D757" s="660"/>
      <c r="E757" s="660"/>
      <c r="F757" s="660"/>
      <c r="G757" s="660"/>
      <c r="H757" s="660"/>
      <c r="I757" s="660"/>
      <c r="J757" s="660"/>
      <c r="K757" s="660"/>
      <c r="L757" s="660"/>
      <c r="M757" s="660"/>
      <c r="N757" s="660"/>
      <c r="O757" s="660"/>
      <c r="P757" s="660"/>
      <c r="Q757" s="660"/>
      <c r="BA757" s="420"/>
      <c r="BB757" s="496"/>
      <c r="BC757" s="420"/>
      <c r="BD757" s="420"/>
      <c r="BE757" s="420"/>
      <c r="BF757" s="420"/>
      <c r="BG757" s="420"/>
      <c r="BH757" s="420"/>
      <c r="BI757" s="420"/>
      <c r="BJ757" s="420"/>
      <c r="BK757" s="420"/>
      <c r="BL757" s="420"/>
      <c r="BM757" s="420"/>
      <c r="BN757" s="420"/>
      <c r="BO757" s="420"/>
      <c r="BP757" s="420"/>
      <c r="BQ757" s="420"/>
      <c r="BR757" s="420"/>
      <c r="BS757" s="420"/>
      <c r="BT757" s="420"/>
      <c r="BU757" s="420"/>
      <c r="BV757" s="420"/>
      <c r="BW757" s="420"/>
      <c r="BX757" s="420"/>
      <c r="BY757" s="420"/>
      <c r="BZ757" s="420"/>
      <c r="CA757" s="420"/>
      <c r="CB757" s="420"/>
      <c r="CC757" s="420"/>
      <c r="CD757" s="420"/>
      <c r="CE757" s="420"/>
      <c r="CF757" s="420"/>
      <c r="CG757" s="420"/>
      <c r="CH757" s="420"/>
      <c r="CI757" s="420"/>
      <c r="CJ757" s="420"/>
      <c r="CK757" s="420"/>
      <c r="CL757" s="420"/>
      <c r="CM757" s="420"/>
      <c r="CN757" s="420"/>
      <c r="CO757" s="420"/>
      <c r="CP757" s="420"/>
      <c r="CQ757" s="420"/>
      <c r="CR757" s="420"/>
      <c r="CS757" s="420"/>
      <c r="CT757" s="420"/>
      <c r="CU757" s="420"/>
      <c r="CV757" s="420"/>
      <c r="CW757" s="420"/>
      <c r="CX757" s="420"/>
      <c r="CY757" s="420"/>
      <c r="CZ757" s="420"/>
    </row>
    <row r="758" ht="25.15" customHeight="true" x14ac:dyDescent="0.2">
      <c r="C758" s="660"/>
      <c r="D758" s="660"/>
      <c r="E758" s="660"/>
      <c r="F758" s="660"/>
      <c r="G758" s="660"/>
      <c r="H758" s="660"/>
      <c r="I758" s="660"/>
      <c r="J758" s="660"/>
      <c r="K758" s="660"/>
      <c r="L758" s="660"/>
      <c r="M758" s="660"/>
      <c r="N758" s="660"/>
      <c r="O758" s="660"/>
      <c r="P758" s="660"/>
      <c r="Q758" s="660"/>
      <c r="BA758" s="420"/>
      <c r="BB758" s="496"/>
      <c r="BC758" s="420"/>
      <c r="BD758" s="420"/>
      <c r="BE758" s="420"/>
      <c r="BF758" s="420"/>
      <c r="BG758" s="420"/>
      <c r="BH758" s="420"/>
      <c r="BI758" s="420"/>
      <c r="BJ758" s="420"/>
      <c r="BK758" s="420"/>
      <c r="BL758" s="420"/>
      <c r="BM758" s="420"/>
      <c r="BN758" s="420"/>
      <c r="BO758" s="420"/>
      <c r="BP758" s="420"/>
      <c r="BQ758" s="420"/>
      <c r="BR758" s="420"/>
      <c r="BS758" s="420"/>
      <c r="BT758" s="420"/>
      <c r="BU758" s="420"/>
      <c r="BV758" s="420"/>
      <c r="BW758" s="420"/>
      <c r="BX758" s="420"/>
      <c r="BY758" s="420"/>
      <c r="BZ758" s="420"/>
      <c r="CA758" s="420"/>
      <c r="CB758" s="420"/>
      <c r="CC758" s="420"/>
      <c r="CD758" s="420"/>
      <c r="CE758" s="420"/>
      <c r="CF758" s="420"/>
      <c r="CG758" s="420"/>
      <c r="CH758" s="420"/>
      <c r="CI758" s="420"/>
      <c r="CJ758" s="420"/>
      <c r="CK758" s="420"/>
      <c r="CL758" s="420"/>
      <c r="CM758" s="420"/>
      <c r="CN758" s="420"/>
      <c r="CO758" s="420"/>
      <c r="CP758" s="420"/>
      <c r="CQ758" s="420"/>
      <c r="CR758" s="420"/>
      <c r="CS758" s="420"/>
      <c r="CT758" s="420"/>
      <c r="CU758" s="420"/>
      <c r="CV758" s="420"/>
      <c r="CW758" s="420"/>
      <c r="CX758" s="420"/>
      <c r="CY758" s="420"/>
      <c r="CZ758" s="420"/>
    </row>
    <row r="759" ht="25.15" customHeight="true" x14ac:dyDescent="0.2">
      <c r="C759" s="660"/>
      <c r="D759" s="660"/>
      <c r="E759" s="660"/>
      <c r="F759" s="660"/>
      <c r="G759" s="660"/>
      <c r="H759" s="660"/>
      <c r="I759" s="660"/>
      <c r="J759" s="660"/>
      <c r="K759" s="660"/>
      <c r="L759" s="660"/>
      <c r="M759" s="660"/>
      <c r="N759" s="660"/>
      <c r="O759" s="660"/>
      <c r="P759" s="660"/>
      <c r="Q759" s="660"/>
      <c r="BA759" s="420"/>
      <c r="BB759" s="496"/>
      <c r="BC759" s="420"/>
      <c r="BD759" s="420"/>
      <c r="BE759" s="420"/>
      <c r="BF759" s="420"/>
      <c r="BG759" s="420"/>
      <c r="BH759" s="420"/>
      <c r="BI759" s="420"/>
      <c r="BJ759" s="420"/>
      <c r="BK759" s="420"/>
      <c r="BL759" s="420"/>
      <c r="BM759" s="420"/>
      <c r="BN759" s="420"/>
      <c r="BO759" s="420"/>
      <c r="BP759" s="420"/>
      <c r="BQ759" s="420"/>
      <c r="BR759" s="420"/>
      <c r="BS759" s="420"/>
      <c r="BT759" s="420"/>
      <c r="BU759" s="420"/>
      <c r="BV759" s="420"/>
      <c r="BW759" s="420"/>
      <c r="BX759" s="420"/>
      <c r="BY759" s="420"/>
      <c r="BZ759" s="420"/>
      <c r="CA759" s="420"/>
      <c r="CB759" s="420"/>
      <c r="CC759" s="420"/>
      <c r="CD759" s="420"/>
      <c r="CE759" s="420"/>
      <c r="CF759" s="420"/>
      <c r="CG759" s="420"/>
      <c r="CH759" s="420"/>
      <c r="CI759" s="420"/>
      <c r="CJ759" s="420"/>
      <c r="CK759" s="420"/>
      <c r="CL759" s="420"/>
      <c r="CM759" s="420"/>
      <c r="CN759" s="420"/>
      <c r="CO759" s="420"/>
      <c r="CP759" s="420"/>
      <c r="CQ759" s="420"/>
      <c r="CR759" s="420"/>
      <c r="CS759" s="420"/>
      <c r="CT759" s="420"/>
      <c r="CU759" s="420"/>
      <c r="CV759" s="420"/>
      <c r="CW759" s="420"/>
      <c r="CX759" s="420"/>
      <c r="CY759" s="420"/>
      <c r="CZ759" s="420"/>
    </row>
    <row r="760" ht="25.15" customHeight="true" x14ac:dyDescent="0.2">
      <c r="C760" s="660"/>
      <c r="D760" s="660"/>
      <c r="E760" s="660"/>
      <c r="F760" s="660"/>
      <c r="G760" s="660"/>
      <c r="H760" s="660"/>
      <c r="I760" s="660"/>
      <c r="J760" s="660"/>
      <c r="K760" s="660"/>
      <c r="L760" s="660"/>
      <c r="M760" s="660"/>
      <c r="N760" s="660"/>
      <c r="O760" s="660"/>
      <c r="P760" s="660"/>
      <c r="Q760" s="660"/>
      <c r="BA760" s="420"/>
      <c r="BB760" s="496"/>
      <c r="BC760" s="420"/>
      <c r="BD760" s="420"/>
      <c r="BE760" s="420"/>
      <c r="BF760" s="420"/>
      <c r="BG760" s="420"/>
      <c r="BH760" s="420"/>
      <c r="BI760" s="420"/>
      <c r="BJ760" s="420"/>
      <c r="BK760" s="420"/>
      <c r="BL760" s="420"/>
      <c r="BM760" s="420"/>
      <c r="BN760" s="420"/>
      <c r="BO760" s="420"/>
      <c r="BP760" s="420"/>
      <c r="BQ760" s="420"/>
      <c r="BR760" s="420"/>
      <c r="BS760" s="420"/>
      <c r="BT760" s="420"/>
      <c r="BU760" s="420"/>
      <c r="BV760" s="420"/>
      <c r="BW760" s="420"/>
      <c r="BX760" s="420"/>
      <c r="BY760" s="420"/>
      <c r="BZ760" s="420"/>
      <c r="CA760" s="420"/>
      <c r="CB760" s="420"/>
      <c r="CC760" s="420"/>
      <c r="CD760" s="420"/>
      <c r="CE760" s="420"/>
      <c r="CF760" s="420"/>
      <c r="CG760" s="420"/>
      <c r="CH760" s="420"/>
      <c r="CI760" s="420"/>
      <c r="CJ760" s="420"/>
      <c r="CK760" s="420"/>
      <c r="CL760" s="420"/>
      <c r="CM760" s="420"/>
      <c r="CN760" s="420"/>
      <c r="CO760" s="420"/>
      <c r="CP760" s="420"/>
      <c r="CQ760" s="420"/>
      <c r="CR760" s="420"/>
      <c r="CS760" s="420"/>
      <c r="CT760" s="420"/>
      <c r="CU760" s="420"/>
      <c r="CV760" s="420"/>
      <c r="CW760" s="420"/>
      <c r="CX760" s="420"/>
      <c r="CY760" s="420"/>
      <c r="CZ760" s="420"/>
    </row>
    <row r="761" ht="25.15" customHeight="true" x14ac:dyDescent="0.2">
      <c r="C761" s="660"/>
      <c r="D761" s="660"/>
      <c r="E761" s="660"/>
      <c r="F761" s="660"/>
      <c r="G761" s="660"/>
      <c r="H761" s="660"/>
      <c r="I761" s="660"/>
      <c r="J761" s="660"/>
      <c r="K761" s="660"/>
      <c r="L761" s="660"/>
      <c r="M761" s="660"/>
      <c r="N761" s="660"/>
      <c r="O761" s="660"/>
      <c r="P761" s="660"/>
      <c r="Q761" s="660"/>
      <c r="BA761" s="420"/>
      <c r="BB761" s="496"/>
      <c r="BC761" s="420"/>
      <c r="BD761" s="420"/>
      <c r="BE761" s="420"/>
      <c r="BF761" s="420"/>
      <c r="BG761" s="420"/>
      <c r="BH761" s="420"/>
      <c r="BI761" s="420"/>
      <c r="BJ761" s="420"/>
      <c r="BK761" s="420"/>
      <c r="BL761" s="420"/>
      <c r="BM761" s="420"/>
      <c r="BN761" s="420"/>
      <c r="BO761" s="420"/>
      <c r="BP761" s="420"/>
      <c r="BQ761" s="420"/>
      <c r="BR761" s="420"/>
      <c r="BS761" s="420"/>
      <c r="BT761" s="420"/>
      <c r="BU761" s="420"/>
      <c r="BV761" s="420"/>
      <c r="BW761" s="420"/>
      <c r="BX761" s="420"/>
      <c r="BY761" s="420"/>
      <c r="BZ761" s="420"/>
      <c r="CA761" s="420"/>
      <c r="CB761" s="420"/>
      <c r="CC761" s="420"/>
      <c r="CD761" s="420"/>
      <c r="CE761" s="420"/>
      <c r="CF761" s="420"/>
      <c r="CG761" s="420"/>
      <c r="CH761" s="420"/>
      <c r="CI761" s="420"/>
      <c r="CJ761" s="420"/>
      <c r="CK761" s="420"/>
      <c r="CL761" s="420"/>
      <c r="CM761" s="420"/>
      <c r="CN761" s="420"/>
      <c r="CO761" s="420"/>
      <c r="CP761" s="420"/>
      <c r="CQ761" s="420"/>
      <c r="CR761" s="420"/>
      <c r="CS761" s="420"/>
      <c r="CT761" s="420"/>
      <c r="CU761" s="420"/>
      <c r="CV761" s="420"/>
      <c r="CW761" s="420"/>
      <c r="CX761" s="420"/>
      <c r="CY761" s="420"/>
      <c r="CZ761" s="420"/>
    </row>
    <row r="762" ht="25.15" customHeight="true" x14ac:dyDescent="0.2">
      <c r="C762" s="660"/>
      <c r="D762" s="660"/>
      <c r="E762" s="660"/>
      <c r="F762" s="660"/>
      <c r="G762" s="660"/>
      <c r="H762" s="660"/>
      <c r="I762" s="660"/>
      <c r="J762" s="660"/>
      <c r="K762" s="660"/>
      <c r="L762" s="660"/>
      <c r="M762" s="660"/>
      <c r="N762" s="660"/>
      <c r="O762" s="660"/>
      <c r="P762" s="660"/>
      <c r="Q762" s="660"/>
      <c r="BA762" s="420"/>
      <c r="BB762" s="496"/>
      <c r="BC762" s="420"/>
      <c r="BD762" s="420"/>
      <c r="BE762" s="420"/>
      <c r="BF762" s="420"/>
      <c r="BG762" s="420"/>
      <c r="BH762" s="420"/>
      <c r="BI762" s="420"/>
      <c r="BJ762" s="420"/>
      <c r="BK762" s="420"/>
      <c r="BL762" s="420"/>
      <c r="BM762" s="420"/>
      <c r="BN762" s="420"/>
      <c r="BO762" s="420"/>
      <c r="BP762" s="420"/>
      <c r="BQ762" s="420"/>
      <c r="BR762" s="420"/>
      <c r="BS762" s="420"/>
      <c r="BT762" s="420"/>
      <c r="BU762" s="420"/>
      <c r="BV762" s="420"/>
      <c r="BW762" s="420"/>
      <c r="BX762" s="420"/>
      <c r="BY762" s="420"/>
      <c r="BZ762" s="420"/>
      <c r="CA762" s="420"/>
      <c r="CB762" s="420"/>
      <c r="CC762" s="420"/>
      <c r="CD762" s="420"/>
      <c r="CE762" s="420"/>
      <c r="CF762" s="420"/>
      <c r="CG762" s="420"/>
      <c r="CH762" s="420"/>
      <c r="CI762" s="420"/>
      <c r="CJ762" s="420"/>
      <c r="CK762" s="420"/>
      <c r="CL762" s="420"/>
      <c r="CM762" s="420"/>
      <c r="CN762" s="420"/>
      <c r="CO762" s="420"/>
      <c r="CP762" s="420"/>
      <c r="CQ762" s="420"/>
      <c r="CR762" s="420"/>
      <c r="CS762" s="420"/>
      <c r="CT762" s="420"/>
      <c r="CU762" s="420"/>
      <c r="CV762" s="420"/>
      <c r="CW762" s="420"/>
      <c r="CX762" s="420"/>
      <c r="CY762" s="420"/>
      <c r="CZ762" s="420"/>
    </row>
    <row r="763" ht="25.15" customHeight="true" x14ac:dyDescent="0.2">
      <c r="C763" s="660"/>
      <c r="D763" s="660"/>
      <c r="E763" s="660"/>
      <c r="F763" s="660"/>
      <c r="G763" s="660"/>
      <c r="H763" s="660"/>
      <c r="I763" s="660"/>
      <c r="J763" s="660"/>
      <c r="K763" s="660"/>
      <c r="L763" s="660"/>
      <c r="M763" s="660"/>
      <c r="N763" s="660"/>
      <c r="O763" s="660"/>
      <c r="P763" s="660"/>
      <c r="Q763" s="660"/>
      <c r="BA763" s="420"/>
      <c r="BB763" s="496"/>
      <c r="BC763" s="420"/>
      <c r="BD763" s="420"/>
      <c r="BE763" s="420"/>
      <c r="BF763" s="420"/>
      <c r="BG763" s="420"/>
      <c r="BH763" s="420"/>
      <c r="BI763" s="420"/>
      <c r="BJ763" s="420"/>
      <c r="BK763" s="420"/>
      <c r="BL763" s="420"/>
      <c r="BM763" s="420"/>
      <c r="BN763" s="420"/>
      <c r="BO763" s="420"/>
      <c r="BP763" s="420"/>
      <c r="BQ763" s="420"/>
      <c r="BR763" s="420"/>
      <c r="BS763" s="420"/>
      <c r="BT763" s="420"/>
      <c r="BU763" s="420"/>
      <c r="BV763" s="420"/>
      <c r="BW763" s="420"/>
      <c r="BX763" s="420"/>
      <c r="BY763" s="420"/>
      <c r="BZ763" s="420"/>
      <c r="CA763" s="420"/>
      <c r="CB763" s="420"/>
      <c r="CC763" s="420"/>
      <c r="CD763" s="420"/>
      <c r="CE763" s="420"/>
      <c r="CF763" s="420"/>
      <c r="CG763" s="420"/>
      <c r="CH763" s="420"/>
      <c r="CI763" s="420"/>
      <c r="CJ763" s="420"/>
      <c r="CK763" s="420"/>
      <c r="CL763" s="420"/>
      <c r="CM763" s="420"/>
      <c r="CN763" s="420"/>
      <c r="CO763" s="420"/>
      <c r="CP763" s="420"/>
      <c r="CQ763" s="420"/>
      <c r="CR763" s="420"/>
      <c r="CS763" s="420"/>
      <c r="CT763" s="420"/>
      <c r="CU763" s="420"/>
      <c r="CV763" s="420"/>
      <c r="CW763" s="420"/>
      <c r="CX763" s="420"/>
      <c r="CY763" s="420"/>
      <c r="CZ763" s="420"/>
    </row>
    <row r="764" ht="25.15" customHeight="true" x14ac:dyDescent="0.2">
      <c r="C764" s="660"/>
      <c r="D764" s="660"/>
      <c r="E764" s="660"/>
      <c r="F764" s="660"/>
      <c r="G764" s="660"/>
      <c r="H764" s="660"/>
      <c r="I764" s="660"/>
      <c r="J764" s="660"/>
      <c r="K764" s="660"/>
      <c r="L764" s="660"/>
      <c r="M764" s="660"/>
      <c r="N764" s="660"/>
      <c r="O764" s="660"/>
      <c r="P764" s="660"/>
      <c r="Q764" s="660"/>
      <c r="BA764" s="420"/>
      <c r="BB764" s="496"/>
      <c r="BC764" s="420"/>
      <c r="BD764" s="420"/>
      <c r="BE764" s="420"/>
      <c r="BF764" s="420"/>
      <c r="BG764" s="420"/>
      <c r="BH764" s="420"/>
      <c r="BI764" s="420"/>
      <c r="BJ764" s="420"/>
      <c r="BK764" s="420"/>
      <c r="BL764" s="420"/>
      <c r="BM764" s="420"/>
      <c r="BN764" s="420"/>
      <c r="BO764" s="420"/>
      <c r="BP764" s="420"/>
      <c r="BQ764" s="420"/>
      <c r="BR764" s="420"/>
      <c r="BS764" s="420"/>
      <c r="BT764" s="420"/>
      <c r="BU764" s="420"/>
      <c r="BV764" s="420"/>
      <c r="BW764" s="420"/>
      <c r="BX764" s="420"/>
      <c r="BY764" s="420"/>
      <c r="BZ764" s="420"/>
      <c r="CA764" s="420"/>
      <c r="CB764" s="420"/>
      <c r="CC764" s="420"/>
      <c r="CD764" s="420"/>
      <c r="CE764" s="420"/>
      <c r="CF764" s="420"/>
      <c r="CG764" s="420"/>
      <c r="CH764" s="420"/>
      <c r="CI764" s="420"/>
      <c r="CJ764" s="420"/>
      <c r="CK764" s="420"/>
      <c r="CL764" s="420"/>
      <c r="CM764" s="420"/>
      <c r="CN764" s="420"/>
      <c r="CO764" s="420"/>
      <c r="CP764" s="420"/>
      <c r="CQ764" s="420"/>
      <c r="CR764" s="420"/>
      <c r="CS764" s="420"/>
      <c r="CT764" s="420"/>
      <c r="CU764" s="420"/>
      <c r="CV764" s="420"/>
      <c r="CW764" s="420"/>
      <c r="CX764" s="420"/>
      <c r="CY764" s="420"/>
      <c r="CZ764" s="420"/>
    </row>
    <row r="765" ht="25.15" customHeight="true" x14ac:dyDescent="0.2">
      <c r="C765" s="660"/>
      <c r="D765" s="660"/>
      <c r="E765" s="660"/>
      <c r="F765" s="660"/>
      <c r="G765" s="660"/>
      <c r="H765" s="660"/>
      <c r="I765" s="660"/>
      <c r="J765" s="660"/>
      <c r="K765" s="660"/>
      <c r="L765" s="660"/>
      <c r="M765" s="660"/>
      <c r="N765" s="660"/>
      <c r="O765" s="660"/>
      <c r="P765" s="660"/>
      <c r="Q765" s="660"/>
      <c r="BA765" s="420"/>
      <c r="BB765" s="496"/>
      <c r="BC765" s="420"/>
      <c r="BD765" s="420"/>
      <c r="BE765" s="420"/>
      <c r="BF765" s="420"/>
      <c r="BG765" s="420"/>
      <c r="BH765" s="420"/>
      <c r="BI765" s="420"/>
      <c r="BJ765" s="420"/>
      <c r="BK765" s="420"/>
      <c r="BL765" s="420"/>
      <c r="BM765" s="420"/>
      <c r="BN765" s="420"/>
      <c r="BO765" s="420"/>
      <c r="BP765" s="420"/>
      <c r="BQ765" s="420"/>
      <c r="BR765" s="420"/>
      <c r="BS765" s="420"/>
      <c r="BT765" s="420"/>
      <c r="BU765" s="420"/>
      <c r="BV765" s="420"/>
      <c r="BW765" s="420"/>
      <c r="BX765" s="420"/>
      <c r="BY765" s="420"/>
      <c r="BZ765" s="420"/>
      <c r="CA765" s="420"/>
      <c r="CB765" s="420"/>
      <c r="CC765" s="420"/>
      <c r="CD765" s="420"/>
      <c r="CE765" s="420"/>
      <c r="CF765" s="420"/>
      <c r="CG765" s="420"/>
      <c r="CH765" s="420"/>
      <c r="CI765" s="420"/>
      <c r="CJ765" s="420"/>
      <c r="CK765" s="420"/>
      <c r="CL765" s="420"/>
      <c r="CM765" s="420"/>
      <c r="CN765" s="420"/>
      <c r="CO765" s="420"/>
      <c r="CP765" s="420"/>
      <c r="CQ765" s="420"/>
      <c r="CR765" s="420"/>
      <c r="CS765" s="420"/>
      <c r="CT765" s="420"/>
      <c r="CU765" s="420"/>
      <c r="CV765" s="420"/>
      <c r="CW765" s="420"/>
      <c r="CX765" s="420"/>
      <c r="CY765" s="420"/>
      <c r="CZ765" s="420"/>
    </row>
    <row r="766" ht="25.15" customHeight="true" x14ac:dyDescent="0.2">
      <c r="C766" s="660"/>
      <c r="D766" s="660"/>
      <c r="E766" s="660"/>
      <c r="F766" s="660"/>
      <c r="G766" s="660"/>
      <c r="H766" s="660"/>
      <c r="I766" s="660"/>
      <c r="J766" s="660"/>
      <c r="K766" s="660"/>
      <c r="L766" s="660"/>
      <c r="M766" s="660"/>
      <c r="N766" s="660"/>
      <c r="O766" s="660"/>
      <c r="P766" s="660"/>
      <c r="Q766" s="660"/>
      <c r="BA766" s="420"/>
      <c r="BB766" s="496"/>
      <c r="BC766" s="420"/>
      <c r="BD766" s="420"/>
      <c r="BE766" s="420"/>
      <c r="BF766" s="420"/>
      <c r="BG766" s="420"/>
      <c r="BH766" s="420"/>
      <c r="BI766" s="420"/>
      <c r="BJ766" s="420"/>
      <c r="BK766" s="420"/>
      <c r="BL766" s="420"/>
      <c r="BM766" s="420"/>
      <c r="BN766" s="420"/>
      <c r="BO766" s="420"/>
      <c r="BP766" s="420"/>
      <c r="BQ766" s="420"/>
      <c r="BR766" s="420"/>
      <c r="BS766" s="420"/>
      <c r="BT766" s="420"/>
      <c r="BU766" s="420"/>
      <c r="BV766" s="420"/>
      <c r="BW766" s="420"/>
      <c r="BX766" s="420"/>
      <c r="BY766" s="420"/>
      <c r="BZ766" s="420"/>
      <c r="CA766" s="420"/>
      <c r="CB766" s="420"/>
      <c r="CC766" s="420"/>
      <c r="CD766" s="420"/>
      <c r="CE766" s="420"/>
      <c r="CF766" s="420"/>
      <c r="CG766" s="420"/>
      <c r="CH766" s="420"/>
      <c r="CI766" s="420"/>
      <c r="CJ766" s="420"/>
      <c r="CK766" s="420"/>
      <c r="CL766" s="420"/>
      <c r="CM766" s="420"/>
      <c r="CN766" s="420"/>
      <c r="CO766" s="420"/>
      <c r="CP766" s="420"/>
      <c r="CQ766" s="420"/>
      <c r="CR766" s="420"/>
      <c r="CS766" s="420"/>
      <c r="CT766" s="420"/>
      <c r="CU766" s="420"/>
      <c r="CV766" s="420"/>
      <c r="CW766" s="420"/>
      <c r="CX766" s="420"/>
      <c r="CY766" s="420"/>
      <c r="CZ766" s="420"/>
    </row>
    <row r="767" ht="25.15" customHeight="true" x14ac:dyDescent="0.2">
      <c r="C767" s="660"/>
      <c r="D767" s="660"/>
      <c r="E767" s="660"/>
      <c r="F767" s="660"/>
      <c r="G767" s="660"/>
      <c r="H767" s="660"/>
      <c r="I767" s="660"/>
      <c r="J767" s="660"/>
      <c r="K767" s="660"/>
      <c r="L767" s="660"/>
      <c r="M767" s="660"/>
      <c r="N767" s="660"/>
      <c r="O767" s="660"/>
      <c r="P767" s="660"/>
      <c r="Q767" s="660"/>
      <c r="BA767" s="420"/>
      <c r="BB767" s="496"/>
      <c r="BC767" s="420"/>
      <c r="BD767" s="420"/>
      <c r="BE767" s="420"/>
      <c r="BF767" s="420"/>
      <c r="BG767" s="420"/>
      <c r="BH767" s="420"/>
      <c r="BI767" s="420"/>
      <c r="BJ767" s="420"/>
      <c r="BK767" s="420"/>
      <c r="BL767" s="420"/>
      <c r="BM767" s="420"/>
      <c r="BN767" s="420"/>
      <c r="BO767" s="420"/>
      <c r="BP767" s="420"/>
      <c r="BQ767" s="420"/>
      <c r="BR767" s="420"/>
      <c r="BS767" s="420"/>
      <c r="BT767" s="420"/>
      <c r="BU767" s="420"/>
      <c r="BV767" s="420"/>
      <c r="BW767" s="420"/>
      <c r="BX767" s="420"/>
      <c r="BY767" s="420"/>
      <c r="BZ767" s="420"/>
      <c r="CA767" s="420"/>
      <c r="CB767" s="420"/>
      <c r="CC767" s="420"/>
      <c r="CD767" s="420"/>
      <c r="CE767" s="420"/>
      <c r="CF767" s="420"/>
      <c r="CG767" s="420"/>
      <c r="CH767" s="420"/>
      <c r="CI767" s="420"/>
      <c r="CJ767" s="420"/>
      <c r="CK767" s="420"/>
      <c r="CL767" s="420"/>
      <c r="CM767" s="420"/>
      <c r="CN767" s="420"/>
      <c r="CO767" s="420"/>
      <c r="CP767" s="420"/>
      <c r="CQ767" s="420"/>
      <c r="CR767" s="420"/>
      <c r="CS767" s="420"/>
      <c r="CT767" s="420"/>
      <c r="CU767" s="420"/>
      <c r="CV767" s="420"/>
      <c r="CW767" s="420"/>
      <c r="CX767" s="420"/>
      <c r="CY767" s="420"/>
      <c r="CZ767" s="420"/>
    </row>
    <row r="768" ht="25.15" customHeight="true" x14ac:dyDescent="0.2">
      <c r="C768" s="660"/>
      <c r="D768" s="660"/>
      <c r="E768" s="660"/>
      <c r="F768" s="660"/>
      <c r="G768" s="660"/>
      <c r="H768" s="660"/>
      <c r="I768" s="660"/>
      <c r="J768" s="660"/>
      <c r="K768" s="660"/>
      <c r="L768" s="660"/>
      <c r="M768" s="660"/>
      <c r="N768" s="660"/>
      <c r="O768" s="660"/>
      <c r="P768" s="660"/>
      <c r="Q768" s="660"/>
      <c r="BA768" s="418"/>
      <c r="BB768" s="497"/>
      <c r="BC768" s="418"/>
      <c r="BD768" s="418"/>
      <c r="BE768" s="418"/>
      <c r="BF768" s="418"/>
      <c r="BG768" s="418"/>
      <c r="BH768" s="418"/>
      <c r="BI768" s="418"/>
      <c r="BJ768" s="418"/>
      <c r="BK768" s="418"/>
      <c r="BL768" s="418"/>
      <c r="BM768" s="418"/>
      <c r="BN768" s="418"/>
      <c r="BO768" s="418"/>
      <c r="BP768" s="418"/>
      <c r="BQ768" s="418"/>
      <c r="BR768" s="418"/>
      <c r="BS768" s="418"/>
      <c r="BT768" s="418"/>
      <c r="BU768" s="418"/>
      <c r="BV768" s="418"/>
      <c r="BW768" s="418"/>
      <c r="BX768" s="418"/>
      <c r="BY768" s="418"/>
      <c r="BZ768" s="418"/>
      <c r="CA768" s="418"/>
      <c r="CB768" s="418"/>
      <c r="CC768" s="418"/>
      <c r="CD768" s="418"/>
      <c r="CE768" s="418"/>
      <c r="CF768" s="418"/>
      <c r="CG768" s="418"/>
      <c r="CH768" s="418"/>
      <c r="CI768" s="418"/>
      <c r="CJ768" s="418"/>
      <c r="CK768" s="418"/>
      <c r="CL768" s="418"/>
      <c r="CM768" s="418"/>
      <c r="CN768" s="418"/>
      <c r="CO768" s="418"/>
      <c r="CP768" s="418"/>
      <c r="CQ768" s="418"/>
      <c r="CR768" s="418"/>
      <c r="CS768" s="418"/>
      <c r="CT768" s="418"/>
      <c r="CU768" s="418"/>
      <c r="CV768" s="418"/>
      <c r="CW768" s="418"/>
      <c r="CX768" s="418"/>
      <c r="CY768" s="418"/>
      <c r="CZ768" s="418"/>
    </row>
    <row r="769" ht="25.15" customHeight="true" x14ac:dyDescent="0.2">
      <c r="C769" s="660"/>
      <c r="D769" s="660"/>
      <c r="E769" s="660"/>
      <c r="F769" s="660"/>
      <c r="G769" s="660"/>
      <c r="H769" s="660"/>
      <c r="I769" s="660"/>
      <c r="J769" s="660"/>
      <c r="K769" s="660"/>
      <c r="L769" s="660"/>
      <c r="M769" s="660"/>
      <c r="N769" s="660"/>
      <c r="O769" s="660"/>
      <c r="P769" s="660"/>
      <c r="Q769" s="660"/>
      <c r="BA769" s="418"/>
      <c r="BB769" s="497"/>
      <c r="BC769" s="418"/>
      <c r="BD769" s="418"/>
      <c r="BE769" s="418"/>
      <c r="BF769" s="418"/>
      <c r="BG769" s="418"/>
      <c r="BH769" s="418"/>
      <c r="BI769" s="418"/>
      <c r="BJ769" s="418"/>
      <c r="BK769" s="418"/>
      <c r="BL769" s="418"/>
      <c r="BM769" s="418"/>
      <c r="BN769" s="418"/>
      <c r="BO769" s="418"/>
      <c r="BP769" s="418"/>
      <c r="BQ769" s="418"/>
      <c r="BR769" s="418"/>
      <c r="BS769" s="418"/>
      <c r="BT769" s="418"/>
      <c r="BU769" s="418"/>
      <c r="BV769" s="418"/>
      <c r="BW769" s="418"/>
      <c r="BX769" s="418"/>
      <c r="BY769" s="418"/>
      <c r="BZ769" s="418"/>
      <c r="CA769" s="418"/>
      <c r="CB769" s="418"/>
      <c r="CC769" s="418"/>
      <c r="CD769" s="418"/>
      <c r="CE769" s="418"/>
      <c r="CF769" s="418"/>
      <c r="CG769" s="418"/>
      <c r="CH769" s="418"/>
      <c r="CI769" s="418"/>
      <c r="CJ769" s="418"/>
      <c r="CK769" s="418"/>
      <c r="CL769" s="418"/>
      <c r="CM769" s="418"/>
      <c r="CN769" s="418"/>
      <c r="CO769" s="418"/>
      <c r="CP769" s="418"/>
      <c r="CQ769" s="418"/>
      <c r="CR769" s="418"/>
      <c r="CS769" s="418"/>
      <c r="CT769" s="418"/>
      <c r="CU769" s="418"/>
      <c r="CV769" s="418"/>
      <c r="CW769" s="418"/>
      <c r="CX769" s="418"/>
      <c r="CY769" s="418"/>
      <c r="CZ769" s="418"/>
    </row>
    <row r="770" ht="25.15" customHeight="true" x14ac:dyDescent="0.2">
      <c r="C770" s="660"/>
      <c r="D770" s="660"/>
      <c r="E770" s="660"/>
      <c r="F770" s="660"/>
      <c r="G770" s="660"/>
      <c r="H770" s="660"/>
      <c r="I770" s="660"/>
      <c r="J770" s="660"/>
      <c r="K770" s="660"/>
      <c r="L770" s="660"/>
      <c r="M770" s="660"/>
      <c r="N770" s="660"/>
      <c r="O770" s="660"/>
      <c r="P770" s="660"/>
      <c r="Q770" s="660"/>
      <c r="BA770" s="418"/>
      <c r="BB770" s="497"/>
      <c r="BC770" s="418"/>
      <c r="BD770" s="418"/>
      <c r="BE770" s="418"/>
      <c r="BF770" s="418"/>
      <c r="BG770" s="418"/>
      <c r="BH770" s="418"/>
      <c r="BI770" s="418"/>
      <c r="BJ770" s="418"/>
      <c r="BK770" s="418"/>
      <c r="BL770" s="418"/>
      <c r="BM770" s="418"/>
      <c r="BN770" s="418"/>
      <c r="BO770" s="418"/>
      <c r="BP770" s="418"/>
      <c r="BQ770" s="418"/>
      <c r="BR770" s="418"/>
      <c r="BS770" s="418"/>
      <c r="BT770" s="418"/>
      <c r="BU770" s="418"/>
      <c r="BV770" s="418"/>
      <c r="BW770" s="418"/>
      <c r="BX770" s="418"/>
      <c r="BY770" s="418"/>
      <c r="BZ770" s="418"/>
      <c r="CA770" s="418"/>
      <c r="CB770" s="418"/>
      <c r="CC770" s="418"/>
      <c r="CD770" s="418"/>
      <c r="CE770" s="418"/>
      <c r="CF770" s="418"/>
      <c r="CG770" s="418"/>
      <c r="CH770" s="418"/>
      <c r="CI770" s="418"/>
      <c r="CJ770" s="418"/>
      <c r="CK770" s="418"/>
      <c r="CL770" s="418"/>
      <c r="CM770" s="418"/>
      <c r="CN770" s="418"/>
      <c r="CO770" s="418"/>
      <c r="CP770" s="418"/>
      <c r="CQ770" s="418"/>
      <c r="CR770" s="418"/>
      <c r="CS770" s="418"/>
      <c r="CT770" s="418"/>
      <c r="CU770" s="418"/>
      <c r="CV770" s="418"/>
      <c r="CW770" s="418"/>
      <c r="CX770" s="418"/>
      <c r="CY770" s="418"/>
      <c r="CZ770" s="418"/>
    </row>
    <row r="771" ht="25.15" customHeight="true" x14ac:dyDescent="0.2">
      <c r="C771" s="660"/>
      <c r="D771" s="660"/>
      <c r="E771" s="660"/>
      <c r="F771" s="660"/>
      <c r="G771" s="660"/>
      <c r="H771" s="660"/>
      <c r="I771" s="660"/>
      <c r="J771" s="660"/>
      <c r="K771" s="660"/>
      <c r="L771" s="660"/>
      <c r="M771" s="660"/>
      <c r="N771" s="660"/>
      <c r="O771" s="660"/>
      <c r="P771" s="660"/>
      <c r="Q771" s="660"/>
      <c r="BA771" s="418"/>
      <c r="BB771" s="497"/>
      <c r="BC771" s="418"/>
      <c r="BD771" s="418"/>
      <c r="BE771" s="418"/>
      <c r="BF771" s="418"/>
      <c r="BG771" s="418"/>
      <c r="BH771" s="418"/>
      <c r="BI771" s="418"/>
      <c r="BJ771" s="418"/>
      <c r="BK771" s="418"/>
      <c r="BL771" s="418"/>
      <c r="BM771" s="418"/>
      <c r="BN771" s="418"/>
      <c r="BO771" s="418"/>
      <c r="BP771" s="418"/>
      <c r="BQ771" s="418"/>
      <c r="BR771" s="418"/>
      <c r="BS771" s="418"/>
      <c r="BT771" s="418"/>
      <c r="BU771" s="418"/>
      <c r="BV771" s="418"/>
      <c r="BW771" s="418"/>
      <c r="BX771" s="418"/>
      <c r="BY771" s="418"/>
      <c r="BZ771" s="418"/>
      <c r="CA771" s="418"/>
      <c r="CB771" s="418"/>
      <c r="CC771" s="418"/>
      <c r="CD771" s="418"/>
      <c r="CE771" s="418"/>
      <c r="CF771" s="418"/>
      <c r="CG771" s="418"/>
      <c r="CH771" s="418"/>
      <c r="CI771" s="418"/>
      <c r="CJ771" s="418"/>
      <c r="CK771" s="418"/>
      <c r="CL771" s="418"/>
      <c r="CM771" s="418"/>
      <c r="CN771" s="418"/>
      <c r="CO771" s="418"/>
      <c r="CP771" s="418"/>
      <c r="CQ771" s="418"/>
      <c r="CR771" s="418"/>
      <c r="CS771" s="418"/>
      <c r="CT771" s="418"/>
      <c r="CU771" s="418"/>
      <c r="CV771" s="418"/>
      <c r="CW771" s="418"/>
      <c r="CX771" s="418"/>
      <c r="CY771" s="418"/>
      <c r="CZ771" s="418"/>
    </row>
    <row r="772" ht="25.15" customHeight="true" x14ac:dyDescent="0.2">
      <c r="C772" s="660"/>
      <c r="D772" s="660"/>
      <c r="E772" s="660"/>
      <c r="F772" s="660"/>
      <c r="G772" s="660"/>
      <c r="H772" s="660"/>
      <c r="I772" s="660"/>
      <c r="J772" s="660"/>
      <c r="K772" s="660"/>
      <c r="L772" s="660"/>
      <c r="M772" s="660"/>
      <c r="N772" s="660"/>
      <c r="O772" s="660"/>
      <c r="P772" s="660"/>
      <c r="Q772" s="660"/>
      <c r="BA772" s="418"/>
      <c r="BB772" s="497"/>
      <c r="BC772" s="418"/>
      <c r="BD772" s="418"/>
      <c r="BE772" s="418"/>
      <c r="BF772" s="418"/>
      <c r="BG772" s="418"/>
      <c r="BH772" s="418"/>
      <c r="BI772" s="418"/>
      <c r="BJ772" s="418"/>
      <c r="BK772" s="418"/>
      <c r="BL772" s="418"/>
      <c r="BM772" s="418"/>
      <c r="BN772" s="418"/>
      <c r="BO772" s="418"/>
      <c r="BP772" s="418"/>
      <c r="BQ772" s="418"/>
      <c r="BR772" s="418"/>
      <c r="BS772" s="418"/>
      <c r="BT772" s="418"/>
      <c r="BU772" s="418"/>
      <c r="BV772" s="418"/>
      <c r="BW772" s="418"/>
      <c r="BX772" s="418"/>
      <c r="BY772" s="418"/>
      <c r="BZ772" s="418"/>
      <c r="CA772" s="418"/>
      <c r="CB772" s="418"/>
      <c r="CC772" s="418"/>
      <c r="CD772" s="418"/>
      <c r="CE772" s="418"/>
      <c r="CF772" s="418"/>
      <c r="CG772" s="418"/>
      <c r="CH772" s="418"/>
      <c r="CI772" s="418"/>
      <c r="CJ772" s="418"/>
      <c r="CK772" s="418"/>
      <c r="CL772" s="418"/>
      <c r="CM772" s="418"/>
      <c r="CN772" s="418"/>
      <c r="CO772" s="418"/>
      <c r="CP772" s="418"/>
      <c r="CQ772" s="418"/>
      <c r="CR772" s="418"/>
      <c r="CS772" s="418"/>
      <c r="CT772" s="418"/>
      <c r="CU772" s="418"/>
      <c r="CV772" s="418"/>
      <c r="CW772" s="418"/>
      <c r="CX772" s="418"/>
      <c r="CY772" s="418"/>
      <c r="CZ772" s="418"/>
    </row>
    <row r="773" ht="25.15" customHeight="true" x14ac:dyDescent="0.2">
      <c r="C773" s="660"/>
      <c r="D773" s="660"/>
      <c r="E773" s="660"/>
      <c r="F773" s="660"/>
      <c r="G773" s="660"/>
      <c r="H773" s="660"/>
      <c r="I773" s="660"/>
      <c r="J773" s="660"/>
      <c r="K773" s="660"/>
      <c r="L773" s="660"/>
      <c r="M773" s="660"/>
      <c r="N773" s="660"/>
      <c r="O773" s="660"/>
      <c r="P773" s="660"/>
      <c r="Q773" s="660"/>
      <c r="BA773" s="418"/>
      <c r="BB773" s="497"/>
      <c r="BC773" s="418"/>
      <c r="BD773" s="418"/>
      <c r="BE773" s="418"/>
      <c r="BF773" s="418"/>
      <c r="BG773" s="418"/>
      <c r="BH773" s="418"/>
      <c r="BI773" s="418"/>
      <c r="BJ773" s="418"/>
      <c r="BK773" s="418"/>
      <c r="BL773" s="418"/>
      <c r="BM773" s="418"/>
      <c r="BN773" s="418"/>
      <c r="BO773" s="418"/>
      <c r="BP773" s="418"/>
      <c r="BQ773" s="418"/>
      <c r="BR773" s="418"/>
      <c r="BS773" s="418"/>
      <c r="BT773" s="418"/>
      <c r="BU773" s="418"/>
      <c r="BV773" s="418"/>
      <c r="BW773" s="418"/>
      <c r="BX773" s="418"/>
      <c r="BY773" s="418"/>
      <c r="BZ773" s="418"/>
      <c r="CA773" s="418"/>
      <c r="CB773" s="418"/>
      <c r="CC773" s="418"/>
      <c r="CD773" s="418"/>
      <c r="CE773" s="418"/>
      <c r="CF773" s="418"/>
      <c r="CG773" s="418"/>
      <c r="CH773" s="418"/>
      <c r="CI773" s="418"/>
      <c r="CJ773" s="418"/>
      <c r="CK773" s="418"/>
      <c r="CL773" s="418"/>
      <c r="CM773" s="418"/>
      <c r="CN773" s="418"/>
      <c r="CO773" s="418"/>
      <c r="CP773" s="418"/>
      <c r="CQ773" s="418"/>
      <c r="CR773" s="418"/>
      <c r="CS773" s="418"/>
      <c r="CT773" s="418"/>
      <c r="CU773" s="418"/>
      <c r="CV773" s="418"/>
      <c r="CW773" s="418"/>
      <c r="CX773" s="418"/>
      <c r="CY773" s="418"/>
      <c r="CZ773" s="418"/>
    </row>
    <row r="774" ht="25.15" customHeight="true" x14ac:dyDescent="0.2">
      <c r="C774" s="660"/>
      <c r="D774" s="660"/>
      <c r="E774" s="660"/>
      <c r="F774" s="660"/>
      <c r="G774" s="660"/>
      <c r="H774" s="660"/>
      <c r="I774" s="660"/>
      <c r="J774" s="660"/>
      <c r="K774" s="660"/>
      <c r="L774" s="660"/>
      <c r="M774" s="660"/>
      <c r="N774" s="660"/>
      <c r="O774" s="660"/>
      <c r="P774" s="660"/>
      <c r="Q774" s="660"/>
      <c r="BA774" s="418"/>
      <c r="BB774" s="497"/>
      <c r="BC774" s="418"/>
      <c r="BD774" s="418"/>
      <c r="BE774" s="418"/>
      <c r="BF774" s="418"/>
      <c r="BG774" s="418"/>
      <c r="BH774" s="418"/>
      <c r="BI774" s="418"/>
      <c r="BJ774" s="418"/>
      <c r="BK774" s="418"/>
      <c r="BL774" s="418"/>
      <c r="BM774" s="418"/>
      <c r="BN774" s="418"/>
      <c r="BO774" s="418"/>
      <c r="BP774" s="418"/>
      <c r="BQ774" s="418"/>
      <c r="BR774" s="418"/>
      <c r="BS774" s="418"/>
      <c r="BT774" s="418"/>
      <c r="BU774" s="418"/>
      <c r="BV774" s="418"/>
      <c r="BW774" s="418"/>
      <c r="BX774" s="418"/>
      <c r="BY774" s="418"/>
      <c r="BZ774" s="418"/>
      <c r="CA774" s="418"/>
      <c r="CB774" s="418"/>
      <c r="CC774" s="418"/>
      <c r="CD774" s="418"/>
      <c r="CE774" s="418"/>
      <c r="CF774" s="418"/>
      <c r="CG774" s="418"/>
      <c r="CH774" s="418"/>
      <c r="CI774" s="418"/>
      <c r="CJ774" s="418"/>
      <c r="CK774" s="418"/>
      <c r="CL774" s="418"/>
      <c r="CM774" s="418"/>
      <c r="CN774" s="418"/>
      <c r="CO774" s="418"/>
      <c r="CP774" s="418"/>
      <c r="CQ774" s="418"/>
      <c r="CR774" s="418"/>
      <c r="CS774" s="418"/>
      <c r="CT774" s="418"/>
      <c r="CU774" s="418"/>
      <c r="CV774" s="418"/>
      <c r="CW774" s="418"/>
      <c r="CX774" s="418"/>
      <c r="CY774" s="418"/>
      <c r="CZ774" s="418"/>
    </row>
    <row r="775" ht="25.15" customHeight="true" x14ac:dyDescent="0.2">
      <c r="C775" s="660"/>
      <c r="D775" s="660"/>
      <c r="E775" s="660"/>
      <c r="F775" s="660"/>
      <c r="G775" s="660"/>
      <c r="H775" s="660"/>
      <c r="I775" s="660"/>
      <c r="J775" s="660"/>
      <c r="K775" s="660"/>
      <c r="L775" s="660"/>
      <c r="M775" s="660"/>
      <c r="N775" s="660"/>
      <c r="O775" s="660"/>
      <c r="P775" s="660"/>
      <c r="Q775" s="660"/>
      <c r="BA775" s="418"/>
      <c r="BB775" s="497"/>
      <c r="BC775" s="418"/>
      <c r="BD775" s="418"/>
      <c r="BE775" s="418"/>
      <c r="BF775" s="418"/>
      <c r="BG775" s="418"/>
      <c r="BH775" s="418"/>
      <c r="BI775" s="418"/>
      <c r="BJ775" s="418"/>
      <c r="BK775" s="418"/>
      <c r="BL775" s="418"/>
      <c r="BM775" s="418"/>
      <c r="BN775" s="418"/>
      <c r="BO775" s="418"/>
      <c r="BP775" s="418"/>
      <c r="BQ775" s="418"/>
      <c r="BR775" s="418"/>
      <c r="BS775" s="418"/>
      <c r="BT775" s="418"/>
      <c r="BU775" s="418"/>
      <c r="BV775" s="418"/>
      <c r="BW775" s="418"/>
      <c r="BX775" s="418"/>
      <c r="BY775" s="418"/>
      <c r="BZ775" s="418"/>
      <c r="CA775" s="418"/>
      <c r="CB775" s="418"/>
      <c r="CC775" s="418"/>
      <c r="CD775" s="418"/>
      <c r="CE775" s="418"/>
      <c r="CF775" s="418"/>
      <c r="CG775" s="418"/>
      <c r="CH775" s="418"/>
      <c r="CI775" s="418"/>
      <c r="CJ775" s="418"/>
      <c r="CK775" s="418"/>
      <c r="CL775" s="418"/>
      <c r="CM775" s="418"/>
      <c r="CN775" s="418"/>
      <c r="CO775" s="418"/>
      <c r="CP775" s="418"/>
      <c r="CQ775" s="418"/>
      <c r="CR775" s="418"/>
      <c r="CS775" s="418"/>
      <c r="CT775" s="418"/>
      <c r="CU775" s="418"/>
      <c r="CV775" s="418"/>
      <c r="CW775" s="418"/>
      <c r="CX775" s="418"/>
      <c r="CY775" s="418"/>
      <c r="CZ775" s="418"/>
    </row>
    <row r="776" ht="25.15" customHeight="true" x14ac:dyDescent="0.2">
      <c r="C776" s="660"/>
      <c r="D776" s="660"/>
      <c r="E776" s="660"/>
      <c r="F776" s="660"/>
      <c r="G776" s="660"/>
      <c r="H776" s="660"/>
      <c r="I776" s="660"/>
      <c r="J776" s="660"/>
      <c r="K776" s="660"/>
      <c r="L776" s="660"/>
      <c r="M776" s="660"/>
      <c r="N776" s="660"/>
      <c r="O776" s="660"/>
      <c r="P776" s="660"/>
      <c r="Q776" s="660"/>
      <c r="BA776" s="418"/>
      <c r="BB776" s="497"/>
      <c r="BC776" s="418"/>
      <c r="BD776" s="418"/>
      <c r="BE776" s="418"/>
      <c r="BF776" s="418"/>
      <c r="BG776" s="418"/>
      <c r="BH776" s="418"/>
      <c r="BI776" s="418"/>
      <c r="BJ776" s="418"/>
      <c r="BK776" s="418"/>
      <c r="BL776" s="418"/>
      <c r="BM776" s="418"/>
      <c r="BN776" s="418"/>
      <c r="BO776" s="418"/>
      <c r="BP776" s="418"/>
      <c r="BQ776" s="418"/>
      <c r="BR776" s="418"/>
      <c r="BS776" s="418"/>
      <c r="BT776" s="418"/>
      <c r="BU776" s="418"/>
      <c r="BV776" s="418"/>
      <c r="BW776" s="418"/>
      <c r="BX776" s="418"/>
      <c r="BY776" s="418"/>
      <c r="BZ776" s="418"/>
      <c r="CA776" s="418"/>
      <c r="CB776" s="418"/>
      <c r="CC776" s="418"/>
      <c r="CD776" s="418"/>
      <c r="CE776" s="418"/>
      <c r="CF776" s="418"/>
      <c r="CG776" s="418"/>
      <c r="CH776" s="418"/>
      <c r="CI776" s="418"/>
      <c r="CJ776" s="418"/>
      <c r="CK776" s="418"/>
      <c r="CL776" s="418"/>
      <c r="CM776" s="418"/>
      <c r="CN776" s="418"/>
      <c r="CO776" s="418"/>
      <c r="CP776" s="418"/>
      <c r="CQ776" s="418"/>
      <c r="CR776" s="418"/>
      <c r="CS776" s="418"/>
      <c r="CT776" s="418"/>
      <c r="CU776" s="418"/>
      <c r="CV776" s="418"/>
      <c r="CW776" s="418"/>
      <c r="CX776" s="418"/>
      <c r="CY776" s="418"/>
      <c r="CZ776" s="418"/>
    </row>
    <row r="777" ht="25.15" customHeight="true" x14ac:dyDescent="0.2">
      <c r="C777" s="660"/>
      <c r="D777" s="660"/>
      <c r="E777" s="660"/>
      <c r="F777" s="660"/>
      <c r="G777" s="660"/>
      <c r="H777" s="660"/>
      <c r="I777" s="660"/>
      <c r="J777" s="660"/>
      <c r="K777" s="660"/>
      <c r="L777" s="660"/>
      <c r="M777" s="660"/>
      <c r="N777" s="660"/>
      <c r="O777" s="660"/>
      <c r="P777" s="660"/>
      <c r="Q777" s="660"/>
      <c r="BA777" s="418"/>
      <c r="BB777" s="497"/>
      <c r="BC777" s="418"/>
      <c r="BD777" s="418"/>
      <c r="BE777" s="418"/>
      <c r="BF777" s="418"/>
      <c r="BG777" s="418"/>
      <c r="BH777" s="418"/>
      <c r="BI777" s="418"/>
      <c r="BJ777" s="418"/>
      <c r="BK777" s="418"/>
      <c r="BL777" s="418"/>
      <c r="BM777" s="418"/>
      <c r="BN777" s="418"/>
      <c r="BO777" s="418"/>
      <c r="BP777" s="418"/>
      <c r="BQ777" s="418"/>
      <c r="BR777" s="418"/>
      <c r="BS777" s="418"/>
      <c r="BT777" s="418"/>
      <c r="BU777" s="418"/>
      <c r="BV777" s="418"/>
      <c r="BW777" s="418"/>
      <c r="BX777" s="418"/>
      <c r="BY777" s="418"/>
      <c r="BZ777" s="418"/>
      <c r="CA777" s="418"/>
      <c r="CB777" s="418"/>
      <c r="CC777" s="418"/>
      <c r="CD777" s="418"/>
      <c r="CE777" s="418"/>
      <c r="CF777" s="418"/>
      <c r="CG777" s="418"/>
      <c r="CH777" s="418"/>
      <c r="CI777" s="418"/>
      <c r="CJ777" s="418"/>
      <c r="CK777" s="418"/>
      <c r="CL777" s="418"/>
      <c r="CM777" s="418"/>
      <c r="CN777" s="418"/>
      <c r="CO777" s="418"/>
      <c r="CP777" s="418"/>
      <c r="CQ777" s="418"/>
      <c r="CR777" s="418"/>
      <c r="CS777" s="418"/>
      <c r="CT777" s="418"/>
      <c r="CU777" s="418"/>
      <c r="CV777" s="418"/>
      <c r="CW777" s="418"/>
      <c r="CX777" s="418"/>
      <c r="CY777" s="418"/>
      <c r="CZ777" s="418"/>
    </row>
    <row r="778" ht="25.15" customHeight="true" x14ac:dyDescent="0.2">
      <c r="C778" s="660"/>
      <c r="D778" s="660"/>
      <c r="E778" s="660"/>
      <c r="F778" s="660"/>
      <c r="G778" s="660"/>
      <c r="H778" s="660"/>
      <c r="I778" s="660"/>
      <c r="J778" s="660"/>
      <c r="K778" s="660"/>
      <c r="L778" s="660"/>
      <c r="M778" s="660"/>
      <c r="N778" s="660"/>
      <c r="O778" s="660"/>
      <c r="P778" s="660"/>
      <c r="Q778" s="660"/>
      <c r="BA778" s="418"/>
      <c r="BB778" s="497"/>
      <c r="BC778" s="418"/>
      <c r="BD778" s="418"/>
      <c r="BE778" s="418"/>
      <c r="BF778" s="418"/>
      <c r="BG778" s="418"/>
      <c r="BH778" s="418"/>
      <c r="BI778" s="418"/>
      <c r="BJ778" s="418"/>
      <c r="BK778" s="418"/>
      <c r="BL778" s="418"/>
      <c r="BM778" s="418"/>
      <c r="BN778" s="418"/>
      <c r="BO778" s="418"/>
      <c r="BP778" s="418"/>
      <c r="BQ778" s="418"/>
      <c r="BR778" s="418"/>
      <c r="BS778" s="418"/>
      <c r="BT778" s="418"/>
      <c r="BU778" s="418"/>
      <c r="BV778" s="418"/>
      <c r="BW778" s="418"/>
      <c r="BX778" s="418"/>
      <c r="BY778" s="418"/>
      <c r="BZ778" s="418"/>
      <c r="CA778" s="418"/>
      <c r="CB778" s="418"/>
      <c r="CC778" s="418"/>
      <c r="CD778" s="418"/>
      <c r="CE778" s="418"/>
      <c r="CF778" s="418"/>
      <c r="CG778" s="418"/>
      <c r="CH778" s="418"/>
      <c r="CI778" s="418"/>
      <c r="CJ778" s="418"/>
      <c r="CK778" s="418"/>
      <c r="CL778" s="418"/>
      <c r="CM778" s="418"/>
      <c r="CN778" s="418"/>
      <c r="CO778" s="418"/>
      <c r="CP778" s="418"/>
      <c r="CQ778" s="418"/>
      <c r="CR778" s="418"/>
      <c r="CS778" s="418"/>
      <c r="CT778" s="418"/>
      <c r="CU778" s="418"/>
      <c r="CV778" s="418"/>
      <c r="CW778" s="418"/>
      <c r="CX778" s="418"/>
      <c r="CY778" s="418"/>
      <c r="CZ778" s="418"/>
    </row>
    <row r="779" ht="25.15" customHeight="true" x14ac:dyDescent="0.2">
      <c r="C779" s="660"/>
      <c r="D779" s="660"/>
      <c r="E779" s="660"/>
      <c r="F779" s="660"/>
      <c r="G779" s="660"/>
      <c r="H779" s="660"/>
      <c r="I779" s="660"/>
      <c r="J779" s="660"/>
      <c r="K779" s="660"/>
      <c r="L779" s="660"/>
      <c r="M779" s="660"/>
      <c r="N779" s="660"/>
      <c r="O779" s="660"/>
      <c r="P779" s="660"/>
      <c r="Q779" s="660"/>
      <c r="BA779" s="418"/>
      <c r="BB779" s="497"/>
      <c r="BC779" s="418"/>
      <c r="BD779" s="418"/>
      <c r="BE779" s="418"/>
      <c r="BF779" s="418"/>
      <c r="BG779" s="418"/>
      <c r="BH779" s="418"/>
      <c r="BI779" s="418"/>
      <c r="BJ779" s="418"/>
      <c r="BK779" s="418"/>
      <c r="BL779" s="418"/>
      <c r="BM779" s="418"/>
      <c r="BN779" s="418"/>
      <c r="BO779" s="418"/>
      <c r="BP779" s="418"/>
      <c r="BQ779" s="418"/>
      <c r="BR779" s="418"/>
      <c r="BS779" s="418"/>
      <c r="BT779" s="418"/>
      <c r="BU779" s="418"/>
      <c r="BV779" s="418"/>
      <c r="BW779" s="418"/>
      <c r="BX779" s="418"/>
      <c r="BY779" s="418"/>
      <c r="BZ779" s="418"/>
      <c r="CA779" s="418"/>
      <c r="CB779" s="418"/>
      <c r="CC779" s="418"/>
      <c r="CD779" s="418"/>
      <c r="CE779" s="418"/>
      <c r="CF779" s="418"/>
      <c r="CG779" s="418"/>
      <c r="CH779" s="418"/>
      <c r="CI779" s="418"/>
      <c r="CJ779" s="418"/>
      <c r="CK779" s="418"/>
      <c r="CL779" s="418"/>
      <c r="CM779" s="418"/>
      <c r="CN779" s="418"/>
      <c r="CO779" s="418"/>
      <c r="CP779" s="418"/>
      <c r="CQ779" s="418"/>
      <c r="CR779" s="418"/>
      <c r="CS779" s="418"/>
      <c r="CT779" s="418"/>
      <c r="CU779" s="418"/>
      <c r="CV779" s="418"/>
      <c r="CW779" s="418"/>
      <c r="CX779" s="418"/>
      <c r="CY779" s="418"/>
      <c r="CZ779" s="418"/>
    </row>
    <row r="780" ht="25.15" customHeight="true" x14ac:dyDescent="0.2">
      <c r="C780" s="660"/>
      <c r="D780" s="660"/>
      <c r="E780" s="660"/>
      <c r="F780" s="660"/>
      <c r="G780" s="660"/>
      <c r="H780" s="660"/>
      <c r="I780" s="660"/>
      <c r="J780" s="660"/>
      <c r="K780" s="660"/>
      <c r="L780" s="660"/>
      <c r="M780" s="660"/>
      <c r="N780" s="660"/>
      <c r="O780" s="660"/>
      <c r="P780" s="660"/>
      <c r="Q780" s="660"/>
      <c r="BA780" s="418"/>
      <c r="BB780" s="497"/>
      <c r="BC780" s="418"/>
      <c r="BD780" s="418"/>
      <c r="BE780" s="418"/>
      <c r="BF780" s="418"/>
      <c r="BG780" s="418"/>
      <c r="BH780" s="418"/>
      <c r="BI780" s="418"/>
      <c r="BJ780" s="418"/>
      <c r="BK780" s="418"/>
      <c r="BL780" s="418"/>
      <c r="BM780" s="418"/>
      <c r="BN780" s="418"/>
      <c r="BO780" s="418"/>
      <c r="BP780" s="418"/>
      <c r="BQ780" s="418"/>
      <c r="BR780" s="418"/>
      <c r="BS780" s="418"/>
      <c r="BT780" s="418"/>
      <c r="BU780" s="418"/>
      <c r="BV780" s="418"/>
      <c r="BW780" s="418"/>
      <c r="BX780" s="418"/>
      <c r="BY780" s="418"/>
      <c r="BZ780" s="418"/>
      <c r="CA780" s="418"/>
      <c r="CB780" s="418"/>
      <c r="CC780" s="418"/>
      <c r="CD780" s="418"/>
      <c r="CE780" s="418"/>
      <c r="CF780" s="418"/>
      <c r="CG780" s="418"/>
      <c r="CH780" s="418"/>
      <c r="CI780" s="418"/>
      <c r="CJ780" s="418"/>
      <c r="CK780" s="418"/>
      <c r="CL780" s="418"/>
      <c r="CM780" s="418"/>
      <c r="CN780" s="418"/>
      <c r="CO780" s="418"/>
      <c r="CP780" s="418"/>
      <c r="CQ780" s="418"/>
      <c r="CR780" s="418"/>
      <c r="CS780" s="418"/>
      <c r="CT780" s="418"/>
      <c r="CU780" s="418"/>
      <c r="CV780" s="418"/>
      <c r="CW780" s="418"/>
      <c r="CX780" s="418"/>
      <c r="CY780" s="418"/>
      <c r="CZ780" s="418"/>
    </row>
    <row r="781" ht="25.15" customHeight="true" x14ac:dyDescent="0.2">
      <c r="C781" s="660"/>
      <c r="D781" s="660"/>
      <c r="E781" s="660"/>
      <c r="F781" s="660"/>
      <c r="G781" s="660"/>
      <c r="H781" s="660"/>
      <c r="I781" s="660"/>
      <c r="J781" s="660"/>
      <c r="K781" s="660"/>
      <c r="L781" s="660"/>
      <c r="M781" s="660"/>
      <c r="N781" s="660"/>
      <c r="O781" s="660"/>
      <c r="P781" s="660"/>
      <c r="Q781" s="660"/>
      <c r="BA781" s="418"/>
      <c r="BB781" s="497"/>
      <c r="BC781" s="418"/>
      <c r="BD781" s="418"/>
      <c r="BE781" s="418"/>
      <c r="BF781" s="418"/>
      <c r="BG781" s="418"/>
      <c r="BH781" s="418"/>
      <c r="BI781" s="418"/>
      <c r="BJ781" s="418"/>
      <c r="BK781" s="418"/>
      <c r="BL781" s="418"/>
      <c r="BM781" s="418"/>
      <c r="BN781" s="418"/>
      <c r="BO781" s="418"/>
      <c r="BP781" s="418"/>
      <c r="BQ781" s="418"/>
      <c r="BR781" s="418"/>
      <c r="BS781" s="418"/>
      <c r="BT781" s="418"/>
      <c r="BU781" s="418"/>
      <c r="BV781" s="418"/>
      <c r="BW781" s="418"/>
      <c r="BX781" s="418"/>
      <c r="BY781" s="418"/>
      <c r="BZ781" s="418"/>
      <c r="CA781" s="418"/>
      <c r="CB781" s="418"/>
      <c r="CC781" s="418"/>
      <c r="CD781" s="418"/>
      <c r="CE781" s="418"/>
      <c r="CF781" s="418"/>
      <c r="CG781" s="418"/>
      <c r="CH781" s="418"/>
      <c r="CI781" s="418"/>
      <c r="CJ781" s="418"/>
      <c r="CK781" s="418"/>
      <c r="CL781" s="418"/>
      <c r="CM781" s="418"/>
      <c r="CN781" s="418"/>
      <c r="CO781" s="418"/>
      <c r="CP781" s="418"/>
      <c r="CQ781" s="418"/>
      <c r="CR781" s="418"/>
      <c r="CS781" s="418"/>
      <c r="CT781" s="418"/>
      <c r="CU781" s="418"/>
      <c r="CV781" s="418"/>
      <c r="CW781" s="418"/>
      <c r="CX781" s="418"/>
      <c r="CY781" s="418"/>
      <c r="CZ781" s="418"/>
    </row>
    <row r="782" ht="25.15" customHeight="true" x14ac:dyDescent="0.2">
      <c r="C782" s="660"/>
      <c r="D782" s="660"/>
      <c r="E782" s="660"/>
      <c r="F782" s="660"/>
      <c r="G782" s="660"/>
      <c r="H782" s="660"/>
      <c r="I782" s="660"/>
      <c r="J782" s="660"/>
      <c r="K782" s="660"/>
      <c r="L782" s="660"/>
      <c r="M782" s="660"/>
      <c r="N782" s="660"/>
      <c r="O782" s="660"/>
      <c r="P782" s="660"/>
      <c r="Q782" s="660"/>
      <c r="BA782" s="418"/>
      <c r="BB782" s="497"/>
      <c r="BC782" s="418"/>
      <c r="BD782" s="418"/>
      <c r="BE782" s="418"/>
      <c r="BF782" s="418"/>
      <c r="BG782" s="418"/>
      <c r="BH782" s="418"/>
      <c r="BI782" s="418"/>
      <c r="BJ782" s="418"/>
      <c r="BK782" s="418"/>
      <c r="BL782" s="418"/>
      <c r="BM782" s="418"/>
      <c r="BN782" s="418"/>
      <c r="BO782" s="418"/>
      <c r="BP782" s="418"/>
      <c r="BQ782" s="418"/>
      <c r="BR782" s="418"/>
      <c r="BS782" s="418"/>
      <c r="BT782" s="418"/>
      <c r="BU782" s="418"/>
      <c r="BV782" s="418"/>
      <c r="BW782" s="418"/>
      <c r="BX782" s="418"/>
      <c r="BY782" s="418"/>
      <c r="BZ782" s="418"/>
      <c r="CA782" s="418"/>
      <c r="CB782" s="418"/>
      <c r="CC782" s="418"/>
      <c r="CD782" s="418"/>
      <c r="CE782" s="418"/>
      <c r="CF782" s="418"/>
      <c r="CG782" s="418"/>
      <c r="CH782" s="418"/>
      <c r="CI782" s="418"/>
      <c r="CJ782" s="418"/>
      <c r="CK782" s="418"/>
      <c r="CL782" s="418"/>
      <c r="CM782" s="418"/>
      <c r="CN782" s="418"/>
      <c r="CO782" s="418"/>
      <c r="CP782" s="418"/>
      <c r="CQ782" s="418"/>
      <c r="CR782" s="418"/>
      <c r="CS782" s="418"/>
      <c r="CT782" s="418"/>
      <c r="CU782" s="418"/>
      <c r="CV782" s="418"/>
      <c r="CW782" s="418"/>
      <c r="CX782" s="418"/>
      <c r="CY782" s="418"/>
      <c r="CZ782" s="418"/>
    </row>
    <row r="783" ht="25.15" customHeight="true" x14ac:dyDescent="0.2">
      <c r="C783" s="660"/>
      <c r="D783" s="660"/>
      <c r="E783" s="660"/>
      <c r="F783" s="660"/>
      <c r="G783" s="660"/>
      <c r="H783" s="660"/>
      <c r="I783" s="660"/>
      <c r="J783" s="660"/>
      <c r="K783" s="660"/>
      <c r="L783" s="660"/>
      <c r="M783" s="660"/>
      <c r="N783" s="660"/>
      <c r="O783" s="660"/>
      <c r="P783" s="660"/>
      <c r="Q783" s="660"/>
      <c r="BA783" s="418"/>
      <c r="BB783" s="497"/>
      <c r="BC783" s="418"/>
      <c r="BD783" s="418"/>
      <c r="BE783" s="418"/>
      <c r="BF783" s="418"/>
      <c r="BG783" s="418"/>
      <c r="BH783" s="418"/>
      <c r="BI783" s="418"/>
      <c r="BJ783" s="418"/>
      <c r="BK783" s="418"/>
      <c r="BL783" s="418"/>
      <c r="BM783" s="418"/>
      <c r="BN783" s="418"/>
      <c r="BO783" s="418"/>
      <c r="BP783" s="418"/>
      <c r="BQ783" s="418"/>
      <c r="BR783" s="418"/>
      <c r="BS783" s="418"/>
      <c r="BT783" s="418"/>
      <c r="BU783" s="418"/>
      <c r="BV783" s="418"/>
      <c r="BW783" s="418"/>
      <c r="BX783" s="418"/>
      <c r="BY783" s="418"/>
      <c r="BZ783" s="418"/>
      <c r="CA783" s="418"/>
      <c r="CB783" s="418"/>
      <c r="CC783" s="418"/>
      <c r="CD783" s="418"/>
      <c r="CE783" s="418"/>
      <c r="CF783" s="418"/>
      <c r="CG783" s="418"/>
      <c r="CH783" s="418"/>
      <c r="CI783" s="418"/>
      <c r="CJ783" s="418"/>
      <c r="CK783" s="418"/>
      <c r="CL783" s="418"/>
      <c r="CM783" s="418"/>
      <c r="CN783" s="418"/>
      <c r="CO783" s="418"/>
      <c r="CP783" s="418"/>
      <c r="CQ783" s="418"/>
      <c r="CR783" s="418"/>
      <c r="CS783" s="418"/>
      <c r="CT783" s="418"/>
      <c r="CU783" s="418"/>
      <c r="CV783" s="418"/>
      <c r="CW783" s="418"/>
      <c r="CX783" s="418"/>
      <c r="CY783" s="418"/>
      <c r="CZ783" s="418"/>
    </row>
    <row r="784" ht="25.15" customHeight="true" x14ac:dyDescent="0.2">
      <c r="C784" s="660"/>
      <c r="D784" s="660"/>
      <c r="E784" s="660"/>
      <c r="F784" s="660"/>
      <c r="G784" s="660"/>
      <c r="H784" s="660"/>
      <c r="I784" s="660"/>
      <c r="J784" s="660"/>
      <c r="K784" s="660"/>
      <c r="L784" s="660"/>
      <c r="M784" s="660"/>
      <c r="N784" s="660"/>
      <c r="O784" s="660"/>
      <c r="P784" s="660"/>
      <c r="Q784" s="660"/>
      <c r="BA784" s="418"/>
      <c r="BB784" s="497"/>
      <c r="BC784" s="418"/>
      <c r="BD784" s="418"/>
      <c r="BE784" s="418"/>
      <c r="BF784" s="418"/>
      <c r="BG784" s="418"/>
      <c r="BH784" s="418"/>
      <c r="BI784" s="418"/>
      <c r="BJ784" s="418"/>
      <c r="BK784" s="418"/>
      <c r="BL784" s="418"/>
      <c r="BM784" s="418"/>
      <c r="BN784" s="418"/>
      <c r="BO784" s="418"/>
      <c r="BP784" s="418"/>
      <c r="BQ784" s="418"/>
      <c r="BR784" s="418"/>
      <c r="BS784" s="418"/>
      <c r="BT784" s="418"/>
      <c r="BU784" s="418"/>
      <c r="BV784" s="418"/>
      <c r="BW784" s="418"/>
      <c r="BX784" s="418"/>
      <c r="BY784" s="418"/>
      <c r="BZ784" s="418"/>
      <c r="CA784" s="418"/>
      <c r="CB784" s="418"/>
      <c r="CC784" s="418"/>
      <c r="CD784" s="418"/>
      <c r="CE784" s="418"/>
      <c r="CF784" s="418"/>
      <c r="CG784" s="418"/>
      <c r="CH784" s="418"/>
      <c r="CI784" s="418"/>
      <c r="CJ784" s="418"/>
      <c r="CK784" s="418"/>
      <c r="CL784" s="418"/>
      <c r="CM784" s="418"/>
      <c r="CN784" s="418"/>
      <c r="CO784" s="418"/>
      <c r="CP784" s="418"/>
      <c r="CQ784" s="418"/>
      <c r="CR784" s="418"/>
      <c r="CS784" s="418"/>
      <c r="CT784" s="418"/>
      <c r="CU784" s="418"/>
      <c r="CV784" s="418"/>
      <c r="CW784" s="418"/>
      <c r="CX784" s="418"/>
      <c r="CY784" s="418"/>
      <c r="CZ784" s="418"/>
    </row>
    <row r="785" ht="25.15" customHeight="true" x14ac:dyDescent="0.2">
      <c r="C785" s="660"/>
      <c r="D785" s="660"/>
      <c r="E785" s="660"/>
      <c r="F785" s="660"/>
      <c r="G785" s="660"/>
      <c r="H785" s="660"/>
      <c r="I785" s="660"/>
      <c r="J785" s="660"/>
      <c r="K785" s="660"/>
      <c r="L785" s="660"/>
      <c r="M785" s="660"/>
      <c r="N785" s="660"/>
      <c r="O785" s="660"/>
      <c r="P785" s="660"/>
      <c r="Q785" s="660"/>
      <c r="BA785" s="418"/>
      <c r="BB785" s="497"/>
      <c r="BC785" s="418"/>
      <c r="BD785" s="418"/>
      <c r="BE785" s="418"/>
      <c r="BF785" s="418"/>
      <c r="BG785" s="418"/>
      <c r="BH785" s="418"/>
      <c r="BI785" s="418"/>
      <c r="BJ785" s="418"/>
      <c r="BK785" s="418"/>
      <c r="BL785" s="418"/>
      <c r="BM785" s="418"/>
      <c r="BN785" s="418"/>
      <c r="BO785" s="418"/>
      <c r="BP785" s="418"/>
      <c r="BQ785" s="418"/>
      <c r="BR785" s="418"/>
      <c r="BS785" s="418"/>
      <c r="BT785" s="418"/>
      <c r="BU785" s="418"/>
      <c r="BV785" s="418"/>
      <c r="BW785" s="418"/>
      <c r="BX785" s="418"/>
      <c r="BY785" s="418"/>
      <c r="BZ785" s="418"/>
      <c r="CA785" s="418"/>
      <c r="CB785" s="418"/>
      <c r="CC785" s="418"/>
      <c r="CD785" s="418"/>
      <c r="CE785" s="418"/>
      <c r="CF785" s="418"/>
      <c r="CG785" s="418"/>
      <c r="CH785" s="418"/>
      <c r="CI785" s="418"/>
      <c r="CJ785" s="418"/>
      <c r="CK785" s="418"/>
      <c r="CL785" s="418"/>
      <c r="CM785" s="418"/>
      <c r="CN785" s="418"/>
      <c r="CO785" s="418"/>
      <c r="CP785" s="418"/>
      <c r="CQ785" s="418"/>
      <c r="CR785" s="418"/>
      <c r="CS785" s="418"/>
      <c r="CT785" s="418"/>
      <c r="CU785" s="418"/>
      <c r="CV785" s="418"/>
      <c r="CW785" s="418"/>
      <c r="CX785" s="418"/>
      <c r="CY785" s="418"/>
      <c r="CZ785" s="418"/>
    </row>
    <row r="786" ht="25.15" customHeight="true" x14ac:dyDescent="0.2">
      <c r="C786" s="660"/>
      <c r="D786" s="660"/>
      <c r="E786" s="660"/>
      <c r="F786" s="660"/>
      <c r="G786" s="660"/>
      <c r="H786" s="660"/>
      <c r="I786" s="660"/>
      <c r="J786" s="660"/>
      <c r="K786" s="660"/>
      <c r="L786" s="660"/>
      <c r="M786" s="660"/>
      <c r="N786" s="660"/>
      <c r="O786" s="660"/>
      <c r="P786" s="660"/>
      <c r="Q786" s="660"/>
      <c r="BA786" s="418"/>
      <c r="BB786" s="497"/>
      <c r="BC786" s="418"/>
      <c r="BD786" s="418"/>
      <c r="BE786" s="418"/>
      <c r="BF786" s="418"/>
      <c r="BG786" s="418"/>
      <c r="BH786" s="418"/>
      <c r="BI786" s="418"/>
      <c r="BJ786" s="418"/>
      <c r="BK786" s="418"/>
      <c r="BL786" s="418"/>
      <c r="BM786" s="418"/>
      <c r="BN786" s="418"/>
      <c r="BO786" s="418"/>
      <c r="BP786" s="418"/>
      <c r="BQ786" s="418"/>
      <c r="BR786" s="418"/>
      <c r="BS786" s="418"/>
      <c r="BT786" s="418"/>
      <c r="BU786" s="418"/>
      <c r="BV786" s="418"/>
      <c r="BW786" s="418"/>
      <c r="BX786" s="418"/>
      <c r="BY786" s="418"/>
      <c r="BZ786" s="418"/>
      <c r="CA786" s="418"/>
      <c r="CB786" s="418"/>
      <c r="CC786" s="418"/>
      <c r="CD786" s="418"/>
      <c r="CE786" s="418"/>
      <c r="CF786" s="418"/>
      <c r="CG786" s="418"/>
      <c r="CH786" s="418"/>
      <c r="CI786" s="418"/>
      <c r="CJ786" s="418"/>
      <c r="CK786" s="418"/>
      <c r="CL786" s="418"/>
      <c r="CM786" s="418"/>
      <c r="CN786" s="418"/>
      <c r="CO786" s="418"/>
      <c r="CP786" s="418"/>
      <c r="CQ786" s="418"/>
      <c r="CR786" s="418"/>
      <c r="CS786" s="418"/>
      <c r="CT786" s="418"/>
      <c r="CU786" s="418"/>
      <c r="CV786" s="418"/>
      <c r="CW786" s="418"/>
      <c r="CX786" s="418"/>
      <c r="CY786" s="418"/>
      <c r="CZ786" s="418"/>
    </row>
    <row r="787" ht="25.15" customHeight="true" x14ac:dyDescent="0.2">
      <c r="C787" s="660"/>
      <c r="D787" s="660"/>
      <c r="E787" s="660"/>
      <c r="F787" s="660"/>
      <c r="G787" s="660"/>
      <c r="H787" s="660"/>
      <c r="I787" s="660"/>
      <c r="J787" s="660"/>
      <c r="K787" s="660"/>
      <c r="L787" s="660"/>
      <c r="M787" s="660"/>
      <c r="N787" s="660"/>
      <c r="O787" s="660"/>
      <c r="P787" s="660"/>
      <c r="Q787" s="660"/>
      <c r="BA787" s="418"/>
      <c r="BB787" s="497"/>
      <c r="BC787" s="418"/>
      <c r="BD787" s="418"/>
      <c r="BE787" s="418"/>
      <c r="BF787" s="418"/>
      <c r="BG787" s="418"/>
      <c r="BH787" s="418"/>
      <c r="BI787" s="418"/>
      <c r="BJ787" s="418"/>
      <c r="BK787" s="418"/>
      <c r="BL787" s="418"/>
      <c r="BM787" s="418"/>
      <c r="BN787" s="418"/>
      <c r="BO787" s="418"/>
      <c r="BP787" s="418"/>
      <c r="BQ787" s="418"/>
      <c r="BR787" s="418"/>
      <c r="BS787" s="418"/>
      <c r="BT787" s="418"/>
      <c r="BU787" s="418"/>
      <c r="BV787" s="418"/>
      <c r="BW787" s="418"/>
      <c r="BX787" s="418"/>
      <c r="BY787" s="418"/>
      <c r="BZ787" s="418"/>
      <c r="CA787" s="418"/>
      <c r="CB787" s="418"/>
      <c r="CC787" s="418"/>
      <c r="CD787" s="418"/>
      <c r="CE787" s="418"/>
      <c r="CF787" s="418"/>
      <c r="CG787" s="418"/>
      <c r="CH787" s="418"/>
      <c r="CI787" s="418"/>
      <c r="CJ787" s="418"/>
      <c r="CK787" s="418"/>
      <c r="CL787" s="418"/>
      <c r="CM787" s="418"/>
      <c r="CN787" s="418"/>
      <c r="CO787" s="418"/>
      <c r="CP787" s="418"/>
      <c r="CQ787" s="418"/>
      <c r="CR787" s="418"/>
      <c r="CS787" s="418"/>
      <c r="CT787" s="418"/>
      <c r="CU787" s="418"/>
      <c r="CV787" s="418"/>
      <c r="CW787" s="418"/>
      <c r="CX787" s="418"/>
      <c r="CY787" s="418"/>
      <c r="CZ787" s="418"/>
    </row>
    <row r="788" ht="25.15" customHeight="true" x14ac:dyDescent="0.2">
      <c r="C788" s="660"/>
      <c r="D788" s="660"/>
      <c r="E788" s="660"/>
      <c r="F788" s="660"/>
      <c r="G788" s="660"/>
      <c r="H788" s="660"/>
      <c r="I788" s="660"/>
      <c r="J788" s="660"/>
      <c r="K788" s="660"/>
      <c r="L788" s="660"/>
      <c r="M788" s="660"/>
      <c r="N788" s="660"/>
      <c r="O788" s="660"/>
      <c r="P788" s="660"/>
      <c r="Q788" s="660"/>
      <c r="BA788" s="418"/>
      <c r="BB788" s="497"/>
      <c r="BC788" s="418"/>
      <c r="BD788" s="418"/>
      <c r="BE788" s="418"/>
      <c r="BF788" s="418"/>
      <c r="BG788" s="418"/>
      <c r="BH788" s="418"/>
      <c r="BI788" s="418"/>
      <c r="BJ788" s="418"/>
      <c r="BK788" s="418"/>
      <c r="BL788" s="418"/>
      <c r="BM788" s="418"/>
      <c r="BN788" s="418"/>
      <c r="BO788" s="418"/>
      <c r="BP788" s="418"/>
      <c r="BQ788" s="418"/>
      <c r="BR788" s="418"/>
      <c r="BS788" s="418"/>
      <c r="BT788" s="418"/>
      <c r="BU788" s="418"/>
      <c r="BV788" s="418"/>
      <c r="BW788" s="418"/>
      <c r="BX788" s="418"/>
      <c r="BY788" s="418"/>
      <c r="BZ788" s="418"/>
      <c r="CA788" s="418"/>
      <c r="CB788" s="418"/>
      <c r="CC788" s="418"/>
      <c r="CD788" s="418"/>
      <c r="CE788" s="418"/>
      <c r="CF788" s="418"/>
      <c r="CG788" s="418"/>
      <c r="CH788" s="418"/>
      <c r="CI788" s="418"/>
      <c r="CJ788" s="418"/>
      <c r="CK788" s="418"/>
      <c r="CL788" s="418"/>
      <c r="CM788" s="418"/>
      <c r="CN788" s="418"/>
      <c r="CO788" s="418"/>
      <c r="CP788" s="418"/>
      <c r="CQ788" s="418"/>
      <c r="CR788" s="418"/>
      <c r="CS788" s="418"/>
      <c r="CT788" s="418"/>
      <c r="CU788" s="418"/>
      <c r="CV788" s="418"/>
      <c r="CW788" s="418"/>
      <c r="CX788" s="418"/>
      <c r="CY788" s="418"/>
      <c r="CZ788" s="418"/>
    </row>
    <row r="789" ht="25.15" customHeight="true" x14ac:dyDescent="0.2">
      <c r="C789" s="660"/>
      <c r="D789" s="660"/>
      <c r="E789" s="660"/>
      <c r="F789" s="660"/>
      <c r="G789" s="660"/>
      <c r="H789" s="660"/>
      <c r="I789" s="660"/>
      <c r="J789" s="660"/>
      <c r="K789" s="660"/>
      <c r="L789" s="660"/>
      <c r="M789" s="660"/>
      <c r="N789" s="660"/>
      <c r="O789" s="660"/>
      <c r="P789" s="660"/>
      <c r="Q789" s="660"/>
      <c r="BA789" s="418"/>
      <c r="BB789" s="497"/>
      <c r="BC789" s="418"/>
      <c r="BD789" s="418"/>
      <c r="BE789" s="418"/>
      <c r="BF789" s="418"/>
      <c r="BG789" s="418"/>
      <c r="BH789" s="418"/>
      <c r="BI789" s="418"/>
      <c r="BJ789" s="418"/>
      <c r="BK789" s="418"/>
      <c r="BL789" s="418"/>
      <c r="BM789" s="418"/>
      <c r="BN789" s="418"/>
      <c r="BO789" s="418"/>
      <c r="BP789" s="418"/>
      <c r="BQ789" s="418"/>
      <c r="BR789" s="418"/>
      <c r="BS789" s="418"/>
      <c r="BT789" s="418"/>
      <c r="BU789" s="418"/>
      <c r="BV789" s="418"/>
      <c r="BW789" s="418"/>
      <c r="BX789" s="418"/>
      <c r="BY789" s="418"/>
      <c r="BZ789" s="418"/>
      <c r="CA789" s="418"/>
      <c r="CB789" s="418"/>
      <c r="CC789" s="418"/>
      <c r="CD789" s="418"/>
      <c r="CE789" s="418"/>
      <c r="CF789" s="418"/>
      <c r="CG789" s="418"/>
      <c r="CH789" s="418"/>
      <c r="CI789" s="418"/>
      <c r="CJ789" s="418"/>
      <c r="CK789" s="418"/>
      <c r="CL789" s="418"/>
      <c r="CM789" s="418"/>
      <c r="CN789" s="418"/>
      <c r="CO789" s="418"/>
      <c r="CP789" s="418"/>
      <c r="CQ789" s="418"/>
      <c r="CR789" s="418"/>
      <c r="CS789" s="418"/>
      <c r="CT789" s="418"/>
      <c r="CU789" s="418"/>
      <c r="CV789" s="418"/>
      <c r="CW789" s="418"/>
      <c r="CX789" s="418"/>
      <c r="CY789" s="418"/>
      <c r="CZ789" s="418"/>
    </row>
    <row r="790" ht="25.15" customHeight="true" x14ac:dyDescent="0.2">
      <c r="C790" s="660"/>
      <c r="D790" s="660"/>
      <c r="E790" s="660"/>
      <c r="F790" s="660"/>
      <c r="G790" s="660"/>
      <c r="H790" s="660"/>
      <c r="I790" s="660"/>
      <c r="J790" s="660"/>
      <c r="K790" s="660"/>
      <c r="L790" s="660"/>
      <c r="M790" s="660"/>
      <c r="N790" s="660"/>
      <c r="O790" s="660"/>
      <c r="P790" s="660"/>
      <c r="Q790" s="660"/>
      <c r="BA790" s="418"/>
      <c r="BB790" s="497"/>
      <c r="BC790" s="418"/>
      <c r="BD790" s="418"/>
      <c r="BE790" s="418"/>
      <c r="BF790" s="418"/>
      <c r="BG790" s="418"/>
      <c r="BH790" s="418"/>
      <c r="BI790" s="418"/>
      <c r="BJ790" s="418"/>
      <c r="BK790" s="418"/>
      <c r="BL790" s="418"/>
      <c r="BM790" s="418"/>
      <c r="BN790" s="418"/>
      <c r="BO790" s="418"/>
      <c r="BP790" s="418"/>
      <c r="BQ790" s="418"/>
      <c r="BR790" s="418"/>
      <c r="BS790" s="418"/>
      <c r="BT790" s="418"/>
      <c r="BU790" s="418"/>
      <c r="BV790" s="418"/>
      <c r="BW790" s="418"/>
      <c r="BX790" s="418"/>
      <c r="BY790" s="418"/>
      <c r="BZ790" s="418"/>
      <c r="CA790" s="418"/>
      <c r="CB790" s="418"/>
      <c r="CC790" s="418"/>
      <c r="CD790" s="418"/>
      <c r="CE790" s="418"/>
      <c r="CF790" s="418"/>
      <c r="CG790" s="418"/>
      <c r="CH790" s="418"/>
      <c r="CI790" s="418"/>
      <c r="CJ790" s="418"/>
      <c r="CK790" s="418"/>
      <c r="CL790" s="418"/>
      <c r="CM790" s="418"/>
      <c r="CN790" s="418"/>
      <c r="CO790" s="418"/>
      <c r="CP790" s="418"/>
      <c r="CQ790" s="418"/>
      <c r="CR790" s="418"/>
      <c r="CS790" s="418"/>
      <c r="CT790" s="418"/>
      <c r="CU790" s="418"/>
      <c r="CV790" s="418"/>
      <c r="CW790" s="418"/>
      <c r="CX790" s="418"/>
      <c r="CY790" s="418"/>
      <c r="CZ790" s="418"/>
    </row>
    <row r="791" ht="25.15" customHeight="true" x14ac:dyDescent="0.2">
      <c r="C791" s="660"/>
      <c r="D791" s="660"/>
      <c r="E791" s="660"/>
      <c r="F791" s="660"/>
      <c r="G791" s="660"/>
      <c r="H791" s="660"/>
      <c r="I791" s="660"/>
      <c r="J791" s="660"/>
      <c r="K791" s="660"/>
      <c r="L791" s="660"/>
      <c r="M791" s="660"/>
      <c r="N791" s="660"/>
      <c r="O791" s="660"/>
      <c r="P791" s="660"/>
      <c r="Q791" s="660"/>
      <c r="BA791" s="418"/>
      <c r="BB791" s="497"/>
      <c r="BC791" s="418"/>
      <c r="BD791" s="418"/>
      <c r="BE791" s="418"/>
      <c r="BF791" s="418"/>
      <c r="BG791" s="418"/>
      <c r="BH791" s="418"/>
      <c r="BI791" s="418"/>
      <c r="BJ791" s="418"/>
      <c r="BK791" s="418"/>
      <c r="BL791" s="418"/>
      <c r="BM791" s="418"/>
      <c r="BN791" s="418"/>
      <c r="BO791" s="418"/>
      <c r="BP791" s="418"/>
      <c r="BQ791" s="418"/>
      <c r="BR791" s="418"/>
      <c r="BS791" s="418"/>
      <c r="BT791" s="418"/>
      <c r="BU791" s="418"/>
      <c r="BV791" s="418"/>
      <c r="BW791" s="418"/>
      <c r="BX791" s="418"/>
      <c r="BY791" s="418"/>
      <c r="BZ791" s="418"/>
      <c r="CA791" s="418"/>
      <c r="CB791" s="418"/>
      <c r="CC791" s="418"/>
      <c r="CD791" s="418"/>
      <c r="CE791" s="418"/>
      <c r="CF791" s="418"/>
      <c r="CG791" s="418"/>
      <c r="CH791" s="418"/>
      <c r="CI791" s="418"/>
      <c r="CJ791" s="418"/>
      <c r="CK791" s="418"/>
      <c r="CL791" s="418"/>
      <c r="CM791" s="418"/>
      <c r="CN791" s="418"/>
      <c r="CO791" s="418"/>
      <c r="CP791" s="418"/>
      <c r="CQ791" s="418"/>
      <c r="CR791" s="418"/>
      <c r="CS791" s="418"/>
      <c r="CT791" s="418"/>
      <c r="CU791" s="418"/>
      <c r="CV791" s="418"/>
      <c r="CW791" s="418"/>
      <c r="CX791" s="418"/>
      <c r="CY791" s="418"/>
      <c r="CZ791" s="418"/>
    </row>
    <row r="792" ht="25.15" customHeight="true" x14ac:dyDescent="0.2">
      <c r="C792" s="660"/>
      <c r="D792" s="660"/>
      <c r="E792" s="660"/>
      <c r="F792" s="660"/>
      <c r="G792" s="660"/>
      <c r="H792" s="660"/>
      <c r="I792" s="660"/>
      <c r="J792" s="660"/>
      <c r="K792" s="660"/>
      <c r="L792" s="660"/>
      <c r="M792" s="660"/>
      <c r="N792" s="660"/>
      <c r="O792" s="660"/>
      <c r="P792" s="660"/>
      <c r="Q792" s="660"/>
      <c r="BA792" s="418"/>
      <c r="BB792" s="497"/>
      <c r="BC792" s="418"/>
      <c r="BD792" s="418"/>
      <c r="BE792" s="418"/>
      <c r="BF792" s="418"/>
      <c r="BG792" s="418"/>
      <c r="BH792" s="418"/>
      <c r="BI792" s="418"/>
      <c r="BJ792" s="418"/>
      <c r="BK792" s="418"/>
      <c r="BL792" s="418"/>
      <c r="BM792" s="418"/>
      <c r="BN792" s="418"/>
      <c r="BO792" s="418"/>
      <c r="BP792" s="418"/>
      <c r="BQ792" s="418"/>
      <c r="BR792" s="418"/>
      <c r="BS792" s="418"/>
      <c r="BT792" s="418"/>
      <c r="BU792" s="418"/>
      <c r="BV792" s="418"/>
      <c r="BW792" s="418"/>
      <c r="BX792" s="418"/>
      <c r="BY792" s="418"/>
      <c r="BZ792" s="418"/>
      <c r="CA792" s="418"/>
      <c r="CB792" s="418"/>
      <c r="CC792" s="418"/>
      <c r="CD792" s="418"/>
      <c r="CE792" s="418"/>
      <c r="CF792" s="418"/>
      <c r="CG792" s="418"/>
      <c r="CH792" s="418"/>
      <c r="CI792" s="418"/>
      <c r="CJ792" s="418"/>
      <c r="CK792" s="418"/>
      <c r="CL792" s="418"/>
      <c r="CM792" s="418"/>
      <c r="CN792" s="418"/>
      <c r="CO792" s="418"/>
      <c r="CP792" s="418"/>
      <c r="CQ792" s="418"/>
      <c r="CR792" s="418"/>
      <c r="CS792" s="418"/>
      <c r="CT792" s="418"/>
      <c r="CU792" s="418"/>
      <c r="CV792" s="418"/>
      <c r="CW792" s="418"/>
      <c r="CX792" s="418"/>
      <c r="CY792" s="418"/>
      <c r="CZ792" s="418"/>
    </row>
    <row r="793" ht="25.15" customHeight="true" x14ac:dyDescent="0.2">
      <c r="C793" s="660"/>
      <c r="D793" s="660"/>
      <c r="E793" s="660"/>
      <c r="F793" s="660"/>
      <c r="G793" s="660"/>
      <c r="H793" s="660"/>
      <c r="I793" s="660"/>
      <c r="J793" s="660"/>
      <c r="K793" s="660"/>
      <c r="L793" s="660"/>
      <c r="M793" s="660"/>
      <c r="N793" s="660"/>
      <c r="O793" s="660"/>
      <c r="P793" s="660"/>
      <c r="Q793" s="660"/>
      <c r="BA793" s="418"/>
      <c r="BB793" s="497"/>
      <c r="BC793" s="418"/>
      <c r="BD793" s="418"/>
      <c r="BE793" s="418"/>
      <c r="BF793" s="418"/>
      <c r="BG793" s="418"/>
      <c r="BH793" s="418"/>
      <c r="BI793" s="418"/>
      <c r="BJ793" s="418"/>
      <c r="BK793" s="418"/>
      <c r="BL793" s="418"/>
      <c r="BM793" s="418"/>
      <c r="BN793" s="418"/>
      <c r="BO793" s="418"/>
      <c r="BP793" s="418"/>
      <c r="BQ793" s="418"/>
      <c r="BR793" s="418"/>
      <c r="BS793" s="418"/>
      <c r="BT793" s="418"/>
      <c r="BU793" s="418"/>
      <c r="BV793" s="418"/>
      <c r="BW793" s="418"/>
      <c r="BX793" s="418"/>
      <c r="BY793" s="418"/>
      <c r="BZ793" s="418"/>
      <c r="CA793" s="418"/>
      <c r="CB793" s="418"/>
      <c r="CC793" s="418"/>
      <c r="CD793" s="418"/>
      <c r="CE793" s="418"/>
      <c r="CF793" s="418"/>
      <c r="CG793" s="418"/>
      <c r="CH793" s="418"/>
      <c r="CI793" s="418"/>
      <c r="CJ793" s="418"/>
      <c r="CK793" s="418"/>
      <c r="CL793" s="418"/>
      <c r="CM793" s="418"/>
      <c r="CN793" s="418"/>
      <c r="CO793" s="418"/>
      <c r="CP793" s="418"/>
      <c r="CQ793" s="418"/>
      <c r="CR793" s="418"/>
      <c r="CS793" s="418"/>
      <c r="CT793" s="418"/>
      <c r="CU793" s="418"/>
      <c r="CV793" s="418"/>
      <c r="CW793" s="418"/>
      <c r="CX793" s="418"/>
      <c r="CY793" s="418"/>
      <c r="CZ793" s="418"/>
    </row>
    <row r="794" ht="25.15" customHeight="true" x14ac:dyDescent="0.2">
      <c r="C794" s="660"/>
      <c r="D794" s="660"/>
      <c r="E794" s="660"/>
      <c r="F794" s="660"/>
      <c r="G794" s="660"/>
      <c r="H794" s="660"/>
      <c r="I794" s="660"/>
      <c r="J794" s="660"/>
      <c r="K794" s="660"/>
      <c r="L794" s="660"/>
      <c r="M794" s="660"/>
      <c r="N794" s="660"/>
      <c r="O794" s="660"/>
      <c r="P794" s="660"/>
      <c r="Q794" s="660"/>
      <c r="BA794" s="418"/>
      <c r="BB794" s="497"/>
      <c r="BC794" s="418"/>
      <c r="BD794" s="418"/>
      <c r="BE794" s="418"/>
      <c r="BF794" s="418"/>
      <c r="BG794" s="418"/>
      <c r="BH794" s="418"/>
      <c r="BI794" s="418"/>
      <c r="BJ794" s="418"/>
      <c r="BK794" s="418"/>
      <c r="BL794" s="418"/>
      <c r="BM794" s="418"/>
      <c r="BN794" s="418"/>
      <c r="BO794" s="418"/>
      <c r="BP794" s="418"/>
      <c r="BQ794" s="418"/>
      <c r="BR794" s="418"/>
      <c r="BS794" s="418"/>
      <c r="BT794" s="418"/>
      <c r="BU794" s="418"/>
      <c r="BV794" s="418"/>
      <c r="BW794" s="418"/>
      <c r="BX794" s="418"/>
      <c r="BY794" s="418"/>
      <c r="BZ794" s="418"/>
      <c r="CA794" s="418"/>
      <c r="CB794" s="418"/>
      <c r="CC794" s="418"/>
      <c r="CD794" s="418"/>
      <c r="CE794" s="418"/>
      <c r="CF794" s="418"/>
      <c r="CG794" s="418"/>
      <c r="CH794" s="418"/>
      <c r="CI794" s="418"/>
      <c r="CJ794" s="418"/>
      <c r="CK794" s="418"/>
      <c r="CL794" s="418"/>
      <c r="CM794" s="418"/>
      <c r="CN794" s="418"/>
      <c r="CO794" s="418"/>
      <c r="CP794" s="418"/>
      <c r="CQ794" s="418"/>
      <c r="CR794" s="418"/>
      <c r="CS794" s="418"/>
      <c r="CT794" s="418"/>
      <c r="CU794" s="418"/>
      <c r="CV794" s="418"/>
      <c r="CW794" s="418"/>
      <c r="CX794" s="418"/>
      <c r="CY794" s="418"/>
      <c r="CZ794" s="418"/>
    </row>
    <row r="795" ht="25.15" customHeight="true" x14ac:dyDescent="0.2">
      <c r="C795" s="660"/>
      <c r="D795" s="660"/>
      <c r="E795" s="660"/>
      <c r="F795" s="660"/>
      <c r="G795" s="660"/>
      <c r="H795" s="660"/>
      <c r="I795" s="660"/>
      <c r="J795" s="660"/>
      <c r="K795" s="660"/>
      <c r="L795" s="660"/>
      <c r="M795" s="660"/>
      <c r="N795" s="660"/>
      <c r="O795" s="660"/>
      <c r="P795" s="660"/>
      <c r="Q795" s="660"/>
      <c r="BA795" s="418"/>
      <c r="BB795" s="497"/>
      <c r="BC795" s="418"/>
      <c r="BD795" s="418"/>
      <c r="BE795" s="418"/>
      <c r="BF795" s="418"/>
      <c r="BG795" s="418"/>
      <c r="BH795" s="418"/>
      <c r="BI795" s="418"/>
      <c r="BJ795" s="418"/>
      <c r="BK795" s="418"/>
      <c r="BL795" s="418"/>
      <c r="BM795" s="418"/>
      <c r="BN795" s="418"/>
      <c r="BO795" s="418"/>
      <c r="BP795" s="418"/>
      <c r="BQ795" s="418"/>
      <c r="BR795" s="418"/>
      <c r="BS795" s="418"/>
      <c r="BT795" s="418"/>
      <c r="BU795" s="418"/>
      <c r="BV795" s="418"/>
      <c r="BW795" s="418"/>
      <c r="BX795" s="418"/>
      <c r="BY795" s="418"/>
      <c r="BZ795" s="418"/>
      <c r="CA795" s="418"/>
      <c r="CB795" s="418"/>
      <c r="CC795" s="418"/>
      <c r="CD795" s="418"/>
      <c r="CE795" s="418"/>
      <c r="CF795" s="418"/>
      <c r="CG795" s="418"/>
      <c r="CH795" s="418"/>
      <c r="CI795" s="418"/>
      <c r="CJ795" s="418"/>
      <c r="CK795" s="418"/>
      <c r="CL795" s="418"/>
      <c r="CM795" s="418"/>
      <c r="CN795" s="418"/>
      <c r="CO795" s="418"/>
      <c r="CP795" s="418"/>
      <c r="CQ795" s="418"/>
      <c r="CR795" s="418"/>
      <c r="CS795" s="418"/>
      <c r="CT795" s="418"/>
      <c r="CU795" s="418"/>
      <c r="CV795" s="418"/>
      <c r="CW795" s="418"/>
      <c r="CX795" s="418"/>
      <c r="CY795" s="418"/>
      <c r="CZ795" s="418"/>
    </row>
    <row r="796" ht="25.15" customHeight="true" x14ac:dyDescent="0.2">
      <c r="C796" s="660"/>
      <c r="D796" s="660"/>
      <c r="E796" s="660"/>
      <c r="F796" s="660"/>
      <c r="G796" s="660"/>
      <c r="H796" s="660"/>
      <c r="I796" s="660"/>
      <c r="J796" s="660"/>
      <c r="K796" s="660"/>
      <c r="L796" s="660"/>
      <c r="M796" s="660"/>
      <c r="N796" s="660"/>
      <c r="O796" s="660"/>
      <c r="P796" s="660"/>
      <c r="Q796" s="660"/>
      <c r="BA796" s="418"/>
      <c r="BB796" s="497"/>
      <c r="BC796" s="418"/>
      <c r="BD796" s="418"/>
      <c r="BE796" s="418"/>
      <c r="BF796" s="418"/>
      <c r="BG796" s="418"/>
      <c r="BH796" s="418"/>
      <c r="BI796" s="418"/>
      <c r="BJ796" s="418"/>
      <c r="BK796" s="418"/>
      <c r="BL796" s="418"/>
      <c r="BM796" s="418"/>
      <c r="BN796" s="418"/>
      <c r="BO796" s="418"/>
      <c r="BP796" s="418"/>
      <c r="BQ796" s="418"/>
      <c r="BR796" s="418"/>
      <c r="BS796" s="418"/>
      <c r="BT796" s="418"/>
      <c r="BU796" s="418"/>
      <c r="BV796" s="418"/>
      <c r="BW796" s="418"/>
      <c r="BX796" s="418"/>
      <c r="BY796" s="418"/>
      <c r="BZ796" s="418"/>
      <c r="CA796" s="418"/>
      <c r="CB796" s="418"/>
      <c r="CC796" s="418"/>
      <c r="CD796" s="418"/>
      <c r="CE796" s="418"/>
      <c r="CF796" s="418"/>
      <c r="CG796" s="418"/>
      <c r="CH796" s="418"/>
      <c r="CI796" s="418"/>
      <c r="CJ796" s="418"/>
      <c r="CK796" s="418"/>
      <c r="CL796" s="418"/>
      <c r="CM796" s="418"/>
      <c r="CN796" s="418"/>
      <c r="CO796" s="418"/>
      <c r="CP796" s="418"/>
      <c r="CQ796" s="418"/>
      <c r="CR796" s="418"/>
      <c r="CS796" s="418"/>
      <c r="CT796" s="418"/>
      <c r="CU796" s="418"/>
      <c r="CV796" s="418"/>
      <c r="CW796" s="418"/>
      <c r="CX796" s="418"/>
      <c r="CY796" s="418"/>
      <c r="CZ796" s="418"/>
    </row>
    <row r="797" ht="25.15" customHeight="true" x14ac:dyDescent="0.2">
      <c r="C797" s="660"/>
      <c r="D797" s="660"/>
      <c r="E797" s="660"/>
      <c r="F797" s="660"/>
      <c r="G797" s="660"/>
      <c r="H797" s="660"/>
      <c r="I797" s="660"/>
      <c r="J797" s="660"/>
      <c r="K797" s="660"/>
      <c r="L797" s="660"/>
      <c r="M797" s="660"/>
      <c r="N797" s="660"/>
      <c r="O797" s="660"/>
      <c r="P797" s="660"/>
      <c r="Q797" s="660"/>
      <c r="BA797" s="418"/>
      <c r="BB797" s="497"/>
      <c r="BC797" s="418"/>
      <c r="BD797" s="418"/>
      <c r="BE797" s="418"/>
      <c r="BF797" s="418"/>
      <c r="BG797" s="418"/>
      <c r="BH797" s="418"/>
      <c r="BI797" s="418"/>
      <c r="BJ797" s="418"/>
      <c r="BK797" s="418"/>
      <c r="BL797" s="418"/>
      <c r="BM797" s="418"/>
      <c r="BN797" s="418"/>
      <c r="BO797" s="418"/>
      <c r="BP797" s="418"/>
      <c r="BQ797" s="418"/>
      <c r="BR797" s="418"/>
      <c r="BS797" s="418"/>
      <c r="BT797" s="418"/>
      <c r="BU797" s="418"/>
      <c r="BV797" s="418"/>
      <c r="BW797" s="418"/>
      <c r="BX797" s="418"/>
      <c r="BY797" s="418"/>
      <c r="BZ797" s="418"/>
      <c r="CA797" s="418"/>
      <c r="CB797" s="418"/>
      <c r="CC797" s="418"/>
      <c r="CD797" s="418"/>
      <c r="CE797" s="418"/>
      <c r="CF797" s="418"/>
      <c r="CG797" s="418"/>
      <c r="CH797" s="418"/>
      <c r="CI797" s="418"/>
      <c r="CJ797" s="418"/>
      <c r="CK797" s="418"/>
      <c r="CL797" s="418"/>
      <c r="CM797" s="418"/>
      <c r="CN797" s="418"/>
      <c r="CO797" s="418"/>
      <c r="CP797" s="418"/>
      <c r="CQ797" s="418"/>
      <c r="CR797" s="418"/>
      <c r="CS797" s="418"/>
      <c r="CT797" s="418"/>
      <c r="CU797" s="418"/>
      <c r="CV797" s="418"/>
      <c r="CW797" s="418"/>
      <c r="CX797" s="418"/>
      <c r="CY797" s="418"/>
      <c r="CZ797" s="418"/>
    </row>
    <row r="798" ht="25.15" customHeight="true" x14ac:dyDescent="0.2">
      <c r="C798" s="660"/>
      <c r="D798" s="660"/>
      <c r="E798" s="660"/>
      <c r="F798" s="660"/>
      <c r="G798" s="660"/>
      <c r="H798" s="660"/>
      <c r="I798" s="660"/>
      <c r="J798" s="660"/>
      <c r="K798" s="660"/>
      <c r="L798" s="660"/>
      <c r="M798" s="660"/>
      <c r="N798" s="660"/>
      <c r="O798" s="660"/>
      <c r="P798" s="660"/>
      <c r="Q798" s="660"/>
      <c r="BA798" s="418"/>
      <c r="BB798" s="497"/>
      <c r="BC798" s="418"/>
      <c r="BD798" s="418"/>
      <c r="BE798" s="418"/>
      <c r="BF798" s="418"/>
      <c r="BG798" s="418"/>
      <c r="BH798" s="418"/>
      <c r="BI798" s="418"/>
      <c r="BJ798" s="418"/>
      <c r="BK798" s="418"/>
      <c r="BL798" s="418"/>
      <c r="BM798" s="418"/>
      <c r="BN798" s="418"/>
      <c r="BO798" s="418"/>
      <c r="BP798" s="418"/>
      <c r="BQ798" s="418"/>
      <c r="BR798" s="418"/>
      <c r="BS798" s="418"/>
      <c r="BT798" s="418"/>
      <c r="BU798" s="418"/>
      <c r="BV798" s="418"/>
      <c r="BW798" s="418"/>
      <c r="BX798" s="418"/>
      <c r="BY798" s="418"/>
      <c r="BZ798" s="418"/>
      <c r="CA798" s="418"/>
      <c r="CB798" s="418"/>
      <c r="CC798" s="418"/>
      <c r="CD798" s="418"/>
      <c r="CE798" s="418"/>
      <c r="CF798" s="418"/>
      <c r="CG798" s="418"/>
      <c r="CH798" s="418"/>
      <c r="CI798" s="418"/>
      <c r="CJ798" s="418"/>
      <c r="CK798" s="418"/>
      <c r="CL798" s="418"/>
      <c r="CM798" s="418"/>
      <c r="CN798" s="418"/>
      <c r="CO798" s="418"/>
      <c r="CP798" s="418"/>
      <c r="CQ798" s="418"/>
      <c r="CR798" s="418"/>
      <c r="CS798" s="418"/>
      <c r="CT798" s="418"/>
      <c r="CU798" s="418"/>
      <c r="CV798" s="418"/>
      <c r="CW798" s="418"/>
      <c r="CX798" s="418"/>
      <c r="CY798" s="418"/>
      <c r="CZ798" s="418"/>
    </row>
    <row r="799" ht="25.15" customHeight="true" x14ac:dyDescent="0.2">
      <c r="C799" s="660"/>
      <c r="D799" s="660"/>
      <c r="E799" s="660"/>
      <c r="F799" s="660"/>
      <c r="G799" s="660"/>
      <c r="H799" s="660"/>
      <c r="I799" s="660"/>
      <c r="J799" s="660"/>
      <c r="K799" s="660"/>
      <c r="L799" s="660"/>
      <c r="M799" s="660"/>
      <c r="N799" s="660"/>
      <c r="O799" s="660"/>
      <c r="P799" s="660"/>
      <c r="Q799" s="660"/>
      <c r="BA799" s="418"/>
      <c r="BB799" s="497"/>
      <c r="BC799" s="418"/>
      <c r="BD799" s="418"/>
      <c r="BE799" s="418"/>
      <c r="BF799" s="418"/>
      <c r="BG799" s="418"/>
      <c r="BH799" s="418"/>
      <c r="BI799" s="418"/>
      <c r="BJ799" s="418"/>
      <c r="BK799" s="418"/>
      <c r="BL799" s="418"/>
      <c r="BM799" s="418"/>
      <c r="BN799" s="418"/>
      <c r="BO799" s="418"/>
      <c r="BP799" s="418"/>
      <c r="BQ799" s="418"/>
      <c r="BR799" s="418"/>
      <c r="BS799" s="418"/>
      <c r="BT799" s="418"/>
      <c r="BU799" s="418"/>
      <c r="BV799" s="418"/>
      <c r="BW799" s="418"/>
      <c r="BX799" s="418"/>
      <c r="BY799" s="418"/>
      <c r="BZ799" s="418"/>
      <c r="CA799" s="418"/>
      <c r="CB799" s="418"/>
      <c r="CC799" s="418"/>
      <c r="CD799" s="418"/>
      <c r="CE799" s="418"/>
      <c r="CF799" s="418"/>
      <c r="CG799" s="418"/>
      <c r="CH799" s="418"/>
      <c r="CI799" s="418"/>
      <c r="CJ799" s="418"/>
      <c r="CK799" s="418"/>
      <c r="CL799" s="418"/>
      <c r="CM799" s="418"/>
      <c r="CN799" s="418"/>
      <c r="CO799" s="418"/>
      <c r="CP799" s="418"/>
      <c r="CQ799" s="418"/>
      <c r="CR799" s="418"/>
      <c r="CS799" s="418"/>
      <c r="CT799" s="418"/>
      <c r="CU799" s="418"/>
      <c r="CV799" s="418"/>
      <c r="CW799" s="418"/>
      <c r="CX799" s="418"/>
      <c r="CY799" s="418"/>
      <c r="CZ799" s="418"/>
    </row>
    <row r="800" ht="25.15" customHeight="true" x14ac:dyDescent="0.2">
      <c r="C800" s="660"/>
      <c r="D800" s="660"/>
      <c r="E800" s="660"/>
      <c r="F800" s="660"/>
      <c r="G800" s="660"/>
      <c r="H800" s="660"/>
      <c r="I800" s="660"/>
      <c r="J800" s="660"/>
      <c r="K800" s="660"/>
      <c r="L800" s="660"/>
      <c r="M800" s="660"/>
      <c r="N800" s="660"/>
      <c r="O800" s="660"/>
      <c r="P800" s="660"/>
      <c r="Q800" s="660"/>
      <c r="BA800" s="418"/>
      <c r="BB800" s="497"/>
      <c r="BC800" s="418"/>
      <c r="BD800" s="418"/>
      <c r="BE800" s="418"/>
      <c r="BF800" s="418"/>
      <c r="BG800" s="418"/>
      <c r="BH800" s="418"/>
      <c r="BI800" s="418"/>
      <c r="BJ800" s="418"/>
      <c r="BK800" s="418"/>
      <c r="BL800" s="418"/>
      <c r="BM800" s="418"/>
      <c r="BN800" s="418"/>
      <c r="BO800" s="418"/>
      <c r="BP800" s="418"/>
      <c r="BQ800" s="418"/>
      <c r="BR800" s="418"/>
      <c r="BS800" s="418"/>
      <c r="BT800" s="418"/>
      <c r="BU800" s="418"/>
      <c r="BV800" s="418"/>
      <c r="BW800" s="418"/>
      <c r="BX800" s="418"/>
      <c r="BY800" s="418"/>
      <c r="BZ800" s="418"/>
      <c r="CA800" s="418"/>
      <c r="CB800" s="418"/>
      <c r="CC800" s="418"/>
      <c r="CD800" s="418"/>
      <c r="CE800" s="418"/>
      <c r="CF800" s="418"/>
      <c r="CG800" s="418"/>
      <c r="CH800" s="418"/>
      <c r="CI800" s="418"/>
      <c r="CJ800" s="418"/>
      <c r="CK800" s="418"/>
      <c r="CL800" s="418"/>
      <c r="CM800" s="418"/>
      <c r="CN800" s="418"/>
      <c r="CO800" s="418"/>
      <c r="CP800" s="418"/>
      <c r="CQ800" s="418"/>
      <c r="CR800" s="418"/>
      <c r="CS800" s="418"/>
      <c r="CT800" s="418"/>
      <c r="CU800" s="418"/>
      <c r="CV800" s="418"/>
      <c r="CW800" s="418"/>
      <c r="CX800" s="418"/>
      <c r="CY800" s="418"/>
      <c r="CZ800" s="418"/>
    </row>
    <row r="801" ht="25.15" customHeight="true" x14ac:dyDescent="0.2">
      <c r="C801" s="660"/>
      <c r="D801" s="660"/>
      <c r="E801" s="660"/>
      <c r="F801" s="660"/>
      <c r="G801" s="660"/>
      <c r="H801" s="660"/>
      <c r="I801" s="660"/>
      <c r="J801" s="660"/>
      <c r="K801" s="660"/>
      <c r="L801" s="660"/>
      <c r="M801" s="660"/>
      <c r="N801" s="660"/>
      <c r="O801" s="660"/>
      <c r="P801" s="660"/>
      <c r="Q801" s="660"/>
    </row>
    <row r="802" ht="25.15" customHeight="true" x14ac:dyDescent="0.2">
      <c r="C802" s="660"/>
      <c r="D802" s="660"/>
      <c r="E802" s="660"/>
      <c r="F802" s="660"/>
      <c r="G802" s="660"/>
      <c r="H802" s="660"/>
      <c r="I802" s="660"/>
      <c r="J802" s="660"/>
      <c r="K802" s="660"/>
      <c r="L802" s="660"/>
      <c r="M802" s="660"/>
      <c r="N802" s="660"/>
      <c r="O802" s="660"/>
      <c r="P802" s="660"/>
      <c r="Q802" s="660"/>
    </row>
    <row r="803" ht="25.15" customHeight="true" x14ac:dyDescent="0.2">
      <c r="C803" s="660"/>
      <c r="D803" s="660"/>
      <c r="E803" s="660"/>
      <c r="F803" s="660"/>
      <c r="G803" s="660"/>
      <c r="H803" s="660"/>
      <c r="I803" s="660"/>
      <c r="J803" s="660"/>
      <c r="K803" s="660"/>
      <c r="L803" s="660"/>
      <c r="M803" s="660"/>
      <c r="N803" s="660"/>
      <c r="O803" s="660"/>
      <c r="P803" s="660"/>
      <c r="Q803" s="660"/>
    </row>
    <row r="804" ht="25.15" customHeight="true" x14ac:dyDescent="0.2">
      <c r="C804" s="660"/>
      <c r="D804" s="660"/>
      <c r="E804" s="660"/>
      <c r="F804" s="660"/>
      <c r="G804" s="660"/>
      <c r="H804" s="660"/>
      <c r="I804" s="660"/>
      <c r="J804" s="660"/>
      <c r="K804" s="660"/>
      <c r="L804" s="660"/>
      <c r="M804" s="660"/>
      <c r="N804" s="660"/>
      <c r="O804" s="660"/>
      <c r="P804" s="660"/>
      <c r="Q804" s="660"/>
    </row>
    <row r="805" ht="25.15" customHeight="true" x14ac:dyDescent="0.2">
      <c r="C805" s="660"/>
      <c r="D805" s="660"/>
      <c r="E805" s="660"/>
      <c r="F805" s="660"/>
      <c r="G805" s="660"/>
      <c r="H805" s="660"/>
      <c r="I805" s="660"/>
      <c r="J805" s="660"/>
      <c r="K805" s="660"/>
      <c r="L805" s="660"/>
      <c r="M805" s="660"/>
      <c r="N805" s="660"/>
      <c r="O805" s="660"/>
      <c r="P805" s="660"/>
      <c r="Q805" s="660"/>
    </row>
    <row r="806" ht="25.15" customHeight="true" x14ac:dyDescent="0.2">
      <c r="C806" s="660"/>
      <c r="D806" s="660"/>
      <c r="E806" s="660"/>
      <c r="F806" s="660"/>
      <c r="G806" s="660"/>
      <c r="H806" s="660"/>
      <c r="I806" s="660"/>
      <c r="J806" s="660"/>
      <c r="K806" s="660"/>
      <c r="L806" s="660"/>
      <c r="M806" s="660"/>
      <c r="N806" s="660"/>
      <c r="O806" s="660"/>
      <c r="P806" s="660"/>
      <c r="Q806" s="660"/>
    </row>
    <row r="807" ht="25.15" customHeight="true" x14ac:dyDescent="0.2">
      <c r="C807" s="660"/>
      <c r="D807" s="660"/>
      <c r="E807" s="660"/>
      <c r="F807" s="660"/>
      <c r="G807" s="660"/>
      <c r="H807" s="660"/>
      <c r="I807" s="660"/>
      <c r="J807" s="660"/>
      <c r="K807" s="660"/>
      <c r="L807" s="660"/>
      <c r="M807" s="660"/>
      <c r="N807" s="660"/>
      <c r="O807" s="660"/>
      <c r="P807" s="660"/>
      <c r="Q807" s="660"/>
    </row>
    <row r="808" ht="25.15" customHeight="true" x14ac:dyDescent="0.2">
      <c r="C808" s="660"/>
      <c r="D808" s="660"/>
      <c r="E808" s="660"/>
      <c r="F808" s="660"/>
      <c r="G808" s="660"/>
      <c r="H808" s="660"/>
      <c r="I808" s="660"/>
      <c r="J808" s="660"/>
      <c r="K808" s="660"/>
      <c r="L808" s="660"/>
      <c r="M808" s="660"/>
      <c r="N808" s="660"/>
      <c r="O808" s="660"/>
      <c r="P808" s="660"/>
      <c r="Q808" s="660"/>
    </row>
    <row r="809" ht="25.15" customHeight="true" x14ac:dyDescent="0.2">
      <c r="C809" s="660"/>
      <c r="D809" s="660"/>
      <c r="E809" s="660"/>
      <c r="F809" s="660"/>
      <c r="G809" s="660"/>
      <c r="H809" s="660"/>
      <c r="I809" s="660"/>
      <c r="J809" s="660"/>
      <c r="K809" s="660"/>
      <c r="L809" s="660"/>
      <c r="M809" s="660"/>
      <c r="N809" s="660"/>
      <c r="O809" s="660"/>
      <c r="P809" s="660"/>
      <c r="Q809" s="660"/>
    </row>
    <row r="810" ht="25.15" customHeight="true" x14ac:dyDescent="0.2">
      <c r="C810" s="660"/>
      <c r="D810" s="660"/>
      <c r="E810" s="660"/>
      <c r="F810" s="660"/>
      <c r="G810" s="660"/>
      <c r="H810" s="660"/>
      <c r="I810" s="660"/>
      <c r="J810" s="660"/>
      <c r="K810" s="660"/>
      <c r="L810" s="660"/>
      <c r="M810" s="660"/>
      <c r="N810" s="660"/>
      <c r="O810" s="660"/>
      <c r="P810" s="660"/>
      <c r="Q810" s="660"/>
    </row>
    <row r="811" ht="25.15" customHeight="true" x14ac:dyDescent="0.2">
      <c r="C811" s="660"/>
      <c r="D811" s="660"/>
      <c r="E811" s="660"/>
      <c r="F811" s="660"/>
      <c r="G811" s="660"/>
      <c r="H811" s="660"/>
      <c r="I811" s="660"/>
      <c r="J811" s="660"/>
      <c r="K811" s="660"/>
      <c r="L811" s="660"/>
      <c r="M811" s="660"/>
      <c r="N811" s="660"/>
      <c r="O811" s="660"/>
      <c r="P811" s="660"/>
      <c r="Q811" s="660"/>
    </row>
    <row r="812" ht="25.15" customHeight="true" x14ac:dyDescent="0.2">
      <c r="C812" s="660"/>
      <c r="D812" s="660"/>
      <c r="E812" s="660"/>
      <c r="F812" s="660"/>
      <c r="G812" s="660"/>
      <c r="H812" s="660"/>
      <c r="I812" s="660"/>
      <c r="J812" s="660"/>
      <c r="K812" s="660"/>
      <c r="L812" s="660"/>
      <c r="M812" s="660"/>
      <c r="N812" s="660"/>
      <c r="O812" s="660"/>
      <c r="P812" s="660"/>
      <c r="Q812" s="660"/>
    </row>
    <row r="813" ht="25.15" customHeight="true" x14ac:dyDescent="0.2">
      <c r="C813" s="660"/>
      <c r="D813" s="660"/>
      <c r="E813" s="660"/>
      <c r="F813" s="660"/>
      <c r="G813" s="660"/>
      <c r="H813" s="660"/>
      <c r="I813" s="660"/>
      <c r="J813" s="660"/>
      <c r="K813" s="660"/>
      <c r="L813" s="660"/>
      <c r="M813" s="660"/>
      <c r="N813" s="660"/>
      <c r="O813" s="660"/>
      <c r="P813" s="660"/>
      <c r="Q813" s="660"/>
    </row>
    <row r="814" ht="25.15" customHeight="true" x14ac:dyDescent="0.2">
      <c r="C814" s="660"/>
      <c r="D814" s="660"/>
      <c r="E814" s="660"/>
      <c r="F814" s="660"/>
      <c r="G814" s="660"/>
      <c r="H814" s="660"/>
      <c r="I814" s="660"/>
      <c r="J814" s="660"/>
      <c r="K814" s="660"/>
      <c r="L814" s="660"/>
      <c r="M814" s="660"/>
      <c r="N814" s="660"/>
      <c r="O814" s="660"/>
      <c r="P814" s="660"/>
      <c r="Q814" s="660"/>
    </row>
    <row r="815" ht="25.15" customHeight="true" x14ac:dyDescent="0.2">
      <c r="C815" s="660"/>
      <c r="D815" s="660"/>
      <c r="E815" s="660"/>
      <c r="F815" s="660"/>
      <c r="G815" s="660"/>
      <c r="H815" s="660"/>
      <c r="I815" s="660"/>
      <c r="J815" s="660"/>
      <c r="K815" s="660"/>
      <c r="L815" s="660"/>
      <c r="M815" s="660"/>
      <c r="N815" s="660"/>
      <c r="O815" s="660"/>
      <c r="P815" s="660"/>
      <c r="Q815" s="660"/>
    </row>
    <row r="816" ht="25.15" customHeight="true" x14ac:dyDescent="0.2">
      <c r="C816" s="660"/>
      <c r="D816" s="660"/>
      <c r="E816" s="660"/>
      <c r="F816" s="660"/>
      <c r="G816" s="660"/>
      <c r="H816" s="660"/>
      <c r="I816" s="660"/>
      <c r="J816" s="660"/>
      <c r="K816" s="660"/>
      <c r="L816" s="660"/>
      <c r="M816" s="660"/>
      <c r="N816" s="660"/>
      <c r="O816" s="660"/>
      <c r="P816" s="660"/>
      <c r="Q816" s="660"/>
    </row>
    <row r="817" ht="25.15" customHeight="true" x14ac:dyDescent="0.2">
      <c r="C817" s="660"/>
      <c r="D817" s="660"/>
      <c r="E817" s="660"/>
      <c r="F817" s="660"/>
      <c r="G817" s="660"/>
      <c r="H817" s="660"/>
      <c r="I817" s="660"/>
      <c r="J817" s="660"/>
      <c r="K817" s="660"/>
      <c r="L817" s="660"/>
      <c r="M817" s="660"/>
      <c r="N817" s="660"/>
      <c r="O817" s="660"/>
      <c r="P817" s="660"/>
      <c r="Q817" s="660"/>
    </row>
    <row r="818" ht="25.15" customHeight="true" x14ac:dyDescent="0.2">
      <c r="C818" s="660"/>
      <c r="D818" s="660"/>
      <c r="E818" s="660"/>
      <c r="F818" s="660"/>
      <c r="G818" s="660"/>
      <c r="H818" s="660"/>
      <c r="I818" s="660"/>
      <c r="J818" s="660"/>
      <c r="K818" s="660"/>
      <c r="L818" s="660"/>
      <c r="M818" s="660"/>
      <c r="N818" s="660"/>
      <c r="O818" s="660"/>
      <c r="P818" s="660"/>
      <c r="Q818" s="660"/>
    </row>
    <row r="819" ht="25.15" customHeight="true" x14ac:dyDescent="0.2">
      <c r="C819" s="660"/>
      <c r="D819" s="660"/>
      <c r="E819" s="660"/>
      <c r="F819" s="660"/>
      <c r="G819" s="660"/>
      <c r="H819" s="660"/>
      <c r="I819" s="660"/>
      <c r="J819" s="660"/>
      <c r="K819" s="660"/>
      <c r="L819" s="660"/>
      <c r="M819" s="660"/>
      <c r="N819" s="660"/>
      <c r="O819" s="660"/>
      <c r="P819" s="660"/>
      <c r="Q819" s="660"/>
    </row>
    <row r="820" ht="25.15" customHeight="true" x14ac:dyDescent="0.2">
      <c r="C820" s="660"/>
      <c r="D820" s="660"/>
      <c r="E820" s="660"/>
      <c r="F820" s="660"/>
      <c r="G820" s="660"/>
      <c r="H820" s="660"/>
      <c r="I820" s="660"/>
      <c r="J820" s="660"/>
      <c r="K820" s="660"/>
      <c r="L820" s="660"/>
      <c r="M820" s="660"/>
      <c r="N820" s="660"/>
      <c r="O820" s="660"/>
      <c r="P820" s="660"/>
      <c r="Q820" s="660"/>
    </row>
    <row r="821" ht="25.15" customHeight="true" x14ac:dyDescent="0.2">
      <c r="C821" s="660"/>
      <c r="D821" s="660"/>
      <c r="E821" s="660"/>
      <c r="F821" s="660"/>
      <c r="G821" s="660"/>
      <c r="H821" s="660"/>
      <c r="I821" s="660"/>
      <c r="J821" s="660"/>
      <c r="K821" s="660"/>
      <c r="L821" s="660"/>
      <c r="M821" s="660"/>
      <c r="N821" s="660"/>
      <c r="O821" s="660"/>
      <c r="P821" s="660"/>
      <c r="Q821" s="660"/>
    </row>
    <row r="822" ht="25.15" customHeight="true" x14ac:dyDescent="0.2">
      <c r="C822" s="660"/>
      <c r="D822" s="660"/>
      <c r="E822" s="660"/>
      <c r="F822" s="660"/>
      <c r="G822" s="660"/>
      <c r="H822" s="660"/>
      <c r="I822" s="660"/>
      <c r="J822" s="660"/>
      <c r="K822" s="660"/>
      <c r="L822" s="660"/>
      <c r="M822" s="660"/>
      <c r="N822" s="660"/>
      <c r="O822" s="660"/>
      <c r="P822" s="660"/>
      <c r="Q822" s="660"/>
    </row>
    <row r="823" ht="25.15" customHeight="true" x14ac:dyDescent="0.2">
      <c r="C823" s="660"/>
      <c r="D823" s="660"/>
      <c r="E823" s="660"/>
      <c r="F823" s="660"/>
      <c r="G823" s="660"/>
      <c r="H823" s="660"/>
      <c r="I823" s="660"/>
      <c r="J823" s="660"/>
      <c r="K823" s="660"/>
      <c r="L823" s="660"/>
      <c r="M823" s="660"/>
      <c r="N823" s="660"/>
      <c r="O823" s="660"/>
      <c r="P823" s="660"/>
      <c r="Q823" s="660"/>
    </row>
    <row r="824" ht="25.15" customHeight="true" x14ac:dyDescent="0.2">
      <c r="C824" s="660"/>
      <c r="D824" s="660"/>
      <c r="E824" s="660"/>
      <c r="F824" s="660"/>
      <c r="G824" s="660"/>
      <c r="H824" s="660"/>
      <c r="I824" s="660"/>
      <c r="J824" s="660"/>
      <c r="K824" s="660"/>
      <c r="L824" s="660"/>
      <c r="M824" s="660"/>
      <c r="N824" s="660"/>
      <c r="O824" s="660"/>
      <c r="P824" s="660"/>
      <c r="Q824" s="660"/>
    </row>
    <row r="825" ht="25.15" customHeight="true" x14ac:dyDescent="0.2">
      <c r="C825" s="660"/>
      <c r="D825" s="660"/>
      <c r="E825" s="660"/>
      <c r="F825" s="660"/>
      <c r="G825" s="660"/>
      <c r="H825" s="660"/>
      <c r="I825" s="660"/>
      <c r="J825" s="660"/>
      <c r="K825" s="660"/>
      <c r="L825" s="660"/>
      <c r="M825" s="660"/>
      <c r="N825" s="660"/>
      <c r="O825" s="660"/>
      <c r="P825" s="660"/>
      <c r="Q825" s="660"/>
    </row>
    <row r="826" ht="25.15" customHeight="true" x14ac:dyDescent="0.2">
      <c r="C826" s="660"/>
      <c r="D826" s="660"/>
      <c r="E826" s="660"/>
      <c r="F826" s="660"/>
      <c r="G826" s="660"/>
      <c r="H826" s="660"/>
      <c r="I826" s="660"/>
      <c r="J826" s="660"/>
      <c r="K826" s="660"/>
      <c r="L826" s="660"/>
      <c r="M826" s="660"/>
      <c r="N826" s="660"/>
      <c r="O826" s="660"/>
      <c r="P826" s="660"/>
      <c r="Q826" s="660"/>
    </row>
    <row r="827" ht="25.15" customHeight="true" x14ac:dyDescent="0.2">
      <c r="C827" s="660"/>
      <c r="D827" s="660"/>
      <c r="E827" s="660"/>
      <c r="F827" s="660"/>
      <c r="G827" s="660"/>
      <c r="H827" s="660"/>
      <c r="I827" s="660"/>
      <c r="J827" s="660"/>
      <c r="K827" s="660"/>
      <c r="L827" s="660"/>
      <c r="M827" s="660"/>
      <c r="N827" s="660"/>
      <c r="O827" s="660"/>
      <c r="P827" s="660"/>
      <c r="Q827" s="660"/>
    </row>
    <row r="828" ht="25.15" customHeight="true" x14ac:dyDescent="0.2">
      <c r="C828" s="660"/>
      <c r="D828" s="660"/>
      <c r="E828" s="660"/>
      <c r="F828" s="660"/>
      <c r="G828" s="660"/>
      <c r="H828" s="660"/>
      <c r="I828" s="660"/>
      <c r="J828" s="660"/>
      <c r="K828" s="660"/>
      <c r="L828" s="660"/>
      <c r="M828" s="660"/>
      <c r="N828" s="660"/>
      <c r="O828" s="660"/>
      <c r="P828" s="660"/>
      <c r="Q828" s="660"/>
    </row>
    <row r="829" ht="25.15" customHeight="true" x14ac:dyDescent="0.2">
      <c r="C829" s="660"/>
      <c r="D829" s="660"/>
      <c r="E829" s="660"/>
      <c r="F829" s="660"/>
      <c r="G829" s="660"/>
      <c r="H829" s="660"/>
      <c r="I829" s="660"/>
      <c r="J829" s="660"/>
      <c r="K829" s="660"/>
      <c r="L829" s="660"/>
      <c r="M829" s="660"/>
      <c r="N829" s="660"/>
      <c r="O829" s="660"/>
      <c r="P829" s="660"/>
      <c r="Q829" s="660"/>
    </row>
    <row r="830" ht="25.15" customHeight="true" x14ac:dyDescent="0.2">
      <c r="C830" s="660"/>
      <c r="D830" s="660"/>
      <c r="E830" s="660"/>
      <c r="F830" s="660"/>
      <c r="G830" s="660"/>
      <c r="H830" s="660"/>
      <c r="I830" s="660"/>
      <c r="J830" s="660"/>
      <c r="K830" s="660"/>
      <c r="L830" s="660"/>
      <c r="M830" s="660"/>
      <c r="N830" s="660"/>
      <c r="O830" s="660"/>
      <c r="P830" s="660"/>
      <c r="Q830" s="660"/>
    </row>
    <row r="831" ht="25.15" customHeight="true" x14ac:dyDescent="0.2">
      <c r="C831" s="660"/>
      <c r="D831" s="660"/>
      <c r="E831" s="660"/>
      <c r="F831" s="660"/>
      <c r="G831" s="660"/>
      <c r="H831" s="660"/>
      <c r="I831" s="660"/>
      <c r="J831" s="660"/>
      <c r="K831" s="660"/>
      <c r="L831" s="660"/>
      <c r="M831" s="660"/>
      <c r="N831" s="660"/>
      <c r="O831" s="660"/>
      <c r="P831" s="660"/>
      <c r="Q831" s="660"/>
    </row>
    <row r="832" ht="25.15" customHeight="true" x14ac:dyDescent="0.2">
      <c r="C832" s="660"/>
      <c r="D832" s="660"/>
      <c r="E832" s="660"/>
      <c r="F832" s="660"/>
      <c r="G832" s="660"/>
      <c r="H832" s="660"/>
      <c r="I832" s="660"/>
      <c r="J832" s="660"/>
      <c r="K832" s="660"/>
      <c r="L832" s="660"/>
      <c r="M832" s="660"/>
      <c r="N832" s="660"/>
      <c r="O832" s="660"/>
      <c r="P832" s="660"/>
      <c r="Q832" s="660"/>
    </row>
    <row r="833" ht="25.15" customHeight="true" x14ac:dyDescent="0.2">
      <c r="C833" s="660"/>
      <c r="D833" s="660"/>
      <c r="E833" s="660"/>
      <c r="F833" s="660"/>
      <c r="G833" s="660"/>
      <c r="H833" s="660"/>
      <c r="I833" s="660"/>
      <c r="J833" s="660"/>
      <c r="K833" s="660"/>
      <c r="L833" s="660"/>
      <c r="M833" s="660"/>
      <c r="N833" s="660"/>
      <c r="O833" s="660"/>
      <c r="P833" s="660"/>
      <c r="Q833" s="660"/>
    </row>
    <row r="834" ht="25.15" customHeight="true" x14ac:dyDescent="0.2">
      <c r="C834" s="660"/>
      <c r="D834" s="660"/>
      <c r="E834" s="660"/>
      <c r="F834" s="660"/>
      <c r="G834" s="660"/>
      <c r="H834" s="660"/>
      <c r="I834" s="660"/>
      <c r="J834" s="660"/>
      <c r="K834" s="660"/>
      <c r="L834" s="660"/>
      <c r="M834" s="660"/>
      <c r="N834" s="660"/>
      <c r="O834" s="660"/>
      <c r="P834" s="660"/>
      <c r="Q834" s="660"/>
    </row>
    <row r="835" ht="25.15" customHeight="true" x14ac:dyDescent="0.2">
      <c r="C835" s="660"/>
      <c r="D835" s="660"/>
      <c r="E835" s="660"/>
      <c r="F835" s="660"/>
      <c r="G835" s="660"/>
      <c r="H835" s="660"/>
      <c r="I835" s="660"/>
      <c r="J835" s="660"/>
      <c r="K835" s="660"/>
      <c r="L835" s="660"/>
      <c r="M835" s="660"/>
      <c r="N835" s="660"/>
      <c r="O835" s="660"/>
      <c r="P835" s="660"/>
      <c r="Q835" s="660"/>
    </row>
    <row r="836" ht="25.15" customHeight="true" x14ac:dyDescent="0.2">
      <c r="C836" s="660"/>
      <c r="D836" s="660"/>
      <c r="E836" s="660"/>
      <c r="F836" s="660"/>
      <c r="G836" s="660"/>
      <c r="H836" s="660"/>
      <c r="I836" s="660"/>
      <c r="J836" s="660"/>
      <c r="K836" s="660"/>
      <c r="L836" s="660"/>
      <c r="M836" s="660"/>
      <c r="N836" s="660"/>
      <c r="O836" s="660"/>
      <c r="P836" s="660"/>
      <c r="Q836" s="660"/>
    </row>
    <row r="837" ht="25.15" customHeight="true" x14ac:dyDescent="0.2">
      <c r="C837" s="660"/>
      <c r="D837" s="660"/>
      <c r="E837" s="660"/>
      <c r="F837" s="660"/>
      <c r="G837" s="660"/>
      <c r="H837" s="660"/>
      <c r="I837" s="660"/>
      <c r="J837" s="660"/>
      <c r="K837" s="660"/>
      <c r="L837" s="660"/>
      <c r="M837" s="660"/>
      <c r="N837" s="660"/>
      <c r="O837" s="660"/>
      <c r="P837" s="660"/>
      <c r="Q837" s="660"/>
    </row>
    <row r="838" ht="25.15" customHeight="true" x14ac:dyDescent="0.2">
      <c r="C838" s="660"/>
      <c r="D838" s="660"/>
      <c r="E838" s="660"/>
      <c r="F838" s="660"/>
      <c r="G838" s="660"/>
      <c r="H838" s="660"/>
      <c r="I838" s="660"/>
      <c r="J838" s="660"/>
      <c r="K838" s="660"/>
      <c r="L838" s="660"/>
      <c r="M838" s="660"/>
      <c r="N838" s="660"/>
      <c r="O838" s="660"/>
      <c r="P838" s="660"/>
      <c r="Q838" s="660"/>
    </row>
    <row r="839" ht="25.15" customHeight="true" x14ac:dyDescent="0.2">
      <c r="C839" s="660"/>
      <c r="D839" s="660"/>
      <c r="E839" s="660"/>
      <c r="F839" s="660"/>
      <c r="G839" s="660"/>
      <c r="H839" s="660"/>
      <c r="I839" s="660"/>
      <c r="J839" s="660"/>
      <c r="K839" s="660"/>
      <c r="L839" s="660"/>
      <c r="M839" s="660"/>
      <c r="N839" s="660"/>
      <c r="O839" s="660"/>
      <c r="P839" s="660"/>
      <c r="Q839" s="660"/>
    </row>
    <row r="840" ht="25.15" customHeight="true" x14ac:dyDescent="0.2">
      <c r="C840" s="660"/>
      <c r="D840" s="660"/>
      <c r="E840" s="660"/>
      <c r="F840" s="660"/>
      <c r="G840" s="660"/>
      <c r="H840" s="660"/>
      <c r="I840" s="660"/>
      <c r="J840" s="660"/>
      <c r="K840" s="660"/>
      <c r="L840" s="660"/>
      <c r="M840" s="660"/>
      <c r="N840" s="660"/>
      <c r="O840" s="660"/>
      <c r="P840" s="660"/>
      <c r="Q840" s="660"/>
    </row>
    <row r="841" ht="25.15" customHeight="true" x14ac:dyDescent="0.2">
      <c r="C841" s="660"/>
      <c r="D841" s="660"/>
      <c r="E841" s="660"/>
      <c r="F841" s="660"/>
      <c r="G841" s="660"/>
      <c r="H841" s="660"/>
      <c r="I841" s="660"/>
      <c r="J841" s="660"/>
      <c r="K841" s="660"/>
      <c r="L841" s="660"/>
      <c r="M841" s="660"/>
      <c r="N841" s="660"/>
      <c r="O841" s="660"/>
      <c r="P841" s="660"/>
      <c r="Q841" s="660"/>
    </row>
    <row r="842" ht="25.15" customHeight="true" x14ac:dyDescent="0.2">
      <c r="C842" s="660"/>
      <c r="D842" s="660"/>
      <c r="E842" s="660"/>
      <c r="F842" s="660"/>
      <c r="G842" s="660"/>
      <c r="H842" s="660"/>
      <c r="I842" s="660"/>
      <c r="J842" s="660"/>
      <c r="K842" s="660"/>
      <c r="L842" s="660"/>
      <c r="M842" s="660"/>
      <c r="N842" s="660"/>
      <c r="O842" s="660"/>
      <c r="P842" s="660"/>
      <c r="Q842" s="660"/>
    </row>
    <row r="843" ht="25.15" customHeight="true" x14ac:dyDescent="0.2">
      <c r="C843" s="660"/>
      <c r="D843" s="660"/>
      <c r="E843" s="660"/>
      <c r="F843" s="660"/>
      <c r="G843" s="660"/>
      <c r="H843" s="660"/>
      <c r="I843" s="660"/>
      <c r="J843" s="660"/>
      <c r="K843" s="660"/>
      <c r="L843" s="660"/>
      <c r="M843" s="660"/>
      <c r="N843" s="660"/>
      <c r="O843" s="660"/>
      <c r="P843" s="660"/>
      <c r="Q843" s="660"/>
    </row>
    <row r="844" ht="25.15" customHeight="true" x14ac:dyDescent="0.2">
      <c r="C844" s="660"/>
      <c r="D844" s="660"/>
      <c r="E844" s="660"/>
      <c r="F844" s="660"/>
      <c r="G844" s="660"/>
      <c r="H844" s="660"/>
      <c r="I844" s="660"/>
      <c r="J844" s="660"/>
      <c r="K844" s="660"/>
      <c r="L844" s="660"/>
      <c r="M844" s="660"/>
      <c r="N844" s="660"/>
      <c r="O844" s="660"/>
      <c r="P844" s="660"/>
      <c r="Q844" s="660"/>
    </row>
    <row r="845" ht="25.15" customHeight="true" x14ac:dyDescent="0.2">
      <c r="C845" s="660"/>
      <c r="D845" s="660"/>
      <c r="E845" s="660"/>
      <c r="F845" s="660"/>
      <c r="G845" s="660"/>
      <c r="H845" s="660"/>
      <c r="I845" s="660"/>
      <c r="J845" s="660"/>
      <c r="K845" s="660"/>
      <c r="L845" s="660"/>
      <c r="M845" s="660"/>
      <c r="N845" s="660"/>
      <c r="O845" s="660"/>
      <c r="P845" s="660"/>
      <c r="Q845" s="660"/>
    </row>
    <row r="846" ht="25.15" customHeight="true" x14ac:dyDescent="0.2">
      <c r="C846" s="660"/>
      <c r="D846" s="660"/>
      <c r="E846" s="660"/>
      <c r="F846" s="660"/>
      <c r="G846" s="660"/>
      <c r="H846" s="660"/>
      <c r="I846" s="660"/>
      <c r="J846" s="660"/>
      <c r="K846" s="660"/>
      <c r="L846" s="660"/>
      <c r="M846" s="660"/>
      <c r="N846" s="660"/>
      <c r="O846" s="660"/>
      <c r="P846" s="660"/>
      <c r="Q846" s="660"/>
    </row>
    <row r="847" ht="25.15" customHeight="true" x14ac:dyDescent="0.2">
      <c r="C847" s="660"/>
      <c r="D847" s="660"/>
      <c r="E847" s="660"/>
      <c r="F847" s="660"/>
      <c r="G847" s="660"/>
      <c r="H847" s="660"/>
      <c r="I847" s="660"/>
      <c r="J847" s="660"/>
      <c r="K847" s="660"/>
      <c r="L847" s="660"/>
      <c r="M847" s="660"/>
      <c r="N847" s="660"/>
      <c r="O847" s="660"/>
      <c r="P847" s="660"/>
      <c r="Q847" s="660"/>
    </row>
    <row r="848" ht="25.15" customHeight="true" x14ac:dyDescent="0.2">
      <c r="C848" s="660"/>
      <c r="D848" s="660"/>
      <c r="E848" s="660"/>
      <c r="F848" s="660"/>
      <c r="G848" s="660"/>
      <c r="H848" s="660"/>
      <c r="I848" s="660"/>
      <c r="J848" s="660"/>
      <c r="K848" s="660"/>
      <c r="L848" s="660"/>
      <c r="M848" s="660"/>
      <c r="N848" s="660"/>
      <c r="O848" s="660"/>
      <c r="P848" s="660"/>
      <c r="Q848" s="660"/>
    </row>
    <row r="849" ht="25.15" customHeight="true" x14ac:dyDescent="0.2">
      <c r="C849" s="660"/>
      <c r="D849" s="660"/>
      <c r="E849" s="660"/>
      <c r="F849" s="660"/>
      <c r="G849" s="660"/>
      <c r="H849" s="660"/>
      <c r="I849" s="660"/>
      <c r="J849" s="660"/>
      <c r="K849" s="660"/>
      <c r="L849" s="660"/>
      <c r="M849" s="660"/>
      <c r="N849" s="660"/>
      <c r="O849" s="660"/>
      <c r="P849" s="660"/>
      <c r="Q849" s="660"/>
    </row>
    <row r="850" ht="25.15" customHeight="true" x14ac:dyDescent="0.2">
      <c r="C850" s="660"/>
      <c r="D850" s="660"/>
      <c r="E850" s="660"/>
      <c r="F850" s="660"/>
      <c r="G850" s="660"/>
      <c r="H850" s="660"/>
      <c r="I850" s="660"/>
      <c r="J850" s="660"/>
      <c r="K850" s="660"/>
      <c r="L850" s="660"/>
      <c r="M850" s="660"/>
      <c r="N850" s="660"/>
      <c r="O850" s="660"/>
      <c r="P850" s="660"/>
      <c r="Q850" s="660"/>
    </row>
    <row r="851" ht="25.15" customHeight="true" x14ac:dyDescent="0.2">
      <c r="C851" s="660"/>
      <c r="D851" s="660"/>
      <c r="E851" s="660"/>
      <c r="F851" s="660"/>
      <c r="G851" s="660"/>
      <c r="H851" s="660"/>
      <c r="I851" s="660"/>
      <c r="J851" s="660"/>
      <c r="K851" s="660"/>
      <c r="L851" s="660"/>
      <c r="M851" s="660"/>
      <c r="N851" s="660"/>
      <c r="O851" s="660"/>
      <c r="P851" s="660"/>
      <c r="Q851" s="660"/>
    </row>
    <row r="852" ht="25.15" customHeight="true" x14ac:dyDescent="0.2">
      <c r="C852" s="660"/>
      <c r="D852" s="660"/>
      <c r="E852" s="660"/>
      <c r="F852" s="660"/>
      <c r="G852" s="660"/>
      <c r="H852" s="660"/>
      <c r="I852" s="660"/>
      <c r="J852" s="660"/>
      <c r="K852" s="660"/>
      <c r="L852" s="660"/>
      <c r="M852" s="660"/>
      <c r="N852" s="660"/>
      <c r="O852" s="660"/>
      <c r="P852" s="660"/>
      <c r="Q852" s="660"/>
    </row>
    <row r="853" ht="25.15" customHeight="true" x14ac:dyDescent="0.2">
      <c r="C853" s="660"/>
      <c r="D853" s="660"/>
      <c r="E853" s="660"/>
      <c r="F853" s="660"/>
      <c r="G853" s="660"/>
      <c r="H853" s="660"/>
      <c r="I853" s="660"/>
      <c r="J853" s="660"/>
      <c r="K853" s="660"/>
      <c r="L853" s="660"/>
      <c r="M853" s="660"/>
      <c r="N853" s="660"/>
      <c r="O853" s="660"/>
      <c r="P853" s="660"/>
      <c r="Q853" s="660"/>
    </row>
    <row r="854" ht="25.15" customHeight="true" x14ac:dyDescent="0.2">
      <c r="C854" s="660"/>
      <c r="D854" s="660"/>
      <c r="E854" s="660"/>
      <c r="F854" s="660"/>
      <c r="G854" s="660"/>
      <c r="H854" s="660"/>
      <c r="I854" s="660"/>
      <c r="J854" s="660"/>
      <c r="K854" s="660"/>
      <c r="L854" s="660"/>
      <c r="M854" s="660"/>
      <c r="N854" s="660"/>
      <c r="O854" s="660"/>
      <c r="P854" s="660"/>
      <c r="Q854" s="660"/>
    </row>
    <row r="855" ht="25.15" customHeight="true" x14ac:dyDescent="0.2">
      <c r="C855" s="660"/>
      <c r="D855" s="660"/>
      <c r="E855" s="660"/>
      <c r="F855" s="660"/>
      <c r="G855" s="660"/>
      <c r="H855" s="660"/>
      <c r="I855" s="660"/>
      <c r="J855" s="660"/>
      <c r="K855" s="660"/>
      <c r="L855" s="660"/>
      <c r="M855" s="660"/>
      <c r="N855" s="660"/>
      <c r="O855" s="660"/>
      <c r="P855" s="660"/>
      <c r="Q855" s="660"/>
    </row>
    <row r="856" ht="25.15" customHeight="true" x14ac:dyDescent="0.2">
      <c r="C856" s="660"/>
      <c r="D856" s="660"/>
      <c r="E856" s="660"/>
      <c r="F856" s="660"/>
      <c r="G856" s="660"/>
      <c r="H856" s="660"/>
      <c r="I856" s="660"/>
      <c r="J856" s="660"/>
      <c r="K856" s="660"/>
      <c r="L856" s="660"/>
      <c r="M856" s="660"/>
      <c r="N856" s="660"/>
      <c r="O856" s="660"/>
      <c r="P856" s="660"/>
      <c r="Q856" s="660"/>
    </row>
    <row r="857" ht="25.15" customHeight="true" x14ac:dyDescent="0.2">
      <c r="C857" s="660"/>
      <c r="D857" s="660"/>
      <c r="E857" s="660"/>
      <c r="F857" s="660"/>
      <c r="G857" s="660"/>
      <c r="H857" s="660"/>
      <c r="I857" s="660"/>
      <c r="J857" s="660"/>
      <c r="K857" s="660"/>
      <c r="L857" s="660"/>
      <c r="M857" s="660"/>
      <c r="N857" s="660"/>
      <c r="O857" s="660"/>
      <c r="P857" s="660"/>
      <c r="Q857" s="660"/>
    </row>
    <row r="858" ht="25.15" customHeight="true" x14ac:dyDescent="0.2">
      <c r="C858" s="660"/>
      <c r="D858" s="660"/>
      <c r="E858" s="660"/>
      <c r="F858" s="660"/>
      <c r="G858" s="660"/>
      <c r="H858" s="660"/>
      <c r="I858" s="660"/>
      <c r="J858" s="660"/>
      <c r="K858" s="660"/>
      <c r="L858" s="660"/>
      <c r="M858" s="660"/>
      <c r="N858" s="660"/>
      <c r="O858" s="660"/>
      <c r="P858" s="660"/>
      <c r="Q858" s="660"/>
    </row>
    <row r="859" ht="25.15" customHeight="true" x14ac:dyDescent="0.2">
      <c r="C859" s="660"/>
      <c r="D859" s="660"/>
      <c r="E859" s="660"/>
      <c r="F859" s="660"/>
      <c r="G859" s="660"/>
      <c r="H859" s="660"/>
      <c r="I859" s="660"/>
      <c r="J859" s="660"/>
      <c r="K859" s="660"/>
      <c r="L859" s="660"/>
      <c r="M859" s="660"/>
      <c r="N859" s="660"/>
      <c r="O859" s="660"/>
      <c r="P859" s="660"/>
      <c r="Q859" s="660"/>
    </row>
    <row r="860" ht="25.15" customHeight="true" x14ac:dyDescent="0.2">
      <c r="C860" s="660"/>
      <c r="D860" s="660"/>
      <c r="E860" s="660"/>
      <c r="F860" s="660"/>
      <c r="G860" s="660"/>
      <c r="H860" s="660"/>
      <c r="I860" s="660"/>
      <c r="J860" s="660"/>
      <c r="K860" s="660"/>
      <c r="L860" s="660"/>
      <c r="M860" s="660"/>
      <c r="N860" s="660"/>
      <c r="O860" s="660"/>
      <c r="P860" s="660"/>
      <c r="Q860" s="660"/>
    </row>
    <row r="861" ht="25.15" customHeight="true" x14ac:dyDescent="0.2">
      <c r="C861" s="660"/>
      <c r="D861" s="660"/>
      <c r="E861" s="660"/>
      <c r="F861" s="660"/>
      <c r="G861" s="660"/>
      <c r="H861" s="660"/>
      <c r="I861" s="660"/>
      <c r="J861" s="660"/>
      <c r="K861" s="660"/>
      <c r="L861" s="660"/>
      <c r="M861" s="660"/>
      <c r="N861" s="660"/>
      <c r="O861" s="660"/>
      <c r="P861" s="660"/>
      <c r="Q861" s="660"/>
    </row>
    <row r="862" ht="25.15" customHeight="true" x14ac:dyDescent="0.2">
      <c r="C862" s="660"/>
      <c r="D862" s="660"/>
      <c r="E862" s="660"/>
      <c r="F862" s="660"/>
      <c r="G862" s="660"/>
      <c r="H862" s="660"/>
      <c r="I862" s="660"/>
      <c r="J862" s="660"/>
      <c r="K862" s="660"/>
      <c r="L862" s="660"/>
      <c r="M862" s="660"/>
      <c r="N862" s="660"/>
      <c r="O862" s="660"/>
      <c r="P862" s="660"/>
      <c r="Q862" s="660"/>
    </row>
    <row r="863" ht="25.15" customHeight="true" x14ac:dyDescent="0.2">
      <c r="C863" s="660"/>
      <c r="D863" s="660"/>
      <c r="E863" s="660"/>
      <c r="F863" s="660"/>
      <c r="G863" s="660"/>
      <c r="H863" s="660"/>
      <c r="I863" s="660"/>
      <c r="J863" s="660"/>
      <c r="K863" s="660"/>
      <c r="L863" s="660"/>
      <c r="M863" s="660"/>
      <c r="N863" s="660"/>
      <c r="O863" s="660"/>
      <c r="P863" s="660"/>
      <c r="Q863" s="660"/>
    </row>
    <row r="864" ht="25.15" customHeight="true" x14ac:dyDescent="0.2">
      <c r="C864" s="660"/>
      <c r="D864" s="660"/>
      <c r="E864" s="660"/>
      <c r="F864" s="660"/>
      <c r="G864" s="660"/>
      <c r="H864" s="660"/>
      <c r="I864" s="660"/>
      <c r="J864" s="660"/>
      <c r="K864" s="660"/>
      <c r="L864" s="660"/>
      <c r="M864" s="660"/>
      <c r="N864" s="660"/>
      <c r="O864" s="660"/>
      <c r="P864" s="660"/>
      <c r="Q864" s="660"/>
    </row>
    <row r="865" ht="25.15" customHeight="true" x14ac:dyDescent="0.2">
      <c r="C865" s="660"/>
      <c r="D865" s="660"/>
      <c r="E865" s="660"/>
      <c r="F865" s="660"/>
      <c r="G865" s="660"/>
      <c r="H865" s="660"/>
      <c r="I865" s="660"/>
      <c r="J865" s="660"/>
      <c r="K865" s="660"/>
      <c r="L865" s="660"/>
      <c r="M865" s="660"/>
      <c r="N865" s="660"/>
      <c r="O865" s="660"/>
      <c r="P865" s="660"/>
      <c r="Q865" s="660"/>
    </row>
    <row r="866" ht="25.15" customHeight="true" x14ac:dyDescent="0.2">
      <c r="C866" s="660"/>
      <c r="D866" s="660"/>
      <c r="E866" s="660"/>
      <c r="F866" s="660"/>
      <c r="G866" s="660"/>
      <c r="H866" s="660"/>
      <c r="I866" s="660"/>
      <c r="J866" s="660"/>
      <c r="K866" s="660"/>
      <c r="L866" s="660"/>
      <c r="M866" s="660"/>
      <c r="N866" s="660"/>
      <c r="O866" s="660"/>
      <c r="P866" s="660"/>
      <c r="Q866" s="660"/>
    </row>
    <row r="867" ht="25.15" customHeight="true" x14ac:dyDescent="0.2">
      <c r="C867" s="660"/>
      <c r="D867" s="660"/>
      <c r="E867" s="660"/>
      <c r="F867" s="660"/>
      <c r="G867" s="660"/>
      <c r="H867" s="660"/>
      <c r="I867" s="660"/>
      <c r="J867" s="660"/>
      <c r="K867" s="660"/>
      <c r="L867" s="660"/>
      <c r="M867" s="660"/>
      <c r="N867" s="660"/>
      <c r="O867" s="660"/>
      <c r="P867" s="660"/>
      <c r="Q867" s="660"/>
    </row>
    <row r="868" ht="25.15" customHeight="true" x14ac:dyDescent="0.2">
      <c r="C868" s="660"/>
      <c r="D868" s="660"/>
      <c r="E868" s="660"/>
      <c r="F868" s="660"/>
      <c r="G868" s="660"/>
      <c r="H868" s="660"/>
      <c r="I868" s="660"/>
      <c r="J868" s="660"/>
      <c r="K868" s="660"/>
      <c r="L868" s="660"/>
      <c r="M868" s="660"/>
      <c r="N868" s="660"/>
      <c r="O868" s="660"/>
      <c r="P868" s="660"/>
      <c r="Q868" s="660"/>
    </row>
    <row r="869" ht="25.15" customHeight="true" x14ac:dyDescent="0.2">
      <c r="C869" s="660"/>
      <c r="D869" s="660"/>
      <c r="E869" s="660"/>
      <c r="F869" s="660"/>
      <c r="G869" s="660"/>
      <c r="H869" s="660"/>
      <c r="I869" s="660"/>
      <c r="J869" s="660"/>
      <c r="K869" s="660"/>
      <c r="L869" s="660"/>
      <c r="M869" s="660"/>
      <c r="N869" s="660"/>
      <c r="O869" s="660"/>
      <c r="P869" s="660"/>
      <c r="Q869" s="660"/>
    </row>
    <row r="870" ht="25.15" customHeight="true" x14ac:dyDescent="0.2">
      <c r="C870" s="660"/>
      <c r="D870" s="660"/>
      <c r="E870" s="660"/>
      <c r="F870" s="660"/>
      <c r="G870" s="660"/>
      <c r="H870" s="660"/>
      <c r="I870" s="660"/>
      <c r="J870" s="660"/>
      <c r="K870" s="660"/>
      <c r="L870" s="660"/>
      <c r="M870" s="660"/>
      <c r="N870" s="660"/>
      <c r="O870" s="660"/>
      <c r="P870" s="660"/>
      <c r="Q870" s="660"/>
    </row>
    <row r="871" ht="25.15" customHeight="true" x14ac:dyDescent="0.2">
      <c r="C871" s="660"/>
      <c r="D871" s="660"/>
      <c r="E871" s="660"/>
      <c r="F871" s="660"/>
      <c r="G871" s="660"/>
      <c r="H871" s="660"/>
      <c r="I871" s="660"/>
      <c r="J871" s="660"/>
      <c r="K871" s="660"/>
      <c r="L871" s="660"/>
      <c r="M871" s="660"/>
      <c r="N871" s="660"/>
      <c r="O871" s="660"/>
      <c r="P871" s="660"/>
      <c r="Q871" s="660"/>
    </row>
    <row r="872" ht="25.15" customHeight="true" x14ac:dyDescent="0.2">
      <c r="C872" s="660"/>
      <c r="D872" s="660"/>
      <c r="E872" s="660"/>
      <c r="F872" s="660"/>
      <c r="G872" s="660"/>
      <c r="H872" s="660"/>
      <c r="I872" s="660"/>
      <c r="J872" s="660"/>
      <c r="K872" s="660"/>
      <c r="L872" s="660"/>
      <c r="M872" s="660"/>
      <c r="N872" s="660"/>
      <c r="O872" s="660"/>
      <c r="P872" s="660"/>
      <c r="Q872" s="660"/>
    </row>
    <row r="873" ht="25.15" customHeight="true" x14ac:dyDescent="0.2">
      <c r="C873" s="660"/>
      <c r="D873" s="660"/>
      <c r="E873" s="660"/>
      <c r="F873" s="660"/>
      <c r="G873" s="660"/>
      <c r="H873" s="660"/>
      <c r="I873" s="660"/>
      <c r="J873" s="660"/>
      <c r="K873" s="660"/>
      <c r="L873" s="660"/>
      <c r="M873" s="660"/>
      <c r="N873" s="660"/>
      <c r="O873" s="660"/>
      <c r="P873" s="660"/>
      <c r="Q873" s="660"/>
    </row>
    <row r="874" ht="25.15" customHeight="true" x14ac:dyDescent="0.2">
      <c r="C874" s="660"/>
      <c r="D874" s="660"/>
      <c r="E874" s="660"/>
      <c r="F874" s="660"/>
      <c r="G874" s="660"/>
      <c r="H874" s="660"/>
      <c r="I874" s="660"/>
      <c r="J874" s="660"/>
      <c r="K874" s="660"/>
      <c r="L874" s="660"/>
      <c r="M874" s="660"/>
      <c r="N874" s="660"/>
      <c r="O874" s="660"/>
      <c r="P874" s="660"/>
      <c r="Q874" s="660"/>
    </row>
    <row r="875" ht="25.15" customHeight="true" x14ac:dyDescent="0.2">
      <c r="C875" s="660"/>
      <c r="D875" s="660"/>
      <c r="E875" s="660"/>
      <c r="F875" s="660"/>
      <c r="G875" s="660"/>
      <c r="H875" s="660"/>
      <c r="I875" s="660"/>
      <c r="J875" s="660"/>
      <c r="K875" s="660"/>
      <c r="L875" s="660"/>
      <c r="M875" s="660"/>
      <c r="N875" s="660"/>
      <c r="O875" s="660"/>
      <c r="P875" s="660"/>
      <c r="Q875" s="660"/>
    </row>
    <row r="876" ht="25.15" customHeight="true" x14ac:dyDescent="0.2">
      <c r="C876" s="660"/>
      <c r="D876" s="660"/>
      <c r="E876" s="660"/>
      <c r="F876" s="660"/>
      <c r="G876" s="660"/>
      <c r="H876" s="660"/>
      <c r="I876" s="660"/>
      <c r="J876" s="660"/>
      <c r="K876" s="660"/>
      <c r="L876" s="660"/>
      <c r="M876" s="660"/>
      <c r="N876" s="660"/>
      <c r="O876" s="660"/>
      <c r="P876" s="660"/>
      <c r="Q876" s="660"/>
    </row>
    <row r="877" ht="25.15" customHeight="true" x14ac:dyDescent="0.2">
      <c r="C877" s="660"/>
      <c r="D877" s="660"/>
      <c r="E877" s="660"/>
      <c r="F877" s="660"/>
      <c r="G877" s="660"/>
      <c r="H877" s="660"/>
      <c r="I877" s="660"/>
      <c r="J877" s="660"/>
      <c r="K877" s="660"/>
      <c r="L877" s="660"/>
      <c r="M877" s="660"/>
      <c r="N877" s="660"/>
      <c r="O877" s="660"/>
      <c r="P877" s="660"/>
      <c r="Q877" s="660"/>
    </row>
    <row r="878" ht="25.15" customHeight="true" x14ac:dyDescent="0.2">
      <c r="C878" s="660"/>
      <c r="D878" s="660"/>
      <c r="E878" s="660"/>
      <c r="F878" s="660"/>
      <c r="G878" s="660"/>
      <c r="H878" s="660"/>
      <c r="I878" s="660"/>
      <c r="J878" s="660"/>
      <c r="K878" s="660"/>
      <c r="L878" s="660"/>
      <c r="M878" s="660"/>
      <c r="N878" s="660"/>
      <c r="O878" s="660"/>
      <c r="P878" s="660"/>
      <c r="Q878" s="660"/>
    </row>
    <row r="879" ht="25.15" customHeight="true" x14ac:dyDescent="0.2">
      <c r="C879" s="660"/>
      <c r="D879" s="660"/>
      <c r="E879" s="660"/>
      <c r="F879" s="660"/>
      <c r="G879" s="660"/>
      <c r="H879" s="660"/>
      <c r="I879" s="660"/>
      <c r="J879" s="660"/>
      <c r="K879" s="660"/>
      <c r="L879" s="660"/>
      <c r="M879" s="660"/>
      <c r="N879" s="660"/>
      <c r="O879" s="660"/>
      <c r="P879" s="660"/>
      <c r="Q879" s="660"/>
    </row>
    <row r="880" ht="25.15" customHeight="true" x14ac:dyDescent="0.2">
      <c r="C880" s="660"/>
      <c r="D880" s="660"/>
      <c r="E880" s="660"/>
      <c r="F880" s="660"/>
      <c r="G880" s="660"/>
      <c r="H880" s="660"/>
      <c r="I880" s="660"/>
      <c r="J880" s="660"/>
      <c r="K880" s="660"/>
      <c r="L880" s="660"/>
      <c r="M880" s="660"/>
      <c r="N880" s="660"/>
      <c r="O880" s="660"/>
      <c r="P880" s="660"/>
      <c r="Q880" s="660"/>
    </row>
    <row r="881" ht="25.15" customHeight="true" x14ac:dyDescent="0.2">
      <c r="C881" s="660"/>
      <c r="D881" s="660"/>
      <c r="E881" s="660"/>
      <c r="F881" s="660"/>
      <c r="G881" s="660"/>
      <c r="H881" s="660"/>
      <c r="I881" s="660"/>
      <c r="J881" s="660"/>
      <c r="K881" s="660"/>
      <c r="L881" s="660"/>
      <c r="M881" s="660"/>
      <c r="N881" s="660"/>
      <c r="O881" s="660"/>
      <c r="P881" s="660"/>
      <c r="Q881" s="660"/>
    </row>
    <row r="882" ht="25.15" customHeight="true" x14ac:dyDescent="0.2">
      <c r="C882" s="660"/>
      <c r="D882" s="660"/>
      <c r="E882" s="660"/>
      <c r="F882" s="660"/>
      <c r="G882" s="660"/>
      <c r="H882" s="660"/>
      <c r="I882" s="660"/>
      <c r="J882" s="660"/>
      <c r="K882" s="660"/>
      <c r="L882" s="660"/>
      <c r="M882" s="660"/>
      <c r="N882" s="660"/>
      <c r="O882" s="660"/>
      <c r="P882" s="660"/>
      <c r="Q882" s="660"/>
    </row>
    <row r="883" ht="25.15" customHeight="true" x14ac:dyDescent="0.2">
      <c r="C883" s="660"/>
      <c r="D883" s="660"/>
      <c r="E883" s="660"/>
      <c r="F883" s="660"/>
      <c r="G883" s="660"/>
      <c r="H883" s="660"/>
      <c r="I883" s="660"/>
      <c r="J883" s="660"/>
      <c r="K883" s="660"/>
      <c r="L883" s="660"/>
      <c r="M883" s="660"/>
      <c r="N883" s="660"/>
      <c r="O883" s="660"/>
      <c r="P883" s="660"/>
      <c r="Q883" s="660"/>
    </row>
    <row r="884" ht="25.15" customHeight="true" x14ac:dyDescent="0.2">
      <c r="C884" s="660"/>
      <c r="D884" s="660"/>
      <c r="E884" s="660"/>
      <c r="F884" s="660"/>
      <c r="G884" s="660"/>
      <c r="H884" s="660"/>
      <c r="I884" s="660"/>
      <c r="J884" s="660"/>
      <c r="K884" s="660"/>
      <c r="L884" s="660"/>
      <c r="M884" s="660"/>
      <c r="N884" s="660"/>
      <c r="O884" s="660"/>
      <c r="P884" s="660"/>
      <c r="Q884" s="660"/>
    </row>
    <row r="885" ht="25.15" customHeight="true" x14ac:dyDescent="0.2">
      <c r="C885" s="660"/>
      <c r="D885" s="660"/>
      <c r="E885" s="660"/>
      <c r="F885" s="660"/>
      <c r="G885" s="660"/>
      <c r="H885" s="660"/>
      <c r="I885" s="660"/>
      <c r="J885" s="660"/>
      <c r="K885" s="660"/>
      <c r="L885" s="660"/>
      <c r="M885" s="660"/>
      <c r="N885" s="660"/>
      <c r="O885" s="660"/>
      <c r="P885" s="660"/>
      <c r="Q885" s="660"/>
    </row>
    <row r="886" ht="25.15" customHeight="true" x14ac:dyDescent="0.2">
      <c r="C886" s="660"/>
      <c r="D886" s="660"/>
      <c r="E886" s="660"/>
      <c r="F886" s="660"/>
      <c r="G886" s="660"/>
      <c r="H886" s="660"/>
      <c r="I886" s="660"/>
      <c r="J886" s="660"/>
      <c r="K886" s="660"/>
      <c r="L886" s="660"/>
      <c r="M886" s="660"/>
      <c r="N886" s="660"/>
      <c r="O886" s="660"/>
      <c r="P886" s="660"/>
      <c r="Q886" s="660"/>
    </row>
    <row r="887" ht="25.15" customHeight="true" x14ac:dyDescent="0.2">
      <c r="C887" s="660"/>
      <c r="D887" s="660"/>
      <c r="E887" s="660"/>
      <c r="F887" s="660"/>
      <c r="G887" s="660"/>
      <c r="H887" s="660"/>
      <c r="I887" s="660"/>
      <c r="J887" s="660"/>
      <c r="K887" s="660"/>
      <c r="L887" s="660"/>
      <c r="M887" s="660"/>
      <c r="N887" s="660"/>
      <c r="O887" s="660"/>
      <c r="P887" s="660"/>
      <c r="Q887" s="660"/>
    </row>
    <row r="888" ht="25.15" customHeight="true" x14ac:dyDescent="0.2">
      <c r="C888" s="660"/>
      <c r="D888" s="660"/>
      <c r="E888" s="660"/>
      <c r="F888" s="660"/>
      <c r="G888" s="660"/>
      <c r="H888" s="660"/>
      <c r="I888" s="660"/>
      <c r="J888" s="660"/>
      <c r="K888" s="660"/>
      <c r="L888" s="660"/>
      <c r="M888" s="660"/>
      <c r="N888" s="660"/>
      <c r="O888" s="660"/>
      <c r="P888" s="660"/>
      <c r="Q888" s="660"/>
    </row>
    <row r="889" ht="25.15" customHeight="true" x14ac:dyDescent="0.2">
      <c r="C889" s="660"/>
      <c r="D889" s="660"/>
      <c r="E889" s="660"/>
      <c r="F889" s="660"/>
      <c r="G889" s="660"/>
      <c r="H889" s="660"/>
      <c r="I889" s="660"/>
      <c r="J889" s="660"/>
      <c r="K889" s="660"/>
      <c r="L889" s="660"/>
      <c r="M889" s="660"/>
      <c r="N889" s="660"/>
      <c r="O889" s="660"/>
      <c r="P889" s="660"/>
      <c r="Q889" s="660"/>
    </row>
    <row r="890" ht="25.15" customHeight="true" x14ac:dyDescent="0.2">
      <c r="C890" s="660"/>
      <c r="D890" s="660"/>
      <c r="E890" s="660"/>
      <c r="F890" s="660"/>
      <c r="G890" s="660"/>
      <c r="H890" s="660"/>
      <c r="I890" s="660"/>
      <c r="J890" s="660"/>
      <c r="K890" s="660"/>
      <c r="L890" s="660"/>
      <c r="M890" s="660"/>
      <c r="N890" s="660"/>
      <c r="O890" s="660"/>
      <c r="P890" s="660"/>
      <c r="Q890" s="660"/>
    </row>
    <row r="891" ht="25.15" customHeight="true" x14ac:dyDescent="0.2">
      <c r="C891" s="660"/>
      <c r="D891" s="660"/>
      <c r="E891" s="660"/>
      <c r="F891" s="660"/>
      <c r="G891" s="660"/>
      <c r="H891" s="660"/>
      <c r="I891" s="660"/>
      <c r="J891" s="660"/>
      <c r="K891" s="660"/>
      <c r="L891" s="660"/>
      <c r="M891" s="660"/>
      <c r="N891" s="660"/>
      <c r="O891" s="660"/>
      <c r="P891" s="660"/>
      <c r="Q891" s="660"/>
    </row>
    <row r="892" ht="25.15" customHeight="true" x14ac:dyDescent="0.2">
      <c r="C892" s="660"/>
      <c r="D892" s="660"/>
      <c r="E892" s="660"/>
      <c r="F892" s="660"/>
      <c r="G892" s="660"/>
      <c r="H892" s="660"/>
      <c r="I892" s="660"/>
      <c r="J892" s="660"/>
      <c r="K892" s="660"/>
      <c r="L892" s="660"/>
      <c r="M892" s="660"/>
      <c r="N892" s="660"/>
      <c r="O892" s="660"/>
      <c r="P892" s="660"/>
      <c r="Q892" s="660"/>
    </row>
    <row r="893" ht="25.15" customHeight="true" x14ac:dyDescent="0.2">
      <c r="C893" s="660"/>
      <c r="D893" s="660"/>
      <c r="E893" s="660"/>
      <c r="F893" s="660"/>
      <c r="G893" s="660"/>
      <c r="H893" s="660"/>
      <c r="I893" s="660"/>
      <c r="J893" s="660"/>
      <c r="K893" s="660"/>
      <c r="L893" s="660"/>
      <c r="M893" s="660"/>
      <c r="N893" s="660"/>
      <c r="O893" s="660"/>
      <c r="P893" s="660"/>
      <c r="Q893" s="660"/>
    </row>
    <row r="894" ht="25.15" customHeight="true" x14ac:dyDescent="0.2">
      <c r="C894" s="660"/>
      <c r="D894" s="660"/>
      <c r="E894" s="660"/>
      <c r="F894" s="660"/>
      <c r="G894" s="660"/>
      <c r="H894" s="660"/>
      <c r="I894" s="660"/>
      <c r="J894" s="660"/>
      <c r="K894" s="660"/>
      <c r="L894" s="660"/>
      <c r="M894" s="660"/>
      <c r="N894" s="660"/>
      <c r="O894" s="660"/>
      <c r="P894" s="660"/>
      <c r="Q894" s="660"/>
    </row>
    <row r="895" ht="25.15" customHeight="true" x14ac:dyDescent="0.2">
      <c r="C895" s="660"/>
      <c r="D895" s="660"/>
      <c r="E895" s="660"/>
      <c r="F895" s="660"/>
      <c r="G895" s="660"/>
      <c r="H895" s="660"/>
      <c r="I895" s="660"/>
      <c r="J895" s="660"/>
      <c r="K895" s="660"/>
      <c r="L895" s="660"/>
      <c r="M895" s="660"/>
      <c r="N895" s="660"/>
      <c r="O895" s="660"/>
      <c r="P895" s="660"/>
      <c r="Q895" s="660"/>
    </row>
    <row r="896" ht="25.15" customHeight="true" x14ac:dyDescent="0.2">
      <c r="C896" s="660"/>
      <c r="D896" s="660"/>
      <c r="E896" s="660"/>
      <c r="F896" s="660"/>
      <c r="G896" s="660"/>
      <c r="H896" s="660"/>
      <c r="I896" s="660"/>
      <c r="J896" s="660"/>
      <c r="K896" s="660"/>
      <c r="L896" s="660"/>
      <c r="M896" s="660"/>
      <c r="N896" s="660"/>
      <c r="O896" s="660"/>
      <c r="P896" s="660"/>
      <c r="Q896" s="660"/>
    </row>
    <row r="897" ht="25.15" customHeight="true" x14ac:dyDescent="0.2">
      <c r="C897" s="660"/>
      <c r="D897" s="660"/>
      <c r="E897" s="660"/>
      <c r="F897" s="660"/>
      <c r="G897" s="660"/>
      <c r="H897" s="660"/>
      <c r="I897" s="660"/>
      <c r="J897" s="660"/>
      <c r="K897" s="660"/>
      <c r="L897" s="660"/>
      <c r="M897" s="660"/>
      <c r="N897" s="660"/>
      <c r="O897" s="660"/>
      <c r="P897" s="660"/>
      <c r="Q897" s="660"/>
    </row>
    <row r="898" ht="25.15" customHeight="true" x14ac:dyDescent="0.2">
      <c r="C898" s="660"/>
      <c r="D898" s="660"/>
      <c r="E898" s="660"/>
      <c r="F898" s="660"/>
      <c r="G898" s="660"/>
      <c r="H898" s="660"/>
      <c r="I898" s="660"/>
      <c r="J898" s="660"/>
      <c r="K898" s="660"/>
      <c r="L898" s="660"/>
      <c r="M898" s="660"/>
      <c r="N898" s="660"/>
      <c r="O898" s="660"/>
      <c r="P898" s="660"/>
      <c r="Q898" s="660"/>
    </row>
    <row r="899" ht="25.15" customHeight="true" x14ac:dyDescent="0.2">
      <c r="C899" s="660"/>
      <c r="D899" s="660"/>
      <c r="E899" s="660"/>
      <c r="F899" s="660"/>
      <c r="G899" s="660"/>
      <c r="H899" s="660"/>
      <c r="I899" s="660"/>
      <c r="J899" s="660"/>
      <c r="K899" s="660"/>
      <c r="L899" s="660"/>
      <c r="M899" s="660"/>
      <c r="N899" s="660"/>
      <c r="O899" s="660"/>
      <c r="P899" s="660"/>
      <c r="Q899" s="660"/>
    </row>
    <row r="900" ht="25.15" customHeight="true" x14ac:dyDescent="0.2">
      <c r="C900" s="660"/>
      <c r="D900" s="660"/>
      <c r="E900" s="660"/>
      <c r="F900" s="660"/>
      <c r="G900" s="660"/>
      <c r="H900" s="660"/>
      <c r="I900" s="660"/>
      <c r="J900" s="660"/>
      <c r="K900" s="660"/>
      <c r="L900" s="660"/>
      <c r="M900" s="660"/>
      <c r="N900" s="660"/>
      <c r="O900" s="660"/>
      <c r="P900" s="660"/>
      <c r="Q900" s="660"/>
    </row>
    <row r="901" ht="25.15" customHeight="true" x14ac:dyDescent="0.2">
      <c r="C901" s="660"/>
      <c r="D901" s="660"/>
      <c r="E901" s="660"/>
      <c r="F901" s="660"/>
      <c r="G901" s="660"/>
      <c r="H901" s="660"/>
      <c r="I901" s="660"/>
      <c r="J901" s="660"/>
      <c r="K901" s="660"/>
      <c r="L901" s="660"/>
      <c r="M901" s="660"/>
      <c r="N901" s="660"/>
      <c r="O901" s="660"/>
      <c r="P901" s="660"/>
      <c r="Q901" s="660"/>
    </row>
    <row r="902" ht="25.15" customHeight="true" x14ac:dyDescent="0.2">
      <c r="C902" s="660"/>
      <c r="D902" s="660"/>
      <c r="E902" s="660"/>
      <c r="F902" s="660"/>
      <c r="G902" s="660"/>
      <c r="H902" s="660"/>
      <c r="I902" s="660"/>
      <c r="J902" s="660"/>
      <c r="K902" s="660"/>
      <c r="L902" s="660"/>
      <c r="M902" s="660"/>
      <c r="N902" s="660"/>
      <c r="O902" s="660"/>
      <c r="P902" s="660"/>
      <c r="Q902" s="660"/>
    </row>
    <row r="903" ht="25.15" customHeight="true" x14ac:dyDescent="0.2">
      <c r="C903" s="660"/>
      <c r="D903" s="660"/>
      <c r="E903" s="660"/>
      <c r="F903" s="660"/>
      <c r="G903" s="660"/>
      <c r="H903" s="660"/>
      <c r="I903" s="660"/>
      <c r="J903" s="660"/>
      <c r="K903" s="660"/>
      <c r="L903" s="660"/>
      <c r="M903" s="660"/>
      <c r="N903" s="660"/>
      <c r="O903" s="660"/>
      <c r="P903" s="660"/>
      <c r="Q903" s="660"/>
    </row>
    <row r="904" ht="25.15" customHeight="true" x14ac:dyDescent="0.2">
      <c r="C904" s="660"/>
      <c r="D904" s="660"/>
      <c r="E904" s="660"/>
      <c r="F904" s="660"/>
      <c r="G904" s="660"/>
      <c r="H904" s="660"/>
      <c r="I904" s="660"/>
      <c r="J904" s="660"/>
      <c r="K904" s="660"/>
      <c r="L904" s="660"/>
      <c r="M904" s="660"/>
      <c r="N904" s="660"/>
      <c r="O904" s="660"/>
      <c r="P904" s="660"/>
      <c r="Q904" s="660"/>
    </row>
    <row r="905" ht="25.15" customHeight="true" x14ac:dyDescent="0.2">
      <c r="C905" s="660"/>
      <c r="D905" s="660"/>
      <c r="E905" s="660"/>
      <c r="F905" s="660"/>
      <c r="G905" s="660"/>
      <c r="H905" s="660"/>
      <c r="I905" s="660"/>
      <c r="J905" s="660"/>
      <c r="K905" s="660"/>
      <c r="L905" s="660"/>
      <c r="M905" s="660"/>
      <c r="N905" s="660"/>
      <c r="O905" s="660"/>
      <c r="P905" s="660"/>
      <c r="Q905" s="660"/>
    </row>
    <row r="906" ht="25.15" customHeight="true" x14ac:dyDescent="0.2">
      <c r="C906" s="660"/>
      <c r="D906" s="660"/>
      <c r="E906" s="660"/>
      <c r="F906" s="660"/>
      <c r="G906" s="660"/>
      <c r="H906" s="660"/>
      <c r="I906" s="660"/>
      <c r="J906" s="660"/>
      <c r="K906" s="660"/>
      <c r="L906" s="660"/>
      <c r="M906" s="660"/>
      <c r="N906" s="660"/>
      <c r="O906" s="660"/>
      <c r="P906" s="660"/>
      <c r="Q906" s="660"/>
    </row>
    <row r="907" ht="25.15" customHeight="true" x14ac:dyDescent="0.2">
      <c r="C907" s="660"/>
      <c r="D907" s="660"/>
      <c r="E907" s="660"/>
      <c r="F907" s="660"/>
      <c r="G907" s="660"/>
      <c r="H907" s="660"/>
      <c r="I907" s="660"/>
      <c r="J907" s="660"/>
      <c r="K907" s="660"/>
      <c r="L907" s="660"/>
      <c r="M907" s="660"/>
      <c r="N907" s="660"/>
      <c r="O907" s="660"/>
      <c r="P907" s="660"/>
      <c r="Q907" s="660"/>
    </row>
    <row r="908" ht="25.15" customHeight="true" x14ac:dyDescent="0.2">
      <c r="C908" s="660"/>
      <c r="D908" s="660"/>
      <c r="E908" s="660"/>
      <c r="F908" s="660"/>
      <c r="G908" s="660"/>
      <c r="H908" s="660"/>
      <c r="I908" s="660"/>
      <c r="J908" s="660"/>
      <c r="K908" s="660"/>
      <c r="L908" s="660"/>
      <c r="M908" s="660"/>
      <c r="N908" s="660"/>
      <c r="O908" s="660"/>
      <c r="P908" s="660"/>
      <c r="Q908" s="660"/>
    </row>
    <row r="909" ht="25.15" customHeight="true" x14ac:dyDescent="0.2">
      <c r="C909" s="660"/>
      <c r="D909" s="660"/>
      <c r="E909" s="660"/>
      <c r="F909" s="660"/>
      <c r="G909" s="660"/>
      <c r="H909" s="660"/>
      <c r="I909" s="660"/>
      <c r="J909" s="660"/>
      <c r="K909" s="660"/>
      <c r="L909" s="660"/>
      <c r="M909" s="660"/>
      <c r="N909" s="660"/>
      <c r="O909" s="660"/>
      <c r="P909" s="660"/>
      <c r="Q909" s="660"/>
    </row>
    <row r="910" ht="25.15" customHeight="true" x14ac:dyDescent="0.2">
      <c r="C910" s="660"/>
      <c r="D910" s="660"/>
      <c r="E910" s="660"/>
      <c r="F910" s="660"/>
      <c r="G910" s="660"/>
      <c r="H910" s="660"/>
      <c r="I910" s="660"/>
      <c r="J910" s="660"/>
      <c r="K910" s="660"/>
      <c r="L910" s="660"/>
      <c r="M910" s="660"/>
      <c r="N910" s="660"/>
      <c r="O910" s="660"/>
      <c r="P910" s="660"/>
      <c r="Q910" s="660"/>
    </row>
    <row r="911" ht="25.15" customHeight="true" x14ac:dyDescent="0.2">
      <c r="C911" s="660"/>
      <c r="D911" s="660"/>
      <c r="E911" s="660"/>
      <c r="F911" s="660"/>
      <c r="G911" s="660"/>
      <c r="H911" s="660"/>
      <c r="I911" s="660"/>
      <c r="J911" s="660"/>
      <c r="K911" s="660"/>
      <c r="L911" s="660"/>
      <c r="M911" s="660"/>
      <c r="N911" s="660"/>
      <c r="O911" s="660"/>
      <c r="P911" s="660"/>
      <c r="Q911" s="660"/>
    </row>
    <row r="912" ht="25.15" customHeight="true" x14ac:dyDescent="0.2">
      <c r="C912" s="660"/>
      <c r="D912" s="660"/>
      <c r="E912" s="660"/>
      <c r="F912" s="660"/>
      <c r="G912" s="660"/>
      <c r="H912" s="660"/>
      <c r="I912" s="660"/>
      <c r="J912" s="660"/>
      <c r="K912" s="660"/>
      <c r="L912" s="660"/>
      <c r="M912" s="660"/>
      <c r="N912" s="660"/>
      <c r="O912" s="660"/>
      <c r="P912" s="660"/>
      <c r="Q912" s="660"/>
    </row>
    <row r="913" ht="25.15" customHeight="true" x14ac:dyDescent="0.2">
      <c r="C913" s="660"/>
      <c r="D913" s="660"/>
      <c r="E913" s="660"/>
      <c r="F913" s="660"/>
      <c r="G913" s="660"/>
      <c r="H913" s="660"/>
      <c r="I913" s="660"/>
      <c r="J913" s="660"/>
      <c r="K913" s="660"/>
      <c r="L913" s="660"/>
      <c r="M913" s="660"/>
      <c r="N913" s="660"/>
      <c r="O913" s="660"/>
      <c r="P913" s="660"/>
      <c r="Q913" s="660"/>
    </row>
    <row r="914" ht="25.15" customHeight="true" x14ac:dyDescent="0.2">
      <c r="C914" s="660"/>
      <c r="D914" s="660"/>
      <c r="E914" s="660"/>
      <c r="F914" s="660"/>
      <c r="G914" s="660"/>
      <c r="H914" s="660"/>
      <c r="I914" s="660"/>
      <c r="J914" s="660"/>
      <c r="K914" s="660"/>
      <c r="L914" s="660"/>
      <c r="M914" s="660"/>
      <c r="N914" s="660"/>
      <c r="O914" s="660"/>
      <c r="P914" s="660"/>
      <c r="Q914" s="660"/>
    </row>
    <row r="915" ht="25.15" customHeight="true" x14ac:dyDescent="0.2">
      <c r="C915" s="660"/>
      <c r="D915" s="660"/>
      <c r="E915" s="660"/>
      <c r="F915" s="660"/>
      <c r="G915" s="660"/>
      <c r="H915" s="660"/>
      <c r="I915" s="660"/>
      <c r="J915" s="660"/>
      <c r="K915" s="660"/>
      <c r="L915" s="660"/>
      <c r="M915" s="660"/>
      <c r="N915" s="660"/>
      <c r="O915" s="660"/>
      <c r="P915" s="660"/>
      <c r="Q915" s="660"/>
    </row>
    <row r="916" ht="25.15" customHeight="true" x14ac:dyDescent="0.2">
      <c r="C916" s="660"/>
      <c r="D916" s="660"/>
      <c r="E916" s="660"/>
      <c r="F916" s="660"/>
      <c r="G916" s="660"/>
      <c r="H916" s="660"/>
      <c r="I916" s="660"/>
      <c r="J916" s="660"/>
      <c r="K916" s="660"/>
      <c r="L916" s="660"/>
      <c r="M916" s="660"/>
      <c r="N916" s="660"/>
      <c r="O916" s="660"/>
      <c r="P916" s="660"/>
      <c r="Q916" s="660"/>
    </row>
    <row r="917" ht="25.15" customHeight="true" x14ac:dyDescent="0.2">
      <c r="C917" s="660"/>
      <c r="D917" s="660"/>
      <c r="E917" s="660"/>
      <c r="F917" s="660"/>
      <c r="G917" s="660"/>
      <c r="H917" s="660"/>
      <c r="I917" s="660"/>
      <c r="J917" s="660"/>
      <c r="K917" s="660"/>
      <c r="L917" s="660"/>
      <c r="M917" s="660"/>
      <c r="N917" s="660"/>
      <c r="O917" s="660"/>
      <c r="P917" s="660"/>
      <c r="Q917" s="660"/>
    </row>
    <row r="918" ht="25.15" customHeight="true" x14ac:dyDescent="0.2">
      <c r="C918" s="660"/>
      <c r="D918" s="660"/>
      <c r="E918" s="660"/>
      <c r="F918" s="660"/>
      <c r="G918" s="660"/>
      <c r="H918" s="660"/>
      <c r="I918" s="660"/>
      <c r="J918" s="660"/>
      <c r="K918" s="660"/>
      <c r="L918" s="660"/>
      <c r="M918" s="660"/>
      <c r="N918" s="660"/>
      <c r="O918" s="660"/>
      <c r="P918" s="660"/>
      <c r="Q918" s="660"/>
    </row>
    <row r="919" ht="25.15" customHeight="true" x14ac:dyDescent="0.2">
      <c r="C919" s="660"/>
      <c r="D919" s="660"/>
      <c r="E919" s="660"/>
      <c r="F919" s="660"/>
      <c r="G919" s="660"/>
      <c r="H919" s="660"/>
      <c r="I919" s="660"/>
      <c r="J919" s="660"/>
      <c r="K919" s="660"/>
      <c r="L919" s="660"/>
      <c r="M919" s="660"/>
      <c r="N919" s="660"/>
      <c r="O919" s="660"/>
      <c r="P919" s="660"/>
      <c r="Q919" s="660"/>
    </row>
    <row r="920" ht="25.15" customHeight="true" x14ac:dyDescent="0.2">
      <c r="C920" s="660"/>
      <c r="D920" s="660"/>
      <c r="E920" s="660"/>
      <c r="F920" s="660"/>
      <c r="G920" s="660"/>
      <c r="H920" s="660"/>
      <c r="I920" s="660"/>
      <c r="J920" s="660"/>
      <c r="K920" s="660"/>
      <c r="L920" s="660"/>
      <c r="M920" s="660"/>
      <c r="N920" s="660"/>
      <c r="O920" s="660"/>
      <c r="P920" s="660"/>
      <c r="Q920" s="660"/>
    </row>
    <row r="921" ht="25.15" customHeight="true" x14ac:dyDescent="0.2">
      <c r="C921" s="660"/>
      <c r="D921" s="660"/>
      <c r="E921" s="660"/>
      <c r="F921" s="660"/>
      <c r="G921" s="660"/>
      <c r="H921" s="660"/>
      <c r="I921" s="660"/>
      <c r="J921" s="660"/>
      <c r="K921" s="660"/>
      <c r="L921" s="660"/>
      <c r="M921" s="660"/>
      <c r="N921" s="660"/>
      <c r="O921" s="660"/>
      <c r="P921" s="660"/>
      <c r="Q921" s="660"/>
    </row>
    <row r="922" ht="25.15" customHeight="true" x14ac:dyDescent="0.2">
      <c r="C922" s="660"/>
      <c r="D922" s="660"/>
      <c r="E922" s="660"/>
      <c r="F922" s="660"/>
      <c r="G922" s="660"/>
      <c r="H922" s="660"/>
      <c r="I922" s="660"/>
      <c r="J922" s="660"/>
      <c r="K922" s="660"/>
      <c r="L922" s="660"/>
      <c r="M922" s="660"/>
      <c r="N922" s="660"/>
      <c r="O922" s="660"/>
      <c r="P922" s="660"/>
      <c r="Q922" s="660"/>
    </row>
    <row r="923" ht="25.15" customHeight="true" x14ac:dyDescent="0.2">
      <c r="C923" s="660"/>
      <c r="D923" s="660"/>
      <c r="E923" s="660"/>
      <c r="F923" s="660"/>
      <c r="G923" s="660"/>
      <c r="H923" s="660"/>
      <c r="I923" s="660"/>
      <c r="J923" s="660"/>
      <c r="K923" s="660"/>
      <c r="L923" s="660"/>
      <c r="M923" s="660"/>
      <c r="N923" s="660"/>
      <c r="O923" s="660"/>
      <c r="P923" s="660"/>
      <c r="Q923" s="660"/>
    </row>
    <row r="924" ht="25.15" customHeight="true" x14ac:dyDescent="0.2">
      <c r="C924" s="660"/>
      <c r="D924" s="660"/>
      <c r="E924" s="660"/>
      <c r="F924" s="660"/>
      <c r="G924" s="660"/>
      <c r="H924" s="660"/>
      <c r="I924" s="660"/>
      <c r="J924" s="660"/>
      <c r="K924" s="660"/>
      <c r="L924" s="660"/>
      <c r="M924" s="660"/>
      <c r="N924" s="660"/>
      <c r="O924" s="660"/>
      <c r="P924" s="660"/>
      <c r="Q924" s="660"/>
    </row>
    <row r="925" ht="25.15" customHeight="true" x14ac:dyDescent="0.2">
      <c r="C925" s="660"/>
      <c r="D925" s="660"/>
      <c r="E925" s="660"/>
      <c r="F925" s="660"/>
      <c r="G925" s="660"/>
      <c r="H925" s="660"/>
      <c r="I925" s="660"/>
      <c r="J925" s="660"/>
      <c r="K925" s="660"/>
      <c r="L925" s="660"/>
      <c r="M925" s="660"/>
      <c r="N925" s="660"/>
      <c r="O925" s="660"/>
      <c r="P925" s="660"/>
      <c r="Q925" s="660"/>
    </row>
    <row r="926" ht="25.15" customHeight="true" x14ac:dyDescent="0.2">
      <c r="C926" s="660"/>
      <c r="D926" s="660"/>
      <c r="E926" s="660"/>
      <c r="F926" s="660"/>
      <c r="G926" s="660"/>
      <c r="H926" s="660"/>
      <c r="I926" s="660"/>
      <c r="J926" s="660"/>
      <c r="K926" s="660"/>
      <c r="L926" s="660"/>
      <c r="M926" s="660"/>
      <c r="N926" s="660"/>
      <c r="O926" s="660"/>
      <c r="P926" s="660"/>
      <c r="Q926" s="660"/>
    </row>
    <row r="927" ht="25.15" customHeight="true" x14ac:dyDescent="0.2">
      <c r="C927" s="660"/>
      <c r="D927" s="660"/>
      <c r="E927" s="660"/>
      <c r="F927" s="660"/>
      <c r="G927" s="660"/>
      <c r="H927" s="660"/>
      <c r="I927" s="660"/>
      <c r="J927" s="660"/>
      <c r="K927" s="660"/>
      <c r="L927" s="660"/>
      <c r="M927" s="660"/>
      <c r="N927" s="660"/>
      <c r="O927" s="660"/>
      <c r="P927" s="660"/>
      <c r="Q927" s="660"/>
    </row>
    <row r="928" ht="25.15" customHeight="true" x14ac:dyDescent="0.2">
      <c r="C928" s="660"/>
      <c r="D928" s="660"/>
      <c r="E928" s="660"/>
      <c r="F928" s="660"/>
      <c r="G928" s="660"/>
      <c r="H928" s="660"/>
      <c r="I928" s="660"/>
      <c r="J928" s="660"/>
      <c r="K928" s="660"/>
      <c r="L928" s="660"/>
      <c r="M928" s="660"/>
      <c r="N928" s="660"/>
      <c r="O928" s="660"/>
      <c r="P928" s="660"/>
      <c r="Q928" s="660"/>
    </row>
    <row r="929" ht="25.15" customHeight="true" x14ac:dyDescent="0.2">
      <c r="C929" s="660"/>
      <c r="D929" s="660"/>
      <c r="E929" s="660"/>
      <c r="F929" s="660"/>
      <c r="G929" s="660"/>
      <c r="H929" s="660"/>
      <c r="I929" s="660"/>
      <c r="J929" s="660"/>
      <c r="K929" s="660"/>
      <c r="L929" s="660"/>
      <c r="M929" s="660"/>
      <c r="N929" s="660"/>
      <c r="O929" s="660"/>
      <c r="P929" s="660"/>
      <c r="Q929" s="660"/>
    </row>
    <row r="930" ht="25.15" customHeight="true" x14ac:dyDescent="0.2">
      <c r="C930" s="660"/>
      <c r="D930" s="660"/>
      <c r="E930" s="660"/>
      <c r="F930" s="660"/>
      <c r="G930" s="660"/>
      <c r="H930" s="660"/>
      <c r="I930" s="660"/>
      <c r="J930" s="660"/>
      <c r="K930" s="660"/>
      <c r="L930" s="660"/>
      <c r="M930" s="660"/>
      <c r="N930" s="660"/>
      <c r="O930" s="660"/>
      <c r="P930" s="660"/>
      <c r="Q930" s="660"/>
    </row>
    <row r="931" ht="25.15" customHeight="true" x14ac:dyDescent="0.2">
      <c r="C931" s="660"/>
      <c r="D931" s="660"/>
      <c r="E931" s="660"/>
      <c r="F931" s="660"/>
      <c r="G931" s="660"/>
      <c r="H931" s="660"/>
      <c r="I931" s="660"/>
      <c r="J931" s="660"/>
      <c r="K931" s="660"/>
      <c r="L931" s="660"/>
      <c r="M931" s="660"/>
      <c r="N931" s="660"/>
      <c r="O931" s="660"/>
      <c r="P931" s="660"/>
      <c r="Q931" s="660"/>
    </row>
    <row r="932" ht="25.15" customHeight="true" x14ac:dyDescent="0.2">
      <c r="C932" s="660"/>
      <c r="D932" s="660"/>
      <c r="E932" s="660"/>
      <c r="F932" s="660"/>
      <c r="G932" s="660"/>
      <c r="H932" s="660"/>
      <c r="I932" s="660"/>
      <c r="J932" s="660"/>
      <c r="K932" s="660"/>
      <c r="L932" s="660"/>
      <c r="M932" s="660"/>
      <c r="N932" s="660"/>
      <c r="O932" s="660"/>
      <c r="P932" s="660"/>
      <c r="Q932" s="660"/>
    </row>
    <row r="933" ht="25.15" customHeight="true" x14ac:dyDescent="0.2">
      <c r="C933" s="660"/>
      <c r="D933" s="660"/>
      <c r="E933" s="660"/>
      <c r="F933" s="660"/>
      <c r="G933" s="660"/>
      <c r="H933" s="660"/>
      <c r="I933" s="660"/>
      <c r="J933" s="660"/>
      <c r="K933" s="660"/>
      <c r="L933" s="660"/>
      <c r="M933" s="660"/>
      <c r="N933" s="660"/>
      <c r="O933" s="660"/>
      <c r="P933" s="660"/>
      <c r="Q933" s="660"/>
    </row>
    <row r="934" ht="25.15" customHeight="true" x14ac:dyDescent="0.2">
      <c r="C934" s="660"/>
      <c r="D934" s="660"/>
      <c r="E934" s="660"/>
      <c r="F934" s="660"/>
      <c r="G934" s="660"/>
      <c r="H934" s="660"/>
      <c r="I934" s="660"/>
      <c r="J934" s="660"/>
      <c r="K934" s="660"/>
      <c r="L934" s="660"/>
      <c r="M934" s="660"/>
      <c r="N934" s="660"/>
      <c r="O934" s="660"/>
      <c r="P934" s="660"/>
      <c r="Q934" s="660"/>
    </row>
    <row r="935" ht="25.15" customHeight="true" x14ac:dyDescent="0.2">
      <c r="C935" s="660"/>
      <c r="D935" s="660"/>
      <c r="E935" s="660"/>
      <c r="F935" s="660"/>
      <c r="G935" s="660"/>
      <c r="H935" s="660"/>
      <c r="I935" s="660"/>
      <c r="J935" s="660"/>
      <c r="K935" s="660"/>
      <c r="L935" s="660"/>
      <c r="M935" s="660"/>
      <c r="N935" s="660"/>
      <c r="O935" s="660"/>
      <c r="P935" s="660"/>
      <c r="Q935" s="660"/>
    </row>
    <row r="936" ht="25.15" customHeight="true" x14ac:dyDescent="0.2">
      <c r="C936" s="660"/>
      <c r="D936" s="660"/>
      <c r="E936" s="660"/>
      <c r="F936" s="660"/>
      <c r="G936" s="660"/>
      <c r="H936" s="660"/>
      <c r="I936" s="660"/>
      <c r="J936" s="660"/>
      <c r="K936" s="660"/>
      <c r="L936" s="660"/>
      <c r="M936" s="660"/>
      <c r="N936" s="660"/>
      <c r="O936" s="660"/>
      <c r="P936" s="660"/>
      <c r="Q936" s="660"/>
    </row>
    <row r="937" ht="25.15" customHeight="true" x14ac:dyDescent="0.2">
      <c r="C937" s="660"/>
      <c r="D937" s="660"/>
      <c r="E937" s="660"/>
      <c r="F937" s="660"/>
      <c r="G937" s="660"/>
      <c r="H937" s="660"/>
      <c r="I937" s="660"/>
      <c r="J937" s="660"/>
      <c r="K937" s="660"/>
      <c r="L937" s="660"/>
      <c r="M937" s="660"/>
      <c r="N937" s="660"/>
      <c r="O937" s="660"/>
      <c r="P937" s="660"/>
      <c r="Q937" s="660"/>
    </row>
    <row r="938" ht="25.15" customHeight="true" x14ac:dyDescent="0.2">
      <c r="C938" s="660"/>
      <c r="D938" s="660"/>
      <c r="E938" s="660"/>
      <c r="F938" s="660"/>
      <c r="G938" s="660"/>
      <c r="H938" s="660"/>
      <c r="I938" s="660"/>
      <c r="J938" s="660"/>
      <c r="K938" s="660"/>
      <c r="L938" s="660"/>
      <c r="M938" s="660"/>
      <c r="N938" s="660"/>
      <c r="O938" s="660"/>
      <c r="P938" s="660"/>
      <c r="Q938" s="660"/>
    </row>
    <row r="939" ht="25.15" customHeight="true" x14ac:dyDescent="0.2">
      <c r="C939" s="660"/>
      <c r="D939" s="660"/>
      <c r="E939" s="660"/>
      <c r="F939" s="660"/>
      <c r="G939" s="660"/>
      <c r="H939" s="660"/>
      <c r="I939" s="660"/>
      <c r="J939" s="660"/>
      <c r="K939" s="660"/>
      <c r="L939" s="660"/>
      <c r="M939" s="660"/>
      <c r="N939" s="660"/>
      <c r="O939" s="660"/>
      <c r="P939" s="660"/>
      <c r="Q939" s="660"/>
    </row>
    <row r="940" ht="25.15" customHeight="true" x14ac:dyDescent="0.2">
      <c r="C940" s="660"/>
      <c r="D940" s="660"/>
      <c r="E940" s="660"/>
      <c r="F940" s="660"/>
      <c r="G940" s="660"/>
      <c r="H940" s="660"/>
      <c r="I940" s="660"/>
      <c r="J940" s="660"/>
      <c r="K940" s="660"/>
      <c r="L940" s="660"/>
      <c r="M940" s="660"/>
      <c r="N940" s="660"/>
      <c r="O940" s="660"/>
      <c r="P940" s="660"/>
      <c r="Q940" s="660"/>
    </row>
    <row r="941" ht="25.15" customHeight="true" x14ac:dyDescent="0.2">
      <c r="C941" s="660"/>
      <c r="D941" s="660"/>
      <c r="E941" s="660"/>
      <c r="F941" s="660"/>
      <c r="G941" s="660"/>
      <c r="H941" s="660"/>
      <c r="I941" s="660"/>
      <c r="J941" s="660"/>
      <c r="K941" s="660"/>
      <c r="L941" s="660"/>
      <c r="M941" s="660"/>
      <c r="N941" s="660"/>
      <c r="O941" s="660"/>
      <c r="P941" s="660"/>
      <c r="Q941" s="660"/>
    </row>
    <row r="942" ht="25.15" customHeight="true" x14ac:dyDescent="0.2">
      <c r="C942" s="660"/>
      <c r="D942" s="660"/>
      <c r="E942" s="660"/>
      <c r="F942" s="660"/>
      <c r="G942" s="660"/>
      <c r="H942" s="660"/>
      <c r="I942" s="660"/>
      <c r="J942" s="660"/>
      <c r="K942" s="660"/>
      <c r="L942" s="660"/>
      <c r="M942" s="660"/>
      <c r="N942" s="660"/>
      <c r="O942" s="660"/>
      <c r="P942" s="660"/>
      <c r="Q942" s="660"/>
    </row>
    <row r="943" ht="25.15" customHeight="true" x14ac:dyDescent="0.2">
      <c r="C943" s="660"/>
      <c r="D943" s="660"/>
      <c r="E943" s="660"/>
      <c r="F943" s="660"/>
      <c r="G943" s="660"/>
      <c r="H943" s="660"/>
      <c r="I943" s="660"/>
      <c r="J943" s="660"/>
      <c r="K943" s="660"/>
      <c r="L943" s="660"/>
      <c r="M943" s="660"/>
      <c r="N943" s="660"/>
      <c r="O943" s="660"/>
      <c r="P943" s="660"/>
      <c r="Q943" s="660"/>
    </row>
    <row r="944" ht="25.15" customHeight="true" x14ac:dyDescent="0.2">
      <c r="C944" s="660"/>
      <c r="D944" s="660"/>
      <c r="E944" s="660"/>
      <c r="F944" s="660"/>
      <c r="G944" s="660"/>
      <c r="H944" s="660"/>
      <c r="I944" s="660"/>
      <c r="J944" s="660"/>
      <c r="K944" s="660"/>
      <c r="L944" s="660"/>
      <c r="M944" s="660"/>
      <c r="N944" s="660"/>
      <c r="O944" s="660"/>
      <c r="P944" s="660"/>
      <c r="Q944" s="660"/>
    </row>
    <row r="945" ht="25.15" customHeight="true" x14ac:dyDescent="0.2">
      <c r="C945" s="660"/>
      <c r="D945" s="660"/>
      <c r="E945" s="660"/>
      <c r="F945" s="660"/>
      <c r="G945" s="660"/>
      <c r="H945" s="660"/>
      <c r="I945" s="660"/>
      <c r="J945" s="660"/>
      <c r="K945" s="660"/>
      <c r="L945" s="660"/>
      <c r="M945" s="660"/>
      <c r="N945" s="660"/>
      <c r="O945" s="660"/>
      <c r="P945" s="660"/>
      <c r="Q945" s="660"/>
    </row>
    <row r="946" ht="25.15" customHeight="true" x14ac:dyDescent="0.2">
      <c r="C946" s="660"/>
      <c r="D946" s="660"/>
      <c r="E946" s="660"/>
      <c r="F946" s="660"/>
      <c r="G946" s="660"/>
      <c r="H946" s="660"/>
      <c r="I946" s="660"/>
      <c r="J946" s="660"/>
      <c r="K946" s="660"/>
      <c r="L946" s="660"/>
      <c r="M946" s="660"/>
      <c r="N946" s="660"/>
      <c r="O946" s="660"/>
      <c r="P946" s="660"/>
      <c r="Q946" s="660"/>
    </row>
    <row r="947" ht="25.15" customHeight="true" x14ac:dyDescent="0.2">
      <c r="C947" s="660"/>
      <c r="D947" s="660"/>
      <c r="E947" s="660"/>
      <c r="F947" s="660"/>
      <c r="G947" s="660"/>
      <c r="H947" s="660"/>
      <c r="I947" s="660"/>
      <c r="J947" s="660"/>
      <c r="K947" s="660"/>
      <c r="L947" s="660"/>
      <c r="M947" s="660"/>
      <c r="N947" s="660"/>
      <c r="O947" s="660"/>
      <c r="P947" s="660"/>
      <c r="Q947" s="660"/>
    </row>
    <row r="948" ht="25.15" customHeight="true" x14ac:dyDescent="0.2">
      <c r="C948" s="660"/>
      <c r="D948" s="660"/>
      <c r="E948" s="660"/>
      <c r="F948" s="660"/>
      <c r="G948" s="660"/>
      <c r="H948" s="660"/>
      <c r="I948" s="660"/>
      <c r="J948" s="660"/>
      <c r="K948" s="660"/>
      <c r="L948" s="660"/>
      <c r="M948" s="660"/>
      <c r="N948" s="660"/>
      <c r="O948" s="660"/>
      <c r="P948" s="660"/>
      <c r="Q948" s="660"/>
    </row>
    <row r="949" ht="25.15" customHeight="true" x14ac:dyDescent="0.2">
      <c r="C949" s="660"/>
      <c r="D949" s="660"/>
      <c r="E949" s="660"/>
      <c r="F949" s="660"/>
      <c r="G949" s="660"/>
      <c r="H949" s="660"/>
      <c r="I949" s="660"/>
      <c r="J949" s="660"/>
      <c r="K949" s="660"/>
      <c r="L949" s="660"/>
      <c r="M949" s="660"/>
      <c r="N949" s="660"/>
      <c r="O949" s="660"/>
      <c r="P949" s="660"/>
      <c r="Q949" s="660"/>
    </row>
    <row r="950" ht="25.15" customHeight="true" x14ac:dyDescent="0.2">
      <c r="C950" s="660"/>
      <c r="D950" s="660"/>
      <c r="E950" s="660"/>
      <c r="F950" s="660"/>
      <c r="G950" s="660"/>
      <c r="H950" s="660"/>
      <c r="I950" s="660"/>
      <c r="J950" s="660"/>
      <c r="K950" s="660"/>
      <c r="L950" s="660"/>
      <c r="M950" s="660"/>
      <c r="N950" s="660"/>
      <c r="O950" s="660"/>
      <c r="P950" s="660"/>
      <c r="Q950" s="660"/>
    </row>
    <row r="951" ht="25.15" customHeight="true" x14ac:dyDescent="0.2">
      <c r="C951" s="660"/>
      <c r="D951" s="660"/>
      <c r="E951" s="660"/>
      <c r="F951" s="660"/>
      <c r="G951" s="660"/>
      <c r="H951" s="660"/>
      <c r="I951" s="660"/>
      <c r="J951" s="660"/>
      <c r="K951" s="660"/>
      <c r="L951" s="660"/>
      <c r="M951" s="660"/>
      <c r="N951" s="660"/>
      <c r="O951" s="660"/>
      <c r="P951" s="660"/>
      <c r="Q951" s="660"/>
    </row>
    <row r="952" ht="25.15" customHeight="true" x14ac:dyDescent="0.2">
      <c r="C952" s="660"/>
      <c r="D952" s="660"/>
      <c r="E952" s="660"/>
      <c r="F952" s="660"/>
      <c r="G952" s="660"/>
      <c r="H952" s="660"/>
      <c r="I952" s="660"/>
      <c r="J952" s="660"/>
      <c r="K952" s="660"/>
      <c r="L952" s="660"/>
      <c r="M952" s="660"/>
      <c r="N952" s="660"/>
      <c r="O952" s="660"/>
      <c r="P952" s="660"/>
      <c r="Q952" s="660"/>
    </row>
    <row r="953" ht="25.15" customHeight="true" x14ac:dyDescent="0.2">
      <c r="C953" s="660"/>
      <c r="D953" s="660"/>
      <c r="E953" s="660"/>
      <c r="F953" s="660"/>
      <c r="G953" s="660"/>
      <c r="H953" s="660"/>
      <c r="I953" s="660"/>
      <c r="J953" s="660"/>
      <c r="K953" s="660"/>
      <c r="L953" s="660"/>
      <c r="M953" s="660"/>
      <c r="N953" s="660"/>
      <c r="O953" s="660"/>
      <c r="P953" s="660"/>
      <c r="Q953" s="660"/>
    </row>
    <row r="954" ht="25.15" customHeight="true" x14ac:dyDescent="0.2">
      <c r="C954" s="660"/>
      <c r="D954" s="660"/>
      <c r="E954" s="660"/>
      <c r="F954" s="660"/>
      <c r="G954" s="660"/>
      <c r="H954" s="660"/>
      <c r="I954" s="660"/>
      <c r="J954" s="660"/>
      <c r="K954" s="660"/>
      <c r="L954" s="660"/>
      <c r="M954" s="660"/>
      <c r="N954" s="660"/>
      <c r="O954" s="660"/>
      <c r="P954" s="660"/>
      <c r="Q954" s="660"/>
    </row>
    <row r="955" ht="25.15" customHeight="true" x14ac:dyDescent="0.2">
      <c r="C955" s="660"/>
      <c r="D955" s="660"/>
      <c r="E955" s="660"/>
      <c r="F955" s="660"/>
      <c r="G955" s="660"/>
      <c r="H955" s="660"/>
      <c r="I955" s="660"/>
      <c r="J955" s="660"/>
      <c r="K955" s="660"/>
      <c r="L955" s="660"/>
      <c r="M955" s="660"/>
      <c r="N955" s="660"/>
      <c r="O955" s="660"/>
      <c r="P955" s="660"/>
      <c r="Q955" s="660"/>
    </row>
    <row r="956" ht="25.15" customHeight="true" x14ac:dyDescent="0.2">
      <c r="C956" s="660"/>
      <c r="D956" s="660"/>
      <c r="E956" s="660"/>
      <c r="F956" s="660"/>
      <c r="G956" s="660"/>
      <c r="H956" s="660"/>
      <c r="I956" s="660"/>
      <c r="J956" s="660"/>
      <c r="K956" s="660"/>
      <c r="L956" s="660"/>
      <c r="M956" s="660"/>
      <c r="N956" s="660"/>
      <c r="O956" s="660"/>
      <c r="P956" s="660"/>
      <c r="Q956" s="660"/>
    </row>
    <row r="957" ht="25.15" customHeight="true" x14ac:dyDescent="0.2">
      <c r="C957" s="660"/>
      <c r="D957" s="660"/>
      <c r="E957" s="660"/>
      <c r="F957" s="660"/>
      <c r="G957" s="660"/>
      <c r="H957" s="660"/>
      <c r="I957" s="660"/>
      <c r="J957" s="660"/>
      <c r="K957" s="660"/>
      <c r="L957" s="660"/>
      <c r="M957" s="660"/>
      <c r="N957" s="660"/>
      <c r="O957" s="660"/>
      <c r="P957" s="660"/>
      <c r="Q957" s="660"/>
    </row>
    <row r="958" ht="25.15" customHeight="true" x14ac:dyDescent="0.2">
      <c r="C958" s="660"/>
      <c r="D958" s="660"/>
      <c r="E958" s="660"/>
      <c r="F958" s="660"/>
      <c r="G958" s="660"/>
      <c r="H958" s="660"/>
      <c r="I958" s="660"/>
      <c r="J958" s="660"/>
      <c r="K958" s="660"/>
      <c r="L958" s="660"/>
      <c r="M958" s="660"/>
      <c r="N958" s="660"/>
      <c r="O958" s="660"/>
      <c r="P958" s="660"/>
      <c r="Q958" s="660"/>
    </row>
    <row r="959" ht="25.15" customHeight="true" x14ac:dyDescent="0.2">
      <c r="C959" s="660"/>
      <c r="D959" s="660"/>
      <c r="E959" s="660"/>
      <c r="F959" s="660"/>
      <c r="G959" s="660"/>
      <c r="H959" s="660"/>
      <c r="I959" s="660"/>
      <c r="J959" s="660"/>
      <c r="K959" s="660"/>
      <c r="L959" s="660"/>
      <c r="M959" s="660"/>
      <c r="N959" s="660"/>
      <c r="O959" s="660"/>
      <c r="P959" s="660"/>
      <c r="Q959" s="660"/>
    </row>
    <row r="960" ht="25.15" customHeight="true" x14ac:dyDescent="0.2">
      <c r="C960" s="660"/>
      <c r="D960" s="660"/>
      <c r="E960" s="660"/>
      <c r="F960" s="660"/>
      <c r="G960" s="660"/>
      <c r="H960" s="660"/>
      <c r="I960" s="660"/>
      <c r="J960" s="660"/>
      <c r="K960" s="660"/>
      <c r="L960" s="660"/>
      <c r="M960" s="660"/>
      <c r="N960" s="660"/>
      <c r="O960" s="660"/>
      <c r="P960" s="660"/>
      <c r="Q960" s="660"/>
    </row>
    <row r="961" ht="25.15" customHeight="true" x14ac:dyDescent="0.2">
      <c r="C961" s="660"/>
      <c r="D961" s="660"/>
      <c r="E961" s="660"/>
      <c r="F961" s="660"/>
      <c r="G961" s="660"/>
      <c r="H961" s="660"/>
      <c r="I961" s="660"/>
      <c r="J961" s="660"/>
      <c r="K961" s="660"/>
      <c r="L961" s="660"/>
      <c r="M961" s="660"/>
      <c r="N961" s="660"/>
      <c r="O961" s="660"/>
      <c r="P961" s="660"/>
      <c r="Q961" s="660"/>
    </row>
    <row r="962" ht="25.15" customHeight="true" x14ac:dyDescent="0.2">
      <c r="C962" s="660"/>
      <c r="D962" s="660"/>
      <c r="E962" s="660"/>
      <c r="F962" s="660"/>
      <c r="G962" s="660"/>
      <c r="H962" s="660"/>
      <c r="I962" s="660"/>
      <c r="J962" s="660"/>
      <c r="K962" s="660"/>
      <c r="L962" s="660"/>
      <c r="M962" s="660"/>
      <c r="N962" s="660"/>
      <c r="O962" s="660"/>
      <c r="P962" s="660"/>
      <c r="Q962" s="660"/>
    </row>
    <row r="963" ht="25.15" customHeight="true" x14ac:dyDescent="0.2">
      <c r="C963" s="660"/>
      <c r="D963" s="660"/>
      <c r="E963" s="660"/>
      <c r="F963" s="660"/>
      <c r="G963" s="660"/>
      <c r="H963" s="660"/>
      <c r="I963" s="660"/>
      <c r="J963" s="660"/>
      <c r="K963" s="660"/>
      <c r="L963" s="660"/>
      <c r="M963" s="660"/>
      <c r="N963" s="660"/>
      <c r="O963" s="660"/>
      <c r="P963" s="660"/>
      <c r="Q963" s="660"/>
    </row>
    <row r="964" ht="25.15" customHeight="true" x14ac:dyDescent="0.2">
      <c r="C964" s="660"/>
      <c r="D964" s="660"/>
      <c r="E964" s="660"/>
      <c r="F964" s="660"/>
      <c r="G964" s="660"/>
      <c r="H964" s="660"/>
      <c r="I964" s="660"/>
      <c r="J964" s="660"/>
      <c r="K964" s="660"/>
      <c r="L964" s="660"/>
      <c r="M964" s="660"/>
      <c r="N964" s="660"/>
      <c r="O964" s="660"/>
      <c r="P964" s="660"/>
      <c r="Q964" s="660"/>
    </row>
    <row r="965" ht="25.15" customHeight="true" x14ac:dyDescent="0.2">
      <c r="C965" s="660"/>
      <c r="D965" s="660"/>
      <c r="E965" s="660"/>
      <c r="F965" s="660"/>
      <c r="G965" s="660"/>
      <c r="H965" s="660"/>
      <c r="I965" s="660"/>
      <c r="J965" s="660"/>
      <c r="K965" s="660"/>
      <c r="L965" s="660"/>
      <c r="M965" s="660"/>
      <c r="N965" s="660"/>
      <c r="O965" s="660"/>
      <c r="P965" s="660"/>
      <c r="Q965" s="660"/>
    </row>
    <row r="966" ht="25.15" customHeight="true" x14ac:dyDescent="0.2">
      <c r="C966" s="660"/>
      <c r="D966" s="660"/>
      <c r="E966" s="660"/>
      <c r="F966" s="660"/>
      <c r="G966" s="660"/>
      <c r="H966" s="660"/>
      <c r="I966" s="660"/>
      <c r="J966" s="660"/>
      <c r="K966" s="660"/>
      <c r="L966" s="660"/>
      <c r="M966" s="660"/>
      <c r="N966" s="660"/>
      <c r="O966" s="660"/>
      <c r="P966" s="660"/>
      <c r="Q966" s="660"/>
    </row>
    <row r="967" ht="25.15" customHeight="true" x14ac:dyDescent="0.2">
      <c r="C967" s="660"/>
      <c r="D967" s="660"/>
      <c r="E967" s="660"/>
      <c r="F967" s="660"/>
      <c r="G967" s="660"/>
      <c r="H967" s="660"/>
      <c r="I967" s="660"/>
      <c r="J967" s="660"/>
      <c r="K967" s="660"/>
      <c r="L967" s="660"/>
      <c r="M967" s="660"/>
      <c r="N967" s="660"/>
      <c r="O967" s="660"/>
      <c r="P967" s="660"/>
      <c r="Q967" s="660"/>
    </row>
    <row r="968" ht="25.15" customHeight="true" x14ac:dyDescent="0.2">
      <c r="C968" s="660"/>
      <c r="D968" s="660"/>
      <c r="E968" s="660"/>
      <c r="F968" s="660"/>
      <c r="G968" s="660"/>
      <c r="H968" s="660"/>
      <c r="I968" s="660"/>
      <c r="J968" s="660"/>
      <c r="K968" s="660"/>
      <c r="L968" s="660"/>
      <c r="M968" s="660"/>
      <c r="N968" s="660"/>
      <c r="O968" s="660"/>
      <c r="P968" s="660"/>
      <c r="Q968" s="660"/>
    </row>
    <row r="969" ht="25.15" customHeight="true" x14ac:dyDescent="0.2">
      <c r="C969" s="660"/>
      <c r="D969" s="660"/>
      <c r="E969" s="660"/>
      <c r="F969" s="660"/>
      <c r="G969" s="660"/>
      <c r="H969" s="660"/>
      <c r="I969" s="660"/>
      <c r="J969" s="660"/>
      <c r="K969" s="660"/>
      <c r="L969" s="660"/>
      <c r="M969" s="660"/>
      <c r="N969" s="660"/>
      <c r="O969" s="660"/>
      <c r="P969" s="660"/>
      <c r="Q969" s="660"/>
    </row>
    <row r="970" ht="25.15" customHeight="true" x14ac:dyDescent="0.2">
      <c r="C970" s="660"/>
      <c r="D970" s="660"/>
      <c r="E970" s="660"/>
      <c r="F970" s="660"/>
      <c r="G970" s="660"/>
      <c r="H970" s="660"/>
      <c r="I970" s="660"/>
      <c r="J970" s="660"/>
      <c r="K970" s="660"/>
      <c r="L970" s="660"/>
      <c r="M970" s="660"/>
      <c r="N970" s="660"/>
      <c r="O970" s="660"/>
      <c r="P970" s="660"/>
      <c r="Q970" s="660"/>
    </row>
    <row r="971" ht="25.15" customHeight="true" x14ac:dyDescent="0.2">
      <c r="C971" s="660"/>
      <c r="D971" s="660"/>
      <c r="E971" s="660"/>
      <c r="F971" s="660"/>
      <c r="G971" s="660"/>
      <c r="H971" s="660"/>
      <c r="I971" s="660"/>
      <c r="J971" s="660"/>
      <c r="K971" s="660"/>
      <c r="L971" s="660"/>
      <c r="M971" s="660"/>
      <c r="N971" s="660"/>
      <c r="O971" s="660"/>
      <c r="P971" s="660"/>
      <c r="Q971" s="660"/>
    </row>
    <row r="972" ht="25.15" customHeight="true" x14ac:dyDescent="0.2">
      <c r="C972" s="660"/>
      <c r="D972" s="660"/>
      <c r="E972" s="660"/>
      <c r="F972" s="660"/>
      <c r="G972" s="660"/>
      <c r="H972" s="660"/>
      <c r="I972" s="660"/>
      <c r="J972" s="660"/>
      <c r="K972" s="660"/>
      <c r="L972" s="660"/>
      <c r="M972" s="660"/>
      <c r="N972" s="660"/>
      <c r="O972" s="660"/>
      <c r="P972" s="660"/>
      <c r="Q972" s="660"/>
    </row>
    <row r="973" ht="25.15" customHeight="true" x14ac:dyDescent="0.2">
      <c r="C973" s="660"/>
      <c r="D973" s="660"/>
      <c r="E973" s="660"/>
      <c r="F973" s="660"/>
      <c r="G973" s="660"/>
      <c r="H973" s="660"/>
      <c r="I973" s="660"/>
      <c r="J973" s="660"/>
      <c r="K973" s="660"/>
      <c r="L973" s="660"/>
      <c r="M973" s="660"/>
      <c r="N973" s="660"/>
      <c r="O973" s="660"/>
      <c r="P973" s="660"/>
      <c r="Q973" s="660"/>
    </row>
    <row r="974" ht="25.15" customHeight="true" x14ac:dyDescent="0.2">
      <c r="C974" s="660"/>
      <c r="D974" s="660"/>
      <c r="E974" s="660"/>
      <c r="F974" s="660"/>
      <c r="G974" s="660"/>
      <c r="H974" s="660"/>
      <c r="I974" s="660"/>
      <c r="J974" s="660"/>
      <c r="K974" s="660"/>
      <c r="L974" s="660"/>
      <c r="M974" s="660"/>
      <c r="N974" s="660"/>
      <c r="O974" s="660"/>
      <c r="P974" s="660"/>
      <c r="Q974" s="660"/>
    </row>
    <row r="975" ht="25.15" customHeight="true" x14ac:dyDescent="0.2">
      <c r="C975" s="660"/>
      <c r="D975" s="660"/>
      <c r="E975" s="660"/>
      <c r="F975" s="660"/>
      <c r="G975" s="660"/>
      <c r="H975" s="660"/>
      <c r="I975" s="660"/>
      <c r="J975" s="660"/>
      <c r="K975" s="660"/>
      <c r="L975" s="660"/>
      <c r="M975" s="660"/>
      <c r="N975" s="660"/>
      <c r="O975" s="660"/>
      <c r="P975" s="660"/>
      <c r="Q975" s="660"/>
    </row>
    <row r="976" ht="25.15" customHeight="true" x14ac:dyDescent="0.2">
      <c r="C976" s="660"/>
      <c r="D976" s="660"/>
      <c r="E976" s="660"/>
      <c r="F976" s="660"/>
      <c r="G976" s="660"/>
      <c r="H976" s="660"/>
      <c r="I976" s="660"/>
      <c r="J976" s="660"/>
      <c r="K976" s="660"/>
      <c r="L976" s="660"/>
      <c r="M976" s="660"/>
      <c r="N976" s="660"/>
      <c r="O976" s="660"/>
      <c r="P976" s="660"/>
      <c r="Q976" s="660"/>
    </row>
    <row r="977" ht="25.15" customHeight="true" x14ac:dyDescent="0.2">
      <c r="C977" s="660"/>
      <c r="D977" s="660"/>
      <c r="E977" s="660"/>
      <c r="F977" s="660"/>
      <c r="G977" s="660"/>
      <c r="H977" s="660"/>
      <c r="I977" s="660"/>
      <c r="J977" s="660"/>
      <c r="K977" s="660"/>
      <c r="L977" s="660"/>
      <c r="M977" s="660"/>
      <c r="N977" s="660"/>
      <c r="O977" s="660"/>
      <c r="P977" s="660"/>
      <c r="Q977" s="660"/>
    </row>
    <row r="978" ht="25.15" customHeight="true" x14ac:dyDescent="0.2">
      <c r="C978" s="660"/>
      <c r="D978" s="660"/>
      <c r="E978" s="660"/>
      <c r="F978" s="660"/>
      <c r="G978" s="660"/>
      <c r="H978" s="660"/>
      <c r="I978" s="660"/>
      <c r="J978" s="660"/>
      <c r="K978" s="660"/>
      <c r="L978" s="660"/>
      <c r="M978" s="660"/>
      <c r="N978" s="660"/>
      <c r="O978" s="660"/>
      <c r="P978" s="660"/>
      <c r="Q978" s="660"/>
    </row>
    <row r="979" ht="25.15" customHeight="true" x14ac:dyDescent="0.2">
      <c r="C979" s="660"/>
      <c r="D979" s="660"/>
      <c r="E979" s="660"/>
      <c r="F979" s="660"/>
      <c r="G979" s="660"/>
      <c r="H979" s="660"/>
      <c r="I979" s="660"/>
      <c r="J979" s="660"/>
      <c r="K979" s="660"/>
      <c r="L979" s="660"/>
      <c r="M979" s="660"/>
      <c r="N979" s="660"/>
      <c r="O979" s="660"/>
      <c r="P979" s="660"/>
      <c r="Q979" s="660"/>
    </row>
    <row r="980" ht="25.15" customHeight="true" x14ac:dyDescent="0.2">
      <c r="C980" s="660"/>
      <c r="D980" s="660"/>
      <c r="E980" s="660"/>
      <c r="F980" s="660"/>
      <c r="G980" s="660"/>
      <c r="H980" s="660"/>
      <c r="I980" s="660"/>
      <c r="J980" s="660"/>
      <c r="K980" s="660"/>
      <c r="L980" s="660"/>
      <c r="M980" s="660"/>
      <c r="N980" s="660"/>
      <c r="O980" s="660"/>
      <c r="P980" s="660"/>
      <c r="Q980" s="660"/>
    </row>
    <row r="981" ht="25.15" customHeight="true" x14ac:dyDescent="0.2">
      <c r="C981" s="660"/>
      <c r="D981" s="660"/>
      <c r="E981" s="660"/>
      <c r="F981" s="660"/>
      <c r="G981" s="660"/>
      <c r="H981" s="660"/>
      <c r="I981" s="660"/>
      <c r="J981" s="660"/>
      <c r="K981" s="660"/>
      <c r="L981" s="660"/>
      <c r="M981" s="660"/>
      <c r="N981" s="660"/>
      <c r="O981" s="660"/>
      <c r="P981" s="660"/>
      <c r="Q981" s="660"/>
    </row>
    <row r="982" ht="25.15" customHeight="true" x14ac:dyDescent="0.2">
      <c r="C982" s="660"/>
      <c r="D982" s="660"/>
      <c r="E982" s="660"/>
      <c r="F982" s="660"/>
      <c r="G982" s="660"/>
      <c r="H982" s="660"/>
      <c r="I982" s="660"/>
      <c r="J982" s="660"/>
      <c r="K982" s="660"/>
      <c r="L982" s="660"/>
      <c r="M982" s="660"/>
      <c r="N982" s="660"/>
      <c r="O982" s="660"/>
      <c r="P982" s="660"/>
      <c r="Q982" s="660"/>
    </row>
    <row r="983" ht="25.15" customHeight="true" x14ac:dyDescent="0.2">
      <c r="C983" s="660"/>
      <c r="D983" s="660"/>
      <c r="E983" s="660"/>
      <c r="F983" s="660"/>
      <c r="G983" s="660"/>
      <c r="H983" s="660"/>
      <c r="I983" s="660"/>
      <c r="J983" s="660"/>
      <c r="K983" s="660"/>
      <c r="L983" s="660"/>
      <c r="M983" s="660"/>
      <c r="N983" s="660"/>
      <c r="O983" s="660"/>
      <c r="P983" s="660"/>
      <c r="Q983" s="660"/>
    </row>
    <row r="984" ht="25.15" customHeight="true" x14ac:dyDescent="0.2">
      <c r="C984" s="660"/>
      <c r="D984" s="660"/>
      <c r="E984" s="660"/>
      <c r="F984" s="660"/>
      <c r="G984" s="660"/>
      <c r="H984" s="660"/>
      <c r="I984" s="660"/>
      <c r="J984" s="660"/>
      <c r="K984" s="660"/>
      <c r="L984" s="660"/>
      <c r="M984" s="660"/>
      <c r="N984" s="660"/>
      <c r="O984" s="660"/>
      <c r="P984" s="660"/>
      <c r="Q984" s="660"/>
    </row>
    <row r="985" ht="25.15" customHeight="true" x14ac:dyDescent="0.2">
      <c r="C985" s="660"/>
      <c r="D985" s="660"/>
      <c r="E985" s="660"/>
      <c r="F985" s="660"/>
      <c r="G985" s="660"/>
      <c r="H985" s="660"/>
      <c r="I985" s="660"/>
      <c r="J985" s="660"/>
      <c r="K985" s="660"/>
      <c r="L985" s="660"/>
      <c r="M985" s="660"/>
      <c r="N985" s="660"/>
      <c r="O985" s="660"/>
      <c r="P985" s="660"/>
      <c r="Q985" s="660"/>
    </row>
    <row r="986" ht="25.15" customHeight="true" x14ac:dyDescent="0.2">
      <c r="C986" s="660"/>
      <c r="D986" s="660"/>
      <c r="E986" s="660"/>
      <c r="F986" s="660"/>
      <c r="G986" s="660"/>
      <c r="H986" s="660"/>
      <c r="I986" s="660"/>
      <c r="J986" s="660"/>
      <c r="K986" s="660"/>
      <c r="L986" s="660"/>
      <c r="M986" s="660"/>
      <c r="N986" s="660"/>
      <c r="O986" s="660"/>
      <c r="P986" s="660"/>
      <c r="Q986" s="660"/>
    </row>
    <row r="987" ht="25.15" customHeight="true" x14ac:dyDescent="0.2">
      <c r="C987" s="660"/>
      <c r="D987" s="660"/>
      <c r="E987" s="660"/>
      <c r="F987" s="660"/>
      <c r="G987" s="660"/>
      <c r="H987" s="660"/>
      <c r="I987" s="660"/>
      <c r="J987" s="660"/>
      <c r="K987" s="660"/>
      <c r="L987" s="660"/>
      <c r="M987" s="660"/>
      <c r="N987" s="660"/>
      <c r="O987" s="660"/>
      <c r="P987" s="660"/>
      <c r="Q987" s="660"/>
    </row>
    <row r="988" ht="25.15" customHeight="true" x14ac:dyDescent="0.2">
      <c r="C988" s="660"/>
      <c r="D988" s="660"/>
      <c r="E988" s="660"/>
      <c r="F988" s="660"/>
      <c r="G988" s="660"/>
      <c r="H988" s="660"/>
      <c r="I988" s="660"/>
      <c r="J988" s="660"/>
      <c r="K988" s="660"/>
      <c r="L988" s="660"/>
      <c r="M988" s="660"/>
      <c r="N988" s="660"/>
      <c r="O988" s="660"/>
      <c r="P988" s="660"/>
      <c r="Q988" s="660"/>
    </row>
    <row r="989" ht="25.15" customHeight="true" x14ac:dyDescent="0.2">
      <c r="C989" s="660"/>
      <c r="D989" s="660"/>
      <c r="E989" s="660"/>
      <c r="F989" s="660"/>
      <c r="G989" s="660"/>
      <c r="H989" s="660"/>
      <c r="I989" s="660"/>
      <c r="J989" s="660"/>
      <c r="K989" s="660"/>
      <c r="L989" s="660"/>
      <c r="M989" s="660"/>
      <c r="N989" s="660"/>
      <c r="O989" s="660"/>
      <c r="P989" s="660"/>
      <c r="Q989" s="660"/>
    </row>
    <row r="990" ht="25.15" customHeight="true" x14ac:dyDescent="0.2">
      <c r="C990" s="660"/>
      <c r="D990" s="660"/>
      <c r="E990" s="660"/>
      <c r="F990" s="660"/>
      <c r="G990" s="660"/>
      <c r="H990" s="660"/>
      <c r="I990" s="660"/>
      <c r="J990" s="660"/>
      <c r="K990" s="660"/>
      <c r="L990" s="660"/>
      <c r="M990" s="660"/>
      <c r="N990" s="660"/>
      <c r="O990" s="660"/>
      <c r="P990" s="660"/>
      <c r="Q990" s="660"/>
    </row>
    <row r="991" ht="25.15" customHeight="true" x14ac:dyDescent="0.2">
      <c r="C991" s="660"/>
      <c r="D991" s="660"/>
      <c r="E991" s="660"/>
      <c r="F991" s="660"/>
      <c r="G991" s="660"/>
      <c r="H991" s="660"/>
      <c r="I991" s="660"/>
      <c r="J991" s="660"/>
      <c r="K991" s="660"/>
      <c r="L991" s="660"/>
      <c r="M991" s="660"/>
      <c r="N991" s="660"/>
      <c r="O991" s="660"/>
      <c r="P991" s="660"/>
      <c r="Q991" s="660"/>
    </row>
    <row r="992" ht="25.15" customHeight="true" x14ac:dyDescent="0.2">
      <c r="C992" s="660"/>
      <c r="D992" s="660"/>
      <c r="E992" s="660"/>
      <c r="F992" s="660"/>
      <c r="G992" s="660"/>
      <c r="H992" s="660"/>
      <c r="I992" s="660"/>
      <c r="J992" s="660"/>
      <c r="K992" s="660"/>
      <c r="L992" s="660"/>
      <c r="M992" s="660"/>
      <c r="N992" s="660"/>
      <c r="O992" s="660"/>
      <c r="P992" s="660"/>
      <c r="Q992" s="660"/>
    </row>
    <row r="993" ht="25.15" customHeight="true" x14ac:dyDescent="0.2">
      <c r="C993" s="660"/>
      <c r="D993" s="660"/>
      <c r="E993" s="660"/>
      <c r="F993" s="660"/>
      <c r="G993" s="660"/>
      <c r="H993" s="660"/>
      <c r="I993" s="660"/>
      <c r="J993" s="660"/>
      <c r="K993" s="660"/>
      <c r="L993" s="660"/>
      <c r="M993" s="660"/>
      <c r="N993" s="660"/>
      <c r="O993" s="660"/>
      <c r="P993" s="660"/>
      <c r="Q993" s="660"/>
    </row>
    <row r="994" ht="25.15" customHeight="true" x14ac:dyDescent="0.2">
      <c r="C994" s="660"/>
      <c r="D994" s="660"/>
      <c r="E994" s="660"/>
      <c r="F994" s="660"/>
      <c r="G994" s="660"/>
      <c r="H994" s="660"/>
      <c r="I994" s="660"/>
      <c r="J994" s="660"/>
      <c r="K994" s="660"/>
      <c r="L994" s="660"/>
      <c r="M994" s="660"/>
      <c r="N994" s="660"/>
      <c r="O994" s="660"/>
      <c r="P994" s="660"/>
      <c r="Q994" s="660"/>
    </row>
    <row r="995" ht="25.15" customHeight="true" x14ac:dyDescent="0.2">
      <c r="C995" s="660"/>
      <c r="D995" s="660"/>
      <c r="E995" s="660"/>
      <c r="F995" s="660"/>
      <c r="G995" s="660"/>
      <c r="H995" s="660"/>
      <c r="I995" s="660"/>
      <c r="J995" s="660"/>
      <c r="K995" s="660"/>
      <c r="L995" s="660"/>
      <c r="M995" s="660"/>
      <c r="N995" s="660"/>
      <c r="O995" s="660"/>
      <c r="P995" s="660"/>
      <c r="Q995" s="660"/>
    </row>
    <row r="996" ht="25.15" customHeight="true" x14ac:dyDescent="0.2">
      <c r="C996" s="660"/>
      <c r="D996" s="660"/>
      <c r="E996" s="660"/>
      <c r="F996" s="660"/>
      <c r="G996" s="660"/>
      <c r="H996" s="660"/>
      <c r="I996" s="660"/>
      <c r="J996" s="660"/>
      <c r="K996" s="660"/>
      <c r="L996" s="660"/>
      <c r="M996" s="660"/>
      <c r="N996" s="660"/>
      <c r="O996" s="660"/>
      <c r="P996" s="660"/>
      <c r="Q996" s="660"/>
    </row>
    <row r="997" ht="25.15" customHeight="true" x14ac:dyDescent="0.2">
      <c r="C997" s="660"/>
      <c r="D997" s="660"/>
      <c r="E997" s="660"/>
      <c r="F997" s="660"/>
      <c r="G997" s="660"/>
      <c r="H997" s="660"/>
      <c r="I997" s="660"/>
      <c r="J997" s="660"/>
      <c r="K997" s="660"/>
      <c r="L997" s="660"/>
      <c r="M997" s="660"/>
      <c r="N997" s="660"/>
      <c r="O997" s="660"/>
      <c r="P997" s="660"/>
      <c r="Q997" s="660"/>
    </row>
    <row r="998" ht="25.15" customHeight="true" x14ac:dyDescent="0.2">
      <c r="C998" s="660"/>
      <c r="D998" s="660"/>
      <c r="E998" s="660"/>
      <c r="F998" s="660"/>
      <c r="G998" s="660"/>
      <c r="H998" s="660"/>
      <c r="I998" s="660"/>
      <c r="J998" s="660"/>
      <c r="K998" s="660"/>
      <c r="L998" s="660"/>
      <c r="M998" s="660"/>
      <c r="N998" s="660"/>
      <c r="O998" s="660"/>
      <c r="P998" s="660"/>
      <c r="Q998" s="660"/>
    </row>
    <row r="999" ht="25.15" customHeight="true" x14ac:dyDescent="0.2">
      <c r="C999" s="660"/>
      <c r="D999" s="660"/>
      <c r="E999" s="660"/>
      <c r="F999" s="660"/>
      <c r="G999" s="660"/>
      <c r="H999" s="660"/>
      <c r="I999" s="660"/>
      <c r="J999" s="660"/>
      <c r="K999" s="660"/>
      <c r="L999" s="660"/>
      <c r="M999" s="660"/>
      <c r="N999" s="660"/>
      <c r="O999" s="660"/>
      <c r="P999" s="660"/>
      <c r="Q999" s="660"/>
    </row>
    <row r="1000" ht="25.15" customHeight="true" x14ac:dyDescent="0.2">
      <c r="C1000" s="660"/>
      <c r="D1000" s="660"/>
      <c r="E1000" s="660"/>
      <c r="F1000" s="660"/>
      <c r="G1000" s="660"/>
      <c r="H1000" s="660"/>
      <c r="I1000" s="660"/>
      <c r="J1000" s="660"/>
      <c r="K1000" s="660"/>
      <c r="L1000" s="660"/>
      <c r="M1000" s="660"/>
      <c r="N1000" s="660"/>
      <c r="O1000" s="660"/>
      <c r="P1000" s="660"/>
      <c r="Q1000" s="660"/>
    </row>
    <row r="1001" ht="25.15" customHeight="true" x14ac:dyDescent="0.2">
      <c r="C1001" s="660"/>
      <c r="D1001" s="660"/>
      <c r="E1001" s="660"/>
      <c r="F1001" s="660"/>
      <c r="G1001" s="660"/>
      <c r="H1001" s="660"/>
      <c r="I1001" s="660"/>
      <c r="J1001" s="660"/>
      <c r="K1001" s="660"/>
      <c r="L1001" s="660"/>
      <c r="M1001" s="660"/>
      <c r="N1001" s="660"/>
      <c r="O1001" s="660"/>
      <c r="P1001" s="660"/>
      <c r="Q1001" s="660"/>
    </row>
    <row r="1002" ht="25.15" customHeight="true" x14ac:dyDescent="0.2">
      <c r="C1002" s="660"/>
      <c r="D1002" s="660"/>
      <c r="E1002" s="660"/>
      <c r="F1002" s="660"/>
      <c r="G1002" s="660"/>
      <c r="H1002" s="660"/>
      <c r="I1002" s="660"/>
      <c r="J1002" s="660"/>
      <c r="K1002" s="660"/>
      <c r="L1002" s="660"/>
      <c r="M1002" s="660"/>
      <c r="N1002" s="660"/>
      <c r="O1002" s="660"/>
      <c r="P1002" s="660"/>
      <c r="Q1002" s="660"/>
    </row>
    <row r="1003" ht="25.15" customHeight="true" x14ac:dyDescent="0.2">
      <c r="C1003" s="660"/>
      <c r="D1003" s="660"/>
      <c r="E1003" s="660"/>
      <c r="F1003" s="660"/>
      <c r="G1003" s="660"/>
      <c r="H1003" s="660"/>
      <c r="I1003" s="660"/>
      <c r="J1003" s="660"/>
      <c r="K1003" s="660"/>
      <c r="L1003" s="660"/>
      <c r="M1003" s="660"/>
      <c r="N1003" s="660"/>
      <c r="O1003" s="660"/>
      <c r="P1003" s="660"/>
      <c r="Q1003" s="660"/>
    </row>
    <row r="1004" ht="25.15" customHeight="true" x14ac:dyDescent="0.2">
      <c r="C1004" s="660"/>
      <c r="D1004" s="660"/>
      <c r="E1004" s="660"/>
      <c r="F1004" s="660"/>
      <c r="G1004" s="660"/>
      <c r="H1004" s="660"/>
      <c r="I1004" s="660"/>
      <c r="J1004" s="660"/>
      <c r="K1004" s="660"/>
      <c r="L1004" s="660"/>
      <c r="M1004" s="660"/>
      <c r="N1004" s="660"/>
      <c r="O1004" s="660"/>
      <c r="P1004" s="660"/>
      <c r="Q1004" s="660"/>
    </row>
    <row r="1005" ht="25.15" customHeight="true" x14ac:dyDescent="0.2">
      <c r="C1005" s="660"/>
      <c r="D1005" s="660"/>
      <c r="E1005" s="660"/>
      <c r="F1005" s="660"/>
      <c r="G1005" s="660"/>
      <c r="H1005" s="660"/>
      <c r="I1005" s="660"/>
      <c r="J1005" s="660"/>
      <c r="K1005" s="660"/>
      <c r="L1005" s="660"/>
      <c r="M1005" s="660"/>
      <c r="N1005" s="660"/>
      <c r="O1005" s="660"/>
      <c r="P1005" s="660"/>
      <c r="Q1005" s="660"/>
    </row>
    <row r="1006" ht="25.15" customHeight="true" x14ac:dyDescent="0.2">
      <c r="C1006" s="660"/>
      <c r="D1006" s="660"/>
      <c r="E1006" s="660"/>
      <c r="F1006" s="660"/>
      <c r="G1006" s="660"/>
      <c r="H1006" s="660"/>
      <c r="I1006" s="660"/>
      <c r="J1006" s="660"/>
      <c r="K1006" s="660"/>
      <c r="L1006" s="660"/>
      <c r="M1006" s="660"/>
      <c r="N1006" s="660"/>
      <c r="O1006" s="660"/>
      <c r="P1006" s="660"/>
      <c r="Q1006" s="660"/>
    </row>
    <row r="1007" ht="25.15" customHeight="true" x14ac:dyDescent="0.2">
      <c r="C1007" s="660"/>
      <c r="D1007" s="660"/>
      <c r="E1007" s="660"/>
      <c r="F1007" s="660"/>
      <c r="G1007" s="660"/>
      <c r="H1007" s="660"/>
      <c r="I1007" s="660"/>
      <c r="J1007" s="660"/>
      <c r="K1007" s="660"/>
      <c r="L1007" s="660"/>
      <c r="M1007" s="660"/>
      <c r="N1007" s="660"/>
      <c r="O1007" s="660"/>
      <c r="P1007" s="660"/>
      <c r="Q1007" s="660"/>
    </row>
    <row r="1008" ht="25.15" customHeight="true" x14ac:dyDescent="0.2">
      <c r="C1008" s="660"/>
      <c r="D1008" s="660"/>
      <c r="E1008" s="660"/>
      <c r="F1008" s="660"/>
      <c r="G1008" s="660"/>
      <c r="H1008" s="660"/>
      <c r="I1008" s="660"/>
      <c r="J1008" s="660"/>
      <c r="K1008" s="660"/>
      <c r="L1008" s="660"/>
      <c r="M1008" s="660"/>
      <c r="N1008" s="660"/>
      <c r="O1008" s="660"/>
      <c r="P1008" s="660"/>
      <c r="Q1008" s="660"/>
    </row>
    <row r="1009" ht="25.15" customHeight="true" x14ac:dyDescent="0.2">
      <c r="C1009" s="660"/>
      <c r="D1009" s="660"/>
      <c r="E1009" s="660"/>
      <c r="F1009" s="660"/>
      <c r="G1009" s="660"/>
      <c r="H1009" s="660"/>
      <c r="I1009" s="660"/>
      <c r="J1009" s="660"/>
      <c r="K1009" s="660"/>
      <c r="L1009" s="660"/>
      <c r="M1009" s="660"/>
      <c r="N1009" s="660"/>
      <c r="O1009" s="660"/>
      <c r="P1009" s="660"/>
      <c r="Q1009" s="660"/>
    </row>
    <row r="1010" ht="25.15" customHeight="true" x14ac:dyDescent="0.2">
      <c r="C1010" s="660"/>
      <c r="D1010" s="660"/>
      <c r="E1010" s="660"/>
      <c r="F1010" s="660"/>
      <c r="G1010" s="660"/>
      <c r="H1010" s="660"/>
      <c r="I1010" s="660"/>
      <c r="J1010" s="660"/>
      <c r="K1010" s="660"/>
      <c r="L1010" s="660"/>
      <c r="M1010" s="660"/>
      <c r="N1010" s="660"/>
      <c r="O1010" s="660"/>
      <c r="P1010" s="660"/>
      <c r="Q1010" s="660"/>
    </row>
    <row r="1011" ht="25.15" customHeight="true" x14ac:dyDescent="0.2">
      <c r="C1011" s="660"/>
      <c r="D1011" s="660"/>
      <c r="E1011" s="660"/>
      <c r="F1011" s="660"/>
      <c r="G1011" s="660"/>
      <c r="H1011" s="660"/>
      <c r="I1011" s="660"/>
      <c r="J1011" s="660"/>
      <c r="K1011" s="660"/>
      <c r="L1011" s="660"/>
      <c r="M1011" s="660"/>
      <c r="N1011" s="660"/>
      <c r="O1011" s="660"/>
      <c r="P1011" s="660"/>
      <c r="Q1011" s="660"/>
    </row>
    <row r="1012" ht="25.15" customHeight="true" x14ac:dyDescent="0.2">
      <c r="C1012" s="660"/>
      <c r="D1012" s="660"/>
      <c r="E1012" s="660"/>
      <c r="F1012" s="660"/>
      <c r="G1012" s="660"/>
      <c r="H1012" s="660"/>
      <c r="I1012" s="660"/>
      <c r="J1012" s="660"/>
      <c r="K1012" s="660"/>
      <c r="L1012" s="660"/>
      <c r="M1012" s="660"/>
      <c r="N1012" s="660"/>
      <c r="O1012" s="660"/>
      <c r="P1012" s="660"/>
      <c r="Q1012" s="660"/>
    </row>
    <row r="1013" ht="25.15" customHeight="true" x14ac:dyDescent="0.2">
      <c r="C1013" s="660"/>
      <c r="D1013" s="660"/>
      <c r="E1013" s="660"/>
      <c r="F1013" s="660"/>
      <c r="G1013" s="660"/>
      <c r="H1013" s="660"/>
      <c r="I1013" s="660"/>
      <c r="J1013" s="660"/>
      <c r="K1013" s="660"/>
      <c r="L1013" s="660"/>
      <c r="M1013" s="660"/>
      <c r="N1013" s="660"/>
      <c r="O1013" s="660"/>
      <c r="P1013" s="660"/>
      <c r="Q1013" s="660"/>
    </row>
    <row r="1014" ht="25.15" customHeight="true" x14ac:dyDescent="0.2">
      <c r="C1014" s="660"/>
      <c r="D1014" s="660"/>
      <c r="E1014" s="660"/>
      <c r="F1014" s="660"/>
      <c r="G1014" s="660"/>
      <c r="H1014" s="660"/>
      <c r="I1014" s="660"/>
      <c r="J1014" s="660"/>
      <c r="K1014" s="660"/>
      <c r="L1014" s="660"/>
      <c r="M1014" s="660"/>
      <c r="N1014" s="660"/>
      <c r="O1014" s="660"/>
      <c r="P1014" s="660"/>
      <c r="Q1014" s="660"/>
    </row>
    <row r="1015" ht="25.15" customHeight="true" x14ac:dyDescent="0.2">
      <c r="C1015" s="660"/>
      <c r="D1015" s="660"/>
      <c r="E1015" s="660"/>
      <c r="F1015" s="660"/>
      <c r="G1015" s="660"/>
      <c r="H1015" s="660"/>
      <c r="I1015" s="660"/>
      <c r="J1015" s="660"/>
      <c r="K1015" s="660"/>
      <c r="L1015" s="660"/>
      <c r="M1015" s="660"/>
      <c r="N1015" s="660"/>
      <c r="O1015" s="660"/>
      <c r="P1015" s="660"/>
      <c r="Q1015" s="660"/>
    </row>
    <row r="1016" ht="25.15" customHeight="true" x14ac:dyDescent="0.2">
      <c r="C1016" s="660"/>
      <c r="D1016" s="660"/>
      <c r="E1016" s="660"/>
      <c r="F1016" s="660"/>
      <c r="G1016" s="660"/>
      <c r="H1016" s="660"/>
      <c r="I1016" s="660"/>
      <c r="J1016" s="660"/>
      <c r="K1016" s="660"/>
      <c r="L1016" s="660"/>
      <c r="M1016" s="660"/>
      <c r="N1016" s="660"/>
      <c r="O1016" s="660"/>
      <c r="P1016" s="660"/>
      <c r="Q1016" s="660"/>
    </row>
    <row r="1017" ht="25.15" customHeight="true" x14ac:dyDescent="0.2">
      <c r="C1017" s="660"/>
      <c r="D1017" s="660"/>
      <c r="E1017" s="660"/>
      <c r="F1017" s="660"/>
      <c r="G1017" s="660"/>
      <c r="H1017" s="660"/>
      <c r="I1017" s="660"/>
      <c r="J1017" s="660"/>
      <c r="K1017" s="660"/>
      <c r="L1017" s="660"/>
      <c r="M1017" s="660"/>
      <c r="N1017" s="660"/>
      <c r="O1017" s="660"/>
      <c r="P1017" s="660"/>
      <c r="Q1017" s="660"/>
    </row>
    <row r="1018" ht="25.15" customHeight="true" x14ac:dyDescent="0.2">
      <c r="C1018" s="660"/>
      <c r="D1018" s="660"/>
      <c r="E1018" s="660"/>
      <c r="F1018" s="660"/>
      <c r="G1018" s="660"/>
      <c r="H1018" s="660"/>
      <c r="I1018" s="660"/>
      <c r="J1018" s="660"/>
      <c r="K1018" s="660"/>
      <c r="L1018" s="660"/>
      <c r="M1018" s="660"/>
      <c r="N1018" s="660"/>
      <c r="O1018" s="660"/>
      <c r="P1018" s="660"/>
      <c r="Q1018" s="660"/>
    </row>
    <row r="1019" ht="25.15" customHeight="true" x14ac:dyDescent="0.2">
      <c r="C1019" s="660"/>
      <c r="D1019" s="660"/>
      <c r="E1019" s="660"/>
      <c r="F1019" s="660"/>
      <c r="G1019" s="660"/>
      <c r="H1019" s="660"/>
      <c r="I1019" s="660"/>
      <c r="J1019" s="660"/>
      <c r="K1019" s="660"/>
      <c r="L1019" s="660"/>
      <c r="M1019" s="660"/>
      <c r="N1019" s="660"/>
      <c r="O1019" s="660"/>
      <c r="P1019" s="660"/>
      <c r="Q1019" s="660"/>
    </row>
    <row r="1020" ht="25.15" customHeight="true" x14ac:dyDescent="0.2">
      <c r="C1020" s="660"/>
      <c r="D1020" s="660"/>
      <c r="E1020" s="660"/>
      <c r="F1020" s="660"/>
      <c r="G1020" s="660"/>
      <c r="H1020" s="660"/>
      <c r="I1020" s="660"/>
      <c r="J1020" s="660"/>
      <c r="K1020" s="660"/>
      <c r="L1020" s="660"/>
      <c r="M1020" s="660"/>
      <c r="N1020" s="660"/>
      <c r="O1020" s="660"/>
      <c r="P1020" s="660"/>
      <c r="Q1020" s="660"/>
    </row>
    <row r="1021" ht="25.15" customHeight="true" x14ac:dyDescent="0.2">
      <c r="C1021" s="660"/>
      <c r="D1021" s="660"/>
      <c r="E1021" s="660"/>
      <c r="F1021" s="660"/>
      <c r="G1021" s="660"/>
      <c r="H1021" s="660"/>
      <c r="I1021" s="660"/>
      <c r="J1021" s="660"/>
      <c r="K1021" s="660"/>
      <c r="L1021" s="660"/>
      <c r="M1021" s="660"/>
      <c r="N1021" s="660"/>
      <c r="O1021" s="660"/>
      <c r="P1021" s="660"/>
      <c r="Q1021" s="660"/>
    </row>
    <row r="1022" ht="25.15" customHeight="true" x14ac:dyDescent="0.2">
      <c r="C1022" s="660"/>
      <c r="D1022" s="660"/>
      <c r="E1022" s="660"/>
      <c r="F1022" s="660"/>
      <c r="G1022" s="660"/>
      <c r="H1022" s="660"/>
      <c r="I1022" s="660"/>
      <c r="J1022" s="660"/>
      <c r="K1022" s="660"/>
      <c r="L1022" s="660"/>
      <c r="M1022" s="660"/>
      <c r="N1022" s="660"/>
      <c r="O1022" s="660"/>
      <c r="P1022" s="660"/>
      <c r="Q1022" s="660"/>
    </row>
    <row r="1023" ht="25.15" customHeight="true" x14ac:dyDescent="0.2">
      <c r="C1023" s="660"/>
      <c r="D1023" s="660"/>
      <c r="E1023" s="660"/>
      <c r="F1023" s="660"/>
      <c r="G1023" s="660"/>
      <c r="H1023" s="660"/>
      <c r="I1023" s="660"/>
      <c r="J1023" s="660"/>
      <c r="K1023" s="660"/>
      <c r="L1023" s="660"/>
      <c r="M1023" s="660"/>
      <c r="N1023" s="660"/>
      <c r="O1023" s="660"/>
      <c r="P1023" s="660"/>
      <c r="Q1023" s="660"/>
    </row>
    <row r="1024" ht="25.15" customHeight="true" x14ac:dyDescent="0.2">
      <c r="C1024" s="660"/>
      <c r="D1024" s="660"/>
      <c r="E1024" s="660"/>
      <c r="F1024" s="660"/>
      <c r="G1024" s="660"/>
      <c r="H1024" s="660"/>
      <c r="I1024" s="660"/>
      <c r="J1024" s="660"/>
      <c r="K1024" s="660"/>
      <c r="L1024" s="660"/>
      <c r="M1024" s="660"/>
      <c r="N1024" s="660"/>
      <c r="O1024" s="660"/>
      <c r="P1024" s="660"/>
      <c r="Q1024" s="660"/>
    </row>
    <row r="1025" s="424" customFormat="true" ht="21" customHeight="true" x14ac:dyDescent="0.2">
      <c r="A1025" s="896" t="s">
        <v>140</v>
      </c>
      <c r="B1025" s="896"/>
      <c r="C1025" s="896"/>
      <c r="AI1025" s="417"/>
      <c r="AJ1025" s="417"/>
      <c r="AK1025" s="417"/>
      <c r="AL1025" s="417"/>
      <c r="AM1025" s="417"/>
      <c r="AN1025" s="417"/>
      <c r="AO1025" s="417"/>
      <c r="AP1025" s="417"/>
      <c r="AQ1025" s="417"/>
      <c r="AR1025" s="417"/>
      <c r="AS1025" s="417"/>
      <c r="AT1025" s="417"/>
      <c r="AU1025" s="417"/>
      <c r="AV1025" s="417"/>
      <c r="AW1025" s="417"/>
      <c r="AX1025" s="417"/>
      <c r="AY1025" s="417"/>
      <c r="AZ1025" s="417"/>
      <c r="BA1025" s="432"/>
      <c r="BB1025" s="498"/>
      <c r="BC1025"/>
      <c r="BD1025"/>
      <c r="BE1025"/>
      <c r="BF1025"/>
      <c r="BG1025"/>
      <c r="BH1025"/>
      <c r="BI1025"/>
      <c r="BJ1025"/>
      <c r="BK1025"/>
      <c r="BL1025"/>
      <c r="BM1025"/>
      <c r="BN1025"/>
      <c r="BO1025"/>
      <c r="BP1025"/>
      <c r="BQ1025"/>
      <c r="BR1025"/>
      <c r="BS1025"/>
      <c r="BT1025"/>
      <c r="BU1025"/>
      <c r="BV1025"/>
      <c r="BW1025"/>
      <c r="BX1025"/>
      <c r="BY1025" s="432"/>
      <c r="BZ1025" s="433"/>
      <c r="CA1025" s="433"/>
      <c r="CB1025" s="433"/>
      <c r="CC1025" s="433"/>
      <c r="CD1025" s="433"/>
      <c r="CE1025" s="433"/>
      <c r="CF1025" s="433"/>
      <c r="CG1025" s="433"/>
      <c r="CH1025" s="433"/>
      <c r="CI1025" s="433"/>
      <c r="CJ1025" s="433"/>
      <c r="CK1025" s="433"/>
      <c r="CL1025" s="433"/>
      <c r="CM1025" s="433"/>
      <c r="CN1025" s="433"/>
      <c r="CO1025" s="433"/>
      <c r="CP1025" s="433"/>
      <c r="CQ1025" s="433"/>
      <c r="CR1025" s="433"/>
      <c r="CS1025" s="433"/>
      <c r="CT1025" s="433"/>
      <c r="CU1025" s="433"/>
      <c r="CV1025" s="433"/>
      <c r="CW1025" s="433"/>
      <c r="CX1025" s="433"/>
      <c r="CY1025" s="433"/>
      <c r="CZ1025" s="433"/>
    </row>
    <row r="1026" s="424" customFormat="true" ht="15.95" customHeight="true" x14ac:dyDescent="0.2">
      <c r="A1026" s="876" t="s">
        <v>203</v>
      </c>
      <c r="B1026" s="876"/>
      <c r="C1026" s="606" t="s">
        <v>204</v>
      </c>
      <c r="AI1026" s="417"/>
      <c r="AJ1026" s="417"/>
      <c r="AK1026" s="417"/>
      <c r="AL1026" s="417"/>
      <c r="AM1026" s="417"/>
      <c r="AN1026" s="417"/>
      <c r="AO1026" s="417"/>
      <c r="AP1026" s="417"/>
      <c r="AQ1026" s="417"/>
      <c r="AR1026" s="417"/>
      <c r="AS1026" s="417"/>
      <c r="AT1026" s="417"/>
      <c r="AU1026" s="417"/>
      <c r="AV1026" s="417"/>
      <c r="AW1026" s="417"/>
      <c r="AX1026" s="417"/>
      <c r="AY1026" s="417"/>
      <c r="AZ1026" s="417"/>
      <c r="BA1026" s="432"/>
      <c r="BB1026" s="498"/>
      <c r="BC1026"/>
      <c r="BD1026"/>
      <c r="BE1026"/>
      <c r="BF1026"/>
      <c r="BG1026"/>
      <c r="BH1026"/>
      <c r="BI1026"/>
      <c r="BJ1026"/>
      <c r="BK1026"/>
      <c r="BL1026"/>
      <c r="BM1026"/>
      <c r="BN1026"/>
      <c r="BO1026"/>
      <c r="BP1026"/>
      <c r="BQ1026"/>
      <c r="BR1026"/>
      <c r="BS1026"/>
      <c r="BT1026"/>
      <c r="BU1026"/>
      <c r="BV1026"/>
      <c r="BW1026"/>
      <c r="BX1026"/>
      <c r="BY1026" s="432"/>
      <c r="BZ1026" s="433"/>
      <c r="CA1026" s="433"/>
      <c r="CB1026" s="433"/>
      <c r="CC1026" s="433"/>
      <c r="CD1026" s="433"/>
      <c r="CE1026" s="433"/>
      <c r="CF1026" s="433"/>
      <c r="CG1026" s="433"/>
      <c r="CH1026" s="433"/>
      <c r="CI1026" s="433"/>
      <c r="CJ1026" s="433"/>
      <c r="CK1026" s="433"/>
      <c r="CL1026" s="433"/>
      <c r="CM1026" s="433"/>
      <c r="CN1026" s="433"/>
      <c r="CO1026" s="433"/>
      <c r="CP1026" s="433"/>
      <c r="CQ1026" s="433"/>
      <c r="CR1026" s="433"/>
      <c r="CS1026" s="433"/>
      <c r="CT1026" s="433"/>
      <c r="CU1026" s="433"/>
      <c r="CV1026" s="433"/>
      <c r="CW1026" s="433"/>
      <c r="CX1026" s="433"/>
      <c r="CY1026" s="433"/>
      <c r="CZ1026" s="433"/>
    </row>
    <row r="1027" s="424" customFormat="true" ht="17.1" hidden="true" customHeight="true" x14ac:dyDescent="0.2">
      <c r="A1027" s="607" t="s">
        <v>205</v>
      </c>
      <c r="B1027" s="608" t="s">
        <v>206</v>
      </c>
      <c r="C1027" s="609">
        <v>11756</v>
      </c>
      <c r="AI1027" s="417"/>
      <c r="AJ1027" s="417"/>
      <c r="AK1027" s="417"/>
      <c r="AL1027" s="417"/>
      <c r="AM1027" s="417"/>
      <c r="AN1027" s="417"/>
      <c r="AO1027" s="417"/>
      <c r="AP1027" s="417"/>
      <c r="AQ1027" s="417"/>
      <c r="AR1027" s="417"/>
      <c r="AS1027" s="417"/>
      <c r="AT1027" s="417"/>
      <c r="AU1027" s="417"/>
      <c r="AV1027" s="417"/>
      <c r="AW1027" s="417"/>
      <c r="AX1027" s="417"/>
      <c r="AY1027" s="417"/>
      <c r="AZ1027" s="417"/>
      <c r="BA1027" s="432"/>
      <c r="BB1027" s="498"/>
      <c r="BC1027"/>
      <c r="BD1027"/>
      <c r="BE1027"/>
      <c r="BF1027"/>
      <c r="BG1027"/>
      <c r="BH1027"/>
      <c r="BI1027"/>
      <c r="BJ1027"/>
      <c r="BK1027"/>
      <c r="BL1027"/>
      <c r="BM1027"/>
      <c r="BN1027"/>
      <c r="BO1027"/>
      <c r="BP1027"/>
      <c r="BQ1027"/>
      <c r="BR1027"/>
      <c r="BS1027"/>
      <c r="BT1027"/>
      <c r="BU1027"/>
      <c r="BV1027"/>
      <c r="BW1027"/>
      <c r="BX1027"/>
      <c r="BY1027" s="432"/>
      <c r="BZ1027" s="433"/>
      <c r="CA1027" s="433"/>
      <c r="CB1027" s="433"/>
      <c r="CC1027" s="433"/>
      <c r="CD1027" s="433"/>
      <c r="CE1027" s="433"/>
      <c r="CF1027" s="433"/>
      <c r="CG1027" s="433"/>
      <c r="CH1027" s="433"/>
      <c r="CI1027" s="433"/>
      <c r="CJ1027" s="433"/>
      <c r="CK1027" s="433"/>
      <c r="CL1027" s="433"/>
      <c r="CM1027" s="433"/>
      <c r="CN1027" s="433"/>
      <c r="CO1027" s="433"/>
      <c r="CP1027" s="433"/>
      <c r="CQ1027" s="433"/>
      <c r="CR1027" s="433"/>
      <c r="CS1027" s="433"/>
      <c r="CT1027" s="433"/>
      <c r="CU1027" s="433"/>
      <c r="CV1027" s="433"/>
      <c r="CW1027" s="433"/>
      <c r="CX1027" s="433"/>
      <c r="CY1027" s="433"/>
      <c r="CZ1027" s="433"/>
    </row>
    <row r="1028" s="424" customFormat="true" ht="17.1" hidden="true" customHeight="true" x14ac:dyDescent="0.2">
      <c r="A1028" s="610" t="s">
        <v>207</v>
      </c>
      <c r="B1028" s="611" t="s">
        <v>206</v>
      </c>
      <c r="C1028" s="612">
        <v>11756</v>
      </c>
      <c r="AI1028" s="417"/>
      <c r="AJ1028" s="417"/>
      <c r="AK1028" s="417"/>
      <c r="AL1028" s="417"/>
      <c r="AM1028" s="417"/>
      <c r="AN1028" s="417"/>
      <c r="AO1028" s="417"/>
      <c r="AP1028" s="417"/>
      <c r="AQ1028" s="417"/>
      <c r="AR1028" s="417"/>
      <c r="AS1028" s="417"/>
      <c r="AT1028" s="417"/>
      <c r="AU1028" s="417"/>
      <c r="AV1028" s="417"/>
      <c r="AW1028" s="417"/>
      <c r="AX1028" s="417"/>
      <c r="AY1028" s="417"/>
      <c r="AZ1028" s="417"/>
      <c r="BA1028" s="432"/>
      <c r="BB1028" s="498"/>
      <c r="BC1028"/>
      <c r="BD1028"/>
      <c r="BE1028"/>
      <c r="BF1028"/>
      <c r="BG1028"/>
      <c r="BH1028"/>
      <c r="BI1028"/>
      <c r="BJ1028"/>
      <c r="BK1028"/>
      <c r="BL1028"/>
      <c r="BM1028"/>
      <c r="BN1028"/>
      <c r="BO1028"/>
      <c r="BP1028"/>
      <c r="BQ1028"/>
      <c r="BR1028"/>
      <c r="BS1028"/>
      <c r="BT1028"/>
      <c r="BU1028"/>
      <c r="BV1028"/>
      <c r="BW1028"/>
      <c r="BX1028"/>
      <c r="BY1028" s="432"/>
      <c r="BZ1028" s="433"/>
      <c r="CA1028" s="433"/>
      <c r="CB1028" s="433"/>
      <c r="CC1028" s="433"/>
      <c r="CD1028" s="433"/>
      <c r="CE1028" s="433"/>
      <c r="CF1028" s="433"/>
      <c r="CG1028" s="433"/>
      <c r="CH1028" s="433"/>
      <c r="CI1028" s="433"/>
      <c r="CJ1028" s="433"/>
      <c r="CK1028" s="433"/>
      <c r="CL1028" s="433"/>
      <c r="CM1028" s="433"/>
      <c r="CN1028" s="433"/>
      <c r="CO1028" s="433"/>
      <c r="CP1028" s="433"/>
      <c r="CQ1028" s="433"/>
      <c r="CR1028" s="433"/>
      <c r="CS1028" s="433"/>
      <c r="CT1028" s="433"/>
      <c r="CU1028" s="433"/>
      <c r="CV1028" s="433"/>
      <c r="CW1028" s="433"/>
      <c r="CX1028" s="433"/>
      <c r="CY1028" s="433"/>
      <c r="CZ1028" s="433"/>
    </row>
    <row r="1029" s="424" customFormat="true" ht="17.1" hidden="true" customHeight="true" x14ac:dyDescent="0.2">
      <c r="A1029" s="610" t="s">
        <v>208</v>
      </c>
      <c r="B1029" s="611" t="s">
        <v>206</v>
      </c>
      <c r="C1029" s="612">
        <v>11756</v>
      </c>
      <c r="AI1029" s="417"/>
      <c r="AJ1029" s="417"/>
      <c r="AK1029" s="417"/>
      <c r="AL1029" s="417"/>
      <c r="AM1029" s="417"/>
      <c r="AN1029" s="417"/>
      <c r="AO1029" s="417"/>
      <c r="AP1029" s="417"/>
      <c r="AQ1029" s="417"/>
      <c r="AR1029" s="417"/>
      <c r="AS1029" s="417"/>
      <c r="AT1029" s="417"/>
      <c r="AU1029" s="417"/>
      <c r="AV1029" s="417"/>
      <c r="AW1029" s="417"/>
      <c r="AX1029" s="417"/>
      <c r="AY1029" s="417"/>
      <c r="AZ1029" s="417"/>
      <c r="BA1029" s="432"/>
      <c r="BB1029" s="498"/>
      <c r="BC1029"/>
      <c r="BD1029"/>
      <c r="BE1029"/>
      <c r="BF1029"/>
      <c r="BG1029"/>
      <c r="BH1029"/>
      <c r="BI1029"/>
      <c r="BJ1029"/>
      <c r="BK1029"/>
      <c r="BL1029"/>
      <c r="BM1029"/>
      <c r="BN1029"/>
      <c r="BO1029"/>
      <c r="BP1029"/>
      <c r="BQ1029"/>
      <c r="BR1029"/>
      <c r="BS1029"/>
      <c r="BT1029"/>
      <c r="BU1029"/>
      <c r="BV1029"/>
      <c r="BW1029"/>
      <c r="BX1029"/>
      <c r="BY1029" s="432"/>
      <c r="BZ1029" s="433"/>
      <c r="CA1029" s="433"/>
      <c r="CB1029" s="433"/>
      <c r="CC1029" s="433"/>
      <c r="CD1029" s="433"/>
      <c r="CE1029" s="433"/>
      <c r="CF1029" s="433"/>
      <c r="CG1029" s="433"/>
      <c r="CH1029" s="433"/>
      <c r="CI1029" s="433"/>
      <c r="CJ1029" s="433"/>
      <c r="CK1029" s="433"/>
      <c r="CL1029" s="433"/>
      <c r="CM1029" s="433"/>
      <c r="CN1029" s="433"/>
      <c r="CO1029" s="433"/>
      <c r="CP1029" s="433"/>
      <c r="CQ1029" s="433"/>
      <c r="CR1029" s="433"/>
      <c r="CS1029" s="433"/>
      <c r="CT1029" s="433"/>
      <c r="CU1029" s="433"/>
      <c r="CV1029" s="433"/>
      <c r="CW1029" s="433"/>
      <c r="CX1029" s="433"/>
      <c r="CY1029" s="433"/>
      <c r="CZ1029" s="433"/>
    </row>
    <row r="1030" s="424" customFormat="true" ht="17.1" hidden="true" customHeight="true" x14ac:dyDescent="0.2">
      <c r="A1030" s="610" t="s">
        <v>210</v>
      </c>
      <c r="B1030" s="611" t="s">
        <v>206</v>
      </c>
      <c r="C1030" s="612">
        <v>11756</v>
      </c>
      <c r="AI1030" s="417"/>
      <c r="AJ1030" s="417"/>
      <c r="AK1030" s="417"/>
      <c r="AL1030" s="417"/>
      <c r="AM1030" s="417"/>
      <c r="AN1030" s="417"/>
      <c r="AO1030" s="417"/>
      <c r="AP1030" s="417"/>
      <c r="AQ1030" s="417"/>
      <c r="AR1030" s="417"/>
      <c r="AS1030" s="417"/>
      <c r="AT1030" s="417"/>
      <c r="AU1030" s="417"/>
      <c r="AV1030" s="417"/>
      <c r="AW1030" s="417"/>
      <c r="AX1030" s="417"/>
      <c r="AY1030" s="417"/>
      <c r="AZ1030" s="417"/>
      <c r="BA1030" s="432"/>
      <c r="BB1030" s="498"/>
      <c r="BC1030"/>
      <c r="BD1030"/>
      <c r="BE1030"/>
      <c r="BF1030"/>
      <c r="BG1030"/>
      <c r="BH1030"/>
      <c r="BI1030"/>
      <c r="BJ1030"/>
      <c r="BK1030"/>
      <c r="BL1030"/>
      <c r="BM1030"/>
      <c r="BN1030"/>
      <c r="BO1030"/>
      <c r="BP1030"/>
      <c r="BQ1030"/>
      <c r="BR1030"/>
      <c r="BS1030"/>
      <c r="BT1030"/>
      <c r="BU1030"/>
      <c r="BV1030"/>
      <c r="BW1030"/>
      <c r="BX1030"/>
      <c r="BY1030" s="432"/>
      <c r="BZ1030" s="433"/>
      <c r="CA1030" s="433"/>
      <c r="CB1030" s="433"/>
      <c r="CC1030" s="433"/>
      <c r="CD1030" s="433"/>
      <c r="CE1030" s="433"/>
      <c r="CF1030" s="433"/>
      <c r="CG1030" s="433"/>
      <c r="CH1030" s="433"/>
      <c r="CI1030" s="433"/>
      <c r="CJ1030" s="433"/>
      <c r="CK1030" s="433"/>
      <c r="CL1030" s="433"/>
      <c r="CM1030" s="433"/>
      <c r="CN1030" s="433"/>
      <c r="CO1030" s="433"/>
      <c r="CP1030" s="433"/>
      <c r="CQ1030" s="433"/>
      <c r="CR1030" s="433"/>
      <c r="CS1030" s="433"/>
      <c r="CT1030" s="433"/>
      <c r="CU1030" s="433"/>
      <c r="CV1030" s="433"/>
      <c r="CW1030" s="433"/>
      <c r="CX1030" s="433"/>
      <c r="CY1030" s="433"/>
      <c r="CZ1030" s="433"/>
    </row>
    <row r="1031" s="424" customFormat="true" ht="17.1" customHeight="true" x14ac:dyDescent="0.2">
      <c r="A1031" s="877" t="s">
        <v>212</v>
      </c>
      <c r="B1031" s="611" t="s">
        <v>213</v>
      </c>
      <c r="C1031" s="612">
        <v>3784</v>
      </c>
      <c r="AI1031" s="417"/>
      <c r="AJ1031" s="417"/>
      <c r="AK1031" s="417"/>
      <c r="AL1031" s="417"/>
      <c r="AM1031" s="417"/>
      <c r="AN1031" s="417"/>
      <c r="AO1031" s="417"/>
      <c r="AP1031" s="417"/>
      <c r="AQ1031" s="417"/>
      <c r="AR1031" s="417"/>
      <c r="AS1031" s="417"/>
      <c r="AT1031" s="417"/>
      <c r="AU1031" s="417"/>
      <c r="AV1031" s="417"/>
      <c r="AW1031" s="417"/>
      <c r="AX1031" s="417"/>
      <c r="AY1031" s="417"/>
      <c r="AZ1031" s="417"/>
      <c r="BA1031" s="432"/>
      <c r="BB1031" s="498"/>
      <c r="BC1031"/>
      <c r="BD1031"/>
      <c r="BE1031"/>
      <c r="BF1031"/>
      <c r="BG1031"/>
      <c r="BH1031"/>
      <c r="BI1031"/>
      <c r="BJ1031"/>
      <c r="BK1031"/>
      <c r="BL1031"/>
      <c r="BM1031"/>
      <c r="BN1031"/>
      <c r="BO1031"/>
      <c r="BP1031"/>
      <c r="BQ1031"/>
      <c r="BR1031"/>
      <c r="BS1031"/>
      <c r="BT1031"/>
      <c r="BU1031"/>
      <c r="BV1031"/>
      <c r="BW1031"/>
      <c r="BX1031"/>
      <c r="BY1031" s="432"/>
      <c r="BZ1031" s="433"/>
      <c r="CA1031" s="433"/>
      <c r="CB1031" s="433"/>
      <c r="CC1031" s="433"/>
      <c r="CD1031" s="433"/>
      <c r="CE1031" s="433"/>
      <c r="CF1031" s="433"/>
      <c r="CG1031" s="433"/>
      <c r="CH1031" s="433"/>
      <c r="CI1031" s="433"/>
      <c r="CJ1031" s="433"/>
      <c r="CK1031" s="433"/>
      <c r="CL1031" s="433"/>
      <c r="CM1031" s="433"/>
      <c r="CN1031" s="433"/>
      <c r="CO1031" s="433"/>
      <c r="CP1031" s="433"/>
      <c r="CQ1031" s="433"/>
      <c r="CR1031" s="433"/>
      <c r="CS1031" s="433"/>
      <c r="CT1031" s="433"/>
      <c r="CU1031" s="433"/>
      <c r="CV1031" s="433"/>
      <c r="CW1031" s="433"/>
      <c r="CX1031" s="433"/>
      <c r="CY1031" s="433"/>
      <c r="CZ1031" s="433"/>
    </row>
    <row r="1032" s="424" customFormat="true" ht="17.1" customHeight="true" x14ac:dyDescent="0.2">
      <c r="A1032" s="877"/>
      <c r="B1032" s="611" t="s">
        <v>214</v>
      </c>
      <c r="C1032" s="612">
        <v>7972</v>
      </c>
      <c r="AI1032" s="417"/>
      <c r="AJ1032" s="417"/>
      <c r="AK1032" s="417"/>
      <c r="AL1032" s="417"/>
      <c r="AM1032" s="417"/>
      <c r="AN1032" s="417"/>
      <c r="AO1032" s="417"/>
      <c r="AP1032" s="417"/>
      <c r="AQ1032" s="417"/>
      <c r="AR1032" s="417"/>
      <c r="AS1032" s="417"/>
      <c r="AT1032" s="417"/>
      <c r="AU1032" s="417"/>
      <c r="AV1032" s="417"/>
      <c r="AW1032" s="417"/>
      <c r="AX1032" s="417"/>
      <c r="AY1032" s="417"/>
      <c r="AZ1032" s="417"/>
      <c r="BA1032" s="432"/>
      <c r="BB1032" s="498"/>
      <c r="BC1032"/>
      <c r="BD1032"/>
      <c r="BE1032"/>
      <c r="BF1032"/>
      <c r="BG1032"/>
      <c r="BH1032"/>
      <c r="BI1032"/>
      <c r="BJ1032"/>
      <c r="BK1032"/>
      <c r="BL1032"/>
      <c r="BM1032"/>
      <c r="BN1032"/>
      <c r="BO1032"/>
      <c r="BP1032"/>
      <c r="BQ1032"/>
      <c r="BR1032"/>
      <c r="BS1032"/>
      <c r="BT1032"/>
      <c r="BU1032"/>
      <c r="BV1032"/>
      <c r="BW1032"/>
      <c r="BX1032"/>
      <c r="BY1032" s="432"/>
      <c r="BZ1032" s="433"/>
      <c r="CA1032" s="433"/>
      <c r="CB1032" s="433"/>
      <c r="CC1032" s="433"/>
      <c r="CD1032" s="433"/>
      <c r="CE1032" s="433"/>
      <c r="CF1032" s="433"/>
      <c r="CG1032" s="433"/>
      <c r="CH1032" s="433"/>
      <c r="CI1032" s="433"/>
      <c r="CJ1032" s="433"/>
      <c r="CK1032" s="433"/>
      <c r="CL1032" s="433"/>
      <c r="CM1032" s="433"/>
      <c r="CN1032" s="433"/>
      <c r="CO1032" s="433"/>
      <c r="CP1032" s="433"/>
      <c r="CQ1032" s="433"/>
      <c r="CR1032" s="433"/>
      <c r="CS1032" s="433"/>
      <c r="CT1032" s="433"/>
      <c r="CU1032" s="433"/>
      <c r="CV1032" s="433"/>
      <c r="CW1032" s="433"/>
      <c r="CX1032" s="433"/>
      <c r="CY1032" s="433"/>
      <c r="CZ1032" s="433"/>
    </row>
    <row r="1033" s="424" customFormat="true" ht="17.1" customHeight="true" x14ac:dyDescent="0.2">
      <c r="A1033" s="878"/>
      <c r="B1033" s="613" t="s">
        <v>215</v>
      </c>
      <c r="C1033" s="614">
        <v>0</v>
      </c>
      <c r="AI1033" s="417"/>
      <c r="AJ1033" s="417"/>
      <c r="AK1033" s="417"/>
      <c r="AL1033" s="417"/>
      <c r="AM1033" s="417"/>
      <c r="AN1033" s="417"/>
      <c r="AO1033" s="417"/>
      <c r="AP1033" s="417"/>
      <c r="AQ1033" s="417"/>
      <c r="AR1033" s="417"/>
      <c r="AS1033" s="417"/>
      <c r="AT1033" s="417"/>
      <c r="AU1033" s="417"/>
      <c r="AV1033" s="417"/>
      <c r="AW1033" s="417"/>
      <c r="AX1033" s="417"/>
      <c r="AY1033" s="417"/>
      <c r="AZ1033" s="417"/>
      <c r="BA1033" s="596"/>
      <c r="BB1033" s="390"/>
      <c r="BC1033" s="596"/>
      <c r="BD1033" s="596"/>
      <c r="BE1033" s="596"/>
      <c r="BF1033" s="596"/>
      <c r="BG1033" s="596"/>
      <c r="BH1033" s="596"/>
      <c r="BI1033" s="596"/>
      <c r="BJ1033" s="596"/>
      <c r="BK1033" s="596"/>
      <c r="BL1033" s="596"/>
      <c r="BM1033" s="596"/>
      <c r="BN1033" s="596"/>
      <c r="BO1033" s="596"/>
      <c r="BP1033" s="596"/>
      <c r="BQ1033" s="596"/>
      <c r="BR1033" s="596"/>
      <c r="BS1033" s="596"/>
      <c r="BT1033" s="596"/>
      <c r="BU1033" s="596"/>
      <c r="BV1033" s="596"/>
      <c r="BW1033" s="596"/>
      <c r="BX1033" s="596"/>
      <c r="BY1033" s="596"/>
      <c r="BZ1033" s="417"/>
      <c r="CA1033" s="417"/>
      <c r="CB1033" s="417"/>
      <c r="CC1033" s="417"/>
      <c r="CD1033" s="417"/>
      <c r="CE1033" s="417"/>
      <c r="CF1033" s="417"/>
      <c r="CG1033" s="417"/>
      <c r="CH1033" s="417"/>
      <c r="CI1033" s="417"/>
      <c r="CJ1033" s="417"/>
      <c r="CK1033" s="417"/>
      <c r="CL1033" s="417"/>
      <c r="CM1033" s="417"/>
      <c r="CN1033" s="417"/>
      <c r="CO1033" s="417"/>
      <c r="CP1033" s="417"/>
      <c r="CQ1033" s="417"/>
      <c r="CR1033" s="417"/>
      <c r="CS1033" s="417"/>
      <c r="CT1033" s="417"/>
      <c r="CU1033" s="417"/>
      <c r="CV1033" s="417"/>
      <c r="CW1033" s="417"/>
      <c r="CX1033" s="417"/>
      <c r="CY1033" s="417"/>
      <c r="CZ1033" s="417"/>
    </row>
    <row r="1034" s="424" customFormat="true" ht="12.95" customHeight="true" x14ac:dyDescent="0.2">
      <c r="A1034" s="853">
        <v>2010</v>
      </c>
      <c r="B1034" s="853"/>
      <c r="C1034" s="853"/>
      <c r="AI1034" s="417"/>
      <c r="AJ1034" s="417"/>
      <c r="AK1034" s="417"/>
      <c r="AL1034" s="417"/>
      <c r="AM1034" s="417"/>
      <c r="AN1034" s="417"/>
      <c r="AO1034" s="417"/>
      <c r="AP1034" s="417"/>
      <c r="AQ1034" s="417"/>
      <c r="AR1034" s="417"/>
      <c r="AS1034" s="417"/>
      <c r="AT1034" s="417"/>
      <c r="AU1034" s="417"/>
      <c r="AV1034" s="417"/>
      <c r="AW1034" s="417"/>
      <c r="AX1034" s="417"/>
      <c r="AY1034" s="417"/>
      <c r="AZ1034" s="417"/>
      <c r="BA1034" s="432"/>
      <c r="BB1034" s="498"/>
      <c r="BC1034"/>
      <c r="BD1034"/>
      <c r="BE1034"/>
      <c r="BF1034"/>
      <c r="BG1034"/>
      <c r="BH1034"/>
      <c r="BI1034"/>
      <c r="BJ1034"/>
      <c r="BK1034"/>
      <c r="BL1034"/>
      <c r="BM1034"/>
      <c r="BN1034"/>
      <c r="BO1034"/>
      <c r="BP1034"/>
      <c r="BQ1034"/>
      <c r="BR1034"/>
      <c r="BS1034"/>
      <c r="BT1034"/>
      <c r="BU1034"/>
      <c r="BV1034"/>
      <c r="BW1034"/>
      <c r="BX1034"/>
      <c r="BY1034" s="432"/>
      <c r="BZ1034" s="433"/>
      <c r="CA1034" s="433"/>
      <c r="CB1034" s="433"/>
      <c r="CC1034" s="433"/>
      <c r="CD1034" s="433"/>
      <c r="CE1034" s="433"/>
      <c r="CF1034" s="433"/>
      <c r="CG1034" s="433"/>
      <c r="CH1034" s="433"/>
      <c r="CI1034" s="433"/>
      <c r="CJ1034" s="433"/>
      <c r="CK1034" s="433"/>
      <c r="CL1034" s="433"/>
      <c r="CM1034" s="433"/>
      <c r="CN1034" s="433"/>
      <c r="CO1034" s="433"/>
      <c r="CP1034" s="433"/>
      <c r="CQ1034" s="433"/>
      <c r="CR1034" s="433"/>
      <c r="CS1034" s="433"/>
      <c r="CT1034" s="433"/>
      <c r="CU1034" s="433"/>
      <c r="CV1034" s="433"/>
      <c r="CW1034" s="433"/>
      <c r="CX1034" s="433"/>
      <c r="CY1034" s="433"/>
      <c r="CZ1034" s="433"/>
    </row>
    <row r="1035" s="424" customFormat="true" ht="15" customHeight="true" x14ac:dyDescent="0.2">
      <c r="B1035" s="585"/>
      <c r="AI1035" s="417"/>
      <c r="AJ1035" s="417"/>
      <c r="AK1035" s="417"/>
      <c r="AL1035" s="417"/>
      <c r="AM1035" s="417"/>
      <c r="AN1035" s="417"/>
      <c r="AO1035" s="417"/>
      <c r="AP1035" s="417"/>
      <c r="AQ1035" s="417"/>
      <c r="AR1035" s="417"/>
      <c r="AS1035" s="417"/>
      <c r="AT1035" s="417"/>
      <c r="AU1035" s="417"/>
      <c r="AV1035" s="417"/>
      <c r="AW1035" s="417"/>
      <c r="AX1035" s="417"/>
      <c r="AY1035" s="417"/>
      <c r="AZ1035" s="417"/>
      <c r="BA1035" s="583"/>
      <c r="BB1035" s="444"/>
      <c r="BC1035" s="583"/>
      <c r="BD1035" s="583"/>
      <c r="BE1035" s="583"/>
      <c r="BF1035" s="583"/>
      <c r="BG1035" s="583"/>
      <c r="BH1035" s="583"/>
      <c r="BI1035" s="583"/>
      <c r="BJ1035" s="583"/>
      <c r="BK1035" s="583"/>
      <c r="BL1035" s="583"/>
      <c r="BM1035" s="583"/>
      <c r="BN1035" s="583"/>
      <c r="BO1035" s="583"/>
      <c r="BP1035" s="583"/>
      <c r="BQ1035" s="583"/>
      <c r="BR1035" s="583"/>
      <c r="BS1035" s="583"/>
      <c r="BT1035" s="583"/>
      <c r="BU1035" s="583"/>
      <c r="BV1035" s="583"/>
      <c r="BW1035" s="583"/>
      <c r="BX1035" s="583"/>
      <c r="BY1035" s="583"/>
      <c r="BZ1035" s="417"/>
      <c r="CA1035" s="417"/>
      <c r="CB1035" s="417"/>
      <c r="CC1035" s="417"/>
      <c r="CD1035" s="417"/>
      <c r="CE1035" s="417"/>
      <c r="CF1035" s="417"/>
      <c r="CG1035" s="417"/>
      <c r="CH1035" s="417"/>
      <c r="CI1035" s="417"/>
      <c r="CJ1035" s="417"/>
      <c r="CK1035" s="417"/>
      <c r="CL1035" s="417"/>
      <c r="CM1035" s="417"/>
      <c r="CN1035" s="417"/>
      <c r="CO1035" s="417"/>
      <c r="CP1035" s="417"/>
      <c r="CQ1035" s="417"/>
      <c r="CR1035" s="417"/>
      <c r="CS1035" s="417"/>
      <c r="CT1035" s="417"/>
      <c r="CU1035" s="417"/>
      <c r="CV1035" s="417"/>
      <c r="CW1035" s="417"/>
      <c r="CX1035" s="417"/>
      <c r="CY1035" s="417"/>
      <c r="CZ1035" s="417"/>
    </row>
    <row r="1036" ht="15" customHeight="true" x14ac:dyDescent="0.25">
      <c r="A1036" s="499" t="s">
        <v>121</v>
      </c>
      <c r="B1036" s="372" t="s">
        <v>122</v>
      </c>
    </row>
    <row r="1037" ht="15" customHeight="true" x14ac:dyDescent="0.2">
      <c r="A1037" s="500" t="str">
        <f>R15</f>
        <v>Baminigui Bangoran</v>
      </c>
      <c r="B1037" s="500">
        <f>BR122+BR123</f>
        <v>282.09883056559602</v>
      </c>
    </row>
    <row r="1038" ht="15" customHeight="true" x14ac:dyDescent="0.2">
      <c r="A1038" s="500" t="str">
        <f>S15</f>
        <v>Bangui</v>
      </c>
      <c r="B1038" s="500">
        <f>BS122+BS123</f>
        <v>10780.754039595402</v>
      </c>
    </row>
    <row r="1039" ht="15" customHeight="true" x14ac:dyDescent="0.2">
      <c r="A1039" s="500" t="str">
        <f>T15</f>
        <v>Basse Kotto</v>
      </c>
      <c r="B1039" s="500">
        <f>BT122+BT123</f>
        <v>3783.8126328035164</v>
      </c>
    </row>
    <row r="1040" ht="15" customHeight="true" x14ac:dyDescent="0.2">
      <c r="A1040" s="500" t="str">
        <f>U15</f>
        <v>Haut Mbomou</v>
      </c>
      <c r="B1040" s="500">
        <f>BU122+BU123</f>
        <v>543.93073214622586</v>
      </c>
    </row>
    <row r="1041" ht="15" customHeight="true" x14ac:dyDescent="0.2">
      <c r="A1041" s="500" t="str">
        <f>V15</f>
        <v>Haute-Kotto</v>
      </c>
      <c r="B1041" s="500">
        <f>BV122+BV123</f>
        <v>1044.5972913720307</v>
      </c>
    </row>
    <row r="1042" ht="15" customHeight="true" x14ac:dyDescent="0.2">
      <c r="A1042" s="500" t="str">
        <f>W15</f>
        <v>Kémo</v>
      </c>
      <c r="B1042" s="500">
        <f>BW122+BW123</f>
        <v>1815.5405210879819</v>
      </c>
    </row>
    <row r="1043" ht="15" customHeight="true" x14ac:dyDescent="0.2">
      <c r="A1043" s="500" t="str">
        <f>X15</f>
        <v>Lobaye</v>
      </c>
      <c r="B1043" s="500">
        <f>BX122+XR123</f>
        <v>1140.6270617773712</v>
      </c>
    </row>
    <row r="1044" ht="15" customHeight="true" x14ac:dyDescent="0.2">
      <c r="A1044" s="500" t="str">
        <f>Y15</f>
        <v>Mambere Kadei</v>
      </c>
      <c r="B1044" s="500">
        <f>BY122+BY123</f>
        <v>5339.029097990775</v>
      </c>
    </row>
    <row r="1045" ht="15" customHeight="true" x14ac:dyDescent="0.2">
      <c r="A1045" s="500" t="str">
        <f>Z15</f>
        <v>Mbomou</v>
      </c>
      <c r="B1045" s="500">
        <f>BZ122+BZ123</f>
        <v>2086.4626747704128</v>
      </c>
    </row>
    <row r="1046" ht="15" customHeight="true" x14ac:dyDescent="0.2">
      <c r="A1046" s="760" t="str">
        <f>AA15</f>
        <v>Nana Grebizi</v>
      </c>
      <c r="B1046" s="500">
        <f>CA122+CA123</f>
        <v>1344.3875050212257</v>
      </c>
    </row>
    <row r="1047" ht="15" customHeight="true" x14ac:dyDescent="0.2">
      <c r="A1047" s="760" t="str">
        <f>AB15</f>
        <v>Nana Mambéré</v>
      </c>
      <c r="B1047" s="500">
        <f>CB122+CB123</f>
        <v>2947.0507025968209</v>
      </c>
    </row>
    <row r="1048" ht="15" customHeight="true" x14ac:dyDescent="0.2">
      <c r="A1048" s="760" t="str">
        <f>AC15</f>
        <v>Ombella Mpoko</v>
      </c>
      <c r="B1048" s="500">
        <f>CC122+CC123</f>
        <v>5900.1053406778428</v>
      </c>
    </row>
    <row r="1049" ht="15" customHeight="true" x14ac:dyDescent="0.2">
      <c r="A1049" s="760" t="str">
        <f>AD15</f>
        <v>Ouaka</v>
      </c>
      <c r="B1049" s="500">
        <f>CD122+CD123</f>
        <v>2913.5975780584781</v>
      </c>
    </row>
    <row r="1050" ht="15" customHeight="true" x14ac:dyDescent="0.2">
      <c r="A1050" s="760" t="str">
        <f>AE15</f>
        <v>Ouham</v>
      </c>
      <c r="B1050" s="500">
        <f>CE122+CE123</f>
        <v>4822.8359171891307</v>
      </c>
    </row>
    <row r="1051" ht="15" customHeight="true" x14ac:dyDescent="0.2">
      <c r="A1051" s="760" t="str">
        <f>AF15</f>
        <v>Ouham Pende</v>
      </c>
      <c r="B1051" s="500">
        <f>CF122+CF123</f>
        <v>6691.468947378231</v>
      </c>
    </row>
    <row r="1052" ht="15" customHeight="true" x14ac:dyDescent="0.2">
      <c r="A1052" s="760" t="str">
        <f>AG15</f>
        <v>Sangha Mbaere</v>
      </c>
      <c r="B1052" s="500">
        <f>CG122+CG123</f>
        <v>1556.3532223676398</v>
      </c>
    </row>
    <row r="1053" ht="15" customHeight="true" x14ac:dyDescent="0.2">
      <c r="A1053" s="760" t="str">
        <f>AH15</f>
        <v>Vakaga</v>
      </c>
      <c r="B1053" s="500">
        <f>CH122+CH123</f>
        <v>254.8818467794612</v>
      </c>
    </row>
    <row r="1054" ht="15" customHeight="true" x14ac:dyDescent="0.2">
      <c r="A1054" s="760">
        <f>AI15</f>
        <v>0</v>
      </c>
      <c r="B1054" s="500">
        <f>CI122+CI123</f>
        <v>0</v>
      </c>
    </row>
    <row r="1055" ht="15" customHeight="true" x14ac:dyDescent="0.2">
      <c r="A1055" s="760">
        <f>AJ15</f>
        <v>0</v>
      </c>
      <c r="B1055" s="500">
        <f>CJ122+CJ123</f>
        <v>0</v>
      </c>
    </row>
    <row r="1056" ht="15" customHeight="true" x14ac:dyDescent="0.2">
      <c r="A1056" s="760">
        <f>AK15</f>
        <v>0</v>
      </c>
      <c r="B1056" s="500">
        <f>CK122+CK123</f>
        <v>0</v>
      </c>
    </row>
    <row r="1057" ht="15" customHeight="true" x14ac:dyDescent="0.2">
      <c r="A1057" s="760">
        <f>AL15</f>
        <v>0</v>
      </c>
      <c r="B1057" s="500">
        <f>CL122+CL123</f>
        <v>0</v>
      </c>
    </row>
    <row r="1058" ht="15" customHeight="true" x14ac:dyDescent="0.2">
      <c r="A1058" s="760">
        <f>AM15</f>
        <v>0</v>
      </c>
      <c r="B1058" s="500">
        <f>CM122+CM123</f>
        <v>0</v>
      </c>
    </row>
    <row r="1059" ht="15" customHeight="true" x14ac:dyDescent="0.2">
      <c r="A1059" s="760">
        <f>AN15</f>
        <v>0</v>
      </c>
      <c r="B1059" s="500">
        <f>CN122+CN123</f>
        <v>0</v>
      </c>
    </row>
    <row r="1060" ht="15" customHeight="true" x14ac:dyDescent="0.2">
      <c r="A1060" s="760">
        <f>AO15</f>
        <v>0</v>
      </c>
      <c r="B1060" s="500">
        <f>CO122+CO123</f>
        <v>0</v>
      </c>
    </row>
    <row r="1061" ht="15" customHeight="true" x14ac:dyDescent="0.2">
      <c r="A1061" s="760">
        <f>AP15</f>
        <v>0</v>
      </c>
      <c r="B1061" s="500">
        <f>CP122+CP123</f>
        <v>0</v>
      </c>
    </row>
    <row r="1062" ht="15" customHeight="true" x14ac:dyDescent="0.2">
      <c r="A1062" s="760">
        <f>AQ15</f>
        <v>0</v>
      </c>
      <c r="B1062" s="500">
        <f>CQ122+CQ123</f>
        <v>0</v>
      </c>
    </row>
    <row r="1063" ht="15" customHeight="true" x14ac:dyDescent="0.2">
      <c r="A1063" s="760">
        <f>AR15</f>
        <v>0</v>
      </c>
      <c r="B1063" s="500">
        <f>CR122+CR123</f>
        <v>0</v>
      </c>
    </row>
    <row r="1064" ht="15" customHeight="true" x14ac:dyDescent="0.2">
      <c r="A1064" s="760">
        <f>AS15</f>
        <v>0</v>
      </c>
      <c r="B1064" s="500">
        <f>CS122+CS123</f>
        <v>0</v>
      </c>
    </row>
    <row r="1065" ht="15" customHeight="true" x14ac:dyDescent="0.2">
      <c r="A1065" s="760">
        <f>AT15</f>
        <v>0</v>
      </c>
      <c r="B1065" s="500">
        <f>CT122+CT123</f>
        <v>0</v>
      </c>
    </row>
    <row r="1066" ht="15" customHeight="true" x14ac:dyDescent="0.2">
      <c r="A1066" s="760">
        <f>AU15</f>
        <v>0</v>
      </c>
      <c r="B1066" s="500">
        <f>CU122+CU123</f>
        <v>0</v>
      </c>
    </row>
    <row r="1067" ht="15" customHeight="true" x14ac:dyDescent="0.2">
      <c r="A1067" s="760">
        <f>AV15</f>
        <v>0</v>
      </c>
      <c r="B1067" s="500">
        <f>CV122+CV123</f>
        <v>0</v>
      </c>
    </row>
    <row r="1068" ht="15" customHeight="true" x14ac:dyDescent="0.2">
      <c r="A1068" s="760">
        <f>AW15</f>
        <v>0</v>
      </c>
      <c r="B1068" s="500">
        <f>CW122+CW123</f>
        <v>0</v>
      </c>
    </row>
    <row r="1069" ht="15" customHeight="true" x14ac:dyDescent="0.2">
      <c r="A1069" s="760">
        <f>AX15</f>
        <v>0</v>
      </c>
      <c r="B1069" s="500">
        <f>CX122+CX123</f>
        <v>0</v>
      </c>
    </row>
    <row r="1070" ht="15" customHeight="true" x14ac:dyDescent="0.2">
      <c r="A1070" s="760">
        <f>AY15</f>
        <v>0</v>
      </c>
      <c r="B1070" s="500">
        <f>CY122+CY123</f>
        <v>0</v>
      </c>
    </row>
    <row r="1071" ht="15" customHeight="true" x14ac:dyDescent="0.2">
      <c r="A1071" s="760"/>
      <c r="B1071" s="500"/>
    </row>
    <row r="1072" ht="15" customHeight="true" x14ac:dyDescent="0.2">
      <c r="A1072" s="500">
        <f>34-COUNTIF(A1037:A1071,"0")</f>
        <v>17</v>
      </c>
      <c r="B1072" s="760" t="s">
        <v>142</v>
      </c>
    </row>
    <row r="1100" s="744" customFormat="true" ht="17.1" customHeight="true" x14ac:dyDescent="0.2">
      <c r="A1100" s="754"/>
      <c r="B1100" s="749"/>
      <c r="BA1100" s="583"/>
      <c r="BB1100" s="444"/>
      <c r="BC1100" s="583"/>
      <c r="BD1100" s="583"/>
      <c r="BE1100" s="583"/>
      <c r="BF1100" s="583"/>
      <c r="BG1100" s="583"/>
      <c r="BH1100" s="583"/>
      <c r="BI1100" s="583"/>
      <c r="BJ1100" s="583"/>
      <c r="BK1100" s="583"/>
      <c r="BL1100" s="583"/>
      <c r="BM1100" s="583"/>
      <c r="BN1100" s="583"/>
      <c r="BO1100" s="583"/>
      <c r="BP1100" s="583"/>
      <c r="BQ1100" s="583"/>
      <c r="BR1100" s="583"/>
      <c r="BS1100" s="583"/>
      <c r="BT1100" s="583"/>
      <c r="BU1100" s="583"/>
      <c r="BV1100" s="583"/>
      <c r="BW1100" s="583"/>
      <c r="BX1100" s="583"/>
      <c r="BY1100" s="583"/>
      <c r="BZ1100" s="417"/>
      <c r="CA1100" s="417"/>
      <c r="CB1100" s="417"/>
      <c r="CC1100" s="417"/>
      <c r="CD1100" s="417"/>
      <c r="CE1100" s="417"/>
      <c r="CF1100" s="417"/>
      <c r="CG1100" s="417"/>
      <c r="CH1100" s="417"/>
      <c r="CI1100" s="417"/>
      <c r="CJ1100" s="417"/>
      <c r="CK1100" s="417"/>
      <c r="CL1100" s="417"/>
      <c r="CM1100" s="417"/>
      <c r="CN1100" s="417"/>
      <c r="CO1100" s="417"/>
      <c r="CP1100" s="417"/>
      <c r="CQ1100" s="417"/>
      <c r="CR1100" s="417"/>
      <c r="CS1100" s="417"/>
      <c r="CT1100" s="417"/>
      <c r="CU1100" s="417"/>
      <c r="CV1100" s="417"/>
      <c r="CW1100" s="417"/>
      <c r="CX1100" s="417"/>
      <c r="CY1100" s="417"/>
      <c r="CZ1100" s="417"/>
    </row>
    <row r="1101" s="744" customFormat="true" ht="17.1" customHeight="true" x14ac:dyDescent="0.2">
      <c r="A1101" s="755"/>
      <c r="B1101" s="750"/>
      <c r="BA1101" s="583"/>
      <c r="BB1101" s="444"/>
      <c r="BC1101" s="583"/>
      <c r="BD1101" s="583"/>
      <c r="BE1101" s="583"/>
      <c r="BF1101" s="583"/>
      <c r="BG1101" s="583"/>
      <c r="BH1101" s="583"/>
      <c r="BI1101" s="583"/>
      <c r="BJ1101" s="583"/>
      <c r="BK1101" s="583"/>
      <c r="BL1101" s="583"/>
      <c r="BM1101" s="583"/>
      <c r="BN1101" s="583"/>
      <c r="BO1101" s="583"/>
      <c r="BP1101" s="583"/>
      <c r="BQ1101" s="583"/>
      <c r="BR1101" s="583"/>
      <c r="BS1101" s="583"/>
      <c r="BT1101" s="583"/>
      <c r="BU1101" s="583"/>
      <c r="BV1101" s="583"/>
      <c r="BW1101" s="583"/>
      <c r="BX1101" s="583"/>
      <c r="BY1101" s="583"/>
      <c r="BZ1101" s="417"/>
      <c r="CA1101" s="417"/>
      <c r="CB1101" s="417"/>
      <c r="CC1101" s="417"/>
      <c r="CD1101" s="417"/>
      <c r="CE1101" s="417"/>
      <c r="CF1101" s="417"/>
      <c r="CG1101" s="417"/>
      <c r="CH1101" s="417"/>
      <c r="CI1101" s="417"/>
      <c r="CJ1101" s="417"/>
      <c r="CK1101" s="417"/>
      <c r="CL1101" s="417"/>
      <c r="CM1101" s="417"/>
      <c r="CN1101" s="417"/>
      <c r="CO1101" s="417"/>
      <c r="CP1101" s="417"/>
      <c r="CQ1101" s="417"/>
      <c r="CR1101" s="417"/>
      <c r="CS1101" s="417"/>
      <c r="CT1101" s="417"/>
      <c r="CU1101" s="417"/>
      <c r="CV1101" s="417"/>
      <c r="CW1101" s="417"/>
      <c r="CX1101" s="417"/>
      <c r="CY1101" s="417"/>
      <c r="CZ1101" s="417"/>
    </row>
    <row r="1102" s="417" customFormat="true" ht="15" customHeight="true" x14ac:dyDescent="0.2">
      <c r="BA1102" s="583"/>
      <c r="BB1102" s="444"/>
      <c r="BC1102" s="583"/>
      <c r="BD1102" s="583"/>
      <c r="BE1102" s="583"/>
      <c r="BF1102" s="583"/>
      <c r="BG1102" s="583"/>
      <c r="BH1102" s="583"/>
      <c r="BI1102" s="583"/>
      <c r="BJ1102" s="583"/>
      <c r="BK1102" s="583"/>
      <c r="BL1102" s="583"/>
      <c r="BM1102" s="583"/>
      <c r="BN1102" s="583"/>
      <c r="BO1102" s="583"/>
      <c r="BP1102" s="583"/>
      <c r="BQ1102" s="583"/>
      <c r="BR1102" s="583"/>
      <c r="BS1102" s="583"/>
      <c r="BT1102" s="583"/>
      <c r="BU1102" s="583"/>
      <c r="BV1102" s="583"/>
      <c r="BW1102" s="583"/>
      <c r="BX1102" s="583"/>
      <c r="BY1102" s="583"/>
    </row>
    <row r="1103" s="417" customFormat="true" ht="15" customHeight="true" x14ac:dyDescent="0.2">
      <c r="BA1103" s="583"/>
      <c r="BB1103" s="444"/>
      <c r="BC1103" s="583"/>
      <c r="BD1103" s="583"/>
      <c r="BE1103" s="583"/>
      <c r="BF1103" s="583"/>
      <c r="BG1103" s="583"/>
      <c r="BH1103" s="583"/>
      <c r="BI1103" s="583"/>
      <c r="BJ1103" s="583"/>
      <c r="BK1103" s="583"/>
      <c r="BL1103" s="583"/>
      <c r="BM1103" s="583"/>
      <c r="BN1103" s="583"/>
      <c r="BO1103" s="583"/>
      <c r="BP1103" s="583"/>
      <c r="BQ1103" s="583"/>
      <c r="BR1103" s="583"/>
      <c r="BS1103" s="583"/>
      <c r="BT1103" s="583"/>
      <c r="BU1103" s="583"/>
      <c r="BV1103" s="583"/>
      <c r="BW1103" s="583"/>
      <c r="BX1103" s="583"/>
      <c r="BY1103" s="583"/>
    </row>
    <row r="1104" s="417" customFormat="true" ht="15" customHeight="true" x14ac:dyDescent="0.2">
      <c r="BA1104" s="583"/>
      <c r="BB1104" s="444"/>
      <c r="BC1104" s="583"/>
      <c r="BD1104" s="583"/>
      <c r="BE1104" s="583"/>
      <c r="BF1104" s="583"/>
      <c r="BG1104" s="583"/>
      <c r="BH1104" s="583"/>
      <c r="BI1104" s="583"/>
      <c r="BJ1104" s="583"/>
      <c r="BK1104" s="583"/>
      <c r="BL1104" s="583"/>
      <c r="BM1104" s="583"/>
      <c r="BN1104" s="583"/>
      <c r="BO1104" s="583"/>
      <c r="BP1104" s="583"/>
      <c r="BQ1104" s="583"/>
      <c r="BR1104" s="583"/>
      <c r="BS1104" s="583"/>
      <c r="BT1104" s="583"/>
      <c r="BU1104" s="583"/>
      <c r="BV1104" s="583"/>
      <c r="BW1104" s="583"/>
      <c r="BX1104" s="583"/>
      <c r="BY1104" s="583"/>
    </row>
    <row r="1105" s="417" customFormat="true" ht="15" customHeight="true" x14ac:dyDescent="0.2">
      <c r="BA1105" s="583"/>
      <c r="BB1105" s="444"/>
      <c r="BC1105" s="583"/>
      <c r="BD1105" s="583"/>
      <c r="BE1105" s="583"/>
      <c r="BF1105" s="583"/>
      <c r="BG1105" s="583"/>
      <c r="BH1105" s="583"/>
      <c r="BI1105" s="583"/>
      <c r="BJ1105" s="583"/>
      <c r="BK1105" s="583"/>
      <c r="BL1105" s="583"/>
      <c r="BM1105" s="583"/>
      <c r="BN1105" s="583"/>
      <c r="BO1105" s="583"/>
      <c r="BP1105" s="583"/>
      <c r="BQ1105" s="583"/>
      <c r="BR1105" s="583"/>
      <c r="BS1105" s="583"/>
      <c r="BT1105" s="583"/>
      <c r="BU1105" s="583"/>
      <c r="BV1105" s="583"/>
      <c r="BW1105" s="583"/>
      <c r="BX1105" s="583"/>
      <c r="BY1105" s="583"/>
    </row>
    <row r="1106" s="417" customFormat="true" ht="15" customHeight="true" x14ac:dyDescent="0.2">
      <c r="BA1106" s="583"/>
      <c r="BB1106" s="444"/>
      <c r="BC1106" s="583"/>
      <c r="BD1106" s="583"/>
      <c r="BE1106" s="583"/>
      <c r="BF1106" s="583"/>
      <c r="BG1106" s="583"/>
      <c r="BH1106" s="583"/>
      <c r="BI1106" s="583"/>
      <c r="BJ1106" s="583"/>
      <c r="BK1106" s="583"/>
      <c r="BL1106" s="583"/>
      <c r="BM1106" s="583"/>
      <c r="BN1106" s="583"/>
      <c r="BO1106" s="583"/>
      <c r="BP1106" s="583"/>
      <c r="BQ1106" s="583"/>
      <c r="BR1106" s="583"/>
      <c r="BS1106" s="583"/>
      <c r="BT1106" s="583"/>
      <c r="BU1106" s="583"/>
      <c r="BV1106" s="583"/>
      <c r="BW1106" s="583"/>
      <c r="BX1106" s="583"/>
      <c r="BY1106" s="583"/>
    </row>
    <row r="1107" s="417" customFormat="true" ht="15" customHeight="true" x14ac:dyDescent="0.2">
      <c r="BA1107" s="583"/>
      <c r="BB1107" s="444"/>
      <c r="BC1107" s="583"/>
      <c r="BD1107" s="583"/>
      <c r="BE1107" s="583"/>
      <c r="BF1107" s="583"/>
      <c r="BG1107" s="583"/>
      <c r="BH1107" s="583"/>
      <c r="BI1107" s="583"/>
      <c r="BJ1107" s="583"/>
      <c r="BK1107" s="583"/>
      <c r="BL1107" s="583"/>
      <c r="BM1107" s="583"/>
      <c r="BN1107" s="583"/>
      <c r="BO1107" s="583"/>
      <c r="BP1107" s="583"/>
      <c r="BQ1107" s="583"/>
      <c r="BR1107" s="583"/>
      <c r="BS1107" s="583"/>
      <c r="BT1107" s="583"/>
      <c r="BU1107" s="583"/>
      <c r="BV1107" s="583"/>
      <c r="BW1107" s="583"/>
      <c r="BX1107" s="583"/>
      <c r="BY1107" s="583"/>
    </row>
    <row r="1108" s="417" customFormat="true" ht="15" customHeight="true" x14ac:dyDescent="0.2">
      <c r="BA1108" s="583"/>
      <c r="BB1108" s="444"/>
      <c r="BC1108" s="583"/>
      <c r="BD1108" s="583"/>
      <c r="BE1108" s="583"/>
      <c r="BF1108" s="583"/>
      <c r="BG1108" s="583"/>
      <c r="BH1108" s="583"/>
      <c r="BI1108" s="583"/>
      <c r="BJ1108" s="583"/>
      <c r="BK1108" s="583"/>
      <c r="BL1108" s="583"/>
      <c r="BM1108" s="583"/>
      <c r="BN1108" s="583"/>
      <c r="BO1108" s="583"/>
      <c r="BP1108" s="583"/>
      <c r="BQ1108" s="583"/>
      <c r="BR1108" s="583"/>
      <c r="BS1108" s="583"/>
      <c r="BT1108" s="583"/>
      <c r="BU1108" s="583"/>
      <c r="BV1108" s="583"/>
      <c r="BW1108" s="583"/>
      <c r="BX1108" s="583"/>
      <c r="BY1108" s="583"/>
    </row>
    <row r="1109" s="417" customFormat="true" ht="15" customHeight="true" x14ac:dyDescent="0.2">
      <c r="BA1109" s="583"/>
      <c r="BB1109" s="444"/>
      <c r="BC1109" s="583"/>
      <c r="BD1109" s="583"/>
      <c r="BE1109" s="583"/>
      <c r="BF1109" s="583"/>
      <c r="BG1109" s="583"/>
      <c r="BH1109" s="583"/>
      <c r="BI1109" s="583"/>
      <c r="BJ1109" s="583"/>
      <c r="BK1109" s="583"/>
      <c r="BL1109" s="583"/>
      <c r="BM1109" s="583"/>
      <c r="BN1109" s="583"/>
      <c r="BO1109" s="583"/>
      <c r="BP1109" s="583"/>
      <c r="BQ1109" s="583"/>
      <c r="BR1109" s="583"/>
      <c r="BS1109" s="583"/>
      <c r="BT1109" s="583"/>
      <c r="BU1109" s="583"/>
      <c r="BV1109" s="583"/>
      <c r="BW1109" s="583"/>
      <c r="BX1109" s="583"/>
      <c r="BY1109" s="583"/>
    </row>
    <row r="1110" s="417" customFormat="true" ht="15" customHeight="true" x14ac:dyDescent="0.2">
      <c r="BA1110" s="583"/>
      <c r="BB1110" s="444"/>
      <c r="BC1110" s="583"/>
      <c r="BD1110" s="583"/>
      <c r="BE1110" s="583"/>
      <c r="BF1110" s="583"/>
      <c r="BG1110" s="583"/>
      <c r="BH1110" s="583"/>
      <c r="BI1110" s="583"/>
      <c r="BJ1110" s="583"/>
      <c r="BK1110" s="583"/>
      <c r="BL1110" s="583"/>
      <c r="BM1110" s="583"/>
      <c r="BN1110" s="583"/>
      <c r="BO1110" s="583"/>
      <c r="BP1110" s="583"/>
      <c r="BQ1110" s="583"/>
      <c r="BR1110" s="583"/>
      <c r="BS1110" s="583"/>
      <c r="BT1110" s="583"/>
      <c r="BU1110" s="583"/>
      <c r="BV1110" s="583"/>
      <c r="BW1110" s="583"/>
      <c r="BX1110" s="583"/>
      <c r="BY1110" s="583"/>
    </row>
    <row r="1111" s="417" customFormat="true" ht="15" customHeight="true" x14ac:dyDescent="0.2">
      <c r="BA1111" s="583"/>
      <c r="BB1111" s="444"/>
      <c r="BC1111" s="583"/>
      <c r="BD1111" s="583"/>
      <c r="BE1111" s="583"/>
      <c r="BF1111" s="583"/>
      <c r="BG1111" s="583"/>
      <c r="BH1111" s="583"/>
      <c r="BI1111" s="583"/>
      <c r="BJ1111" s="583"/>
      <c r="BK1111" s="583"/>
      <c r="BL1111" s="583"/>
      <c r="BM1111" s="583"/>
      <c r="BN1111" s="583"/>
      <c r="BO1111" s="583"/>
      <c r="BP1111" s="583"/>
      <c r="BQ1111" s="583"/>
      <c r="BR1111" s="583"/>
      <c r="BS1111" s="583"/>
      <c r="BT1111" s="583"/>
      <c r="BU1111" s="583"/>
      <c r="BV1111" s="583"/>
      <c r="BW1111" s="583"/>
      <c r="BX1111" s="583"/>
      <c r="BY1111" s="583"/>
    </row>
    <row r="1112" s="417" customFormat="true" ht="15" customHeight="true" x14ac:dyDescent="0.2">
      <c r="BA1112" s="583"/>
      <c r="BB1112" s="444"/>
      <c r="BC1112" s="583"/>
      <c r="BD1112" s="583"/>
      <c r="BE1112" s="583"/>
      <c r="BF1112" s="583"/>
      <c r="BG1112" s="583"/>
      <c r="BH1112" s="583"/>
      <c r="BI1112" s="583"/>
      <c r="BJ1112" s="583"/>
      <c r="BK1112" s="583"/>
      <c r="BL1112" s="583"/>
      <c r="BM1112" s="583"/>
      <c r="BN1112" s="583"/>
      <c r="BO1112" s="583"/>
      <c r="BP1112" s="583"/>
      <c r="BQ1112" s="583"/>
      <c r="BR1112" s="583"/>
      <c r="BS1112" s="583"/>
      <c r="BT1112" s="583"/>
      <c r="BU1112" s="583"/>
      <c r="BV1112" s="583"/>
      <c r="BW1112" s="583"/>
      <c r="BX1112" s="583"/>
      <c r="BY1112" s="583"/>
    </row>
    <row r="1113" s="417" customFormat="true" ht="15" customHeight="true" x14ac:dyDescent="0.2">
      <c r="BA1113" s="583"/>
      <c r="BB1113" s="444"/>
      <c r="BC1113" s="583"/>
      <c r="BD1113" s="583"/>
      <c r="BE1113" s="583"/>
      <c r="BF1113" s="583"/>
      <c r="BG1113" s="583"/>
      <c r="BH1113" s="583"/>
      <c r="BI1113" s="583"/>
      <c r="BJ1113" s="583"/>
      <c r="BK1113" s="583"/>
      <c r="BL1113" s="583"/>
      <c r="BM1113" s="583"/>
      <c r="BN1113" s="583"/>
      <c r="BO1113" s="583"/>
      <c r="BP1113" s="583"/>
      <c r="BQ1113" s="583"/>
      <c r="BR1113" s="583"/>
      <c r="BS1113" s="583"/>
      <c r="BT1113" s="583"/>
      <c r="BU1113" s="583"/>
      <c r="BV1113" s="583"/>
      <c r="BW1113" s="583"/>
      <c r="BX1113" s="583"/>
      <c r="BY1113" s="583"/>
    </row>
    <row r="1114" s="744" customFormat="true" ht="17.1" customHeight="true" x14ac:dyDescent="0.2">
      <c r="A1114" s="755"/>
      <c r="B1114" s="750"/>
      <c r="C1114" s="751"/>
      <c r="D1114" s="751"/>
      <c r="E1114" s="751"/>
      <c r="F1114" s="751"/>
      <c r="G1114" s="751"/>
      <c r="H1114" s="751"/>
      <c r="I1114" s="751"/>
      <c r="J1114" s="751"/>
      <c r="K1114" s="751"/>
      <c r="L1114" s="751"/>
      <c r="M1114" s="751"/>
      <c r="N1114" s="751"/>
      <c r="O1114" s="751"/>
      <c r="P1114" s="751"/>
      <c r="Q1114" s="751"/>
      <c r="R1114" s="751"/>
      <c r="S1114" s="751"/>
      <c r="T1114" s="751"/>
      <c r="U1114" s="751"/>
      <c r="V1114" s="751"/>
      <c r="W1114" s="751"/>
      <c r="X1114" s="751"/>
      <c r="Y1114" s="751"/>
      <c r="Z1114" s="751"/>
      <c r="AA1114" s="751"/>
      <c r="AB1114" s="751"/>
      <c r="AC1114" s="751"/>
      <c r="AD1114" s="751"/>
      <c r="AE1114" s="751"/>
      <c r="AF1114" s="751"/>
      <c r="AG1114" s="751"/>
      <c r="AH1114" s="751"/>
      <c r="BA1114" s="583"/>
      <c r="BB1114" s="444"/>
      <c r="BC1114" s="583"/>
      <c r="BD1114" s="583"/>
      <c r="BE1114" s="583"/>
      <c r="BF1114" s="583"/>
      <c r="BG1114" s="583"/>
      <c r="BH1114" s="583"/>
      <c r="BI1114" s="583"/>
      <c r="BJ1114" s="583"/>
      <c r="BK1114" s="583"/>
      <c r="BL1114" s="583"/>
      <c r="BM1114" s="583"/>
      <c r="BN1114" s="583"/>
      <c r="BO1114" s="583"/>
      <c r="BP1114" s="583"/>
      <c r="BQ1114" s="583"/>
      <c r="BR1114" s="583"/>
      <c r="BS1114" s="583"/>
      <c r="BT1114" s="583"/>
      <c r="BU1114" s="583"/>
      <c r="BV1114" s="583"/>
      <c r="BW1114" s="583"/>
      <c r="BX1114" s="583"/>
      <c r="BY1114" s="583"/>
      <c r="BZ1114" s="417"/>
      <c r="CA1114" s="417"/>
      <c r="CB1114" s="417"/>
      <c r="CC1114" s="417"/>
      <c r="CD1114" s="417"/>
      <c r="CE1114" s="417"/>
      <c r="CF1114" s="417"/>
      <c r="CG1114" s="417"/>
      <c r="CH1114" s="417"/>
      <c r="CI1114" s="417"/>
      <c r="CJ1114" s="417"/>
      <c r="CK1114" s="417"/>
      <c r="CL1114" s="417"/>
      <c r="CM1114" s="417"/>
      <c r="CN1114" s="417"/>
      <c r="CO1114" s="417"/>
      <c r="CP1114" s="417"/>
      <c r="CQ1114" s="417"/>
      <c r="CR1114" s="417"/>
      <c r="CS1114" s="417"/>
      <c r="CT1114" s="417"/>
      <c r="CU1114" s="417"/>
      <c r="CV1114" s="417"/>
      <c r="CW1114" s="417"/>
      <c r="CX1114" s="417"/>
      <c r="CY1114" s="417"/>
      <c r="CZ1114" s="417"/>
    </row>
    <row r="1115" s="744" customFormat="true" ht="17.1" customHeight="true" x14ac:dyDescent="0.2">
      <c r="A1115" s="755"/>
      <c r="B1115" s="750"/>
      <c r="C1115" s="751"/>
      <c r="D1115" s="751"/>
      <c r="E1115" s="751"/>
      <c r="F1115" s="751"/>
      <c r="G1115" s="751"/>
      <c r="H1115" s="751"/>
      <c r="I1115" s="751"/>
      <c r="J1115" s="751"/>
      <c r="K1115" s="751"/>
      <c r="L1115" s="751"/>
      <c r="M1115" s="751"/>
      <c r="N1115" s="751"/>
      <c r="O1115" s="751"/>
      <c r="P1115" s="751"/>
      <c r="Q1115" s="751"/>
      <c r="R1115" s="751"/>
      <c r="S1115" s="751"/>
      <c r="T1115" s="751"/>
      <c r="U1115" s="751"/>
      <c r="V1115" s="751"/>
      <c r="W1115" s="751"/>
      <c r="X1115" s="751"/>
      <c r="Y1115" s="751"/>
      <c r="Z1115" s="751"/>
      <c r="AA1115" s="751"/>
      <c r="AB1115" s="751"/>
      <c r="AC1115" s="751"/>
      <c r="AD1115" s="751"/>
      <c r="AE1115" s="751"/>
      <c r="AF1115" s="751"/>
      <c r="AG1115" s="751"/>
      <c r="AH1115" s="751"/>
      <c r="BA1115" s="583"/>
      <c r="BB1115" s="444"/>
      <c r="BC1115" s="583"/>
      <c r="BD1115" s="583"/>
      <c r="BE1115" s="583"/>
      <c r="BF1115" s="583"/>
      <c r="BG1115" s="583"/>
      <c r="BH1115" s="583"/>
      <c r="BI1115" s="583"/>
      <c r="BJ1115" s="583"/>
      <c r="BK1115" s="583"/>
      <c r="BL1115" s="583"/>
      <c r="BM1115" s="583"/>
      <c r="BN1115" s="583"/>
      <c r="BO1115" s="583"/>
      <c r="BP1115" s="583"/>
      <c r="BQ1115" s="583"/>
      <c r="BR1115" s="583"/>
      <c r="BS1115" s="583"/>
      <c r="BT1115" s="583"/>
      <c r="BU1115" s="583"/>
      <c r="BV1115" s="583"/>
      <c r="BW1115" s="583"/>
      <c r="BX1115" s="583"/>
      <c r="BY1115" s="583"/>
      <c r="BZ1115" s="417"/>
      <c r="CA1115" s="417"/>
      <c r="CB1115" s="417"/>
      <c r="CC1115" s="417"/>
      <c r="CD1115" s="417"/>
      <c r="CE1115" s="417"/>
      <c r="CF1115" s="417"/>
      <c r="CG1115" s="417"/>
      <c r="CH1115" s="417"/>
      <c r="CI1115" s="417"/>
      <c r="CJ1115" s="417"/>
      <c r="CK1115" s="417"/>
      <c r="CL1115" s="417"/>
      <c r="CM1115" s="417"/>
      <c r="CN1115" s="417"/>
      <c r="CO1115" s="417"/>
      <c r="CP1115" s="417"/>
      <c r="CQ1115" s="417"/>
      <c r="CR1115" s="417"/>
      <c r="CS1115" s="417"/>
      <c r="CT1115" s="417"/>
      <c r="CU1115" s="417"/>
      <c r="CV1115" s="417"/>
      <c r="CW1115" s="417"/>
      <c r="CX1115" s="417"/>
      <c r="CY1115" s="417"/>
      <c r="CZ1115" s="417"/>
    </row>
    <row r="1116" s="744" customFormat="true" ht="17.1" customHeight="true" x14ac:dyDescent="0.2">
      <c r="A1116" s="755"/>
      <c r="B1116" s="750"/>
      <c r="C1116" s="751"/>
      <c r="D1116" s="751"/>
      <c r="E1116" s="751"/>
      <c r="F1116" s="751"/>
      <c r="G1116" s="751"/>
      <c r="H1116" s="751"/>
      <c r="I1116" s="751"/>
      <c r="J1116" s="751"/>
      <c r="K1116" s="751"/>
      <c r="L1116" s="751"/>
      <c r="M1116" s="751"/>
      <c r="N1116" s="751"/>
      <c r="O1116" s="751"/>
      <c r="P1116" s="751"/>
      <c r="Q1116" s="751"/>
      <c r="R1116" s="751"/>
      <c r="S1116" s="751"/>
      <c r="T1116" s="751"/>
      <c r="U1116" s="751"/>
      <c r="V1116" s="751"/>
      <c r="W1116" s="751"/>
      <c r="X1116" s="751"/>
      <c r="Y1116" s="751"/>
      <c r="Z1116" s="751"/>
      <c r="AA1116" s="751"/>
      <c r="AB1116" s="751"/>
      <c r="AC1116" s="751"/>
      <c r="AD1116" s="751"/>
      <c r="AE1116" s="751"/>
      <c r="AF1116" s="751"/>
      <c r="AG1116" s="751"/>
      <c r="AH1116" s="751"/>
      <c r="BA1116" s="583"/>
      <c r="BB1116" s="444"/>
      <c r="BC1116" s="583"/>
      <c r="BD1116" s="583"/>
      <c r="BE1116" s="583"/>
      <c r="BF1116" s="583"/>
      <c r="BG1116" s="583"/>
      <c r="BH1116" s="583"/>
      <c r="BI1116" s="583"/>
      <c r="BJ1116" s="583"/>
      <c r="BK1116" s="583"/>
      <c r="BL1116" s="583"/>
      <c r="BM1116" s="583"/>
      <c r="BN1116" s="583"/>
      <c r="BO1116" s="583"/>
      <c r="BP1116" s="583"/>
      <c r="BQ1116" s="583"/>
      <c r="BR1116" s="583"/>
      <c r="BS1116" s="583"/>
      <c r="BT1116" s="583"/>
      <c r="BU1116" s="583"/>
      <c r="BV1116" s="583"/>
      <c r="BW1116" s="583"/>
      <c r="BX1116" s="583"/>
      <c r="BY1116" s="583"/>
      <c r="BZ1116" s="417"/>
      <c r="CA1116" s="417"/>
      <c r="CB1116" s="417"/>
      <c r="CC1116" s="417"/>
      <c r="CD1116" s="417"/>
      <c r="CE1116" s="417"/>
      <c r="CF1116" s="417"/>
      <c r="CG1116" s="417"/>
      <c r="CH1116" s="417"/>
      <c r="CI1116" s="417"/>
      <c r="CJ1116" s="417"/>
      <c r="CK1116" s="417"/>
      <c r="CL1116" s="417"/>
      <c r="CM1116" s="417"/>
      <c r="CN1116" s="417"/>
      <c r="CO1116" s="417"/>
      <c r="CP1116" s="417"/>
      <c r="CQ1116" s="417"/>
      <c r="CR1116" s="417"/>
      <c r="CS1116" s="417"/>
      <c r="CT1116" s="417"/>
      <c r="CU1116" s="417"/>
      <c r="CV1116" s="417"/>
      <c r="CW1116" s="417"/>
      <c r="CX1116" s="417"/>
      <c r="CY1116" s="417"/>
      <c r="CZ1116" s="417"/>
    </row>
    <row r="1117" s="744" customFormat="true" ht="17.1" customHeight="true" x14ac:dyDescent="0.2">
      <c r="A1117" s="756"/>
      <c r="B1117" s="752"/>
      <c r="C1117" s="753"/>
      <c r="D1117" s="753"/>
      <c r="E1117" s="753"/>
      <c r="F1117" s="753"/>
      <c r="G1117" s="753"/>
      <c r="H1117" s="753"/>
      <c r="I1117" s="753"/>
      <c r="J1117" s="753"/>
      <c r="K1117" s="753"/>
      <c r="L1117" s="753"/>
      <c r="M1117" s="753"/>
      <c r="N1117" s="753"/>
      <c r="O1117" s="753"/>
      <c r="P1117" s="753"/>
      <c r="Q1117" s="753"/>
      <c r="R1117" s="753"/>
      <c r="S1117" s="753"/>
      <c r="T1117" s="753"/>
      <c r="U1117" s="753"/>
      <c r="V1117" s="753"/>
      <c r="W1117" s="753"/>
      <c r="X1117" s="753"/>
      <c r="Y1117" s="753"/>
      <c r="Z1117" s="753"/>
      <c r="AA1117" s="753"/>
      <c r="AB1117" s="753"/>
      <c r="AC1117" s="753"/>
      <c r="AD1117" s="753"/>
      <c r="AE1117" s="753"/>
      <c r="AF1117" s="753"/>
      <c r="AG1117" s="753"/>
      <c r="AH1117" s="753"/>
      <c r="BA1117" s="583"/>
      <c r="BB1117" s="444"/>
      <c r="BC1117" s="583"/>
      <c r="BD1117" s="583"/>
      <c r="BE1117" s="583"/>
      <c r="BF1117" s="583"/>
      <c r="BG1117" s="583"/>
      <c r="BH1117" s="583"/>
      <c r="BI1117" s="583"/>
      <c r="BJ1117" s="583"/>
      <c r="BK1117" s="583"/>
      <c r="BL1117" s="583"/>
      <c r="BM1117" s="583"/>
      <c r="BN1117" s="583"/>
      <c r="BO1117" s="583"/>
      <c r="BP1117" s="583"/>
      <c r="BQ1117" s="583"/>
      <c r="BR1117" s="583"/>
      <c r="BS1117" s="583"/>
      <c r="BT1117" s="583"/>
      <c r="BU1117" s="583"/>
      <c r="BV1117" s="583"/>
      <c r="BW1117" s="583"/>
      <c r="BX1117" s="583"/>
      <c r="BY1117" s="583"/>
      <c r="BZ1117" s="417"/>
      <c r="CA1117" s="417"/>
      <c r="CB1117" s="417"/>
      <c r="CC1117" s="417"/>
      <c r="CD1117" s="417"/>
      <c r="CE1117" s="417"/>
      <c r="CF1117" s="417"/>
      <c r="CG1117" s="417"/>
      <c r="CH1117" s="417"/>
      <c r="CI1117" s="417"/>
      <c r="CJ1117" s="417"/>
      <c r="CK1117" s="417"/>
      <c r="CL1117" s="417"/>
      <c r="CM1117" s="417"/>
      <c r="CN1117" s="417"/>
      <c r="CO1117" s="417"/>
      <c r="CP1117" s="417"/>
      <c r="CQ1117" s="417"/>
      <c r="CR1117" s="417"/>
      <c r="CS1117" s="417"/>
      <c r="CT1117" s="417"/>
      <c r="CU1117" s="417"/>
      <c r="CV1117" s="417"/>
      <c r="CW1117" s="417"/>
      <c r="CX1117" s="417"/>
      <c r="CY1117" s="417"/>
      <c r="CZ1117" s="417"/>
    </row>
    <row r="1118" s="417" customFormat="true" ht="15" customHeight="true" x14ac:dyDescent="0.2">
      <c r="BA1118" s="583"/>
      <c r="BB1118" s="444"/>
      <c r="BC1118" s="583"/>
      <c r="BD1118" s="583"/>
      <c r="BE1118" s="583"/>
      <c r="BF1118" s="583"/>
      <c r="BG1118" s="583"/>
      <c r="BH1118" s="583"/>
      <c r="BI1118" s="583"/>
      <c r="BJ1118" s="583"/>
      <c r="BK1118" s="583"/>
      <c r="BL1118" s="583"/>
      <c r="BM1118" s="583"/>
      <c r="BN1118" s="583"/>
      <c r="BO1118" s="583"/>
      <c r="BP1118" s="583"/>
      <c r="BQ1118" s="583"/>
      <c r="BR1118" s="583"/>
      <c r="BS1118" s="583"/>
      <c r="BT1118" s="583"/>
      <c r="BU1118" s="583"/>
      <c r="BV1118" s="583"/>
      <c r="BW1118" s="583"/>
      <c r="BX1118" s="583"/>
      <c r="BY1118" s="583"/>
    </row>
    <row r="1119" s="417" customFormat="true" ht="15" customHeight="true" x14ac:dyDescent="0.2">
      <c r="BA1119" s="583"/>
      <c r="BB1119" s="444"/>
      <c r="BC1119" s="583"/>
      <c r="BD1119" s="583"/>
      <c r="BE1119" s="583"/>
      <c r="BF1119" s="583"/>
      <c r="BG1119" s="583"/>
      <c r="BH1119" s="583"/>
      <c r="BI1119" s="583"/>
      <c r="BJ1119" s="583"/>
      <c r="BK1119" s="583"/>
      <c r="BL1119" s="583"/>
      <c r="BM1119" s="583"/>
      <c r="BN1119" s="583"/>
      <c r="BO1119" s="583"/>
      <c r="BP1119" s="583"/>
      <c r="BQ1119" s="583"/>
      <c r="BR1119" s="583"/>
      <c r="BS1119" s="583"/>
      <c r="BT1119" s="583"/>
      <c r="BU1119" s="583"/>
      <c r="BV1119" s="583"/>
      <c r="BW1119" s="583"/>
      <c r="BX1119" s="583"/>
      <c r="BY1119" s="583"/>
    </row>
    <row r="1120" s="417" customFormat="true" ht="15" customHeight="true" x14ac:dyDescent="0.2">
      <c r="BA1120" s="583"/>
      <c r="BB1120" s="444"/>
      <c r="BC1120" s="583"/>
      <c r="BD1120" s="583"/>
      <c r="BE1120" s="583"/>
      <c r="BF1120" s="583"/>
      <c r="BG1120" s="583"/>
      <c r="BH1120" s="583"/>
      <c r="BI1120" s="583"/>
      <c r="BJ1120" s="583"/>
      <c r="BK1120" s="583"/>
      <c r="BL1120" s="583"/>
      <c r="BM1120" s="583"/>
      <c r="BN1120" s="583"/>
      <c r="BO1120" s="583"/>
      <c r="BP1120" s="583"/>
      <c r="BQ1120" s="583"/>
      <c r="BR1120" s="583"/>
      <c r="BS1120" s="583"/>
      <c r="BT1120" s="583"/>
      <c r="BU1120" s="583"/>
      <c r="BV1120" s="583"/>
      <c r="BW1120" s="583"/>
      <c r="BX1120" s="583"/>
      <c r="BY1120" s="583"/>
    </row>
    <row r="1121" s="417" customFormat="true" ht="15" customHeight="true" x14ac:dyDescent="0.2">
      <c r="BA1121" s="583"/>
      <c r="BB1121" s="444"/>
      <c r="BC1121" s="583"/>
      <c r="BD1121" s="583"/>
      <c r="BE1121" s="583"/>
      <c r="BF1121" s="583"/>
      <c r="BG1121" s="583"/>
      <c r="BH1121" s="583"/>
      <c r="BI1121" s="583"/>
      <c r="BJ1121" s="583"/>
      <c r="BK1121" s="583"/>
      <c r="BL1121" s="583"/>
      <c r="BM1121" s="583"/>
      <c r="BN1121" s="583"/>
      <c r="BO1121" s="583"/>
      <c r="BP1121" s="583"/>
      <c r="BQ1121" s="583"/>
      <c r="BR1121" s="583"/>
      <c r="BS1121" s="583"/>
      <c r="BT1121" s="583"/>
      <c r="BU1121" s="583"/>
      <c r="BV1121" s="583"/>
      <c r="BW1121" s="583"/>
      <c r="BX1121" s="583"/>
      <c r="BY1121" s="583"/>
    </row>
    <row r="1122" s="417" customFormat="true" ht="15" customHeight="true" x14ac:dyDescent="0.2">
      <c r="BA1122" s="583"/>
      <c r="BB1122" s="444"/>
      <c r="BC1122" s="583"/>
      <c r="BD1122" s="583"/>
      <c r="BE1122" s="583"/>
      <c r="BF1122" s="583"/>
      <c r="BG1122" s="583"/>
      <c r="BH1122" s="583"/>
      <c r="BI1122" s="583"/>
      <c r="BJ1122" s="583"/>
      <c r="BK1122" s="583"/>
      <c r="BL1122" s="583"/>
      <c r="BM1122" s="583"/>
      <c r="BN1122" s="583"/>
      <c r="BO1122" s="583"/>
      <c r="BP1122" s="583"/>
      <c r="BQ1122" s="583"/>
      <c r="BR1122" s="583"/>
      <c r="BS1122" s="583"/>
      <c r="BT1122" s="583"/>
      <c r="BU1122" s="583"/>
      <c r="BV1122" s="583"/>
      <c r="BW1122" s="583"/>
      <c r="BX1122" s="583"/>
      <c r="BY1122" s="583"/>
    </row>
    <row r="1123" s="417" customFormat="true" ht="15" customHeight="true" x14ac:dyDescent="0.2">
      <c r="BA1123" s="583"/>
      <c r="BB1123" s="444"/>
      <c r="BC1123" s="583"/>
      <c r="BD1123" s="583"/>
      <c r="BE1123" s="583"/>
      <c r="BF1123" s="583"/>
      <c r="BG1123" s="583"/>
      <c r="BH1123" s="583"/>
      <c r="BI1123" s="583"/>
      <c r="BJ1123" s="583"/>
      <c r="BK1123" s="583"/>
      <c r="BL1123" s="583"/>
      <c r="BM1123" s="583"/>
      <c r="BN1123" s="583"/>
      <c r="BO1123" s="583"/>
      <c r="BP1123" s="583"/>
      <c r="BQ1123" s="583"/>
      <c r="BR1123" s="583"/>
      <c r="BS1123" s="583"/>
      <c r="BT1123" s="583"/>
      <c r="BU1123" s="583"/>
      <c r="BV1123" s="583"/>
      <c r="BW1123" s="583"/>
      <c r="BX1123" s="583"/>
      <c r="BY1123" s="583"/>
    </row>
    <row r="1124" s="417" customFormat="true" ht="15" customHeight="true" x14ac:dyDescent="0.2">
      <c r="BA1124" s="583"/>
      <c r="BB1124" s="444"/>
      <c r="BC1124" s="583"/>
      <c r="BD1124" s="583"/>
      <c r="BE1124" s="583"/>
      <c r="BF1124" s="583"/>
      <c r="BG1124" s="583"/>
      <c r="BH1124" s="583"/>
      <c r="BI1124" s="583"/>
      <c r="BJ1124" s="583"/>
      <c r="BK1124" s="583"/>
      <c r="BL1124" s="583"/>
      <c r="BM1124" s="583"/>
      <c r="BN1124" s="583"/>
      <c r="BO1124" s="583"/>
      <c r="BP1124" s="583"/>
      <c r="BQ1124" s="583"/>
      <c r="BR1124" s="583"/>
      <c r="BS1124" s="583"/>
      <c r="BT1124" s="583"/>
      <c r="BU1124" s="583"/>
      <c r="BV1124" s="583"/>
      <c r="BW1124" s="583"/>
      <c r="BX1124" s="583"/>
      <c r="BY1124" s="583"/>
    </row>
    <row r="1125" s="417" customFormat="true" ht="15" customHeight="true" x14ac:dyDescent="0.2">
      <c r="BA1125" s="583"/>
      <c r="BB1125" s="444"/>
      <c r="BC1125" s="583"/>
      <c r="BD1125" s="583"/>
      <c r="BE1125" s="583"/>
      <c r="BF1125" s="583"/>
      <c r="BG1125" s="583"/>
      <c r="BH1125" s="583"/>
      <c r="BI1125" s="583"/>
      <c r="BJ1125" s="583"/>
      <c r="BK1125" s="583"/>
      <c r="BL1125" s="583"/>
      <c r="BM1125" s="583"/>
      <c r="BN1125" s="583"/>
      <c r="BO1125" s="583"/>
      <c r="BP1125" s="583"/>
      <c r="BQ1125" s="583"/>
      <c r="BR1125" s="583"/>
      <c r="BS1125" s="583"/>
      <c r="BT1125" s="583"/>
      <c r="BU1125" s="583"/>
      <c r="BV1125" s="583"/>
      <c r="BW1125" s="583"/>
      <c r="BX1125" s="583"/>
      <c r="BY1125" s="583"/>
    </row>
    <row r="1126" s="417" customFormat="true" ht="15" customHeight="true" x14ac:dyDescent="0.2">
      <c r="BA1126" s="583"/>
      <c r="BB1126" s="444"/>
      <c r="BC1126" s="583"/>
      <c r="BD1126" s="583"/>
      <c r="BE1126" s="583"/>
      <c r="BF1126" s="583"/>
      <c r="BG1126" s="583"/>
      <c r="BH1126" s="583"/>
      <c r="BI1126" s="583"/>
      <c r="BJ1126" s="583"/>
      <c r="BK1126" s="583"/>
      <c r="BL1126" s="583"/>
      <c r="BM1126" s="583"/>
      <c r="BN1126" s="583"/>
      <c r="BO1126" s="583"/>
      <c r="BP1126" s="583"/>
      <c r="BQ1126" s="583"/>
      <c r="BR1126" s="583"/>
      <c r="BS1126" s="583"/>
      <c r="BT1126" s="583"/>
      <c r="BU1126" s="583"/>
      <c r="BV1126" s="583"/>
      <c r="BW1126" s="583"/>
      <c r="BX1126" s="583"/>
      <c r="BY1126" s="583"/>
    </row>
    <row r="1127" s="417" customFormat="true" ht="15" customHeight="true" x14ac:dyDescent="0.2">
      <c r="BA1127" s="583"/>
      <c r="BB1127" s="444"/>
      <c r="BC1127" s="583"/>
      <c r="BD1127" s="583"/>
      <c r="BE1127" s="583"/>
      <c r="BF1127" s="583"/>
      <c r="BG1127" s="583"/>
      <c r="BH1127" s="583"/>
      <c r="BI1127" s="583"/>
      <c r="BJ1127" s="583"/>
      <c r="BK1127" s="583"/>
      <c r="BL1127" s="583"/>
      <c r="BM1127" s="583"/>
      <c r="BN1127" s="583"/>
      <c r="BO1127" s="583"/>
      <c r="BP1127" s="583"/>
      <c r="BQ1127" s="583"/>
      <c r="BR1127" s="583"/>
      <c r="BS1127" s="583"/>
      <c r="BT1127" s="583"/>
      <c r="BU1127" s="583"/>
      <c r="BV1127" s="583"/>
      <c r="BW1127" s="583"/>
      <c r="BX1127" s="583"/>
      <c r="BY1127" s="583"/>
    </row>
    <row r="1128" s="417" customFormat="true" ht="15" customHeight="true" x14ac:dyDescent="0.2">
      <c r="BA1128" s="583"/>
      <c r="BB1128" s="444"/>
      <c r="BC1128" s="583"/>
      <c r="BD1128" s="583"/>
      <c r="BE1128" s="583"/>
      <c r="BF1128" s="583"/>
      <c r="BG1128" s="583"/>
      <c r="BH1128" s="583"/>
      <c r="BI1128" s="583"/>
      <c r="BJ1128" s="583"/>
      <c r="BK1128" s="583"/>
      <c r="BL1128" s="583"/>
      <c r="BM1128" s="583"/>
      <c r="BN1128" s="583"/>
      <c r="BO1128" s="583"/>
      <c r="BP1128" s="583"/>
      <c r="BQ1128" s="583"/>
      <c r="BR1128" s="583"/>
      <c r="BS1128" s="583"/>
      <c r="BT1128" s="583"/>
      <c r="BU1128" s="583"/>
      <c r="BV1128" s="583"/>
      <c r="BW1128" s="583"/>
      <c r="BX1128" s="583"/>
      <c r="BY1128" s="583"/>
    </row>
    <row r="1129" s="417" customFormat="true" ht="15" customHeight="true" x14ac:dyDescent="0.2">
      <c r="BA1129" s="583"/>
      <c r="BB1129" s="444"/>
      <c r="BC1129" s="583"/>
      <c r="BD1129" s="583"/>
      <c r="BE1129" s="583"/>
      <c r="BF1129" s="583"/>
      <c r="BG1129" s="583"/>
      <c r="BH1129" s="583"/>
      <c r="BI1129" s="583"/>
      <c r="BJ1129" s="583"/>
      <c r="BK1129" s="583"/>
      <c r="BL1129" s="583"/>
      <c r="BM1129" s="583"/>
      <c r="BN1129" s="583"/>
      <c r="BO1129" s="583"/>
      <c r="BP1129" s="583"/>
      <c r="BQ1129" s="583"/>
      <c r="BR1129" s="583"/>
      <c r="BS1129" s="583"/>
      <c r="BT1129" s="583"/>
      <c r="BU1129" s="583"/>
      <c r="BV1129" s="583"/>
      <c r="BW1129" s="583"/>
      <c r="BX1129" s="583"/>
      <c r="BY1129" s="583"/>
    </row>
    <row r="1130" s="417" customFormat="true" ht="15" customHeight="true" x14ac:dyDescent="0.2">
      <c r="BA1130" s="583"/>
      <c r="BB1130" s="444"/>
      <c r="BC1130" s="583"/>
      <c r="BD1130" s="583"/>
      <c r="BE1130" s="583"/>
      <c r="BF1130" s="583"/>
      <c r="BG1130" s="583"/>
      <c r="BH1130" s="583"/>
      <c r="BI1130" s="583"/>
      <c r="BJ1130" s="583"/>
      <c r="BK1130" s="583"/>
      <c r="BL1130" s="583"/>
      <c r="BM1130" s="583"/>
      <c r="BN1130" s="583"/>
      <c r="BO1130" s="583"/>
      <c r="BP1130" s="583"/>
      <c r="BQ1130" s="583"/>
      <c r="BR1130" s="583"/>
      <c r="BS1130" s="583"/>
      <c r="BT1130" s="583"/>
      <c r="BU1130" s="583"/>
      <c r="BV1130" s="583"/>
      <c r="BW1130" s="583"/>
      <c r="BX1130" s="583"/>
      <c r="BY1130" s="583"/>
    </row>
    <row r="1131" s="417" customFormat="true" ht="15" customHeight="true" x14ac:dyDescent="0.2">
      <c r="BA1131" s="583"/>
      <c r="BB1131" s="444"/>
      <c r="BC1131" s="583"/>
      <c r="BD1131" s="583"/>
      <c r="BE1131" s="583"/>
      <c r="BF1131" s="583"/>
      <c r="BG1131" s="583"/>
      <c r="BH1131" s="583"/>
      <c r="BI1131" s="583"/>
      <c r="BJ1131" s="583"/>
      <c r="BK1131" s="583"/>
      <c r="BL1131" s="583"/>
      <c r="BM1131" s="583"/>
      <c r="BN1131" s="583"/>
      <c r="BO1131" s="583"/>
      <c r="BP1131" s="583"/>
      <c r="BQ1131" s="583"/>
      <c r="BR1131" s="583"/>
      <c r="BS1131" s="583"/>
      <c r="BT1131" s="583"/>
      <c r="BU1131" s="583"/>
      <c r="BV1131" s="583"/>
      <c r="BW1131" s="583"/>
      <c r="BX1131" s="583"/>
      <c r="BY1131" s="583"/>
    </row>
    <row r="1132" s="417" customFormat="true" ht="15" customHeight="true" x14ac:dyDescent="0.2">
      <c r="BA1132" s="583"/>
      <c r="BB1132" s="444"/>
      <c r="BC1132" s="583"/>
      <c r="BD1132" s="583"/>
      <c r="BE1132" s="583"/>
      <c r="BF1132" s="583"/>
      <c r="BG1132" s="583"/>
      <c r="BH1132" s="583"/>
      <c r="BI1132" s="583"/>
      <c r="BJ1132" s="583"/>
      <c r="BK1132" s="583"/>
      <c r="BL1132" s="583"/>
      <c r="BM1132" s="583"/>
      <c r="BN1132" s="583"/>
      <c r="BO1132" s="583"/>
      <c r="BP1132" s="583"/>
      <c r="BQ1132" s="583"/>
      <c r="BR1132" s="583"/>
      <c r="BS1132" s="583"/>
      <c r="BT1132" s="583"/>
      <c r="BU1132" s="583"/>
      <c r="BV1132" s="583"/>
      <c r="BW1132" s="583"/>
      <c r="BX1132" s="583"/>
      <c r="BY1132" s="583"/>
    </row>
    <row r="1133" s="417" customFormat="true" ht="15" customHeight="true" x14ac:dyDescent="0.2">
      <c r="BA1133" s="583"/>
      <c r="BB1133" s="444"/>
      <c r="BC1133" s="583"/>
      <c r="BD1133" s="583"/>
      <c r="BE1133" s="583"/>
      <c r="BF1133" s="583"/>
      <c r="BG1133" s="583"/>
      <c r="BH1133" s="583"/>
      <c r="BI1133" s="583"/>
      <c r="BJ1133" s="583"/>
      <c r="BK1133" s="583"/>
      <c r="BL1133" s="583"/>
      <c r="BM1133" s="583"/>
      <c r="BN1133" s="583"/>
      <c r="BO1133" s="583"/>
      <c r="BP1133" s="583"/>
      <c r="BQ1133" s="583"/>
      <c r="BR1133" s="583"/>
      <c r="BS1133" s="583"/>
      <c r="BT1133" s="583"/>
      <c r="BU1133" s="583"/>
      <c r="BV1133" s="583"/>
      <c r="BW1133" s="583"/>
      <c r="BX1133" s="583"/>
      <c r="BY1133" s="583"/>
    </row>
    <row r="1134" s="417" customFormat="true" ht="15" customHeight="true" x14ac:dyDescent="0.2">
      <c r="BA1134" s="583"/>
      <c r="BB1134" s="444"/>
      <c r="BC1134" s="583"/>
      <c r="BD1134" s="583"/>
      <c r="BE1134" s="583"/>
      <c r="BF1134" s="583"/>
      <c r="BG1134" s="583"/>
      <c r="BH1134" s="583"/>
      <c r="BI1134" s="583"/>
      <c r="BJ1134" s="583"/>
      <c r="BK1134" s="583"/>
      <c r="BL1134" s="583"/>
      <c r="BM1134" s="583"/>
      <c r="BN1134" s="583"/>
      <c r="BO1134" s="583"/>
      <c r="BP1134" s="583"/>
      <c r="BQ1134" s="583"/>
      <c r="BR1134" s="583"/>
      <c r="BS1134" s="583"/>
      <c r="BT1134" s="583"/>
      <c r="BU1134" s="583"/>
      <c r="BV1134" s="583"/>
      <c r="BW1134" s="583"/>
      <c r="BX1134" s="583"/>
      <c r="BY1134" s="583"/>
    </row>
    <row r="1135" s="417" customFormat="true" ht="15" customHeight="true" x14ac:dyDescent="0.2">
      <c r="BA1135" s="583"/>
      <c r="BB1135" s="444"/>
      <c r="BC1135" s="583"/>
      <c r="BD1135" s="583"/>
      <c r="BE1135" s="583"/>
      <c r="BF1135" s="583"/>
      <c r="BG1135" s="583"/>
      <c r="BH1135" s="583"/>
      <c r="BI1135" s="583"/>
      <c r="BJ1135" s="583"/>
      <c r="BK1135" s="583"/>
      <c r="BL1135" s="583"/>
      <c r="BM1135" s="583"/>
      <c r="BN1135" s="583"/>
      <c r="BO1135" s="583"/>
      <c r="BP1135" s="583"/>
      <c r="BQ1135" s="583"/>
      <c r="BR1135" s="583"/>
      <c r="BS1135" s="583"/>
      <c r="BT1135" s="583"/>
      <c r="BU1135" s="583"/>
      <c r="BV1135" s="583"/>
      <c r="BW1135" s="583"/>
      <c r="BX1135" s="583"/>
      <c r="BY1135" s="583"/>
    </row>
    <row r="1136" s="417" customFormat="true" ht="15" customHeight="true" x14ac:dyDescent="0.2">
      <c r="BA1136" s="583"/>
      <c r="BB1136" s="444"/>
      <c r="BC1136" s="583"/>
      <c r="BD1136" s="583"/>
      <c r="BE1136" s="583"/>
      <c r="BF1136" s="583"/>
      <c r="BG1136" s="583"/>
      <c r="BH1136" s="583"/>
      <c r="BI1136" s="583"/>
      <c r="BJ1136" s="583"/>
      <c r="BK1136" s="583"/>
      <c r="BL1136" s="583"/>
      <c r="BM1136" s="583"/>
      <c r="BN1136" s="583"/>
      <c r="BO1136" s="583"/>
      <c r="BP1136" s="583"/>
      <c r="BQ1136" s="583"/>
      <c r="BR1136" s="583"/>
      <c r="BS1136" s="583"/>
      <c r="BT1136" s="583"/>
      <c r="BU1136" s="583"/>
      <c r="BV1136" s="583"/>
      <c r="BW1136" s="583"/>
      <c r="BX1136" s="583"/>
      <c r="BY1136" s="583"/>
    </row>
    <row r="1137" s="417" customFormat="true" ht="15" customHeight="true" x14ac:dyDescent="0.2">
      <c r="BA1137" s="583"/>
      <c r="BB1137" s="444"/>
      <c r="BC1137" s="583"/>
      <c r="BD1137" s="583"/>
      <c r="BE1137" s="583"/>
      <c r="BF1137" s="583"/>
      <c r="BG1137" s="583"/>
      <c r="BH1137" s="583"/>
      <c r="BI1137" s="583"/>
      <c r="BJ1137" s="583"/>
      <c r="BK1137" s="583"/>
      <c r="BL1137" s="583"/>
      <c r="BM1137" s="583"/>
      <c r="BN1137" s="583"/>
      <c r="BO1137" s="583"/>
      <c r="BP1137" s="583"/>
      <c r="BQ1137" s="583"/>
      <c r="BR1137" s="583"/>
      <c r="BS1137" s="583"/>
      <c r="BT1137" s="583"/>
      <c r="BU1137" s="583"/>
      <c r="BV1137" s="583"/>
      <c r="BW1137" s="583"/>
      <c r="BX1137" s="583"/>
      <c r="BY1137" s="583"/>
    </row>
    <row r="1138" s="417" customFormat="true" ht="15" customHeight="true" x14ac:dyDescent="0.2">
      <c r="BA1138" s="583"/>
      <c r="BB1138" s="444"/>
      <c r="BC1138" s="583"/>
      <c r="BD1138" s="583"/>
      <c r="BE1138" s="583"/>
      <c r="BF1138" s="583"/>
      <c r="BG1138" s="583"/>
      <c r="BH1138" s="583"/>
      <c r="BI1138" s="583"/>
      <c r="BJ1138" s="583"/>
      <c r="BK1138" s="583"/>
      <c r="BL1138" s="583"/>
      <c r="BM1138" s="583"/>
      <c r="BN1138" s="583"/>
      <c r="BO1138" s="583"/>
      <c r="BP1138" s="583"/>
      <c r="BQ1138" s="583"/>
      <c r="BR1138" s="583"/>
      <c r="BS1138" s="583"/>
      <c r="BT1138" s="583"/>
      <c r="BU1138" s="583"/>
      <c r="BV1138" s="583"/>
      <c r="BW1138" s="583"/>
      <c r="BX1138" s="583"/>
      <c r="BY1138" s="583"/>
    </row>
    <row r="1139" s="417" customFormat="true" ht="15" customHeight="true" x14ac:dyDescent="0.2">
      <c r="BA1139" s="583"/>
      <c r="BB1139" s="444"/>
      <c r="BC1139" s="583"/>
      <c r="BD1139" s="583"/>
      <c r="BE1139" s="583"/>
      <c r="BF1139" s="583"/>
      <c r="BG1139" s="583"/>
      <c r="BH1139" s="583"/>
      <c r="BI1139" s="583"/>
      <c r="BJ1139" s="583"/>
      <c r="BK1139" s="583"/>
      <c r="BL1139" s="583"/>
      <c r="BM1139" s="583"/>
      <c r="BN1139" s="583"/>
      <c r="BO1139" s="583"/>
      <c r="BP1139" s="583"/>
      <c r="BQ1139" s="583"/>
      <c r="BR1139" s="583"/>
      <c r="BS1139" s="583"/>
      <c r="BT1139" s="583"/>
      <c r="BU1139" s="583"/>
      <c r="BV1139" s="583"/>
      <c r="BW1139" s="583"/>
      <c r="BX1139" s="583"/>
      <c r="BY1139" s="583"/>
    </row>
    <row r="1140" s="417" customFormat="true" ht="15" customHeight="true" x14ac:dyDescent="0.2">
      <c r="BA1140" s="583"/>
      <c r="BB1140" s="444"/>
      <c r="BC1140" s="583"/>
      <c r="BD1140" s="583"/>
      <c r="BE1140" s="583"/>
      <c r="BF1140" s="583"/>
      <c r="BG1140" s="583"/>
      <c r="BH1140" s="583"/>
      <c r="BI1140" s="583"/>
      <c r="BJ1140" s="583"/>
      <c r="BK1140" s="583"/>
      <c r="BL1140" s="583"/>
      <c r="BM1140" s="583"/>
      <c r="BN1140" s="583"/>
      <c r="BO1140" s="583"/>
      <c r="BP1140" s="583"/>
      <c r="BQ1140" s="583"/>
      <c r="BR1140" s="583"/>
      <c r="BS1140" s="583"/>
      <c r="BT1140" s="583"/>
      <c r="BU1140" s="583"/>
      <c r="BV1140" s="583"/>
      <c r="BW1140" s="583"/>
      <c r="BX1140" s="583"/>
      <c r="BY1140" s="583"/>
    </row>
    <row r="1141" s="417" customFormat="true" ht="15" customHeight="true" x14ac:dyDescent="0.2">
      <c r="BA1141" s="583"/>
      <c r="BB1141" s="444"/>
      <c r="BC1141" s="583"/>
      <c r="BD1141" s="583"/>
      <c r="BE1141" s="583"/>
      <c r="BF1141" s="583"/>
      <c r="BG1141" s="583"/>
      <c r="BH1141" s="583"/>
      <c r="BI1141" s="583"/>
      <c r="BJ1141" s="583"/>
      <c r="BK1141" s="583"/>
      <c r="BL1141" s="583"/>
      <c r="BM1141" s="583"/>
      <c r="BN1141" s="583"/>
      <c r="BO1141" s="583"/>
      <c r="BP1141" s="583"/>
      <c r="BQ1141" s="583"/>
      <c r="BR1141" s="583"/>
      <c r="BS1141" s="583"/>
      <c r="BT1141" s="583"/>
      <c r="BU1141" s="583"/>
      <c r="BV1141" s="583"/>
      <c r="BW1141" s="583"/>
      <c r="BX1141" s="583"/>
      <c r="BY1141" s="583"/>
    </row>
    <row r="1142" s="417" customFormat="true" ht="15" customHeight="true" x14ac:dyDescent="0.2">
      <c r="BA1142" s="583"/>
      <c r="BB1142" s="444"/>
      <c r="BC1142" s="583"/>
      <c r="BD1142" s="583"/>
      <c r="BE1142" s="583"/>
      <c r="BF1142" s="583"/>
      <c r="BG1142" s="583"/>
      <c r="BH1142" s="583"/>
      <c r="BI1142" s="583"/>
      <c r="BJ1142" s="583"/>
      <c r="BK1142" s="583"/>
      <c r="BL1142" s="583"/>
      <c r="BM1142" s="583"/>
      <c r="BN1142" s="583"/>
      <c r="BO1142" s="583"/>
      <c r="BP1142" s="583"/>
      <c r="BQ1142" s="583"/>
      <c r="BR1142" s="583"/>
      <c r="BS1142" s="583"/>
      <c r="BT1142" s="583"/>
      <c r="BU1142" s="583"/>
      <c r="BV1142" s="583"/>
      <c r="BW1142" s="583"/>
      <c r="BX1142" s="583"/>
      <c r="BY1142" s="583"/>
    </row>
    <row r="1143" s="417" customFormat="true" ht="15" customHeight="true" x14ac:dyDescent="0.2">
      <c r="BA1143" s="583"/>
      <c r="BB1143" s="444"/>
      <c r="BC1143" s="583"/>
      <c r="BD1143" s="583"/>
      <c r="BE1143" s="583"/>
      <c r="BF1143" s="583"/>
      <c r="BG1143" s="583"/>
      <c r="BH1143" s="583"/>
      <c r="BI1143" s="583"/>
      <c r="BJ1143" s="583"/>
      <c r="BK1143" s="583"/>
      <c r="BL1143" s="583"/>
      <c r="BM1143" s="583"/>
      <c r="BN1143" s="583"/>
      <c r="BO1143" s="583"/>
      <c r="BP1143" s="583"/>
      <c r="BQ1143" s="583"/>
      <c r="BR1143" s="583"/>
      <c r="BS1143" s="583"/>
      <c r="BT1143" s="583"/>
      <c r="BU1143" s="583"/>
      <c r="BV1143" s="583"/>
      <c r="BW1143" s="583"/>
      <c r="BX1143" s="583"/>
      <c r="BY1143" s="583"/>
    </row>
    <row r="1144" s="417" customFormat="true" ht="15" customHeight="true" x14ac:dyDescent="0.2">
      <c r="BA1144" s="583"/>
      <c r="BB1144" s="444"/>
      <c r="BC1144" s="583"/>
      <c r="BD1144" s="583"/>
      <c r="BE1144" s="583"/>
      <c r="BF1144" s="583"/>
      <c r="BG1144" s="583"/>
      <c r="BH1144" s="583"/>
      <c r="BI1144" s="583"/>
      <c r="BJ1144" s="583"/>
      <c r="BK1144" s="583"/>
      <c r="BL1144" s="583"/>
      <c r="BM1144" s="583"/>
      <c r="BN1144" s="583"/>
      <c r="BO1144" s="583"/>
      <c r="BP1144" s="583"/>
      <c r="BQ1144" s="583"/>
      <c r="BR1144" s="583"/>
      <c r="BS1144" s="583"/>
      <c r="BT1144" s="583"/>
      <c r="BU1144" s="583"/>
      <c r="BV1144" s="583"/>
      <c r="BW1144" s="583"/>
      <c r="BX1144" s="583"/>
      <c r="BY1144" s="583"/>
    </row>
    <row r="1145" s="417" customFormat="true" ht="15" customHeight="true" x14ac:dyDescent="0.2">
      <c r="BA1145" s="583"/>
      <c r="BB1145" s="444"/>
      <c r="BC1145" s="583"/>
      <c r="BD1145" s="583"/>
      <c r="BE1145" s="583"/>
      <c r="BF1145" s="583"/>
      <c r="BG1145" s="583"/>
      <c r="BH1145" s="583"/>
      <c r="BI1145" s="583"/>
      <c r="BJ1145" s="583"/>
      <c r="BK1145" s="583"/>
      <c r="BL1145" s="583"/>
      <c r="BM1145" s="583"/>
      <c r="BN1145" s="583"/>
      <c r="BO1145" s="583"/>
      <c r="BP1145" s="583"/>
      <c r="BQ1145" s="583"/>
      <c r="BR1145" s="583"/>
      <c r="BS1145" s="583"/>
      <c r="BT1145" s="583"/>
      <c r="BU1145" s="583"/>
      <c r="BV1145" s="583"/>
      <c r="BW1145" s="583"/>
      <c r="BX1145" s="583"/>
      <c r="BY1145" s="583"/>
    </row>
    <row r="1146" s="417" customFormat="true" ht="15" customHeight="true" x14ac:dyDescent="0.2">
      <c r="BA1146" s="583"/>
      <c r="BB1146" s="444"/>
      <c r="BC1146" s="583"/>
      <c r="BD1146" s="583"/>
      <c r="BE1146" s="583"/>
      <c r="BF1146" s="583"/>
      <c r="BG1146" s="583"/>
      <c r="BH1146" s="583"/>
      <c r="BI1146" s="583"/>
      <c r="BJ1146" s="583"/>
      <c r="BK1146" s="583"/>
      <c r="BL1146" s="583"/>
      <c r="BM1146" s="583"/>
      <c r="BN1146" s="583"/>
      <c r="BO1146" s="583"/>
      <c r="BP1146" s="583"/>
      <c r="BQ1146" s="583"/>
      <c r="BR1146" s="583"/>
      <c r="BS1146" s="583"/>
      <c r="BT1146" s="583"/>
      <c r="BU1146" s="583"/>
      <c r="BV1146" s="583"/>
      <c r="BW1146" s="583"/>
      <c r="BX1146" s="583"/>
      <c r="BY1146" s="583"/>
    </row>
    <row r="1147" s="417" customFormat="true" ht="15" customHeight="true" x14ac:dyDescent="0.2">
      <c r="BA1147" s="583"/>
      <c r="BB1147" s="444"/>
      <c r="BC1147" s="583"/>
      <c r="BD1147" s="583"/>
      <c r="BE1147" s="583"/>
      <c r="BF1147" s="583"/>
      <c r="BG1147" s="583"/>
      <c r="BH1147" s="583"/>
      <c r="BI1147" s="583"/>
      <c r="BJ1147" s="583"/>
      <c r="BK1147" s="583"/>
      <c r="BL1147" s="583"/>
      <c r="BM1147" s="583"/>
      <c r="BN1147" s="583"/>
      <c r="BO1147" s="583"/>
      <c r="BP1147" s="583"/>
      <c r="BQ1147" s="583"/>
      <c r="BR1147" s="583"/>
      <c r="BS1147" s="583"/>
      <c r="BT1147" s="583"/>
      <c r="BU1147" s="583"/>
      <c r="BV1147" s="583"/>
      <c r="BW1147" s="583"/>
      <c r="BX1147" s="583"/>
      <c r="BY1147" s="583"/>
    </row>
    <row r="1148" s="417" customFormat="true" ht="15" customHeight="true" x14ac:dyDescent="0.2">
      <c r="BA1148" s="583"/>
      <c r="BB1148" s="444"/>
      <c r="BC1148" s="583"/>
      <c r="BD1148" s="583"/>
      <c r="BE1148" s="583"/>
      <c r="BF1148" s="583"/>
      <c r="BG1148" s="583"/>
      <c r="BH1148" s="583"/>
      <c r="BI1148" s="583"/>
      <c r="BJ1148" s="583"/>
      <c r="BK1148" s="583"/>
      <c r="BL1148" s="583"/>
      <c r="BM1148" s="583"/>
      <c r="BN1148" s="583"/>
      <c r="BO1148" s="583"/>
      <c r="BP1148" s="583"/>
      <c r="BQ1148" s="583"/>
      <c r="BR1148" s="583"/>
      <c r="BS1148" s="583"/>
      <c r="BT1148" s="583"/>
      <c r="BU1148" s="583"/>
      <c r="BV1148" s="583"/>
      <c r="BW1148" s="583"/>
      <c r="BX1148" s="583"/>
      <c r="BY1148" s="583"/>
    </row>
    <row r="1149" s="417" customFormat="true" ht="15" customHeight="true" x14ac:dyDescent="0.2">
      <c r="BA1149" s="583"/>
      <c r="BB1149" s="444"/>
      <c r="BC1149" s="583"/>
      <c r="BD1149" s="583"/>
      <c r="BE1149" s="583"/>
      <c r="BF1149" s="583"/>
      <c r="BG1149" s="583"/>
      <c r="BH1149" s="583"/>
      <c r="BI1149" s="583"/>
      <c r="BJ1149" s="583"/>
      <c r="BK1149" s="583"/>
      <c r="BL1149" s="583"/>
      <c r="BM1149" s="583"/>
      <c r="BN1149" s="583"/>
      <c r="BO1149" s="583"/>
      <c r="BP1149" s="583"/>
      <c r="BQ1149" s="583"/>
      <c r="BR1149" s="583"/>
      <c r="BS1149" s="583"/>
      <c r="BT1149" s="583"/>
      <c r="BU1149" s="583"/>
      <c r="BV1149" s="583"/>
      <c r="BW1149" s="583"/>
      <c r="BX1149" s="583"/>
      <c r="BY1149" s="583"/>
    </row>
    <row r="1150" s="417" customFormat="true" ht="15" customHeight="true" x14ac:dyDescent="0.2">
      <c r="BA1150" s="583"/>
      <c r="BB1150" s="444"/>
      <c r="BC1150" s="583"/>
      <c r="BD1150" s="583"/>
      <c r="BE1150" s="583"/>
      <c r="BF1150" s="583"/>
      <c r="BG1150" s="583"/>
      <c r="BH1150" s="583"/>
      <c r="BI1150" s="583"/>
      <c r="BJ1150" s="583"/>
      <c r="BK1150" s="583"/>
      <c r="BL1150" s="583"/>
      <c r="BM1150" s="583"/>
      <c r="BN1150" s="583"/>
      <c r="BO1150" s="583"/>
      <c r="BP1150" s="583"/>
      <c r="BQ1150" s="583"/>
      <c r="BR1150" s="583"/>
      <c r="BS1150" s="583"/>
      <c r="BT1150" s="583"/>
      <c r="BU1150" s="583"/>
      <c r="BV1150" s="583"/>
      <c r="BW1150" s="583"/>
      <c r="BX1150" s="583"/>
      <c r="BY1150" s="583"/>
    </row>
    <row r="1151" s="417" customFormat="true" ht="15" customHeight="true" x14ac:dyDescent="0.2">
      <c r="BA1151" s="583"/>
      <c r="BB1151" s="444"/>
      <c r="BC1151" s="583"/>
      <c r="BD1151" s="583"/>
      <c r="BE1151" s="583"/>
      <c r="BF1151" s="583"/>
      <c r="BG1151" s="583"/>
      <c r="BH1151" s="583"/>
      <c r="BI1151" s="583"/>
      <c r="BJ1151" s="583"/>
      <c r="BK1151" s="583"/>
      <c r="BL1151" s="583"/>
      <c r="BM1151" s="583"/>
      <c r="BN1151" s="583"/>
      <c r="BO1151" s="583"/>
      <c r="BP1151" s="583"/>
      <c r="BQ1151" s="583"/>
      <c r="BR1151" s="583"/>
      <c r="BS1151" s="583"/>
      <c r="BT1151" s="583"/>
      <c r="BU1151" s="583"/>
      <c r="BV1151" s="583"/>
      <c r="BW1151" s="583"/>
      <c r="BX1151" s="583"/>
      <c r="BY1151" s="583"/>
    </row>
    <row r="1152" s="417" customFormat="true" ht="15" customHeight="true" x14ac:dyDescent="0.2">
      <c r="BA1152" s="583"/>
      <c r="BB1152" s="444"/>
      <c r="BC1152" s="583"/>
      <c r="BD1152" s="583"/>
      <c r="BE1152" s="583"/>
      <c r="BF1152" s="583"/>
      <c r="BG1152" s="583"/>
      <c r="BH1152" s="583"/>
      <c r="BI1152" s="583"/>
      <c r="BJ1152" s="583"/>
      <c r="BK1152" s="583"/>
      <c r="BL1152" s="583"/>
      <c r="BM1152" s="583"/>
      <c r="BN1152" s="583"/>
      <c r="BO1152" s="583"/>
      <c r="BP1152" s="583"/>
      <c r="BQ1152" s="583"/>
      <c r="BR1152" s="583"/>
      <c r="BS1152" s="583"/>
      <c r="BT1152" s="583"/>
      <c r="BU1152" s="583"/>
      <c r="BV1152" s="583"/>
      <c r="BW1152" s="583"/>
      <c r="BX1152" s="583"/>
      <c r="BY1152" s="583"/>
    </row>
    <row r="1153" s="417" customFormat="true" ht="15" customHeight="true" x14ac:dyDescent="0.2">
      <c r="BA1153" s="583"/>
      <c r="BB1153" s="444"/>
      <c r="BC1153" s="583"/>
      <c r="BD1153" s="583"/>
      <c r="BE1153" s="583"/>
      <c r="BF1153" s="583"/>
      <c r="BG1153" s="583"/>
      <c r="BH1153" s="583"/>
      <c r="BI1153" s="583"/>
      <c r="BJ1153" s="583"/>
      <c r="BK1153" s="583"/>
      <c r="BL1153" s="583"/>
      <c r="BM1153" s="583"/>
      <c r="BN1153" s="583"/>
      <c r="BO1153" s="583"/>
      <c r="BP1153" s="583"/>
      <c r="BQ1153" s="583"/>
      <c r="BR1153" s="583"/>
      <c r="BS1153" s="583"/>
      <c r="BT1153" s="583"/>
      <c r="BU1153" s="583"/>
      <c r="BV1153" s="583"/>
      <c r="BW1153" s="583"/>
      <c r="BX1153" s="583"/>
      <c r="BY1153" s="583"/>
    </row>
    <row r="1154" s="417" customFormat="true" ht="15" customHeight="true" x14ac:dyDescent="0.2">
      <c r="BA1154" s="583"/>
      <c r="BB1154" s="444"/>
      <c r="BC1154" s="583"/>
      <c r="BD1154" s="583"/>
      <c r="BE1154" s="583"/>
      <c r="BF1154" s="583"/>
      <c r="BG1154" s="583"/>
      <c r="BH1154" s="583"/>
      <c r="BI1154" s="583"/>
      <c r="BJ1154" s="583"/>
      <c r="BK1154" s="583"/>
      <c r="BL1154" s="583"/>
      <c r="BM1154" s="583"/>
      <c r="BN1154" s="583"/>
      <c r="BO1154" s="583"/>
      <c r="BP1154" s="583"/>
      <c r="BQ1154" s="583"/>
      <c r="BR1154" s="583"/>
      <c r="BS1154" s="583"/>
      <c r="BT1154" s="583"/>
      <c r="BU1154" s="583"/>
      <c r="BV1154" s="583"/>
      <c r="BW1154" s="583"/>
      <c r="BX1154" s="583"/>
      <c r="BY1154" s="583"/>
    </row>
    <row r="1155" s="417" customFormat="true" ht="15" customHeight="true" x14ac:dyDescent="0.2">
      <c r="BA1155" s="583"/>
      <c r="BB1155" s="444"/>
      <c r="BC1155" s="583"/>
      <c r="BD1155" s="583"/>
      <c r="BE1155" s="583"/>
      <c r="BF1155" s="583"/>
      <c r="BG1155" s="583"/>
      <c r="BH1155" s="583"/>
      <c r="BI1155" s="583"/>
      <c r="BJ1155" s="583"/>
      <c r="BK1155" s="583"/>
      <c r="BL1155" s="583"/>
      <c r="BM1155" s="583"/>
      <c r="BN1155" s="583"/>
      <c r="BO1155" s="583"/>
      <c r="BP1155" s="583"/>
      <c r="BQ1155" s="583"/>
      <c r="BR1155" s="583"/>
      <c r="BS1155" s="583"/>
      <c r="BT1155" s="583"/>
      <c r="BU1155" s="583"/>
      <c r="BV1155" s="583"/>
      <c r="BW1155" s="583"/>
      <c r="BX1155" s="583"/>
      <c r="BY1155" s="583"/>
    </row>
    <row r="1156" s="417" customFormat="true" ht="15" customHeight="true" x14ac:dyDescent="0.2">
      <c r="BA1156" s="583"/>
      <c r="BB1156" s="444"/>
      <c r="BC1156" s="583"/>
      <c r="BD1156" s="583"/>
      <c r="BE1156" s="583"/>
      <c r="BF1156" s="583"/>
      <c r="BG1156" s="583"/>
      <c r="BH1156" s="583"/>
      <c r="BI1156" s="583"/>
      <c r="BJ1156" s="583"/>
      <c r="BK1156" s="583"/>
      <c r="BL1156" s="583"/>
      <c r="BM1156" s="583"/>
      <c r="BN1156" s="583"/>
      <c r="BO1156" s="583"/>
      <c r="BP1156" s="583"/>
      <c r="BQ1156" s="583"/>
      <c r="BR1156" s="583"/>
      <c r="BS1156" s="583"/>
      <c r="BT1156" s="583"/>
      <c r="BU1156" s="583"/>
      <c r="BV1156" s="583"/>
      <c r="BW1156" s="583"/>
      <c r="BX1156" s="583"/>
      <c r="BY1156" s="583"/>
    </row>
    <row r="1157" s="417" customFormat="true" ht="15" customHeight="true" x14ac:dyDescent="0.2">
      <c r="BA1157" s="583"/>
      <c r="BB1157" s="444"/>
      <c r="BC1157" s="583"/>
      <c r="BD1157" s="583"/>
      <c r="BE1157" s="583"/>
      <c r="BF1157" s="583"/>
      <c r="BG1157" s="583"/>
      <c r="BH1157" s="583"/>
      <c r="BI1157" s="583"/>
      <c r="BJ1157" s="583"/>
      <c r="BK1157" s="583"/>
      <c r="BL1157" s="583"/>
      <c r="BM1157" s="583"/>
      <c r="BN1157" s="583"/>
      <c r="BO1157" s="583"/>
      <c r="BP1157" s="583"/>
      <c r="BQ1157" s="583"/>
      <c r="BR1157" s="583"/>
      <c r="BS1157" s="583"/>
      <c r="BT1157" s="583"/>
      <c r="BU1157" s="583"/>
      <c r="BV1157" s="583"/>
      <c r="BW1157" s="583"/>
      <c r="BX1157" s="583"/>
      <c r="BY1157" s="583"/>
    </row>
    <row r="1158" s="417" customFormat="true" ht="15" customHeight="true" x14ac:dyDescent="0.2">
      <c r="BA1158" s="583"/>
      <c r="BB1158" s="444"/>
      <c r="BC1158" s="583"/>
      <c r="BD1158" s="583"/>
      <c r="BE1158" s="583"/>
      <c r="BF1158" s="583"/>
      <c r="BG1158" s="583"/>
      <c r="BH1158" s="583"/>
      <c r="BI1158" s="583"/>
      <c r="BJ1158" s="583"/>
      <c r="BK1158" s="583"/>
      <c r="BL1158" s="583"/>
      <c r="BM1158" s="583"/>
      <c r="BN1158" s="583"/>
      <c r="BO1158" s="583"/>
      <c r="BP1158" s="583"/>
      <c r="BQ1158" s="583"/>
      <c r="BR1158" s="583"/>
      <c r="BS1158" s="583"/>
      <c r="BT1158" s="583"/>
      <c r="BU1158" s="583"/>
      <c r="BV1158" s="583"/>
      <c r="BW1158" s="583"/>
      <c r="BX1158" s="583"/>
      <c r="BY1158" s="583"/>
    </row>
    <row r="1159" s="417" customFormat="true" ht="15" customHeight="true" x14ac:dyDescent="0.2">
      <c r="BA1159" s="583"/>
      <c r="BB1159" s="444"/>
      <c r="BC1159" s="583"/>
      <c r="BD1159" s="583"/>
      <c r="BE1159" s="583"/>
      <c r="BF1159" s="583"/>
      <c r="BG1159" s="583"/>
      <c r="BH1159" s="583"/>
      <c r="BI1159" s="583"/>
      <c r="BJ1159" s="583"/>
      <c r="BK1159" s="583"/>
      <c r="BL1159" s="583"/>
      <c r="BM1159" s="583"/>
      <c r="BN1159" s="583"/>
      <c r="BO1159" s="583"/>
      <c r="BP1159" s="583"/>
      <c r="BQ1159" s="583"/>
      <c r="BR1159" s="583"/>
      <c r="BS1159" s="583"/>
      <c r="BT1159" s="583"/>
      <c r="BU1159" s="583"/>
      <c r="BV1159" s="583"/>
      <c r="BW1159" s="583"/>
      <c r="BX1159" s="583"/>
      <c r="BY1159" s="583"/>
    </row>
    <row r="1160" s="417" customFormat="true" ht="15" customHeight="true" x14ac:dyDescent="0.2">
      <c r="BA1160" s="583"/>
      <c r="BB1160" s="444"/>
      <c r="BC1160" s="583"/>
      <c r="BD1160" s="583"/>
      <c r="BE1160" s="583"/>
      <c r="BF1160" s="583"/>
      <c r="BG1160" s="583"/>
      <c r="BH1160" s="583"/>
      <c r="BI1160" s="583"/>
      <c r="BJ1160" s="583"/>
      <c r="BK1160" s="583"/>
      <c r="BL1160" s="583"/>
      <c r="BM1160" s="583"/>
      <c r="BN1160" s="583"/>
      <c r="BO1160" s="583"/>
      <c r="BP1160" s="583"/>
      <c r="BQ1160" s="583"/>
      <c r="BR1160" s="583"/>
      <c r="BS1160" s="583"/>
      <c r="BT1160" s="583"/>
      <c r="BU1160" s="583"/>
      <c r="BV1160" s="583"/>
      <c r="BW1160" s="583"/>
      <c r="BX1160" s="583"/>
      <c r="BY1160" s="583"/>
    </row>
    <row r="1161" s="417" customFormat="true" ht="15" customHeight="true" x14ac:dyDescent="0.2">
      <c r="BA1161" s="583"/>
      <c r="BB1161" s="444"/>
      <c r="BC1161" s="583"/>
      <c r="BD1161" s="583"/>
      <c r="BE1161" s="583"/>
      <c r="BF1161" s="583"/>
      <c r="BG1161" s="583"/>
      <c r="BH1161" s="583"/>
      <c r="BI1161" s="583"/>
      <c r="BJ1161" s="583"/>
      <c r="BK1161" s="583"/>
      <c r="BL1161" s="583"/>
      <c r="BM1161" s="583"/>
      <c r="BN1161" s="583"/>
      <c r="BO1161" s="583"/>
      <c r="BP1161" s="583"/>
      <c r="BQ1161" s="583"/>
      <c r="BR1161" s="583"/>
      <c r="BS1161" s="583"/>
      <c r="BT1161" s="583"/>
      <c r="BU1161" s="583"/>
      <c r="BV1161" s="583"/>
      <c r="BW1161" s="583"/>
      <c r="BX1161" s="583"/>
      <c r="BY1161" s="583"/>
    </row>
    <row r="1162" s="417" customFormat="true" ht="15" customHeight="true" x14ac:dyDescent="0.2">
      <c r="BA1162" s="583"/>
      <c r="BB1162" s="444"/>
      <c r="BC1162" s="583"/>
      <c r="BD1162" s="583"/>
      <c r="BE1162" s="583"/>
      <c r="BF1162" s="583"/>
      <c r="BG1162" s="583"/>
      <c r="BH1162" s="583"/>
      <c r="BI1162" s="583"/>
      <c r="BJ1162" s="583"/>
      <c r="BK1162" s="583"/>
      <c r="BL1162" s="583"/>
      <c r="BM1162" s="583"/>
      <c r="BN1162" s="583"/>
      <c r="BO1162" s="583"/>
      <c r="BP1162" s="583"/>
      <c r="BQ1162" s="583"/>
      <c r="BR1162" s="583"/>
      <c r="BS1162" s="583"/>
      <c r="BT1162" s="583"/>
      <c r="BU1162" s="583"/>
      <c r="BV1162" s="583"/>
      <c r="BW1162" s="583"/>
      <c r="BX1162" s="583"/>
      <c r="BY1162" s="583"/>
    </row>
    <row r="1163" s="417" customFormat="true" ht="15" customHeight="true" x14ac:dyDescent="0.2">
      <c r="BA1163" s="583"/>
      <c r="BB1163" s="444"/>
      <c r="BC1163" s="583"/>
      <c r="BD1163" s="583"/>
      <c r="BE1163" s="583"/>
      <c r="BF1163" s="583"/>
      <c r="BG1163" s="583"/>
      <c r="BH1163" s="583"/>
      <c r="BI1163" s="583"/>
      <c r="BJ1163" s="583"/>
      <c r="BK1163" s="583"/>
      <c r="BL1163" s="583"/>
      <c r="BM1163" s="583"/>
      <c r="BN1163" s="583"/>
      <c r="BO1163" s="583"/>
      <c r="BP1163" s="583"/>
      <c r="BQ1163" s="583"/>
      <c r="BR1163" s="583"/>
      <c r="BS1163" s="583"/>
      <c r="BT1163" s="583"/>
      <c r="BU1163" s="583"/>
      <c r="BV1163" s="583"/>
      <c r="BW1163" s="583"/>
      <c r="BX1163" s="583"/>
      <c r="BY1163" s="583"/>
    </row>
    <row r="1164" s="417" customFormat="true" ht="15" customHeight="true" x14ac:dyDescent="0.2">
      <c r="BA1164" s="583"/>
      <c r="BB1164" s="444"/>
      <c r="BC1164" s="583"/>
      <c r="BD1164" s="583"/>
      <c r="BE1164" s="583"/>
      <c r="BF1164" s="583"/>
      <c r="BG1164" s="583"/>
      <c r="BH1164" s="583"/>
      <c r="BI1164" s="583"/>
      <c r="BJ1164" s="583"/>
      <c r="BK1164" s="583"/>
      <c r="BL1164" s="583"/>
      <c r="BM1164" s="583"/>
      <c r="BN1164" s="583"/>
      <c r="BO1164" s="583"/>
      <c r="BP1164" s="583"/>
      <c r="BQ1164" s="583"/>
      <c r="BR1164" s="583"/>
      <c r="BS1164" s="583"/>
      <c r="BT1164" s="583"/>
      <c r="BU1164" s="583"/>
      <c r="BV1164" s="583"/>
      <c r="BW1164" s="583"/>
      <c r="BX1164" s="583"/>
      <c r="BY1164" s="583"/>
    </row>
    <row r="1165" s="417" customFormat="true" ht="15" customHeight="true" x14ac:dyDescent="0.2">
      <c r="BA1165" s="583"/>
      <c r="BB1165" s="444"/>
      <c r="BC1165" s="583"/>
      <c r="BD1165" s="583"/>
      <c r="BE1165" s="583"/>
      <c r="BF1165" s="583"/>
      <c r="BG1165" s="583"/>
      <c r="BH1165" s="583"/>
      <c r="BI1165" s="583"/>
      <c r="BJ1165" s="583"/>
      <c r="BK1165" s="583"/>
      <c r="BL1165" s="583"/>
      <c r="BM1165" s="583"/>
      <c r="BN1165" s="583"/>
      <c r="BO1165" s="583"/>
      <c r="BP1165" s="583"/>
      <c r="BQ1165" s="583"/>
      <c r="BR1165" s="583"/>
      <c r="BS1165" s="583"/>
      <c r="BT1165" s="583"/>
      <c r="BU1165" s="583"/>
      <c r="BV1165" s="583"/>
      <c r="BW1165" s="583"/>
      <c r="BX1165" s="583"/>
      <c r="BY1165" s="583"/>
    </row>
    <row r="1166" s="417" customFormat="true" ht="15" customHeight="true" x14ac:dyDescent="0.2">
      <c r="BA1166" s="583"/>
      <c r="BB1166" s="444"/>
      <c r="BC1166" s="583"/>
      <c r="BD1166" s="583"/>
      <c r="BE1166" s="583"/>
      <c r="BF1166" s="583"/>
      <c r="BG1166" s="583"/>
      <c r="BH1166" s="583"/>
      <c r="BI1166" s="583"/>
      <c r="BJ1166" s="583"/>
      <c r="BK1166" s="583"/>
      <c r="BL1166" s="583"/>
      <c r="BM1166" s="583"/>
      <c r="BN1166" s="583"/>
      <c r="BO1166" s="583"/>
      <c r="BP1166" s="583"/>
      <c r="BQ1166" s="583"/>
      <c r="BR1166" s="583"/>
      <c r="BS1166" s="583"/>
      <c r="BT1166" s="583"/>
      <c r="BU1166" s="583"/>
      <c r="BV1166" s="583"/>
      <c r="BW1166" s="583"/>
      <c r="BX1166" s="583"/>
      <c r="BY1166" s="583"/>
    </row>
    <row r="1167" s="417" customFormat="true" ht="15" customHeight="true" x14ac:dyDescent="0.2">
      <c r="BA1167" s="583"/>
      <c r="BB1167" s="444"/>
      <c r="BC1167" s="583"/>
      <c r="BD1167" s="583"/>
      <c r="BE1167" s="583"/>
      <c r="BF1167" s="583"/>
      <c r="BG1167" s="583"/>
      <c r="BH1167" s="583"/>
      <c r="BI1167" s="583"/>
      <c r="BJ1167" s="583"/>
      <c r="BK1167" s="583"/>
      <c r="BL1167" s="583"/>
      <c r="BM1167" s="583"/>
      <c r="BN1167" s="583"/>
      <c r="BO1167" s="583"/>
      <c r="BP1167" s="583"/>
      <c r="BQ1167" s="583"/>
      <c r="BR1167" s="583"/>
      <c r="BS1167" s="583"/>
      <c r="BT1167" s="583"/>
      <c r="BU1167" s="583"/>
      <c r="BV1167" s="583"/>
      <c r="BW1167" s="583"/>
      <c r="BX1167" s="583"/>
      <c r="BY1167" s="583"/>
    </row>
    <row r="1168" s="417" customFormat="true" ht="15" customHeight="true" x14ac:dyDescent="0.2">
      <c r="BA1168" s="583"/>
      <c r="BB1168" s="444"/>
      <c r="BC1168" s="583"/>
      <c r="BD1168" s="583"/>
      <c r="BE1168" s="583"/>
      <c r="BF1168" s="583"/>
      <c r="BG1168" s="583"/>
      <c r="BH1168" s="583"/>
      <c r="BI1168" s="583"/>
      <c r="BJ1168" s="583"/>
      <c r="BK1168" s="583"/>
      <c r="BL1168" s="583"/>
      <c r="BM1168" s="583"/>
      <c r="BN1168" s="583"/>
      <c r="BO1168" s="583"/>
      <c r="BP1168" s="583"/>
      <c r="BQ1168" s="583"/>
      <c r="BR1168" s="583"/>
      <c r="BS1168" s="583"/>
      <c r="BT1168" s="583"/>
      <c r="BU1168" s="583"/>
      <c r="BV1168" s="583"/>
      <c r="BW1168" s="583"/>
      <c r="BX1168" s="583"/>
      <c r="BY1168" s="583"/>
    </row>
    <row r="1169" s="417" customFormat="true" ht="15" customHeight="true" x14ac:dyDescent="0.2">
      <c r="BA1169" s="583"/>
      <c r="BB1169" s="444"/>
      <c r="BC1169" s="583"/>
      <c r="BD1169" s="583"/>
      <c r="BE1169" s="583"/>
      <c r="BF1169" s="583"/>
      <c r="BG1169" s="583"/>
      <c r="BH1169" s="583"/>
      <c r="BI1169" s="583"/>
      <c r="BJ1169" s="583"/>
      <c r="BK1169" s="583"/>
      <c r="BL1169" s="583"/>
      <c r="BM1169" s="583"/>
      <c r="BN1169" s="583"/>
      <c r="BO1169" s="583"/>
      <c r="BP1169" s="583"/>
      <c r="BQ1169" s="583"/>
      <c r="BR1169" s="583"/>
      <c r="BS1169" s="583"/>
      <c r="BT1169" s="583"/>
      <c r="BU1169" s="583"/>
      <c r="BV1169" s="583"/>
      <c r="BW1169" s="583"/>
      <c r="BX1169" s="583"/>
      <c r="BY1169" s="583"/>
    </row>
    <row r="1170" s="417" customFormat="true" ht="15" customHeight="true" x14ac:dyDescent="0.2">
      <c r="A1170" s="513"/>
      <c r="B1170" s="739"/>
      <c r="C1170" s="740"/>
      <c r="D1170" s="740"/>
      <c r="E1170" s="740"/>
      <c r="F1170" s="740"/>
      <c r="G1170" s="740"/>
      <c r="H1170" s="740"/>
      <c r="I1170" s="740"/>
      <c r="J1170" s="740"/>
      <c r="K1170" s="740"/>
      <c r="L1170" s="740"/>
      <c r="M1170" s="740"/>
      <c r="N1170" s="740"/>
      <c r="O1170" s="740"/>
      <c r="P1170" s="740"/>
      <c r="Q1170" s="740"/>
      <c r="R1170" s="740"/>
      <c r="S1170" s="740"/>
      <c r="T1170" s="740"/>
      <c r="U1170" s="740"/>
      <c r="V1170" s="740"/>
      <c r="W1170" s="740"/>
      <c r="X1170" s="740"/>
      <c r="Y1170" s="740"/>
      <c r="Z1170" s="740"/>
      <c r="AA1170" s="740"/>
      <c r="AB1170" s="740"/>
      <c r="BA1170" s="583"/>
      <c r="BB1170" s="444"/>
      <c r="BC1170" s="583"/>
      <c r="BD1170" s="583"/>
      <c r="BE1170" s="583"/>
      <c r="BF1170" s="583"/>
      <c r="BG1170" s="583"/>
      <c r="BH1170" s="583"/>
      <c r="BI1170" s="583"/>
      <c r="BJ1170" s="583"/>
      <c r="BK1170" s="583"/>
      <c r="BL1170" s="583"/>
      <c r="BM1170" s="583"/>
      <c r="BN1170" s="583"/>
      <c r="BO1170" s="583"/>
      <c r="BP1170" s="583"/>
      <c r="BQ1170" s="583"/>
      <c r="BR1170" s="583"/>
      <c r="BS1170" s="583"/>
      <c r="BT1170" s="583"/>
      <c r="BU1170" s="583"/>
      <c r="BV1170" s="583"/>
      <c r="BW1170" s="583"/>
      <c r="BX1170" s="583"/>
      <c r="BY1170" s="583"/>
    </row>
    <row r="1171" s="417" customFormat="true" ht="15" customHeight="true" x14ac:dyDescent="0.2">
      <c r="A1171" s="513"/>
      <c r="B1171" s="739"/>
      <c r="C1171" s="740"/>
      <c r="D1171" s="740"/>
      <c r="E1171" s="740"/>
      <c r="F1171" s="740"/>
      <c r="G1171" s="740"/>
      <c r="H1171" s="740"/>
      <c r="I1171" s="740"/>
      <c r="J1171" s="740"/>
      <c r="K1171" s="740"/>
      <c r="L1171" s="740"/>
      <c r="M1171" s="740"/>
      <c r="N1171" s="740"/>
      <c r="O1171" s="740"/>
      <c r="P1171" s="740"/>
      <c r="Q1171" s="740"/>
      <c r="R1171" s="740"/>
      <c r="S1171" s="740"/>
      <c r="T1171" s="740"/>
      <c r="U1171" s="740"/>
      <c r="V1171" s="740"/>
      <c r="W1171" s="740"/>
      <c r="X1171" s="740"/>
      <c r="Y1171" s="740"/>
      <c r="Z1171" s="740"/>
      <c r="AA1171" s="740"/>
      <c r="AB1171" s="740"/>
      <c r="BA1171" s="583"/>
      <c r="BB1171" s="444"/>
      <c r="BC1171" s="583"/>
      <c r="BD1171" s="583"/>
      <c r="BE1171" s="583"/>
      <c r="BF1171" s="583"/>
      <c r="BG1171" s="583"/>
      <c r="BH1171" s="583"/>
      <c r="BI1171" s="583"/>
      <c r="BJ1171" s="583"/>
      <c r="BK1171" s="583"/>
      <c r="BL1171" s="583"/>
      <c r="BM1171" s="583"/>
      <c r="BN1171" s="583"/>
      <c r="BO1171" s="583"/>
      <c r="BP1171" s="583"/>
      <c r="BQ1171" s="583"/>
      <c r="BR1171" s="583"/>
      <c r="BS1171" s="583"/>
      <c r="BT1171" s="583"/>
      <c r="BU1171" s="583"/>
      <c r="BV1171" s="583"/>
      <c r="BW1171" s="583"/>
      <c r="BX1171" s="583"/>
      <c r="BY1171" s="583"/>
    </row>
    <row r="1172" s="417" customFormat="true" ht="15" customHeight="true" x14ac:dyDescent="0.2">
      <c r="A1172" s="513"/>
      <c r="B1172" s="739"/>
      <c r="C1172" s="740"/>
      <c r="D1172" s="740"/>
      <c r="E1172" s="740"/>
      <c r="F1172" s="740"/>
      <c r="G1172" s="740"/>
      <c r="H1172" s="740"/>
      <c r="I1172" s="740"/>
      <c r="J1172" s="740"/>
      <c r="K1172" s="740"/>
      <c r="L1172" s="740"/>
      <c r="M1172" s="740"/>
      <c r="N1172" s="740"/>
      <c r="O1172" s="740"/>
      <c r="P1172" s="740"/>
      <c r="Q1172" s="740"/>
      <c r="R1172" s="740"/>
      <c r="S1172" s="740"/>
      <c r="T1172" s="740"/>
      <c r="U1172" s="740"/>
      <c r="V1172" s="740"/>
      <c r="W1172" s="740"/>
      <c r="X1172" s="740"/>
      <c r="Y1172" s="740"/>
      <c r="Z1172" s="740"/>
      <c r="AA1172" s="740"/>
      <c r="AB1172" s="740"/>
      <c r="BA1172" s="583"/>
      <c r="BB1172" s="444"/>
      <c r="BC1172" s="583"/>
      <c r="BD1172" s="583"/>
      <c r="BE1172" s="583"/>
      <c r="BF1172" s="583"/>
      <c r="BG1172" s="583"/>
      <c r="BH1172" s="583"/>
      <c r="BI1172" s="583"/>
      <c r="BJ1172" s="583"/>
      <c r="BK1172" s="583"/>
      <c r="BL1172" s="583"/>
      <c r="BM1172" s="583"/>
      <c r="BN1172" s="583"/>
      <c r="BO1172" s="583"/>
      <c r="BP1172" s="583"/>
      <c r="BQ1172" s="583"/>
      <c r="BR1172" s="583"/>
      <c r="BS1172" s="583"/>
      <c r="BT1172" s="583"/>
      <c r="BU1172" s="583"/>
      <c r="BV1172" s="583"/>
      <c r="BW1172" s="583"/>
      <c r="BX1172" s="583"/>
      <c r="BY1172" s="583"/>
    </row>
    <row r="1173" s="417" customFormat="true" ht="15" customHeight="true" x14ac:dyDescent="0.2">
      <c r="A1173" s="513"/>
      <c r="B1173" s="739"/>
      <c r="C1173" s="740"/>
      <c r="D1173" s="740"/>
      <c r="E1173" s="740"/>
      <c r="F1173" s="740"/>
      <c r="G1173" s="740"/>
      <c r="H1173" s="740"/>
      <c r="I1173" s="740"/>
      <c r="J1173" s="740"/>
      <c r="K1173" s="740"/>
      <c r="L1173" s="740"/>
      <c r="M1173" s="740"/>
      <c r="N1173" s="740"/>
      <c r="O1173" s="740"/>
      <c r="P1173" s="740"/>
      <c r="Q1173" s="740"/>
      <c r="R1173" s="740"/>
      <c r="S1173" s="740"/>
      <c r="T1173" s="740"/>
      <c r="U1173" s="740"/>
      <c r="V1173" s="740"/>
      <c r="W1173" s="740"/>
      <c r="X1173" s="740"/>
      <c r="Y1173" s="740"/>
      <c r="Z1173" s="740"/>
      <c r="AA1173" s="740"/>
      <c r="AB1173" s="740"/>
      <c r="BA1173" s="583"/>
      <c r="BB1173" s="444"/>
      <c r="BC1173" s="583"/>
      <c r="BD1173" s="583"/>
      <c r="BE1173" s="583"/>
      <c r="BF1173" s="583"/>
      <c r="BG1173" s="583"/>
      <c r="BH1173" s="583"/>
      <c r="BI1173" s="583"/>
      <c r="BJ1173" s="583"/>
      <c r="BK1173" s="583"/>
      <c r="BL1173" s="583"/>
      <c r="BM1173" s="583"/>
      <c r="BN1173" s="583"/>
      <c r="BO1173" s="583"/>
      <c r="BP1173" s="583"/>
      <c r="BQ1173" s="583"/>
      <c r="BR1173" s="583"/>
      <c r="BS1173" s="583"/>
      <c r="BT1173" s="583"/>
      <c r="BU1173" s="583"/>
      <c r="BV1173" s="583"/>
      <c r="BW1173" s="583"/>
      <c r="BX1173" s="583"/>
      <c r="BY1173" s="583"/>
    </row>
    <row r="1174" s="417" customFormat="true" ht="15" customHeight="true" x14ac:dyDescent="0.2">
      <c r="A1174" s="513"/>
      <c r="B1174" s="739"/>
      <c r="C1174" s="740"/>
      <c r="D1174" s="740"/>
      <c r="E1174" s="740"/>
      <c r="F1174" s="740"/>
      <c r="G1174" s="740"/>
      <c r="H1174" s="740"/>
      <c r="I1174" s="740"/>
      <c r="J1174" s="740"/>
      <c r="K1174" s="740"/>
      <c r="L1174" s="740"/>
      <c r="M1174" s="740"/>
      <c r="N1174" s="740"/>
      <c r="O1174" s="740"/>
      <c r="P1174" s="740"/>
      <c r="Q1174" s="740"/>
      <c r="R1174" s="740"/>
      <c r="S1174" s="740"/>
      <c r="T1174" s="740"/>
      <c r="U1174" s="740"/>
      <c r="V1174" s="740"/>
      <c r="W1174" s="740"/>
      <c r="X1174" s="740"/>
      <c r="Y1174" s="740"/>
      <c r="Z1174" s="740"/>
      <c r="AA1174" s="740"/>
      <c r="AB1174" s="740"/>
      <c r="BA1174" s="583"/>
      <c r="BB1174" s="444"/>
      <c r="BC1174" s="583"/>
      <c r="BD1174" s="583"/>
      <c r="BE1174" s="583"/>
      <c r="BF1174" s="583"/>
      <c r="BG1174" s="583"/>
      <c r="BH1174" s="583"/>
      <c r="BI1174" s="583"/>
      <c r="BJ1174" s="583"/>
      <c r="BK1174" s="583"/>
      <c r="BL1174" s="583"/>
      <c r="BM1174" s="583"/>
      <c r="BN1174" s="583"/>
      <c r="BO1174" s="583"/>
      <c r="BP1174" s="583"/>
      <c r="BQ1174" s="583"/>
      <c r="BR1174" s="583"/>
      <c r="BS1174" s="583"/>
      <c r="BT1174" s="583"/>
      <c r="BU1174" s="583"/>
      <c r="BV1174" s="583"/>
      <c r="BW1174" s="583"/>
      <c r="BX1174" s="583"/>
      <c r="BY1174" s="583"/>
    </row>
    <row r="1175" s="417" customFormat="true" ht="15" customHeight="true" x14ac:dyDescent="0.2">
      <c r="A1175" s="513"/>
      <c r="B1175" s="739"/>
      <c r="C1175" s="740"/>
      <c r="D1175" s="740"/>
      <c r="E1175" s="740"/>
      <c r="F1175" s="740"/>
      <c r="G1175" s="740"/>
      <c r="H1175" s="740"/>
      <c r="I1175" s="740"/>
      <c r="J1175" s="740"/>
      <c r="K1175" s="740"/>
      <c r="L1175" s="740"/>
      <c r="M1175" s="740"/>
      <c r="N1175" s="740"/>
      <c r="O1175" s="740"/>
      <c r="P1175" s="740"/>
      <c r="Q1175" s="740"/>
      <c r="R1175" s="740"/>
      <c r="S1175" s="740"/>
      <c r="T1175" s="740"/>
      <c r="U1175" s="740"/>
      <c r="V1175" s="740"/>
      <c r="W1175" s="740"/>
      <c r="X1175" s="740"/>
      <c r="Y1175" s="740"/>
      <c r="Z1175" s="740"/>
      <c r="AA1175" s="740"/>
      <c r="AB1175" s="740"/>
      <c r="BA1175" s="583"/>
      <c r="BB1175" s="444"/>
      <c r="BC1175" s="583"/>
      <c r="BD1175" s="583"/>
      <c r="BE1175" s="583"/>
      <c r="BF1175" s="583"/>
      <c r="BG1175" s="583"/>
      <c r="BH1175" s="583"/>
      <c r="BI1175" s="583"/>
      <c r="BJ1175" s="583"/>
      <c r="BK1175" s="583"/>
      <c r="BL1175" s="583"/>
      <c r="BM1175" s="583"/>
      <c r="BN1175" s="583"/>
      <c r="BO1175" s="583"/>
      <c r="BP1175" s="583"/>
      <c r="BQ1175" s="583"/>
      <c r="BR1175" s="583"/>
      <c r="BS1175" s="583"/>
      <c r="BT1175" s="583"/>
      <c r="BU1175" s="583"/>
      <c r="BV1175" s="583"/>
      <c r="BW1175" s="583"/>
      <c r="BX1175" s="583"/>
      <c r="BY1175" s="583"/>
    </row>
    <row r="1176" s="417" customFormat="true" ht="15" customHeight="true" x14ac:dyDescent="0.2">
      <c r="A1176" s="741"/>
      <c r="B1176" s="513"/>
      <c r="C1176" s="742"/>
      <c r="D1176" s="743"/>
      <c r="E1176" s="743"/>
      <c r="F1176" s="743"/>
      <c r="G1176" s="743"/>
      <c r="H1176" s="742"/>
      <c r="I1176" s="743"/>
      <c r="J1176" s="743"/>
      <c r="K1176" s="743"/>
      <c r="L1176" s="743"/>
      <c r="M1176" s="742"/>
      <c r="N1176" s="743"/>
      <c r="O1176" s="743"/>
      <c r="P1176" s="743"/>
      <c r="Q1176" s="743"/>
      <c r="R1176" s="742"/>
      <c r="S1176" s="743"/>
      <c r="T1176" s="743"/>
      <c r="U1176" s="743"/>
      <c r="BA1176" s="583"/>
      <c r="BB1176" s="444"/>
      <c r="BC1176" s="583"/>
      <c r="BD1176" s="583"/>
      <c r="BE1176" s="583"/>
      <c r="BF1176" s="583"/>
      <c r="BG1176" s="583"/>
      <c r="BH1176" s="583"/>
      <c r="BI1176" s="583"/>
      <c r="BJ1176" s="583"/>
      <c r="BK1176" s="583"/>
      <c r="BL1176" s="583"/>
      <c r="BM1176" s="583"/>
      <c r="BN1176" s="583"/>
      <c r="BO1176" s="583"/>
      <c r="BP1176" s="583"/>
      <c r="BQ1176" s="583"/>
      <c r="BR1176" s="583"/>
      <c r="BS1176" s="583"/>
      <c r="BT1176" s="583"/>
      <c r="BU1176" s="583"/>
      <c r="BV1176" s="583"/>
      <c r="BW1176" s="583"/>
      <c r="BX1176" s="583"/>
      <c r="BY1176" s="583"/>
    </row>
    <row r="1177" s="417" customFormat="true" ht="15" customHeight="true" x14ac:dyDescent="0.2">
      <c r="A1177" s="743"/>
      <c r="B1177" s="743"/>
      <c r="C1177" s="742"/>
      <c r="D1177" s="742"/>
      <c r="E1177" s="742"/>
      <c r="F1177" s="742"/>
      <c r="G1177" s="742"/>
      <c r="H1177" s="742"/>
      <c r="I1177" s="742"/>
      <c r="J1177" s="742"/>
      <c r="K1177" s="742"/>
      <c r="L1177" s="742"/>
      <c r="M1177" s="742"/>
      <c r="N1177" s="742"/>
      <c r="O1177" s="742"/>
      <c r="P1177" s="742"/>
      <c r="Q1177" s="742"/>
      <c r="R1177" s="742"/>
      <c r="S1177" s="742"/>
      <c r="T1177" s="742"/>
      <c r="U1177" s="742"/>
      <c r="BA1177" s="583"/>
      <c r="BB1177" s="444"/>
      <c r="BC1177" s="583"/>
      <c r="BD1177" s="583"/>
      <c r="BE1177" s="583"/>
      <c r="BF1177" s="583"/>
      <c r="BG1177" s="583"/>
      <c r="BH1177" s="583"/>
      <c r="BI1177" s="583"/>
      <c r="BJ1177" s="583"/>
      <c r="BK1177" s="583"/>
      <c r="BL1177" s="583"/>
      <c r="BM1177" s="583"/>
      <c r="BN1177" s="583"/>
      <c r="BO1177" s="583"/>
      <c r="BP1177" s="583"/>
      <c r="BQ1177" s="583"/>
      <c r="BR1177" s="583"/>
      <c r="BS1177" s="583"/>
      <c r="BT1177" s="583"/>
      <c r="BU1177" s="583"/>
      <c r="BV1177" s="583"/>
      <c r="BW1177" s="583"/>
      <c r="BX1177" s="583"/>
      <c r="BY1177" s="583"/>
    </row>
    <row r="1178" s="417" customFormat="true" ht="15" customHeight="true" x14ac:dyDescent="0.2">
      <c r="BA1178" s="583"/>
      <c r="BB1178" s="444"/>
      <c r="BC1178" s="583"/>
      <c r="BD1178" s="583"/>
      <c r="BE1178" s="583"/>
      <c r="BF1178" s="583"/>
      <c r="BG1178" s="583"/>
      <c r="BH1178" s="583"/>
      <c r="BI1178" s="583"/>
      <c r="BJ1178" s="583"/>
      <c r="BK1178" s="583"/>
      <c r="BL1178" s="583"/>
      <c r="BM1178" s="583"/>
      <c r="BN1178" s="583"/>
      <c r="BO1178" s="583"/>
      <c r="BP1178" s="583"/>
      <c r="BQ1178" s="583"/>
      <c r="BR1178" s="583"/>
      <c r="BS1178" s="583"/>
      <c r="BT1178" s="583"/>
      <c r="BU1178" s="583"/>
      <c r="BV1178" s="583"/>
      <c r="BW1178" s="583"/>
      <c r="BX1178" s="583"/>
      <c r="BY1178" s="583"/>
    </row>
    <row r="1179" s="417" customFormat="true" ht="15" customHeight="true" x14ac:dyDescent="0.2">
      <c r="BA1179" s="583"/>
      <c r="BB1179" s="444"/>
      <c r="BC1179" s="583"/>
      <c r="BD1179" s="583"/>
      <c r="BE1179" s="583"/>
      <c r="BF1179" s="583"/>
      <c r="BG1179" s="583"/>
      <c r="BH1179" s="583"/>
      <c r="BI1179" s="583"/>
      <c r="BJ1179" s="583"/>
      <c r="BK1179" s="583"/>
      <c r="BL1179" s="583"/>
      <c r="BM1179" s="583"/>
      <c r="BN1179" s="583"/>
      <c r="BO1179" s="583"/>
      <c r="BP1179" s="583"/>
      <c r="BQ1179" s="583"/>
      <c r="BR1179" s="583"/>
      <c r="BS1179" s="583"/>
      <c r="BT1179" s="583"/>
      <c r="BU1179" s="583"/>
      <c r="BV1179" s="583"/>
      <c r="BW1179" s="583"/>
      <c r="BX1179" s="583"/>
      <c r="BY1179" s="583"/>
    </row>
    <row r="1180" s="417" customFormat="true" ht="15" customHeight="true" x14ac:dyDescent="0.2">
      <c r="BA1180" s="583"/>
      <c r="BB1180" s="444"/>
      <c r="BC1180" s="583"/>
      <c r="BD1180" s="583"/>
      <c r="BE1180" s="583"/>
      <c r="BF1180" s="583"/>
      <c r="BG1180" s="583"/>
      <c r="BH1180" s="583"/>
      <c r="BI1180" s="583"/>
      <c r="BJ1180" s="583"/>
      <c r="BK1180" s="583"/>
      <c r="BL1180" s="583"/>
      <c r="BM1180" s="583"/>
      <c r="BN1180" s="583"/>
      <c r="BO1180" s="583"/>
      <c r="BP1180" s="583"/>
      <c r="BQ1180" s="583"/>
      <c r="BR1180" s="583"/>
      <c r="BS1180" s="583"/>
      <c r="BT1180" s="583"/>
      <c r="BU1180" s="583"/>
      <c r="BV1180" s="583"/>
      <c r="BW1180" s="583"/>
      <c r="BX1180" s="583"/>
      <c r="BY1180" s="583"/>
    </row>
    <row r="1181" s="417" customFormat="true" ht="15" customHeight="true" x14ac:dyDescent="0.2">
      <c r="BA1181" s="583"/>
      <c r="BB1181" s="444"/>
      <c r="BC1181" s="583"/>
      <c r="BD1181" s="583"/>
      <c r="BE1181" s="583"/>
      <c r="BF1181" s="583"/>
      <c r="BG1181" s="583"/>
      <c r="BH1181" s="583"/>
      <c r="BI1181" s="583"/>
      <c r="BJ1181" s="583"/>
      <c r="BK1181" s="583"/>
      <c r="BL1181" s="583"/>
      <c r="BM1181" s="583"/>
      <c r="BN1181" s="583"/>
      <c r="BO1181" s="583"/>
      <c r="BP1181" s="583"/>
      <c r="BQ1181" s="583"/>
      <c r="BR1181" s="583"/>
      <c r="BS1181" s="583"/>
      <c r="BT1181" s="583"/>
      <c r="BU1181" s="583"/>
      <c r="BV1181" s="583"/>
      <c r="BW1181" s="583"/>
      <c r="BX1181" s="583"/>
      <c r="BY1181" s="583"/>
    </row>
    <row r="1182" s="417" customFormat="true" ht="15" customHeight="true" x14ac:dyDescent="0.2">
      <c r="BA1182" s="583"/>
      <c r="BB1182" s="444"/>
      <c r="BC1182" s="583"/>
      <c r="BD1182" s="583"/>
      <c r="BE1182" s="583"/>
      <c r="BF1182" s="583"/>
      <c r="BG1182" s="583"/>
      <c r="BH1182" s="583"/>
      <c r="BI1182" s="583"/>
      <c r="BJ1182" s="583"/>
      <c r="BK1182" s="583"/>
      <c r="BL1182" s="583"/>
      <c r="BM1182" s="583"/>
      <c r="BN1182" s="583"/>
      <c r="BO1182" s="583"/>
      <c r="BP1182" s="583"/>
      <c r="BQ1182" s="583"/>
      <c r="BR1182" s="583"/>
      <c r="BS1182" s="583"/>
      <c r="BT1182" s="583"/>
      <c r="BU1182" s="583"/>
      <c r="BV1182" s="583"/>
      <c r="BW1182" s="583"/>
      <c r="BX1182" s="583"/>
      <c r="BY1182" s="583"/>
    </row>
    <row r="1183" s="417" customFormat="true" ht="15" customHeight="true" x14ac:dyDescent="0.2">
      <c r="BA1183" s="583"/>
      <c r="BB1183" s="444"/>
      <c r="BC1183" s="583"/>
      <c r="BD1183" s="583"/>
      <c r="BE1183" s="583"/>
      <c r="BF1183" s="583"/>
      <c r="BG1183" s="583"/>
      <c r="BH1183" s="583"/>
      <c r="BI1183" s="583"/>
      <c r="BJ1183" s="583"/>
      <c r="BK1183" s="583"/>
      <c r="BL1183" s="583"/>
      <c r="BM1183" s="583"/>
      <c r="BN1183" s="583"/>
      <c r="BO1183" s="583"/>
      <c r="BP1183" s="583"/>
      <c r="BQ1183" s="583"/>
      <c r="BR1183" s="583"/>
      <c r="BS1183" s="583"/>
      <c r="BT1183" s="583"/>
      <c r="BU1183" s="583"/>
      <c r="BV1183" s="583"/>
      <c r="BW1183" s="583"/>
      <c r="BX1183" s="583"/>
      <c r="BY1183" s="583"/>
    </row>
    <row r="1184" s="417" customFormat="true" ht="15" customHeight="true" x14ac:dyDescent="0.2">
      <c r="BA1184" s="583"/>
      <c r="BB1184" s="444"/>
      <c r="BC1184" s="583"/>
      <c r="BD1184" s="583"/>
      <c r="BE1184" s="583"/>
      <c r="BF1184" s="583"/>
      <c r="BG1184" s="583"/>
      <c r="BH1184" s="583"/>
      <c r="BI1184" s="583"/>
      <c r="BJ1184" s="583"/>
      <c r="BK1184" s="583"/>
      <c r="BL1184" s="583"/>
      <c r="BM1184" s="583"/>
      <c r="BN1184" s="583"/>
      <c r="BO1184" s="583"/>
      <c r="BP1184" s="583"/>
      <c r="BQ1184" s="583"/>
      <c r="BR1184" s="583"/>
      <c r="BS1184" s="583"/>
      <c r="BT1184" s="583"/>
      <c r="BU1184" s="583"/>
      <c r="BV1184" s="583"/>
      <c r="BW1184" s="583"/>
      <c r="BX1184" s="583"/>
      <c r="BY1184" s="583"/>
    </row>
    <row r="1185" s="417" customFormat="true" ht="15" customHeight="true" x14ac:dyDescent="0.2">
      <c r="BA1185" s="583"/>
      <c r="BB1185" s="444"/>
      <c r="BC1185" s="583"/>
      <c r="BD1185" s="583"/>
      <c r="BE1185" s="583"/>
      <c r="BF1185" s="583"/>
      <c r="BG1185" s="583"/>
      <c r="BH1185" s="583"/>
      <c r="BI1185" s="583"/>
      <c r="BJ1185" s="583"/>
      <c r="BK1185" s="583"/>
      <c r="BL1185" s="583"/>
      <c r="BM1185" s="583"/>
      <c r="BN1185" s="583"/>
      <c r="BO1185" s="583"/>
      <c r="BP1185" s="583"/>
      <c r="BQ1185" s="583"/>
      <c r="BR1185" s="583"/>
      <c r="BS1185" s="583"/>
      <c r="BT1185" s="583"/>
      <c r="BU1185" s="583"/>
      <c r="BV1185" s="583"/>
      <c r="BW1185" s="583"/>
      <c r="BX1185" s="583"/>
      <c r="BY1185" s="583"/>
    </row>
    <row r="1186" s="417" customFormat="true" ht="15" customHeight="true" x14ac:dyDescent="0.2">
      <c r="BA1186" s="583"/>
      <c r="BB1186" s="444"/>
      <c r="BC1186" s="583"/>
      <c r="BD1186" s="583"/>
      <c r="BE1186" s="583"/>
      <c r="BF1186" s="583"/>
      <c r="BG1186" s="583"/>
      <c r="BH1186" s="583"/>
      <c r="BI1186" s="583"/>
      <c r="BJ1186" s="583"/>
      <c r="BK1186" s="583"/>
      <c r="BL1186" s="583"/>
      <c r="BM1186" s="583"/>
      <c r="BN1186" s="583"/>
      <c r="BO1186" s="583"/>
      <c r="BP1186" s="583"/>
      <c r="BQ1186" s="583"/>
      <c r="BR1186" s="583"/>
      <c r="BS1186" s="583"/>
      <c r="BT1186" s="583"/>
      <c r="BU1186" s="583"/>
      <c r="BV1186" s="583"/>
      <c r="BW1186" s="583"/>
      <c r="BX1186" s="583"/>
      <c r="BY1186" s="583"/>
    </row>
    <row r="1187" s="417" customFormat="true" ht="15" customHeight="true" x14ac:dyDescent="0.2">
      <c r="BA1187" s="583"/>
      <c r="BB1187" s="444"/>
      <c r="BC1187" s="583"/>
      <c r="BD1187" s="583"/>
      <c r="BE1187" s="583"/>
      <c r="BF1187" s="583"/>
      <c r="BG1187" s="583"/>
      <c r="BH1187" s="583"/>
      <c r="BI1187" s="583"/>
      <c r="BJ1187" s="583"/>
      <c r="BK1187" s="583"/>
      <c r="BL1187" s="583"/>
      <c r="BM1187" s="583"/>
      <c r="BN1187" s="583"/>
      <c r="BO1187" s="583"/>
      <c r="BP1187" s="583"/>
      <c r="BQ1187" s="583"/>
      <c r="BR1187" s="583"/>
      <c r="BS1187" s="583"/>
      <c r="BT1187" s="583"/>
      <c r="BU1187" s="583"/>
      <c r="BV1187" s="583"/>
      <c r="BW1187" s="583"/>
      <c r="BX1187" s="583"/>
      <c r="BY1187" s="583"/>
    </row>
    <row r="1188" s="417" customFormat="true" ht="15" customHeight="true" x14ac:dyDescent="0.2">
      <c r="BA1188" s="583"/>
      <c r="BB1188" s="444"/>
      <c r="BC1188" s="583"/>
      <c r="BD1188" s="583"/>
      <c r="BE1188" s="583"/>
      <c r="BF1188" s="583"/>
      <c r="BG1188" s="583"/>
      <c r="BH1188" s="583"/>
      <c r="BI1188" s="583"/>
      <c r="BJ1188" s="583"/>
      <c r="BK1188" s="583"/>
      <c r="BL1188" s="583"/>
      <c r="BM1188" s="583"/>
      <c r="BN1188" s="583"/>
      <c r="BO1188" s="583"/>
      <c r="BP1188" s="583"/>
      <c r="BQ1188" s="583"/>
      <c r="BR1188" s="583"/>
      <c r="BS1188" s="583"/>
      <c r="BT1188" s="583"/>
      <c r="BU1188" s="583"/>
      <c r="BV1188" s="583"/>
      <c r="BW1188" s="583"/>
      <c r="BX1188" s="583"/>
      <c r="BY1188" s="583"/>
    </row>
    <row r="1189" s="417" customFormat="true" ht="15" customHeight="true" x14ac:dyDescent="0.2">
      <c r="BA1189" s="583"/>
      <c r="BB1189" s="444"/>
      <c r="BC1189" s="583"/>
      <c r="BD1189" s="583"/>
      <c r="BE1189" s="583"/>
      <c r="BF1189" s="583"/>
      <c r="BG1189" s="583"/>
      <c r="BH1189" s="583"/>
      <c r="BI1189" s="583"/>
      <c r="BJ1189" s="583"/>
      <c r="BK1189" s="583"/>
      <c r="BL1189" s="583"/>
      <c r="BM1189" s="583"/>
      <c r="BN1189" s="583"/>
      <c r="BO1189" s="583"/>
      <c r="BP1189" s="583"/>
      <c r="BQ1189" s="583"/>
      <c r="BR1189" s="583"/>
      <c r="BS1189" s="583"/>
      <c r="BT1189" s="583"/>
      <c r="BU1189" s="583"/>
      <c r="BV1189" s="583"/>
      <c r="BW1189" s="583"/>
      <c r="BX1189" s="583"/>
      <c r="BY1189" s="583"/>
    </row>
    <row r="1190" s="417" customFormat="true" ht="15" customHeight="true" x14ac:dyDescent="0.2">
      <c r="BA1190" s="583"/>
      <c r="BB1190" s="444"/>
      <c r="BC1190" s="583"/>
      <c r="BD1190" s="583"/>
      <c r="BE1190" s="583"/>
      <c r="BF1190" s="583"/>
      <c r="BG1190" s="583"/>
      <c r="BH1190" s="583"/>
      <c r="BI1190" s="583"/>
      <c r="BJ1190" s="583"/>
      <c r="BK1190" s="583"/>
      <c r="BL1190" s="583"/>
      <c r="BM1190" s="583"/>
      <c r="BN1190" s="583"/>
      <c r="BO1190" s="583"/>
      <c r="BP1190" s="583"/>
      <c r="BQ1190" s="583"/>
      <c r="BR1190" s="583"/>
      <c r="BS1190" s="583"/>
      <c r="BT1190" s="583"/>
      <c r="BU1190" s="583"/>
      <c r="BV1190" s="583"/>
      <c r="BW1190" s="583"/>
      <c r="BX1190" s="583"/>
      <c r="BY1190" s="583"/>
    </row>
    <row r="1191" s="417" customFormat="true" ht="15" customHeight="true" x14ac:dyDescent="0.2">
      <c r="BA1191" s="583"/>
      <c r="BB1191" s="444"/>
      <c r="BC1191" s="583"/>
      <c r="BD1191" s="583"/>
      <c r="BE1191" s="583"/>
      <c r="BF1191" s="583"/>
      <c r="BG1191" s="583"/>
      <c r="BH1191" s="583"/>
      <c r="BI1191" s="583"/>
      <c r="BJ1191" s="583"/>
      <c r="BK1191" s="583"/>
      <c r="BL1191" s="583"/>
      <c r="BM1191" s="583"/>
      <c r="BN1191" s="583"/>
      <c r="BO1191" s="583"/>
      <c r="BP1191" s="583"/>
      <c r="BQ1191" s="583"/>
      <c r="BR1191" s="583"/>
      <c r="BS1191" s="583"/>
      <c r="BT1191" s="583"/>
      <c r="BU1191" s="583"/>
      <c r="BV1191" s="583"/>
      <c r="BW1191" s="583"/>
      <c r="BX1191" s="583"/>
      <c r="BY1191" s="583"/>
    </row>
    <row r="1192" s="417" customFormat="true" ht="15" customHeight="true" x14ac:dyDescent="0.2">
      <c r="BA1192" s="583"/>
      <c r="BB1192" s="444"/>
      <c r="BC1192" s="583"/>
      <c r="BD1192" s="583"/>
      <c r="BE1192" s="583"/>
      <c r="BF1192" s="583"/>
      <c r="BG1192" s="583"/>
      <c r="BH1192" s="583"/>
      <c r="BI1192" s="583"/>
      <c r="BJ1192" s="583"/>
      <c r="BK1192" s="583"/>
      <c r="BL1192" s="583"/>
      <c r="BM1192" s="583"/>
      <c r="BN1192" s="583"/>
      <c r="BO1192" s="583"/>
      <c r="BP1192" s="583"/>
      <c r="BQ1192" s="583"/>
      <c r="BR1192" s="583"/>
      <c r="BS1192" s="583"/>
      <c r="BT1192" s="583"/>
      <c r="BU1192" s="583"/>
      <c r="BV1192" s="583"/>
      <c r="BW1192" s="583"/>
      <c r="BX1192" s="583"/>
      <c r="BY1192" s="583"/>
    </row>
    <row r="1193" s="417" customFormat="true" ht="15" customHeight="true" x14ac:dyDescent="0.2">
      <c r="BA1193" s="583"/>
      <c r="BB1193" s="444"/>
      <c r="BC1193" s="583"/>
      <c r="BD1193" s="583"/>
      <c r="BE1193" s="583"/>
      <c r="BF1193" s="583"/>
      <c r="BG1193" s="583"/>
      <c r="BH1193" s="583"/>
      <c r="BI1193" s="583"/>
      <c r="BJ1193" s="583"/>
      <c r="BK1193" s="583"/>
      <c r="BL1193" s="583"/>
      <c r="BM1193" s="583"/>
      <c r="BN1193" s="583"/>
      <c r="BO1193" s="583"/>
      <c r="BP1193" s="583"/>
      <c r="BQ1193" s="583"/>
      <c r="BR1193" s="583"/>
      <c r="BS1193" s="583"/>
      <c r="BT1193" s="583"/>
      <c r="BU1193" s="583"/>
      <c r="BV1193" s="583"/>
      <c r="BW1193" s="583"/>
      <c r="BX1193" s="583"/>
      <c r="BY1193" s="583"/>
    </row>
    <row r="1194" s="417" customFormat="true" ht="15" customHeight="true" x14ac:dyDescent="0.2">
      <c r="BA1194" s="583"/>
      <c r="BB1194" s="444"/>
      <c r="BC1194" s="583"/>
      <c r="BD1194" s="583"/>
      <c r="BE1194" s="583"/>
      <c r="BF1194" s="583"/>
      <c r="BG1194" s="583"/>
      <c r="BH1194" s="583"/>
      <c r="BI1194" s="583"/>
      <c r="BJ1194" s="583"/>
      <c r="BK1194" s="583"/>
      <c r="BL1194" s="583"/>
      <c r="BM1194" s="583"/>
      <c r="BN1194" s="583"/>
      <c r="BO1194" s="583"/>
      <c r="BP1194" s="583"/>
      <c r="BQ1194" s="583"/>
      <c r="BR1194" s="583"/>
      <c r="BS1194" s="583"/>
      <c r="BT1194" s="583"/>
      <c r="BU1194" s="583"/>
      <c r="BV1194" s="583"/>
      <c r="BW1194" s="583"/>
      <c r="BX1194" s="583"/>
      <c r="BY1194" s="583"/>
    </row>
    <row r="1195" s="417" customFormat="true" ht="15" customHeight="true" x14ac:dyDescent="0.2">
      <c r="BA1195" s="583"/>
      <c r="BB1195" s="444"/>
      <c r="BC1195" s="583"/>
      <c r="BD1195" s="583"/>
      <c r="BE1195" s="583"/>
      <c r="BF1195" s="583"/>
      <c r="BG1195" s="583"/>
      <c r="BH1195" s="583"/>
      <c r="BI1195" s="583"/>
      <c r="BJ1195" s="583"/>
      <c r="BK1195" s="583"/>
      <c r="BL1195" s="583"/>
      <c r="BM1195" s="583"/>
      <c r="BN1195" s="583"/>
      <c r="BO1195" s="583"/>
      <c r="BP1195" s="583"/>
      <c r="BQ1195" s="583"/>
      <c r="BR1195" s="583"/>
      <c r="BS1195" s="583"/>
      <c r="BT1195" s="583"/>
      <c r="BU1195" s="583"/>
      <c r="BV1195" s="583"/>
      <c r="BW1195" s="583"/>
      <c r="BX1195" s="583"/>
      <c r="BY1195" s="583"/>
    </row>
    <row r="1196" s="417" customFormat="true" ht="15" customHeight="true" x14ac:dyDescent="0.2">
      <c r="BA1196" s="583"/>
      <c r="BB1196" s="444"/>
      <c r="BC1196" s="583"/>
      <c r="BD1196" s="583"/>
      <c r="BE1196" s="583"/>
      <c r="BF1196" s="583"/>
      <c r="BG1196" s="583"/>
      <c r="BH1196" s="583"/>
      <c r="BI1196" s="583"/>
      <c r="BJ1196" s="583"/>
      <c r="BK1196" s="583"/>
      <c r="BL1196" s="583"/>
      <c r="BM1196" s="583"/>
      <c r="BN1196" s="583"/>
      <c r="BO1196" s="583"/>
      <c r="BP1196" s="583"/>
      <c r="BQ1196" s="583"/>
      <c r="BR1196" s="583"/>
      <c r="BS1196" s="583"/>
      <c r="BT1196" s="583"/>
      <c r="BU1196" s="583"/>
      <c r="BV1196" s="583"/>
      <c r="BW1196" s="583"/>
      <c r="BX1196" s="583"/>
      <c r="BY1196" s="583"/>
    </row>
    <row r="1197" s="417" customFormat="true" ht="15" customHeight="true" x14ac:dyDescent="0.2">
      <c r="BA1197" s="583"/>
      <c r="BB1197" s="444"/>
      <c r="BC1197" s="583"/>
      <c r="BD1197" s="583"/>
      <c r="BE1197" s="583"/>
      <c r="BF1197" s="583"/>
      <c r="BG1197" s="583"/>
      <c r="BH1197" s="583"/>
      <c r="BI1197" s="583"/>
      <c r="BJ1197" s="583"/>
      <c r="BK1197" s="583"/>
      <c r="BL1197" s="583"/>
      <c r="BM1197" s="583"/>
      <c r="BN1197" s="583"/>
      <c r="BO1197" s="583"/>
      <c r="BP1197" s="583"/>
      <c r="BQ1197" s="583"/>
      <c r="BR1197" s="583"/>
      <c r="BS1197" s="583"/>
      <c r="BT1197" s="583"/>
      <c r="BU1197" s="583"/>
      <c r="BV1197" s="583"/>
      <c r="BW1197" s="583"/>
      <c r="BX1197" s="583"/>
      <c r="BY1197" s="583"/>
    </row>
    <row r="1198" s="417" customFormat="true" ht="15" customHeight="true" x14ac:dyDescent="0.2">
      <c r="BA1198" s="583"/>
      <c r="BB1198" s="444"/>
      <c r="BC1198" s="583"/>
      <c r="BD1198" s="583"/>
      <c r="BE1198" s="583"/>
      <c r="BF1198" s="583"/>
      <c r="BG1198" s="583"/>
      <c r="BH1198" s="583"/>
      <c r="BI1198" s="583"/>
      <c r="BJ1198" s="583"/>
      <c r="BK1198" s="583"/>
      <c r="BL1198" s="583"/>
      <c r="BM1198" s="583"/>
      <c r="BN1198" s="583"/>
      <c r="BO1198" s="583"/>
      <c r="BP1198" s="583"/>
      <c r="BQ1198" s="583"/>
      <c r="BR1198" s="583"/>
      <c r="BS1198" s="583"/>
      <c r="BT1198" s="583"/>
      <c r="BU1198" s="583"/>
      <c r="BV1198" s="583"/>
      <c r="BW1198" s="583"/>
      <c r="BX1198" s="583"/>
      <c r="BY1198" s="583"/>
    </row>
    <row r="1199" s="417" customFormat="true" ht="15" customHeight="true" x14ac:dyDescent="0.2">
      <c r="BA1199" s="583"/>
      <c r="BB1199" s="444"/>
      <c r="BC1199" s="583"/>
      <c r="BD1199" s="583"/>
      <c r="BE1199" s="583"/>
      <c r="BF1199" s="583"/>
      <c r="BG1199" s="583"/>
      <c r="BH1199" s="583"/>
      <c r="BI1199" s="583"/>
      <c r="BJ1199" s="583"/>
      <c r="BK1199" s="583"/>
      <c r="BL1199" s="583"/>
      <c r="BM1199" s="583"/>
      <c r="BN1199" s="583"/>
      <c r="BO1199" s="583"/>
      <c r="BP1199" s="583"/>
      <c r="BQ1199" s="583"/>
      <c r="BR1199" s="583"/>
      <c r="BS1199" s="583"/>
      <c r="BT1199" s="583"/>
      <c r="BU1199" s="583"/>
      <c r="BV1199" s="583"/>
      <c r="BW1199" s="583"/>
      <c r="BX1199" s="583"/>
      <c r="BY1199" s="583"/>
    </row>
    <row r="1200" s="417" customFormat="true" ht="15" customHeight="true" x14ac:dyDescent="0.2">
      <c r="BA1200" s="583"/>
      <c r="BB1200" s="444"/>
      <c r="BC1200" s="583"/>
      <c r="BD1200" s="583"/>
      <c r="BE1200" s="583"/>
      <c r="BF1200" s="583"/>
      <c r="BG1200" s="583"/>
      <c r="BH1200" s="583"/>
      <c r="BI1200" s="583"/>
      <c r="BJ1200" s="583"/>
      <c r="BK1200" s="583"/>
      <c r="BL1200" s="583"/>
      <c r="BM1200" s="583"/>
      <c r="BN1200" s="583"/>
      <c r="BO1200" s="583"/>
      <c r="BP1200" s="583"/>
      <c r="BQ1200" s="583"/>
      <c r="BR1200" s="583"/>
      <c r="BS1200" s="583"/>
      <c r="BT1200" s="583"/>
      <c r="BU1200" s="583"/>
      <c r="BV1200" s="583"/>
      <c r="BW1200" s="583"/>
      <c r="BX1200" s="583"/>
      <c r="BY1200" s="583"/>
    </row>
  </sheetData>
  <mergeCells count="1001">
    <mergeCell ref="BA347:BA348"/>
    <mergeCell ref="BA349:BA350"/>
    <mergeCell ref="BA351:BA352"/>
    <mergeCell ref="BA353:BA354"/>
    <mergeCell ref="BA153:BA168"/>
    <mergeCell ref="BA231:BA236"/>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H56:L56"/>
    <mergeCell ref="M56:Q56"/>
    <mergeCell ref="A35:A36"/>
    <mergeCell ref="A37:A38"/>
    <mergeCell ref="A41:A42"/>
    <mergeCell ref="A43:A44"/>
    <mergeCell ref="A45:A46"/>
    <mergeCell ref="A140:A143"/>
    <mergeCell ref="A108:B108"/>
    <mergeCell ref="C120:G120"/>
    <mergeCell ref="H120:L120"/>
    <mergeCell ref="A58:A75"/>
    <mergeCell ref="M133:Q133"/>
    <mergeCell ref="A135:A139"/>
    <mergeCell ref="M120:Q120"/>
    <mergeCell ref="A122:A123"/>
    <mergeCell ref="A124:A127"/>
    <mergeCell ref="A128:A129"/>
    <mergeCell ref="A130:A132"/>
    <mergeCell ref="C14:G14"/>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53:A167"/>
    <mergeCell ref="C133:G133"/>
    <mergeCell ref="H133:L133"/>
    <mergeCell ref="C220:G220"/>
    <mergeCell ref="H220:L220"/>
    <mergeCell ref="M220:Q220"/>
    <mergeCell ref="A208:B208"/>
    <mergeCell ref="A1026:B1026"/>
    <mergeCell ref="A1031:A1033"/>
    <mergeCell ref="A1034:C1034"/>
    <mergeCell ref="A222:A224"/>
    <mergeCell ref="A225:A229"/>
    <mergeCell ref="C399:F399"/>
    <mergeCell ref="H399:K399"/>
    <mergeCell ref="M399:P399"/>
    <mergeCell ref="C400:E400"/>
    <mergeCell ref="H400:J400"/>
    <mergeCell ref="M400:O400"/>
    <mergeCell ref="A1025:C1025"/>
    <mergeCell ref="C401:D402"/>
    <mergeCell ref="H401:I402"/>
    <mergeCell ref="M401:N402"/>
    <mergeCell ref="B402:B445"/>
    <mergeCell ref="C403:D403"/>
    <mergeCell ref="H403:I403"/>
    <mergeCell ref="M403:N403"/>
    <mergeCell ref="C404:D404"/>
    <mergeCell ref="A144:A147"/>
    <mergeCell ref="H404:I404"/>
    <mergeCell ref="M404:N404"/>
    <mergeCell ref="C407:D407"/>
    <mergeCell ref="H407:I407"/>
    <mergeCell ref="M407:N407"/>
    <mergeCell ref="C408:D408"/>
    <mergeCell ref="H408:I408"/>
    <mergeCell ref="M408:N408"/>
    <mergeCell ref="C405:D405"/>
    <mergeCell ref="H405:I405"/>
    <mergeCell ref="M405:N405"/>
    <mergeCell ref="C406:D406"/>
    <mergeCell ref="H406:I406"/>
    <mergeCell ref="M406:N406"/>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75:D475"/>
    <mergeCell ref="H475:I475"/>
    <mergeCell ref="M475:N475"/>
    <mergeCell ref="C476:D476"/>
    <mergeCell ref="H476:I476"/>
    <mergeCell ref="M476:O476"/>
    <mergeCell ref="C473:D473"/>
    <mergeCell ref="H473:I473"/>
    <mergeCell ref="M473:N473"/>
    <mergeCell ref="C474:D474"/>
    <mergeCell ref="H474:I474"/>
    <mergeCell ref="M474:N474"/>
    <mergeCell ref="C479:D479"/>
    <mergeCell ref="H479:I479"/>
    <mergeCell ref="M479:N479"/>
    <mergeCell ref="C480:D480"/>
    <mergeCell ref="H480:J480"/>
    <mergeCell ref="M480:N480"/>
    <mergeCell ref="C477:D477"/>
    <mergeCell ref="H477:I477"/>
    <mergeCell ref="M477:N477"/>
    <mergeCell ref="C478:D478"/>
    <mergeCell ref="H478:I478"/>
    <mergeCell ref="M478:N478"/>
    <mergeCell ref="C483:D483"/>
    <mergeCell ref="H483:I483"/>
    <mergeCell ref="M483:N483"/>
    <mergeCell ref="C484:D484"/>
    <mergeCell ref="H484:I484"/>
    <mergeCell ref="M484:N484"/>
    <mergeCell ref="C481:D481"/>
    <mergeCell ref="H481:I481"/>
    <mergeCell ref="M481:N481"/>
    <mergeCell ref="C482:E482"/>
    <mergeCell ref="H482:I482"/>
    <mergeCell ref="M482:N482"/>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9:D499"/>
    <mergeCell ref="H499:I499"/>
    <mergeCell ref="M499:N499"/>
    <mergeCell ref="C500:D500"/>
    <mergeCell ref="H500:I500"/>
    <mergeCell ref="M500:N500"/>
    <mergeCell ref="C497:D497"/>
    <mergeCell ref="H497:I497"/>
    <mergeCell ref="M497:N497"/>
    <mergeCell ref="C498:D498"/>
    <mergeCell ref="H498:I498"/>
    <mergeCell ref="M498:N498"/>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51:D551"/>
    <mergeCell ref="H551:I551"/>
    <mergeCell ref="M551:N552"/>
    <mergeCell ref="O551:Q551"/>
    <mergeCell ref="C552:D552"/>
    <mergeCell ref="H552:I552"/>
    <mergeCell ref="C549:D549"/>
    <mergeCell ref="H549:I549"/>
    <mergeCell ref="M549:N549"/>
    <mergeCell ref="C550:D550"/>
    <mergeCell ref="H550:I550"/>
    <mergeCell ref="M550:Q550"/>
    <mergeCell ref="C555:D555"/>
    <mergeCell ref="H555:I555"/>
    <mergeCell ref="M555:N555"/>
    <mergeCell ref="C556:D556"/>
    <mergeCell ref="H556:I556"/>
    <mergeCell ref="M556:O556"/>
    <mergeCell ref="C553:D553"/>
    <mergeCell ref="H553:I553"/>
    <mergeCell ref="M553:N553"/>
    <mergeCell ref="C554:D554"/>
    <mergeCell ref="H554:I554"/>
    <mergeCell ref="M554:N554"/>
    <mergeCell ref="C557:D557"/>
    <mergeCell ref="H557:I557"/>
    <mergeCell ref="M557:N558"/>
    <mergeCell ref="C558:D558"/>
    <mergeCell ref="H558:L558"/>
    <mergeCell ref="C559:D559"/>
    <mergeCell ref="H559:I560"/>
    <mergeCell ref="J559:L559"/>
    <mergeCell ref="M559:N559"/>
    <mergeCell ref="C560:D560"/>
    <mergeCell ref="C563:D564"/>
    <mergeCell ref="E563:G563"/>
    <mergeCell ref="H563:I563"/>
    <mergeCell ref="M563:N563"/>
    <mergeCell ref="H564:J564"/>
    <mergeCell ref="M564:N564"/>
    <mergeCell ref="M560:N560"/>
    <mergeCell ref="C561:D561"/>
    <mergeCell ref="H561:I561"/>
    <mergeCell ref="M561:N561"/>
    <mergeCell ref="C562:G562"/>
    <mergeCell ref="H562:I562"/>
    <mergeCell ref="M562:N562"/>
    <mergeCell ref="C568:E568"/>
    <mergeCell ref="H568:I568"/>
    <mergeCell ref="M568:N568"/>
    <mergeCell ref="C569:D570"/>
    <mergeCell ref="H569:I569"/>
    <mergeCell ref="M569:N569"/>
    <mergeCell ref="H570:I570"/>
    <mergeCell ref="M570:N570"/>
    <mergeCell ref="C565:D565"/>
    <mergeCell ref="H565:I566"/>
    <mergeCell ref="M565:N565"/>
    <mergeCell ref="C566:D566"/>
    <mergeCell ref="M566:N566"/>
    <mergeCell ref="C567:D567"/>
    <mergeCell ref="H567:I567"/>
    <mergeCell ref="M567:N567"/>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1:D601"/>
    <mergeCell ref="H601:I601"/>
    <mergeCell ref="M601:N601"/>
    <mergeCell ref="C602:D602"/>
    <mergeCell ref="H602:I602"/>
    <mergeCell ref="M602:N602"/>
    <mergeCell ref="C599:D599"/>
    <mergeCell ref="H599:I599"/>
    <mergeCell ref="M599:N599"/>
    <mergeCell ref="C600:D600"/>
    <mergeCell ref="H600:I600"/>
    <mergeCell ref="M600:N600"/>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33:D633"/>
    <mergeCell ref="H633:I633"/>
    <mergeCell ref="M633:N633"/>
    <mergeCell ref="C634:D634"/>
    <mergeCell ref="H634:I634"/>
    <mergeCell ref="M634:N634"/>
    <mergeCell ref="C631:D631"/>
    <mergeCell ref="H631:I631"/>
    <mergeCell ref="M631:O631"/>
    <mergeCell ref="C632:D632"/>
    <mergeCell ref="H632:I632"/>
    <mergeCell ref="M632:N632"/>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45:D645"/>
    <mergeCell ref="H645:I645"/>
    <mergeCell ref="M645:N645"/>
    <mergeCell ref="C646:D646"/>
    <mergeCell ref="H646:I646"/>
    <mergeCell ref="M646:N646"/>
    <mergeCell ref="C643:D643"/>
    <mergeCell ref="H643:J643"/>
    <mergeCell ref="M643:N643"/>
    <mergeCell ref="C644:D644"/>
    <mergeCell ref="H644:I644"/>
    <mergeCell ref="M644:N644"/>
    <mergeCell ref="C649:E649"/>
    <mergeCell ref="H649:I649"/>
    <mergeCell ref="M649:N649"/>
    <mergeCell ref="C650:D650"/>
    <mergeCell ref="H650:I650"/>
    <mergeCell ref="M650:N650"/>
    <mergeCell ref="C647:D647"/>
    <mergeCell ref="H647:I647"/>
    <mergeCell ref="M647:N647"/>
    <mergeCell ref="C648:D648"/>
    <mergeCell ref="H648:I648"/>
    <mergeCell ref="M648:N648"/>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3:D683"/>
    <mergeCell ref="H683:I683"/>
    <mergeCell ref="M683:N683"/>
    <mergeCell ref="C684:D684"/>
    <mergeCell ref="H684:I684"/>
    <mergeCell ref="M684:N684"/>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5:D685"/>
    <mergeCell ref="H685:I685"/>
    <mergeCell ref="M685:N685"/>
    <mergeCell ref="C686:D686"/>
    <mergeCell ref="H686:I686"/>
    <mergeCell ref="M686:N686"/>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95250</xdr:rowOff>
                  </from>
                  <to>
                    <xdr:col>1</xdr:col>
                    <xdr:colOff>1704975</xdr:colOff>
                    <xdr:row>399</xdr:row>
                    <xdr:rowOff>285750</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DBFCE-C012-40AC-9B69-6D07CE8BEFF2}">
  <sheetPr codeName="Feuil8"/>
  <dimension ref="A1:CZ1072"/>
  <sheetViews>
    <sheetView showGridLines="false" zoomScaleNormal="100" workbookViewId="0"/>
  </sheetViews>
  <sheetFormatPr defaultColWidth="9.140625" defaultRowHeight="15" customHeight="true" x14ac:dyDescent="0.2"/>
  <cols>
    <col min="1" max="1" width="31.5703125" style="760" customWidth="true"/>
    <col min="2" max="2" width="41.5703125" style="760" customWidth="true"/>
    <col min="3" max="7" width="10.7109375" style="760" customWidth="true"/>
    <col min="8" max="17" width="10.7109375" style="629" customWidth="true"/>
    <col min="18" max="24" width="12.5703125" style="629" customWidth="true"/>
    <col min="25" max="52" width="12.5703125" style="417" customWidth="true"/>
    <col min="53" max="53" width="31.5703125" style="629" customWidth="true"/>
    <col min="54" max="54" width="41.5703125" style="760" customWidth="true"/>
    <col min="55" max="69" width="9.140625" style="629" customWidth="true"/>
    <col min="70" max="76" width="12.5703125" style="629" customWidth="true"/>
    <col min="77" max="104" width="12.5703125" style="417" customWidth="true"/>
    <col min="105" max="115" width="10.5703125" style="629" customWidth="true"/>
    <col min="116" max="16384" width="9.140625" style="629"/>
  </cols>
  <sheetData>
    <row r="1" s="377" customFormat="true" ht="18" customHeight="true" x14ac:dyDescent="0.2">
      <c r="A1" s="388"/>
      <c r="B1" s="388"/>
      <c r="C1" s="388"/>
      <c r="D1" s="388"/>
      <c r="E1" s="388"/>
      <c r="F1" s="388"/>
      <c r="G1" s="388"/>
      <c r="Y1" s="417"/>
      <c r="Z1" s="417"/>
      <c r="AA1" s="417"/>
      <c r="AB1" s="417"/>
      <c r="AC1" s="417"/>
      <c r="AD1" s="417"/>
      <c r="AE1" s="417"/>
      <c r="AF1" s="417"/>
      <c r="AG1" s="417"/>
      <c r="AH1" s="417"/>
      <c r="AI1" s="417"/>
      <c r="AJ1" s="417"/>
      <c r="AK1" s="417"/>
      <c r="AL1" s="417"/>
      <c r="AM1" s="417"/>
      <c r="AN1" s="417"/>
      <c r="AO1" s="417"/>
      <c r="AP1" s="417"/>
      <c r="AQ1" s="417"/>
      <c r="AR1" s="417"/>
      <c r="AS1" s="417"/>
      <c r="AT1" s="417"/>
      <c r="AU1" s="417"/>
      <c r="AV1" s="417"/>
      <c r="AW1" s="417"/>
      <c r="AX1" s="417"/>
      <c r="AY1" s="417"/>
      <c r="AZ1" s="417"/>
      <c r="BB1" s="388"/>
      <c r="BY1" s="417"/>
      <c r="BZ1" s="417"/>
      <c r="CA1" s="417"/>
      <c r="CB1" s="417"/>
      <c r="CC1" s="417"/>
      <c r="CD1" s="417"/>
      <c r="CE1" s="417"/>
      <c r="CF1" s="417"/>
      <c r="CG1" s="417"/>
      <c r="CH1" s="417"/>
      <c r="CI1" s="417"/>
      <c r="CJ1" s="417"/>
      <c r="CK1" s="417"/>
      <c r="CL1" s="417"/>
      <c r="CM1" s="417"/>
      <c r="CN1" s="417"/>
      <c r="CO1" s="417"/>
      <c r="CP1" s="417"/>
      <c r="CQ1" s="417"/>
      <c r="CR1" s="417"/>
      <c r="CS1" s="417"/>
      <c r="CT1" s="417"/>
      <c r="CU1" s="417"/>
      <c r="CV1" s="417"/>
      <c r="CW1" s="417"/>
      <c r="CX1" s="417"/>
      <c r="CY1" s="417"/>
      <c r="CZ1" s="417"/>
    </row>
    <row r="2" s="377" customFormat="true" ht="22.5" customHeight="true" x14ac:dyDescent="0.35">
      <c r="A2" s="434" t="str">
        <f>A1026</f>
        <v>Central African Republic</v>
      </c>
      <c r="B2" s="435"/>
      <c r="C2" s="388"/>
      <c r="D2" s="388"/>
      <c r="E2" s="388"/>
      <c r="F2" s="388"/>
      <c r="G2" s="388"/>
      <c r="Y2" s="417"/>
      <c r="Z2" s="417"/>
      <c r="AA2" s="417"/>
      <c r="AB2" s="417"/>
      <c r="AC2" s="417"/>
      <c r="AD2" s="417"/>
      <c r="AE2" s="417"/>
      <c r="AF2" s="417"/>
      <c r="AG2" s="417"/>
      <c r="AH2" s="417"/>
      <c r="AI2" s="417"/>
      <c r="AJ2" s="417"/>
      <c r="AK2" s="417"/>
      <c r="AL2" s="417"/>
      <c r="AM2" s="417"/>
      <c r="AN2" s="417"/>
      <c r="AO2" s="417"/>
      <c r="AP2" s="417"/>
      <c r="AQ2" s="417"/>
      <c r="AR2" s="417"/>
      <c r="AS2" s="417"/>
      <c r="AT2" s="417"/>
      <c r="AU2" s="417"/>
      <c r="AV2" s="417"/>
      <c r="AW2" s="417"/>
      <c r="AX2" s="417"/>
      <c r="AY2" s="417"/>
      <c r="AZ2" s="417"/>
      <c r="BB2" s="388"/>
      <c r="BY2" s="417"/>
      <c r="BZ2" s="417"/>
      <c r="CA2" s="417"/>
      <c r="CB2" s="417"/>
      <c r="CC2" s="417"/>
      <c r="CD2" s="417"/>
      <c r="CE2" s="417"/>
      <c r="CF2" s="417"/>
      <c r="CG2" s="417"/>
      <c r="CH2" s="417"/>
      <c r="CI2" s="417"/>
      <c r="CJ2" s="417"/>
      <c r="CK2" s="417"/>
      <c r="CL2" s="417"/>
      <c r="CM2" s="417"/>
      <c r="CN2" s="417"/>
      <c r="CO2" s="417"/>
      <c r="CP2" s="417"/>
      <c r="CQ2" s="417"/>
      <c r="CR2" s="417"/>
      <c r="CS2" s="417"/>
      <c r="CT2" s="417"/>
      <c r="CU2" s="417"/>
      <c r="CV2" s="417"/>
      <c r="CW2" s="417"/>
      <c r="CX2" s="417"/>
      <c r="CY2" s="417"/>
      <c r="CZ2" s="417"/>
    </row>
    <row r="3" s="377" customFormat="true" ht="22.5" customHeight="true" x14ac:dyDescent="0.35">
      <c r="A3" s="392" t="str">
        <f>A1034</f>
        <v>2019</v>
      </c>
      <c r="B3" s="437"/>
      <c r="C3" s="388"/>
      <c r="D3" s="388"/>
      <c r="E3" s="388"/>
      <c r="F3" s="388"/>
      <c r="G3" s="388"/>
      <c r="Y3" s="417"/>
      <c r="Z3" s="417"/>
      <c r="AA3" s="417"/>
      <c r="AB3" s="417"/>
      <c r="AC3" s="417"/>
      <c r="AD3" s="417"/>
      <c r="AE3" s="417"/>
      <c r="AF3" s="417"/>
      <c r="AG3" s="417"/>
      <c r="AH3" s="417"/>
      <c r="AI3" s="417"/>
      <c r="AJ3" s="417"/>
      <c r="AK3" s="417"/>
      <c r="AL3" s="417"/>
      <c r="AM3" s="417"/>
      <c r="AN3" s="417"/>
      <c r="AO3" s="417"/>
      <c r="AP3" s="417"/>
      <c r="AQ3" s="417"/>
      <c r="AR3" s="417"/>
      <c r="AS3" s="417"/>
      <c r="AT3" s="417"/>
      <c r="AU3" s="417"/>
      <c r="AV3" s="417"/>
      <c r="AW3" s="417"/>
      <c r="AX3" s="417"/>
      <c r="AY3" s="417"/>
      <c r="AZ3" s="417"/>
      <c r="BB3" s="388"/>
      <c r="BY3" s="417"/>
      <c r="BZ3" s="417"/>
      <c r="CA3" s="417"/>
      <c r="CB3" s="417"/>
      <c r="CC3" s="417"/>
      <c r="CD3" s="417"/>
      <c r="CE3" s="417"/>
      <c r="CF3" s="417"/>
      <c r="CG3" s="417"/>
      <c r="CH3" s="417"/>
      <c r="CI3" s="417"/>
      <c r="CJ3" s="417"/>
      <c r="CK3" s="417"/>
      <c r="CL3" s="417"/>
      <c r="CM3" s="417"/>
      <c r="CN3" s="417"/>
      <c r="CO3" s="417"/>
      <c r="CP3" s="417"/>
      <c r="CQ3" s="417"/>
      <c r="CR3" s="417"/>
      <c r="CS3" s="417"/>
      <c r="CT3" s="417"/>
      <c r="CU3" s="417"/>
      <c r="CV3" s="417"/>
      <c r="CW3" s="417"/>
      <c r="CX3" s="417"/>
      <c r="CY3" s="417"/>
      <c r="CZ3" s="417"/>
    </row>
    <row r="4" s="377" customFormat="true" ht="22.5" customHeight="true" x14ac:dyDescent="0.35">
      <c r="A4" s="436" t="s">
        <v>96</v>
      </c>
      <c r="B4" s="437"/>
      <c r="C4" s="388"/>
      <c r="D4" s="388"/>
      <c r="E4" s="388"/>
      <c r="F4" s="388"/>
      <c r="G4" s="388"/>
      <c r="Y4" s="417"/>
      <c r="Z4" s="417"/>
      <c r="AA4" s="417"/>
      <c r="AB4" s="417"/>
      <c r="AC4" s="417"/>
      <c r="AD4" s="417"/>
      <c r="AE4" s="417"/>
      <c r="AF4" s="417"/>
      <c r="AG4" s="417"/>
      <c r="AH4" s="417"/>
      <c r="AI4" s="417"/>
      <c r="AJ4" s="417"/>
      <c r="AK4" s="417"/>
      <c r="AL4" s="417"/>
      <c r="AM4" s="417"/>
      <c r="AN4" s="417"/>
      <c r="AO4" s="417"/>
      <c r="AP4" s="417"/>
      <c r="AQ4" s="417"/>
      <c r="AR4" s="417"/>
      <c r="AS4" s="417"/>
      <c r="AT4" s="417"/>
      <c r="AU4" s="417"/>
      <c r="AV4" s="417"/>
      <c r="AW4" s="417"/>
      <c r="AX4" s="417"/>
      <c r="AY4" s="417"/>
      <c r="AZ4" s="417"/>
      <c r="BB4" s="388"/>
      <c r="BY4" s="417"/>
      <c r="BZ4" s="417"/>
      <c r="CA4" s="417"/>
      <c r="CB4" s="417"/>
      <c r="CC4" s="417"/>
      <c r="CD4" s="417"/>
      <c r="CE4" s="417"/>
      <c r="CF4" s="417"/>
      <c r="CG4" s="417"/>
      <c r="CH4" s="417"/>
      <c r="CI4" s="417"/>
      <c r="CJ4" s="417"/>
      <c r="CK4" s="417"/>
      <c r="CL4" s="417"/>
      <c r="CM4" s="417"/>
      <c r="CN4" s="417"/>
      <c r="CO4" s="417"/>
      <c r="CP4" s="417"/>
      <c r="CQ4" s="417"/>
      <c r="CR4" s="417"/>
      <c r="CS4" s="417"/>
      <c r="CT4" s="417"/>
      <c r="CU4" s="417"/>
      <c r="CV4" s="417"/>
      <c r="CW4" s="417"/>
      <c r="CX4" s="417"/>
      <c r="CY4" s="417"/>
      <c r="CZ4" s="417"/>
    </row>
    <row r="5" s="377" customFormat="true" ht="20.1" customHeight="true" x14ac:dyDescent="0.35">
      <c r="A5" s="436" t="s">
        <v>97</v>
      </c>
      <c r="B5" s="437"/>
      <c r="C5" s="388"/>
      <c r="D5" s="388"/>
      <c r="E5" s="388"/>
      <c r="F5" s="388"/>
      <c r="G5" s="388"/>
      <c r="Y5" s="417"/>
      <c r="Z5" s="417"/>
      <c r="AA5" s="417"/>
      <c r="AB5" s="417"/>
      <c r="AC5" s="417"/>
      <c r="AD5" s="417"/>
      <c r="AE5" s="417"/>
      <c r="AF5" s="417"/>
      <c r="AG5" s="417"/>
      <c r="AH5" s="417"/>
      <c r="AI5" s="417"/>
      <c r="AJ5" s="417"/>
      <c r="AK5" s="417"/>
      <c r="AL5" s="417"/>
      <c r="AM5" s="417"/>
      <c r="AN5" s="417"/>
      <c r="AO5" s="417"/>
      <c r="AP5" s="417"/>
      <c r="AQ5" s="417"/>
      <c r="AR5" s="417"/>
      <c r="AS5" s="417"/>
      <c r="AT5" s="417"/>
      <c r="AU5" s="417"/>
      <c r="AV5" s="417"/>
      <c r="AW5" s="417"/>
      <c r="AX5" s="417"/>
      <c r="AY5" s="417"/>
      <c r="AZ5" s="417"/>
      <c r="BB5" s="388"/>
      <c r="BY5" s="417"/>
      <c r="BZ5" s="417"/>
      <c r="CA5" s="417"/>
      <c r="CB5" s="417"/>
      <c r="CC5" s="417"/>
      <c r="CD5" s="417"/>
      <c r="CE5" s="417"/>
      <c r="CF5" s="417"/>
      <c r="CG5" s="417"/>
      <c r="CH5" s="417"/>
      <c r="CI5" s="417"/>
      <c r="CJ5" s="417"/>
      <c r="CK5" s="417"/>
      <c r="CL5" s="417"/>
      <c r="CM5" s="417"/>
      <c r="CN5" s="417"/>
      <c r="CO5" s="417"/>
      <c r="CP5" s="417"/>
      <c r="CQ5" s="417"/>
      <c r="CR5" s="417"/>
      <c r="CS5" s="417"/>
      <c r="CT5" s="417"/>
      <c r="CU5" s="417"/>
      <c r="CV5" s="417"/>
      <c r="CW5" s="417"/>
      <c r="CX5" s="417"/>
      <c r="CY5" s="417"/>
      <c r="CZ5" s="417"/>
    </row>
    <row r="6" s="377" customFormat="true" ht="15" customHeight="true" x14ac:dyDescent="0.2">
      <c r="A6" s="438" t="s">
        <v>98</v>
      </c>
      <c r="B6" s="439"/>
      <c r="C6" s="388"/>
      <c r="D6" s="388"/>
      <c r="E6" s="388"/>
      <c r="F6" s="388"/>
      <c r="G6" s="388"/>
      <c r="Y6" s="417"/>
      <c r="Z6" s="417"/>
      <c r="AA6" s="417"/>
      <c r="AB6" s="417"/>
      <c r="AC6" s="417"/>
      <c r="AD6" s="417"/>
      <c r="AE6" s="417"/>
      <c r="AF6" s="417"/>
      <c r="AG6" s="417"/>
      <c r="AH6" s="417"/>
      <c r="AI6" s="417"/>
      <c r="AJ6" s="417"/>
      <c r="AK6" s="417"/>
      <c r="AL6" s="417"/>
      <c r="AM6" s="417"/>
      <c r="AN6" s="417"/>
      <c r="AO6" s="417"/>
      <c r="AP6" s="417"/>
      <c r="AQ6" s="417"/>
      <c r="AR6" s="417"/>
      <c r="AS6" s="417"/>
      <c r="AT6" s="417"/>
      <c r="AU6" s="417"/>
      <c r="AV6" s="417"/>
      <c r="AW6" s="417"/>
      <c r="AX6" s="417"/>
      <c r="AY6" s="417"/>
      <c r="AZ6" s="417"/>
      <c r="BB6" s="388"/>
      <c r="BY6" s="417"/>
      <c r="BZ6" s="417"/>
      <c r="CA6" s="417"/>
      <c r="CB6" s="417"/>
      <c r="CC6" s="417"/>
      <c r="CD6" s="417"/>
      <c r="CE6" s="417"/>
      <c r="CF6" s="417"/>
      <c r="CG6" s="417"/>
      <c r="CH6" s="417"/>
      <c r="CI6" s="417"/>
      <c r="CJ6" s="417"/>
      <c r="CK6" s="417"/>
      <c r="CL6" s="417"/>
      <c r="CM6" s="417"/>
      <c r="CN6" s="417"/>
      <c r="CO6" s="417"/>
      <c r="CP6" s="417"/>
      <c r="CQ6" s="417"/>
      <c r="CR6" s="417"/>
      <c r="CS6" s="417"/>
      <c r="CT6" s="417"/>
      <c r="CU6" s="417"/>
      <c r="CV6" s="417"/>
      <c r="CW6" s="417"/>
      <c r="CX6" s="417"/>
      <c r="CY6" s="417"/>
      <c r="CZ6" s="417"/>
    </row>
    <row r="7" s="377" customFormat="true" ht="15" customHeight="true" x14ac:dyDescent="0.2">
      <c r="A7" s="440" t="s">
        <v>41</v>
      </c>
      <c r="B7" s="441"/>
      <c r="C7" s="388"/>
      <c r="D7" s="388"/>
      <c r="E7" s="388"/>
      <c r="F7" s="388"/>
      <c r="G7" s="388"/>
      <c r="Y7" s="417"/>
      <c r="Z7" s="417"/>
      <c r="AA7" s="417"/>
      <c r="AB7" s="417"/>
      <c r="AC7" s="417"/>
      <c r="AD7" s="417"/>
      <c r="AE7" s="417"/>
      <c r="AF7" s="417"/>
      <c r="AG7" s="417"/>
      <c r="AH7" s="417"/>
      <c r="AI7" s="417"/>
      <c r="AJ7" s="417"/>
      <c r="AK7" s="417"/>
      <c r="AL7" s="417"/>
      <c r="AM7" s="417"/>
      <c r="AN7" s="417"/>
      <c r="AO7" s="417"/>
      <c r="AP7" s="417"/>
      <c r="AQ7" s="417"/>
      <c r="AR7" s="417"/>
      <c r="AS7" s="417"/>
      <c r="AT7" s="417"/>
      <c r="AU7" s="417"/>
      <c r="AV7" s="417"/>
      <c r="AW7" s="417"/>
      <c r="AX7" s="417"/>
      <c r="AY7" s="417"/>
      <c r="AZ7" s="417"/>
      <c r="BB7" s="388"/>
      <c r="BY7" s="417"/>
      <c r="BZ7" s="417"/>
      <c r="CA7" s="417"/>
      <c r="CB7" s="417"/>
      <c r="CC7" s="417"/>
      <c r="CD7" s="417"/>
      <c r="CE7" s="417"/>
      <c r="CF7" s="417"/>
      <c r="CG7" s="417"/>
      <c r="CH7" s="417"/>
      <c r="CI7" s="417"/>
      <c r="CJ7" s="417"/>
      <c r="CK7" s="417"/>
      <c r="CL7" s="417"/>
      <c r="CM7" s="417"/>
      <c r="CN7" s="417"/>
      <c r="CO7" s="417"/>
      <c r="CP7" s="417"/>
      <c r="CQ7" s="417"/>
      <c r="CR7" s="417"/>
      <c r="CS7" s="417"/>
      <c r="CT7" s="417"/>
      <c r="CU7" s="417"/>
      <c r="CV7" s="417"/>
      <c r="CW7" s="417"/>
      <c r="CX7" s="417"/>
      <c r="CY7" s="417"/>
      <c r="CZ7" s="417"/>
    </row>
    <row r="8" s="377" customFormat="true" ht="15" customHeight="true" x14ac:dyDescent="0.2">
      <c r="A8" s="440" t="s">
        <v>40</v>
      </c>
      <c r="B8" s="441"/>
      <c r="C8" s="388"/>
      <c r="D8" s="388"/>
      <c r="E8" s="388"/>
      <c r="F8" s="388"/>
      <c r="G8" s="388"/>
      <c r="Y8" s="417"/>
      <c r="Z8" s="417"/>
      <c r="AA8" s="417"/>
      <c r="AB8" s="417"/>
      <c r="AC8" s="417"/>
      <c r="AD8" s="417"/>
      <c r="AE8" s="417"/>
      <c r="AF8" s="417"/>
      <c r="AG8" s="417"/>
      <c r="AH8" s="417"/>
      <c r="AI8" s="417"/>
      <c r="AJ8" s="417"/>
      <c r="AK8" s="417"/>
      <c r="AL8" s="417"/>
      <c r="AM8" s="417"/>
      <c r="AN8" s="417"/>
      <c r="AO8" s="417"/>
      <c r="AP8" s="417"/>
      <c r="AQ8" s="417"/>
      <c r="AR8" s="417"/>
      <c r="AS8" s="417"/>
      <c r="AT8" s="417"/>
      <c r="AU8" s="417"/>
      <c r="AV8" s="417"/>
      <c r="AW8" s="417"/>
      <c r="AX8" s="417"/>
      <c r="AY8" s="417"/>
      <c r="AZ8" s="417"/>
      <c r="BB8" s="388"/>
      <c r="BY8" s="417"/>
      <c r="BZ8" s="417"/>
      <c r="CA8" s="417"/>
      <c r="CB8" s="417"/>
      <c r="CC8" s="417"/>
      <c r="CD8" s="417"/>
      <c r="CE8" s="417"/>
      <c r="CF8" s="417"/>
      <c r="CG8" s="417"/>
      <c r="CH8" s="417"/>
      <c r="CI8" s="417"/>
      <c r="CJ8" s="417"/>
      <c r="CK8" s="417"/>
      <c r="CL8" s="417"/>
      <c r="CM8" s="417"/>
      <c r="CN8" s="417"/>
      <c r="CO8" s="417"/>
      <c r="CP8" s="417"/>
      <c r="CQ8" s="417"/>
      <c r="CR8" s="417"/>
      <c r="CS8" s="417"/>
      <c r="CT8" s="417"/>
      <c r="CU8" s="417"/>
      <c r="CV8" s="417"/>
      <c r="CW8" s="417"/>
      <c r="CX8" s="417"/>
      <c r="CY8" s="417"/>
      <c r="CZ8" s="417"/>
    </row>
    <row r="9" s="377" customFormat="true" ht="15" customHeight="true" x14ac:dyDescent="0.2">
      <c r="A9" s="440" t="s">
        <v>136</v>
      </c>
      <c r="B9" s="442" t="str">
        <f>A1025</f>
        <v>MICS19</v>
      </c>
      <c r="C9" s="388"/>
      <c r="D9" s="388"/>
      <c r="E9" s="388"/>
      <c r="F9" s="388"/>
      <c r="G9" s="388"/>
      <c r="Y9" s="417"/>
      <c r="Z9" s="417"/>
      <c r="AA9" s="417"/>
      <c r="AB9" s="417"/>
      <c r="AC9" s="417"/>
      <c r="AD9" s="417"/>
      <c r="AE9" s="417"/>
      <c r="AF9" s="417"/>
      <c r="AG9" s="417"/>
      <c r="AH9" s="417"/>
      <c r="AI9" s="417"/>
      <c r="AJ9" s="417"/>
      <c r="AK9" s="417"/>
      <c r="AL9" s="417"/>
      <c r="AM9" s="417"/>
      <c r="AN9" s="417"/>
      <c r="AO9" s="417"/>
      <c r="AP9" s="417"/>
      <c r="AQ9" s="417"/>
      <c r="AR9" s="417"/>
      <c r="AS9" s="417"/>
      <c r="AT9" s="417"/>
      <c r="AU9" s="417"/>
      <c r="AV9" s="417"/>
      <c r="AW9" s="417"/>
      <c r="AX9" s="417"/>
      <c r="AY9" s="417"/>
      <c r="AZ9" s="417"/>
      <c r="BB9" s="388"/>
      <c r="BY9" s="417"/>
      <c r="BZ9" s="417"/>
      <c r="CA9" s="417"/>
      <c r="CB9" s="417"/>
      <c r="CC9" s="417"/>
      <c r="CD9" s="417"/>
      <c r="CE9" s="417"/>
      <c r="CF9" s="417"/>
      <c r="CG9" s="417"/>
      <c r="CH9" s="417"/>
      <c r="CI9" s="417"/>
      <c r="CJ9" s="417"/>
      <c r="CK9" s="417"/>
      <c r="CL9" s="417"/>
      <c r="CM9" s="417"/>
      <c r="CN9" s="417"/>
      <c r="CO9" s="417"/>
      <c r="CP9" s="417"/>
      <c r="CQ9" s="417"/>
      <c r="CR9" s="417"/>
      <c r="CS9" s="417"/>
      <c r="CT9" s="417"/>
      <c r="CU9" s="417"/>
      <c r="CV9" s="417"/>
      <c r="CW9" s="417"/>
      <c r="CX9" s="417"/>
      <c r="CY9" s="417"/>
      <c r="CZ9" s="417"/>
    </row>
    <row r="10" s="377" customFormat="true" ht="15" customHeight="true" x14ac:dyDescent="0.2">
      <c r="A10" s="488" t="str">
        <f>B1028</f>
        <v/>
      </c>
      <c r="B10" s="430"/>
      <c r="C10" s="388"/>
      <c r="D10" s="388"/>
      <c r="E10" s="388"/>
      <c r="F10" s="388"/>
      <c r="G10" s="388"/>
      <c r="Y10" s="417"/>
      <c r="Z10" s="417"/>
      <c r="AA10" s="417"/>
      <c r="AB10" s="417"/>
      <c r="AC10" s="417"/>
      <c r="AD10" s="417"/>
      <c r="AE10" s="417"/>
      <c r="AF10" s="417"/>
      <c r="AG10" s="417"/>
      <c r="AH10" s="417"/>
      <c r="AI10" s="417"/>
      <c r="AJ10" s="417"/>
      <c r="AK10" s="417"/>
      <c r="AL10" s="417"/>
      <c r="AM10" s="417"/>
      <c r="AN10" s="417"/>
      <c r="AO10" s="417"/>
      <c r="AP10" s="417"/>
      <c r="AQ10" s="417"/>
      <c r="AR10" s="417"/>
      <c r="AS10" s="417"/>
      <c r="AT10" s="417"/>
      <c r="AU10" s="417"/>
      <c r="AV10" s="417"/>
      <c r="AW10" s="417"/>
      <c r="AX10" s="417"/>
      <c r="AY10" s="417"/>
      <c r="AZ10" s="417"/>
      <c r="BB10" s="388"/>
      <c r="BY10" s="417"/>
      <c r="BZ10" s="417"/>
      <c r="CA10" s="417"/>
      <c r="CB10" s="417"/>
      <c r="CC10" s="417"/>
      <c r="CD10" s="417"/>
      <c r="CE10" s="417"/>
      <c r="CF10" s="417"/>
      <c r="CG10" s="417"/>
      <c r="CH10" s="417"/>
      <c r="CI10" s="417"/>
      <c r="CJ10" s="417"/>
      <c r="CK10" s="417"/>
      <c r="CL10" s="417"/>
      <c r="CM10" s="417"/>
      <c r="CN10" s="417"/>
      <c r="CO10" s="417"/>
      <c r="CP10" s="417"/>
      <c r="CQ10" s="417"/>
      <c r="CR10" s="417"/>
      <c r="CS10" s="417"/>
      <c r="CT10" s="417"/>
      <c r="CU10" s="417"/>
      <c r="CV10" s="417"/>
      <c r="CW10" s="417"/>
      <c r="CX10" s="417"/>
      <c r="CY10" s="417"/>
      <c r="CZ10" s="417"/>
    </row>
    <row r="11" s="377" customFormat="true" ht="15" customHeight="true" x14ac:dyDescent="0.2">
      <c r="A11" s="488" t="str">
        <f>B1027</f>
        <v/>
      </c>
      <c r="B11" s="639"/>
      <c r="C11" s="388"/>
      <c r="D11" s="388"/>
      <c r="E11" s="388"/>
      <c r="F11" s="388"/>
      <c r="G11" s="388"/>
      <c r="Y11" s="417"/>
      <c r="Z11" s="417"/>
      <c r="AA11" s="417"/>
      <c r="AB11" s="417"/>
      <c r="AC11" s="417"/>
      <c r="AD11" s="417"/>
      <c r="AE11" s="417"/>
      <c r="AF11" s="417"/>
      <c r="AG11" s="417"/>
      <c r="AH11" s="417"/>
      <c r="AI11" s="417"/>
      <c r="AJ11" s="417"/>
      <c r="AK11" s="417"/>
      <c r="AL11" s="417"/>
      <c r="AM11" s="417"/>
      <c r="AN11" s="417"/>
      <c r="AO11" s="417"/>
      <c r="AP11" s="417"/>
      <c r="AQ11" s="417"/>
      <c r="AR11" s="417"/>
      <c r="AS11" s="417"/>
      <c r="AT11" s="417"/>
      <c r="AU11" s="417"/>
      <c r="AV11" s="417"/>
      <c r="AW11" s="417"/>
      <c r="AX11" s="417"/>
      <c r="AY11" s="417"/>
      <c r="AZ11" s="417"/>
      <c r="BB11" s="388"/>
      <c r="BY11" s="417"/>
      <c r="BZ11" s="417"/>
      <c r="CA11" s="417"/>
      <c r="CB11" s="417"/>
      <c r="CC11" s="417"/>
      <c r="CD11" s="417"/>
      <c r="CE11" s="417"/>
      <c r="CF11" s="417"/>
      <c r="CG11" s="417"/>
      <c r="CH11" s="417"/>
      <c r="CI11" s="417"/>
      <c r="CJ11" s="417"/>
      <c r="CK11" s="417"/>
      <c r="CL11" s="417"/>
      <c r="CM11" s="417"/>
      <c r="CN11" s="417"/>
      <c r="CO11" s="417"/>
      <c r="CP11" s="417"/>
      <c r="CQ11" s="417"/>
      <c r="CR11" s="417"/>
      <c r="CS11" s="417"/>
      <c r="CT11" s="417"/>
      <c r="CU11" s="417"/>
      <c r="CV11" s="417"/>
      <c r="CW11" s="417"/>
      <c r="CX11" s="417"/>
      <c r="CY11" s="417"/>
      <c r="CZ11" s="417"/>
    </row>
    <row r="12" s="377" customFormat="true" ht="18" customHeight="true" x14ac:dyDescent="0.2">
      <c r="A12" s="638"/>
      <c r="B12" s="430"/>
      <c r="C12" s="388"/>
      <c r="D12" s="388"/>
      <c r="E12" s="388"/>
      <c r="F12" s="388"/>
      <c r="G12" s="388"/>
      <c r="Y12" s="417"/>
      <c r="Z12" s="417"/>
      <c r="AA12" s="417"/>
      <c r="AB12" s="417"/>
      <c r="AC12" s="417"/>
      <c r="AD12" s="417"/>
      <c r="AE12" s="417"/>
      <c r="AF12" s="417"/>
      <c r="AG12" s="417"/>
      <c r="AH12" s="417"/>
      <c r="AI12" s="417"/>
      <c r="AJ12" s="417"/>
      <c r="AK12" s="417"/>
      <c r="AL12" s="417"/>
      <c r="AM12" s="417"/>
      <c r="AN12" s="417"/>
      <c r="AO12" s="417"/>
      <c r="AP12" s="417"/>
      <c r="AQ12" s="417"/>
      <c r="AR12" s="417"/>
      <c r="AS12" s="417"/>
      <c r="AT12" s="417"/>
      <c r="AU12" s="417"/>
      <c r="AV12" s="417"/>
      <c r="AW12" s="417"/>
      <c r="AX12" s="417"/>
      <c r="AY12" s="417"/>
      <c r="AZ12" s="417"/>
      <c r="BB12" s="388"/>
      <c r="BY12" s="417"/>
      <c r="BZ12" s="417"/>
      <c r="CA12" s="417"/>
      <c r="CB12" s="417"/>
      <c r="CC12" s="417"/>
      <c r="CD12" s="417"/>
      <c r="CE12" s="417"/>
      <c r="CF12" s="417"/>
      <c r="CG12" s="417"/>
      <c r="CH12" s="417"/>
      <c r="CI12" s="417"/>
      <c r="CJ12" s="417"/>
      <c r="CK12" s="417"/>
      <c r="CL12" s="417"/>
      <c r="CM12" s="417"/>
      <c r="CN12" s="417"/>
      <c r="CO12" s="417"/>
      <c r="CP12" s="417"/>
      <c r="CQ12" s="417"/>
      <c r="CR12" s="417"/>
      <c r="CS12" s="417"/>
      <c r="CT12" s="417"/>
      <c r="CU12" s="417"/>
      <c r="CV12" s="417"/>
      <c r="CW12" s="417"/>
      <c r="CX12" s="417"/>
      <c r="CY12" s="417"/>
      <c r="CZ12" s="417"/>
    </row>
    <row r="13" s="377" customFormat="true" ht="18" customHeight="true" x14ac:dyDescent="0.2">
      <c r="A13" s="489"/>
      <c r="B13" s="431"/>
      <c r="C13" s="388"/>
      <c r="D13" s="388"/>
      <c r="E13" s="388"/>
      <c r="F13" s="388"/>
      <c r="G13" s="388"/>
      <c r="Y13" s="417"/>
      <c r="Z13" s="417"/>
      <c r="AA13" s="417"/>
      <c r="AB13" s="417"/>
      <c r="AC13" s="417"/>
      <c r="AD13" s="417"/>
      <c r="AE13" s="417"/>
      <c r="AF13" s="417"/>
      <c r="AG13" s="417"/>
      <c r="AH13" s="417"/>
      <c r="AI13" s="417"/>
      <c r="AJ13" s="417"/>
      <c r="AK13" s="417"/>
      <c r="AL13" s="417"/>
      <c r="AM13" s="417"/>
      <c r="AN13" s="417"/>
      <c r="AO13" s="417"/>
      <c r="AP13" s="417"/>
      <c r="AQ13" s="417"/>
      <c r="AR13" s="417"/>
      <c r="AS13" s="417"/>
      <c r="AT13" s="417"/>
      <c r="AU13" s="417"/>
      <c r="AV13" s="417"/>
      <c r="AW13" s="417"/>
      <c r="AX13" s="417"/>
      <c r="AY13" s="417"/>
      <c r="AZ13" s="417"/>
      <c r="BB13" s="388"/>
      <c r="BY13" s="417"/>
      <c r="BZ13" s="417"/>
      <c r="CA13" s="417"/>
      <c r="CB13" s="417"/>
      <c r="CC13" s="417"/>
      <c r="CD13" s="417"/>
      <c r="CE13" s="417"/>
      <c r="CF13" s="417"/>
      <c r="CG13" s="417"/>
      <c r="CH13" s="417"/>
      <c r="CI13" s="417"/>
      <c r="CJ13" s="417"/>
      <c r="CK13" s="417"/>
      <c r="CL13" s="417"/>
      <c r="CM13" s="417"/>
      <c r="CN13" s="417"/>
      <c r="CO13" s="417"/>
      <c r="CP13" s="417"/>
      <c r="CQ13" s="417"/>
      <c r="CR13" s="417"/>
      <c r="CS13" s="417"/>
      <c r="CT13" s="417"/>
      <c r="CU13" s="417"/>
      <c r="CV13" s="417"/>
      <c r="CW13" s="417"/>
      <c r="CX13" s="417"/>
      <c r="CY13" s="417"/>
      <c r="CZ13" s="417"/>
    </row>
    <row r="14" s="384" customFormat="true" ht="15" customHeight="true" x14ac:dyDescent="0.2">
      <c r="A14" s="369" t="s">
        <v>96</v>
      </c>
      <c r="B14" s="414"/>
      <c r="C14" s="867" t="s">
        <v>115</v>
      </c>
      <c r="D14" s="868"/>
      <c r="E14" s="868"/>
      <c r="F14" s="868"/>
      <c r="G14" s="869"/>
      <c r="H14" s="856" t="s">
        <v>39</v>
      </c>
      <c r="I14" s="857"/>
      <c r="J14" s="857"/>
      <c r="K14" s="857"/>
      <c r="L14" s="858"/>
      <c r="M14" s="859" t="s">
        <v>38</v>
      </c>
      <c r="N14" s="860"/>
      <c r="O14" s="860"/>
      <c r="P14" s="860"/>
      <c r="Q14" s="861"/>
      <c r="R14" s="578" t="s">
        <v>143</v>
      </c>
      <c r="S14" s="531"/>
      <c r="T14" s="531"/>
      <c r="U14" s="531"/>
      <c r="V14" s="531"/>
      <c r="W14" s="531"/>
      <c r="X14" s="531"/>
      <c r="Y14" s="3"/>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21"/>
      <c r="BA14" s="423" t="s">
        <v>131</v>
      </c>
      <c r="BB14" s="369" t="s">
        <v>96</v>
      </c>
      <c r="BC14" s="859" t="s">
        <v>115</v>
      </c>
      <c r="BD14" s="860"/>
      <c r="BE14" s="860"/>
      <c r="BF14" s="860"/>
      <c r="BG14" s="889"/>
      <c r="BH14" s="859" t="s">
        <v>39</v>
      </c>
      <c r="BI14" s="860"/>
      <c r="BJ14" s="860"/>
      <c r="BK14" s="860"/>
      <c r="BL14" s="889"/>
      <c r="BM14" s="859" t="s">
        <v>38</v>
      </c>
      <c r="BN14" s="860"/>
      <c r="BO14" s="860"/>
      <c r="BP14" s="860"/>
      <c r="BQ14" s="889"/>
      <c r="BR14" s="578" t="s">
        <v>143</v>
      </c>
      <c r="BS14" s="531"/>
      <c r="BT14" s="531"/>
      <c r="BU14" s="531"/>
      <c r="BV14" s="531"/>
      <c r="BW14" s="531"/>
      <c r="BX14" s="531"/>
      <c r="BY14" s="3"/>
      <c r="BZ14" s="421"/>
      <c r="CA14" s="421"/>
      <c r="CB14" s="421"/>
      <c r="CC14" s="421"/>
      <c r="CD14" s="421"/>
      <c r="CE14" s="421"/>
      <c r="CF14" s="421"/>
      <c r="CG14" s="421"/>
      <c r="CH14" s="421"/>
      <c r="CI14" s="421"/>
      <c r="CJ14" s="421"/>
      <c r="CK14" s="421"/>
      <c r="CL14" s="421"/>
      <c r="CM14" s="421"/>
      <c r="CN14" s="421"/>
      <c r="CO14" s="421"/>
      <c r="CP14" s="421"/>
      <c r="CQ14" s="421"/>
      <c r="CR14" s="421"/>
      <c r="CS14" s="421"/>
      <c r="CT14" s="421"/>
      <c r="CU14" s="421"/>
      <c r="CV14" s="421"/>
      <c r="CW14" s="421"/>
      <c r="CX14" s="421"/>
      <c r="CY14" s="421"/>
      <c r="CZ14" s="421"/>
    </row>
    <row r="15" s="384" customFormat="true" ht="12.75" x14ac:dyDescent="0.2">
      <c r="A15" s="409" t="s">
        <v>87</v>
      </c>
      <c r="B15" s="451"/>
      <c r="C15" s="493" t="s">
        <v>0</v>
      </c>
      <c r="D15" s="632" t="s">
        <v>1</v>
      </c>
      <c r="E15" s="632" t="s">
        <v>2</v>
      </c>
      <c r="F15" s="632" t="s">
        <v>3</v>
      </c>
      <c r="G15" s="633" t="s">
        <v>4</v>
      </c>
      <c r="H15" s="456" t="s">
        <v>0</v>
      </c>
      <c r="I15" s="636" t="s">
        <v>1</v>
      </c>
      <c r="J15" s="636" t="s">
        <v>2</v>
      </c>
      <c r="K15" s="636" t="s">
        <v>3</v>
      </c>
      <c r="L15" s="637" t="s">
        <v>4</v>
      </c>
      <c r="M15" s="457" t="s">
        <v>0</v>
      </c>
      <c r="N15" s="636" t="s">
        <v>1</v>
      </c>
      <c r="O15" s="636" t="s">
        <v>2</v>
      </c>
      <c r="P15" s="636" t="s">
        <v>3</v>
      </c>
      <c r="Q15" s="637" t="s">
        <v>4</v>
      </c>
      <c r="R15" s="457" t="s">
        <v>490</v>
      </c>
      <c r="S15" s="636" t="s">
        <v>491</v>
      </c>
      <c r="T15" s="636" t="s">
        <v>492</v>
      </c>
      <c r="U15" s="636" t="s">
        <v>493</v>
      </c>
      <c r="V15" s="636" t="s">
        <v>494</v>
      </c>
      <c r="W15" s="636" t="s">
        <v>495</v>
      </c>
      <c r="X15" s="637" t="s">
        <v>496</v>
      </c>
      <c r="Y15" s="763"/>
      <c r="Z15" s="763"/>
      <c r="AA15" s="763"/>
      <c r="AB15" s="763"/>
      <c r="AC15" s="763"/>
      <c r="AD15" s="763"/>
      <c r="AE15" s="763"/>
      <c r="AF15" s="763"/>
      <c r="AG15" s="763"/>
      <c r="AH15" s="763"/>
      <c r="AI15" s="763"/>
      <c r="AJ15" s="763"/>
      <c r="AK15" s="763"/>
      <c r="AL15" s="763"/>
      <c r="AM15" s="763"/>
      <c r="AN15" s="763"/>
      <c r="AO15" s="763"/>
      <c r="AP15" s="763"/>
      <c r="AQ15" s="763"/>
      <c r="AR15" s="763"/>
      <c r="AS15" s="763"/>
      <c r="AT15" s="763"/>
      <c r="AU15" s="763"/>
      <c r="AV15" s="763"/>
      <c r="AW15" s="763"/>
      <c r="AX15" s="763"/>
      <c r="AY15" s="763"/>
      <c r="AZ15" s="421"/>
      <c r="BA15" s="409" t="s">
        <v>120</v>
      </c>
      <c r="BB15" s="408"/>
      <c r="BC15" s="532" t="s">
        <v>0</v>
      </c>
      <c r="BD15" s="604" t="s">
        <v>1</v>
      </c>
      <c r="BE15" s="604" t="s">
        <v>2</v>
      </c>
      <c r="BF15" s="604" t="s">
        <v>3</v>
      </c>
      <c r="BG15" s="533" t="s">
        <v>4</v>
      </c>
      <c r="BH15" s="532" t="s">
        <v>0</v>
      </c>
      <c r="BI15" s="604" t="s">
        <v>1</v>
      </c>
      <c r="BJ15" s="604" t="s">
        <v>2</v>
      </c>
      <c r="BK15" s="604" t="s">
        <v>3</v>
      </c>
      <c r="BL15" s="533" t="s">
        <v>4</v>
      </c>
      <c r="BM15" s="532" t="s">
        <v>0</v>
      </c>
      <c r="BN15" s="604" t="s">
        <v>1</v>
      </c>
      <c r="BO15" s="604" t="s">
        <v>2</v>
      </c>
      <c r="BP15" s="604" t="s">
        <v>3</v>
      </c>
      <c r="BQ15" s="533" t="s">
        <v>4</v>
      </c>
      <c r="BR15" s="532" t="s">
        <v>490</v>
      </c>
      <c r="BS15" s="604" t="s">
        <v>491</v>
      </c>
      <c r="BT15" s="604" t="s">
        <v>492</v>
      </c>
      <c r="BU15" s="604" t="s">
        <v>493</v>
      </c>
      <c r="BV15" s="604" t="s">
        <v>494</v>
      </c>
      <c r="BW15" s="604" t="s">
        <v>495</v>
      </c>
      <c r="BX15" s="605" t="s">
        <v>496</v>
      </c>
      <c r="BY15" s="763"/>
      <c r="BZ15" s="763"/>
      <c r="CA15" s="763"/>
      <c r="CB15" s="763"/>
      <c r="CC15" s="763"/>
      <c r="CD15" s="763"/>
      <c r="CE15" s="763"/>
      <c r="CF15" s="763"/>
      <c r="CG15" s="763"/>
      <c r="CH15" s="763"/>
      <c r="CI15" s="763"/>
      <c r="CJ15" s="763"/>
      <c r="CK15" s="763"/>
      <c r="CL15" s="763"/>
      <c r="CM15" s="763"/>
      <c r="CN15" s="763"/>
      <c r="CO15" s="763"/>
      <c r="CP15" s="763"/>
      <c r="CQ15" s="763"/>
      <c r="CR15" s="763"/>
      <c r="CS15" s="763"/>
      <c r="CT15" s="763"/>
      <c r="CU15" s="763"/>
      <c r="CV15" s="763"/>
      <c r="CW15" s="763"/>
      <c r="CX15" s="763"/>
      <c r="CY15" s="763"/>
      <c r="CZ15" s="763"/>
    </row>
    <row r="16" s="384" customFormat="true" ht="15" customHeight="true" x14ac:dyDescent="0.2">
      <c r="A16" s="862" t="s">
        <v>13</v>
      </c>
      <c r="B16" s="453" t="s">
        <v>14</v>
      </c>
      <c r="C16" s="543">
        <v>43.428634771648582</v>
      </c>
      <c r="D16" s="534">
        <v>45.788394013149599</v>
      </c>
      <c r="E16" s="534">
        <v>53.33773307345362</v>
      </c>
      <c r="F16" s="534">
        <v>64.174961559537863</v>
      </c>
      <c r="G16" s="550">
        <v>86.533413542513827</v>
      </c>
      <c r="H16" s="539">
        <v>74.295763337498883</v>
      </c>
      <c r="I16" s="534">
        <v>74.481948146505346</v>
      </c>
      <c r="J16" s="534">
        <v>82.937588304998059</v>
      </c>
      <c r="K16" s="534">
        <v>89.75163214056272</v>
      </c>
      <c r="L16" s="546">
        <v>94.146979590277681</v>
      </c>
      <c r="M16" s="543">
        <v>40.491220509821105</v>
      </c>
      <c r="N16" s="534">
        <v>41.601810081097938</v>
      </c>
      <c r="O16" s="534">
        <v>45.523723997019019</v>
      </c>
      <c r="P16" s="534">
        <v>48.057025007548951</v>
      </c>
      <c r="Q16" s="546">
        <v>50.1086434431963</v>
      </c>
      <c r="R16" s="543">
        <v>66.597597796788506</v>
      </c>
      <c r="S16" s="534">
        <v>48.954921468775815</v>
      </c>
      <c r="T16" s="534">
        <v>59.813786786646538</v>
      </c>
      <c r="U16" s="534">
        <v>50.625047939143585</v>
      </c>
      <c r="V16" s="534">
        <v>59.895168833083936</v>
      </c>
      <c r="W16" s="534">
        <v>26.973493733589809</v>
      </c>
      <c r="X16" s="546">
        <v>92.603357603665998</v>
      </c>
      <c r="Y16" s="81"/>
      <c r="Z16" s="81"/>
      <c r="AA16" s="81"/>
      <c r="AB16" s="81"/>
      <c r="AC16" s="81"/>
      <c r="AD16" s="81"/>
      <c r="AE16" s="81"/>
      <c r="AF16" s="81"/>
      <c r="AG16" s="81"/>
      <c r="AH16" s="81"/>
      <c r="AI16" s="81"/>
      <c r="AJ16" s="81"/>
      <c r="AK16" s="81"/>
      <c r="AL16" s="81"/>
      <c r="AM16" s="81"/>
      <c r="AN16" s="81"/>
      <c r="AO16" s="81"/>
      <c r="AP16" s="81"/>
      <c r="AQ16" s="81"/>
      <c r="AR16" s="81"/>
      <c r="AS16" s="81"/>
      <c r="AT16" s="81"/>
      <c r="AU16" s="81"/>
      <c r="AV16" s="81"/>
      <c r="AW16" s="81"/>
      <c r="AX16" s="81"/>
      <c r="AY16" s="81"/>
      <c r="AZ16" s="758"/>
      <c r="BA16" s="888" t="s">
        <v>13</v>
      </c>
      <c r="BB16" s="642" t="s">
        <v>14</v>
      </c>
      <c r="BC16" s="559">
        <v>3946.5859461822724</v>
      </c>
      <c r="BD16" s="555">
        <v>4159.8367434007178</v>
      </c>
      <c r="BE16" s="555">
        <v>4847.6179198384234</v>
      </c>
      <c r="BF16" s="555">
        <v>5831.9841973214188</v>
      </c>
      <c r="BG16" s="568">
        <v>7865.3025355384834</v>
      </c>
      <c r="BH16" s="559">
        <v>2408.7674576835439</v>
      </c>
      <c r="BI16" s="555">
        <v>2409.6587041354928</v>
      </c>
      <c r="BJ16" s="555">
        <v>2669.7169473281865</v>
      </c>
      <c r="BK16" s="555">
        <v>2899.5134248932718</v>
      </c>
      <c r="BL16" s="568">
        <v>3042.1131937161676</v>
      </c>
      <c r="BM16" s="559">
        <v>2375.8577852806307</v>
      </c>
      <c r="BN16" s="555">
        <v>2431.7385327185834</v>
      </c>
      <c r="BO16" s="555">
        <v>2665.3882310958129</v>
      </c>
      <c r="BP16" s="555">
        <v>2814.2214564877531</v>
      </c>
      <c r="BQ16" s="568">
        <v>2934.3516089418749</v>
      </c>
      <c r="BR16" s="559">
        <v>5140.2457241253287</v>
      </c>
      <c r="BS16" s="555">
        <v>3544.0191288752712</v>
      </c>
      <c r="BT16" s="555">
        <v>6525.4277442109951</v>
      </c>
      <c r="BU16" s="555">
        <v>3557.7041307029881</v>
      </c>
      <c r="BV16" s="555">
        <v>810.65478451342642</v>
      </c>
      <c r="BW16" s="555">
        <v>1351.633066561837</v>
      </c>
      <c r="BX16" s="563">
        <v>5721.6427632914765</v>
      </c>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5"/>
    </row>
    <row r="17" s="384" customFormat="true" ht="15" customHeight="true" x14ac:dyDescent="0.2">
      <c r="A17" s="863"/>
      <c r="B17" s="454" t="s">
        <v>52</v>
      </c>
      <c r="C17" s="544">
        <v>56.571365228351631</v>
      </c>
      <c r="D17" s="536">
        <v>54.211605986850287</v>
      </c>
      <c r="E17" s="536">
        <v>46.662266926546401</v>
      </c>
      <c r="F17" s="536">
        <v>35.825038440461974</v>
      </c>
      <c r="G17" s="552">
        <v>13.466586457486127</v>
      </c>
      <c r="H17" s="540">
        <v>25.704236662501135</v>
      </c>
      <c r="I17" s="536">
        <v>25.518051853494789</v>
      </c>
      <c r="J17" s="536">
        <v>17.062411695001895</v>
      </c>
      <c r="K17" s="536">
        <v>10.248367859437238</v>
      </c>
      <c r="L17" s="548">
        <v>5.8530204097223502</v>
      </c>
      <c r="M17" s="544">
        <v>59.508779490178696</v>
      </c>
      <c r="N17" s="536">
        <v>58.398189918901998</v>
      </c>
      <c r="O17" s="536">
        <v>54.476276002980704</v>
      </c>
      <c r="P17" s="536">
        <v>51.942974992451042</v>
      </c>
      <c r="Q17" s="548">
        <v>49.891356556803913</v>
      </c>
      <c r="R17" s="544">
        <v>33.40240220321121</v>
      </c>
      <c r="S17" s="536">
        <v>51.045078531224043</v>
      </c>
      <c r="T17" s="536">
        <v>40.186213213353675</v>
      </c>
      <c r="U17" s="536">
        <v>49.374952060856366</v>
      </c>
      <c r="V17" s="536">
        <v>40.104831166916263</v>
      </c>
      <c r="W17" s="536">
        <v>73.026506266409982</v>
      </c>
      <c r="X17" s="548">
        <v>7.3966423963340269</v>
      </c>
      <c r="Y17" s="81"/>
      <c r="Z17" s="81"/>
      <c r="AA17" s="81"/>
      <c r="AB17" s="81"/>
      <c r="AC17" s="81"/>
      <c r="AD17" s="81"/>
      <c r="AE17" s="81"/>
      <c r="AF17" s="81"/>
      <c r="AG17" s="81"/>
      <c r="AH17" s="81"/>
      <c r="AI17" s="81"/>
      <c r="AJ17" s="81"/>
      <c r="AK17" s="81"/>
      <c r="AL17" s="81"/>
      <c r="AM17" s="81"/>
      <c r="AN17" s="81"/>
      <c r="AO17" s="81"/>
      <c r="AP17" s="81"/>
      <c r="AQ17" s="81"/>
      <c r="AR17" s="81"/>
      <c r="AS17" s="81"/>
      <c r="AT17" s="81"/>
      <c r="AU17" s="81"/>
      <c r="AV17" s="81"/>
      <c r="AW17" s="81"/>
      <c r="AX17" s="81"/>
      <c r="AY17" s="81"/>
      <c r="AZ17" s="758"/>
      <c r="BA17" s="886"/>
      <c r="BB17" s="641" t="s">
        <v>52</v>
      </c>
      <c r="BC17" s="560">
        <v>5140.9342278544245</v>
      </c>
      <c r="BD17" s="556">
        <v>4925.0784038876609</v>
      </c>
      <c r="BE17" s="556">
        <v>4240.9159201029324</v>
      </c>
      <c r="BF17" s="556">
        <v>3255.6475761870502</v>
      </c>
      <c r="BG17" s="569">
        <v>1224.0217076040342</v>
      </c>
      <c r="BH17" s="560">
        <v>833.36553816627554</v>
      </c>
      <c r="BI17" s="556">
        <v>825.56642638300309</v>
      </c>
      <c r="BJ17" s="556">
        <v>549.22997636395132</v>
      </c>
      <c r="BK17" s="556">
        <v>331.08345199945785</v>
      </c>
      <c r="BL17" s="569">
        <v>189.12503289001006</v>
      </c>
      <c r="BM17" s="560">
        <v>3491.7296950828327</v>
      </c>
      <c r="BN17" s="556">
        <v>3413.5324494290385</v>
      </c>
      <c r="BO17" s="556">
        <v>3189.5550755421509</v>
      </c>
      <c r="BP17" s="556">
        <v>3041.7828551517755</v>
      </c>
      <c r="BQ17" s="569">
        <v>2921.6273346275993</v>
      </c>
      <c r="BR17" s="560">
        <v>2578.1193433504068</v>
      </c>
      <c r="BS17" s="556">
        <v>3695.3329577902027</v>
      </c>
      <c r="BT17" s="556">
        <v>4384.1436017513615</v>
      </c>
      <c r="BU17" s="556">
        <v>3469.8529295485014</v>
      </c>
      <c r="BV17" s="556">
        <v>542.801262622134</v>
      </c>
      <c r="BW17" s="556">
        <v>3659.3346631344452</v>
      </c>
      <c r="BX17" s="564">
        <v>457.01307743904204</v>
      </c>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5"/>
    </row>
    <row r="18" s="384" customFormat="true" ht="15" customHeight="true" x14ac:dyDescent="0.2">
      <c r="A18" s="863" t="s">
        <v>61</v>
      </c>
      <c r="B18" s="454" t="s">
        <v>15</v>
      </c>
      <c r="C18" s="544">
        <v>26.73285646471054</v>
      </c>
      <c r="D18" s="536">
        <v>30.203470216093137</v>
      </c>
      <c r="E18" s="536">
        <v>34.373064795333448</v>
      </c>
      <c r="F18" s="536">
        <v>43.827500781264327</v>
      </c>
      <c r="G18" s="552">
        <v>52.264100256964028</v>
      </c>
      <c r="H18" s="540">
        <v>50.385448206242387</v>
      </c>
      <c r="I18" s="536">
        <v>52.810678494604588</v>
      </c>
      <c r="J18" s="536">
        <v>53.095822143057738</v>
      </c>
      <c r="K18" s="536">
        <v>48.515055526163593</v>
      </c>
      <c r="L18" s="548">
        <v>62.951237167387305</v>
      </c>
      <c r="M18" s="544">
        <v>24.678975952214056</v>
      </c>
      <c r="N18" s="536">
        <v>26.215185063758284</v>
      </c>
      <c r="O18" s="536">
        <v>28.795131964327929</v>
      </c>
      <c r="P18" s="536">
        <v>31.270249663313816</v>
      </c>
      <c r="Q18" s="548">
        <v>32.7707625209204</v>
      </c>
      <c r="R18" s="544">
        <v>45.166615031930732</v>
      </c>
      <c r="S18" s="536">
        <v>32.063222561182286</v>
      </c>
      <c r="T18" s="536">
        <v>33.611545467101145</v>
      </c>
      <c r="U18" s="536">
        <v>34.557321645381272</v>
      </c>
      <c r="V18" s="536">
        <v>42.140139172124549</v>
      </c>
      <c r="W18" s="536">
        <v>16.060262618993164</v>
      </c>
      <c r="X18" s="548">
        <v>61.136456246777804</v>
      </c>
      <c r="Y18" s="81"/>
      <c r="Z18" s="81"/>
      <c r="AA18" s="81"/>
      <c r="AB18" s="81"/>
      <c r="AC18" s="81"/>
      <c r="AD18" s="81"/>
      <c r="AE18" s="81"/>
      <c r="AF18" s="81"/>
      <c r="AG18" s="81"/>
      <c r="AH18" s="81"/>
      <c r="AI18" s="81"/>
      <c r="AJ18" s="81"/>
      <c r="AK18" s="81"/>
      <c r="AL18" s="81"/>
      <c r="AM18" s="81"/>
      <c r="AN18" s="81"/>
      <c r="AO18" s="81"/>
      <c r="AP18" s="81"/>
      <c r="AQ18" s="81"/>
      <c r="AR18" s="81"/>
      <c r="AS18" s="81"/>
      <c r="AT18" s="81"/>
      <c r="AU18" s="81"/>
      <c r="AV18" s="81"/>
      <c r="AW18" s="81"/>
      <c r="AX18" s="81"/>
      <c r="AY18" s="81"/>
      <c r="AZ18" s="758"/>
      <c r="BA18" s="886" t="s">
        <v>61</v>
      </c>
      <c r="BB18" s="641" t="s">
        <v>15</v>
      </c>
      <c r="BC18" s="560">
        <v>2422.2299782258251</v>
      </c>
      <c r="BD18" s="556">
        <v>2720.9245573064172</v>
      </c>
      <c r="BE18" s="556">
        <v>3082.7415061622987</v>
      </c>
      <c r="BF18" s="556">
        <v>3882.8482692402622</v>
      </c>
      <c r="BG18" s="569">
        <v>4492.7455123572645</v>
      </c>
      <c r="BH18" s="560">
        <v>1573.2292656626382</v>
      </c>
      <c r="BI18" s="556">
        <v>1634.6643513152189</v>
      </c>
      <c r="BJ18" s="556">
        <v>1631.5124032338747</v>
      </c>
      <c r="BK18" s="556">
        <v>1452.9246035287363</v>
      </c>
      <c r="BL18" s="569">
        <v>1938.9690703249807</v>
      </c>
      <c r="BM18" s="560">
        <v>1446.9173511121653</v>
      </c>
      <c r="BN18" s="556">
        <v>1528.0709408759387</v>
      </c>
      <c r="BO18" s="556">
        <v>1679.1186690091183</v>
      </c>
      <c r="BP18" s="556">
        <v>1812.7550229681103</v>
      </c>
      <c r="BQ18" s="569">
        <v>1903.3281452612932</v>
      </c>
      <c r="BR18" s="560">
        <v>3430.5063445626633</v>
      </c>
      <c r="BS18" s="556">
        <v>2269.1767091712086</v>
      </c>
      <c r="BT18" s="556">
        <v>3639.2168151480769</v>
      </c>
      <c r="BU18" s="556">
        <v>2408.0573743523073</v>
      </c>
      <c r="BV18" s="556">
        <v>559.31403816677539</v>
      </c>
      <c r="BW18" s="556">
        <v>800.00799848784163</v>
      </c>
      <c r="BX18" s="564">
        <v>3495.2105434032046</v>
      </c>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5"/>
    </row>
    <row r="19" s="384" customFormat="true" ht="15" customHeight="true" x14ac:dyDescent="0.2">
      <c r="A19" s="863"/>
      <c r="B19" s="454" t="s">
        <v>16</v>
      </c>
      <c r="C19" s="544">
        <v>16.529402675351822</v>
      </c>
      <c r="D19" s="536">
        <v>15.125973599502988</v>
      </c>
      <c r="E19" s="536">
        <v>18.340038972250277</v>
      </c>
      <c r="F19" s="536">
        <v>19.424502182843543</v>
      </c>
      <c r="G19" s="552">
        <v>33.496857476572856</v>
      </c>
      <c r="H19" s="540">
        <v>22.92454730642152</v>
      </c>
      <c r="I19" s="536">
        <v>20.517960449180027</v>
      </c>
      <c r="J19" s="536">
        <v>29.030077063804832</v>
      </c>
      <c r="K19" s="536">
        <v>40.42963436446373</v>
      </c>
      <c r="L19" s="548">
        <v>30.9085644241081</v>
      </c>
      <c r="M19" s="544">
        <v>15.765229025806732</v>
      </c>
      <c r="N19" s="536">
        <v>15.223145782563604</v>
      </c>
      <c r="O19" s="536">
        <v>16.507328783174032</v>
      </c>
      <c r="P19" s="536">
        <v>16.258617670098161</v>
      </c>
      <c r="Q19" s="548">
        <v>16.925796216949653</v>
      </c>
      <c r="R19" s="544">
        <v>20.889438450655856</v>
      </c>
      <c r="S19" s="536">
        <v>15.722120649671146</v>
      </c>
      <c r="T19" s="536">
        <v>25.896818697629225</v>
      </c>
      <c r="U19" s="536">
        <v>15.647841642794951</v>
      </c>
      <c r="V19" s="536">
        <v>16.963836074638134</v>
      </c>
      <c r="W19" s="536">
        <v>10.478127232346033</v>
      </c>
      <c r="X19" s="548">
        <v>30.869701990015329</v>
      </c>
      <c r="Y19" s="81"/>
      <c r="Z19" s="81"/>
      <c r="AA19" s="81"/>
      <c r="AB19" s="81"/>
      <c r="AC19" s="81"/>
      <c r="AD19" s="81"/>
      <c r="AE19" s="81"/>
      <c r="AF19" s="81"/>
      <c r="AG19" s="81"/>
      <c r="AH19" s="81"/>
      <c r="AI19" s="81"/>
      <c r="AJ19" s="81"/>
      <c r="AK19" s="81"/>
      <c r="AL19" s="81"/>
      <c r="AM19" s="81"/>
      <c r="AN19" s="81"/>
      <c r="AO19" s="81"/>
      <c r="AP19" s="81"/>
      <c r="AQ19" s="81"/>
      <c r="AR19" s="81"/>
      <c r="AS19" s="81"/>
      <c r="AT19" s="81"/>
      <c r="AU19" s="81"/>
      <c r="AV19" s="81"/>
      <c r="AW19" s="81"/>
      <c r="AX19" s="81"/>
      <c r="AY19" s="81"/>
      <c r="AZ19" s="758"/>
      <c r="BA19" s="886"/>
      <c r="BB19" s="641" t="s">
        <v>16</v>
      </c>
      <c r="BC19" s="560">
        <v>1497.708063306166</v>
      </c>
      <c r="BD19" s="556">
        <v>1362.6458392230365</v>
      </c>
      <c r="BE19" s="556">
        <v>1644.8227616894299</v>
      </c>
      <c r="BF19" s="556">
        <v>1720.8919819071641</v>
      </c>
      <c r="BG19" s="569">
        <v>2879.4689924063291</v>
      </c>
      <c r="BH19" s="560">
        <v>715.79334924049908</v>
      </c>
      <c r="BI19" s="556">
        <v>635.09842069907893</v>
      </c>
      <c r="BJ19" s="556">
        <v>892.02744933153826</v>
      </c>
      <c r="BK19" s="556">
        <v>1210.7831237691112</v>
      </c>
      <c r="BL19" s="569">
        <v>952.01862780133786</v>
      </c>
      <c r="BM19" s="560">
        <v>924.3083451220117</v>
      </c>
      <c r="BN19" s="556">
        <v>887.35008516924927</v>
      </c>
      <c r="BO19" s="556">
        <v>962.58506367105713</v>
      </c>
      <c r="BP19" s="556">
        <v>942.52176318777674</v>
      </c>
      <c r="BQ19" s="569">
        <v>983.05141054046476</v>
      </c>
      <c r="BR19" s="560">
        <v>1586.5999940147133</v>
      </c>
      <c r="BS19" s="556">
        <v>1112.6850998503614</v>
      </c>
      <c r="BT19" s="556">
        <v>2803.9215916298526</v>
      </c>
      <c r="BU19" s="556">
        <v>1090.3883364371125</v>
      </c>
      <c r="BV19" s="556">
        <v>225.15615382640701</v>
      </c>
      <c r="BW19" s="556">
        <v>521.94573612617614</v>
      </c>
      <c r="BX19" s="564">
        <v>1764.8407266475008</v>
      </c>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5"/>
    </row>
    <row r="20" s="384" customFormat="true" ht="15" customHeight="true" x14ac:dyDescent="0.2">
      <c r="A20" s="863"/>
      <c r="B20" s="454" t="s">
        <v>22</v>
      </c>
      <c r="C20" s="544">
        <v>47.841136743126377</v>
      </c>
      <c r="D20" s="536">
        <v>47.968132860331913</v>
      </c>
      <c r="E20" s="536">
        <v>40.658848322598608</v>
      </c>
      <c r="F20" s="536">
        <v>33.588544281718917</v>
      </c>
      <c r="G20" s="552">
        <v>13.880076748546255</v>
      </c>
      <c r="H20" s="540">
        <v>26.370106870472526</v>
      </c>
      <c r="I20" s="536">
        <v>24.785574262993297</v>
      </c>
      <c r="J20" s="536">
        <v>17.765019768121363</v>
      </c>
      <c r="K20" s="536">
        <v>10.96589151513183</v>
      </c>
      <c r="L20" s="548">
        <v>6.1401984085045269</v>
      </c>
      <c r="M20" s="544">
        <v>49.759761197371226</v>
      </c>
      <c r="N20" s="536">
        <v>51.113502421040778</v>
      </c>
      <c r="O20" s="536">
        <v>46.647538474976365</v>
      </c>
      <c r="P20" s="536">
        <v>44.995245027654541</v>
      </c>
      <c r="Q20" s="548">
        <v>44.631378449765947</v>
      </c>
      <c r="R20" s="544">
        <v>31.027877135748405</v>
      </c>
      <c r="S20" s="536">
        <v>41.796894233397488</v>
      </c>
      <c r="T20" s="536">
        <v>36.151399774290297</v>
      </c>
      <c r="U20" s="536">
        <v>44.941541390972681</v>
      </c>
      <c r="V20" s="536">
        <v>38.544871738167821</v>
      </c>
      <c r="W20" s="536">
        <v>63.082502520214156</v>
      </c>
      <c r="X20" s="548">
        <v>7.9938417632067988</v>
      </c>
      <c r="Y20" s="81"/>
      <c r="Z20" s="81"/>
      <c r="AA20" s="81"/>
      <c r="AB20" s="81"/>
      <c r="AC20" s="81"/>
      <c r="AD20" s="81"/>
      <c r="AE20" s="81"/>
      <c r="AF20" s="81"/>
      <c r="AG20" s="81"/>
      <c r="AH20" s="81"/>
      <c r="AI20" s="81"/>
      <c r="AJ20" s="81"/>
      <c r="AK20" s="81"/>
      <c r="AL20" s="81"/>
      <c r="AM20" s="81"/>
      <c r="AN20" s="81"/>
      <c r="AO20" s="81"/>
      <c r="AP20" s="81"/>
      <c r="AQ20" s="81"/>
      <c r="AR20" s="81"/>
      <c r="AS20" s="81"/>
      <c r="AT20" s="81"/>
      <c r="AU20" s="81"/>
      <c r="AV20" s="81"/>
      <c r="AW20" s="81"/>
      <c r="AX20" s="81"/>
      <c r="AY20" s="81"/>
      <c r="AZ20" s="758"/>
      <c r="BA20" s="886"/>
      <c r="BB20" s="641" t="s">
        <v>22</v>
      </c>
      <c r="BC20" s="560">
        <v>4334.8242925171626</v>
      </c>
      <c r="BD20" s="556">
        <v>4321.2806255047826</v>
      </c>
      <c r="BE20" s="556">
        <v>3646.4807564627922</v>
      </c>
      <c r="BF20" s="556">
        <v>2975.7394034734621</v>
      </c>
      <c r="BG20" s="569">
        <v>1193.1641837629525</v>
      </c>
      <c r="BH20" s="560">
        <v>823.37709287537791</v>
      </c>
      <c r="BI20" s="556">
        <v>767.19511715287763</v>
      </c>
      <c r="BJ20" s="556">
        <v>545.87816753817049</v>
      </c>
      <c r="BK20" s="556">
        <v>328.4055518264795</v>
      </c>
      <c r="BL20" s="569">
        <v>189.12503289001006</v>
      </c>
      <c r="BM20" s="560">
        <v>2917.3926018277516</v>
      </c>
      <c r="BN20" s="556">
        <v>2979.3822758078591</v>
      </c>
      <c r="BO20" s="556">
        <v>2720.1386961409635</v>
      </c>
      <c r="BP20" s="556">
        <v>2608.4011900056544</v>
      </c>
      <c r="BQ20" s="569">
        <v>2592.1935356560025</v>
      </c>
      <c r="BR20" s="560">
        <v>2356.6372927713655</v>
      </c>
      <c r="BS20" s="556">
        <v>2958.0476113758637</v>
      </c>
      <c r="BT20" s="556">
        <v>3914.2140035932239</v>
      </c>
      <c r="BU20" s="556">
        <v>3131.6608176940554</v>
      </c>
      <c r="BV20" s="556">
        <v>511.5950797987872</v>
      </c>
      <c r="BW20" s="556">
        <v>3142.3213790488162</v>
      </c>
      <c r="BX20" s="564">
        <v>457.01307743904204</v>
      </c>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5"/>
    </row>
    <row r="21" s="384" customFormat="true" ht="15" customHeight="true" x14ac:dyDescent="0.2">
      <c r="A21" s="863"/>
      <c r="B21" s="454" t="s">
        <v>17</v>
      </c>
      <c r="C21" s="544">
        <v>8.8966041168114565</v>
      </c>
      <c r="D21" s="536">
        <v>6.7024233240718933</v>
      </c>
      <c r="E21" s="536">
        <v>6.6280479098176386</v>
      </c>
      <c r="F21" s="536">
        <v>3.1594527541730213</v>
      </c>
      <c r="G21" s="552">
        <v>0.3589655179168601</v>
      </c>
      <c r="H21" s="540">
        <v>0.31989761686350798</v>
      </c>
      <c r="I21" s="536">
        <v>1.8857867932221613</v>
      </c>
      <c r="J21" s="536">
        <v>0.10908102501607482</v>
      </c>
      <c r="K21" s="536">
        <v>8.9418594240907423E-2</v>
      </c>
      <c r="L21" s="548">
        <v>0</v>
      </c>
      <c r="M21" s="544">
        <v>9.7960338246077594</v>
      </c>
      <c r="N21" s="536">
        <v>7.4481667326373486</v>
      </c>
      <c r="O21" s="536">
        <v>8.0500007775215092</v>
      </c>
      <c r="P21" s="536">
        <v>7.4758876389334494</v>
      </c>
      <c r="Q21" s="548">
        <v>5.6720628123642474</v>
      </c>
      <c r="R21" s="544">
        <v>2.9160693816648466</v>
      </c>
      <c r="S21" s="536">
        <v>10.417762555748968</v>
      </c>
      <c r="T21" s="536">
        <v>4.3402360609795556</v>
      </c>
      <c r="U21" s="536">
        <v>4.853295320851057</v>
      </c>
      <c r="V21" s="536">
        <v>2.351153015069646</v>
      </c>
      <c r="W21" s="536">
        <v>10.379107628446402</v>
      </c>
      <c r="X21" s="548">
        <v>0</v>
      </c>
      <c r="Y21" s="81"/>
      <c r="Z21" s="81"/>
      <c r="AA21" s="81"/>
      <c r="AB21" s="81"/>
      <c r="AC21" s="81"/>
      <c r="AD21" s="81"/>
      <c r="AE21" s="81"/>
      <c r="AF21" s="81"/>
      <c r="AG21" s="81"/>
      <c r="AH21" s="81"/>
      <c r="AI21" s="81"/>
      <c r="AJ21" s="81"/>
      <c r="AK21" s="81"/>
      <c r="AL21" s="81"/>
      <c r="AM21" s="81"/>
      <c r="AN21" s="81"/>
      <c r="AO21" s="81"/>
      <c r="AP21" s="81"/>
      <c r="AQ21" s="81"/>
      <c r="AR21" s="81"/>
      <c r="AS21" s="81"/>
      <c r="AT21" s="81"/>
      <c r="AU21" s="81"/>
      <c r="AV21" s="81"/>
      <c r="AW21" s="81"/>
      <c r="AX21" s="81"/>
      <c r="AY21" s="81"/>
      <c r="AZ21" s="758"/>
      <c r="BA21" s="886"/>
      <c r="BB21" s="641" t="s">
        <v>17</v>
      </c>
      <c r="BC21" s="560">
        <v>806.10993533725741</v>
      </c>
      <c r="BD21" s="556">
        <v>603.7977783828801</v>
      </c>
      <c r="BE21" s="556">
        <v>594.43516364013794</v>
      </c>
      <c r="BF21" s="556">
        <v>279.90817271358907</v>
      </c>
      <c r="BG21" s="569">
        <v>30.857523841082138</v>
      </c>
      <c r="BH21" s="560">
        <v>9.9884452908975589</v>
      </c>
      <c r="BI21" s="556">
        <v>58.371309230125647</v>
      </c>
      <c r="BJ21" s="556">
        <v>3.3518088257808389</v>
      </c>
      <c r="BK21" s="556">
        <v>2.677900172978342</v>
      </c>
      <c r="BL21" s="569">
        <v>0</v>
      </c>
      <c r="BM21" s="560">
        <v>574.33709325507959</v>
      </c>
      <c r="BN21" s="556">
        <v>434.15017362117982</v>
      </c>
      <c r="BO21" s="556">
        <v>469.41637940118966</v>
      </c>
      <c r="BP21" s="556">
        <v>433.3816651461193</v>
      </c>
      <c r="BQ21" s="569">
        <v>329.43379897159582</v>
      </c>
      <c r="BR21" s="560">
        <v>221.4820505790415</v>
      </c>
      <c r="BS21" s="556">
        <v>737.28534641434362</v>
      </c>
      <c r="BT21" s="556">
        <v>469.92959815813879</v>
      </c>
      <c r="BU21" s="556">
        <v>338.1921118544484</v>
      </c>
      <c r="BV21" s="556">
        <v>31.206182823346712</v>
      </c>
      <c r="BW21" s="556">
        <v>517.01328408562733</v>
      </c>
      <c r="BX21" s="564">
        <v>0</v>
      </c>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5"/>
    </row>
    <row r="22" s="384" customFormat="true" ht="15" customHeight="true" x14ac:dyDescent="0.2">
      <c r="A22" s="863" t="s">
        <v>55</v>
      </c>
      <c r="B22" s="454" t="s">
        <v>50</v>
      </c>
      <c r="C22" s="544">
        <v>38.207442246225725</v>
      </c>
      <c r="D22" s="536">
        <v>33.368981232235427</v>
      </c>
      <c r="E22" s="536">
        <v>34.792181946092512</v>
      </c>
      <c r="F22" s="536">
        <v>30.70970289093594</v>
      </c>
      <c r="G22" s="552">
        <v>39.058399488318571</v>
      </c>
      <c r="H22" s="540">
        <v>31.270698007970015</v>
      </c>
      <c r="I22" s="536">
        <v>27.980828152162417</v>
      </c>
      <c r="J22" s="536">
        <v>35.348260833872303</v>
      </c>
      <c r="K22" s="536">
        <v>45.454803894621321</v>
      </c>
      <c r="L22" s="548">
        <v>32.930566547147571</v>
      </c>
      <c r="M22" s="544">
        <v>38.98019267376938</v>
      </c>
      <c r="N22" s="536">
        <v>36.736870119166149</v>
      </c>
      <c r="O22" s="536">
        <v>36.438040033143864</v>
      </c>
      <c r="P22" s="536">
        <v>34.207879510456237</v>
      </c>
      <c r="Q22" s="548">
        <v>34.058286221037228</v>
      </c>
      <c r="R22" s="544">
        <v>31.623806372511591</v>
      </c>
      <c r="S22" s="536">
        <v>32.901554311951031</v>
      </c>
      <c r="T22" s="536">
        <v>43.517947537495658</v>
      </c>
      <c r="U22" s="536">
        <v>31.167793545410404</v>
      </c>
      <c r="V22" s="536">
        <v>28.701683776451738</v>
      </c>
      <c r="W22" s="536">
        <v>39.482904920161474</v>
      </c>
      <c r="X22" s="548">
        <v>33.551778034864775</v>
      </c>
      <c r="Y22" s="81"/>
      <c r="Z22" s="81"/>
      <c r="AA22" s="81"/>
      <c r="AB22" s="81"/>
      <c r="AC22" s="81"/>
      <c r="AD22" s="81"/>
      <c r="AE22" s="81"/>
      <c r="AF22" s="81"/>
      <c r="AG22" s="81"/>
      <c r="AH22" s="81"/>
      <c r="AI22" s="81"/>
      <c r="AJ22" s="81"/>
      <c r="AK22" s="81"/>
      <c r="AL22" s="81"/>
      <c r="AM22" s="81"/>
      <c r="AN22" s="81"/>
      <c r="AO22" s="81"/>
      <c r="AP22" s="81"/>
      <c r="AQ22" s="81"/>
      <c r="AR22" s="81"/>
      <c r="AS22" s="81"/>
      <c r="AT22" s="81"/>
      <c r="AU22" s="81"/>
      <c r="AV22" s="81"/>
      <c r="AW22" s="81"/>
      <c r="AX22" s="81"/>
      <c r="AY22" s="81"/>
      <c r="AZ22" s="758"/>
      <c r="BA22" s="886" t="s">
        <v>55</v>
      </c>
      <c r="BB22" s="641" t="s">
        <v>50</v>
      </c>
      <c r="BC22" s="560">
        <v>1497.708063306166</v>
      </c>
      <c r="BD22" s="556">
        <v>1362.6458392230365</v>
      </c>
      <c r="BE22" s="556">
        <v>1644.8227616894299</v>
      </c>
      <c r="BF22" s="556">
        <v>1720.8919819071641</v>
      </c>
      <c r="BG22" s="569">
        <v>2879.4689924063291</v>
      </c>
      <c r="BH22" s="560">
        <v>715.79334924049908</v>
      </c>
      <c r="BI22" s="556">
        <v>635.09842069907893</v>
      </c>
      <c r="BJ22" s="556">
        <v>892.02744933153826</v>
      </c>
      <c r="BK22" s="556">
        <v>1210.7831237691112</v>
      </c>
      <c r="BL22" s="569">
        <v>952.01862780133786</v>
      </c>
      <c r="BM22" s="560">
        <v>924.3083451220117</v>
      </c>
      <c r="BN22" s="556">
        <v>887.35008516924927</v>
      </c>
      <c r="BO22" s="556">
        <v>962.58506367105713</v>
      </c>
      <c r="BP22" s="556">
        <v>942.52176318777674</v>
      </c>
      <c r="BQ22" s="569">
        <v>983.05141054046476</v>
      </c>
      <c r="BR22" s="560">
        <v>1586.5999940147133</v>
      </c>
      <c r="BS22" s="556">
        <v>1112.6850998503614</v>
      </c>
      <c r="BT22" s="556">
        <v>2803.9215916298526</v>
      </c>
      <c r="BU22" s="556">
        <v>1090.3883364371125</v>
      </c>
      <c r="BV22" s="556">
        <v>225.15615382640701</v>
      </c>
      <c r="BW22" s="556">
        <v>521.94573612617614</v>
      </c>
      <c r="BX22" s="564">
        <v>1764.8407266475008</v>
      </c>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5"/>
    </row>
    <row r="23" s="384" customFormat="true" ht="15" customHeight="true" x14ac:dyDescent="0.2">
      <c r="A23" s="864"/>
      <c r="B23" s="455" t="s">
        <v>49</v>
      </c>
      <c r="C23" s="542">
        <v>61.792557753774361</v>
      </c>
      <c r="D23" s="537">
        <v>66.631018767764488</v>
      </c>
      <c r="E23" s="537">
        <v>65.207818053907488</v>
      </c>
      <c r="F23" s="537">
        <v>69.290297109063943</v>
      </c>
      <c r="G23" s="553">
        <v>60.941600511681479</v>
      </c>
      <c r="H23" s="538">
        <v>68.729301992029903</v>
      </c>
      <c r="I23" s="537">
        <v>72.019171847837555</v>
      </c>
      <c r="J23" s="537">
        <v>64.65173916612774</v>
      </c>
      <c r="K23" s="537">
        <v>54.545196105378665</v>
      </c>
      <c r="L23" s="549">
        <v>67.069433452852351</v>
      </c>
      <c r="M23" s="542">
        <v>61.019807326230612</v>
      </c>
      <c r="N23" s="537">
        <v>63.263129880834043</v>
      </c>
      <c r="O23" s="537">
        <v>63.561959966856243</v>
      </c>
      <c r="P23" s="537">
        <v>65.792120489543777</v>
      </c>
      <c r="Q23" s="549">
        <v>65.941713778962864</v>
      </c>
      <c r="R23" s="542">
        <v>68.376193627488547</v>
      </c>
      <c r="S23" s="537">
        <v>67.098445688048969</v>
      </c>
      <c r="T23" s="537">
        <v>56.482052462504349</v>
      </c>
      <c r="U23" s="537">
        <v>68.832206454589553</v>
      </c>
      <c r="V23" s="537">
        <v>71.298316223548269</v>
      </c>
      <c r="W23" s="537">
        <v>60.517095079838569</v>
      </c>
      <c r="X23" s="549">
        <v>66.44822196513509</v>
      </c>
      <c r="Y23" s="81"/>
      <c r="Z23" s="81"/>
      <c r="AA23" s="81"/>
      <c r="AB23" s="81"/>
      <c r="AC23" s="81"/>
      <c r="AD23" s="81"/>
      <c r="AE23" s="81"/>
      <c r="AF23" s="81"/>
      <c r="AG23" s="81"/>
      <c r="AH23" s="81"/>
      <c r="AI23" s="81"/>
      <c r="AJ23" s="81"/>
      <c r="AK23" s="81"/>
      <c r="AL23" s="81"/>
      <c r="AM23" s="81"/>
      <c r="AN23" s="81"/>
      <c r="AO23" s="81"/>
      <c r="AP23" s="81"/>
      <c r="AQ23" s="81"/>
      <c r="AR23" s="81"/>
      <c r="AS23" s="81"/>
      <c r="AT23" s="81"/>
      <c r="AU23" s="81"/>
      <c r="AV23" s="81"/>
      <c r="AW23" s="81"/>
      <c r="AX23" s="81"/>
      <c r="AY23" s="81"/>
      <c r="AZ23" s="758"/>
      <c r="BA23" s="887"/>
      <c r="BB23" s="643" t="s">
        <v>49</v>
      </c>
      <c r="BC23" s="561">
        <v>2422.2299782258251</v>
      </c>
      <c r="BD23" s="557">
        <v>2720.9245573064172</v>
      </c>
      <c r="BE23" s="557">
        <v>3082.7415061622987</v>
      </c>
      <c r="BF23" s="557">
        <v>3882.8482692402622</v>
      </c>
      <c r="BG23" s="570">
        <v>4492.7455123572645</v>
      </c>
      <c r="BH23" s="561">
        <v>1573.2292656626382</v>
      </c>
      <c r="BI23" s="557">
        <v>1634.6643513152189</v>
      </c>
      <c r="BJ23" s="557">
        <v>1631.5124032338747</v>
      </c>
      <c r="BK23" s="557">
        <v>1452.9246035287363</v>
      </c>
      <c r="BL23" s="570">
        <v>1938.9690703249807</v>
      </c>
      <c r="BM23" s="561">
        <v>1446.9173511121653</v>
      </c>
      <c r="BN23" s="557">
        <v>1528.0709408759387</v>
      </c>
      <c r="BO23" s="557">
        <v>1679.1186690091183</v>
      </c>
      <c r="BP23" s="557">
        <v>1812.7550229681103</v>
      </c>
      <c r="BQ23" s="570">
        <v>1903.3281452612932</v>
      </c>
      <c r="BR23" s="561">
        <v>3430.5063445626633</v>
      </c>
      <c r="BS23" s="557">
        <v>2269.1767091712086</v>
      </c>
      <c r="BT23" s="557">
        <v>3639.2168151480769</v>
      </c>
      <c r="BU23" s="557">
        <v>2408.0573743523073</v>
      </c>
      <c r="BV23" s="557">
        <v>559.31403816677539</v>
      </c>
      <c r="BW23" s="557">
        <v>800.00799848784163</v>
      </c>
      <c r="BX23" s="565">
        <v>3495.2105434032046</v>
      </c>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5"/>
    </row>
    <row r="24" s="385" customFormat="true" ht="15" hidden="true" customHeight="true" x14ac:dyDescent="0.2">
      <c r="A24" s="937" t="s">
        <v>48</v>
      </c>
      <c r="B24" s="452" t="s">
        <v>60</v>
      </c>
      <c r="C24" s="458"/>
      <c r="D24" s="459"/>
      <c r="E24" s="459"/>
      <c r="F24" s="459"/>
      <c r="G24" s="460"/>
      <c r="H24" s="461"/>
      <c r="I24" s="459"/>
      <c r="J24" s="459"/>
      <c r="K24" s="459"/>
      <c r="L24" s="462"/>
      <c r="M24" s="458"/>
      <c r="N24" s="459"/>
      <c r="O24" s="459"/>
      <c r="P24" s="459"/>
      <c r="Q24" s="460"/>
      <c r="R24" s="461"/>
      <c r="S24" s="459"/>
      <c r="T24" s="459"/>
      <c r="U24" s="459"/>
      <c r="V24" s="459"/>
      <c r="W24" s="459"/>
      <c r="X24" s="46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422"/>
      <c r="BB24" s="387"/>
      <c r="BY24" s="422"/>
      <c r="BZ24" s="422"/>
      <c r="CA24" s="422"/>
      <c r="CB24" s="422"/>
      <c r="CC24" s="422"/>
      <c r="CD24" s="422"/>
      <c r="CE24" s="422"/>
      <c r="CF24" s="422"/>
      <c r="CG24" s="422"/>
      <c r="CH24" s="422"/>
      <c r="CI24" s="422"/>
      <c r="CJ24" s="422"/>
      <c r="CK24" s="422"/>
      <c r="CL24" s="422"/>
      <c r="CM24" s="422"/>
      <c r="CN24" s="422"/>
      <c r="CO24" s="422"/>
      <c r="CP24" s="422"/>
      <c r="CQ24" s="422"/>
      <c r="CR24" s="422"/>
      <c r="CS24" s="422"/>
      <c r="CT24" s="422"/>
      <c r="CU24" s="422"/>
      <c r="CV24" s="422"/>
      <c r="CW24" s="422"/>
      <c r="CX24" s="422"/>
      <c r="CY24" s="422"/>
      <c r="CZ24" s="422"/>
    </row>
    <row r="25" s="385" customFormat="true" ht="15" hidden="true" customHeight="true" x14ac:dyDescent="0.2">
      <c r="A25" s="938"/>
      <c r="B25" s="449" t="s">
        <v>59</v>
      </c>
      <c r="C25" s="463"/>
      <c r="D25" s="464"/>
      <c r="E25" s="464"/>
      <c r="F25" s="464"/>
      <c r="G25" s="465"/>
      <c r="H25" s="466"/>
      <c r="I25" s="464"/>
      <c r="J25" s="464"/>
      <c r="K25" s="464"/>
      <c r="L25" s="467"/>
      <c r="M25" s="463"/>
      <c r="N25" s="464"/>
      <c r="O25" s="464"/>
      <c r="P25" s="464"/>
      <c r="Q25" s="465"/>
      <c r="R25" s="466"/>
      <c r="S25" s="464"/>
      <c r="T25" s="464"/>
      <c r="U25" s="464"/>
      <c r="V25" s="464"/>
      <c r="W25" s="464"/>
      <c r="X25" s="467"/>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422"/>
      <c r="BB25" s="387"/>
      <c r="BY25" s="422"/>
      <c r="BZ25" s="422"/>
      <c r="CA25" s="422"/>
      <c r="CB25" s="422"/>
      <c r="CC25" s="422"/>
      <c r="CD25" s="422"/>
      <c r="CE25" s="422"/>
      <c r="CF25" s="422"/>
      <c r="CG25" s="422"/>
      <c r="CH25" s="422"/>
      <c r="CI25" s="422"/>
      <c r="CJ25" s="422"/>
      <c r="CK25" s="422"/>
      <c r="CL25" s="422"/>
      <c r="CM25" s="422"/>
      <c r="CN25" s="422"/>
      <c r="CO25" s="422"/>
      <c r="CP25" s="422"/>
      <c r="CQ25" s="422"/>
      <c r="CR25" s="422"/>
      <c r="CS25" s="422"/>
      <c r="CT25" s="422"/>
      <c r="CU25" s="422"/>
      <c r="CV25" s="422"/>
      <c r="CW25" s="422"/>
      <c r="CX25" s="422"/>
      <c r="CY25" s="422"/>
      <c r="CZ25" s="422"/>
    </row>
    <row r="26" s="385" customFormat="true" ht="15" hidden="true" customHeight="true" x14ac:dyDescent="0.2">
      <c r="A26" s="939"/>
      <c r="B26" s="450" t="s">
        <v>47</v>
      </c>
      <c r="C26" s="468"/>
      <c r="D26" s="469"/>
      <c r="E26" s="469"/>
      <c r="F26" s="469"/>
      <c r="G26" s="470"/>
      <c r="H26" s="471"/>
      <c r="I26" s="469"/>
      <c r="J26" s="469"/>
      <c r="K26" s="469"/>
      <c r="L26" s="472"/>
      <c r="M26" s="468"/>
      <c r="N26" s="469"/>
      <c r="O26" s="469"/>
      <c r="P26" s="469"/>
      <c r="Q26" s="472"/>
      <c r="R26" s="520"/>
      <c r="S26" s="505"/>
      <c r="T26" s="505"/>
      <c r="U26" s="505"/>
      <c r="V26" s="505"/>
      <c r="W26" s="505"/>
      <c r="X26" s="8"/>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422"/>
      <c r="BB26" s="387"/>
      <c r="BY26" s="422"/>
      <c r="BZ26" s="422"/>
      <c r="CA26" s="422"/>
      <c r="CB26" s="422"/>
      <c r="CC26" s="422"/>
      <c r="CD26" s="422"/>
      <c r="CE26" s="422"/>
      <c r="CF26" s="422"/>
      <c r="CG26" s="422"/>
      <c r="CH26" s="422"/>
      <c r="CI26" s="422"/>
      <c r="CJ26" s="422"/>
      <c r="CK26" s="422"/>
      <c r="CL26" s="422"/>
      <c r="CM26" s="422"/>
      <c r="CN26" s="422"/>
      <c r="CO26" s="422"/>
      <c r="CP26" s="422"/>
      <c r="CQ26" s="422"/>
      <c r="CR26" s="422"/>
      <c r="CS26" s="422"/>
      <c r="CT26" s="422"/>
      <c r="CU26" s="422"/>
      <c r="CV26" s="422"/>
      <c r="CW26" s="422"/>
      <c r="CX26" s="422"/>
      <c r="CY26" s="422"/>
      <c r="CZ26" s="422"/>
    </row>
    <row r="27" s="384" customFormat="true" ht="15" customHeight="true" x14ac:dyDescent="0.2">
      <c r="B27" s="451"/>
      <c r="C27" s="882" t="s">
        <v>115</v>
      </c>
      <c r="D27" s="883"/>
      <c r="E27" s="883"/>
      <c r="F27" s="883"/>
      <c r="G27" s="884"/>
      <c r="H27" s="856" t="s">
        <v>39</v>
      </c>
      <c r="I27" s="857"/>
      <c r="J27" s="857"/>
      <c r="K27" s="857"/>
      <c r="L27" s="858"/>
      <c r="M27" s="859" t="s">
        <v>38</v>
      </c>
      <c r="N27" s="860"/>
      <c r="O27" s="860"/>
      <c r="P27" s="860"/>
      <c r="Q27" s="889"/>
      <c r="R27" s="578" t="s">
        <v>143</v>
      </c>
      <c r="S27" s="531"/>
      <c r="T27" s="531"/>
      <c r="U27" s="531"/>
      <c r="V27" s="531"/>
      <c r="W27" s="531"/>
      <c r="X27" s="531"/>
      <c r="Y27" s="3"/>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21"/>
      <c r="BA27" s="423" t="s">
        <v>131</v>
      </c>
      <c r="BB27" s="369" t="s">
        <v>96</v>
      </c>
      <c r="BC27" s="859" t="s">
        <v>115</v>
      </c>
      <c r="BD27" s="860"/>
      <c r="BE27" s="860"/>
      <c r="BF27" s="860"/>
      <c r="BG27" s="889"/>
      <c r="BH27" s="859" t="s">
        <v>39</v>
      </c>
      <c r="BI27" s="860"/>
      <c r="BJ27" s="860"/>
      <c r="BK27" s="860"/>
      <c r="BL27" s="889"/>
      <c r="BM27" s="859" t="s">
        <v>38</v>
      </c>
      <c r="BN27" s="860"/>
      <c r="BO27" s="860"/>
      <c r="BP27" s="860"/>
      <c r="BQ27" s="889"/>
      <c r="BR27" s="578" t="s">
        <v>143</v>
      </c>
      <c r="BS27" s="531"/>
      <c r="BT27" s="531"/>
      <c r="BU27" s="531"/>
      <c r="BV27" s="531"/>
      <c r="BW27" s="531"/>
      <c r="BX27" s="531"/>
      <c r="BY27" s="3"/>
      <c r="BZ27" s="421"/>
      <c r="CA27" s="421"/>
      <c r="CB27" s="421"/>
      <c r="CC27" s="421"/>
      <c r="CD27" s="421"/>
      <c r="CE27" s="421"/>
      <c r="CF27" s="421"/>
      <c r="CG27" s="421"/>
      <c r="CH27" s="421"/>
      <c r="CI27" s="421"/>
      <c r="CJ27" s="421"/>
      <c r="CK27" s="421"/>
      <c r="CL27" s="421"/>
      <c r="CM27" s="421"/>
      <c r="CN27" s="421"/>
      <c r="CO27" s="421"/>
      <c r="CP27" s="421"/>
      <c r="CQ27" s="421"/>
      <c r="CR27" s="421"/>
      <c r="CS27" s="421"/>
      <c r="CT27" s="421"/>
      <c r="CU27" s="421"/>
      <c r="CV27" s="421"/>
      <c r="CW27" s="421"/>
      <c r="CX27" s="421"/>
      <c r="CY27" s="421"/>
      <c r="CZ27" s="421"/>
    </row>
    <row r="28" s="384" customFormat="true" ht="12.75" x14ac:dyDescent="0.2">
      <c r="A28" s="409" t="s">
        <v>69</v>
      </c>
      <c r="B28" s="451"/>
      <c r="C28" s="493" t="s">
        <v>0</v>
      </c>
      <c r="D28" s="632" t="s">
        <v>1</v>
      </c>
      <c r="E28" s="632" t="s">
        <v>2</v>
      </c>
      <c r="F28" s="632" t="s">
        <v>3</v>
      </c>
      <c r="G28" s="633" t="s">
        <v>4</v>
      </c>
      <c r="H28" s="456" t="s">
        <v>0</v>
      </c>
      <c r="I28" s="636" t="s">
        <v>1</v>
      </c>
      <c r="J28" s="636" t="s">
        <v>2</v>
      </c>
      <c r="K28" s="636" t="s">
        <v>3</v>
      </c>
      <c r="L28" s="637" t="s">
        <v>4</v>
      </c>
      <c r="M28" s="457" t="s">
        <v>0</v>
      </c>
      <c r="N28" s="636" t="s">
        <v>1</v>
      </c>
      <c r="O28" s="636" t="s">
        <v>2</v>
      </c>
      <c r="P28" s="636" t="s">
        <v>3</v>
      </c>
      <c r="Q28" s="630" t="s">
        <v>4</v>
      </c>
      <c r="R28" s="457" t="s">
        <v>490</v>
      </c>
      <c r="S28" s="636" t="s">
        <v>491</v>
      </c>
      <c r="T28" s="636" t="s">
        <v>492</v>
      </c>
      <c r="U28" s="636" t="s">
        <v>493</v>
      </c>
      <c r="V28" s="636" t="s">
        <v>494</v>
      </c>
      <c r="W28" s="636" t="s">
        <v>495</v>
      </c>
      <c r="X28" s="637" t="s">
        <v>496</v>
      </c>
      <c r="Y28" s="763"/>
      <c r="Z28" s="763"/>
      <c r="AA28" s="763"/>
      <c r="AB28" s="763"/>
      <c r="AC28" s="763"/>
      <c r="AD28" s="763"/>
      <c r="AE28" s="763"/>
      <c r="AF28" s="763"/>
      <c r="AG28" s="763"/>
      <c r="AH28" s="763"/>
      <c r="AI28" s="763"/>
      <c r="AJ28" s="763"/>
      <c r="AK28" s="763"/>
      <c r="AL28" s="763"/>
      <c r="AM28" s="763"/>
      <c r="AN28" s="763"/>
      <c r="AO28" s="763"/>
      <c r="AP28" s="763"/>
      <c r="AQ28" s="763"/>
      <c r="AR28" s="763"/>
      <c r="AS28" s="763"/>
      <c r="AT28" s="763"/>
      <c r="AU28" s="763"/>
      <c r="AV28" s="763"/>
      <c r="AW28" s="763"/>
      <c r="AX28" s="763"/>
      <c r="AY28" s="763"/>
      <c r="AZ28" s="421"/>
      <c r="BA28" s="409" t="s">
        <v>120</v>
      </c>
      <c r="BB28" s="408"/>
      <c r="BC28" s="532" t="s">
        <v>0</v>
      </c>
      <c r="BD28" s="604" t="s">
        <v>1</v>
      </c>
      <c r="BE28" s="604" t="s">
        <v>2</v>
      </c>
      <c r="BF28" s="604" t="s">
        <v>3</v>
      </c>
      <c r="BG28" s="533" t="s">
        <v>4</v>
      </c>
      <c r="BH28" s="532" t="s">
        <v>0</v>
      </c>
      <c r="BI28" s="604" t="s">
        <v>1</v>
      </c>
      <c r="BJ28" s="604" t="s">
        <v>2</v>
      </c>
      <c r="BK28" s="604" t="s">
        <v>3</v>
      </c>
      <c r="BL28" s="533" t="s">
        <v>4</v>
      </c>
      <c r="BM28" s="532" t="s">
        <v>0</v>
      </c>
      <c r="BN28" s="604" t="s">
        <v>1</v>
      </c>
      <c r="BO28" s="604" t="s">
        <v>2</v>
      </c>
      <c r="BP28" s="604" t="s">
        <v>3</v>
      </c>
      <c r="BQ28" s="533" t="s">
        <v>4</v>
      </c>
      <c r="BR28" s="532" t="s">
        <v>490</v>
      </c>
      <c r="BS28" s="604" t="s">
        <v>491</v>
      </c>
      <c r="BT28" s="604" t="s">
        <v>492</v>
      </c>
      <c r="BU28" s="604" t="s">
        <v>493</v>
      </c>
      <c r="BV28" s="604" t="s">
        <v>494</v>
      </c>
      <c r="BW28" s="604" t="s">
        <v>495</v>
      </c>
      <c r="BX28" s="605" t="s">
        <v>496</v>
      </c>
      <c r="BY28" s="763"/>
      <c r="BZ28" s="763"/>
      <c r="CA28" s="763"/>
      <c r="CB28" s="763"/>
      <c r="CC28" s="763"/>
      <c r="CD28" s="763"/>
      <c r="CE28" s="763"/>
      <c r="CF28" s="763"/>
      <c r="CG28" s="763"/>
      <c r="CH28" s="763"/>
      <c r="CI28" s="763"/>
      <c r="CJ28" s="763"/>
      <c r="CK28" s="763"/>
      <c r="CL28" s="763"/>
      <c r="CM28" s="763"/>
      <c r="CN28" s="763"/>
      <c r="CO28" s="763"/>
      <c r="CP28" s="763"/>
      <c r="CQ28" s="763"/>
      <c r="CR28" s="763"/>
      <c r="CS28" s="763"/>
      <c r="CT28" s="763"/>
      <c r="CU28" s="763"/>
      <c r="CV28" s="763"/>
      <c r="CW28" s="763"/>
      <c r="CX28" s="763"/>
      <c r="CY28" s="763"/>
      <c r="CZ28" s="763"/>
    </row>
    <row r="29" s="384" customFormat="true" ht="15" customHeight="true" x14ac:dyDescent="0.2">
      <c r="A29" s="862" t="s">
        <v>58</v>
      </c>
      <c r="B29" s="453" t="s">
        <v>50</v>
      </c>
      <c r="C29" s="543">
        <v>1.4607697360457559</v>
      </c>
      <c r="D29" s="534">
        <v>1.8015332200652194</v>
      </c>
      <c r="E29" s="534">
        <v>3.4033084655766053</v>
      </c>
      <c r="F29" s="534">
        <v>12.011028587122885</v>
      </c>
      <c r="G29" s="550">
        <v>41.440482948165958</v>
      </c>
      <c r="H29" s="539">
        <v>12.431928777559961</v>
      </c>
      <c r="I29" s="534">
        <v>18.61852288897455</v>
      </c>
      <c r="J29" s="534">
        <v>28.046109752898367</v>
      </c>
      <c r="K29" s="534">
        <v>45.354835640857026</v>
      </c>
      <c r="L29" s="546">
        <v>53.020626418484028</v>
      </c>
      <c r="M29" s="543">
        <v>0.66820780664769841</v>
      </c>
      <c r="N29" s="534">
        <v>0.72780170624541285</v>
      </c>
      <c r="O29" s="534">
        <v>1.2370504604822716</v>
      </c>
      <c r="P29" s="534">
        <v>1.0393658356271178</v>
      </c>
      <c r="Q29" s="550">
        <v>2.7699187178355222</v>
      </c>
      <c r="R29" s="543">
        <v>3.2193801512041569</v>
      </c>
      <c r="S29" s="534">
        <v>9.8492375322444712</v>
      </c>
      <c r="T29" s="534">
        <v>3.8699223979681374</v>
      </c>
      <c r="U29" s="534">
        <v>1.6976771809221796</v>
      </c>
      <c r="V29" s="534">
        <v>4.2598920111024619</v>
      </c>
      <c r="W29" s="534">
        <v>1.2177418958968953</v>
      </c>
      <c r="X29" s="546">
        <v>62.18546994490579</v>
      </c>
      <c r="Y29" s="81"/>
      <c r="Z29" s="81"/>
      <c r="AA29" s="81"/>
      <c r="AB29" s="81"/>
      <c r="AC29" s="81"/>
      <c r="AD29" s="81"/>
      <c r="AE29" s="81"/>
      <c r="AF29" s="81"/>
      <c r="AG29" s="81"/>
      <c r="AH29" s="81"/>
      <c r="AI29" s="81"/>
      <c r="AJ29" s="81"/>
      <c r="AK29" s="81"/>
      <c r="AL29" s="81"/>
      <c r="AM29" s="81"/>
      <c r="AN29" s="81"/>
      <c r="AO29" s="81"/>
      <c r="AP29" s="81"/>
      <c r="AQ29" s="81"/>
      <c r="AR29" s="81"/>
      <c r="AS29" s="81"/>
      <c r="AT29" s="81"/>
      <c r="AU29" s="81"/>
      <c r="AV29" s="81"/>
      <c r="AW29" s="81"/>
      <c r="AX29" s="81"/>
      <c r="AY29" s="81"/>
      <c r="AZ29" s="421"/>
      <c r="BA29" s="888" t="s">
        <v>58</v>
      </c>
      <c r="BB29" s="642" t="s">
        <v>50</v>
      </c>
      <c r="BC29" s="559">
        <v>132.74774445938039</v>
      </c>
      <c r="BD29" s="555">
        <v>163.66776439313739</v>
      </c>
      <c r="BE29" s="555">
        <v>309.31084157151861</v>
      </c>
      <c r="BF29" s="555">
        <v>1091.5180502085664</v>
      </c>
      <c r="BG29" s="568">
        <v>3766.6598630829917</v>
      </c>
      <c r="BH29" s="559">
        <v>403.05966491782056</v>
      </c>
      <c r="BI29" s="555">
        <v>602.35113143544208</v>
      </c>
      <c r="BJ29" s="555">
        <v>902.78938710624311</v>
      </c>
      <c r="BK29" s="555">
        <v>1465.2319037333584</v>
      </c>
      <c r="BL29" s="568">
        <v>1713.2227488201092</v>
      </c>
      <c r="BM29" s="559">
        <v>39.207677605671726</v>
      </c>
      <c r="BN29" s="555">
        <v>42.541981942738417</v>
      </c>
      <c r="BO29" s="555">
        <v>72.428603135741071</v>
      </c>
      <c r="BP29" s="555">
        <v>60.865308148032234</v>
      </c>
      <c r="BQ29" s="568">
        <v>162.2058568704374</v>
      </c>
      <c r="BR29" s="559">
        <v>248.48351297978988</v>
      </c>
      <c r="BS29" s="555">
        <v>713.02098281118026</v>
      </c>
      <c r="BT29" s="555">
        <v>422.19194503971033</v>
      </c>
      <c r="BU29" s="555">
        <v>119.30523258817514</v>
      </c>
      <c r="BV29" s="555">
        <v>57.655766025710797</v>
      </c>
      <c r="BW29" s="555">
        <v>61.020653434385252</v>
      </c>
      <c r="BX29" s="563">
        <v>3842.2261708366423</v>
      </c>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5"/>
    </row>
    <row r="30" s="384" customFormat="true" ht="15" customHeight="true" x14ac:dyDescent="0.2">
      <c r="A30" s="863"/>
      <c r="B30" s="454" t="s">
        <v>49</v>
      </c>
      <c r="C30" s="544">
        <v>98.539230263954281</v>
      </c>
      <c r="D30" s="536">
        <v>98.198466779934691</v>
      </c>
      <c r="E30" s="536">
        <v>96.596691534423286</v>
      </c>
      <c r="F30" s="536">
        <v>87.98897141287712</v>
      </c>
      <c r="G30" s="552">
        <v>58.559517051834021</v>
      </c>
      <c r="H30" s="540">
        <v>87.568071222440039</v>
      </c>
      <c r="I30" s="536">
        <v>81.381477111025404</v>
      </c>
      <c r="J30" s="536">
        <v>71.953890247101626</v>
      </c>
      <c r="K30" s="536">
        <v>54.64516435914296</v>
      </c>
      <c r="L30" s="548">
        <v>46.979373581515929</v>
      </c>
      <c r="M30" s="544">
        <v>99.331792193352314</v>
      </c>
      <c r="N30" s="536">
        <v>99.272198293754599</v>
      </c>
      <c r="O30" s="536">
        <v>98.76294953951772</v>
      </c>
      <c r="P30" s="536">
        <v>98.960634164372905</v>
      </c>
      <c r="Q30" s="552">
        <v>97.230081282164477</v>
      </c>
      <c r="R30" s="544">
        <v>96.78061984879578</v>
      </c>
      <c r="S30" s="536">
        <v>90.150762467755612</v>
      </c>
      <c r="T30" s="536">
        <v>96.130077602031932</v>
      </c>
      <c r="U30" s="536">
        <v>98.30232281907783</v>
      </c>
      <c r="V30" s="536">
        <v>95.740107988897577</v>
      </c>
      <c r="W30" s="536">
        <v>98.782258104103136</v>
      </c>
      <c r="X30" s="548">
        <v>37.81453005509411</v>
      </c>
      <c r="Y30" s="81"/>
      <c r="Z30" s="81"/>
      <c r="AA30" s="81"/>
      <c r="AB30" s="81"/>
      <c r="AC30" s="81"/>
      <c r="AD30" s="81"/>
      <c r="AE30" s="81"/>
      <c r="AF30" s="81"/>
      <c r="AG30" s="81"/>
      <c r="AH30" s="81"/>
      <c r="AI30" s="81"/>
      <c r="AJ30" s="81"/>
      <c r="AK30" s="81"/>
      <c r="AL30" s="81"/>
      <c r="AM30" s="81"/>
      <c r="AN30" s="81"/>
      <c r="AO30" s="81"/>
      <c r="AP30" s="81"/>
      <c r="AQ30" s="81"/>
      <c r="AR30" s="81"/>
      <c r="AS30" s="81"/>
      <c r="AT30" s="81"/>
      <c r="AU30" s="81"/>
      <c r="AV30" s="81"/>
      <c r="AW30" s="81"/>
      <c r="AX30" s="81"/>
      <c r="AY30" s="81"/>
      <c r="AZ30" s="421"/>
      <c r="BA30" s="886"/>
      <c r="BB30" s="641" t="s">
        <v>49</v>
      </c>
      <c r="BC30" s="560">
        <v>8954.7724295773005</v>
      </c>
      <c r="BD30" s="556">
        <v>8921.2473828952443</v>
      </c>
      <c r="BE30" s="556">
        <v>8779.2229983698253</v>
      </c>
      <c r="BF30" s="556">
        <v>7996.1137232999163</v>
      </c>
      <c r="BG30" s="569">
        <v>5322.6643800595293</v>
      </c>
      <c r="BH30" s="560">
        <v>2839.0733309319985</v>
      </c>
      <c r="BI30" s="556">
        <v>2632.8739990830477</v>
      </c>
      <c r="BJ30" s="556">
        <v>2316.1575365858962</v>
      </c>
      <c r="BK30" s="556">
        <v>1765.3649731593721</v>
      </c>
      <c r="BL30" s="569">
        <v>1518.015477786066</v>
      </c>
      <c r="BM30" s="560">
        <v>5828.3798027578041</v>
      </c>
      <c r="BN30" s="556">
        <v>5802.7290002048876</v>
      </c>
      <c r="BO30" s="556">
        <v>5782.5147035022383</v>
      </c>
      <c r="BP30" s="556">
        <v>5795.1390034914984</v>
      </c>
      <c r="BQ30" s="569">
        <v>5693.773086699025</v>
      </c>
      <c r="BR30" s="560">
        <v>7469.8815544959625</v>
      </c>
      <c r="BS30" s="556">
        <v>6526.3311038543106</v>
      </c>
      <c r="BT30" s="556">
        <v>10487.379400922629</v>
      </c>
      <c r="BU30" s="556">
        <v>6908.2518276633182</v>
      </c>
      <c r="BV30" s="556">
        <v>1295.8002811098474</v>
      </c>
      <c r="BW30" s="556">
        <v>4949.9470762619094</v>
      </c>
      <c r="BX30" s="564">
        <v>2336.4296698938692</v>
      </c>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5"/>
    </row>
    <row r="31" s="384" customFormat="true" ht="15" customHeight="true" x14ac:dyDescent="0.2">
      <c r="A31" s="863" t="s">
        <v>104</v>
      </c>
      <c r="B31" s="454" t="s">
        <v>50</v>
      </c>
      <c r="C31" s="544">
        <v>9.7948136854502828E-3</v>
      </c>
      <c r="D31" s="536">
        <v>0</v>
      </c>
      <c r="E31" s="536">
        <v>1.5875323375609877E-2</v>
      </c>
      <c r="F31" s="536">
        <v>3.6544994006039319E-2</v>
      </c>
      <c r="G31" s="552">
        <v>7.3344896301448248</v>
      </c>
      <c r="H31" s="540">
        <v>5.8195734255739304E-2</v>
      </c>
      <c r="I31" s="536">
        <v>9.9222994261380593E-2</v>
      </c>
      <c r="J31" s="536">
        <v>0.91081026318577063</v>
      </c>
      <c r="K31" s="536">
        <v>2.7348687828541629</v>
      </c>
      <c r="L31" s="548">
        <v>16.993344605485287</v>
      </c>
      <c r="M31" s="544">
        <v>7.6037503638034494E-3</v>
      </c>
      <c r="N31" s="536">
        <v>0</v>
      </c>
      <c r="O31" s="536">
        <v>0</v>
      </c>
      <c r="P31" s="536">
        <v>0</v>
      </c>
      <c r="Q31" s="552">
        <v>0</v>
      </c>
      <c r="R31" s="544">
        <v>0.23220744707631594</v>
      </c>
      <c r="S31" s="536">
        <v>0.49515112466677458</v>
      </c>
      <c r="T31" s="536">
        <v>0</v>
      </c>
      <c r="U31" s="536">
        <v>0</v>
      </c>
      <c r="V31" s="536">
        <v>0.24029983389666712</v>
      </c>
      <c r="W31" s="536">
        <v>0</v>
      </c>
      <c r="X31" s="548">
        <v>9.9582962675019147</v>
      </c>
      <c r="Y31" s="81"/>
      <c r="Z31" s="81"/>
      <c r="AA31" s="81"/>
      <c r="AB31" s="81"/>
      <c r="AC31" s="81"/>
      <c r="AD31" s="81"/>
      <c r="AE31" s="81"/>
      <c r="AF31" s="81"/>
      <c r="AG31" s="81"/>
      <c r="AH31" s="81"/>
      <c r="AI31" s="81"/>
      <c r="AJ31" s="81"/>
      <c r="AK31" s="81"/>
      <c r="AL31" s="81"/>
      <c r="AM31" s="81"/>
      <c r="AN31" s="81"/>
      <c r="AO31" s="81"/>
      <c r="AP31" s="81"/>
      <c r="AQ31" s="81"/>
      <c r="AR31" s="81"/>
      <c r="AS31" s="81"/>
      <c r="AT31" s="81"/>
      <c r="AU31" s="81"/>
      <c r="AV31" s="81"/>
      <c r="AW31" s="81"/>
      <c r="AX31" s="81"/>
      <c r="AY31" s="81"/>
      <c r="AZ31" s="421"/>
      <c r="BA31" s="886" t="s">
        <v>104</v>
      </c>
      <c r="BB31" s="641" t="s">
        <v>50</v>
      </c>
      <c r="BC31" s="560">
        <v>0.89010566967459992</v>
      </c>
      <c r="BD31" s="556">
        <v>0</v>
      </c>
      <c r="BE31" s="556">
        <v>1.4428341371924236</v>
      </c>
      <c r="BF31" s="556">
        <v>3.3210744869195996</v>
      </c>
      <c r="BG31" s="569">
        <v>666.65554406352783</v>
      </c>
      <c r="BH31" s="560">
        <v>1.8867831024824002</v>
      </c>
      <c r="BI31" s="556">
        <v>3.2100872455971055</v>
      </c>
      <c r="BJ31" s="556">
        <v>29.318498947490642</v>
      </c>
      <c r="BK31" s="556">
        <v>88.352585486000834</v>
      </c>
      <c r="BL31" s="569">
        <v>549.09544687135917</v>
      </c>
      <c r="BM31" s="560">
        <v>0.4461567043846234</v>
      </c>
      <c r="BN31" s="556">
        <v>0</v>
      </c>
      <c r="BO31" s="556">
        <v>0</v>
      </c>
      <c r="BP31" s="556">
        <v>0</v>
      </c>
      <c r="BQ31" s="569">
        <v>0</v>
      </c>
      <c r="BR31" s="560">
        <v>17.922618479215625</v>
      </c>
      <c r="BS31" s="556">
        <v>35.845733275711758</v>
      </c>
      <c r="BT31" s="556">
        <v>0</v>
      </c>
      <c r="BU31" s="556">
        <v>0</v>
      </c>
      <c r="BV31" s="556">
        <v>3.2523526331311419</v>
      </c>
      <c r="BW31" s="556">
        <v>0</v>
      </c>
      <c r="BX31" s="564">
        <v>615.28885396925614</v>
      </c>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5"/>
    </row>
    <row r="32" s="384" customFormat="true" ht="15" customHeight="true" x14ac:dyDescent="0.2">
      <c r="A32" s="863"/>
      <c r="B32" s="454" t="s">
        <v>49</v>
      </c>
      <c r="C32" s="544">
        <v>99.990205186314554</v>
      </c>
      <c r="D32" s="536">
        <v>100</v>
      </c>
      <c r="E32" s="536">
        <v>99.984124676624404</v>
      </c>
      <c r="F32" s="536">
        <v>99.963455005993964</v>
      </c>
      <c r="G32" s="552">
        <v>92.665510369855198</v>
      </c>
      <c r="H32" s="540">
        <v>99.941804265744253</v>
      </c>
      <c r="I32" s="536">
        <v>99.900777005738618</v>
      </c>
      <c r="J32" s="536">
        <v>99.08918973681422</v>
      </c>
      <c r="K32" s="536">
        <v>97.265131217145836</v>
      </c>
      <c r="L32" s="548">
        <v>83.006655394514667</v>
      </c>
      <c r="M32" s="544">
        <v>99.992396249636201</v>
      </c>
      <c r="N32" s="536">
        <v>100</v>
      </c>
      <c r="O32" s="536">
        <v>100</v>
      </c>
      <c r="P32" s="536">
        <v>100</v>
      </c>
      <c r="Q32" s="552">
        <v>100</v>
      </c>
      <c r="R32" s="544">
        <v>99.76779255292368</v>
      </c>
      <c r="S32" s="536">
        <v>99.504848875333224</v>
      </c>
      <c r="T32" s="536">
        <v>100</v>
      </c>
      <c r="U32" s="536">
        <v>100</v>
      </c>
      <c r="V32" s="536">
        <v>99.759700166103343</v>
      </c>
      <c r="W32" s="536">
        <v>100</v>
      </c>
      <c r="X32" s="548">
        <v>90.041703732498092</v>
      </c>
      <c r="Y32" s="81"/>
      <c r="Z32" s="81"/>
      <c r="AA32" s="81"/>
      <c r="AB32" s="81"/>
      <c r="AC32" s="81"/>
      <c r="AD32" s="81"/>
      <c r="AE32" s="81"/>
      <c r="AF32" s="81"/>
      <c r="AG32" s="81"/>
      <c r="AH32" s="81"/>
      <c r="AI32" s="81"/>
      <c r="AJ32" s="81"/>
      <c r="AK32" s="81"/>
      <c r="AL32" s="81"/>
      <c r="AM32" s="81"/>
      <c r="AN32" s="81"/>
      <c r="AO32" s="81"/>
      <c r="AP32" s="81"/>
      <c r="AQ32" s="81"/>
      <c r="AR32" s="81"/>
      <c r="AS32" s="81"/>
      <c r="AT32" s="81"/>
      <c r="AU32" s="81"/>
      <c r="AV32" s="81"/>
      <c r="AW32" s="81"/>
      <c r="AX32" s="81"/>
      <c r="AY32" s="81"/>
      <c r="AZ32" s="421"/>
      <c r="BA32" s="886"/>
      <c r="BB32" s="641" t="s">
        <v>49</v>
      </c>
      <c r="BC32" s="560">
        <v>9086.6300683670033</v>
      </c>
      <c r="BD32" s="556">
        <v>9084.9151472883896</v>
      </c>
      <c r="BE32" s="556">
        <v>9087.0910058041627</v>
      </c>
      <c r="BF32" s="556">
        <v>9084.3106990215638</v>
      </c>
      <c r="BG32" s="569">
        <v>8422.6686990789967</v>
      </c>
      <c r="BH32" s="560">
        <v>3240.2462127473364</v>
      </c>
      <c r="BI32" s="556">
        <v>3232.0150432728942</v>
      </c>
      <c r="BJ32" s="556">
        <v>3189.6284247446488</v>
      </c>
      <c r="BK32" s="556">
        <v>3142.2442914067301</v>
      </c>
      <c r="BL32" s="569">
        <v>2682.142779734816</v>
      </c>
      <c r="BM32" s="560">
        <v>5867.1413236590906</v>
      </c>
      <c r="BN32" s="556">
        <v>5845.2709821476255</v>
      </c>
      <c r="BO32" s="556">
        <v>5854.9433066379797</v>
      </c>
      <c r="BP32" s="556">
        <v>5856.0043116395291</v>
      </c>
      <c r="BQ32" s="569">
        <v>5855.978943569462</v>
      </c>
      <c r="BR32" s="560">
        <v>7700.4424489965413</v>
      </c>
      <c r="BS32" s="556">
        <v>7203.5063533897728</v>
      </c>
      <c r="BT32" s="556">
        <v>10909.571345962333</v>
      </c>
      <c r="BU32" s="556">
        <v>7027.5570602514927</v>
      </c>
      <c r="BV32" s="556">
        <v>1350.2036945024267</v>
      </c>
      <c r="BW32" s="556">
        <v>5010.9677296962927</v>
      </c>
      <c r="BX32" s="564">
        <v>5563.3669867612616</v>
      </c>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5"/>
    </row>
    <row r="33" s="384" customFormat="true" ht="15" customHeight="true" x14ac:dyDescent="0.2">
      <c r="A33" s="863" t="s">
        <v>105</v>
      </c>
      <c r="B33" s="454" t="s">
        <v>50</v>
      </c>
      <c r="C33" s="544">
        <v>9.7948136854502828E-3</v>
      </c>
      <c r="D33" s="536">
        <v>0</v>
      </c>
      <c r="E33" s="536">
        <v>1.5875323375609877E-2</v>
      </c>
      <c r="F33" s="536">
        <v>0</v>
      </c>
      <c r="G33" s="552">
        <v>2.7393088483033585</v>
      </c>
      <c r="H33" s="540">
        <v>5.8195734255739304E-2</v>
      </c>
      <c r="I33" s="536">
        <v>0</v>
      </c>
      <c r="J33" s="536">
        <v>0</v>
      </c>
      <c r="K33" s="536">
        <v>1.496914908845415</v>
      </c>
      <c r="L33" s="548">
        <v>6.2089317740958991</v>
      </c>
      <c r="M33" s="544">
        <v>7.6037503638034494E-3</v>
      </c>
      <c r="N33" s="536">
        <v>0</v>
      </c>
      <c r="O33" s="536">
        <v>0</v>
      </c>
      <c r="P33" s="536">
        <v>0</v>
      </c>
      <c r="Q33" s="552">
        <v>0</v>
      </c>
      <c r="R33" s="544">
        <v>7.5915837603655681E-2</v>
      </c>
      <c r="S33" s="536">
        <v>9.4804445390744216E-2</v>
      </c>
      <c r="T33" s="536">
        <v>0</v>
      </c>
      <c r="U33" s="536">
        <v>0</v>
      </c>
      <c r="V33" s="536">
        <v>0.23209954977533295</v>
      </c>
      <c r="W33" s="536">
        <v>0</v>
      </c>
      <c r="X33" s="548">
        <v>3.8107568157522884</v>
      </c>
      <c r="Y33" s="81"/>
      <c r="Z33" s="81"/>
      <c r="AA33" s="81"/>
      <c r="AB33" s="81"/>
      <c r="AC33" s="81"/>
      <c r="AD33" s="81"/>
      <c r="AE33" s="81"/>
      <c r="AF33" s="81"/>
      <c r="AG33" s="81"/>
      <c r="AH33" s="81"/>
      <c r="AI33" s="81"/>
      <c r="AJ33" s="81"/>
      <c r="AK33" s="81"/>
      <c r="AL33" s="81"/>
      <c r="AM33" s="81"/>
      <c r="AN33" s="81"/>
      <c r="AO33" s="81"/>
      <c r="AP33" s="81"/>
      <c r="AQ33" s="81"/>
      <c r="AR33" s="81"/>
      <c r="AS33" s="81"/>
      <c r="AT33" s="81"/>
      <c r="AU33" s="81"/>
      <c r="AV33" s="81"/>
      <c r="AW33" s="81"/>
      <c r="AX33" s="81"/>
      <c r="AY33" s="81"/>
      <c r="AZ33" s="421"/>
      <c r="BA33" s="886" t="s">
        <v>105</v>
      </c>
      <c r="BB33" s="641" t="s">
        <v>50</v>
      </c>
      <c r="BC33" s="560">
        <v>0.89010566967459992</v>
      </c>
      <c r="BD33" s="556">
        <v>0</v>
      </c>
      <c r="BE33" s="556">
        <v>1.4428341371924236</v>
      </c>
      <c r="BF33" s="556">
        <v>0</v>
      </c>
      <c r="BG33" s="569">
        <v>248.98466324338537</v>
      </c>
      <c r="BH33" s="560">
        <v>1.8867831024824002</v>
      </c>
      <c r="BI33" s="556">
        <v>0</v>
      </c>
      <c r="BJ33" s="556">
        <v>0</v>
      </c>
      <c r="BK33" s="556">
        <v>48.359286294901644</v>
      </c>
      <c r="BL33" s="569">
        <v>200.62537694848376</v>
      </c>
      <c r="BM33" s="560">
        <v>0.4461567043846234</v>
      </c>
      <c r="BN33" s="556">
        <v>0</v>
      </c>
      <c r="BO33" s="556">
        <v>0</v>
      </c>
      <c r="BP33" s="556">
        <v>0</v>
      </c>
      <c r="BQ33" s="569">
        <v>0</v>
      </c>
      <c r="BR33" s="560">
        <v>5.8594614902821851</v>
      </c>
      <c r="BS33" s="556">
        <v>6.8632275956464808</v>
      </c>
      <c r="BT33" s="556">
        <v>0</v>
      </c>
      <c r="BU33" s="556">
        <v>0</v>
      </c>
      <c r="BV33" s="556">
        <v>3.1413653918086477</v>
      </c>
      <c r="BW33" s="556">
        <v>0</v>
      </c>
      <c r="BX33" s="564">
        <v>235.45354857251507</v>
      </c>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5"/>
    </row>
    <row r="34" s="384" customFormat="true" ht="15" customHeight="true" x14ac:dyDescent="0.2">
      <c r="A34" s="863"/>
      <c r="B34" s="454" t="s">
        <v>49</v>
      </c>
      <c r="C34" s="544">
        <v>99.990205186314554</v>
      </c>
      <c r="D34" s="536">
        <v>100</v>
      </c>
      <c r="E34" s="536">
        <v>99.984124676624404</v>
      </c>
      <c r="F34" s="536">
        <v>100</v>
      </c>
      <c r="G34" s="552">
        <v>97.260691151696605</v>
      </c>
      <c r="H34" s="540">
        <v>99.941804265744253</v>
      </c>
      <c r="I34" s="536">
        <v>100</v>
      </c>
      <c r="J34" s="536">
        <v>100</v>
      </c>
      <c r="K34" s="536">
        <v>98.503085091154603</v>
      </c>
      <c r="L34" s="548">
        <v>93.791068225904084</v>
      </c>
      <c r="M34" s="544">
        <v>99.992396249636201</v>
      </c>
      <c r="N34" s="536">
        <v>100</v>
      </c>
      <c r="O34" s="536">
        <v>100</v>
      </c>
      <c r="P34" s="536">
        <v>100</v>
      </c>
      <c r="Q34" s="552">
        <v>100</v>
      </c>
      <c r="R34" s="544">
        <v>99.924084162396341</v>
      </c>
      <c r="S34" s="536">
        <v>99.90519555460925</v>
      </c>
      <c r="T34" s="536">
        <v>100</v>
      </c>
      <c r="U34" s="536">
        <v>100</v>
      </c>
      <c r="V34" s="536">
        <v>99.767900450224673</v>
      </c>
      <c r="W34" s="536">
        <v>100</v>
      </c>
      <c r="X34" s="548">
        <v>96.189243184247715</v>
      </c>
      <c r="Y34" s="81"/>
      <c r="Z34" s="81"/>
      <c r="AA34" s="81"/>
      <c r="AB34" s="81"/>
      <c r="AC34" s="81"/>
      <c r="AD34" s="81"/>
      <c r="AE34" s="81"/>
      <c r="AF34" s="81"/>
      <c r="AG34" s="81"/>
      <c r="AH34" s="81"/>
      <c r="AI34" s="81"/>
      <c r="AJ34" s="81"/>
      <c r="AK34" s="81"/>
      <c r="AL34" s="81"/>
      <c r="AM34" s="81"/>
      <c r="AN34" s="81"/>
      <c r="AO34" s="81"/>
      <c r="AP34" s="81"/>
      <c r="AQ34" s="81"/>
      <c r="AR34" s="81"/>
      <c r="AS34" s="81"/>
      <c r="AT34" s="81"/>
      <c r="AU34" s="81"/>
      <c r="AV34" s="81"/>
      <c r="AW34" s="81"/>
      <c r="AX34" s="81"/>
      <c r="AY34" s="81"/>
      <c r="AZ34" s="421"/>
      <c r="BA34" s="886"/>
      <c r="BB34" s="641" t="s">
        <v>49</v>
      </c>
      <c r="BC34" s="560">
        <v>9086.6300683670033</v>
      </c>
      <c r="BD34" s="556">
        <v>9084.9151472883896</v>
      </c>
      <c r="BE34" s="556">
        <v>9087.0910058041627</v>
      </c>
      <c r="BF34" s="556">
        <v>9087.6317735084831</v>
      </c>
      <c r="BG34" s="569">
        <v>8840.3395798991332</v>
      </c>
      <c r="BH34" s="560">
        <v>3240.2462127473364</v>
      </c>
      <c r="BI34" s="556">
        <v>3235.2251305184914</v>
      </c>
      <c r="BJ34" s="556">
        <v>3218.9469236921395</v>
      </c>
      <c r="BK34" s="556">
        <v>3182.2375905978297</v>
      </c>
      <c r="BL34" s="569">
        <v>3030.6128496576925</v>
      </c>
      <c r="BM34" s="560">
        <v>5867.1413236590906</v>
      </c>
      <c r="BN34" s="556">
        <v>5845.2709821476255</v>
      </c>
      <c r="BO34" s="556">
        <v>5854.9433066379797</v>
      </c>
      <c r="BP34" s="556">
        <v>5856.0043116395291</v>
      </c>
      <c r="BQ34" s="569">
        <v>5855.978943569462</v>
      </c>
      <c r="BR34" s="560">
        <v>7712.5056059854751</v>
      </c>
      <c r="BS34" s="556">
        <v>7232.4888590698374</v>
      </c>
      <c r="BT34" s="556">
        <v>10909.571345962333</v>
      </c>
      <c r="BU34" s="556">
        <v>7027.5570602514927</v>
      </c>
      <c r="BV34" s="556">
        <v>1350.3146817437491</v>
      </c>
      <c r="BW34" s="556">
        <v>5010.9677296962927</v>
      </c>
      <c r="BX34" s="564">
        <v>5943.2022921580028</v>
      </c>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5"/>
    </row>
    <row r="35" s="384" customFormat="true" ht="15" customHeight="true" x14ac:dyDescent="0.2">
      <c r="A35" s="863" t="s">
        <v>56</v>
      </c>
      <c r="B35" s="454" t="s">
        <v>50</v>
      </c>
      <c r="C35" s="544">
        <v>5.037389184201821</v>
      </c>
      <c r="D35" s="536">
        <v>4.5921040377321409</v>
      </c>
      <c r="E35" s="536">
        <v>7.4684365871739367</v>
      </c>
      <c r="F35" s="536">
        <v>9.1097099229990945</v>
      </c>
      <c r="G35" s="552">
        <v>20.617138073942815</v>
      </c>
      <c r="H35" s="540">
        <v>8.6446865524620637</v>
      </c>
      <c r="I35" s="536">
        <v>10.037934125202799</v>
      </c>
      <c r="J35" s="536">
        <v>13.959467000754957</v>
      </c>
      <c r="K35" s="536">
        <v>15.381227806128814</v>
      </c>
      <c r="L35" s="548">
        <v>32.084540227741975</v>
      </c>
      <c r="M35" s="544">
        <v>4.7497237294587942</v>
      </c>
      <c r="N35" s="536">
        <v>4.9223408505962745</v>
      </c>
      <c r="O35" s="536">
        <v>4.2119925501687767</v>
      </c>
      <c r="P35" s="536">
        <v>7.2377822144829764</v>
      </c>
      <c r="Q35" s="552">
        <v>7.3544171925397608</v>
      </c>
      <c r="R35" s="544">
        <v>10.248374802805786</v>
      </c>
      <c r="S35" s="536">
        <v>4.7186371989799465</v>
      </c>
      <c r="T35" s="536">
        <v>6.8059481816961211</v>
      </c>
      <c r="U35" s="536">
        <v>5.5655457140492572</v>
      </c>
      <c r="V35" s="536">
        <v>9.4530782839233005</v>
      </c>
      <c r="W35" s="536">
        <v>10.218773987527308</v>
      </c>
      <c r="X35" s="548">
        <v>21.838393598014481</v>
      </c>
      <c r="Y35" s="81"/>
      <c r="Z35" s="81"/>
      <c r="AA35" s="81"/>
      <c r="AB35" s="81"/>
      <c r="AC35" s="81"/>
      <c r="AD35" s="81"/>
      <c r="AE35" s="81"/>
      <c r="AF35" s="81"/>
      <c r="AG35" s="81"/>
      <c r="AH35" s="81"/>
      <c r="AI35" s="81"/>
      <c r="AJ35" s="81"/>
      <c r="AK35" s="81"/>
      <c r="AL35" s="81"/>
      <c r="AM35" s="81"/>
      <c r="AN35" s="81"/>
      <c r="AO35" s="81"/>
      <c r="AP35" s="81"/>
      <c r="AQ35" s="81"/>
      <c r="AR35" s="81"/>
      <c r="AS35" s="81"/>
      <c r="AT35" s="81"/>
      <c r="AU35" s="81"/>
      <c r="AV35" s="81"/>
      <c r="AW35" s="81"/>
      <c r="AX35" s="81"/>
      <c r="AY35" s="81"/>
      <c r="AZ35" s="421"/>
      <c r="BA35" s="886" t="s">
        <v>56</v>
      </c>
      <c r="BB35" s="641" t="s">
        <v>50</v>
      </c>
      <c r="BC35" s="560">
        <v>457.77375835908208</v>
      </c>
      <c r="BD35" s="556">
        <v>417.18875530316899</v>
      </c>
      <c r="BE35" s="556">
        <v>678.77138653986435</v>
      </c>
      <c r="BF35" s="556">
        <v>827.85689343692081</v>
      </c>
      <c r="BG35" s="569">
        <v>1873.9585291970516</v>
      </c>
      <c r="BH35" s="560">
        <v>280.27223510516473</v>
      </c>
      <c r="BI35" s="556">
        <v>324.74976740345244</v>
      </c>
      <c r="BJ35" s="556">
        <v>449.34783358462113</v>
      </c>
      <c r="BK35" s="556">
        <v>496.90546513255379</v>
      </c>
      <c r="BL35" s="569">
        <v>1036.7279286696353</v>
      </c>
      <c r="BM35" s="560">
        <v>278.69419490157736</v>
      </c>
      <c r="BN35" s="556">
        <v>287.72416138230261</v>
      </c>
      <c r="BO35" s="556">
        <v>246.60977589219718</v>
      </c>
      <c r="BP35" s="556">
        <v>423.84483854720213</v>
      </c>
      <c r="BQ35" s="569">
        <v>430.67312221738075</v>
      </c>
      <c r="BR35" s="560">
        <v>791.00698076374931</v>
      </c>
      <c r="BS35" s="556">
        <v>341.59876052652851</v>
      </c>
      <c r="BT35" s="556">
        <v>742.49977265136442</v>
      </c>
      <c r="BU35" s="556">
        <v>391.12190076919296</v>
      </c>
      <c r="BV35" s="556">
        <v>127.94325967421811</v>
      </c>
      <c r="BW35" s="556">
        <v>512.05946688559254</v>
      </c>
      <c r="BX35" s="564">
        <v>1349.3191815654411</v>
      </c>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5"/>
    </row>
    <row r="36" s="384" customFormat="true" ht="15" customHeight="true" x14ac:dyDescent="0.2">
      <c r="A36" s="863"/>
      <c r="B36" s="454" t="s">
        <v>49</v>
      </c>
      <c r="C36" s="544">
        <v>94.962610815798257</v>
      </c>
      <c r="D36" s="536">
        <v>95.40789596226773</v>
      </c>
      <c r="E36" s="536">
        <v>92.531563412825932</v>
      </c>
      <c r="F36" s="536">
        <v>90.890290077000856</v>
      </c>
      <c r="G36" s="552">
        <v>79.382861926057174</v>
      </c>
      <c r="H36" s="540">
        <v>91.355313447537924</v>
      </c>
      <c r="I36" s="536">
        <v>89.962065874797275</v>
      </c>
      <c r="J36" s="536">
        <v>86.040532999245002</v>
      </c>
      <c r="K36" s="536">
        <v>84.618772193871123</v>
      </c>
      <c r="L36" s="548">
        <v>67.915459772257918</v>
      </c>
      <c r="M36" s="544">
        <v>95.250276270541235</v>
      </c>
      <c r="N36" s="536">
        <v>95.077659149403786</v>
      </c>
      <c r="O36" s="536">
        <v>95.788007449831198</v>
      </c>
      <c r="P36" s="536">
        <v>92.762217785517095</v>
      </c>
      <c r="Q36" s="552">
        <v>92.645582807460258</v>
      </c>
      <c r="R36" s="544">
        <v>89.751625197194144</v>
      </c>
      <c r="S36" s="536">
        <v>95.28136280102008</v>
      </c>
      <c r="T36" s="536">
        <v>93.194051818303919</v>
      </c>
      <c r="U36" s="536">
        <v>94.434454285950792</v>
      </c>
      <c r="V36" s="536">
        <v>90.546921716076696</v>
      </c>
      <c r="W36" s="536">
        <v>89.781226012472743</v>
      </c>
      <c r="X36" s="548">
        <v>78.161606401985438</v>
      </c>
      <c r="Y36" s="81"/>
      <c r="Z36" s="81"/>
      <c r="AA36" s="81"/>
      <c r="AB36" s="81"/>
      <c r="AC36" s="81"/>
      <c r="AD36" s="81"/>
      <c r="AE36" s="81"/>
      <c r="AF36" s="81"/>
      <c r="AG36" s="81"/>
      <c r="AH36" s="81"/>
      <c r="AI36" s="81"/>
      <c r="AJ36" s="81"/>
      <c r="AK36" s="81"/>
      <c r="AL36" s="81"/>
      <c r="AM36" s="81"/>
      <c r="AN36" s="81"/>
      <c r="AO36" s="81"/>
      <c r="AP36" s="81"/>
      <c r="AQ36" s="81"/>
      <c r="AR36" s="81"/>
      <c r="AS36" s="81"/>
      <c r="AT36" s="81"/>
      <c r="AU36" s="81"/>
      <c r="AV36" s="81"/>
      <c r="AW36" s="81"/>
      <c r="AX36" s="81"/>
      <c r="AY36" s="81"/>
      <c r="AZ36" s="421"/>
      <c r="BA36" s="886"/>
      <c r="BB36" s="641" t="s">
        <v>49</v>
      </c>
      <c r="BC36" s="560">
        <v>8629.7464156776023</v>
      </c>
      <c r="BD36" s="556">
        <v>8667.7263919852085</v>
      </c>
      <c r="BE36" s="556">
        <v>8409.7624534014776</v>
      </c>
      <c r="BF36" s="556">
        <v>8259.7748800715581</v>
      </c>
      <c r="BG36" s="569">
        <v>7215.365713945469</v>
      </c>
      <c r="BH36" s="560">
        <v>2961.8607607446538</v>
      </c>
      <c r="BI36" s="556">
        <v>2910.4753631150415</v>
      </c>
      <c r="BJ36" s="556">
        <v>2769.599090107517</v>
      </c>
      <c r="BK36" s="556">
        <v>2733.6914117601755</v>
      </c>
      <c r="BL36" s="569">
        <v>2194.5102979365379</v>
      </c>
      <c r="BM36" s="560">
        <v>5588.8932854618997</v>
      </c>
      <c r="BN36" s="556">
        <v>5557.5468207653266</v>
      </c>
      <c r="BO36" s="556">
        <v>5608.333530745781</v>
      </c>
      <c r="BP36" s="556">
        <v>5432.1594730923316</v>
      </c>
      <c r="BQ36" s="569">
        <v>5425.3058213520826</v>
      </c>
      <c r="BR36" s="560">
        <v>6927.3580867120027</v>
      </c>
      <c r="BS36" s="556">
        <v>6897.7533261389581</v>
      </c>
      <c r="BT36" s="556">
        <v>10167.071573310972</v>
      </c>
      <c r="BU36" s="556">
        <v>6636.4351594823029</v>
      </c>
      <c r="BV36" s="556">
        <v>1225.5127874613395</v>
      </c>
      <c r="BW36" s="556">
        <v>4498.9082628107026</v>
      </c>
      <c r="BX36" s="564">
        <v>4829.3366591650711</v>
      </c>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5"/>
    </row>
    <row r="37" s="384" customFormat="true" ht="15" customHeight="true" x14ac:dyDescent="0.2">
      <c r="A37" s="863" t="s">
        <v>126</v>
      </c>
      <c r="B37" s="454" t="s">
        <v>50</v>
      </c>
      <c r="C37" s="544">
        <v>5.1954970123561335</v>
      </c>
      <c r="D37" s="536">
        <v>4.6716182272342479</v>
      </c>
      <c r="E37" s="536">
        <v>6.1276089376560492</v>
      </c>
      <c r="F37" s="536">
        <v>7.2985839100264291</v>
      </c>
      <c r="G37" s="552">
        <v>19.992957676199559</v>
      </c>
      <c r="H37" s="540">
        <v>6.8431557461237764</v>
      </c>
      <c r="I37" s="536">
        <v>8.812311844188315</v>
      </c>
      <c r="J37" s="536">
        <v>12.22757023640278</v>
      </c>
      <c r="K37" s="536">
        <v>12.915469864402453</v>
      </c>
      <c r="L37" s="548">
        <v>30.877740562876603</v>
      </c>
      <c r="M37" s="544">
        <v>5.2925176149980064</v>
      </c>
      <c r="N37" s="536">
        <v>4.3106560668976615</v>
      </c>
      <c r="O37" s="536">
        <v>4.5759233404614763</v>
      </c>
      <c r="P37" s="536">
        <v>5.9884650682639871</v>
      </c>
      <c r="Q37" s="552">
        <v>5.3187746704200469</v>
      </c>
      <c r="R37" s="544">
        <v>11.077473684484824</v>
      </c>
      <c r="S37" s="536">
        <v>4.84664047319652</v>
      </c>
      <c r="T37" s="536">
        <v>4.5444113927330045</v>
      </c>
      <c r="U37" s="536">
        <v>6.2528101540042238</v>
      </c>
      <c r="V37" s="536">
        <v>9.1452753673827694</v>
      </c>
      <c r="W37" s="536">
        <v>12.75343200418482</v>
      </c>
      <c r="X37" s="548">
        <v>20.761313062461895</v>
      </c>
      <c r="Y37" s="81"/>
      <c r="Z37" s="81"/>
      <c r="AA37" s="81"/>
      <c r="AB37" s="81"/>
      <c r="AC37" s="81"/>
      <c r="AD37" s="81"/>
      <c r="AE37" s="81"/>
      <c r="AF37" s="81"/>
      <c r="AG37" s="81"/>
      <c r="AH37" s="81"/>
      <c r="AI37" s="81"/>
      <c r="AJ37" s="81"/>
      <c r="AK37" s="81"/>
      <c r="AL37" s="81"/>
      <c r="AM37" s="81"/>
      <c r="AN37" s="81"/>
      <c r="AO37" s="81"/>
      <c r="AP37" s="81"/>
      <c r="AQ37" s="81"/>
      <c r="AR37" s="81"/>
      <c r="AS37" s="81"/>
      <c r="AT37" s="81"/>
      <c r="AU37" s="81"/>
      <c r="AV37" s="81"/>
      <c r="AW37" s="81"/>
      <c r="AX37" s="81"/>
      <c r="AY37" s="81"/>
      <c r="AZ37" s="421"/>
      <c r="BA37" s="886" t="s">
        <v>126</v>
      </c>
      <c r="BB37" s="641" t="s">
        <v>50</v>
      </c>
      <c r="BC37" s="560">
        <v>205.04475492396702</v>
      </c>
      <c r="BD37" s="556">
        <v>194.33169152789546</v>
      </c>
      <c r="BE37" s="556">
        <v>297.04306891943548</v>
      </c>
      <c r="BF37" s="556">
        <v>425.65226026098509</v>
      </c>
      <c r="BG37" s="569">
        <v>1572.5066070352598</v>
      </c>
      <c r="BH37" s="560">
        <v>164.83570869123102</v>
      </c>
      <c r="BI37" s="556">
        <v>212.34663938904669</v>
      </c>
      <c r="BJ37" s="556">
        <v>326.44151484770219</v>
      </c>
      <c r="BK37" s="556">
        <v>374.48578260639403</v>
      </c>
      <c r="BL37" s="569">
        <v>939.33581958471802</v>
      </c>
      <c r="BM37" s="560">
        <v>125.74269179327888</v>
      </c>
      <c r="BN37" s="556">
        <v>104.82388459172179</v>
      </c>
      <c r="BO37" s="556">
        <v>121.96612218062657</v>
      </c>
      <c r="BP37" s="556">
        <v>168.52866886535909</v>
      </c>
      <c r="BQ37" s="569">
        <v>156.07155011746354</v>
      </c>
      <c r="BR37" s="560">
        <v>569.40936740783968</v>
      </c>
      <c r="BS37" s="556">
        <v>171.76586547789563</v>
      </c>
      <c r="BT37" s="556">
        <v>296.54228183248478</v>
      </c>
      <c r="BU37" s="556">
        <v>222.45648513402415</v>
      </c>
      <c r="BV37" s="556">
        <v>74.136612322616259</v>
      </c>
      <c r="BW37" s="556">
        <v>172.37960409004205</v>
      </c>
      <c r="BX37" s="564">
        <v>1187.8881664026389</v>
      </c>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5"/>
    </row>
    <row r="38" s="384" customFormat="true" ht="15" customHeight="true" x14ac:dyDescent="0.2">
      <c r="A38" s="863"/>
      <c r="B38" s="454" t="s">
        <v>49</v>
      </c>
      <c r="C38" s="544">
        <v>94.804502987643914</v>
      </c>
      <c r="D38" s="536">
        <v>95.328381772765795</v>
      </c>
      <c r="E38" s="536">
        <v>93.872391062343894</v>
      </c>
      <c r="F38" s="536">
        <v>92.701416089973662</v>
      </c>
      <c r="G38" s="552">
        <v>80.007042323800491</v>
      </c>
      <c r="H38" s="540">
        <v>93.15684425387623</v>
      </c>
      <c r="I38" s="536">
        <v>91.187688155811657</v>
      </c>
      <c r="J38" s="536">
        <v>87.772429763597287</v>
      </c>
      <c r="K38" s="536">
        <v>87.084530135597618</v>
      </c>
      <c r="L38" s="548">
        <v>69.12225943712329</v>
      </c>
      <c r="M38" s="544">
        <v>94.707482385001995</v>
      </c>
      <c r="N38" s="536">
        <v>95.68934393310235</v>
      </c>
      <c r="O38" s="536">
        <v>95.424076659538585</v>
      </c>
      <c r="P38" s="536">
        <v>94.011534931736009</v>
      </c>
      <c r="Q38" s="552">
        <v>94.681225329579959</v>
      </c>
      <c r="R38" s="544">
        <v>88.922526315515299</v>
      </c>
      <c r="S38" s="536">
        <v>95.153359526803442</v>
      </c>
      <c r="T38" s="536">
        <v>95.455588607266989</v>
      </c>
      <c r="U38" s="536">
        <v>93.74718984599572</v>
      </c>
      <c r="V38" s="536">
        <v>90.85472463261722</v>
      </c>
      <c r="W38" s="536">
        <v>87.246567995815255</v>
      </c>
      <c r="X38" s="548">
        <v>79.238686937538034</v>
      </c>
      <c r="Y38" s="81"/>
      <c r="Z38" s="81"/>
      <c r="AA38" s="81"/>
      <c r="AB38" s="81"/>
      <c r="AC38" s="81"/>
      <c r="AD38" s="81"/>
      <c r="AE38" s="81"/>
      <c r="AF38" s="81"/>
      <c r="AG38" s="81"/>
      <c r="AH38" s="81"/>
      <c r="AI38" s="81"/>
      <c r="AJ38" s="81"/>
      <c r="AK38" s="81"/>
      <c r="AL38" s="81"/>
      <c r="AM38" s="81"/>
      <c r="AN38" s="81"/>
      <c r="AO38" s="81"/>
      <c r="AP38" s="81"/>
      <c r="AQ38" s="81"/>
      <c r="AR38" s="81"/>
      <c r="AS38" s="81"/>
      <c r="AT38" s="81"/>
      <c r="AU38" s="81"/>
      <c r="AV38" s="81"/>
      <c r="AW38" s="81"/>
      <c r="AX38" s="81"/>
      <c r="AY38" s="81"/>
      <c r="AZ38" s="421"/>
      <c r="BA38" s="886"/>
      <c r="BB38" s="641" t="s">
        <v>49</v>
      </c>
      <c r="BC38" s="560">
        <v>3741.5411912583072</v>
      </c>
      <c r="BD38" s="556">
        <v>3965.505051872824</v>
      </c>
      <c r="BE38" s="556">
        <v>4550.5748509189852</v>
      </c>
      <c r="BF38" s="556">
        <v>5406.3319370604395</v>
      </c>
      <c r="BG38" s="569">
        <v>6292.7959285032275</v>
      </c>
      <c r="BH38" s="560">
        <v>2243.9317489923133</v>
      </c>
      <c r="BI38" s="556">
        <v>2197.3120647464452</v>
      </c>
      <c r="BJ38" s="556">
        <v>2343.275432480486</v>
      </c>
      <c r="BK38" s="556">
        <v>2525.0276422868797</v>
      </c>
      <c r="BL38" s="569">
        <v>2102.7773741314463</v>
      </c>
      <c r="BM38" s="560">
        <v>2250.1150934873517</v>
      </c>
      <c r="BN38" s="556">
        <v>2326.9146481268617</v>
      </c>
      <c r="BO38" s="556">
        <v>2543.4221089151879</v>
      </c>
      <c r="BP38" s="556">
        <v>2645.692787622394</v>
      </c>
      <c r="BQ38" s="569">
        <v>2778.2800588244113</v>
      </c>
      <c r="BR38" s="560">
        <v>4570.8363567174956</v>
      </c>
      <c r="BS38" s="556">
        <v>3372.2532633973742</v>
      </c>
      <c r="BT38" s="556">
        <v>6228.8854623785101</v>
      </c>
      <c r="BU38" s="556">
        <v>3335.2476455689621</v>
      </c>
      <c r="BV38" s="556">
        <v>736.51817219081011</v>
      </c>
      <c r="BW38" s="556">
        <v>1179.253462471796</v>
      </c>
      <c r="BX38" s="564">
        <v>4533.7545968888335</v>
      </c>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5"/>
    </row>
    <row r="39" s="384" customFormat="true" ht="15" customHeight="true" x14ac:dyDescent="0.2">
      <c r="A39" s="863" t="s">
        <v>123</v>
      </c>
      <c r="B39" s="454" t="s">
        <v>50</v>
      </c>
      <c r="C39" s="544">
        <v>100</v>
      </c>
      <c r="D39" s="536">
        <v>0</v>
      </c>
      <c r="E39" s="536">
        <v>0</v>
      </c>
      <c r="F39" s="536">
        <v>100</v>
      </c>
      <c r="G39" s="552">
        <v>30.626436272228496</v>
      </c>
      <c r="H39" s="540">
        <v>23.52941176470588</v>
      </c>
      <c r="I39" s="536">
        <v>100</v>
      </c>
      <c r="J39" s="536">
        <v>17.776859110427836</v>
      </c>
      <c r="K39" s="536">
        <v>19.646592991862981</v>
      </c>
      <c r="L39" s="548">
        <v>33.116533609549336</v>
      </c>
      <c r="M39" s="544">
        <v>100</v>
      </c>
      <c r="N39" s="536">
        <v>0</v>
      </c>
      <c r="O39" s="536">
        <v>0</v>
      </c>
      <c r="P39" s="536">
        <v>0</v>
      </c>
      <c r="Q39" s="552">
        <v>0</v>
      </c>
      <c r="R39" s="544">
        <v>20.7098121085595</v>
      </c>
      <c r="S39" s="536">
        <v>34.186765615337038</v>
      </c>
      <c r="T39" s="536">
        <v>0</v>
      </c>
      <c r="U39" s="536">
        <v>0</v>
      </c>
      <c r="V39" s="536">
        <v>55.637217118017055</v>
      </c>
      <c r="W39" s="536">
        <v>0</v>
      </c>
      <c r="X39" s="548">
        <v>30.981624117635935</v>
      </c>
      <c r="Y39" s="81"/>
      <c r="Z39" s="81"/>
      <c r="AA39" s="81"/>
      <c r="AB39" s="81"/>
      <c r="AC39" s="81"/>
      <c r="AD39" s="81"/>
      <c r="AE39" s="81"/>
      <c r="AF39" s="81"/>
      <c r="AG39" s="81"/>
      <c r="AH39" s="81"/>
      <c r="AI39" s="81"/>
      <c r="AJ39" s="81"/>
      <c r="AK39" s="81"/>
      <c r="AL39" s="81"/>
      <c r="AM39" s="81"/>
      <c r="AN39" s="81"/>
      <c r="AO39" s="81"/>
      <c r="AP39" s="81"/>
      <c r="AQ39" s="81"/>
      <c r="AR39" s="81"/>
      <c r="AS39" s="81"/>
      <c r="AT39" s="81"/>
      <c r="AU39" s="81"/>
      <c r="AV39" s="81"/>
      <c r="AW39" s="81"/>
      <c r="AX39" s="81"/>
      <c r="AY39" s="81"/>
      <c r="AZ39" s="421"/>
      <c r="BA39" s="886" t="s">
        <v>123</v>
      </c>
      <c r="BB39" s="641" t="s">
        <v>50</v>
      </c>
      <c r="BC39" s="560">
        <v>0.89010566967459992</v>
      </c>
      <c r="BD39" s="556">
        <v>0</v>
      </c>
      <c r="BE39" s="556">
        <v>0</v>
      </c>
      <c r="BF39" s="556">
        <v>3.3210744869195996</v>
      </c>
      <c r="BG39" s="569">
        <v>202.60176389050645</v>
      </c>
      <c r="BH39" s="560">
        <v>0.44394896528997652</v>
      </c>
      <c r="BI39" s="556">
        <v>3.2100872455971055</v>
      </c>
      <c r="BJ39" s="556">
        <v>5.2119082511876798</v>
      </c>
      <c r="BK39" s="556">
        <v>17.358272868222389</v>
      </c>
      <c r="BL39" s="569">
        <v>180.14257001241884</v>
      </c>
      <c r="BM39" s="560">
        <v>0.4461567043846234</v>
      </c>
      <c r="BN39" s="556">
        <v>0</v>
      </c>
      <c r="BO39" s="556">
        <v>0</v>
      </c>
      <c r="BP39" s="556">
        <v>0</v>
      </c>
      <c r="BQ39" s="569">
        <v>0</v>
      </c>
      <c r="BR39" s="560">
        <v>3.7117406119795202</v>
      </c>
      <c r="BS39" s="556">
        <v>12.254496818066455</v>
      </c>
      <c r="BT39" s="556">
        <v>0</v>
      </c>
      <c r="BU39" s="556">
        <v>0</v>
      </c>
      <c r="BV39" s="556">
        <v>1.8095184959387183</v>
      </c>
      <c r="BW39" s="556">
        <v>0</v>
      </c>
      <c r="BX39" s="564">
        <v>189.03718812111595</v>
      </c>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5"/>
    </row>
    <row r="40" s="384" customFormat="true" ht="15" customHeight="true" x14ac:dyDescent="0.2">
      <c r="A40" s="863"/>
      <c r="B40" s="454" t="s">
        <v>49</v>
      </c>
      <c r="C40" s="544">
        <v>0</v>
      </c>
      <c r="D40" s="536">
        <v>0</v>
      </c>
      <c r="E40" s="536">
        <v>100</v>
      </c>
      <c r="F40" s="536">
        <v>0</v>
      </c>
      <c r="G40" s="552">
        <v>69.373563727771511</v>
      </c>
      <c r="H40" s="540">
        <v>76.470588235294116</v>
      </c>
      <c r="I40" s="536">
        <v>0</v>
      </c>
      <c r="J40" s="536">
        <v>82.223140889572164</v>
      </c>
      <c r="K40" s="536">
        <v>80.353407008136998</v>
      </c>
      <c r="L40" s="548">
        <v>66.88346639045065</v>
      </c>
      <c r="M40" s="544">
        <v>0</v>
      </c>
      <c r="N40" s="536">
        <v>0</v>
      </c>
      <c r="O40" s="536">
        <v>0</v>
      </c>
      <c r="P40" s="536">
        <v>0</v>
      </c>
      <c r="Q40" s="552">
        <v>0</v>
      </c>
      <c r="R40" s="544">
        <v>79.29018789144051</v>
      </c>
      <c r="S40" s="536">
        <v>65.813234384662962</v>
      </c>
      <c r="T40" s="536">
        <v>0</v>
      </c>
      <c r="U40" s="536">
        <v>0</v>
      </c>
      <c r="V40" s="536">
        <v>44.362782881982938</v>
      </c>
      <c r="W40" s="536">
        <v>0</v>
      </c>
      <c r="X40" s="548">
        <v>69.018375882364083</v>
      </c>
      <c r="Y40" s="81"/>
      <c r="Z40" s="81"/>
      <c r="AA40" s="81"/>
      <c r="AB40" s="81"/>
      <c r="AC40" s="81"/>
      <c r="AD40" s="81"/>
      <c r="AE40" s="81"/>
      <c r="AF40" s="81"/>
      <c r="AG40" s="81"/>
      <c r="AH40" s="81"/>
      <c r="AI40" s="81"/>
      <c r="AJ40" s="81"/>
      <c r="AK40" s="81"/>
      <c r="AL40" s="81"/>
      <c r="AM40" s="81"/>
      <c r="AN40" s="81"/>
      <c r="AO40" s="81"/>
      <c r="AP40" s="81"/>
      <c r="AQ40" s="81"/>
      <c r="AR40" s="81"/>
      <c r="AS40" s="81"/>
      <c r="AT40" s="81"/>
      <c r="AU40" s="81"/>
      <c r="AV40" s="81"/>
      <c r="AW40" s="81"/>
      <c r="AX40" s="81"/>
      <c r="AY40" s="81"/>
      <c r="AZ40" s="421"/>
      <c r="BA40" s="886"/>
      <c r="BB40" s="641" t="s">
        <v>49</v>
      </c>
      <c r="BC40" s="560">
        <v>0</v>
      </c>
      <c r="BD40" s="556">
        <v>0</v>
      </c>
      <c r="BE40" s="556">
        <v>1.4428341371924236</v>
      </c>
      <c r="BF40" s="556">
        <v>0</v>
      </c>
      <c r="BG40" s="569">
        <v>458.92399147209869</v>
      </c>
      <c r="BH40" s="560">
        <v>1.4428341371924236</v>
      </c>
      <c r="BI40" s="556">
        <v>0</v>
      </c>
      <c r="BJ40" s="556">
        <v>24.106590696302963</v>
      </c>
      <c r="BK40" s="556">
        <v>70.994312617778434</v>
      </c>
      <c r="BL40" s="569">
        <v>363.82308815801753</v>
      </c>
      <c r="BM40" s="560">
        <v>0</v>
      </c>
      <c r="BN40" s="556">
        <v>0</v>
      </c>
      <c r="BO40" s="556">
        <v>0</v>
      </c>
      <c r="BP40" s="556">
        <v>0</v>
      </c>
      <c r="BQ40" s="569">
        <v>0</v>
      </c>
      <c r="BR40" s="560">
        <v>14.210877867236107</v>
      </c>
      <c r="BS40" s="556">
        <v>23.591236457645305</v>
      </c>
      <c r="BT40" s="556">
        <v>0</v>
      </c>
      <c r="BU40" s="556">
        <v>0</v>
      </c>
      <c r="BV40" s="556">
        <v>1.4428341371924236</v>
      </c>
      <c r="BW40" s="556">
        <v>0</v>
      </c>
      <c r="BX40" s="564">
        <v>421.12187714721745</v>
      </c>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5"/>
    </row>
    <row r="41" s="384" customFormat="true" ht="15" customHeight="true" x14ac:dyDescent="0.2">
      <c r="A41" s="863" t="s">
        <v>57</v>
      </c>
      <c r="B41" s="454" t="s">
        <v>50</v>
      </c>
      <c r="C41" s="544">
        <v>42.638729288956284</v>
      </c>
      <c r="D41" s="536">
        <v>40.77657763448876</v>
      </c>
      <c r="E41" s="536">
        <v>38.148786628120085</v>
      </c>
      <c r="F41" s="536">
        <v>33.19661122522681</v>
      </c>
      <c r="G41" s="552">
        <v>37.782397317378063</v>
      </c>
      <c r="H41" s="540">
        <v>30.245914583238211</v>
      </c>
      <c r="I41" s="536">
        <v>27.965431691014974</v>
      </c>
      <c r="J41" s="536">
        <v>34.926074871591538</v>
      </c>
      <c r="K41" s="536">
        <v>44.327059590802797</v>
      </c>
      <c r="L41" s="548">
        <v>31.635365221877954</v>
      </c>
      <c r="M41" s="544">
        <v>44.22397669873714</v>
      </c>
      <c r="N41" s="536">
        <v>43.025626201512338</v>
      </c>
      <c r="O41" s="536">
        <v>41.083092625512798</v>
      </c>
      <c r="P41" s="536">
        <v>40.061814377867869</v>
      </c>
      <c r="Q41" s="552">
        <v>36.957671772841238</v>
      </c>
      <c r="R41" s="544">
        <v>34.227343257560506</v>
      </c>
      <c r="S41" s="536">
        <v>38.977233006170827</v>
      </c>
      <c r="T41" s="536">
        <v>48.384702386200608</v>
      </c>
      <c r="U41" s="536">
        <v>35.192229069869811</v>
      </c>
      <c r="V41" s="536">
        <v>27.553063996585209</v>
      </c>
      <c r="W41" s="536">
        <v>37.590334738709529</v>
      </c>
      <c r="X41" s="548">
        <v>32.638594968898829</v>
      </c>
      <c r="Y41" s="81"/>
      <c r="Z41" s="8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421"/>
      <c r="BA41" s="886" t="s">
        <v>57</v>
      </c>
      <c r="BB41" s="641" t="s">
        <v>50</v>
      </c>
      <c r="BC41" s="560">
        <v>3828.4467594209227</v>
      </c>
      <c r="BD41" s="556">
        <v>3649.380642319908</v>
      </c>
      <c r="BE41" s="556">
        <v>3394.6594782014818</v>
      </c>
      <c r="BF41" s="556">
        <v>2932.5172065235543</v>
      </c>
      <c r="BG41" s="569">
        <v>3241.0406593744401</v>
      </c>
      <c r="BH41" s="560">
        <v>942.74041123665961</v>
      </c>
      <c r="BI41" s="556">
        <v>864.78897453864931</v>
      </c>
      <c r="BJ41" s="556">
        <v>1073.1978910835448</v>
      </c>
      <c r="BK41" s="556">
        <v>1321.09441649462</v>
      </c>
      <c r="BL41" s="569">
        <v>973.26518824532843</v>
      </c>
      <c r="BM41" s="560">
        <v>2588.7062158097683</v>
      </c>
      <c r="BN41" s="556">
        <v>2460.4554803144479</v>
      </c>
      <c r="BO41" s="556">
        <v>2381.7083449967531</v>
      </c>
      <c r="BP41" s="556">
        <v>2305.8426459581392</v>
      </c>
      <c r="BQ41" s="569">
        <v>2134.2451771623869</v>
      </c>
      <c r="BR41" s="560">
        <v>2592.6378400826748</v>
      </c>
      <c r="BS41" s="556">
        <v>2733.4297960734925</v>
      </c>
      <c r="BT41" s="556">
        <v>5183.7808770895381</v>
      </c>
      <c r="BU41" s="556">
        <v>2449.4021849784708</v>
      </c>
      <c r="BV41" s="556">
        <v>364.87564031365036</v>
      </c>
      <c r="BW41" s="556">
        <v>1858.6417409179101</v>
      </c>
      <c r="BX41" s="564">
        <v>1863.2766663845655</v>
      </c>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5"/>
    </row>
    <row r="42" s="384" customFormat="true" ht="15" customHeight="true" x14ac:dyDescent="0.2">
      <c r="A42" s="863"/>
      <c r="B42" s="454" t="s">
        <v>49</v>
      </c>
      <c r="C42" s="544">
        <v>57.3612707110439</v>
      </c>
      <c r="D42" s="536">
        <v>59.22342236551119</v>
      </c>
      <c r="E42" s="536">
        <v>61.851213371879965</v>
      </c>
      <c r="F42" s="536">
        <v>66.803388774773168</v>
      </c>
      <c r="G42" s="552">
        <v>62.21760268262193</v>
      </c>
      <c r="H42" s="540">
        <v>69.754085416761782</v>
      </c>
      <c r="I42" s="536">
        <v>72.034568308985101</v>
      </c>
      <c r="J42" s="536">
        <v>65.073925128408476</v>
      </c>
      <c r="K42" s="536">
        <v>55.67294040919726</v>
      </c>
      <c r="L42" s="548">
        <v>68.364634778121911</v>
      </c>
      <c r="M42" s="544">
        <v>55.776023301262697</v>
      </c>
      <c r="N42" s="536">
        <v>56.974373798487541</v>
      </c>
      <c r="O42" s="536">
        <v>58.916907374486925</v>
      </c>
      <c r="P42" s="536">
        <v>59.938185622132103</v>
      </c>
      <c r="Q42" s="552">
        <v>63.042328227158926</v>
      </c>
      <c r="R42" s="544">
        <v>65.77265674243948</v>
      </c>
      <c r="S42" s="536">
        <v>61.022766993828981</v>
      </c>
      <c r="T42" s="536">
        <v>51.615297613799605</v>
      </c>
      <c r="U42" s="536">
        <v>64.807770930130175</v>
      </c>
      <c r="V42" s="536">
        <v>72.446936003414947</v>
      </c>
      <c r="W42" s="536">
        <v>62.409665261290215</v>
      </c>
      <c r="X42" s="548">
        <v>67.361405031101057</v>
      </c>
      <c r="Y42" s="81"/>
      <c r="Z42" s="81"/>
      <c r="AA42" s="81"/>
      <c r="AB42" s="81"/>
      <c r="AC42" s="81"/>
      <c r="AD42" s="81"/>
      <c r="AE42" s="81"/>
      <c r="AF42" s="81"/>
      <c r="AG42" s="81"/>
      <c r="AH42" s="81"/>
      <c r="AI42" s="81"/>
      <c r="AJ42" s="81"/>
      <c r="AK42" s="81"/>
      <c r="AL42" s="81"/>
      <c r="AM42" s="81"/>
      <c r="AN42" s="81"/>
      <c r="AO42" s="81"/>
      <c r="AP42" s="81"/>
      <c r="AQ42" s="81"/>
      <c r="AR42" s="81"/>
      <c r="AS42" s="81"/>
      <c r="AT42" s="81"/>
      <c r="AU42" s="81"/>
      <c r="AV42" s="81"/>
      <c r="AW42" s="81"/>
      <c r="AX42" s="81"/>
      <c r="AY42" s="81"/>
      <c r="AZ42" s="421"/>
      <c r="BA42" s="886"/>
      <c r="BB42" s="641" t="s">
        <v>49</v>
      </c>
      <c r="BC42" s="560">
        <v>5150.3544930181897</v>
      </c>
      <c r="BD42" s="556">
        <v>5300.3175766725226</v>
      </c>
      <c r="BE42" s="556">
        <v>5503.8135225078649</v>
      </c>
      <c r="BF42" s="556">
        <v>5901.267623583054</v>
      </c>
      <c r="BG42" s="569">
        <v>5337.1356594789931</v>
      </c>
      <c r="BH42" s="560">
        <v>2174.1777716874926</v>
      </c>
      <c r="BI42" s="556">
        <v>2227.5608382357354</v>
      </c>
      <c r="BJ42" s="556">
        <v>1999.5719378458193</v>
      </c>
      <c r="BK42" s="556">
        <v>1659.2395571324691</v>
      </c>
      <c r="BL42" s="569">
        <v>2103.2448549270189</v>
      </c>
      <c r="BM42" s="560">
        <v>3264.9198238486852</v>
      </c>
      <c r="BN42" s="556">
        <v>3258.1259734238374</v>
      </c>
      <c r="BO42" s="556">
        <v>3415.5873131146677</v>
      </c>
      <c r="BP42" s="556">
        <v>3449.8693250703127</v>
      </c>
      <c r="BQ42" s="569">
        <v>3640.5914799745615</v>
      </c>
      <c r="BR42" s="560">
        <v>4982.1184609632282</v>
      </c>
      <c r="BS42" s="556">
        <v>4279.4584601060415</v>
      </c>
      <c r="BT42" s="556">
        <v>5529.8964247015574</v>
      </c>
      <c r="BU42" s="556">
        <v>4510.663288894998</v>
      </c>
      <c r="BV42" s="556">
        <v>959.38956793640773</v>
      </c>
      <c r="BW42" s="556">
        <v>3085.8253776574543</v>
      </c>
      <c r="BX42" s="564">
        <v>3845.5372950009396</v>
      </c>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5"/>
    </row>
    <row r="43" s="384" customFormat="true" ht="15" customHeight="true" x14ac:dyDescent="0.2">
      <c r="A43" s="863" t="s">
        <v>54</v>
      </c>
      <c r="B43" s="454" t="s">
        <v>50</v>
      </c>
      <c r="C43" s="544">
        <v>65.760305216019162</v>
      </c>
      <c r="D43" s="536">
        <v>62.030302792534933</v>
      </c>
      <c r="E43" s="536">
        <v>66.856844903222296</v>
      </c>
      <c r="F43" s="536">
        <v>63.121925820381563</v>
      </c>
      <c r="G43" s="552">
        <v>46.884369692838149</v>
      </c>
      <c r="H43" s="540">
        <v>57.851755104020242</v>
      </c>
      <c r="I43" s="536">
        <v>59.942590293537293</v>
      </c>
      <c r="J43" s="536">
        <v>53.975193980273254</v>
      </c>
      <c r="K43" s="536">
        <v>43.980140627387243</v>
      </c>
      <c r="L43" s="548">
        <v>45.999425132813926</v>
      </c>
      <c r="M43" s="544">
        <v>63.607277288969769</v>
      </c>
      <c r="N43" s="536">
        <v>64.978281358623576</v>
      </c>
      <c r="O43" s="536">
        <v>64.134354391048092</v>
      </c>
      <c r="P43" s="536">
        <v>69.730509186397612</v>
      </c>
      <c r="Q43" s="552">
        <v>65.87821399089411</v>
      </c>
      <c r="R43" s="544">
        <v>67.119049944222994</v>
      </c>
      <c r="S43" s="536">
        <v>67.627102532887335</v>
      </c>
      <c r="T43" s="536">
        <v>57.99788271685231</v>
      </c>
      <c r="U43" s="536">
        <v>71.792100338282992</v>
      </c>
      <c r="V43" s="536">
        <v>55.670730241623524</v>
      </c>
      <c r="W43" s="536">
        <v>57.919873790442935</v>
      </c>
      <c r="X43" s="548">
        <v>41.78297842434467</v>
      </c>
      <c r="Y43" s="81"/>
      <c r="Z43" s="81"/>
      <c r="AA43" s="81"/>
      <c r="AB43" s="81"/>
      <c r="AC43" s="81"/>
      <c r="AD43" s="81"/>
      <c r="AE43" s="81"/>
      <c r="AF43" s="81"/>
      <c r="AG43" s="81"/>
      <c r="AH43" s="81"/>
      <c r="AI43" s="81"/>
      <c r="AJ43" s="81"/>
      <c r="AK43" s="81"/>
      <c r="AL43" s="81"/>
      <c r="AM43" s="81"/>
      <c r="AN43" s="81"/>
      <c r="AO43" s="81"/>
      <c r="AP43" s="81"/>
      <c r="AQ43" s="81"/>
      <c r="AR43" s="81"/>
      <c r="AS43" s="81"/>
      <c r="AT43" s="81"/>
      <c r="AU43" s="81"/>
      <c r="AV43" s="81"/>
      <c r="AW43" s="81"/>
      <c r="AX43" s="81"/>
      <c r="AY43" s="81"/>
      <c r="AZ43" s="421"/>
      <c r="BA43" s="886" t="s">
        <v>54</v>
      </c>
      <c r="BB43" s="641" t="s">
        <v>50</v>
      </c>
      <c r="BC43" s="560">
        <v>5961.129339002784</v>
      </c>
      <c r="BD43" s="556">
        <v>5633.8373961136758</v>
      </c>
      <c r="BE43" s="556">
        <v>6075.7155738073088</v>
      </c>
      <c r="BF43" s="556">
        <v>5720.7397398967969</v>
      </c>
      <c r="BG43" s="569">
        <v>4243.5493012621555</v>
      </c>
      <c r="BH43" s="560">
        <v>1875.6308409056721</v>
      </c>
      <c r="BI43" s="556">
        <v>1928.6632732823348</v>
      </c>
      <c r="BJ43" s="556">
        <v>1725.5184149572972</v>
      </c>
      <c r="BK43" s="556">
        <v>1418.8950586060473</v>
      </c>
      <c r="BL43" s="569">
        <v>1480.9345162580498</v>
      </c>
      <c r="BM43" s="560">
        <v>3724.620602730346</v>
      </c>
      <c r="BN43" s="556">
        <v>3791.2372538049335</v>
      </c>
      <c r="BO43" s="556">
        <v>3753.4140956696333</v>
      </c>
      <c r="BP43" s="556">
        <v>4082.8048052027193</v>
      </c>
      <c r="BQ43" s="569">
        <v>3853.2524886656706</v>
      </c>
      <c r="BR43" s="560">
        <v>5167.2260180913918</v>
      </c>
      <c r="BS43" s="556">
        <v>4893.6187637975299</v>
      </c>
      <c r="BT43" s="556">
        <v>6314.5918641256403</v>
      </c>
      <c r="BU43" s="556">
        <v>5042.7868140964065</v>
      </c>
      <c r="BV43" s="556">
        <v>753.47886493977728</v>
      </c>
      <c r="BW43" s="556">
        <v>2888.8627703671764</v>
      </c>
      <c r="BX43" s="564">
        <v>2574.4062546648161</v>
      </c>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5"/>
    </row>
    <row r="44" s="384" customFormat="true" ht="15" customHeight="true" x14ac:dyDescent="0.2">
      <c r="A44" s="863"/>
      <c r="B44" s="454" t="s">
        <v>49</v>
      </c>
      <c r="C44" s="544">
        <v>34.239694783980944</v>
      </c>
      <c r="D44" s="536">
        <v>37.969697207464975</v>
      </c>
      <c r="E44" s="536">
        <v>33.143155096777676</v>
      </c>
      <c r="F44" s="536">
        <v>36.878074179618366</v>
      </c>
      <c r="G44" s="552">
        <v>53.115630307162007</v>
      </c>
      <c r="H44" s="540">
        <v>42.148244895979687</v>
      </c>
      <c r="I44" s="536">
        <v>40.057409706462757</v>
      </c>
      <c r="J44" s="536">
        <v>46.024806019726775</v>
      </c>
      <c r="K44" s="536">
        <v>56.019859372612736</v>
      </c>
      <c r="L44" s="548">
        <v>54.000574867186025</v>
      </c>
      <c r="M44" s="544">
        <v>36.392722711030032</v>
      </c>
      <c r="N44" s="536">
        <v>35.021718641376367</v>
      </c>
      <c r="O44" s="536">
        <v>35.865645608951674</v>
      </c>
      <c r="P44" s="536">
        <v>30.269490813602363</v>
      </c>
      <c r="Q44" s="552">
        <v>34.121786009106039</v>
      </c>
      <c r="R44" s="544">
        <v>32.880950055776864</v>
      </c>
      <c r="S44" s="536">
        <v>32.372897467112587</v>
      </c>
      <c r="T44" s="536">
        <v>42.002117283147925</v>
      </c>
      <c r="U44" s="536">
        <v>28.207899661717001</v>
      </c>
      <c r="V44" s="536">
        <v>44.329269758376668</v>
      </c>
      <c r="W44" s="536">
        <v>42.080126209556838</v>
      </c>
      <c r="X44" s="548">
        <v>58.217021575655224</v>
      </c>
      <c r="Y44" s="81"/>
      <c r="Z44" s="81"/>
      <c r="AA44" s="81"/>
      <c r="AB44" s="81"/>
      <c r="AC44" s="81"/>
      <c r="AD44" s="81"/>
      <c r="AE44" s="81"/>
      <c r="AF44" s="81"/>
      <c r="AG44" s="81"/>
      <c r="AH44" s="81"/>
      <c r="AI44" s="81"/>
      <c r="AJ44" s="81"/>
      <c r="AK44" s="81"/>
      <c r="AL44" s="81"/>
      <c r="AM44" s="81"/>
      <c r="AN44" s="81"/>
      <c r="AO44" s="81"/>
      <c r="AP44" s="81"/>
      <c r="AQ44" s="81"/>
      <c r="AR44" s="81"/>
      <c r="AS44" s="81"/>
      <c r="AT44" s="81"/>
      <c r="AU44" s="81"/>
      <c r="AV44" s="81"/>
      <c r="AW44" s="81"/>
      <c r="AX44" s="81"/>
      <c r="AY44" s="81"/>
      <c r="AZ44" s="421"/>
      <c r="BA44" s="886"/>
      <c r="BB44" s="641" t="s">
        <v>49</v>
      </c>
      <c r="BC44" s="560">
        <v>3103.8062926382072</v>
      </c>
      <c r="BD44" s="556">
        <v>3448.5580501192217</v>
      </c>
      <c r="BE44" s="556">
        <v>3011.9336902315872</v>
      </c>
      <c r="BF44" s="556">
        <v>3342.2596308378838</v>
      </c>
      <c r="BG44" s="569">
        <v>4807.5466803276067</v>
      </c>
      <c r="BH44" s="560">
        <v>1366.5021549441446</v>
      </c>
      <c r="BI44" s="556">
        <v>1288.8541276803567</v>
      </c>
      <c r="BJ44" s="556">
        <v>1471.3546070978653</v>
      </c>
      <c r="BK44" s="556">
        <v>1807.322589553256</v>
      </c>
      <c r="BL44" s="569">
        <v>1738.5285791657598</v>
      </c>
      <c r="BM44" s="560">
        <v>2131.0310797167353</v>
      </c>
      <c r="BN44" s="556">
        <v>2043.3849838633735</v>
      </c>
      <c r="BO44" s="556">
        <v>2099.0095099128503</v>
      </c>
      <c r="BP44" s="556">
        <v>1772.3149305343522</v>
      </c>
      <c r="BQ44" s="569">
        <v>1995.8017816858069</v>
      </c>
      <c r="BR44" s="560">
        <v>2531.3722522736271</v>
      </c>
      <c r="BS44" s="556">
        <v>2342.5610820235138</v>
      </c>
      <c r="BT44" s="556">
        <v>4573.0329392722933</v>
      </c>
      <c r="BU44" s="556">
        <v>1981.3659691971482</v>
      </c>
      <c r="BV44" s="556">
        <v>599.97718219578303</v>
      </c>
      <c r="BW44" s="556">
        <v>2098.8255329934682</v>
      </c>
      <c r="BX44" s="564">
        <v>3586.9693861986575</v>
      </c>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5"/>
    </row>
    <row r="45" s="384" customFormat="true" ht="15" customHeight="true" x14ac:dyDescent="0.2">
      <c r="A45" s="863" t="s">
        <v>53</v>
      </c>
      <c r="B45" s="454" t="s">
        <v>50</v>
      </c>
      <c r="C45" s="544">
        <v>69.079020186636896</v>
      </c>
      <c r="D45" s="536">
        <v>65.721248473929649</v>
      </c>
      <c r="E45" s="536">
        <v>70.40812812218384</v>
      </c>
      <c r="F45" s="536">
        <v>63.781117101450569</v>
      </c>
      <c r="G45" s="552">
        <v>45.815519979403916</v>
      </c>
      <c r="H45" s="540">
        <v>61.754285030459066</v>
      </c>
      <c r="I45" s="536">
        <v>61.307727336711835</v>
      </c>
      <c r="J45" s="536">
        <v>53.191544373076596</v>
      </c>
      <c r="K45" s="536">
        <v>42.925504346074192</v>
      </c>
      <c r="L45" s="548">
        <v>45.149955381116229</v>
      </c>
      <c r="M45" s="544">
        <v>64.977151730396443</v>
      </c>
      <c r="N45" s="536">
        <v>70.832814945580196</v>
      </c>
      <c r="O45" s="536">
        <v>66.72921314156909</v>
      </c>
      <c r="P45" s="536">
        <v>76.384554355658096</v>
      </c>
      <c r="Q45" s="552">
        <v>68.159921785041504</v>
      </c>
      <c r="R45" s="544">
        <v>64.78996137633608</v>
      </c>
      <c r="S45" s="536">
        <v>63.23127376535934</v>
      </c>
      <c r="T45" s="536">
        <v>66.04911136657681</v>
      </c>
      <c r="U45" s="536">
        <v>76.487279034745669</v>
      </c>
      <c r="V45" s="536">
        <v>56.922583530129934</v>
      </c>
      <c r="W45" s="536">
        <v>59.86087064362701</v>
      </c>
      <c r="X45" s="548">
        <v>40.666636652571839</v>
      </c>
      <c r="Y45" s="81"/>
      <c r="Z45" s="81"/>
      <c r="AA45" s="81"/>
      <c r="AB45" s="81"/>
      <c r="AC45" s="81"/>
      <c r="AD45" s="81"/>
      <c r="AE45" s="81"/>
      <c r="AF45" s="81"/>
      <c r="AG45" s="81"/>
      <c r="AH45" s="81"/>
      <c r="AI45" s="81"/>
      <c r="AJ45" s="81"/>
      <c r="AK45" s="81"/>
      <c r="AL45" s="81"/>
      <c r="AM45" s="81"/>
      <c r="AN45" s="81"/>
      <c r="AO45" s="81"/>
      <c r="AP45" s="81"/>
      <c r="AQ45" s="81"/>
      <c r="AR45" s="81"/>
      <c r="AS45" s="81"/>
      <c r="AT45" s="81"/>
      <c r="AU45" s="81"/>
      <c r="AV45" s="81"/>
      <c r="AW45" s="81"/>
      <c r="AX45" s="81"/>
      <c r="AY45" s="81"/>
      <c r="AZ45" s="421"/>
      <c r="BA45" s="886" t="s">
        <v>53</v>
      </c>
      <c r="BB45" s="641" t="s">
        <v>50</v>
      </c>
      <c r="BC45" s="560">
        <v>2720.3147233014001</v>
      </c>
      <c r="BD45" s="556">
        <v>2732.7867839799665</v>
      </c>
      <c r="BE45" s="556">
        <v>3413.11703587378</v>
      </c>
      <c r="BF45" s="556">
        <v>3716.4664724931649</v>
      </c>
      <c r="BG45" s="569">
        <v>3587.0887194811494</v>
      </c>
      <c r="BH45" s="560">
        <v>1487.5171215388382</v>
      </c>
      <c r="BI45" s="556">
        <v>1474.1943655163795</v>
      </c>
      <c r="BJ45" s="556">
        <v>1408.3222254895161</v>
      </c>
      <c r="BK45" s="556">
        <v>1243.7571532780105</v>
      </c>
      <c r="BL45" s="569">
        <v>1368.1962831309938</v>
      </c>
      <c r="BM45" s="560">
        <v>1538.1697380047769</v>
      </c>
      <c r="BN45" s="556">
        <v>1722.4688548409213</v>
      </c>
      <c r="BO45" s="556">
        <v>1777.4657136576477</v>
      </c>
      <c r="BP45" s="556">
        <v>2149.6305181194807</v>
      </c>
      <c r="BQ45" s="569">
        <v>2000.051761552889</v>
      </c>
      <c r="BR45" s="560">
        <v>3319.9875185816895</v>
      </c>
      <c r="BS45" s="556">
        <v>2240.928437675826</v>
      </c>
      <c r="BT45" s="556">
        <v>4297.6877468992261</v>
      </c>
      <c r="BU45" s="556">
        <v>2719.8994176074216</v>
      </c>
      <c r="BV45" s="556">
        <v>461.44564685565001</v>
      </c>
      <c r="BW45" s="556">
        <v>809.09932155107026</v>
      </c>
      <c r="BX45" s="564">
        <v>2320.7256459585778</v>
      </c>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5"/>
    </row>
    <row r="46" s="384" customFormat="true" ht="15" customHeight="true" x14ac:dyDescent="0.2">
      <c r="A46" s="863"/>
      <c r="B46" s="454" t="s">
        <v>49</v>
      </c>
      <c r="C46" s="544">
        <v>30.920979813363243</v>
      </c>
      <c r="D46" s="536">
        <v>34.278751526070323</v>
      </c>
      <c r="E46" s="536">
        <v>29.591871877816178</v>
      </c>
      <c r="F46" s="536">
        <v>36.218882898549396</v>
      </c>
      <c r="G46" s="552">
        <v>54.18448002059619</v>
      </c>
      <c r="H46" s="540">
        <v>38.245714969540856</v>
      </c>
      <c r="I46" s="536">
        <v>38.692272663288094</v>
      </c>
      <c r="J46" s="536">
        <v>46.808455626923504</v>
      </c>
      <c r="K46" s="536">
        <v>57.074495653925837</v>
      </c>
      <c r="L46" s="548">
        <v>54.850044618883672</v>
      </c>
      <c r="M46" s="544">
        <v>35.022848269603536</v>
      </c>
      <c r="N46" s="536">
        <v>29.16718505441996</v>
      </c>
      <c r="O46" s="536">
        <v>33.270786858431002</v>
      </c>
      <c r="P46" s="536">
        <v>23.615445644341872</v>
      </c>
      <c r="Q46" s="552">
        <v>31.840078214958549</v>
      </c>
      <c r="R46" s="544">
        <v>35.210038623664062</v>
      </c>
      <c r="S46" s="536">
        <v>36.768726234640617</v>
      </c>
      <c r="T46" s="536">
        <v>33.950888633423233</v>
      </c>
      <c r="U46" s="536">
        <v>23.51272096525431</v>
      </c>
      <c r="V46" s="536">
        <v>43.077416469870109</v>
      </c>
      <c r="W46" s="536">
        <v>40.139129356372976</v>
      </c>
      <c r="X46" s="548">
        <v>59.333363347427991</v>
      </c>
      <c r="Y46" s="81"/>
      <c r="Z46" s="81"/>
      <c r="AA46" s="81"/>
      <c r="AB46" s="81"/>
      <c r="AC46" s="81"/>
      <c r="AD46" s="81"/>
      <c r="AE46" s="81"/>
      <c r="AF46" s="81"/>
      <c r="AG46" s="81"/>
      <c r="AH46" s="81"/>
      <c r="AI46" s="81"/>
      <c r="AJ46" s="81"/>
      <c r="AK46" s="81"/>
      <c r="AL46" s="81"/>
      <c r="AM46" s="81"/>
      <c r="AN46" s="81"/>
      <c r="AO46" s="81"/>
      <c r="AP46" s="81"/>
      <c r="AQ46" s="81"/>
      <c r="AR46" s="81"/>
      <c r="AS46" s="81"/>
      <c r="AT46" s="81"/>
      <c r="AU46" s="81"/>
      <c r="AV46" s="81"/>
      <c r="AW46" s="81"/>
      <c r="AX46" s="81"/>
      <c r="AY46" s="81"/>
      <c r="AZ46" s="421"/>
      <c r="BA46" s="886"/>
      <c r="BB46" s="641" t="s">
        <v>49</v>
      </c>
      <c r="BC46" s="560">
        <v>1217.6605345289645</v>
      </c>
      <c r="BD46" s="556">
        <v>1425.36122360697</v>
      </c>
      <c r="BE46" s="556">
        <v>1434.5008839646441</v>
      </c>
      <c r="BF46" s="556">
        <v>2110.4406771287727</v>
      </c>
      <c r="BG46" s="569">
        <v>4242.3296110184428</v>
      </c>
      <c r="BH46" s="560">
        <v>921.25033614470385</v>
      </c>
      <c r="BI46" s="556">
        <v>930.38729091963137</v>
      </c>
      <c r="BJ46" s="556">
        <v>1239.3208202016956</v>
      </c>
      <c r="BK46" s="556">
        <v>1653.7210993957065</v>
      </c>
      <c r="BL46" s="569">
        <v>1662.1417794028057</v>
      </c>
      <c r="BM46" s="560">
        <v>829.07735892393885</v>
      </c>
      <c r="BN46" s="556">
        <v>709.26967787766591</v>
      </c>
      <c r="BO46" s="556">
        <v>886.23378162438746</v>
      </c>
      <c r="BP46" s="556">
        <v>664.59093836827151</v>
      </c>
      <c r="BQ46" s="569">
        <v>934.29984738898759</v>
      </c>
      <c r="BR46" s="560">
        <v>1804.2438408064768</v>
      </c>
      <c r="BS46" s="556">
        <v>1303.0906911994439</v>
      </c>
      <c r="BT46" s="556">
        <v>2209.1185643118133</v>
      </c>
      <c r="BU46" s="556">
        <v>836.11597728178572</v>
      </c>
      <c r="BV46" s="556">
        <v>349.20913765777681</v>
      </c>
      <c r="BW46" s="556">
        <v>542.53374501076667</v>
      </c>
      <c r="BX46" s="564">
        <v>3385.9809739797261</v>
      </c>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5"/>
    </row>
    <row r="47" s="384" customFormat="true" ht="15" customHeight="true" x14ac:dyDescent="0.2">
      <c r="A47" s="863" t="s">
        <v>102</v>
      </c>
      <c r="B47" s="454" t="s">
        <v>101</v>
      </c>
      <c r="C47" s="544">
        <v>28.714406790226583</v>
      </c>
      <c r="D47" s="536">
        <v>35.345484558161679</v>
      </c>
      <c r="E47" s="536">
        <v>27.546429882474772</v>
      </c>
      <c r="F47" s="536">
        <v>26.050603590277987</v>
      </c>
      <c r="G47" s="552">
        <v>44.036503235614084</v>
      </c>
      <c r="H47" s="540">
        <v>46.888431676661106</v>
      </c>
      <c r="I47" s="536">
        <v>37.267680987242358</v>
      </c>
      <c r="J47" s="536">
        <v>43.330690453416388</v>
      </c>
      <c r="K47" s="536">
        <v>45.676991988076999</v>
      </c>
      <c r="L47" s="548">
        <v>43.312676950650932</v>
      </c>
      <c r="M47" s="544">
        <v>30.790164064374625</v>
      </c>
      <c r="N47" s="536">
        <v>24.988755485537233</v>
      </c>
      <c r="O47" s="536">
        <v>37.184188096205276</v>
      </c>
      <c r="P47" s="536">
        <v>19.741749823463188</v>
      </c>
      <c r="Q47" s="552">
        <v>19.332653392470373</v>
      </c>
      <c r="R47" s="544">
        <v>30.390990156422344</v>
      </c>
      <c r="S47" s="536">
        <v>31.287617509346056</v>
      </c>
      <c r="T47" s="536">
        <v>38.960603721016312</v>
      </c>
      <c r="U47" s="536">
        <v>19.996055747914241</v>
      </c>
      <c r="V47" s="536">
        <v>19.057571097504376</v>
      </c>
      <c r="W47" s="536">
        <v>17.161597725340112</v>
      </c>
      <c r="X47" s="548">
        <v>54.994900560938284</v>
      </c>
      <c r="Y47" s="81"/>
      <c r="Z47" s="81"/>
      <c r="AA47" s="81"/>
      <c r="AB47" s="81"/>
      <c r="AC47" s="81"/>
      <c r="AD47" s="81"/>
      <c r="AE47" s="81"/>
      <c r="AF47" s="81"/>
      <c r="AG47" s="81"/>
      <c r="AH47" s="81"/>
      <c r="AI47" s="81"/>
      <c r="AJ47" s="81"/>
      <c r="AK47" s="81"/>
      <c r="AL47" s="81"/>
      <c r="AM47" s="81"/>
      <c r="AN47" s="81"/>
      <c r="AO47" s="81"/>
      <c r="AP47" s="81"/>
      <c r="AQ47" s="81"/>
      <c r="AR47" s="81"/>
      <c r="AS47" s="81"/>
      <c r="AT47" s="81"/>
      <c r="AU47" s="81"/>
      <c r="AV47" s="81"/>
      <c r="AW47" s="81"/>
      <c r="AX47" s="81"/>
      <c r="AY47" s="81"/>
      <c r="AZ47" s="421"/>
      <c r="BA47" s="886" t="s">
        <v>102</v>
      </c>
      <c r="BB47" s="641" t="s">
        <v>101</v>
      </c>
      <c r="BC47" s="560">
        <v>366.48672112493449</v>
      </c>
      <c r="BD47" s="556">
        <v>406.93044594534894</v>
      </c>
      <c r="BE47" s="556">
        <v>312.80661187922448</v>
      </c>
      <c r="BF47" s="556">
        <v>313.5787089804694</v>
      </c>
      <c r="BG47" s="569">
        <v>494.3329494168571</v>
      </c>
      <c r="BH47" s="560">
        <v>217.14269576124045</v>
      </c>
      <c r="BI47" s="556">
        <v>167.77752225741378</v>
      </c>
      <c r="BJ47" s="556">
        <v>147.64366543325008</v>
      </c>
      <c r="BK47" s="556">
        <v>186.32768094206503</v>
      </c>
      <c r="BL47" s="569">
        <v>165.94435031377043</v>
      </c>
      <c r="BM47" s="560">
        <v>246.17711863287249</v>
      </c>
      <c r="BN47" s="556">
        <v>199.72428493648368</v>
      </c>
      <c r="BO47" s="556">
        <v>262.99904044350831</v>
      </c>
      <c r="BP47" s="556">
        <v>145.14929032977264</v>
      </c>
      <c r="BQ47" s="569">
        <v>155.24978829645767</v>
      </c>
      <c r="BR47" s="560">
        <v>318.16439069016457</v>
      </c>
      <c r="BS47" s="556">
        <v>259.56241859184115</v>
      </c>
      <c r="BT47" s="556">
        <v>608.1413596426612</v>
      </c>
      <c r="BU47" s="556">
        <v>189.09928992977459</v>
      </c>
      <c r="BV47" s="556">
        <v>36.655400600659632</v>
      </c>
      <c r="BW47" s="556">
        <v>108.92424083984146</v>
      </c>
      <c r="BX47" s="564">
        <v>373.58833705189193</v>
      </c>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5"/>
    </row>
    <row r="48" s="384" customFormat="true" ht="15" customHeight="true" x14ac:dyDescent="0.2">
      <c r="A48" s="863"/>
      <c r="B48" s="454" t="s">
        <v>100</v>
      </c>
      <c r="C48" s="544">
        <v>28.297457891221651</v>
      </c>
      <c r="D48" s="536">
        <v>30.515644881793879</v>
      </c>
      <c r="E48" s="536">
        <v>39.076547698615073</v>
      </c>
      <c r="F48" s="536">
        <v>31.572847912532055</v>
      </c>
      <c r="G48" s="552">
        <v>31.834908685904921</v>
      </c>
      <c r="H48" s="540">
        <v>27.676568458232982</v>
      </c>
      <c r="I48" s="536">
        <v>33.837853779994163</v>
      </c>
      <c r="J48" s="536">
        <v>32.519839585599151</v>
      </c>
      <c r="K48" s="536">
        <v>31.203851531851701</v>
      </c>
      <c r="L48" s="548">
        <v>30.204787043645048</v>
      </c>
      <c r="M48" s="544">
        <v>26.988959586668663</v>
      </c>
      <c r="N48" s="536">
        <v>26.377228288251786</v>
      </c>
      <c r="O48" s="536">
        <v>33.234357925920051</v>
      </c>
      <c r="P48" s="536">
        <v>44.766211339100444</v>
      </c>
      <c r="Q48" s="552">
        <v>33.436167384039919</v>
      </c>
      <c r="R48" s="544">
        <v>40.657178020472863</v>
      </c>
      <c r="S48" s="536">
        <v>40.358958545560014</v>
      </c>
      <c r="T48" s="536">
        <v>27.780402780482905</v>
      </c>
      <c r="U48" s="536">
        <v>38.615784313548886</v>
      </c>
      <c r="V48" s="536">
        <v>26.659167829350356</v>
      </c>
      <c r="W48" s="536">
        <v>22.231334020988957</v>
      </c>
      <c r="X48" s="548">
        <v>20.902600713921473</v>
      </c>
      <c r="Y48" s="81"/>
      <c r="Z48" s="81"/>
      <c r="AA48" s="81"/>
      <c r="AB48" s="81"/>
      <c r="AC48" s="81"/>
      <c r="AD48" s="81"/>
      <c r="AE48" s="81"/>
      <c r="AF48" s="81"/>
      <c r="AG48" s="81"/>
      <c r="AH48" s="81"/>
      <c r="AI48" s="81"/>
      <c r="AJ48" s="81"/>
      <c r="AK48" s="81"/>
      <c r="AL48" s="81"/>
      <c r="AM48" s="81"/>
      <c r="AN48" s="81"/>
      <c r="AO48" s="81"/>
      <c r="AP48" s="81"/>
      <c r="AQ48" s="81"/>
      <c r="AR48" s="81"/>
      <c r="AS48" s="81"/>
      <c r="AT48" s="81"/>
      <c r="AU48" s="81"/>
      <c r="AV48" s="81"/>
      <c r="AW48" s="81"/>
      <c r="AX48" s="81"/>
      <c r="AY48" s="81"/>
      <c r="AZ48" s="421"/>
      <c r="BA48" s="886"/>
      <c r="BB48" s="641" t="s">
        <v>100</v>
      </c>
      <c r="BC48" s="560">
        <v>361.16513339410318</v>
      </c>
      <c r="BD48" s="556">
        <v>351.3247911377378</v>
      </c>
      <c r="BE48" s="556">
        <v>443.73817375576863</v>
      </c>
      <c r="BF48" s="556">
        <v>380.05157358209453</v>
      </c>
      <c r="BG48" s="569">
        <v>357.36362219588148</v>
      </c>
      <c r="BH48" s="560">
        <v>128.17158666948143</v>
      </c>
      <c r="BI48" s="556">
        <v>152.33658535554011</v>
      </c>
      <c r="BJ48" s="556">
        <v>110.80710382127324</v>
      </c>
      <c r="BK48" s="556">
        <v>127.2881825035258</v>
      </c>
      <c r="BL48" s="569">
        <v>115.72394308563142</v>
      </c>
      <c r="BM48" s="560">
        <v>215.78528428929565</v>
      </c>
      <c r="BN48" s="556">
        <v>210.82174586591734</v>
      </c>
      <c r="BO48" s="556">
        <v>235.06239323173696</v>
      </c>
      <c r="BP48" s="556">
        <v>329.13920319770216</v>
      </c>
      <c r="BQ48" s="569">
        <v>268.5072660454814</v>
      </c>
      <c r="BR48" s="560">
        <v>425.64148800303843</v>
      </c>
      <c r="BS48" s="556">
        <v>334.81836348850089</v>
      </c>
      <c r="BT48" s="556">
        <v>433.62808336643855</v>
      </c>
      <c r="BU48" s="556">
        <v>365.18288835712542</v>
      </c>
      <c r="BV48" s="556">
        <v>51.276339018513305</v>
      </c>
      <c r="BW48" s="556">
        <v>141.10173305820055</v>
      </c>
      <c r="BX48" s="564">
        <v>141.99439877376841</v>
      </c>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5"/>
    </row>
    <row r="49" s="384" customFormat="true" ht="15" customHeight="true" x14ac:dyDescent="0.2">
      <c r="A49" s="863"/>
      <c r="B49" s="454" t="s">
        <v>68</v>
      </c>
      <c r="C49" s="544">
        <v>42.98813531855177</v>
      </c>
      <c r="D49" s="536">
        <v>34.138870560044367</v>
      </c>
      <c r="E49" s="536">
        <v>33.37702241891018</v>
      </c>
      <c r="F49" s="536">
        <v>42.376548497189944</v>
      </c>
      <c r="G49" s="552">
        <v>24.128588078480977</v>
      </c>
      <c r="H49" s="540">
        <v>25.434999865105944</v>
      </c>
      <c r="I49" s="536">
        <v>28.894465232763494</v>
      </c>
      <c r="J49" s="536">
        <v>24.149469960984469</v>
      </c>
      <c r="K49" s="536">
        <v>23.119156480071297</v>
      </c>
      <c r="L49" s="548">
        <v>26.482536005704006</v>
      </c>
      <c r="M49" s="544">
        <v>42.220876348956651</v>
      </c>
      <c r="N49" s="536">
        <v>48.634016226210974</v>
      </c>
      <c r="O49" s="536">
        <v>29.581453977874673</v>
      </c>
      <c r="P49" s="536">
        <v>35.492038837436375</v>
      </c>
      <c r="Q49" s="552">
        <v>47.231179223489697</v>
      </c>
      <c r="R49" s="544">
        <v>28.951831823104833</v>
      </c>
      <c r="S49" s="536">
        <v>28.353423945093926</v>
      </c>
      <c r="T49" s="536">
        <v>33.258993498500836</v>
      </c>
      <c r="U49" s="536">
        <v>41.388159938536887</v>
      </c>
      <c r="V49" s="536">
        <v>54.283261073145248</v>
      </c>
      <c r="W49" s="536">
        <v>60.607068253670917</v>
      </c>
      <c r="X49" s="548">
        <v>24.102498725140229</v>
      </c>
      <c r="Y49" s="81"/>
      <c r="Z49" s="81"/>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421"/>
      <c r="BA49" s="886"/>
      <c r="BB49" s="641" t="s">
        <v>68</v>
      </c>
      <c r="BC49" s="560">
        <v>548.66467816195177</v>
      </c>
      <c r="BD49" s="556">
        <v>393.03877128094268</v>
      </c>
      <c r="BE49" s="556">
        <v>379.01656737443727</v>
      </c>
      <c r="BF49" s="556">
        <v>510.09886672093313</v>
      </c>
      <c r="BG49" s="569">
        <v>270.85611330859774</v>
      </c>
      <c r="BH49" s="560">
        <v>117.79076927721168</v>
      </c>
      <c r="BI49" s="556">
        <v>130.08165937036924</v>
      </c>
      <c r="BJ49" s="556">
        <v>82.28616313287462</v>
      </c>
      <c r="BK49" s="556">
        <v>94.308723599681059</v>
      </c>
      <c r="BL49" s="569">
        <v>101.46284047819719</v>
      </c>
      <c r="BM49" s="560">
        <v>337.56928556827586</v>
      </c>
      <c r="BN49" s="556">
        <v>388.71059905288854</v>
      </c>
      <c r="BO49" s="556">
        <v>209.22586748367902</v>
      </c>
      <c r="BP49" s="556">
        <v>260.95175431145719</v>
      </c>
      <c r="BQ49" s="569">
        <v>379.28733457222785</v>
      </c>
      <c r="BR49" s="560">
        <v>303.09778931028569</v>
      </c>
      <c r="BS49" s="556">
        <v>235.22031654695402</v>
      </c>
      <c r="BT49" s="556">
        <v>519.1441506234728</v>
      </c>
      <c r="BU49" s="556">
        <v>391.40077195942183</v>
      </c>
      <c r="BV49" s="556">
        <v>104.40861903996237</v>
      </c>
      <c r="BW49" s="556">
        <v>384.67157922667883</v>
      </c>
      <c r="BX49" s="564">
        <v>163.73177014008692</v>
      </c>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5"/>
    </row>
    <row r="50" s="384" customFormat="true" ht="15" customHeight="true" x14ac:dyDescent="0.2">
      <c r="A50" s="863" t="s">
        <v>103</v>
      </c>
      <c r="B50" s="454" t="s">
        <v>101</v>
      </c>
      <c r="C50" s="544">
        <v>49.652176809459213</v>
      </c>
      <c r="D50" s="536">
        <v>58.463716204872384</v>
      </c>
      <c r="E50" s="536">
        <v>43.688653912190958</v>
      </c>
      <c r="F50" s="536">
        <v>37.231058353896898</v>
      </c>
      <c r="G50" s="552">
        <v>46.415047587879812</v>
      </c>
      <c r="H50" s="540">
        <v>50.81204554594693</v>
      </c>
      <c r="I50" s="536">
        <v>43.345311481188496</v>
      </c>
      <c r="J50" s="536">
        <v>48.339142631073237</v>
      </c>
      <c r="K50" s="536">
        <v>47.066539322742052</v>
      </c>
      <c r="L50" s="548">
        <v>46.602077525560603</v>
      </c>
      <c r="M50" s="544">
        <v>61.759598373970626</v>
      </c>
      <c r="N50" s="536">
        <v>46.100126815364497</v>
      </c>
      <c r="O50" s="536">
        <v>60.281662267939254</v>
      </c>
      <c r="P50" s="536">
        <v>36.238792970734281</v>
      </c>
      <c r="Q50" s="552">
        <v>29.547434265938033</v>
      </c>
      <c r="R50" s="544">
        <v>40.488726127123989</v>
      </c>
      <c r="S50" s="536">
        <v>44.664639577613563</v>
      </c>
      <c r="T50" s="536">
        <v>53.8517006346923</v>
      </c>
      <c r="U50" s="536">
        <v>31.330208786119279</v>
      </c>
      <c r="V50" s="536">
        <v>25.883191989703246</v>
      </c>
      <c r="W50" s="536">
        <v>46.965515264780407</v>
      </c>
      <c r="X50" s="548">
        <v>58.694793945389598</v>
      </c>
      <c r="Y50" s="81"/>
      <c r="Z50" s="81"/>
      <c r="AA50" s="81"/>
      <c r="AB50" s="81"/>
      <c r="AC50" s="81"/>
      <c r="AD50" s="81"/>
      <c r="AE50" s="81"/>
      <c r="AF50" s="81"/>
      <c r="AG50" s="81"/>
      <c r="AH50" s="81"/>
      <c r="AI50" s="81"/>
      <c r="AJ50" s="81"/>
      <c r="AK50" s="81"/>
      <c r="AL50" s="81"/>
      <c r="AM50" s="81"/>
      <c r="AN50" s="81"/>
      <c r="AO50" s="81"/>
      <c r="AP50" s="81"/>
      <c r="AQ50" s="81"/>
      <c r="AR50" s="81"/>
      <c r="AS50" s="81"/>
      <c r="AT50" s="81"/>
      <c r="AU50" s="81"/>
      <c r="AV50" s="81"/>
      <c r="AW50" s="81"/>
      <c r="AX50" s="81"/>
      <c r="AY50" s="81"/>
      <c r="AZ50" s="421"/>
      <c r="BA50" s="886" t="s">
        <v>103</v>
      </c>
      <c r="BB50" s="641" t="s">
        <v>101</v>
      </c>
      <c r="BC50" s="560">
        <v>273.664776665994</v>
      </c>
      <c r="BD50" s="556">
        <v>353.50060670377354</v>
      </c>
      <c r="BE50" s="556">
        <v>256.19022773990275</v>
      </c>
      <c r="BF50" s="556">
        <v>291.19674832445412</v>
      </c>
      <c r="BG50" s="569">
        <v>475.52610520160414</v>
      </c>
      <c r="BH50" s="560">
        <v>178.50633176366762</v>
      </c>
      <c r="BI50" s="556">
        <v>151.58503205097969</v>
      </c>
      <c r="BJ50" s="556">
        <v>147.64366543325008</v>
      </c>
      <c r="BK50" s="556">
        <v>174.10698823407955</v>
      </c>
      <c r="BL50" s="569">
        <v>165.94435031377043</v>
      </c>
      <c r="BM50" s="560">
        <v>212.94066069253762</v>
      </c>
      <c r="BN50" s="556">
        <v>154.19921576921146</v>
      </c>
      <c r="BO50" s="556">
        <v>211.29969361000744</v>
      </c>
      <c r="BP50" s="556">
        <v>116.07571706364618</v>
      </c>
      <c r="BQ50" s="569">
        <v>137.7768097045786</v>
      </c>
      <c r="BR50" s="560">
        <v>278.99125147711879</v>
      </c>
      <c r="BS50" s="556">
        <v>203.59912533437017</v>
      </c>
      <c r="BT50" s="556">
        <v>522.11288321465224</v>
      </c>
      <c r="BU50" s="556">
        <v>153.91473840310655</v>
      </c>
      <c r="BV50" s="556">
        <v>29.954197719327105</v>
      </c>
      <c r="BW50" s="556">
        <v>96.693709516750275</v>
      </c>
      <c r="BX50" s="564">
        <v>364.81255897040353</v>
      </c>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5"/>
    </row>
    <row r="51" s="384" customFormat="true" ht="15" customHeight="true" x14ac:dyDescent="0.2">
      <c r="A51" s="863"/>
      <c r="B51" s="454" t="s">
        <v>100</v>
      </c>
      <c r="C51" s="544">
        <v>36.421372383727743</v>
      </c>
      <c r="D51" s="536">
        <v>27.773180831077354</v>
      </c>
      <c r="E51" s="536">
        <v>42.584209753481652</v>
      </c>
      <c r="F51" s="536">
        <v>39.573376908286384</v>
      </c>
      <c r="G51" s="552">
        <v>31.107955322519089</v>
      </c>
      <c r="H51" s="540">
        <v>32.315415294434061</v>
      </c>
      <c r="I51" s="536">
        <v>37.132201745556195</v>
      </c>
      <c r="J51" s="536">
        <v>31.824097752158671</v>
      </c>
      <c r="K51" s="536">
        <v>29.939168449423224</v>
      </c>
      <c r="L51" s="548">
        <v>29.73424991856519</v>
      </c>
      <c r="M51" s="544">
        <v>25.358618599127748</v>
      </c>
      <c r="N51" s="536">
        <v>35.315775352187742</v>
      </c>
      <c r="O51" s="536">
        <v>25.29004301917394</v>
      </c>
      <c r="P51" s="536">
        <v>56.253786771034534</v>
      </c>
      <c r="Q51" s="552">
        <v>46.108312562225045</v>
      </c>
      <c r="R51" s="544">
        <v>41.632102780887266</v>
      </c>
      <c r="S51" s="536">
        <v>48.032731463691761</v>
      </c>
      <c r="T51" s="536">
        <v>28.772265690882282</v>
      </c>
      <c r="U51" s="536">
        <v>51.416405646823634</v>
      </c>
      <c r="V51" s="536">
        <v>27.609893204416114</v>
      </c>
      <c r="W51" s="536">
        <v>24.837442129619745</v>
      </c>
      <c r="X51" s="548">
        <v>20.295670832810824</v>
      </c>
      <c r="Y51" s="81"/>
      <c r="Z51" s="81"/>
      <c r="AA51" s="81"/>
      <c r="AB51" s="81"/>
      <c r="AC51" s="81"/>
      <c r="AD51" s="81"/>
      <c r="AE51" s="81"/>
      <c r="AF51" s="81"/>
      <c r="AG51" s="81"/>
      <c r="AH51" s="81"/>
      <c r="AI51" s="81"/>
      <c r="AJ51" s="81"/>
      <c r="AK51" s="81"/>
      <c r="AL51" s="81"/>
      <c r="AM51" s="81"/>
      <c r="AN51" s="81"/>
      <c r="AO51" s="81"/>
      <c r="AP51" s="81"/>
      <c r="AQ51" s="81"/>
      <c r="AR51" s="81"/>
      <c r="AS51" s="81"/>
      <c r="AT51" s="81"/>
      <c r="AU51" s="81"/>
      <c r="AV51" s="81"/>
      <c r="AW51" s="81"/>
      <c r="AX51" s="81"/>
      <c r="AY51" s="81"/>
      <c r="AZ51" s="421"/>
      <c r="BA51" s="886"/>
      <c r="BB51" s="641" t="s">
        <v>100</v>
      </c>
      <c r="BC51" s="560">
        <v>200.74138496507967</v>
      </c>
      <c r="BD51" s="556">
        <v>167.93041755120649</v>
      </c>
      <c r="BE51" s="556">
        <v>249.7137681741209</v>
      </c>
      <c r="BF51" s="556">
        <v>309.51681701803886</v>
      </c>
      <c r="BG51" s="569">
        <v>318.70364470262359</v>
      </c>
      <c r="BH51" s="560">
        <v>113.52635347877815</v>
      </c>
      <c r="BI51" s="556">
        <v>129.85685877851822</v>
      </c>
      <c r="BJ51" s="556">
        <v>97.201278001451399</v>
      </c>
      <c r="BK51" s="556">
        <v>110.74998340579447</v>
      </c>
      <c r="BL51" s="569">
        <v>105.88006043501437</v>
      </c>
      <c r="BM51" s="560">
        <v>87.43387491043309</v>
      </c>
      <c r="BN51" s="556">
        <v>118.12689551591507</v>
      </c>
      <c r="BO51" s="556">
        <v>88.646831230091081</v>
      </c>
      <c r="BP51" s="556">
        <v>180.18532356379916</v>
      </c>
      <c r="BQ51" s="569">
        <v>214.99857309127464</v>
      </c>
      <c r="BR51" s="560">
        <v>286.86979234653478</v>
      </c>
      <c r="BS51" s="556">
        <v>218.95222274064616</v>
      </c>
      <c r="BT51" s="556">
        <v>278.95814652893</v>
      </c>
      <c r="BU51" s="556">
        <v>252.59144229721898</v>
      </c>
      <c r="BV51" s="556">
        <v>31.952480991664125</v>
      </c>
      <c r="BW51" s="556">
        <v>51.13591112289005</v>
      </c>
      <c r="BX51" s="564">
        <v>126.14603638318557</v>
      </c>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5"/>
    </row>
    <row r="52" s="384" customFormat="true" ht="15" customHeight="true" x14ac:dyDescent="0.2">
      <c r="A52" s="863"/>
      <c r="B52" s="454" t="s">
        <v>68</v>
      </c>
      <c r="C52" s="544">
        <v>13.926450806813003</v>
      </c>
      <c r="D52" s="536">
        <v>13.763102964050258</v>
      </c>
      <c r="E52" s="536">
        <v>13.727136334327387</v>
      </c>
      <c r="F52" s="536">
        <v>23.195564737816692</v>
      </c>
      <c r="G52" s="552">
        <v>22.476997089601099</v>
      </c>
      <c r="H52" s="540">
        <v>16.872539159619031</v>
      </c>
      <c r="I52" s="536">
        <v>19.52248677325532</v>
      </c>
      <c r="J52" s="536">
        <v>19.836759616768095</v>
      </c>
      <c r="K52" s="536">
        <v>22.994292227834713</v>
      </c>
      <c r="L52" s="548">
        <v>23.663672555874189</v>
      </c>
      <c r="M52" s="544">
        <v>12.881783026901616</v>
      </c>
      <c r="N52" s="536">
        <v>18.584097832447739</v>
      </c>
      <c r="O52" s="536">
        <v>14.428294712886808</v>
      </c>
      <c r="P52" s="536">
        <v>7.5074202582311633</v>
      </c>
      <c r="Q52" s="552">
        <v>24.344253171836932</v>
      </c>
      <c r="R52" s="544">
        <v>17.879171091988766</v>
      </c>
      <c r="S52" s="536">
        <v>7.3026289586947106</v>
      </c>
      <c r="T52" s="536">
        <v>17.37603367442534</v>
      </c>
      <c r="U52" s="536">
        <v>17.253385567057109</v>
      </c>
      <c r="V52" s="536">
        <v>46.506914805880655</v>
      </c>
      <c r="W52" s="536">
        <v>28.197042605599865</v>
      </c>
      <c r="X52" s="548">
        <v>21.009535221799563</v>
      </c>
      <c r="Y52" s="81"/>
      <c r="Z52" s="81"/>
      <c r="AA52" s="81"/>
      <c r="AB52" s="81"/>
      <c r="AC52" s="81"/>
      <c r="AD52" s="81"/>
      <c r="AE52" s="81"/>
      <c r="AF52" s="81"/>
      <c r="AG52" s="81"/>
      <c r="AH52" s="81"/>
      <c r="AI52" s="81"/>
      <c r="AJ52" s="81"/>
      <c r="AK52" s="81"/>
      <c r="AL52" s="81"/>
      <c r="AM52" s="81"/>
      <c r="AN52" s="81"/>
      <c r="AO52" s="81"/>
      <c r="AP52" s="81"/>
      <c r="AQ52" s="81"/>
      <c r="AR52" s="81"/>
      <c r="AS52" s="81"/>
      <c r="AT52" s="81"/>
      <c r="AU52" s="81"/>
      <c r="AV52" s="81"/>
      <c r="AW52" s="81"/>
      <c r="AX52" s="81"/>
      <c r="AY52" s="81"/>
      <c r="AZ52" s="421"/>
      <c r="BA52" s="886"/>
      <c r="BB52" s="641" t="s">
        <v>68</v>
      </c>
      <c r="BC52" s="560">
        <v>76.757542059472541</v>
      </c>
      <c r="BD52" s="556">
        <v>83.21854243526171</v>
      </c>
      <c r="BE52" s="556">
        <v>80.495915273020231</v>
      </c>
      <c r="BF52" s="556">
        <v>181.42038732816772</v>
      </c>
      <c r="BG52" s="569">
        <v>230.27874446124287</v>
      </c>
      <c r="BH52" s="560">
        <v>59.274430709524395</v>
      </c>
      <c r="BI52" s="556">
        <v>68.273053811668959</v>
      </c>
      <c r="BJ52" s="556">
        <v>60.587998477557797</v>
      </c>
      <c r="BK52" s="556">
        <v>85.059726590694382</v>
      </c>
      <c r="BL52" s="569">
        <v>84.263470146122046</v>
      </c>
      <c r="BM52" s="560">
        <v>44.41504577209885</v>
      </c>
      <c r="BN52" s="556">
        <v>62.161506041381728</v>
      </c>
      <c r="BO52" s="556">
        <v>50.574157006438718</v>
      </c>
      <c r="BP52" s="556">
        <v>24.046860238310774</v>
      </c>
      <c r="BQ52" s="569">
        <v>113.51488276336741</v>
      </c>
      <c r="BR52" s="560">
        <v>123.19805524792363</v>
      </c>
      <c r="BS52" s="556">
        <v>33.288276423860175</v>
      </c>
      <c r="BT52" s="556">
        <v>168.46730806389024</v>
      </c>
      <c r="BU52" s="556">
        <v>84.760058391250169</v>
      </c>
      <c r="BV52" s="556">
        <v>53.821697183463272</v>
      </c>
      <c r="BW52" s="556">
        <v>58.052735748049983</v>
      </c>
      <c r="BX52" s="564">
        <v>130.58300049872759</v>
      </c>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5"/>
    </row>
    <row r="53" s="384" customFormat="true" ht="15" customHeight="true" x14ac:dyDescent="0.2">
      <c r="A53" s="863" t="s">
        <v>106</v>
      </c>
      <c r="B53" s="454" t="s">
        <v>101</v>
      </c>
      <c r="C53" s="544">
        <v>0</v>
      </c>
      <c r="D53" s="536">
        <v>0</v>
      </c>
      <c r="E53" s="536">
        <v>0</v>
      </c>
      <c r="F53" s="536">
        <v>0</v>
      </c>
      <c r="G53" s="552">
        <v>60.502371607621029</v>
      </c>
      <c r="H53" s="540">
        <v>0</v>
      </c>
      <c r="I53" s="536">
        <v>0</v>
      </c>
      <c r="J53" s="536">
        <v>14.364426016818706</v>
      </c>
      <c r="K53" s="536">
        <v>100</v>
      </c>
      <c r="L53" s="548">
        <v>65.805959210572894</v>
      </c>
      <c r="M53" s="544">
        <v>0</v>
      </c>
      <c r="N53" s="536">
        <v>0</v>
      </c>
      <c r="O53" s="536">
        <v>0</v>
      </c>
      <c r="P53" s="536">
        <v>0</v>
      </c>
      <c r="Q53" s="552">
        <v>0</v>
      </c>
      <c r="R53" s="544">
        <v>0</v>
      </c>
      <c r="S53" s="536">
        <v>0</v>
      </c>
      <c r="T53" s="536">
        <v>0</v>
      </c>
      <c r="U53" s="536">
        <v>0</v>
      </c>
      <c r="V53" s="536">
        <v>0</v>
      </c>
      <c r="W53" s="536">
        <v>0</v>
      </c>
      <c r="X53" s="548">
        <v>75.851364356005362</v>
      </c>
      <c r="Y53" s="81"/>
      <c r="Z53" s="81"/>
      <c r="AA53" s="81"/>
      <c r="AB53" s="81"/>
      <c r="AC53" s="81"/>
      <c r="AD53" s="81"/>
      <c r="AE53" s="81"/>
      <c r="AF53" s="81"/>
      <c r="AG53" s="81"/>
      <c r="AH53" s="81"/>
      <c r="AI53" s="81"/>
      <c r="AJ53" s="81"/>
      <c r="AK53" s="81"/>
      <c r="AL53" s="81"/>
      <c r="AM53" s="81"/>
      <c r="AN53" s="81"/>
      <c r="AO53" s="81"/>
      <c r="AP53" s="81"/>
      <c r="AQ53" s="81"/>
      <c r="AR53" s="81"/>
      <c r="AS53" s="81"/>
      <c r="AT53" s="81"/>
      <c r="AU53" s="81"/>
      <c r="AV53" s="81"/>
      <c r="AW53" s="81"/>
      <c r="AX53" s="81"/>
      <c r="AY53" s="81"/>
      <c r="AZ53" s="421"/>
      <c r="BA53" s="886" t="s">
        <v>106</v>
      </c>
      <c r="BB53" s="641" t="s">
        <v>101</v>
      </c>
      <c r="BC53" s="560">
        <v>0</v>
      </c>
      <c r="BD53" s="556">
        <v>0</v>
      </c>
      <c r="BE53" s="556">
        <v>0</v>
      </c>
      <c r="BF53" s="556">
        <v>0</v>
      </c>
      <c r="BG53" s="569">
        <v>70.535316329963749</v>
      </c>
      <c r="BH53" s="560">
        <v>0</v>
      </c>
      <c r="BI53" s="556">
        <v>0</v>
      </c>
      <c r="BJ53" s="556">
        <v>2.8059395707917143</v>
      </c>
      <c r="BK53" s="556">
        <v>11.304587818127937</v>
      </c>
      <c r="BL53" s="569">
        <v>56.424788941044092</v>
      </c>
      <c r="BM53" s="560">
        <v>0</v>
      </c>
      <c r="BN53" s="556">
        <v>0</v>
      </c>
      <c r="BO53" s="556">
        <v>0</v>
      </c>
      <c r="BP53" s="556">
        <v>0</v>
      </c>
      <c r="BQ53" s="569">
        <v>0</v>
      </c>
      <c r="BR53" s="560">
        <v>0</v>
      </c>
      <c r="BS53" s="556">
        <v>0</v>
      </c>
      <c r="BT53" s="556">
        <v>0</v>
      </c>
      <c r="BU53" s="556">
        <v>0</v>
      </c>
      <c r="BV53" s="556">
        <v>0</v>
      </c>
      <c r="BW53" s="556">
        <v>0</v>
      </c>
      <c r="BX53" s="564">
        <v>70.535316329963749</v>
      </c>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5"/>
    </row>
    <row r="54" s="384" customFormat="true" ht="15" customHeight="true" x14ac:dyDescent="0.2">
      <c r="A54" s="863"/>
      <c r="B54" s="454" t="s">
        <v>100</v>
      </c>
      <c r="C54" s="544">
        <v>0</v>
      </c>
      <c r="D54" s="536">
        <v>0</v>
      </c>
      <c r="E54" s="536">
        <v>0</v>
      </c>
      <c r="F54" s="536">
        <v>0</v>
      </c>
      <c r="G54" s="552">
        <v>36.880332542773722</v>
      </c>
      <c r="H54" s="540">
        <v>0</v>
      </c>
      <c r="I54" s="536">
        <v>0</v>
      </c>
      <c r="J54" s="536">
        <v>85.635573983181288</v>
      </c>
      <c r="K54" s="536">
        <v>0</v>
      </c>
      <c r="L54" s="548">
        <v>30.635415040651122</v>
      </c>
      <c r="M54" s="544">
        <v>0</v>
      </c>
      <c r="N54" s="536">
        <v>0</v>
      </c>
      <c r="O54" s="536">
        <v>0</v>
      </c>
      <c r="P54" s="536">
        <v>0</v>
      </c>
      <c r="Q54" s="552">
        <v>0</v>
      </c>
      <c r="R54" s="544">
        <v>0</v>
      </c>
      <c r="S54" s="536">
        <v>100</v>
      </c>
      <c r="T54" s="536">
        <v>0</v>
      </c>
      <c r="U54" s="536">
        <v>0</v>
      </c>
      <c r="V54" s="536">
        <v>0</v>
      </c>
      <c r="W54" s="536">
        <v>0</v>
      </c>
      <c r="X54" s="548">
        <v>20.867351690311374</v>
      </c>
      <c r="Y54" s="81"/>
      <c r="Z54" s="81"/>
      <c r="AA54" s="81"/>
      <c r="AB54" s="81"/>
      <c r="AC54" s="81"/>
      <c r="AD54" s="81"/>
      <c r="AE54" s="81"/>
      <c r="AF54" s="81"/>
      <c r="AG54" s="81"/>
      <c r="AH54" s="81"/>
      <c r="AI54" s="81"/>
      <c r="AJ54" s="81"/>
      <c r="AK54" s="81"/>
      <c r="AL54" s="81"/>
      <c r="AM54" s="81"/>
      <c r="AN54" s="81"/>
      <c r="AO54" s="81"/>
      <c r="AP54" s="81"/>
      <c r="AQ54" s="81"/>
      <c r="AR54" s="81"/>
      <c r="AS54" s="81"/>
      <c r="AT54" s="81"/>
      <c r="AU54" s="81"/>
      <c r="AV54" s="81"/>
      <c r="AW54" s="81"/>
      <c r="AX54" s="81"/>
      <c r="AY54" s="81"/>
      <c r="AZ54" s="421"/>
      <c r="BA54" s="886"/>
      <c r="BB54" s="641" t="s">
        <v>100</v>
      </c>
      <c r="BC54" s="560">
        <v>0</v>
      </c>
      <c r="BD54" s="556">
        <v>0</v>
      </c>
      <c r="BE54" s="556">
        <v>0</v>
      </c>
      <c r="BF54" s="556">
        <v>0</v>
      </c>
      <c r="BG54" s="569">
        <v>42.996098386515584</v>
      </c>
      <c r="BH54" s="560">
        <v>0</v>
      </c>
      <c r="BI54" s="556">
        <v>0</v>
      </c>
      <c r="BJ54" s="556">
        <v>16.728008861998823</v>
      </c>
      <c r="BK54" s="556">
        <v>0</v>
      </c>
      <c r="BL54" s="569">
        <v>26.26808952451676</v>
      </c>
      <c r="BM54" s="560">
        <v>0</v>
      </c>
      <c r="BN54" s="556">
        <v>0</v>
      </c>
      <c r="BO54" s="556">
        <v>0</v>
      </c>
      <c r="BP54" s="556">
        <v>0</v>
      </c>
      <c r="BQ54" s="569">
        <v>0</v>
      </c>
      <c r="BR54" s="560">
        <v>0</v>
      </c>
      <c r="BS54" s="556">
        <v>23.591236457645305</v>
      </c>
      <c r="BT54" s="556">
        <v>0</v>
      </c>
      <c r="BU54" s="556">
        <v>0</v>
      </c>
      <c r="BV54" s="556">
        <v>0</v>
      </c>
      <c r="BW54" s="556">
        <v>0</v>
      </c>
      <c r="BX54" s="564">
        <v>19.404861928870279</v>
      </c>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5"/>
    </row>
    <row r="55" s="384" customFormat="true" ht="15" customHeight="true" x14ac:dyDescent="0.2">
      <c r="A55" s="864"/>
      <c r="B55" s="455" t="s">
        <v>68</v>
      </c>
      <c r="C55" s="542">
        <v>0</v>
      </c>
      <c r="D55" s="537">
        <v>0</v>
      </c>
      <c r="E55" s="537">
        <v>0</v>
      </c>
      <c r="F55" s="537">
        <v>0</v>
      </c>
      <c r="G55" s="553">
        <v>2.6172958496052807</v>
      </c>
      <c r="H55" s="538">
        <v>0</v>
      </c>
      <c r="I55" s="537">
        <v>0</v>
      </c>
      <c r="J55" s="537">
        <v>0</v>
      </c>
      <c r="K55" s="537">
        <v>0</v>
      </c>
      <c r="L55" s="549">
        <v>3.5586257487759934</v>
      </c>
      <c r="M55" s="542">
        <v>0</v>
      </c>
      <c r="N55" s="537">
        <v>0</v>
      </c>
      <c r="O55" s="537">
        <v>0</v>
      </c>
      <c r="P55" s="537">
        <v>0</v>
      </c>
      <c r="Q55" s="553">
        <v>0</v>
      </c>
      <c r="R55" s="545">
        <v>0</v>
      </c>
      <c r="S55" s="549">
        <v>0</v>
      </c>
      <c r="T55" s="549">
        <v>0</v>
      </c>
      <c r="U55" s="549">
        <v>0</v>
      </c>
      <c r="V55" s="549">
        <v>0</v>
      </c>
      <c r="W55" s="549">
        <v>0</v>
      </c>
      <c r="X55" s="549">
        <v>3.2812839536832965</v>
      </c>
      <c r="Y55" s="81"/>
      <c r="Z55" s="81"/>
      <c r="AA55" s="81"/>
      <c r="AB55" s="81"/>
      <c r="AC55" s="81"/>
      <c r="AD55" s="81"/>
      <c r="AE55" s="81"/>
      <c r="AF55" s="81"/>
      <c r="AG55" s="81"/>
      <c r="AH55" s="81"/>
      <c r="AI55" s="81"/>
      <c r="AJ55" s="81"/>
      <c r="AK55" s="81"/>
      <c r="AL55" s="81"/>
      <c r="AM55" s="81"/>
      <c r="AN55" s="81"/>
      <c r="AO55" s="81"/>
      <c r="AP55" s="81"/>
      <c r="AQ55" s="81"/>
      <c r="AR55" s="81"/>
      <c r="AS55" s="81"/>
      <c r="AT55" s="81"/>
      <c r="AU55" s="81"/>
      <c r="AV55" s="81"/>
      <c r="AW55" s="81"/>
      <c r="AX55" s="81"/>
      <c r="AY55" s="81"/>
      <c r="AZ55" s="421"/>
      <c r="BA55" s="887"/>
      <c r="BB55" s="643" t="s">
        <v>68</v>
      </c>
      <c r="BC55" s="558">
        <v>0</v>
      </c>
      <c r="BD55" s="554">
        <v>0</v>
      </c>
      <c r="BE55" s="554">
        <v>0</v>
      </c>
      <c r="BF55" s="554">
        <v>0</v>
      </c>
      <c r="BG55" s="567">
        <v>3.0513149447807026</v>
      </c>
      <c r="BH55" s="558">
        <v>0</v>
      </c>
      <c r="BI55" s="554">
        <v>0</v>
      </c>
      <c r="BJ55" s="554">
        <v>0</v>
      </c>
      <c r="BK55" s="554">
        <v>0</v>
      </c>
      <c r="BL55" s="567">
        <v>3.0513149447807026</v>
      </c>
      <c r="BM55" s="558">
        <v>0</v>
      </c>
      <c r="BN55" s="554">
        <v>0</v>
      </c>
      <c r="BO55" s="554">
        <v>0</v>
      </c>
      <c r="BP55" s="554">
        <v>0</v>
      </c>
      <c r="BQ55" s="567">
        <v>0</v>
      </c>
      <c r="BR55" s="562">
        <v>0</v>
      </c>
      <c r="BS55" s="566">
        <v>0</v>
      </c>
      <c r="BT55" s="566">
        <v>0</v>
      </c>
      <c r="BU55" s="566">
        <v>0</v>
      </c>
      <c r="BV55" s="566">
        <v>0</v>
      </c>
      <c r="BW55" s="566">
        <v>0</v>
      </c>
      <c r="BX55" s="566">
        <v>3.0513149447807026</v>
      </c>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5"/>
    </row>
    <row r="56" s="384" customFormat="true" ht="15" customHeight="true" x14ac:dyDescent="0.2">
      <c r="A56" s="386"/>
      <c r="B56" s="451"/>
      <c r="C56" s="882" t="s">
        <v>115</v>
      </c>
      <c r="D56" s="883"/>
      <c r="E56" s="883"/>
      <c r="F56" s="883"/>
      <c r="G56" s="884"/>
      <c r="H56" s="856" t="s">
        <v>39</v>
      </c>
      <c r="I56" s="857"/>
      <c r="J56" s="857"/>
      <c r="K56" s="857"/>
      <c r="L56" s="858"/>
      <c r="M56" s="859" t="s">
        <v>38</v>
      </c>
      <c r="N56" s="860"/>
      <c r="O56" s="860"/>
      <c r="P56" s="860"/>
      <c r="Q56" s="889"/>
      <c r="R56" s="578" t="s">
        <v>143</v>
      </c>
      <c r="S56" s="531"/>
      <c r="T56" s="531"/>
      <c r="U56" s="531"/>
      <c r="V56" s="531"/>
      <c r="W56" s="531"/>
      <c r="X56" s="531"/>
      <c r="Y56" s="3"/>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21"/>
      <c r="BA56" s="423" t="s">
        <v>131</v>
      </c>
      <c r="BB56" s="369" t="s">
        <v>96</v>
      </c>
      <c r="BC56" s="885" t="s">
        <v>115</v>
      </c>
      <c r="BD56" s="857"/>
      <c r="BE56" s="857"/>
      <c r="BF56" s="857"/>
      <c r="BG56" s="890"/>
      <c r="BH56" s="885" t="s">
        <v>39</v>
      </c>
      <c r="BI56" s="857"/>
      <c r="BJ56" s="857"/>
      <c r="BK56" s="857"/>
      <c r="BL56" s="890"/>
      <c r="BM56" s="885" t="s">
        <v>38</v>
      </c>
      <c r="BN56" s="857"/>
      <c r="BO56" s="857"/>
      <c r="BP56" s="857"/>
      <c r="BQ56" s="890"/>
      <c r="BR56" s="577" t="s">
        <v>143</v>
      </c>
      <c r="BS56" s="502"/>
      <c r="BT56" s="502"/>
      <c r="BU56" s="502"/>
      <c r="BV56" s="502"/>
      <c r="BW56" s="502"/>
      <c r="BX56" s="502"/>
      <c r="BY56" s="3"/>
      <c r="BZ56" s="421"/>
      <c r="CA56" s="421"/>
      <c r="CB56" s="421"/>
      <c r="CC56" s="421"/>
      <c r="CD56" s="421"/>
      <c r="CE56" s="421"/>
      <c r="CF56" s="421"/>
      <c r="CG56" s="421"/>
      <c r="CH56" s="421"/>
      <c r="CI56" s="421"/>
      <c r="CJ56" s="421"/>
      <c r="CK56" s="421"/>
      <c r="CL56" s="421"/>
      <c r="CM56" s="421"/>
      <c r="CN56" s="421"/>
      <c r="CO56" s="421"/>
      <c r="CP56" s="421"/>
      <c r="CQ56" s="421"/>
      <c r="CR56" s="421"/>
      <c r="CS56" s="421"/>
      <c r="CT56" s="421"/>
      <c r="CU56" s="421"/>
      <c r="CV56" s="421"/>
      <c r="CW56" s="421"/>
      <c r="CX56" s="421"/>
      <c r="CY56" s="421"/>
      <c r="CZ56" s="421"/>
    </row>
    <row r="57" s="384" customFormat="true" ht="12.75" x14ac:dyDescent="0.2">
      <c r="A57" s="409" t="s">
        <v>69</v>
      </c>
      <c r="B57" s="451"/>
      <c r="C57" s="493" t="s">
        <v>0</v>
      </c>
      <c r="D57" s="632" t="s">
        <v>1</v>
      </c>
      <c r="E57" s="632" t="s">
        <v>2</v>
      </c>
      <c r="F57" s="632" t="s">
        <v>3</v>
      </c>
      <c r="G57" s="633" t="s">
        <v>4</v>
      </c>
      <c r="H57" s="456" t="s">
        <v>0</v>
      </c>
      <c r="I57" s="636" t="s">
        <v>1</v>
      </c>
      <c r="J57" s="636" t="s">
        <v>2</v>
      </c>
      <c r="K57" s="636" t="s">
        <v>3</v>
      </c>
      <c r="L57" s="637" t="s">
        <v>4</v>
      </c>
      <c r="M57" s="457" t="s">
        <v>0</v>
      </c>
      <c r="N57" s="636" t="s">
        <v>1</v>
      </c>
      <c r="O57" s="636" t="s">
        <v>2</v>
      </c>
      <c r="P57" s="636" t="s">
        <v>3</v>
      </c>
      <c r="Q57" s="630" t="s">
        <v>4</v>
      </c>
      <c r="R57" s="457" t="s">
        <v>490</v>
      </c>
      <c r="S57" s="636" t="s">
        <v>491</v>
      </c>
      <c r="T57" s="636" t="s">
        <v>492</v>
      </c>
      <c r="U57" s="636" t="s">
        <v>493</v>
      </c>
      <c r="V57" s="636" t="s">
        <v>494</v>
      </c>
      <c r="W57" s="636" t="s">
        <v>495</v>
      </c>
      <c r="X57" s="637" t="s">
        <v>496</v>
      </c>
      <c r="Y57" s="763"/>
      <c r="Z57" s="763"/>
      <c r="AA57" s="763"/>
      <c r="AB57" s="763"/>
      <c r="AC57" s="763"/>
      <c r="AD57" s="763"/>
      <c r="AE57" s="763"/>
      <c r="AF57" s="763"/>
      <c r="AG57" s="763"/>
      <c r="AH57" s="763"/>
      <c r="AI57" s="763"/>
      <c r="AJ57" s="763"/>
      <c r="AK57" s="763"/>
      <c r="AL57" s="763"/>
      <c r="AM57" s="763"/>
      <c r="AN57" s="763"/>
      <c r="AO57" s="763"/>
      <c r="AP57" s="763"/>
      <c r="AQ57" s="763"/>
      <c r="AR57" s="763"/>
      <c r="AS57" s="763"/>
      <c r="AT57" s="763"/>
      <c r="AU57" s="763"/>
      <c r="AV57" s="763"/>
      <c r="AW57" s="763"/>
      <c r="AX57" s="763"/>
      <c r="AY57" s="763"/>
      <c r="AZ57" s="421"/>
      <c r="BA57" s="409" t="s">
        <v>120</v>
      </c>
      <c r="BB57" s="408"/>
      <c r="BC57" s="532" t="s">
        <v>0</v>
      </c>
      <c r="BD57" s="604" t="s">
        <v>1</v>
      </c>
      <c r="BE57" s="604" t="s">
        <v>2</v>
      </c>
      <c r="BF57" s="604" t="s">
        <v>3</v>
      </c>
      <c r="BG57" s="533" t="s">
        <v>4</v>
      </c>
      <c r="BH57" s="532" t="s">
        <v>0</v>
      </c>
      <c r="BI57" s="604" t="s">
        <v>1</v>
      </c>
      <c r="BJ57" s="604" t="s">
        <v>2</v>
      </c>
      <c r="BK57" s="604" t="s">
        <v>3</v>
      </c>
      <c r="BL57" s="533" t="s">
        <v>4</v>
      </c>
      <c r="BM57" s="532" t="s">
        <v>0</v>
      </c>
      <c r="BN57" s="604" t="s">
        <v>1</v>
      </c>
      <c r="BO57" s="604" t="s">
        <v>2</v>
      </c>
      <c r="BP57" s="604" t="s">
        <v>3</v>
      </c>
      <c r="BQ57" s="533" t="s">
        <v>4</v>
      </c>
      <c r="BR57" s="532" t="s">
        <v>490</v>
      </c>
      <c r="BS57" s="604" t="s">
        <v>491</v>
      </c>
      <c r="BT57" s="604" t="s">
        <v>492</v>
      </c>
      <c r="BU57" s="604" t="s">
        <v>493</v>
      </c>
      <c r="BV57" s="604" t="s">
        <v>494</v>
      </c>
      <c r="BW57" s="604" t="s">
        <v>495</v>
      </c>
      <c r="BX57" s="605" t="s">
        <v>496</v>
      </c>
      <c r="BY57" s="763"/>
      <c r="BZ57" s="763"/>
      <c r="CA57" s="763"/>
      <c r="CB57" s="763"/>
      <c r="CC57" s="763"/>
      <c r="CD57" s="763"/>
      <c r="CE57" s="763"/>
      <c r="CF57" s="763"/>
      <c r="CG57" s="763"/>
      <c r="CH57" s="763"/>
      <c r="CI57" s="763"/>
      <c r="CJ57" s="763"/>
      <c r="CK57" s="763"/>
      <c r="CL57" s="763"/>
      <c r="CM57" s="763"/>
      <c r="CN57" s="763"/>
      <c r="CO57" s="763"/>
      <c r="CP57" s="763"/>
      <c r="CQ57" s="763"/>
      <c r="CR57" s="763"/>
      <c r="CS57" s="763"/>
      <c r="CT57" s="763"/>
      <c r="CU57" s="763"/>
      <c r="CV57" s="763"/>
      <c r="CW57" s="763"/>
      <c r="CX57" s="763"/>
      <c r="CY57" s="763"/>
      <c r="CZ57" s="763"/>
    </row>
    <row r="58" s="384" customFormat="true" ht="15" customHeight="true" x14ac:dyDescent="0.2">
      <c r="A58" s="921" t="s">
        <v>497</v>
      </c>
      <c r="B58" s="453" t="s">
        <v>498</v>
      </c>
      <c r="C58" s="475">
        <v>9.7948136854502828E-3</v>
      </c>
      <c r="D58" s="473">
        <v>0</v>
      </c>
      <c r="E58" s="473">
        <v>1.5875323375609877E-2</v>
      </c>
      <c r="F58" s="473">
        <v>0</v>
      </c>
      <c r="G58" s="477">
        <v>2.7393088483033585</v>
      </c>
      <c r="H58" s="474">
        <v>5.8195734255739304E-2</v>
      </c>
      <c r="I58" s="473">
        <v>0</v>
      </c>
      <c r="J58" s="473">
        <v>0</v>
      </c>
      <c r="K58" s="473">
        <v>1.496914908845415</v>
      </c>
      <c r="L58" s="476">
        <v>6.2089317740958991</v>
      </c>
      <c r="M58" s="475">
        <v>7.6037503638034494E-3</v>
      </c>
      <c r="N58" s="473">
        <v>0</v>
      </c>
      <c r="O58" s="473">
        <v>0</v>
      </c>
      <c r="P58" s="473">
        <v>0</v>
      </c>
      <c r="Q58" s="477">
        <v>0</v>
      </c>
      <c r="R58" s="475">
        <v>7.5915837603655681E-2</v>
      </c>
      <c r="S58" s="473">
        <v>9.4804445390744216E-2</v>
      </c>
      <c r="T58" s="473">
        <v>0</v>
      </c>
      <c r="U58" s="473">
        <v>0</v>
      </c>
      <c r="V58" s="473">
        <v>0.23209954977533295</v>
      </c>
      <c r="W58" s="473">
        <v>0</v>
      </c>
      <c r="X58" s="476">
        <v>3.8107568157522884</v>
      </c>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421"/>
      <c r="BA58" s="942" t="s">
        <v>497</v>
      </c>
      <c r="BB58" s="642" t="s">
        <v>498</v>
      </c>
      <c r="BC58" s="521">
        <v>0.89010566967459992</v>
      </c>
      <c r="BD58" s="506">
        <v>0</v>
      </c>
      <c r="BE58" s="506">
        <v>1.4428341371924236</v>
      </c>
      <c r="BF58" s="506">
        <v>0</v>
      </c>
      <c r="BG58" s="522">
        <v>248.98466324338537</v>
      </c>
      <c r="BH58" s="521">
        <v>1.8867831024824002</v>
      </c>
      <c r="BI58" s="506">
        <v>0</v>
      </c>
      <c r="BJ58" s="506">
        <v>0</v>
      </c>
      <c r="BK58" s="506">
        <v>48.359286294901644</v>
      </c>
      <c r="BL58" s="522">
        <v>200.62537694848376</v>
      </c>
      <c r="BM58" s="521">
        <v>0.4461567043846234</v>
      </c>
      <c r="BN58" s="506">
        <v>0</v>
      </c>
      <c r="BO58" s="506">
        <v>0</v>
      </c>
      <c r="BP58" s="506">
        <v>0</v>
      </c>
      <c r="BQ58" s="522">
        <v>0</v>
      </c>
      <c r="BR58" s="521">
        <v>5.8594614902821851</v>
      </c>
      <c r="BS58" s="506">
        <v>6.8632275956464808</v>
      </c>
      <c r="BT58" s="506">
        <v>0</v>
      </c>
      <c r="BU58" s="506">
        <v>0</v>
      </c>
      <c r="BV58" s="506">
        <v>3.1413653918086477</v>
      </c>
      <c r="BW58" s="506">
        <v>0</v>
      </c>
      <c r="BX58" s="507">
        <v>235.45354857251507</v>
      </c>
      <c r="BY58" s="84"/>
      <c r="BZ58" s="84"/>
      <c r="CA58" s="84"/>
      <c r="CB58" s="84"/>
      <c r="CC58" s="84"/>
      <c r="CD58" s="84"/>
      <c r="CE58" s="84"/>
      <c r="CF58" s="84"/>
      <c r="CG58" s="84"/>
      <c r="CH58" s="84"/>
      <c r="CI58" s="84"/>
      <c r="CJ58" s="84"/>
      <c r="CK58" s="84"/>
      <c r="CL58" s="84"/>
      <c r="CM58" s="84"/>
      <c r="CN58" s="84"/>
      <c r="CO58" s="84"/>
      <c r="CP58" s="84"/>
      <c r="CQ58" s="84"/>
      <c r="CR58" s="84"/>
      <c r="CS58" s="84"/>
      <c r="CT58" s="84"/>
      <c r="CU58" s="84"/>
      <c r="CV58" s="84"/>
      <c r="CW58" s="84"/>
      <c r="CX58" s="84"/>
      <c r="CY58" s="84"/>
      <c r="CZ58" s="84"/>
    </row>
    <row r="59" s="384" customFormat="true" ht="15" customHeight="true" x14ac:dyDescent="0.2">
      <c r="A59" s="922"/>
      <c r="B59" s="454" t="s">
        <v>499</v>
      </c>
      <c r="C59" s="480">
        <v>0</v>
      </c>
      <c r="D59" s="478">
        <v>0</v>
      </c>
      <c r="E59" s="478">
        <v>0</v>
      </c>
      <c r="F59" s="478">
        <v>3.6544994006039319E-2</v>
      </c>
      <c r="G59" s="482">
        <v>4.5917189421698961</v>
      </c>
      <c r="H59" s="479">
        <v>0</v>
      </c>
      <c r="I59" s="478">
        <v>9.9222994261380593E-2</v>
      </c>
      <c r="J59" s="478">
        <v>0.91081026318577063</v>
      </c>
      <c r="K59" s="478">
        <v>1.2379538740087483</v>
      </c>
      <c r="L59" s="481">
        <v>10.774674835907154</v>
      </c>
      <c r="M59" s="480">
        <v>0</v>
      </c>
      <c r="N59" s="478">
        <v>0</v>
      </c>
      <c r="O59" s="478">
        <v>0</v>
      </c>
      <c r="P59" s="478">
        <v>0</v>
      </c>
      <c r="Q59" s="482">
        <v>0</v>
      </c>
      <c r="R59" s="480">
        <v>0.15629160947266024</v>
      </c>
      <c r="S59" s="478">
        <v>0.4003466792760304</v>
      </c>
      <c r="T59" s="478">
        <v>0</v>
      </c>
      <c r="U59" s="478">
        <v>0</v>
      </c>
      <c r="V59" s="478">
        <v>8.2002841213341601E-3</v>
      </c>
      <c r="W59" s="478">
        <v>0</v>
      </c>
      <c r="X59" s="481">
        <v>6.1424467934006568</v>
      </c>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421"/>
      <c r="BA59" s="943"/>
      <c r="BB59" s="641" t="s">
        <v>499</v>
      </c>
      <c r="BC59" s="524">
        <v>0</v>
      </c>
      <c r="BD59" s="510">
        <v>0</v>
      </c>
      <c r="BE59" s="510">
        <v>0</v>
      </c>
      <c r="BF59" s="510">
        <v>3.3210744869195996</v>
      </c>
      <c r="BG59" s="528">
        <v>417.35622298761569</v>
      </c>
      <c r="BH59" s="524">
        <v>0</v>
      </c>
      <c r="BI59" s="510">
        <v>3.2100872455971055</v>
      </c>
      <c r="BJ59" s="510">
        <v>29.318498947490642</v>
      </c>
      <c r="BK59" s="510">
        <v>39.993299191099197</v>
      </c>
      <c r="BL59" s="528">
        <v>348.15541209034831</v>
      </c>
      <c r="BM59" s="524">
        <v>0</v>
      </c>
      <c r="BN59" s="510">
        <v>0</v>
      </c>
      <c r="BO59" s="510">
        <v>0</v>
      </c>
      <c r="BP59" s="510">
        <v>0</v>
      </c>
      <c r="BQ59" s="528">
        <v>0</v>
      </c>
      <c r="BR59" s="524">
        <v>12.063156988933441</v>
      </c>
      <c r="BS59" s="510">
        <v>28.98250568006528</v>
      </c>
      <c r="BT59" s="510">
        <v>0</v>
      </c>
      <c r="BU59" s="510">
        <v>0</v>
      </c>
      <c r="BV59" s="510">
        <v>0.11098724132249413</v>
      </c>
      <c r="BW59" s="510">
        <v>0</v>
      </c>
      <c r="BX59" s="511">
        <v>379.52064756421407</v>
      </c>
      <c r="BY59" s="84"/>
      <c r="BZ59" s="84"/>
      <c r="CA59" s="84"/>
      <c r="CB59" s="84"/>
      <c r="CC59" s="84"/>
      <c r="CD59" s="84"/>
      <c r="CE59" s="84"/>
      <c r="CF59" s="84"/>
      <c r="CG59" s="84"/>
      <c r="CH59" s="84"/>
      <c r="CI59" s="84"/>
      <c r="CJ59" s="84"/>
      <c r="CK59" s="84"/>
      <c r="CL59" s="84"/>
      <c r="CM59" s="84"/>
      <c r="CN59" s="84"/>
      <c r="CO59" s="84"/>
      <c r="CP59" s="84"/>
      <c r="CQ59" s="84"/>
      <c r="CR59" s="84"/>
      <c r="CS59" s="84"/>
      <c r="CT59" s="84"/>
      <c r="CU59" s="84"/>
      <c r="CV59" s="84"/>
      <c r="CW59" s="84"/>
      <c r="CX59" s="84"/>
      <c r="CY59" s="84"/>
      <c r="CZ59" s="84"/>
    </row>
    <row r="60" s="384" customFormat="true" ht="15" customHeight="true" x14ac:dyDescent="0.2">
      <c r="A60" s="922"/>
      <c r="B60" s="454" t="s">
        <v>500</v>
      </c>
      <c r="C60" s="480">
        <v>4.8056073944346758E-2</v>
      </c>
      <c r="D60" s="478">
        <v>8.0909787190077048E-2</v>
      </c>
      <c r="E60" s="478">
        <v>0.16619611128895176</v>
      </c>
      <c r="F60" s="478">
        <v>0.93379909243624348</v>
      </c>
      <c r="G60" s="482">
        <v>3.5039985356243384</v>
      </c>
      <c r="H60" s="479">
        <v>0.69663625295695819</v>
      </c>
      <c r="I60" s="478">
        <v>1.7818806970374634</v>
      </c>
      <c r="J60" s="478">
        <v>2.2422827477553731</v>
      </c>
      <c r="K60" s="478">
        <v>4.4688873470727497</v>
      </c>
      <c r="L60" s="481">
        <v>3.8120232039573034</v>
      </c>
      <c r="M60" s="480">
        <v>0</v>
      </c>
      <c r="N60" s="478">
        <v>0</v>
      </c>
      <c r="O60" s="478">
        <v>3.9072516437482122E-2</v>
      </c>
      <c r="P60" s="478">
        <v>4.0721638833666994E-2</v>
      </c>
      <c r="Q60" s="482">
        <v>9.4625579985120417E-2</v>
      </c>
      <c r="R60" s="480">
        <v>0.14446308816021328</v>
      </c>
      <c r="S60" s="478">
        <v>0.87405127004166605</v>
      </c>
      <c r="T60" s="478">
        <v>0</v>
      </c>
      <c r="U60" s="478">
        <v>9.9061064282783828E-3</v>
      </c>
      <c r="V60" s="478">
        <v>0.77173785008555928</v>
      </c>
      <c r="W60" s="478">
        <v>4.7588830232086661E-2</v>
      </c>
      <c r="X60" s="481">
        <v>5.5387565316847382</v>
      </c>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421"/>
      <c r="BA60" s="943"/>
      <c r="BB60" s="641" t="s">
        <v>500</v>
      </c>
      <c r="BC60" s="524">
        <v>4.367105414542495</v>
      </c>
      <c r="BD60" s="510">
        <v>7.3505855120701113</v>
      </c>
      <c r="BE60" s="510">
        <v>15.104789815162974</v>
      </c>
      <c r="BF60" s="510">
        <v>84.860223024969912</v>
      </c>
      <c r="BG60" s="528">
        <v>318.489788377862</v>
      </c>
      <c r="BH60" s="524">
        <v>22.585873818169354</v>
      </c>
      <c r="BI60" s="510">
        <v>57.647852106414085</v>
      </c>
      <c r="BJ60" s="510">
        <v>72.177891529351157</v>
      </c>
      <c r="BK60" s="510">
        <v>144.37173506638666</v>
      </c>
      <c r="BL60" s="528">
        <v>123.17555097336594</v>
      </c>
      <c r="BM60" s="524">
        <v>0</v>
      </c>
      <c r="BN60" s="510">
        <v>0</v>
      </c>
      <c r="BO60" s="510">
        <v>2.287673685891384</v>
      </c>
      <c r="BP60" s="510">
        <v>2.3846609258698162</v>
      </c>
      <c r="BQ60" s="528">
        <v>5.5412540391591305</v>
      </c>
      <c r="BR60" s="524">
        <v>11.150188531954608</v>
      </c>
      <c r="BS60" s="510">
        <v>63.275648856287525</v>
      </c>
      <c r="BT60" s="510">
        <v>0</v>
      </c>
      <c r="BU60" s="510">
        <v>0.69615728169650448</v>
      </c>
      <c r="BV60" s="510">
        <v>10.445132600016947</v>
      </c>
      <c r="BW60" s="510">
        <v>2.3846609258698162</v>
      </c>
      <c r="BX60" s="511">
        <v>342.2207039487821</v>
      </c>
      <c r="BY60" s="84"/>
      <c r="BZ60" s="84"/>
      <c r="CA60" s="84"/>
      <c r="CB60" s="84"/>
      <c r="CC60" s="84"/>
      <c r="CD60" s="84"/>
      <c r="CE60" s="84"/>
      <c r="CF60" s="84"/>
      <c r="CG60" s="84"/>
      <c r="CH60" s="84"/>
      <c r="CI60" s="84"/>
      <c r="CJ60" s="84"/>
      <c r="CK60" s="84"/>
      <c r="CL60" s="84"/>
      <c r="CM60" s="84"/>
      <c r="CN60" s="84"/>
      <c r="CO60" s="84"/>
      <c r="CP60" s="84"/>
      <c r="CQ60" s="84"/>
      <c r="CR60" s="84"/>
      <c r="CS60" s="84"/>
      <c r="CT60" s="84"/>
      <c r="CU60" s="84"/>
      <c r="CV60" s="84"/>
      <c r="CW60" s="84"/>
      <c r="CX60" s="84"/>
      <c r="CY60" s="84"/>
      <c r="CZ60" s="84"/>
    </row>
    <row r="61" s="384" customFormat="true" ht="15" customHeight="true" x14ac:dyDescent="0.2">
      <c r="A61" s="922"/>
      <c r="B61" s="454" t="s">
        <v>501</v>
      </c>
      <c r="C61" s="480">
        <v>1.4029188484159589</v>
      </c>
      <c r="D61" s="478">
        <v>1.7206234328751426</v>
      </c>
      <c r="E61" s="478">
        <v>3.2212370309120439</v>
      </c>
      <c r="F61" s="478">
        <v>11.040684500680596</v>
      </c>
      <c r="G61" s="482">
        <v>30.430490798667474</v>
      </c>
      <c r="H61" s="479">
        <v>11.677096790347266</v>
      </c>
      <c r="I61" s="478">
        <v>16.73741919767571</v>
      </c>
      <c r="J61" s="478">
        <v>24.893016741957233</v>
      </c>
      <c r="K61" s="478">
        <v>38.151079510930117</v>
      </c>
      <c r="L61" s="481">
        <v>31.732825805334524</v>
      </c>
      <c r="M61" s="480">
        <v>0.66060405628389485</v>
      </c>
      <c r="N61" s="478">
        <v>0.72780170624541285</v>
      </c>
      <c r="O61" s="478">
        <v>1.1979779440447895</v>
      </c>
      <c r="P61" s="478">
        <v>0.99864419679345073</v>
      </c>
      <c r="Q61" s="482">
        <v>2.6752931378504017</v>
      </c>
      <c r="R61" s="480">
        <v>2.8427096159676273</v>
      </c>
      <c r="S61" s="478">
        <v>8.4800351375360314</v>
      </c>
      <c r="T61" s="478">
        <v>3.8699223979681374</v>
      </c>
      <c r="U61" s="478">
        <v>1.687771074493901</v>
      </c>
      <c r="V61" s="478">
        <v>3.2478543271202365</v>
      </c>
      <c r="W61" s="478">
        <v>1.1701530656648087</v>
      </c>
      <c r="X61" s="481">
        <v>46.436120310082117</v>
      </c>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421"/>
      <c r="BA61" s="943"/>
      <c r="BB61" s="641" t="s">
        <v>501</v>
      </c>
      <c r="BC61" s="524">
        <v>127.4905333751633</v>
      </c>
      <c r="BD61" s="510">
        <v>156.31717888106729</v>
      </c>
      <c r="BE61" s="510">
        <v>292.7632176191633</v>
      </c>
      <c r="BF61" s="510">
        <v>1003.3367526966763</v>
      </c>
      <c r="BG61" s="528">
        <v>2765.9259774705374</v>
      </c>
      <c r="BH61" s="524">
        <v>378.58700799716888</v>
      </c>
      <c r="BI61" s="510">
        <v>541.49319208343104</v>
      </c>
      <c r="BJ61" s="510">
        <v>801.29299662940161</v>
      </c>
      <c r="BK61" s="510">
        <v>1232.5075831809709</v>
      </c>
      <c r="BL61" s="528">
        <v>1025.3631978043186</v>
      </c>
      <c r="BM61" s="524">
        <v>38.761520901287099</v>
      </c>
      <c r="BN61" s="510">
        <v>42.541981942738417</v>
      </c>
      <c r="BO61" s="510">
        <v>70.140929449849679</v>
      </c>
      <c r="BP61" s="510">
        <v>58.480647222162418</v>
      </c>
      <c r="BQ61" s="528">
        <v>156.66460283127827</v>
      </c>
      <c r="BR61" s="524">
        <v>219.41070596861962</v>
      </c>
      <c r="BS61" s="510">
        <v>613.89960067918094</v>
      </c>
      <c r="BT61" s="510">
        <v>422.19194503971033</v>
      </c>
      <c r="BU61" s="510">
        <v>118.60907530647863</v>
      </c>
      <c r="BV61" s="510">
        <v>43.958280792562718</v>
      </c>
      <c r="BW61" s="510">
        <v>58.635992508515436</v>
      </c>
      <c r="BX61" s="511">
        <v>2869.1280597475388</v>
      </c>
      <c r="BY61" s="84"/>
      <c r="BZ61" s="84"/>
      <c r="CA61" s="84"/>
      <c r="CB61" s="84"/>
      <c r="CC61" s="84"/>
      <c r="CD61" s="84"/>
      <c r="CE61" s="84"/>
      <c r="CF61" s="84"/>
      <c r="CG61" s="84"/>
      <c r="CH61" s="84"/>
      <c r="CI61" s="84"/>
      <c r="CJ61" s="84"/>
      <c r="CK61" s="84"/>
      <c r="CL61" s="84"/>
      <c r="CM61" s="84"/>
      <c r="CN61" s="84"/>
      <c r="CO61" s="84"/>
      <c r="CP61" s="84"/>
      <c r="CQ61" s="84"/>
      <c r="CR61" s="84"/>
      <c r="CS61" s="84"/>
      <c r="CT61" s="84"/>
      <c r="CU61" s="84"/>
      <c r="CV61" s="84"/>
      <c r="CW61" s="84"/>
      <c r="CX61" s="84"/>
      <c r="CY61" s="84"/>
      <c r="CZ61" s="84"/>
    </row>
    <row r="62" s="384" customFormat="true" ht="15" customHeight="true" x14ac:dyDescent="0.2">
      <c r="A62" s="922"/>
      <c r="B62" s="454" t="s">
        <v>502</v>
      </c>
      <c r="C62" s="480">
        <v>35.069087114736959</v>
      </c>
      <c r="D62" s="478">
        <v>35.600649542157662</v>
      </c>
      <c r="E62" s="478">
        <v>39.30693892650838</v>
      </c>
      <c r="F62" s="478">
        <v>33.510405030645437</v>
      </c>
      <c r="G62" s="482">
        <v>19.247720708093315</v>
      </c>
      <c r="H62" s="479">
        <v>42.487203418789292</v>
      </c>
      <c r="I62" s="478">
        <v>29.162681379396162</v>
      </c>
      <c r="J62" s="478">
        <v>23.635744017765898</v>
      </c>
      <c r="K62" s="478">
        <v>17.462928643817946</v>
      </c>
      <c r="L62" s="481">
        <v>15.203811395830019</v>
      </c>
      <c r="M62" s="480">
        <v>34.504294352124447</v>
      </c>
      <c r="N62" s="478">
        <v>33.262378319182986</v>
      </c>
      <c r="O62" s="478">
        <v>35.929034563653389</v>
      </c>
      <c r="P62" s="478">
        <v>39.472056618816566</v>
      </c>
      <c r="Q62" s="482">
        <v>38.716627318642551</v>
      </c>
      <c r="R62" s="480">
        <v>39.656275634034586</v>
      </c>
      <c r="S62" s="478">
        <v>26.085757598992622</v>
      </c>
      <c r="T62" s="478">
        <v>50.44535914942383</v>
      </c>
      <c r="U62" s="478">
        <v>35.292313004688872</v>
      </c>
      <c r="V62" s="478">
        <v>37.531051916869401</v>
      </c>
      <c r="W62" s="478">
        <v>18.214607938234533</v>
      </c>
      <c r="X62" s="481">
        <v>7.0388013844555148</v>
      </c>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421"/>
      <c r="BA62" s="943"/>
      <c r="BB62" s="641" t="s">
        <v>502</v>
      </c>
      <c r="BC62" s="524">
        <v>3186.9103664022182</v>
      </c>
      <c r="BD62" s="510">
        <v>3234.288802788536</v>
      </c>
      <c r="BE62" s="510">
        <v>3572.4244457807949</v>
      </c>
      <c r="BF62" s="510">
        <v>3045.3022149963194</v>
      </c>
      <c r="BG62" s="528">
        <v>1749.4877445730895</v>
      </c>
      <c r="BH62" s="524">
        <v>1377.4916410544001</v>
      </c>
      <c r="BI62" s="510">
        <v>943.47839671926113</v>
      </c>
      <c r="BJ62" s="510">
        <v>760.8220549516243</v>
      </c>
      <c r="BK62" s="510">
        <v>564.15682738118869</v>
      </c>
      <c r="BL62" s="528">
        <v>491.27136572316573</v>
      </c>
      <c r="BM62" s="524">
        <v>2024.5696555930158</v>
      </c>
      <c r="BN62" s="510">
        <v>1944.2761478633663</v>
      </c>
      <c r="BO62" s="510">
        <v>2103.6246043242704</v>
      </c>
      <c r="BP62" s="510">
        <v>2311.4853374906943</v>
      </c>
      <c r="BQ62" s="528">
        <v>2267.2375434399696</v>
      </c>
      <c r="BR62" s="524">
        <v>3060.8161255992254</v>
      </c>
      <c r="BS62" s="510">
        <v>1888.4398370651722</v>
      </c>
      <c r="BT62" s="510">
        <v>5503.3724471333298</v>
      </c>
      <c r="BU62" s="510">
        <v>2480.1874342870688</v>
      </c>
      <c r="BV62" s="510">
        <v>507.96629172245457</v>
      </c>
      <c r="BW62" s="510">
        <v>912.72812587563169</v>
      </c>
      <c r="BX62" s="511">
        <v>434.90331285808122</v>
      </c>
      <c r="BY62" s="84"/>
      <c r="BZ62" s="84"/>
      <c r="CA62" s="84"/>
      <c r="CB62" s="84"/>
      <c r="CC62" s="84"/>
      <c r="CD62" s="84"/>
      <c r="CE62" s="84"/>
      <c r="CF62" s="84"/>
      <c r="CG62" s="84"/>
      <c r="CH62" s="84"/>
      <c r="CI62" s="84"/>
      <c r="CJ62" s="84"/>
      <c r="CK62" s="84"/>
      <c r="CL62" s="84"/>
      <c r="CM62" s="84"/>
      <c r="CN62" s="84"/>
      <c r="CO62" s="84"/>
      <c r="CP62" s="84"/>
      <c r="CQ62" s="84"/>
      <c r="CR62" s="84"/>
      <c r="CS62" s="84"/>
      <c r="CT62" s="84"/>
      <c r="CU62" s="84"/>
      <c r="CV62" s="84"/>
      <c r="CW62" s="84"/>
      <c r="CX62" s="84"/>
      <c r="CY62" s="84"/>
      <c r="CZ62" s="84"/>
    </row>
    <row r="63" s="384" customFormat="true" ht="15" customHeight="true" x14ac:dyDescent="0.2">
      <c r="A63" s="922"/>
      <c r="B63" s="454" t="s">
        <v>503</v>
      </c>
      <c r="C63" s="480">
        <v>3.8197079358147796</v>
      </c>
      <c r="D63" s="478">
        <v>3.2139186910926369</v>
      </c>
      <c r="E63" s="478">
        <v>5.5077977148400281</v>
      </c>
      <c r="F63" s="478">
        <v>12.996242091235191</v>
      </c>
      <c r="G63" s="482">
        <v>21.466999447574757</v>
      </c>
      <c r="H63" s="479">
        <v>13.92098054140442</v>
      </c>
      <c r="I63" s="478">
        <v>21.492523585702713</v>
      </c>
      <c r="J63" s="478">
        <v>24.087146870763988</v>
      </c>
      <c r="K63" s="478">
        <v>22.602718891662388</v>
      </c>
      <c r="L63" s="481">
        <v>22.887558165260089</v>
      </c>
      <c r="M63" s="480">
        <v>2.8609741892054714</v>
      </c>
      <c r="N63" s="478">
        <v>2.9815036577320164</v>
      </c>
      <c r="O63" s="478">
        <v>2.6780111871323791</v>
      </c>
      <c r="P63" s="478">
        <v>3.1969134762321572</v>
      </c>
      <c r="Q63" s="482">
        <v>3.3129023797067001</v>
      </c>
      <c r="R63" s="480">
        <v>17.957939685048274</v>
      </c>
      <c r="S63" s="478">
        <v>2.3455579076818793</v>
      </c>
      <c r="T63" s="478">
        <v>4.1384095299632424</v>
      </c>
      <c r="U63" s="478">
        <v>7.76154986932925</v>
      </c>
      <c r="V63" s="478">
        <v>16.306246595943549</v>
      </c>
      <c r="W63" s="478">
        <v>4.5106878741437795</v>
      </c>
      <c r="X63" s="481">
        <v>20.593682487235636</v>
      </c>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421"/>
      <c r="BA63" s="943"/>
      <c r="BB63" s="641" t="s">
        <v>503</v>
      </c>
      <c r="BC63" s="524">
        <v>347.11672925644808</v>
      </c>
      <c r="BD63" s="510">
        <v>291.98178598860773</v>
      </c>
      <c r="BE63" s="510">
        <v>500.57805914875257</v>
      </c>
      <c r="BF63" s="510">
        <v>1181.0506256451727</v>
      </c>
      <c r="BG63" s="528">
        <v>1951.205185063684</v>
      </c>
      <c r="BH63" s="524">
        <v>451.33670347870549</v>
      </c>
      <c r="BI63" s="510">
        <v>695.33152422726812</v>
      </c>
      <c r="BJ63" s="510">
        <v>775.35247320166479</v>
      </c>
      <c r="BK63" s="510">
        <v>730.20273060688839</v>
      </c>
      <c r="BL63" s="528">
        <v>739.55152857260725</v>
      </c>
      <c r="BM63" s="524">
        <v>167.87016334225066</v>
      </c>
      <c r="BN63" s="510">
        <v>174.27696813707962</v>
      </c>
      <c r="BO63" s="510">
        <v>156.79603675202353</v>
      </c>
      <c r="BP63" s="510">
        <v>187.21139100754027</v>
      </c>
      <c r="BQ63" s="528">
        <v>194.00286577663599</v>
      </c>
      <c r="BR63" s="524">
        <v>1386.0593434891321</v>
      </c>
      <c r="BS63" s="510">
        <v>169.80319533371539</v>
      </c>
      <c r="BT63" s="510">
        <v>451.48274025944437</v>
      </c>
      <c r="BU63" s="510">
        <v>545.44734582698823</v>
      </c>
      <c r="BV63" s="510">
        <v>220.69788061363403</v>
      </c>
      <c r="BW63" s="510">
        <v>226.02911376066854</v>
      </c>
      <c r="BX63" s="511">
        <v>1272.4127658190823</v>
      </c>
      <c r="BY63" s="84"/>
      <c r="BZ63" s="84"/>
      <c r="CA63" s="84"/>
      <c r="CB63" s="84"/>
      <c r="CC63" s="84"/>
      <c r="CD63" s="84"/>
      <c r="CE63" s="84"/>
      <c r="CF63" s="84"/>
      <c r="CG63" s="84"/>
      <c r="CH63" s="84"/>
      <c r="CI63" s="84"/>
      <c r="CJ63" s="84"/>
      <c r="CK63" s="84"/>
      <c r="CL63" s="84"/>
      <c r="CM63" s="84"/>
      <c r="CN63" s="84"/>
      <c r="CO63" s="84"/>
      <c r="CP63" s="84"/>
      <c r="CQ63" s="84"/>
      <c r="CR63" s="84"/>
      <c r="CS63" s="84"/>
      <c r="CT63" s="84"/>
      <c r="CU63" s="84"/>
      <c r="CV63" s="84"/>
      <c r="CW63" s="84"/>
      <c r="CX63" s="84"/>
      <c r="CY63" s="84"/>
      <c r="CZ63" s="84"/>
    </row>
    <row r="64" s="384" customFormat="true" ht="15" customHeight="true" x14ac:dyDescent="0.2">
      <c r="A64" s="922"/>
      <c r="B64" s="454" t="s">
        <v>504</v>
      </c>
      <c r="C64" s="480">
        <v>12.336914136920967</v>
      </c>
      <c r="D64" s="478">
        <v>12.727304727451601</v>
      </c>
      <c r="E64" s="478">
        <v>10.50357387268873</v>
      </c>
      <c r="F64" s="478">
        <v>13.111384686855928</v>
      </c>
      <c r="G64" s="482">
        <v>7.8744946133591549</v>
      </c>
      <c r="H64" s="479">
        <v>16.181526494065661</v>
      </c>
      <c r="I64" s="478">
        <v>14.938712735919241</v>
      </c>
      <c r="J64" s="478">
        <v>11.505058576542607</v>
      </c>
      <c r="K64" s="478">
        <v>8.150210145216743</v>
      </c>
      <c r="L64" s="481">
        <v>3.8740462246962468</v>
      </c>
      <c r="M64" s="480">
        <v>11.168147783494017</v>
      </c>
      <c r="N64" s="478">
        <v>13.612091046442082</v>
      </c>
      <c r="O64" s="478">
        <v>10.205476160603691</v>
      </c>
      <c r="P64" s="478">
        <v>11.174864944334589</v>
      </c>
      <c r="Q64" s="482">
        <v>11.434786347089601</v>
      </c>
      <c r="R64" s="480">
        <v>9.9776603402632258</v>
      </c>
      <c r="S64" s="478">
        <v>4.7990488168110916</v>
      </c>
      <c r="T64" s="478">
        <v>11.593290124177081</v>
      </c>
      <c r="U64" s="478">
        <v>16.577903380570046</v>
      </c>
      <c r="V64" s="478">
        <v>28.979745102700562</v>
      </c>
      <c r="W64" s="478">
        <v>16.588625865717781</v>
      </c>
      <c r="X64" s="481">
        <v>5.9632225968259149</v>
      </c>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421"/>
      <c r="BA64" s="943"/>
      <c r="BB64" s="641" t="s">
        <v>504</v>
      </c>
      <c r="BC64" s="524">
        <v>1121.1195610462757</v>
      </c>
      <c r="BD64" s="510">
        <v>1156.2648350258019</v>
      </c>
      <c r="BE64" s="510">
        <v>954.62086582255381</v>
      </c>
      <c r="BF64" s="510">
        <v>1191.514360749645</v>
      </c>
      <c r="BG64" s="528">
        <v>715.73834791700574</v>
      </c>
      <c r="BH64" s="524">
        <v>524.62660969628325</v>
      </c>
      <c r="BI64" s="510">
        <v>483.30098860842571</v>
      </c>
      <c r="BJ64" s="510">
        <v>370.3417291185969</v>
      </c>
      <c r="BK64" s="510">
        <v>263.30043441156658</v>
      </c>
      <c r="BL64" s="528">
        <v>125.17966252877854</v>
      </c>
      <c r="BM64" s="524">
        <v>655.30084113278588</v>
      </c>
      <c r="BN64" s="510">
        <v>795.66360800119412</v>
      </c>
      <c r="BO64" s="510">
        <v>597.52484337580051</v>
      </c>
      <c r="BP64" s="510">
        <v>654.40057296012776</v>
      </c>
      <c r="BQ64" s="528">
        <v>669.61868072772268</v>
      </c>
      <c r="BR64" s="524">
        <v>770.11225025425961</v>
      </c>
      <c r="BS64" s="510">
        <v>347.42004065990903</v>
      </c>
      <c r="BT64" s="510">
        <v>1264.7782574415037</v>
      </c>
      <c r="BU64" s="510">
        <v>1165.0216194629213</v>
      </c>
      <c r="BV64" s="510">
        <v>392.22811253697142</v>
      </c>
      <c r="BW64" s="510">
        <v>831.2506889311702</v>
      </c>
      <c r="BX64" s="511">
        <v>368.44700127454644</v>
      </c>
      <c r="BY64" s="84"/>
      <c r="BZ64" s="84"/>
      <c r="CA64" s="84"/>
      <c r="CB64" s="84"/>
      <c r="CC64" s="84"/>
      <c r="CD64" s="84"/>
      <c r="CE64" s="84"/>
      <c r="CF64" s="84"/>
      <c r="CG64" s="84"/>
      <c r="CH64" s="84"/>
      <c r="CI64" s="84"/>
      <c r="CJ64" s="84"/>
      <c r="CK64" s="84"/>
      <c r="CL64" s="84"/>
      <c r="CM64" s="84"/>
      <c r="CN64" s="84"/>
      <c r="CO64" s="84"/>
      <c r="CP64" s="84"/>
      <c r="CQ64" s="84"/>
      <c r="CR64" s="84"/>
      <c r="CS64" s="84"/>
      <c r="CT64" s="84"/>
      <c r="CU64" s="84"/>
      <c r="CV64" s="84"/>
      <c r="CW64" s="84"/>
      <c r="CX64" s="84"/>
      <c r="CY64" s="84"/>
      <c r="CZ64" s="84"/>
    </row>
    <row r="65" s="384" customFormat="true" ht="15" customHeight="true" x14ac:dyDescent="0.2">
      <c r="A65" s="922"/>
      <c r="B65" s="454" t="s">
        <v>505</v>
      </c>
      <c r="C65" s="480">
        <v>2.8654315130385211</v>
      </c>
      <c r="D65" s="478">
        <v>5.0079243805350595</v>
      </c>
      <c r="E65" s="478">
        <v>4.9567405308203236</v>
      </c>
      <c r="F65" s="478">
        <v>5.0593688436566042</v>
      </c>
      <c r="G65" s="482">
        <v>3.1757964480656624</v>
      </c>
      <c r="H65" s="479">
        <v>5.2042887855146018</v>
      </c>
      <c r="I65" s="478">
        <v>4.2819426955239352</v>
      </c>
      <c r="J65" s="478">
        <v>6.4237201720305652</v>
      </c>
      <c r="K65" s="478">
        <v>3.090569702028422</v>
      </c>
      <c r="L65" s="481">
        <v>1.2389934897924004</v>
      </c>
      <c r="M65" s="480">
        <v>2.2620276570450515</v>
      </c>
      <c r="N65" s="478">
        <v>4.4261219040332476</v>
      </c>
      <c r="O65" s="478">
        <v>5.6020781415525311</v>
      </c>
      <c r="P65" s="478">
        <v>4.1876903061525352</v>
      </c>
      <c r="Q65" s="482">
        <v>5.0495787362274145</v>
      </c>
      <c r="R65" s="480">
        <v>5.6663314543620533</v>
      </c>
      <c r="S65" s="478">
        <v>10.062561565359896</v>
      </c>
      <c r="T65" s="478">
        <v>1.3600957092913992</v>
      </c>
      <c r="U65" s="478">
        <v>4.9671850371119994</v>
      </c>
      <c r="V65" s="478">
        <v>1.5982306203744319</v>
      </c>
      <c r="W65" s="478">
        <v>2.7866511807758294</v>
      </c>
      <c r="X65" s="481">
        <v>1.4527158352707223</v>
      </c>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421"/>
      <c r="BA65" s="943"/>
      <c r="BB65" s="641" t="s">
        <v>505</v>
      </c>
      <c r="BC65" s="524">
        <v>260.39666682058004</v>
      </c>
      <c r="BD65" s="510">
        <v>454.96568061197786</v>
      </c>
      <c r="BE65" s="510">
        <v>450.49504050169384</v>
      </c>
      <c r="BF65" s="510">
        <v>459.77681057512626</v>
      </c>
      <c r="BG65" s="528">
        <v>288.65843646689137</v>
      </c>
      <c r="BH65" s="524">
        <v>168.72996391448072</v>
      </c>
      <c r="BI65" s="510">
        <v>138.53048615999126</v>
      </c>
      <c r="BJ65" s="510">
        <v>206.77614286416929</v>
      </c>
      <c r="BK65" s="510">
        <v>99.843848271923193</v>
      </c>
      <c r="BL65" s="528">
        <v>40.034831267333942</v>
      </c>
      <c r="BM65" s="524">
        <v>132.72645160713469</v>
      </c>
      <c r="BN65" s="510">
        <v>258.71881929093541</v>
      </c>
      <c r="BO65" s="510">
        <v>327.99849918145924</v>
      </c>
      <c r="BP65" s="510">
        <v>245.23132488640306</v>
      </c>
      <c r="BQ65" s="528">
        <v>295.70226753243833</v>
      </c>
      <c r="BR65" s="524">
        <v>437.34814758087174</v>
      </c>
      <c r="BS65" s="510">
        <v>728.46426065388073</v>
      </c>
      <c r="BT65" s="510">
        <v>148.38061177851765</v>
      </c>
      <c r="BU65" s="510">
        <v>349.07176277132004</v>
      </c>
      <c r="BV65" s="510">
        <v>21.631348978629887</v>
      </c>
      <c r="BW65" s="510">
        <v>139.63819140787751</v>
      </c>
      <c r="BX65" s="511">
        <v>89.758311805171601</v>
      </c>
      <c r="BY65" s="84"/>
      <c r="BZ65" s="84"/>
      <c r="CA65" s="84"/>
      <c r="CB65" s="84"/>
      <c r="CC65" s="84"/>
      <c r="CD65" s="84"/>
      <c r="CE65" s="84"/>
      <c r="CF65" s="84"/>
      <c r="CG65" s="84"/>
      <c r="CH65" s="84"/>
      <c r="CI65" s="84"/>
      <c r="CJ65" s="84"/>
      <c r="CK65" s="84"/>
      <c r="CL65" s="84"/>
      <c r="CM65" s="84"/>
      <c r="CN65" s="84"/>
      <c r="CO65" s="84"/>
      <c r="CP65" s="84"/>
      <c r="CQ65" s="84"/>
      <c r="CR65" s="84"/>
      <c r="CS65" s="84"/>
      <c r="CT65" s="84"/>
      <c r="CU65" s="84"/>
      <c r="CV65" s="84"/>
      <c r="CW65" s="84"/>
      <c r="CX65" s="84"/>
      <c r="CY65" s="84"/>
      <c r="CZ65" s="84"/>
    </row>
    <row r="66" s="384" customFormat="true" ht="15" customHeight="true" x14ac:dyDescent="0.2">
      <c r="A66" s="922"/>
      <c r="B66" s="454" t="s">
        <v>506</v>
      </c>
      <c r="C66" s="480">
        <v>35.363935044155802</v>
      </c>
      <c r="D66" s="478">
        <v>34.673023303609938</v>
      </c>
      <c r="E66" s="478">
        <v>29.618197368758509</v>
      </c>
      <c r="F66" s="478">
        <v>19.574882066163841</v>
      </c>
      <c r="G66" s="482">
        <v>4.7811720186999018</v>
      </c>
      <c r="H66" s="479">
        <v>9.214627640553859</v>
      </c>
      <c r="I66" s="478">
        <v>8.6102906862468735</v>
      </c>
      <c r="J66" s="478">
        <v>5.4434504432917707</v>
      </c>
      <c r="K66" s="478">
        <v>1.8137424323358839</v>
      </c>
      <c r="L66" s="481">
        <v>0.86409075508390254</v>
      </c>
      <c r="M66" s="480">
        <v>38.552331230941249</v>
      </c>
      <c r="N66" s="478">
        <v>37.246584353137152</v>
      </c>
      <c r="O66" s="478">
        <v>36.109106074406725</v>
      </c>
      <c r="P66" s="478">
        <v>33.367472308066965</v>
      </c>
      <c r="Q66" s="482">
        <v>32.830972813511984</v>
      </c>
      <c r="R66" s="480">
        <v>20.210423365096609</v>
      </c>
      <c r="S66" s="478">
        <v>36.061619043568768</v>
      </c>
      <c r="T66" s="478">
        <v>24.285424808485086</v>
      </c>
      <c r="U66" s="478">
        <v>27.85440960482568</v>
      </c>
      <c r="V66" s="478">
        <v>8.819419552961671</v>
      </c>
      <c r="W66" s="478">
        <v>45.820882704234116</v>
      </c>
      <c r="X66" s="481">
        <v>1.2324700420868484</v>
      </c>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421"/>
      <c r="BA66" s="943"/>
      <c r="BB66" s="641" t="s">
        <v>506</v>
      </c>
      <c r="BC66" s="524">
        <v>3213.7047314708852</v>
      </c>
      <c r="BD66" s="510">
        <v>3150.0147461324927</v>
      </c>
      <c r="BE66" s="510">
        <v>2691.8598906402367</v>
      </c>
      <c r="BF66" s="510">
        <v>1778.8932022715189</v>
      </c>
      <c r="BG66" s="528">
        <v>434.57622740203698</v>
      </c>
      <c r="BH66" s="524">
        <v>298.75048317909432</v>
      </c>
      <c r="BI66" s="510">
        <v>278.5622880921519</v>
      </c>
      <c r="BJ66" s="510">
        <v>175.2217805870466</v>
      </c>
      <c r="BK66" s="510">
        <v>58.594706373921319</v>
      </c>
      <c r="BL66" s="528">
        <v>27.920830790841016</v>
      </c>
      <c r="BM66" s="524">
        <v>2262.091760694967</v>
      </c>
      <c r="BN66" s="510">
        <v>2177.1637870350637</v>
      </c>
      <c r="BO66" s="510">
        <v>2114.1676891902844</v>
      </c>
      <c r="BP66" s="510">
        <v>1954.0006170455274</v>
      </c>
      <c r="BQ66" s="528">
        <v>1922.5748549282764</v>
      </c>
      <c r="BR66" s="524">
        <v>1559.9142570005752</v>
      </c>
      <c r="BS66" s="510">
        <v>2610.6275707159534</v>
      </c>
      <c r="BT66" s="510">
        <v>2649.4357461517166</v>
      </c>
      <c r="BU66" s="510">
        <v>1957.4845287752969</v>
      </c>
      <c r="BV66" s="510">
        <v>119.36696726181552</v>
      </c>
      <c r="BW66" s="510">
        <v>2296.0696457711615</v>
      </c>
      <c r="BX66" s="511">
        <v>76.150082240652935</v>
      </c>
      <c r="BY66" s="84"/>
      <c r="BZ66" s="84"/>
      <c r="CA66" s="84"/>
      <c r="CB66" s="84"/>
      <c r="CC66" s="84"/>
      <c r="CD66" s="84"/>
      <c r="CE66" s="84"/>
      <c r="CF66" s="84"/>
      <c r="CG66" s="84"/>
      <c r="CH66" s="84"/>
      <c r="CI66" s="84"/>
      <c r="CJ66" s="84"/>
      <c r="CK66" s="84"/>
      <c r="CL66" s="84"/>
      <c r="CM66" s="84"/>
      <c r="CN66" s="84"/>
      <c r="CO66" s="84"/>
      <c r="CP66" s="84"/>
      <c r="CQ66" s="84"/>
      <c r="CR66" s="84"/>
      <c r="CS66" s="84"/>
      <c r="CT66" s="84"/>
      <c r="CU66" s="84"/>
      <c r="CV66" s="84"/>
      <c r="CW66" s="84"/>
      <c r="CX66" s="84"/>
      <c r="CY66" s="84"/>
      <c r="CZ66" s="84"/>
    </row>
    <row r="67" s="384" customFormat="true" ht="15" customHeight="true" x14ac:dyDescent="0.2">
      <c r="A67" s="922"/>
      <c r="B67" s="454" t="s">
        <v>507</v>
      </c>
      <c r="C67" s="480">
        <v>0.21363847201258304</v>
      </c>
      <c r="D67" s="478">
        <v>6.9571957576312826E-3</v>
      </c>
      <c r="E67" s="478">
        <v>0.14367836760316144</v>
      </c>
      <c r="F67" s="478">
        <v>2.2794077636642898E-2</v>
      </c>
      <c r="G67" s="482">
        <v>0.2142846996707001</v>
      </c>
      <c r="H67" s="479">
        <v>0</v>
      </c>
      <c r="I67" s="478">
        <v>0</v>
      </c>
      <c r="J67" s="478">
        <v>0</v>
      </c>
      <c r="K67" s="478">
        <v>0</v>
      </c>
      <c r="L67" s="481">
        <v>0.60277298640933519</v>
      </c>
      <c r="M67" s="480">
        <v>0.19571650479841968</v>
      </c>
      <c r="N67" s="478">
        <v>0.13567552531459079</v>
      </c>
      <c r="O67" s="478">
        <v>1.0795242551622381E-2</v>
      </c>
      <c r="P67" s="478">
        <v>0.16099877072056756</v>
      </c>
      <c r="Q67" s="482">
        <v>9.73638054701743E-2</v>
      </c>
      <c r="R67" s="480">
        <v>4.7032785745036144E-2</v>
      </c>
      <c r="S67" s="478">
        <v>0.28482611761368154</v>
      </c>
      <c r="T67" s="478">
        <v>0</v>
      </c>
      <c r="U67" s="478">
        <v>0</v>
      </c>
      <c r="V67" s="478">
        <v>0.1997476887941029</v>
      </c>
      <c r="W67" s="478">
        <v>0.1640994145934023</v>
      </c>
      <c r="X67" s="481">
        <v>0.31523087963758917</v>
      </c>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421"/>
      <c r="BA67" s="943"/>
      <c r="BB67" s="641" t="s">
        <v>507</v>
      </c>
      <c r="BC67" s="524">
        <v>19.414439243647184</v>
      </c>
      <c r="BD67" s="510">
        <v>0.63205533121154966</v>
      </c>
      <c r="BE67" s="510">
        <v>13.058257060288662</v>
      </c>
      <c r="BF67" s="510">
        <v>2.0714418417857514</v>
      </c>
      <c r="BG67" s="528">
        <v>19.477031156514091</v>
      </c>
      <c r="BH67" s="524">
        <v>0</v>
      </c>
      <c r="BI67" s="510">
        <v>0</v>
      </c>
      <c r="BJ67" s="510">
        <v>0</v>
      </c>
      <c r="BK67" s="510">
        <v>0</v>
      </c>
      <c r="BL67" s="528">
        <v>19.477031156514091</v>
      </c>
      <c r="BM67" s="524">
        <v>11.483837132557053</v>
      </c>
      <c r="BN67" s="510">
        <v>7.9306021110901312</v>
      </c>
      <c r="BO67" s="510">
        <v>0.63205533121154966</v>
      </c>
      <c r="BP67" s="510">
        <v>9.4280949550830755</v>
      </c>
      <c r="BQ67" s="528">
        <v>5.7016039469913391</v>
      </c>
      <c r="BR67" s="524">
        <v>3.6301621052055877</v>
      </c>
      <c r="BS67" s="510">
        <v>20.61956548883434</v>
      </c>
      <c r="BT67" s="510">
        <v>0</v>
      </c>
      <c r="BU67" s="510">
        <v>0</v>
      </c>
      <c r="BV67" s="510">
        <v>2.703497172997301</v>
      </c>
      <c r="BW67" s="510">
        <v>8.2229687098959179</v>
      </c>
      <c r="BX67" s="511">
        <v>19.477031156514091</v>
      </c>
      <c r="BY67" s="84"/>
      <c r="BZ67" s="84"/>
      <c r="CA67" s="84"/>
      <c r="CB67" s="84"/>
      <c r="CC67" s="84"/>
      <c r="CD67" s="84"/>
      <c r="CE67" s="84"/>
      <c r="CF67" s="84"/>
      <c r="CG67" s="84"/>
      <c r="CH67" s="84"/>
      <c r="CI67" s="84"/>
      <c r="CJ67" s="84"/>
      <c r="CK67" s="84"/>
      <c r="CL67" s="84"/>
      <c r="CM67" s="84"/>
      <c r="CN67" s="84"/>
      <c r="CO67" s="84"/>
      <c r="CP67" s="84"/>
      <c r="CQ67" s="84"/>
      <c r="CR67" s="84"/>
      <c r="CS67" s="84"/>
      <c r="CT67" s="84"/>
      <c r="CU67" s="84"/>
      <c r="CV67" s="84"/>
      <c r="CW67" s="84"/>
      <c r="CX67" s="84"/>
      <c r="CY67" s="84"/>
      <c r="CZ67" s="84"/>
    </row>
    <row r="68" s="384" customFormat="true" ht="15" customHeight="true" x14ac:dyDescent="0.2">
      <c r="A68" s="922"/>
      <c r="B68" s="454" t="s">
        <v>508</v>
      </c>
      <c r="C68" s="480">
        <v>0</v>
      </c>
      <c r="D68" s="478">
        <v>7.0426728692886922E-2</v>
      </c>
      <c r="E68" s="478">
        <v>0</v>
      </c>
      <c r="F68" s="478">
        <v>0.11734279260396006</v>
      </c>
      <c r="G68" s="482">
        <v>0.32849864009863777</v>
      </c>
      <c r="H68" s="479">
        <v>0.19734565333840359</v>
      </c>
      <c r="I68" s="478">
        <v>0.32961171091331837</v>
      </c>
      <c r="J68" s="478">
        <v>0.19876713392406675</v>
      </c>
      <c r="K68" s="478">
        <v>0.72618463039819792</v>
      </c>
      <c r="L68" s="481">
        <v>0</v>
      </c>
      <c r="M68" s="480">
        <v>0</v>
      </c>
      <c r="N68" s="478">
        <v>0</v>
      </c>
      <c r="O68" s="478">
        <v>0</v>
      </c>
      <c r="P68" s="478">
        <v>0</v>
      </c>
      <c r="Q68" s="482">
        <v>0</v>
      </c>
      <c r="R68" s="480">
        <v>0</v>
      </c>
      <c r="S68" s="478">
        <v>0</v>
      </c>
      <c r="T68" s="478">
        <v>0</v>
      </c>
      <c r="U68" s="478">
        <v>0.66766012111980333</v>
      </c>
      <c r="V68" s="478">
        <v>0</v>
      </c>
      <c r="W68" s="478">
        <v>0</v>
      </c>
      <c r="X68" s="481">
        <v>0</v>
      </c>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421"/>
      <c r="BA68" s="943"/>
      <c r="BB68" s="641" t="s">
        <v>508</v>
      </c>
      <c r="BC68" s="524">
        <v>0</v>
      </c>
      <c r="BD68" s="510">
        <v>6.3982085427597823</v>
      </c>
      <c r="BE68" s="510">
        <v>0</v>
      </c>
      <c r="BF68" s="510">
        <v>10.663680904599637</v>
      </c>
      <c r="BG68" s="528">
        <v>29.858306532878984</v>
      </c>
      <c r="BH68" s="524">
        <v>6.3982085427597823</v>
      </c>
      <c r="BI68" s="510">
        <v>10.663680904599637</v>
      </c>
      <c r="BJ68" s="510">
        <v>6.3982085427597823</v>
      </c>
      <c r="BK68" s="510">
        <v>23.460097990119202</v>
      </c>
      <c r="BL68" s="528">
        <v>0</v>
      </c>
      <c r="BM68" s="524">
        <v>0</v>
      </c>
      <c r="BN68" s="510">
        <v>0</v>
      </c>
      <c r="BO68" s="510">
        <v>0</v>
      </c>
      <c r="BP68" s="510">
        <v>0</v>
      </c>
      <c r="BQ68" s="528">
        <v>0</v>
      </c>
      <c r="BR68" s="524">
        <v>0</v>
      </c>
      <c r="BS68" s="510">
        <v>0</v>
      </c>
      <c r="BT68" s="510">
        <v>0</v>
      </c>
      <c r="BU68" s="510">
        <v>46.920195980238404</v>
      </c>
      <c r="BV68" s="510">
        <v>0</v>
      </c>
      <c r="BW68" s="510">
        <v>0</v>
      </c>
      <c r="BX68" s="511">
        <v>0</v>
      </c>
      <c r="BY68" s="84"/>
      <c r="BZ68" s="84"/>
      <c r="CA68" s="84"/>
      <c r="CB68" s="84"/>
      <c r="CC68" s="84"/>
      <c r="CD68" s="84"/>
      <c r="CE68" s="84"/>
      <c r="CF68" s="84"/>
      <c r="CG68" s="84"/>
      <c r="CH68" s="84"/>
      <c r="CI68" s="84"/>
      <c r="CJ68" s="84"/>
      <c r="CK68" s="84"/>
      <c r="CL68" s="84"/>
      <c r="CM68" s="84"/>
      <c r="CN68" s="84"/>
      <c r="CO68" s="84"/>
      <c r="CP68" s="84"/>
      <c r="CQ68" s="84"/>
      <c r="CR68" s="84"/>
      <c r="CS68" s="84"/>
      <c r="CT68" s="84"/>
      <c r="CU68" s="84"/>
      <c r="CV68" s="84"/>
      <c r="CW68" s="84"/>
      <c r="CX68" s="84"/>
      <c r="CY68" s="84"/>
      <c r="CZ68" s="84"/>
    </row>
    <row r="69" s="384" customFormat="true" ht="15" customHeight="true" x14ac:dyDescent="0.2">
      <c r="A69" s="922"/>
      <c r="B69" s="454" t="s">
        <v>509</v>
      </c>
      <c r="C69" s="480">
        <v>0</v>
      </c>
      <c r="D69" s="478">
        <v>4.3021121361561797E-2</v>
      </c>
      <c r="E69" s="478">
        <v>0</v>
      </c>
      <c r="F69" s="478">
        <v>0.14081135112475207</v>
      </c>
      <c r="G69" s="482">
        <v>0</v>
      </c>
      <c r="H69" s="479">
        <v>0</v>
      </c>
      <c r="I69" s="478">
        <v>0</v>
      </c>
      <c r="J69" s="478">
        <v>0.3975342678481335</v>
      </c>
      <c r="K69" s="478">
        <v>0</v>
      </c>
      <c r="L69" s="481">
        <v>0</v>
      </c>
      <c r="M69" s="480">
        <v>0</v>
      </c>
      <c r="N69" s="478">
        <v>0</v>
      </c>
      <c r="O69" s="478">
        <v>6.6754401646873435E-2</v>
      </c>
      <c r="P69" s="478">
        <v>0</v>
      </c>
      <c r="Q69" s="482">
        <v>0</v>
      </c>
      <c r="R69" s="480">
        <v>5.0638086394481432E-2</v>
      </c>
      <c r="S69" s="478">
        <v>0</v>
      </c>
      <c r="T69" s="478">
        <v>0</v>
      </c>
      <c r="U69" s="478">
        <v>0.18208912394176452</v>
      </c>
      <c r="V69" s="478">
        <v>0</v>
      </c>
      <c r="W69" s="478">
        <v>0</v>
      </c>
      <c r="X69" s="481">
        <v>0</v>
      </c>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421"/>
      <c r="BA69" s="943"/>
      <c r="BB69" s="641" t="s">
        <v>509</v>
      </c>
      <c r="BC69" s="524">
        <v>0</v>
      </c>
      <c r="BD69" s="510">
        <v>3.908432371109849</v>
      </c>
      <c r="BE69" s="510">
        <v>0</v>
      </c>
      <c r="BF69" s="510">
        <v>12.796417085519565</v>
      </c>
      <c r="BG69" s="528">
        <v>0</v>
      </c>
      <c r="BH69" s="524">
        <v>0</v>
      </c>
      <c r="BI69" s="510">
        <v>0</v>
      </c>
      <c r="BJ69" s="510">
        <v>12.796417085519565</v>
      </c>
      <c r="BK69" s="510">
        <v>0</v>
      </c>
      <c r="BL69" s="528">
        <v>0</v>
      </c>
      <c r="BM69" s="524">
        <v>0</v>
      </c>
      <c r="BN69" s="510">
        <v>0</v>
      </c>
      <c r="BO69" s="510">
        <v>3.908432371109849</v>
      </c>
      <c r="BP69" s="510">
        <v>0</v>
      </c>
      <c r="BQ69" s="528">
        <v>0</v>
      </c>
      <c r="BR69" s="524">
        <v>3.908432371109849</v>
      </c>
      <c r="BS69" s="510">
        <v>0</v>
      </c>
      <c r="BT69" s="510">
        <v>0</v>
      </c>
      <c r="BU69" s="510">
        <v>12.796417085519565</v>
      </c>
      <c r="BV69" s="510">
        <v>0</v>
      </c>
      <c r="BW69" s="510">
        <v>0</v>
      </c>
      <c r="BX69" s="511">
        <v>0</v>
      </c>
      <c r="BY69" s="84"/>
      <c r="BZ69" s="84"/>
      <c r="CA69" s="84"/>
      <c r="CB69" s="84"/>
      <c r="CC69" s="84"/>
      <c r="CD69" s="84"/>
      <c r="CE69" s="84"/>
      <c r="CF69" s="84"/>
      <c r="CG69" s="84"/>
      <c r="CH69" s="84"/>
      <c r="CI69" s="84"/>
      <c r="CJ69" s="84"/>
      <c r="CK69" s="84"/>
      <c r="CL69" s="84"/>
      <c r="CM69" s="84"/>
      <c r="CN69" s="84"/>
      <c r="CO69" s="84"/>
      <c r="CP69" s="84"/>
      <c r="CQ69" s="84"/>
      <c r="CR69" s="84"/>
      <c r="CS69" s="84"/>
      <c r="CT69" s="84"/>
      <c r="CU69" s="84"/>
      <c r="CV69" s="84"/>
      <c r="CW69" s="84"/>
      <c r="CX69" s="84"/>
      <c r="CY69" s="84"/>
      <c r="CZ69" s="84"/>
    </row>
    <row r="70" s="384" customFormat="true" ht="15" customHeight="true" x14ac:dyDescent="0.2">
      <c r="A70" s="922"/>
      <c r="B70" s="454" t="s">
        <v>510</v>
      </c>
      <c r="C70" s="480">
        <v>0</v>
      </c>
      <c r="D70" s="478">
        <v>4.3963133486944306E-2</v>
      </c>
      <c r="E70" s="478">
        <v>1.9269068105117051E-2</v>
      </c>
      <c r="F70" s="478">
        <v>0.21241490819645129</v>
      </c>
      <c r="G70" s="482">
        <v>0.60819169901269055</v>
      </c>
      <c r="H70" s="479">
        <v>5.4016160892124965E-2</v>
      </c>
      <c r="I70" s="478">
        <v>0.59666588599464554</v>
      </c>
      <c r="J70" s="478">
        <v>8.6810766396965888E-2</v>
      </c>
      <c r="K70" s="478">
        <v>0.5143946317987329</v>
      </c>
      <c r="L70" s="481">
        <v>1.1100421455663241</v>
      </c>
      <c r="M70" s="480">
        <v>0</v>
      </c>
      <c r="N70" s="478">
        <v>6.8328968589760189E-2</v>
      </c>
      <c r="O70" s="478">
        <v>0</v>
      </c>
      <c r="P70" s="478">
        <v>0</v>
      </c>
      <c r="Q70" s="482">
        <v>0</v>
      </c>
      <c r="R70" s="480">
        <v>0</v>
      </c>
      <c r="S70" s="478">
        <v>0.19573320895918508</v>
      </c>
      <c r="T70" s="478">
        <v>0</v>
      </c>
      <c r="U70" s="478">
        <v>2.8286801014852727E-2</v>
      </c>
      <c r="V70" s="478">
        <v>0</v>
      </c>
      <c r="W70" s="478">
        <v>7.9705429945366835E-2</v>
      </c>
      <c r="X70" s="481">
        <v>0.97395922883135988</v>
      </c>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421"/>
      <c r="BA70" s="943"/>
      <c r="BB70" s="641" t="s">
        <v>510</v>
      </c>
      <c r="BC70" s="524">
        <v>0</v>
      </c>
      <c r="BD70" s="510">
        <v>3.9940133733780177</v>
      </c>
      <c r="BE70" s="510">
        <v>1.7512757753749095</v>
      </c>
      <c r="BF70" s="510">
        <v>19.303484688929583</v>
      </c>
      <c r="BG70" s="528">
        <v>55.280515543140886</v>
      </c>
      <c r="BH70" s="524">
        <v>1.7512757753749095</v>
      </c>
      <c r="BI70" s="510">
        <v>19.303484688929583</v>
      </c>
      <c r="BJ70" s="510">
        <v>2.7943924943687031</v>
      </c>
      <c r="BK70" s="510">
        <v>16.618016909793727</v>
      </c>
      <c r="BL70" s="528">
        <v>35.868106138978447</v>
      </c>
      <c r="BM70" s="524">
        <v>0</v>
      </c>
      <c r="BN70" s="510">
        <v>3.9940133733780177</v>
      </c>
      <c r="BO70" s="510">
        <v>0</v>
      </c>
      <c r="BP70" s="510">
        <v>0</v>
      </c>
      <c r="BQ70" s="528">
        <v>0</v>
      </c>
      <c r="BR70" s="524">
        <v>0</v>
      </c>
      <c r="BS70" s="510">
        <v>14.169816147084079</v>
      </c>
      <c r="BT70" s="510">
        <v>0</v>
      </c>
      <c r="BU70" s="510">
        <v>1.9878710818385736</v>
      </c>
      <c r="BV70" s="510">
        <v>0</v>
      </c>
      <c r="BW70" s="510">
        <v>3.9940133733780177</v>
      </c>
      <c r="BX70" s="511">
        <v>60.177588778522725</v>
      </c>
      <c r="BY70" s="84"/>
      <c r="BZ70" s="84"/>
      <c r="CA70" s="84"/>
      <c r="CB70" s="84"/>
      <c r="CC70" s="84"/>
      <c r="CD70" s="84"/>
      <c r="CE70" s="84"/>
      <c r="CF70" s="84"/>
      <c r="CG70" s="84"/>
      <c r="CH70" s="84"/>
      <c r="CI70" s="84"/>
      <c r="CJ70" s="84"/>
      <c r="CK70" s="84"/>
      <c r="CL70" s="84"/>
      <c r="CM70" s="84"/>
      <c r="CN70" s="84"/>
      <c r="CO70" s="84"/>
      <c r="CP70" s="84"/>
      <c r="CQ70" s="84"/>
      <c r="CR70" s="84"/>
      <c r="CS70" s="84"/>
      <c r="CT70" s="84"/>
      <c r="CU70" s="84"/>
      <c r="CV70" s="84"/>
      <c r="CW70" s="84"/>
      <c r="CX70" s="84"/>
      <c r="CY70" s="84"/>
      <c r="CZ70" s="84"/>
    </row>
    <row r="71" s="384" customFormat="true" ht="15" customHeight="true" x14ac:dyDescent="0.2">
      <c r="A71" s="922"/>
      <c r="B71" s="454" t="s">
        <v>511</v>
      </c>
      <c r="C71" s="480">
        <v>8.8705160472747906</v>
      </c>
      <c r="D71" s="478">
        <v>6.6461575985450789</v>
      </c>
      <c r="E71" s="478">
        <v>6.540495685099124</v>
      </c>
      <c r="F71" s="478">
        <v>3.0801002911402544</v>
      </c>
      <c r="G71" s="482">
        <v>0.33949194698783819</v>
      </c>
      <c r="H71" s="479">
        <v>0.30808252788159962</v>
      </c>
      <c r="I71" s="478">
        <v>1.8042425758720166</v>
      </c>
      <c r="J71" s="478">
        <v>0.10412749589348018</v>
      </c>
      <c r="K71" s="478">
        <v>8.2891808387867125E-2</v>
      </c>
      <c r="L71" s="481">
        <v>0</v>
      </c>
      <c r="M71" s="480">
        <v>9.7883004757434229</v>
      </c>
      <c r="N71" s="478">
        <v>7.4273746238137219</v>
      </c>
      <c r="O71" s="478">
        <v>8.0174368019754159</v>
      </c>
      <c r="P71" s="478">
        <v>7.4006377400494721</v>
      </c>
      <c r="Q71" s="482">
        <v>5.6255973962022523</v>
      </c>
      <c r="R71" s="480">
        <v>2.8695461881213635</v>
      </c>
      <c r="S71" s="478">
        <v>10.184410670844224</v>
      </c>
      <c r="T71" s="478">
        <v>4.3074982806914885</v>
      </c>
      <c r="U71" s="478">
        <v>4.8123709128922485</v>
      </c>
      <c r="V71" s="478">
        <v>2.305666511254</v>
      </c>
      <c r="W71" s="478">
        <v>10.317633478692603</v>
      </c>
      <c r="X71" s="481">
        <v>0</v>
      </c>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421"/>
      <c r="BA71" s="943"/>
      <c r="BB71" s="641" t="s">
        <v>511</v>
      </c>
      <c r="BC71" s="524">
        <v>806.10993533725741</v>
      </c>
      <c r="BD71" s="510">
        <v>603.7977783828801</v>
      </c>
      <c r="BE71" s="510">
        <v>594.43516364013794</v>
      </c>
      <c r="BF71" s="510">
        <v>279.90817271358907</v>
      </c>
      <c r="BG71" s="528">
        <v>30.857523841082138</v>
      </c>
      <c r="BH71" s="524">
        <v>9.9884452908975589</v>
      </c>
      <c r="BI71" s="510">
        <v>58.371309230125647</v>
      </c>
      <c r="BJ71" s="510">
        <v>3.3518088257808389</v>
      </c>
      <c r="BK71" s="510">
        <v>2.677900172978342</v>
      </c>
      <c r="BL71" s="528">
        <v>0</v>
      </c>
      <c r="BM71" s="524">
        <v>574.33709325507959</v>
      </c>
      <c r="BN71" s="510">
        <v>434.15017362117982</v>
      </c>
      <c r="BO71" s="510">
        <v>469.41637940118966</v>
      </c>
      <c r="BP71" s="510">
        <v>433.3816651461193</v>
      </c>
      <c r="BQ71" s="528">
        <v>329.43379897159582</v>
      </c>
      <c r="BR71" s="524">
        <v>221.4820505790415</v>
      </c>
      <c r="BS71" s="510">
        <v>737.28534641434362</v>
      </c>
      <c r="BT71" s="510">
        <v>469.92959815813879</v>
      </c>
      <c r="BU71" s="510">
        <v>338.1921118544484</v>
      </c>
      <c r="BV71" s="510">
        <v>31.206182823346712</v>
      </c>
      <c r="BW71" s="510">
        <v>517.01328408562733</v>
      </c>
      <c r="BX71" s="511">
        <v>0</v>
      </c>
      <c r="BY71" s="84"/>
      <c r="BZ71" s="84"/>
      <c r="CA71" s="84"/>
      <c r="CB71" s="84"/>
      <c r="CC71" s="84"/>
      <c r="CD71" s="84"/>
      <c r="CE71" s="84"/>
      <c r="CF71" s="84"/>
      <c r="CG71" s="84"/>
      <c r="CH71" s="84"/>
      <c r="CI71" s="84"/>
      <c r="CJ71" s="84"/>
      <c r="CK71" s="84"/>
      <c r="CL71" s="84"/>
      <c r="CM71" s="84"/>
      <c r="CN71" s="84"/>
      <c r="CO71" s="84"/>
      <c r="CP71" s="84"/>
      <c r="CQ71" s="84"/>
      <c r="CR71" s="84"/>
      <c r="CS71" s="84"/>
      <c r="CT71" s="84"/>
      <c r="CU71" s="84"/>
      <c r="CV71" s="84"/>
      <c r="CW71" s="84"/>
      <c r="CX71" s="84"/>
      <c r="CY71" s="84"/>
      <c r="CZ71" s="84"/>
    </row>
    <row r="72" s="384" customFormat="true" ht="15" customHeight="true" x14ac:dyDescent="0.2">
      <c r="A72" s="922"/>
      <c r="B72" s="454" t="s">
        <v>512</v>
      </c>
      <c r="C72" s="480">
        <v>0</v>
      </c>
      <c r="D72" s="478">
        <v>0</v>
      </c>
      <c r="E72" s="478">
        <v>0</v>
      </c>
      <c r="F72" s="478">
        <v>0</v>
      </c>
      <c r="G72" s="482">
        <v>6.3158390720281302E-2</v>
      </c>
      <c r="H72" s="479">
        <v>0</v>
      </c>
      <c r="I72" s="478">
        <v>0</v>
      </c>
      <c r="J72" s="478">
        <v>6.1755323370118846E-2</v>
      </c>
      <c r="K72" s="478">
        <v>8.3191501133401541E-2</v>
      </c>
      <c r="L72" s="481">
        <v>3.2966241586637711E-2</v>
      </c>
      <c r="M72" s="480">
        <v>0</v>
      </c>
      <c r="N72" s="478">
        <v>0</v>
      </c>
      <c r="O72" s="478">
        <v>0</v>
      </c>
      <c r="P72" s="478">
        <v>0</v>
      </c>
      <c r="Q72" s="482">
        <v>0</v>
      </c>
      <c r="R72" s="480">
        <v>0</v>
      </c>
      <c r="S72" s="478">
        <v>0</v>
      </c>
      <c r="T72" s="478">
        <v>0</v>
      </c>
      <c r="U72" s="478">
        <v>2.8286801014852727E-2</v>
      </c>
      <c r="V72" s="478">
        <v>0</v>
      </c>
      <c r="W72" s="478">
        <v>0</v>
      </c>
      <c r="X72" s="481">
        <v>6.0738127097801395E-2</v>
      </c>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421"/>
      <c r="BA72" s="943"/>
      <c r="BB72" s="641" t="s">
        <v>512</v>
      </c>
      <c r="BC72" s="524">
        <v>0</v>
      </c>
      <c r="BD72" s="510">
        <v>0</v>
      </c>
      <c r="BE72" s="510">
        <v>0</v>
      </c>
      <c r="BF72" s="510">
        <v>0</v>
      </c>
      <c r="BG72" s="528">
        <v>5.7406709193172052</v>
      </c>
      <c r="BH72" s="524">
        <v>0</v>
      </c>
      <c r="BI72" s="510">
        <v>0</v>
      </c>
      <c r="BJ72" s="510">
        <v>1.9878710818385736</v>
      </c>
      <c r="BK72" s="510">
        <v>2.6875820374558508</v>
      </c>
      <c r="BL72" s="528">
        <v>1.0652178000227803</v>
      </c>
      <c r="BM72" s="524">
        <v>0</v>
      </c>
      <c r="BN72" s="510">
        <v>0</v>
      </c>
      <c r="BO72" s="510">
        <v>0</v>
      </c>
      <c r="BP72" s="510">
        <v>0</v>
      </c>
      <c r="BQ72" s="528">
        <v>0</v>
      </c>
      <c r="BR72" s="524">
        <v>0</v>
      </c>
      <c r="BS72" s="510">
        <v>0</v>
      </c>
      <c r="BT72" s="510">
        <v>0</v>
      </c>
      <c r="BU72" s="510">
        <v>1.9878710818385736</v>
      </c>
      <c r="BV72" s="510">
        <v>0</v>
      </c>
      <c r="BW72" s="510">
        <v>0</v>
      </c>
      <c r="BX72" s="511">
        <v>3.7527998374786309</v>
      </c>
      <c r="BY72" s="84"/>
      <c r="BZ72" s="84"/>
      <c r="CA72" s="84"/>
      <c r="CB72" s="84"/>
      <c r="CC72" s="84"/>
      <c r="CD72" s="84"/>
      <c r="CE72" s="84"/>
      <c r="CF72" s="84"/>
      <c r="CG72" s="84"/>
      <c r="CH72" s="84"/>
      <c r="CI72" s="84"/>
      <c r="CJ72" s="84"/>
      <c r="CK72" s="84"/>
      <c r="CL72" s="84"/>
      <c r="CM72" s="84"/>
      <c r="CN72" s="84"/>
      <c r="CO72" s="84"/>
      <c r="CP72" s="84"/>
      <c r="CQ72" s="84"/>
      <c r="CR72" s="84"/>
      <c r="CS72" s="84"/>
      <c r="CT72" s="84"/>
      <c r="CU72" s="84"/>
      <c r="CV72" s="84"/>
      <c r="CW72" s="84"/>
      <c r="CX72" s="84"/>
      <c r="CY72" s="84"/>
      <c r="CZ72" s="84"/>
    </row>
    <row r="73" s="384" customFormat="true" ht="15" customHeight="true" x14ac:dyDescent="0.2">
      <c r="A73" s="922"/>
      <c r="B73" s="454" t="s">
        <v>513</v>
      </c>
      <c r="C73" s="480">
        <v>0</v>
      </c>
      <c r="D73" s="478">
        <v>0</v>
      </c>
      <c r="E73" s="478">
        <v>0</v>
      </c>
      <c r="F73" s="478">
        <v>0.10455387731598152</v>
      </c>
      <c r="G73" s="482">
        <v>0.35892641592995117</v>
      </c>
      <c r="H73" s="479">
        <v>0</v>
      </c>
      <c r="I73" s="478">
        <v>0</v>
      </c>
      <c r="J73" s="478">
        <v>9.775179274038516E-3</v>
      </c>
      <c r="K73" s="478">
        <v>0</v>
      </c>
      <c r="L73" s="481">
        <v>0.99990547399445662</v>
      </c>
      <c r="M73" s="480">
        <v>0</v>
      </c>
      <c r="N73" s="478">
        <v>0</v>
      </c>
      <c r="O73" s="478">
        <v>0</v>
      </c>
      <c r="P73" s="478">
        <v>0</v>
      </c>
      <c r="Q73" s="482">
        <v>0.16225248531393582</v>
      </c>
      <c r="R73" s="480">
        <v>0.12313296776071869</v>
      </c>
      <c r="S73" s="478">
        <v>0.13124753792405591</v>
      </c>
      <c r="T73" s="478">
        <v>0</v>
      </c>
      <c r="U73" s="478">
        <v>0</v>
      </c>
      <c r="V73" s="478">
        <v>0</v>
      </c>
      <c r="W73" s="478">
        <v>0</v>
      </c>
      <c r="X73" s="481">
        <v>0.37419358455868573</v>
      </c>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421"/>
      <c r="BA73" s="943"/>
      <c r="BB73" s="641" t="s">
        <v>513</v>
      </c>
      <c r="BC73" s="524">
        <v>0</v>
      </c>
      <c r="BD73" s="510">
        <v>0</v>
      </c>
      <c r="BE73" s="510">
        <v>0</v>
      </c>
      <c r="BF73" s="510">
        <v>9.5014713754022146</v>
      </c>
      <c r="BG73" s="528">
        <v>32.623985738163618</v>
      </c>
      <c r="BH73" s="524">
        <v>0</v>
      </c>
      <c r="BI73" s="510">
        <v>0</v>
      </c>
      <c r="BJ73" s="510">
        <v>0.31465783252705443</v>
      </c>
      <c r="BK73" s="510">
        <v>0</v>
      </c>
      <c r="BL73" s="528">
        <v>32.309327905636565</v>
      </c>
      <c r="BM73" s="524">
        <v>0</v>
      </c>
      <c r="BN73" s="510">
        <v>0</v>
      </c>
      <c r="BO73" s="510">
        <v>0</v>
      </c>
      <c r="BP73" s="510">
        <v>0</v>
      </c>
      <c r="BQ73" s="528">
        <v>9.5014713754022146</v>
      </c>
      <c r="BR73" s="524">
        <v>9.5038519701894977</v>
      </c>
      <c r="BS73" s="510">
        <v>9.5014713754022146</v>
      </c>
      <c r="BT73" s="510">
        <v>0</v>
      </c>
      <c r="BU73" s="510">
        <v>0</v>
      </c>
      <c r="BV73" s="510">
        <v>0</v>
      </c>
      <c r="BW73" s="510">
        <v>0</v>
      </c>
      <c r="BX73" s="511">
        <v>23.120133767974124</v>
      </c>
      <c r="BY73" s="84"/>
      <c r="BZ73" s="84"/>
      <c r="CA73" s="84"/>
      <c r="CB73" s="84"/>
      <c r="CC73" s="84"/>
      <c r="CD73" s="84"/>
      <c r="CE73" s="84"/>
      <c r="CF73" s="84"/>
      <c r="CG73" s="84"/>
      <c r="CH73" s="84"/>
      <c r="CI73" s="84"/>
      <c r="CJ73" s="84"/>
      <c r="CK73" s="84"/>
      <c r="CL73" s="84"/>
      <c r="CM73" s="84"/>
      <c r="CN73" s="84"/>
      <c r="CO73" s="84"/>
      <c r="CP73" s="84"/>
      <c r="CQ73" s="84"/>
      <c r="CR73" s="84"/>
      <c r="CS73" s="84"/>
      <c r="CT73" s="84"/>
      <c r="CU73" s="84"/>
      <c r="CV73" s="84"/>
      <c r="CW73" s="84"/>
      <c r="CX73" s="84"/>
      <c r="CY73" s="84"/>
      <c r="CZ73" s="84"/>
    </row>
    <row r="74" s="384" customFormat="true" ht="15" customHeight="true" x14ac:dyDescent="0.2">
      <c r="A74" s="923"/>
      <c r="B74" s="454" t="s">
        <v>514</v>
      </c>
      <c r="C74" s="480">
        <v>0</v>
      </c>
      <c r="D74" s="478">
        <v>0.16512035724361143</v>
      </c>
      <c r="E74" s="478">
        <v>0</v>
      </c>
      <c r="F74" s="478">
        <v>5.8671396301980032E-2</v>
      </c>
      <c r="G74" s="482">
        <v>0.27574784702200678</v>
      </c>
      <c r="H74" s="479">
        <v>0</v>
      </c>
      <c r="I74" s="478">
        <v>0.16480585545665918</v>
      </c>
      <c r="J74" s="478">
        <v>0</v>
      </c>
      <c r="K74" s="478">
        <v>0.11833197236334272</v>
      </c>
      <c r="L74" s="481">
        <v>0.65735750248562286</v>
      </c>
      <c r="M74" s="480">
        <v>0</v>
      </c>
      <c r="N74" s="478">
        <v>0.11213989550907702</v>
      </c>
      <c r="O74" s="478">
        <v>0.14425696599492363</v>
      </c>
      <c r="P74" s="478">
        <v>0</v>
      </c>
      <c r="Q74" s="482">
        <v>0</v>
      </c>
      <c r="R74" s="480">
        <v>0.22163934196929364</v>
      </c>
      <c r="S74" s="478">
        <v>0</v>
      </c>
      <c r="T74" s="478">
        <v>0</v>
      </c>
      <c r="U74" s="478">
        <v>0.13026816256840074</v>
      </c>
      <c r="V74" s="478">
        <v>0</v>
      </c>
      <c r="W74" s="478">
        <v>0.29936421776539252</v>
      </c>
      <c r="X74" s="481">
        <v>6.690538308003971E-2</v>
      </c>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421"/>
      <c r="BA74" s="944"/>
      <c r="BB74" s="641" t="s">
        <v>514</v>
      </c>
      <c r="BC74" s="524">
        <v>0</v>
      </c>
      <c r="BD74" s="510">
        <v>15.001044346481557</v>
      </c>
      <c r="BE74" s="510">
        <v>0</v>
      </c>
      <c r="BF74" s="510">
        <v>5.3318404522998186</v>
      </c>
      <c r="BG74" s="528">
        <v>25.063615909314816</v>
      </c>
      <c r="BH74" s="524">
        <v>0</v>
      </c>
      <c r="BI74" s="510">
        <v>5.3318404522998186</v>
      </c>
      <c r="BJ74" s="510">
        <v>0</v>
      </c>
      <c r="BK74" s="510">
        <v>3.8228290035357193</v>
      </c>
      <c r="BL74" s="528">
        <v>21.240786905779096</v>
      </c>
      <c r="BM74" s="524">
        <v>0</v>
      </c>
      <c r="BN74" s="510">
        <v>6.5548807716027477</v>
      </c>
      <c r="BO74" s="510">
        <v>8.446163574878808</v>
      </c>
      <c r="BP74" s="510">
        <v>0</v>
      </c>
      <c r="BQ74" s="528">
        <v>0</v>
      </c>
      <c r="BR74" s="524">
        <v>17.106933546341097</v>
      </c>
      <c r="BS74" s="510">
        <v>0</v>
      </c>
      <c r="BT74" s="510">
        <v>0</v>
      </c>
      <c r="BU74" s="510">
        <v>9.1546694558355384</v>
      </c>
      <c r="BV74" s="510">
        <v>0</v>
      </c>
      <c r="BW74" s="510">
        <v>15.001044346481557</v>
      </c>
      <c r="BX74" s="511">
        <v>4.1338533594380005</v>
      </c>
      <c r="BY74" s="84"/>
      <c r="BZ74" s="84"/>
      <c r="CA74" s="84"/>
      <c r="CB74" s="84"/>
      <c r="CC74" s="84"/>
      <c r="CD74" s="84"/>
      <c r="CE74" s="84"/>
      <c r="CF74" s="84"/>
      <c r="CG74" s="84"/>
      <c r="CH74" s="84"/>
      <c r="CI74" s="84"/>
      <c r="CJ74" s="84"/>
      <c r="CK74" s="84"/>
      <c r="CL74" s="84"/>
      <c r="CM74" s="84"/>
      <c r="CN74" s="84"/>
      <c r="CO74" s="84"/>
      <c r="CP74" s="84"/>
      <c r="CQ74" s="84"/>
      <c r="CR74" s="84"/>
      <c r="CS74" s="84"/>
      <c r="CT74" s="84"/>
      <c r="CU74" s="84"/>
      <c r="CV74" s="84"/>
      <c r="CW74" s="84"/>
      <c r="CX74" s="84"/>
      <c r="CY74" s="84"/>
      <c r="CZ74" s="84"/>
    </row>
    <row r="75" s="384" customFormat="true" ht="15" customHeight="true" x14ac:dyDescent="0.2">
      <c r="A75" s="635"/>
      <c r="B75" s="454"/>
      <c r="C75" s="480"/>
      <c r="D75" s="478"/>
      <c r="E75" s="478"/>
      <c r="F75" s="478"/>
      <c r="G75" s="482"/>
      <c r="H75" s="479"/>
      <c r="I75" s="478"/>
      <c r="J75" s="478"/>
      <c r="K75" s="478"/>
      <c r="L75" s="481"/>
      <c r="M75" s="480"/>
      <c r="N75" s="478"/>
      <c r="O75" s="478"/>
      <c r="P75" s="478"/>
      <c r="Q75" s="482"/>
      <c r="R75" s="480"/>
      <c r="S75" s="478"/>
      <c r="T75" s="478"/>
      <c r="U75" s="478"/>
      <c r="V75" s="478"/>
      <c r="W75" s="478"/>
      <c r="X75" s="48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421"/>
      <c r="BA75" s="762"/>
      <c r="BB75" s="641"/>
      <c r="BC75" s="524"/>
      <c r="BD75" s="510"/>
      <c r="BE75" s="510"/>
      <c r="BF75" s="510"/>
      <c r="BG75" s="528"/>
      <c r="BH75" s="524"/>
      <c r="BI75" s="510"/>
      <c r="BJ75" s="510"/>
      <c r="BK75" s="510"/>
      <c r="BL75" s="528"/>
      <c r="BM75" s="524"/>
      <c r="BN75" s="510"/>
      <c r="BO75" s="510"/>
      <c r="BP75" s="510"/>
      <c r="BQ75" s="528"/>
      <c r="BR75" s="524"/>
      <c r="BS75" s="510"/>
      <c r="BT75" s="510"/>
      <c r="BU75" s="510"/>
      <c r="BV75" s="510"/>
      <c r="BW75" s="510"/>
      <c r="BX75" s="511"/>
      <c r="BY75" s="84"/>
      <c r="BZ75" s="84"/>
      <c r="CA75" s="84"/>
      <c r="CB75" s="84"/>
      <c r="CC75" s="84"/>
      <c r="CD75" s="84"/>
      <c r="CE75" s="84"/>
      <c r="CF75" s="84"/>
      <c r="CG75" s="84"/>
      <c r="CH75" s="84"/>
      <c r="CI75" s="84"/>
      <c r="CJ75" s="84"/>
      <c r="CK75" s="84"/>
      <c r="CL75" s="84"/>
      <c r="CM75" s="84"/>
      <c r="CN75" s="84"/>
      <c r="CO75" s="84"/>
      <c r="CP75" s="84"/>
      <c r="CQ75" s="84"/>
      <c r="CR75" s="84"/>
      <c r="CS75" s="84"/>
      <c r="CT75" s="84"/>
      <c r="CU75" s="84"/>
      <c r="CV75" s="84"/>
      <c r="CW75" s="84"/>
      <c r="CX75" s="84"/>
      <c r="CY75" s="84"/>
      <c r="CZ75" s="84"/>
    </row>
    <row r="76" s="384" customFormat="true" ht="15" customHeight="true" x14ac:dyDescent="0.2">
      <c r="A76" s="635"/>
      <c r="B76" s="454"/>
      <c r="C76" s="480"/>
      <c r="D76" s="478"/>
      <c r="E76" s="478"/>
      <c r="F76" s="478"/>
      <c r="G76" s="482"/>
      <c r="H76" s="479"/>
      <c r="I76" s="478"/>
      <c r="J76" s="478"/>
      <c r="K76" s="478"/>
      <c r="L76" s="481"/>
      <c r="M76" s="480"/>
      <c r="N76" s="478"/>
      <c r="O76" s="478"/>
      <c r="P76" s="478"/>
      <c r="Q76" s="482"/>
      <c r="R76" s="480"/>
      <c r="S76" s="478"/>
      <c r="T76" s="478"/>
      <c r="U76" s="478"/>
      <c r="V76" s="478"/>
      <c r="W76" s="478"/>
      <c r="X76" s="48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421"/>
      <c r="BA76" s="762"/>
      <c r="BB76" s="641"/>
      <c r="BC76" s="524"/>
      <c r="BD76" s="510"/>
      <c r="BE76" s="510"/>
      <c r="BF76" s="510"/>
      <c r="BG76" s="528"/>
      <c r="BH76" s="524"/>
      <c r="BI76" s="510"/>
      <c r="BJ76" s="510"/>
      <c r="BK76" s="510"/>
      <c r="BL76" s="528"/>
      <c r="BM76" s="524"/>
      <c r="BN76" s="510"/>
      <c r="BO76" s="510"/>
      <c r="BP76" s="510"/>
      <c r="BQ76" s="528"/>
      <c r="BR76" s="524"/>
      <c r="BS76" s="510"/>
      <c r="BT76" s="510"/>
      <c r="BU76" s="510"/>
      <c r="BV76" s="510"/>
      <c r="BW76" s="510"/>
      <c r="BX76" s="511"/>
      <c r="BY76" s="84"/>
      <c r="BZ76" s="84"/>
      <c r="CA76" s="84"/>
      <c r="CB76" s="84"/>
      <c r="CC76" s="84"/>
      <c r="CD76" s="84"/>
      <c r="CE76" s="84"/>
      <c r="CF76" s="84"/>
      <c r="CG76" s="84"/>
      <c r="CH76" s="84"/>
      <c r="CI76" s="84"/>
      <c r="CJ76" s="84"/>
      <c r="CK76" s="84"/>
      <c r="CL76" s="84"/>
      <c r="CM76" s="84"/>
      <c r="CN76" s="84"/>
      <c r="CO76" s="84"/>
      <c r="CP76" s="84"/>
      <c r="CQ76" s="84"/>
      <c r="CR76" s="84"/>
      <c r="CS76" s="84"/>
      <c r="CT76" s="84"/>
      <c r="CU76" s="84"/>
      <c r="CV76" s="84"/>
      <c r="CW76" s="84"/>
      <c r="CX76" s="84"/>
      <c r="CY76" s="84"/>
      <c r="CZ76" s="84"/>
    </row>
    <row r="77" s="384" customFormat="true" ht="15" customHeight="true" x14ac:dyDescent="0.2">
      <c r="A77" s="635"/>
      <c r="B77" s="454"/>
      <c r="C77" s="480"/>
      <c r="D77" s="478"/>
      <c r="E77" s="478"/>
      <c r="F77" s="478"/>
      <c r="G77" s="482"/>
      <c r="H77" s="479"/>
      <c r="I77" s="478"/>
      <c r="J77" s="478"/>
      <c r="K77" s="478"/>
      <c r="L77" s="481"/>
      <c r="M77" s="480"/>
      <c r="N77" s="478"/>
      <c r="O77" s="478"/>
      <c r="P77" s="478"/>
      <c r="Q77" s="482"/>
      <c r="R77" s="480"/>
      <c r="S77" s="478"/>
      <c r="T77" s="478"/>
      <c r="U77" s="478"/>
      <c r="V77" s="478"/>
      <c r="W77" s="478"/>
      <c r="X77" s="48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421"/>
      <c r="BA77" s="762"/>
      <c r="BB77" s="641"/>
      <c r="BC77" s="524"/>
      <c r="BD77" s="510"/>
      <c r="BE77" s="510"/>
      <c r="BF77" s="510"/>
      <c r="BG77" s="528"/>
      <c r="BH77" s="524"/>
      <c r="BI77" s="510"/>
      <c r="BJ77" s="510"/>
      <c r="BK77" s="510"/>
      <c r="BL77" s="528"/>
      <c r="BM77" s="524"/>
      <c r="BN77" s="510"/>
      <c r="BO77" s="510"/>
      <c r="BP77" s="510"/>
      <c r="BQ77" s="528"/>
      <c r="BR77" s="524"/>
      <c r="BS77" s="510"/>
      <c r="BT77" s="510"/>
      <c r="BU77" s="510"/>
      <c r="BV77" s="510"/>
      <c r="BW77" s="510"/>
      <c r="BX77" s="511"/>
      <c r="BY77" s="84"/>
      <c r="BZ77" s="84"/>
      <c r="CA77" s="84"/>
      <c r="CB77" s="84"/>
      <c r="CC77" s="84"/>
      <c r="CD77" s="84"/>
      <c r="CE77" s="84"/>
      <c r="CF77" s="84"/>
      <c r="CG77" s="84"/>
      <c r="CH77" s="84"/>
      <c r="CI77" s="84"/>
      <c r="CJ77" s="84"/>
      <c r="CK77" s="84"/>
      <c r="CL77" s="84"/>
      <c r="CM77" s="84"/>
      <c r="CN77" s="84"/>
      <c r="CO77" s="84"/>
      <c r="CP77" s="84"/>
      <c r="CQ77" s="84"/>
      <c r="CR77" s="84"/>
      <c r="CS77" s="84"/>
      <c r="CT77" s="84"/>
      <c r="CU77" s="84"/>
      <c r="CV77" s="84"/>
      <c r="CW77" s="84"/>
      <c r="CX77" s="84"/>
      <c r="CY77" s="84"/>
      <c r="CZ77" s="84"/>
    </row>
    <row r="78" s="384" customFormat="true" ht="15" customHeight="true" x14ac:dyDescent="0.2">
      <c r="A78" s="635"/>
      <c r="B78" s="454"/>
      <c r="C78" s="480"/>
      <c r="D78" s="478"/>
      <c r="E78" s="478"/>
      <c r="F78" s="478"/>
      <c r="G78" s="482"/>
      <c r="H78" s="479"/>
      <c r="I78" s="478"/>
      <c r="J78" s="478"/>
      <c r="K78" s="478"/>
      <c r="L78" s="481"/>
      <c r="M78" s="480"/>
      <c r="N78" s="478"/>
      <c r="O78" s="478"/>
      <c r="P78" s="478"/>
      <c r="Q78" s="482"/>
      <c r="R78" s="480"/>
      <c r="S78" s="478"/>
      <c r="T78" s="478"/>
      <c r="U78" s="478"/>
      <c r="V78" s="478"/>
      <c r="W78" s="478"/>
      <c r="X78" s="48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421"/>
      <c r="BA78" s="762"/>
      <c r="BB78" s="641"/>
      <c r="BC78" s="524"/>
      <c r="BD78" s="510"/>
      <c r="BE78" s="510"/>
      <c r="BF78" s="510"/>
      <c r="BG78" s="528"/>
      <c r="BH78" s="524"/>
      <c r="BI78" s="510"/>
      <c r="BJ78" s="510"/>
      <c r="BK78" s="510"/>
      <c r="BL78" s="528"/>
      <c r="BM78" s="524"/>
      <c r="BN78" s="510"/>
      <c r="BO78" s="510"/>
      <c r="BP78" s="510"/>
      <c r="BQ78" s="528"/>
      <c r="BR78" s="524"/>
      <c r="BS78" s="510"/>
      <c r="BT78" s="510"/>
      <c r="BU78" s="510"/>
      <c r="BV78" s="510"/>
      <c r="BW78" s="510"/>
      <c r="BX78" s="511"/>
      <c r="BY78" s="84"/>
      <c r="BZ78" s="84"/>
      <c r="CA78" s="84"/>
      <c r="CB78" s="84"/>
      <c r="CC78" s="84"/>
      <c r="CD78" s="84"/>
      <c r="CE78" s="84"/>
      <c r="CF78" s="84"/>
      <c r="CG78" s="84"/>
      <c r="CH78" s="84"/>
      <c r="CI78" s="84"/>
      <c r="CJ78" s="84"/>
      <c r="CK78" s="84"/>
      <c r="CL78" s="84"/>
      <c r="CM78" s="84"/>
      <c r="CN78" s="84"/>
      <c r="CO78" s="84"/>
      <c r="CP78" s="84"/>
      <c r="CQ78" s="84"/>
      <c r="CR78" s="84"/>
      <c r="CS78" s="84"/>
      <c r="CT78" s="84"/>
      <c r="CU78" s="84"/>
      <c r="CV78" s="84"/>
      <c r="CW78" s="84"/>
      <c r="CX78" s="84"/>
      <c r="CY78" s="84"/>
      <c r="CZ78" s="84"/>
    </row>
    <row r="79" s="384" customFormat="true" ht="15" customHeight="true" x14ac:dyDescent="0.2">
      <c r="A79" s="635"/>
      <c r="B79" s="454"/>
      <c r="C79" s="480"/>
      <c r="D79" s="478"/>
      <c r="E79" s="478"/>
      <c r="F79" s="478"/>
      <c r="G79" s="482"/>
      <c r="H79" s="479"/>
      <c r="I79" s="478"/>
      <c r="J79" s="478"/>
      <c r="K79" s="478"/>
      <c r="L79" s="481"/>
      <c r="M79" s="480"/>
      <c r="N79" s="478"/>
      <c r="O79" s="478"/>
      <c r="P79" s="478"/>
      <c r="Q79" s="482"/>
      <c r="R79" s="480"/>
      <c r="S79" s="478"/>
      <c r="T79" s="478"/>
      <c r="U79" s="478"/>
      <c r="V79" s="478"/>
      <c r="W79" s="478"/>
      <c r="X79" s="48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421"/>
      <c r="BA79" s="762"/>
      <c r="BB79" s="641"/>
      <c r="BC79" s="524"/>
      <c r="BD79" s="510"/>
      <c r="BE79" s="510"/>
      <c r="BF79" s="510"/>
      <c r="BG79" s="528"/>
      <c r="BH79" s="524"/>
      <c r="BI79" s="510"/>
      <c r="BJ79" s="510"/>
      <c r="BK79" s="510"/>
      <c r="BL79" s="528"/>
      <c r="BM79" s="524"/>
      <c r="BN79" s="510"/>
      <c r="BO79" s="510"/>
      <c r="BP79" s="510"/>
      <c r="BQ79" s="528"/>
      <c r="BR79" s="524"/>
      <c r="BS79" s="510"/>
      <c r="BT79" s="510"/>
      <c r="BU79" s="510"/>
      <c r="BV79" s="510"/>
      <c r="BW79" s="510"/>
      <c r="BX79" s="511"/>
      <c r="BY79" s="84"/>
      <c r="BZ79" s="84"/>
      <c r="CA79" s="84"/>
      <c r="CB79" s="84"/>
      <c r="CC79" s="84"/>
      <c r="CD79" s="84"/>
      <c r="CE79" s="84"/>
      <c r="CF79" s="84"/>
      <c r="CG79" s="84"/>
      <c r="CH79" s="84"/>
      <c r="CI79" s="84"/>
      <c r="CJ79" s="84"/>
      <c r="CK79" s="84"/>
      <c r="CL79" s="84"/>
      <c r="CM79" s="84"/>
      <c r="CN79" s="84"/>
      <c r="CO79" s="84"/>
      <c r="CP79" s="84"/>
      <c r="CQ79" s="84"/>
      <c r="CR79" s="84"/>
      <c r="CS79" s="84"/>
      <c r="CT79" s="84"/>
      <c r="CU79" s="84"/>
      <c r="CV79" s="84"/>
      <c r="CW79" s="84"/>
      <c r="CX79" s="84"/>
      <c r="CY79" s="84"/>
      <c r="CZ79" s="84"/>
    </row>
    <row r="80" s="384" customFormat="true" ht="15" customHeight="true" x14ac:dyDescent="0.2">
      <c r="A80" s="635"/>
      <c r="B80" s="454"/>
      <c r="C80" s="480"/>
      <c r="D80" s="478"/>
      <c r="E80" s="478"/>
      <c r="F80" s="478"/>
      <c r="G80" s="482"/>
      <c r="H80" s="479"/>
      <c r="I80" s="478"/>
      <c r="J80" s="478"/>
      <c r="K80" s="478"/>
      <c r="L80" s="481"/>
      <c r="M80" s="480"/>
      <c r="N80" s="478"/>
      <c r="O80" s="478"/>
      <c r="P80" s="478"/>
      <c r="Q80" s="482"/>
      <c r="R80" s="480"/>
      <c r="S80" s="478"/>
      <c r="T80" s="478"/>
      <c r="U80" s="478"/>
      <c r="V80" s="478"/>
      <c r="W80" s="478"/>
      <c r="X80" s="48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421"/>
      <c r="BA80" s="762"/>
      <c r="BB80" s="641"/>
      <c r="BC80" s="524"/>
      <c r="BD80" s="510"/>
      <c r="BE80" s="510"/>
      <c r="BF80" s="510"/>
      <c r="BG80" s="528"/>
      <c r="BH80" s="524"/>
      <c r="BI80" s="510"/>
      <c r="BJ80" s="510"/>
      <c r="BK80" s="510"/>
      <c r="BL80" s="528"/>
      <c r="BM80" s="524"/>
      <c r="BN80" s="510"/>
      <c r="BO80" s="510"/>
      <c r="BP80" s="510"/>
      <c r="BQ80" s="528"/>
      <c r="BR80" s="524"/>
      <c r="BS80" s="510"/>
      <c r="BT80" s="510"/>
      <c r="BU80" s="510"/>
      <c r="BV80" s="510"/>
      <c r="BW80" s="510"/>
      <c r="BX80" s="511"/>
      <c r="BY80" s="84"/>
      <c r="BZ80" s="84"/>
      <c r="CA80" s="84"/>
      <c r="CB80" s="84"/>
      <c r="CC80" s="84"/>
      <c r="CD80" s="84"/>
      <c r="CE80" s="84"/>
      <c r="CF80" s="84"/>
      <c r="CG80" s="84"/>
      <c r="CH80" s="84"/>
      <c r="CI80" s="84"/>
      <c r="CJ80" s="84"/>
      <c r="CK80" s="84"/>
      <c r="CL80" s="84"/>
      <c r="CM80" s="84"/>
      <c r="CN80" s="84"/>
      <c r="CO80" s="84"/>
      <c r="CP80" s="84"/>
      <c r="CQ80" s="84"/>
      <c r="CR80" s="84"/>
      <c r="CS80" s="84"/>
      <c r="CT80" s="84"/>
      <c r="CU80" s="84"/>
      <c r="CV80" s="84"/>
      <c r="CW80" s="84"/>
      <c r="CX80" s="84"/>
      <c r="CY80" s="84"/>
      <c r="CZ80" s="84"/>
    </row>
    <row r="81" s="384" customFormat="true" ht="15" customHeight="true" x14ac:dyDescent="0.2">
      <c r="A81" s="635"/>
      <c r="B81" s="454"/>
      <c r="C81" s="480"/>
      <c r="D81" s="478"/>
      <c r="E81" s="478"/>
      <c r="F81" s="478"/>
      <c r="G81" s="482"/>
      <c r="H81" s="479"/>
      <c r="I81" s="478"/>
      <c r="J81" s="478"/>
      <c r="K81" s="478"/>
      <c r="L81" s="481"/>
      <c r="M81" s="480"/>
      <c r="N81" s="478"/>
      <c r="O81" s="478"/>
      <c r="P81" s="478"/>
      <c r="Q81" s="482"/>
      <c r="R81" s="480"/>
      <c r="S81" s="478"/>
      <c r="T81" s="478"/>
      <c r="U81" s="478"/>
      <c r="V81" s="478"/>
      <c r="W81" s="478"/>
      <c r="X81" s="48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421"/>
      <c r="BA81" s="762"/>
      <c r="BB81" s="641"/>
      <c r="BC81" s="524"/>
      <c r="BD81" s="510"/>
      <c r="BE81" s="510"/>
      <c r="BF81" s="510"/>
      <c r="BG81" s="528"/>
      <c r="BH81" s="524"/>
      <c r="BI81" s="510"/>
      <c r="BJ81" s="510"/>
      <c r="BK81" s="510"/>
      <c r="BL81" s="528"/>
      <c r="BM81" s="524"/>
      <c r="BN81" s="510"/>
      <c r="BO81" s="510"/>
      <c r="BP81" s="510"/>
      <c r="BQ81" s="528"/>
      <c r="BR81" s="524"/>
      <c r="BS81" s="510"/>
      <c r="BT81" s="510"/>
      <c r="BU81" s="510"/>
      <c r="BV81" s="510"/>
      <c r="BW81" s="510"/>
      <c r="BX81" s="511"/>
      <c r="BY81" s="84"/>
      <c r="BZ81" s="84"/>
      <c r="CA81" s="84"/>
      <c r="CB81" s="84"/>
      <c r="CC81" s="84"/>
      <c r="CD81" s="84"/>
      <c r="CE81" s="84"/>
      <c r="CF81" s="84"/>
      <c r="CG81" s="84"/>
      <c r="CH81" s="84"/>
      <c r="CI81" s="84"/>
      <c r="CJ81" s="84"/>
      <c r="CK81" s="84"/>
      <c r="CL81" s="84"/>
      <c r="CM81" s="84"/>
      <c r="CN81" s="84"/>
      <c r="CO81" s="84"/>
      <c r="CP81" s="84"/>
      <c r="CQ81" s="84"/>
      <c r="CR81" s="84"/>
      <c r="CS81" s="84"/>
      <c r="CT81" s="84"/>
      <c r="CU81" s="84"/>
      <c r="CV81" s="84"/>
      <c r="CW81" s="84"/>
      <c r="CX81" s="84"/>
      <c r="CY81" s="84"/>
      <c r="CZ81" s="84"/>
    </row>
    <row r="82" s="384" customFormat="true" ht="15" customHeight="true" x14ac:dyDescent="0.2">
      <c r="A82" s="635"/>
      <c r="B82" s="454"/>
      <c r="C82" s="480"/>
      <c r="D82" s="478"/>
      <c r="E82" s="478"/>
      <c r="F82" s="478"/>
      <c r="G82" s="482"/>
      <c r="H82" s="479"/>
      <c r="I82" s="478"/>
      <c r="J82" s="478"/>
      <c r="K82" s="478"/>
      <c r="L82" s="481"/>
      <c r="M82" s="480"/>
      <c r="N82" s="478"/>
      <c r="O82" s="478"/>
      <c r="P82" s="478"/>
      <c r="Q82" s="482"/>
      <c r="R82" s="480"/>
      <c r="S82" s="478"/>
      <c r="T82" s="478"/>
      <c r="U82" s="478"/>
      <c r="V82" s="478"/>
      <c r="W82" s="478"/>
      <c r="X82" s="48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421"/>
      <c r="BA82" s="762"/>
      <c r="BB82" s="641"/>
      <c r="BC82" s="524"/>
      <c r="BD82" s="510"/>
      <c r="BE82" s="510"/>
      <c r="BF82" s="510"/>
      <c r="BG82" s="528"/>
      <c r="BH82" s="524"/>
      <c r="BI82" s="510"/>
      <c r="BJ82" s="510"/>
      <c r="BK82" s="510"/>
      <c r="BL82" s="528"/>
      <c r="BM82" s="524"/>
      <c r="BN82" s="510"/>
      <c r="BO82" s="510"/>
      <c r="BP82" s="510"/>
      <c r="BQ82" s="528"/>
      <c r="BR82" s="524"/>
      <c r="BS82" s="510"/>
      <c r="BT82" s="510"/>
      <c r="BU82" s="510"/>
      <c r="BV82" s="510"/>
      <c r="BW82" s="510"/>
      <c r="BX82" s="511"/>
      <c r="BY82" s="84"/>
      <c r="BZ82" s="84"/>
      <c r="CA82" s="84"/>
      <c r="CB82" s="84"/>
      <c r="CC82" s="84"/>
      <c r="CD82" s="84"/>
      <c r="CE82" s="84"/>
      <c r="CF82" s="84"/>
      <c r="CG82" s="84"/>
      <c r="CH82" s="84"/>
      <c r="CI82" s="84"/>
      <c r="CJ82" s="84"/>
      <c r="CK82" s="84"/>
      <c r="CL82" s="84"/>
      <c r="CM82" s="84"/>
      <c r="CN82" s="84"/>
      <c r="CO82" s="84"/>
      <c r="CP82" s="84"/>
      <c r="CQ82" s="84"/>
      <c r="CR82" s="84"/>
      <c r="CS82" s="84"/>
      <c r="CT82" s="84"/>
      <c r="CU82" s="84"/>
      <c r="CV82" s="84"/>
      <c r="CW82" s="84"/>
      <c r="CX82" s="84"/>
      <c r="CY82" s="84"/>
      <c r="CZ82" s="84"/>
    </row>
    <row r="83" s="384" customFormat="true" ht="15" customHeight="true" x14ac:dyDescent="0.2">
      <c r="A83" s="635"/>
      <c r="B83" s="454"/>
      <c r="C83" s="480"/>
      <c r="D83" s="478"/>
      <c r="E83" s="478"/>
      <c r="F83" s="478"/>
      <c r="G83" s="482"/>
      <c r="H83" s="479"/>
      <c r="I83" s="478"/>
      <c r="J83" s="478"/>
      <c r="K83" s="478"/>
      <c r="L83" s="481"/>
      <c r="M83" s="480"/>
      <c r="N83" s="478"/>
      <c r="O83" s="478"/>
      <c r="P83" s="478"/>
      <c r="Q83" s="482"/>
      <c r="R83" s="480"/>
      <c r="S83" s="478"/>
      <c r="T83" s="478"/>
      <c r="U83" s="478"/>
      <c r="V83" s="478"/>
      <c r="W83" s="478"/>
      <c r="X83" s="48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421"/>
      <c r="BA83" s="762"/>
      <c r="BB83" s="641"/>
      <c r="BC83" s="524"/>
      <c r="BD83" s="510"/>
      <c r="BE83" s="510"/>
      <c r="BF83" s="510"/>
      <c r="BG83" s="528"/>
      <c r="BH83" s="524"/>
      <c r="BI83" s="510"/>
      <c r="BJ83" s="510"/>
      <c r="BK83" s="510"/>
      <c r="BL83" s="528"/>
      <c r="BM83" s="524"/>
      <c r="BN83" s="510"/>
      <c r="BO83" s="510"/>
      <c r="BP83" s="510"/>
      <c r="BQ83" s="528"/>
      <c r="BR83" s="524"/>
      <c r="BS83" s="510"/>
      <c r="BT83" s="510"/>
      <c r="BU83" s="510"/>
      <c r="BV83" s="510"/>
      <c r="BW83" s="510"/>
      <c r="BX83" s="511"/>
      <c r="BY83" s="84"/>
      <c r="BZ83" s="84"/>
      <c r="CA83" s="84"/>
      <c r="CB83" s="84"/>
      <c r="CC83" s="84"/>
      <c r="CD83" s="84"/>
      <c r="CE83" s="84"/>
      <c r="CF83" s="84"/>
      <c r="CG83" s="84"/>
      <c r="CH83" s="84"/>
      <c r="CI83" s="84"/>
      <c r="CJ83" s="84"/>
      <c r="CK83" s="84"/>
      <c r="CL83" s="84"/>
      <c r="CM83" s="84"/>
      <c r="CN83" s="84"/>
      <c r="CO83" s="84"/>
      <c r="CP83" s="84"/>
      <c r="CQ83" s="84"/>
      <c r="CR83" s="84"/>
      <c r="CS83" s="84"/>
      <c r="CT83" s="84"/>
      <c r="CU83" s="84"/>
      <c r="CV83" s="84"/>
      <c r="CW83" s="84"/>
      <c r="CX83" s="84"/>
      <c r="CY83" s="84"/>
      <c r="CZ83" s="84"/>
    </row>
    <row r="84" s="384" customFormat="true" ht="15" customHeight="true" x14ac:dyDescent="0.2">
      <c r="A84" s="635"/>
      <c r="B84" s="454"/>
      <c r="C84" s="480"/>
      <c r="D84" s="478"/>
      <c r="E84" s="478"/>
      <c r="F84" s="478"/>
      <c r="G84" s="482"/>
      <c r="H84" s="479"/>
      <c r="I84" s="478"/>
      <c r="J84" s="478"/>
      <c r="K84" s="478"/>
      <c r="L84" s="481"/>
      <c r="M84" s="480"/>
      <c r="N84" s="478"/>
      <c r="O84" s="478"/>
      <c r="P84" s="478"/>
      <c r="Q84" s="482"/>
      <c r="R84" s="480"/>
      <c r="S84" s="478"/>
      <c r="T84" s="478"/>
      <c r="U84" s="478"/>
      <c r="V84" s="478"/>
      <c r="W84" s="478"/>
      <c r="X84" s="48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421"/>
      <c r="BA84" s="762"/>
      <c r="BB84" s="641"/>
      <c r="BC84" s="524"/>
      <c r="BD84" s="510"/>
      <c r="BE84" s="510"/>
      <c r="BF84" s="510"/>
      <c r="BG84" s="528"/>
      <c r="BH84" s="524"/>
      <c r="BI84" s="510"/>
      <c r="BJ84" s="510"/>
      <c r="BK84" s="510"/>
      <c r="BL84" s="528"/>
      <c r="BM84" s="524"/>
      <c r="BN84" s="510"/>
      <c r="BO84" s="510"/>
      <c r="BP84" s="510"/>
      <c r="BQ84" s="528"/>
      <c r="BR84" s="524"/>
      <c r="BS84" s="510"/>
      <c r="BT84" s="510"/>
      <c r="BU84" s="510"/>
      <c r="BV84" s="510"/>
      <c r="BW84" s="510"/>
      <c r="BX84" s="511"/>
      <c r="BY84" s="84"/>
      <c r="BZ84" s="84"/>
      <c r="CA84" s="84"/>
      <c r="CB84" s="84"/>
      <c r="CC84" s="84"/>
      <c r="CD84" s="84"/>
      <c r="CE84" s="84"/>
      <c r="CF84" s="84"/>
      <c r="CG84" s="84"/>
      <c r="CH84" s="84"/>
      <c r="CI84" s="84"/>
      <c r="CJ84" s="84"/>
      <c r="CK84" s="84"/>
      <c r="CL84" s="84"/>
      <c r="CM84" s="84"/>
      <c r="CN84" s="84"/>
      <c r="CO84" s="84"/>
      <c r="CP84" s="84"/>
      <c r="CQ84" s="84"/>
      <c r="CR84" s="84"/>
      <c r="CS84" s="84"/>
      <c r="CT84" s="84"/>
      <c r="CU84" s="84"/>
      <c r="CV84" s="84"/>
      <c r="CW84" s="84"/>
      <c r="CX84" s="84"/>
      <c r="CY84" s="84"/>
      <c r="CZ84" s="84"/>
    </row>
    <row r="85" s="384" customFormat="true" ht="15" customHeight="true" x14ac:dyDescent="0.2">
      <c r="A85" s="635"/>
      <c r="B85" s="454"/>
      <c r="C85" s="480"/>
      <c r="D85" s="478"/>
      <c r="E85" s="478"/>
      <c r="F85" s="478"/>
      <c r="G85" s="482"/>
      <c r="H85" s="479"/>
      <c r="I85" s="478"/>
      <c r="J85" s="478"/>
      <c r="K85" s="478"/>
      <c r="L85" s="481"/>
      <c r="M85" s="480"/>
      <c r="N85" s="478"/>
      <c r="O85" s="478"/>
      <c r="P85" s="478"/>
      <c r="Q85" s="482"/>
      <c r="R85" s="480"/>
      <c r="S85" s="478"/>
      <c r="T85" s="478"/>
      <c r="U85" s="478"/>
      <c r="V85" s="478"/>
      <c r="W85" s="478"/>
      <c r="X85" s="48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421"/>
      <c r="BA85" s="762"/>
      <c r="BB85" s="641"/>
      <c r="BC85" s="524"/>
      <c r="BD85" s="510"/>
      <c r="BE85" s="510"/>
      <c r="BF85" s="510"/>
      <c r="BG85" s="528"/>
      <c r="BH85" s="524"/>
      <c r="BI85" s="510"/>
      <c r="BJ85" s="510"/>
      <c r="BK85" s="510"/>
      <c r="BL85" s="528"/>
      <c r="BM85" s="524"/>
      <c r="BN85" s="510"/>
      <c r="BO85" s="510"/>
      <c r="BP85" s="510"/>
      <c r="BQ85" s="528"/>
      <c r="BR85" s="524"/>
      <c r="BS85" s="510"/>
      <c r="BT85" s="510"/>
      <c r="BU85" s="510"/>
      <c r="BV85" s="510"/>
      <c r="BW85" s="510"/>
      <c r="BX85" s="511"/>
      <c r="BY85" s="84"/>
      <c r="BZ85" s="84"/>
      <c r="CA85" s="84"/>
      <c r="CB85" s="84"/>
      <c r="CC85" s="84"/>
      <c r="CD85" s="84"/>
      <c r="CE85" s="84"/>
      <c r="CF85" s="84"/>
      <c r="CG85" s="84"/>
      <c r="CH85" s="84"/>
      <c r="CI85" s="84"/>
      <c r="CJ85" s="84"/>
      <c r="CK85" s="84"/>
      <c r="CL85" s="84"/>
      <c r="CM85" s="84"/>
      <c r="CN85" s="84"/>
      <c r="CO85" s="84"/>
      <c r="CP85" s="84"/>
      <c r="CQ85" s="84"/>
      <c r="CR85" s="84"/>
      <c r="CS85" s="84"/>
      <c r="CT85" s="84"/>
      <c r="CU85" s="84"/>
      <c r="CV85" s="84"/>
      <c r="CW85" s="84"/>
      <c r="CX85" s="84"/>
      <c r="CY85" s="84"/>
      <c r="CZ85" s="84"/>
    </row>
    <row r="86" s="384" customFormat="true" ht="15" customHeight="true" x14ac:dyDescent="0.2">
      <c r="A86" s="635"/>
      <c r="B86" s="454"/>
      <c r="C86" s="480"/>
      <c r="D86" s="478"/>
      <c r="E86" s="478"/>
      <c r="F86" s="478"/>
      <c r="G86" s="482"/>
      <c r="H86" s="479"/>
      <c r="I86" s="478"/>
      <c r="J86" s="478"/>
      <c r="K86" s="478"/>
      <c r="L86" s="481"/>
      <c r="M86" s="480"/>
      <c r="N86" s="478"/>
      <c r="O86" s="478"/>
      <c r="P86" s="478"/>
      <c r="Q86" s="482"/>
      <c r="R86" s="480"/>
      <c r="S86" s="478"/>
      <c r="T86" s="478"/>
      <c r="U86" s="478"/>
      <c r="V86" s="478"/>
      <c r="W86" s="478"/>
      <c r="X86" s="48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421"/>
      <c r="BA86" s="762"/>
      <c r="BB86" s="641"/>
      <c r="BC86" s="524"/>
      <c r="BD86" s="510"/>
      <c r="BE86" s="510"/>
      <c r="BF86" s="510"/>
      <c r="BG86" s="528"/>
      <c r="BH86" s="524"/>
      <c r="BI86" s="510"/>
      <c r="BJ86" s="510"/>
      <c r="BK86" s="510"/>
      <c r="BL86" s="528"/>
      <c r="BM86" s="524"/>
      <c r="BN86" s="510"/>
      <c r="BO86" s="510"/>
      <c r="BP86" s="510"/>
      <c r="BQ86" s="528"/>
      <c r="BR86" s="524"/>
      <c r="BS86" s="510"/>
      <c r="BT86" s="510"/>
      <c r="BU86" s="510"/>
      <c r="BV86" s="510"/>
      <c r="BW86" s="510"/>
      <c r="BX86" s="511"/>
      <c r="BY86" s="84"/>
      <c r="BZ86" s="84"/>
      <c r="CA86" s="84"/>
      <c r="CB86" s="84"/>
      <c r="CC86" s="84"/>
      <c r="CD86" s="84"/>
      <c r="CE86" s="84"/>
      <c r="CF86" s="84"/>
      <c r="CG86" s="84"/>
      <c r="CH86" s="84"/>
      <c r="CI86" s="84"/>
      <c r="CJ86" s="84"/>
      <c r="CK86" s="84"/>
      <c r="CL86" s="84"/>
      <c r="CM86" s="84"/>
      <c r="CN86" s="84"/>
      <c r="CO86" s="84"/>
      <c r="CP86" s="84"/>
      <c r="CQ86" s="84"/>
      <c r="CR86" s="84"/>
      <c r="CS86" s="84"/>
      <c r="CT86" s="84"/>
      <c r="CU86" s="84"/>
      <c r="CV86" s="84"/>
      <c r="CW86" s="84"/>
      <c r="CX86" s="84"/>
      <c r="CY86" s="84"/>
      <c r="CZ86" s="84"/>
    </row>
    <row r="87" s="384" customFormat="true" ht="15" customHeight="true" x14ac:dyDescent="0.2">
      <c r="A87" s="635"/>
      <c r="B87" s="454"/>
      <c r="C87" s="480"/>
      <c r="D87" s="478"/>
      <c r="E87" s="478"/>
      <c r="F87" s="478"/>
      <c r="G87" s="482"/>
      <c r="H87" s="479"/>
      <c r="I87" s="478"/>
      <c r="J87" s="478"/>
      <c r="K87" s="478"/>
      <c r="L87" s="481"/>
      <c r="M87" s="480"/>
      <c r="N87" s="478"/>
      <c r="O87" s="478"/>
      <c r="P87" s="478"/>
      <c r="Q87" s="482"/>
      <c r="R87" s="480"/>
      <c r="S87" s="478"/>
      <c r="T87" s="478"/>
      <c r="U87" s="478"/>
      <c r="V87" s="478"/>
      <c r="W87" s="478"/>
      <c r="X87" s="48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421"/>
      <c r="BA87" s="762"/>
      <c r="BB87" s="641"/>
      <c r="BC87" s="524"/>
      <c r="BD87" s="510"/>
      <c r="BE87" s="510"/>
      <c r="BF87" s="510"/>
      <c r="BG87" s="528"/>
      <c r="BH87" s="524"/>
      <c r="BI87" s="510"/>
      <c r="BJ87" s="510"/>
      <c r="BK87" s="510"/>
      <c r="BL87" s="528"/>
      <c r="BM87" s="524"/>
      <c r="BN87" s="510"/>
      <c r="BO87" s="510"/>
      <c r="BP87" s="510"/>
      <c r="BQ87" s="528"/>
      <c r="BR87" s="524"/>
      <c r="BS87" s="510"/>
      <c r="BT87" s="510"/>
      <c r="BU87" s="510"/>
      <c r="BV87" s="510"/>
      <c r="BW87" s="510"/>
      <c r="BX87" s="511"/>
      <c r="BY87" s="84"/>
      <c r="BZ87" s="84"/>
      <c r="CA87" s="84"/>
      <c r="CB87" s="84"/>
      <c r="CC87" s="84"/>
      <c r="CD87" s="84"/>
      <c r="CE87" s="84"/>
      <c r="CF87" s="84"/>
      <c r="CG87" s="84"/>
      <c r="CH87" s="84"/>
      <c r="CI87" s="84"/>
      <c r="CJ87" s="84"/>
      <c r="CK87" s="84"/>
      <c r="CL87" s="84"/>
      <c r="CM87" s="84"/>
      <c r="CN87" s="84"/>
      <c r="CO87" s="84"/>
      <c r="CP87" s="84"/>
      <c r="CQ87" s="84"/>
      <c r="CR87" s="84"/>
      <c r="CS87" s="84"/>
      <c r="CT87" s="84"/>
      <c r="CU87" s="84"/>
      <c r="CV87" s="84"/>
      <c r="CW87" s="84"/>
      <c r="CX87" s="84"/>
      <c r="CY87" s="84"/>
      <c r="CZ87" s="84"/>
    </row>
    <row r="88" s="384" customFormat="true" ht="15" customHeight="true" x14ac:dyDescent="0.2">
      <c r="A88" s="635"/>
      <c r="B88" s="454"/>
      <c r="C88" s="480"/>
      <c r="D88" s="478"/>
      <c r="E88" s="478"/>
      <c r="F88" s="478"/>
      <c r="G88" s="482"/>
      <c r="H88" s="479"/>
      <c r="I88" s="478"/>
      <c r="J88" s="478"/>
      <c r="K88" s="478"/>
      <c r="L88" s="481"/>
      <c r="M88" s="480"/>
      <c r="N88" s="478"/>
      <c r="O88" s="478"/>
      <c r="P88" s="478"/>
      <c r="Q88" s="482"/>
      <c r="R88" s="480"/>
      <c r="S88" s="478"/>
      <c r="T88" s="478"/>
      <c r="U88" s="478"/>
      <c r="V88" s="478"/>
      <c r="W88" s="478"/>
      <c r="X88" s="48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421"/>
      <c r="BA88" s="762"/>
      <c r="BB88" s="641"/>
      <c r="BC88" s="524"/>
      <c r="BD88" s="510"/>
      <c r="BE88" s="510"/>
      <c r="BF88" s="510"/>
      <c r="BG88" s="528"/>
      <c r="BH88" s="524"/>
      <c r="BI88" s="510"/>
      <c r="BJ88" s="510"/>
      <c r="BK88" s="510"/>
      <c r="BL88" s="528"/>
      <c r="BM88" s="524"/>
      <c r="BN88" s="510"/>
      <c r="BO88" s="510"/>
      <c r="BP88" s="510"/>
      <c r="BQ88" s="528"/>
      <c r="BR88" s="524"/>
      <c r="BS88" s="510"/>
      <c r="BT88" s="510"/>
      <c r="BU88" s="510"/>
      <c r="BV88" s="510"/>
      <c r="BW88" s="510"/>
      <c r="BX88" s="511"/>
      <c r="BY88" s="84"/>
      <c r="BZ88" s="84"/>
      <c r="CA88" s="84"/>
      <c r="CB88" s="84"/>
      <c r="CC88" s="84"/>
      <c r="CD88" s="84"/>
      <c r="CE88" s="84"/>
      <c r="CF88" s="84"/>
      <c r="CG88" s="84"/>
      <c r="CH88" s="84"/>
      <c r="CI88" s="84"/>
      <c r="CJ88" s="84"/>
      <c r="CK88" s="84"/>
      <c r="CL88" s="84"/>
      <c r="CM88" s="84"/>
      <c r="CN88" s="84"/>
      <c r="CO88" s="84"/>
      <c r="CP88" s="84"/>
      <c r="CQ88" s="84"/>
      <c r="CR88" s="84"/>
      <c r="CS88" s="84"/>
      <c r="CT88" s="84"/>
      <c r="CU88" s="84"/>
      <c r="CV88" s="84"/>
      <c r="CW88" s="84"/>
      <c r="CX88" s="84"/>
      <c r="CY88" s="84"/>
      <c r="CZ88" s="84"/>
    </row>
    <row r="89" s="384" customFormat="true" ht="15" customHeight="true" x14ac:dyDescent="0.2">
      <c r="A89" s="635"/>
      <c r="B89" s="454"/>
      <c r="C89" s="480"/>
      <c r="D89" s="478"/>
      <c r="E89" s="478"/>
      <c r="F89" s="478"/>
      <c r="G89" s="482"/>
      <c r="H89" s="479"/>
      <c r="I89" s="478"/>
      <c r="J89" s="478"/>
      <c r="K89" s="478"/>
      <c r="L89" s="481"/>
      <c r="M89" s="480"/>
      <c r="N89" s="478"/>
      <c r="O89" s="478"/>
      <c r="P89" s="478"/>
      <c r="Q89" s="482"/>
      <c r="R89" s="480"/>
      <c r="S89" s="478"/>
      <c r="T89" s="478"/>
      <c r="U89" s="478"/>
      <c r="V89" s="478"/>
      <c r="W89" s="478"/>
      <c r="X89" s="48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421"/>
      <c r="BA89" s="762"/>
      <c r="BB89" s="641"/>
      <c r="BC89" s="524"/>
      <c r="BD89" s="510"/>
      <c r="BE89" s="510"/>
      <c r="BF89" s="510"/>
      <c r="BG89" s="528"/>
      <c r="BH89" s="524"/>
      <c r="BI89" s="510"/>
      <c r="BJ89" s="510"/>
      <c r="BK89" s="510"/>
      <c r="BL89" s="528"/>
      <c r="BM89" s="524"/>
      <c r="BN89" s="510"/>
      <c r="BO89" s="510"/>
      <c r="BP89" s="510"/>
      <c r="BQ89" s="528"/>
      <c r="BR89" s="524"/>
      <c r="BS89" s="510"/>
      <c r="BT89" s="510"/>
      <c r="BU89" s="510"/>
      <c r="BV89" s="510"/>
      <c r="BW89" s="510"/>
      <c r="BX89" s="511"/>
      <c r="BY89" s="84"/>
      <c r="BZ89" s="84"/>
      <c r="CA89" s="84"/>
      <c r="CB89" s="84"/>
      <c r="CC89" s="84"/>
      <c r="CD89" s="84"/>
      <c r="CE89" s="84"/>
      <c r="CF89" s="84"/>
      <c r="CG89" s="84"/>
      <c r="CH89" s="84"/>
      <c r="CI89" s="84"/>
      <c r="CJ89" s="84"/>
      <c r="CK89" s="84"/>
      <c r="CL89" s="84"/>
      <c r="CM89" s="84"/>
      <c r="CN89" s="84"/>
      <c r="CO89" s="84"/>
      <c r="CP89" s="84"/>
      <c r="CQ89" s="84"/>
      <c r="CR89" s="84"/>
      <c r="CS89" s="84"/>
      <c r="CT89" s="84"/>
      <c r="CU89" s="84"/>
      <c r="CV89" s="84"/>
      <c r="CW89" s="84"/>
      <c r="CX89" s="84"/>
      <c r="CY89" s="84"/>
      <c r="CZ89" s="84"/>
    </row>
    <row r="90" s="384" customFormat="true" ht="15" customHeight="true" x14ac:dyDescent="0.2">
      <c r="A90" s="635"/>
      <c r="B90" s="454"/>
      <c r="C90" s="480"/>
      <c r="D90" s="478"/>
      <c r="E90" s="478"/>
      <c r="F90" s="478"/>
      <c r="G90" s="482"/>
      <c r="H90" s="479"/>
      <c r="I90" s="478"/>
      <c r="J90" s="478"/>
      <c r="K90" s="478"/>
      <c r="L90" s="481"/>
      <c r="M90" s="480"/>
      <c r="N90" s="478"/>
      <c r="O90" s="478"/>
      <c r="P90" s="478"/>
      <c r="Q90" s="482"/>
      <c r="R90" s="480"/>
      <c r="S90" s="478"/>
      <c r="T90" s="478"/>
      <c r="U90" s="478"/>
      <c r="V90" s="478"/>
      <c r="W90" s="478"/>
      <c r="X90" s="48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421"/>
      <c r="BA90" s="762"/>
      <c r="BB90" s="641"/>
      <c r="BC90" s="524"/>
      <c r="BD90" s="510"/>
      <c r="BE90" s="510"/>
      <c r="BF90" s="510"/>
      <c r="BG90" s="528"/>
      <c r="BH90" s="524"/>
      <c r="BI90" s="510"/>
      <c r="BJ90" s="510"/>
      <c r="BK90" s="510"/>
      <c r="BL90" s="528"/>
      <c r="BM90" s="524"/>
      <c r="BN90" s="510"/>
      <c r="BO90" s="510"/>
      <c r="BP90" s="510"/>
      <c r="BQ90" s="528"/>
      <c r="BR90" s="524"/>
      <c r="BS90" s="510"/>
      <c r="BT90" s="510"/>
      <c r="BU90" s="510"/>
      <c r="BV90" s="510"/>
      <c r="BW90" s="510"/>
      <c r="BX90" s="511"/>
      <c r="BY90" s="84"/>
      <c r="BZ90" s="84"/>
      <c r="CA90" s="84"/>
      <c r="CB90" s="84"/>
      <c r="CC90" s="84"/>
      <c r="CD90" s="84"/>
      <c r="CE90" s="84"/>
      <c r="CF90" s="84"/>
      <c r="CG90" s="84"/>
      <c r="CH90" s="84"/>
      <c r="CI90" s="84"/>
      <c r="CJ90" s="84"/>
      <c r="CK90" s="84"/>
      <c r="CL90" s="84"/>
      <c r="CM90" s="84"/>
      <c r="CN90" s="84"/>
      <c r="CO90" s="84"/>
      <c r="CP90" s="84"/>
      <c r="CQ90" s="84"/>
      <c r="CR90" s="84"/>
      <c r="CS90" s="84"/>
      <c r="CT90" s="84"/>
      <c r="CU90" s="84"/>
      <c r="CV90" s="84"/>
      <c r="CW90" s="84"/>
      <c r="CX90" s="84"/>
      <c r="CY90" s="84"/>
      <c r="CZ90" s="84"/>
    </row>
    <row r="91" s="384" customFormat="true" ht="15" customHeight="true" x14ac:dyDescent="0.2">
      <c r="A91" s="635"/>
      <c r="B91" s="454"/>
      <c r="C91" s="480"/>
      <c r="D91" s="478"/>
      <c r="E91" s="478"/>
      <c r="F91" s="478"/>
      <c r="G91" s="482"/>
      <c r="H91" s="479"/>
      <c r="I91" s="478"/>
      <c r="J91" s="478"/>
      <c r="K91" s="478"/>
      <c r="L91" s="481"/>
      <c r="M91" s="480"/>
      <c r="N91" s="478"/>
      <c r="O91" s="478"/>
      <c r="P91" s="478"/>
      <c r="Q91" s="482"/>
      <c r="R91" s="480"/>
      <c r="S91" s="478"/>
      <c r="T91" s="478"/>
      <c r="U91" s="478"/>
      <c r="V91" s="478"/>
      <c r="W91" s="478"/>
      <c r="X91" s="48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421"/>
      <c r="BA91" s="762"/>
      <c r="BB91" s="641"/>
      <c r="BC91" s="524"/>
      <c r="BD91" s="510"/>
      <c r="BE91" s="510"/>
      <c r="BF91" s="510"/>
      <c r="BG91" s="528"/>
      <c r="BH91" s="524"/>
      <c r="BI91" s="510"/>
      <c r="BJ91" s="510"/>
      <c r="BK91" s="510"/>
      <c r="BL91" s="528"/>
      <c r="BM91" s="524"/>
      <c r="BN91" s="510"/>
      <c r="BO91" s="510"/>
      <c r="BP91" s="510"/>
      <c r="BQ91" s="528"/>
      <c r="BR91" s="524"/>
      <c r="BS91" s="510"/>
      <c r="BT91" s="510"/>
      <c r="BU91" s="510"/>
      <c r="BV91" s="510"/>
      <c r="BW91" s="510"/>
      <c r="BX91" s="511"/>
      <c r="BY91" s="84"/>
      <c r="BZ91" s="84"/>
      <c r="CA91" s="84"/>
      <c r="CB91" s="84"/>
      <c r="CC91" s="84"/>
      <c r="CD91" s="84"/>
      <c r="CE91" s="84"/>
      <c r="CF91" s="84"/>
      <c r="CG91" s="84"/>
      <c r="CH91" s="84"/>
      <c r="CI91" s="84"/>
      <c r="CJ91" s="84"/>
      <c r="CK91" s="84"/>
      <c r="CL91" s="84"/>
      <c r="CM91" s="84"/>
      <c r="CN91" s="84"/>
      <c r="CO91" s="84"/>
      <c r="CP91" s="84"/>
      <c r="CQ91" s="84"/>
      <c r="CR91" s="84"/>
      <c r="CS91" s="84"/>
      <c r="CT91" s="84"/>
      <c r="CU91" s="84"/>
      <c r="CV91" s="84"/>
      <c r="CW91" s="84"/>
      <c r="CX91" s="84"/>
      <c r="CY91" s="84"/>
      <c r="CZ91" s="84"/>
    </row>
    <row r="92" s="384" customFormat="true" ht="15" customHeight="true" x14ac:dyDescent="0.2">
      <c r="A92" s="635"/>
      <c r="B92" s="454"/>
      <c r="C92" s="480"/>
      <c r="D92" s="478"/>
      <c r="E92" s="478"/>
      <c r="F92" s="478"/>
      <c r="G92" s="482"/>
      <c r="H92" s="479"/>
      <c r="I92" s="478"/>
      <c r="J92" s="478"/>
      <c r="K92" s="478"/>
      <c r="L92" s="481"/>
      <c r="M92" s="480"/>
      <c r="N92" s="478"/>
      <c r="O92" s="478"/>
      <c r="P92" s="478"/>
      <c r="Q92" s="482"/>
      <c r="R92" s="480"/>
      <c r="S92" s="478"/>
      <c r="T92" s="478"/>
      <c r="U92" s="478"/>
      <c r="V92" s="478"/>
      <c r="W92" s="478"/>
      <c r="X92" s="48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421"/>
      <c r="BA92" s="762"/>
      <c r="BB92" s="641"/>
      <c r="BC92" s="524"/>
      <c r="BD92" s="510"/>
      <c r="BE92" s="510"/>
      <c r="BF92" s="510"/>
      <c r="BG92" s="528"/>
      <c r="BH92" s="524"/>
      <c r="BI92" s="510"/>
      <c r="BJ92" s="510"/>
      <c r="BK92" s="510"/>
      <c r="BL92" s="528"/>
      <c r="BM92" s="524"/>
      <c r="BN92" s="510"/>
      <c r="BO92" s="510"/>
      <c r="BP92" s="510"/>
      <c r="BQ92" s="528"/>
      <c r="BR92" s="524"/>
      <c r="BS92" s="510"/>
      <c r="BT92" s="510"/>
      <c r="BU92" s="510"/>
      <c r="BV92" s="510"/>
      <c r="BW92" s="510"/>
      <c r="BX92" s="511"/>
      <c r="BY92" s="84"/>
      <c r="BZ92" s="84"/>
      <c r="CA92" s="84"/>
      <c r="CB92" s="84"/>
      <c r="CC92" s="84"/>
      <c r="CD92" s="84"/>
      <c r="CE92" s="84"/>
      <c r="CF92" s="84"/>
      <c r="CG92" s="84"/>
      <c r="CH92" s="84"/>
      <c r="CI92" s="84"/>
      <c r="CJ92" s="84"/>
      <c r="CK92" s="84"/>
      <c r="CL92" s="84"/>
      <c r="CM92" s="84"/>
      <c r="CN92" s="84"/>
      <c r="CO92" s="84"/>
      <c r="CP92" s="84"/>
      <c r="CQ92" s="84"/>
      <c r="CR92" s="84"/>
      <c r="CS92" s="84"/>
      <c r="CT92" s="84"/>
      <c r="CU92" s="84"/>
      <c r="CV92" s="84"/>
      <c r="CW92" s="84"/>
      <c r="CX92" s="84"/>
      <c r="CY92" s="84"/>
      <c r="CZ92" s="84"/>
    </row>
    <row r="93" s="384" customFormat="true" ht="15" customHeight="true" x14ac:dyDescent="0.2">
      <c r="A93" s="635"/>
      <c r="B93" s="454"/>
      <c r="C93" s="480"/>
      <c r="D93" s="478"/>
      <c r="E93" s="478"/>
      <c r="F93" s="478"/>
      <c r="G93" s="482"/>
      <c r="H93" s="479"/>
      <c r="I93" s="478"/>
      <c r="J93" s="478"/>
      <c r="K93" s="478"/>
      <c r="L93" s="481"/>
      <c r="M93" s="480"/>
      <c r="N93" s="478"/>
      <c r="O93" s="478"/>
      <c r="P93" s="478"/>
      <c r="Q93" s="482"/>
      <c r="R93" s="480"/>
      <c r="S93" s="478"/>
      <c r="T93" s="478"/>
      <c r="U93" s="478"/>
      <c r="V93" s="478"/>
      <c r="W93" s="478"/>
      <c r="X93" s="48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421"/>
      <c r="BA93" s="762"/>
      <c r="BB93" s="641"/>
      <c r="BC93" s="524"/>
      <c r="BD93" s="510"/>
      <c r="BE93" s="510"/>
      <c r="BF93" s="510"/>
      <c r="BG93" s="528"/>
      <c r="BH93" s="524"/>
      <c r="BI93" s="510"/>
      <c r="BJ93" s="510"/>
      <c r="BK93" s="510"/>
      <c r="BL93" s="528"/>
      <c r="BM93" s="524"/>
      <c r="BN93" s="510"/>
      <c r="BO93" s="510"/>
      <c r="BP93" s="510"/>
      <c r="BQ93" s="528"/>
      <c r="BR93" s="524"/>
      <c r="BS93" s="510"/>
      <c r="BT93" s="510"/>
      <c r="BU93" s="510"/>
      <c r="BV93" s="510"/>
      <c r="BW93" s="510"/>
      <c r="BX93" s="511"/>
      <c r="BY93" s="84"/>
      <c r="BZ93" s="84"/>
      <c r="CA93" s="84"/>
      <c r="CB93" s="84"/>
      <c r="CC93" s="84"/>
      <c r="CD93" s="84"/>
      <c r="CE93" s="84"/>
      <c r="CF93" s="84"/>
      <c r="CG93" s="84"/>
      <c r="CH93" s="84"/>
      <c r="CI93" s="84"/>
      <c r="CJ93" s="84"/>
      <c r="CK93" s="84"/>
      <c r="CL93" s="84"/>
      <c r="CM93" s="84"/>
      <c r="CN93" s="84"/>
      <c r="CO93" s="84"/>
      <c r="CP93" s="84"/>
      <c r="CQ93" s="84"/>
      <c r="CR93" s="84"/>
      <c r="CS93" s="84"/>
      <c r="CT93" s="84"/>
      <c r="CU93" s="84"/>
      <c r="CV93" s="84"/>
      <c r="CW93" s="84"/>
      <c r="CX93" s="84"/>
      <c r="CY93" s="84"/>
      <c r="CZ93" s="84"/>
    </row>
    <row r="94" s="384" customFormat="true" ht="15" customHeight="true" x14ac:dyDescent="0.2">
      <c r="A94" s="635"/>
      <c r="B94" s="454"/>
      <c r="C94" s="480"/>
      <c r="D94" s="478"/>
      <c r="E94" s="478"/>
      <c r="F94" s="478"/>
      <c r="G94" s="482"/>
      <c r="H94" s="479"/>
      <c r="I94" s="478"/>
      <c r="J94" s="478"/>
      <c r="K94" s="478"/>
      <c r="L94" s="481"/>
      <c r="M94" s="480"/>
      <c r="N94" s="478"/>
      <c r="O94" s="478"/>
      <c r="P94" s="478"/>
      <c r="Q94" s="482"/>
      <c r="R94" s="480"/>
      <c r="S94" s="478"/>
      <c r="T94" s="478"/>
      <c r="U94" s="478"/>
      <c r="V94" s="478"/>
      <c r="W94" s="478"/>
      <c r="X94" s="48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421"/>
      <c r="BA94" s="762"/>
      <c r="BB94" s="641"/>
      <c r="BC94" s="524"/>
      <c r="BD94" s="510"/>
      <c r="BE94" s="510"/>
      <c r="BF94" s="510"/>
      <c r="BG94" s="528"/>
      <c r="BH94" s="524"/>
      <c r="BI94" s="510"/>
      <c r="BJ94" s="510"/>
      <c r="BK94" s="510"/>
      <c r="BL94" s="528"/>
      <c r="BM94" s="524"/>
      <c r="BN94" s="510"/>
      <c r="BO94" s="510"/>
      <c r="BP94" s="510"/>
      <c r="BQ94" s="528"/>
      <c r="BR94" s="524"/>
      <c r="BS94" s="510"/>
      <c r="BT94" s="510"/>
      <c r="BU94" s="510"/>
      <c r="BV94" s="510"/>
      <c r="BW94" s="510"/>
      <c r="BX94" s="511"/>
      <c r="BY94" s="84"/>
      <c r="BZ94" s="84"/>
      <c r="CA94" s="84"/>
      <c r="CB94" s="84"/>
      <c r="CC94" s="84"/>
      <c r="CD94" s="84"/>
      <c r="CE94" s="84"/>
      <c r="CF94" s="84"/>
      <c r="CG94" s="84"/>
      <c r="CH94" s="84"/>
      <c r="CI94" s="84"/>
      <c r="CJ94" s="84"/>
      <c r="CK94" s="84"/>
      <c r="CL94" s="84"/>
      <c r="CM94" s="84"/>
      <c r="CN94" s="84"/>
      <c r="CO94" s="84"/>
      <c r="CP94" s="84"/>
      <c r="CQ94" s="84"/>
      <c r="CR94" s="84"/>
      <c r="CS94" s="84"/>
      <c r="CT94" s="84"/>
      <c r="CU94" s="84"/>
      <c r="CV94" s="84"/>
      <c r="CW94" s="84"/>
      <c r="CX94" s="84"/>
      <c r="CY94" s="84"/>
      <c r="CZ94" s="84"/>
    </row>
    <row r="95" s="384" customFormat="true" ht="15" customHeight="true" x14ac:dyDescent="0.2">
      <c r="A95" s="635"/>
      <c r="B95" s="454"/>
      <c r="C95" s="480"/>
      <c r="D95" s="478"/>
      <c r="E95" s="478"/>
      <c r="F95" s="478"/>
      <c r="G95" s="482"/>
      <c r="H95" s="479"/>
      <c r="I95" s="478"/>
      <c r="J95" s="478"/>
      <c r="K95" s="478"/>
      <c r="L95" s="481"/>
      <c r="M95" s="480"/>
      <c r="N95" s="478"/>
      <c r="O95" s="478"/>
      <c r="P95" s="478"/>
      <c r="Q95" s="482"/>
      <c r="R95" s="480"/>
      <c r="S95" s="478"/>
      <c r="T95" s="478"/>
      <c r="U95" s="478"/>
      <c r="V95" s="478"/>
      <c r="W95" s="478"/>
      <c r="X95" s="48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421"/>
      <c r="BA95" s="762"/>
      <c r="BB95" s="641"/>
      <c r="BC95" s="524"/>
      <c r="BD95" s="510"/>
      <c r="BE95" s="510"/>
      <c r="BF95" s="510"/>
      <c r="BG95" s="528"/>
      <c r="BH95" s="524"/>
      <c r="BI95" s="510"/>
      <c r="BJ95" s="510"/>
      <c r="BK95" s="510"/>
      <c r="BL95" s="528"/>
      <c r="BM95" s="524"/>
      <c r="BN95" s="510"/>
      <c r="BO95" s="510"/>
      <c r="BP95" s="510"/>
      <c r="BQ95" s="528"/>
      <c r="BR95" s="524"/>
      <c r="BS95" s="510"/>
      <c r="BT95" s="510"/>
      <c r="BU95" s="510"/>
      <c r="BV95" s="510"/>
      <c r="BW95" s="510"/>
      <c r="BX95" s="511"/>
      <c r="BY95" s="84"/>
      <c r="BZ95" s="84"/>
      <c r="CA95" s="84"/>
      <c r="CB95" s="84"/>
      <c r="CC95" s="84"/>
      <c r="CD95" s="84"/>
      <c r="CE95" s="84"/>
      <c r="CF95" s="84"/>
      <c r="CG95" s="84"/>
      <c r="CH95" s="84"/>
      <c r="CI95" s="84"/>
      <c r="CJ95" s="84"/>
      <c r="CK95" s="84"/>
      <c r="CL95" s="84"/>
      <c r="CM95" s="84"/>
      <c r="CN95" s="84"/>
      <c r="CO95" s="84"/>
      <c r="CP95" s="84"/>
      <c r="CQ95" s="84"/>
      <c r="CR95" s="84"/>
      <c r="CS95" s="84"/>
      <c r="CT95" s="84"/>
      <c r="CU95" s="84"/>
      <c r="CV95" s="84"/>
      <c r="CW95" s="84"/>
      <c r="CX95" s="84"/>
      <c r="CY95" s="84"/>
      <c r="CZ95" s="84"/>
    </row>
    <row r="96" s="384" customFormat="true" ht="15" customHeight="true" x14ac:dyDescent="0.2">
      <c r="A96" s="635"/>
      <c r="B96" s="454"/>
      <c r="C96" s="480"/>
      <c r="D96" s="478"/>
      <c r="E96" s="478"/>
      <c r="F96" s="478"/>
      <c r="G96" s="482"/>
      <c r="H96" s="479"/>
      <c r="I96" s="478"/>
      <c r="J96" s="478"/>
      <c r="K96" s="478"/>
      <c r="L96" s="481"/>
      <c r="M96" s="480"/>
      <c r="N96" s="478"/>
      <c r="O96" s="478"/>
      <c r="P96" s="478"/>
      <c r="Q96" s="482"/>
      <c r="R96" s="480"/>
      <c r="S96" s="478"/>
      <c r="T96" s="478"/>
      <c r="U96" s="478"/>
      <c r="V96" s="478"/>
      <c r="W96" s="478"/>
      <c r="X96" s="48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421"/>
      <c r="BA96" s="762"/>
      <c r="BB96" s="641"/>
      <c r="BC96" s="524"/>
      <c r="BD96" s="510"/>
      <c r="BE96" s="510"/>
      <c r="BF96" s="510"/>
      <c r="BG96" s="528"/>
      <c r="BH96" s="524"/>
      <c r="BI96" s="510"/>
      <c r="BJ96" s="510"/>
      <c r="BK96" s="510"/>
      <c r="BL96" s="528"/>
      <c r="BM96" s="524"/>
      <c r="BN96" s="510"/>
      <c r="BO96" s="510"/>
      <c r="BP96" s="510"/>
      <c r="BQ96" s="528"/>
      <c r="BR96" s="524"/>
      <c r="BS96" s="510"/>
      <c r="BT96" s="510"/>
      <c r="BU96" s="510"/>
      <c r="BV96" s="510"/>
      <c r="BW96" s="510"/>
      <c r="BX96" s="511"/>
      <c r="BY96" s="84"/>
      <c r="BZ96" s="84"/>
      <c r="CA96" s="84"/>
      <c r="CB96" s="84"/>
      <c r="CC96" s="84"/>
      <c r="CD96" s="84"/>
      <c r="CE96" s="84"/>
      <c r="CF96" s="84"/>
      <c r="CG96" s="84"/>
      <c r="CH96" s="84"/>
      <c r="CI96" s="84"/>
      <c r="CJ96" s="84"/>
      <c r="CK96" s="84"/>
      <c r="CL96" s="84"/>
      <c r="CM96" s="84"/>
      <c r="CN96" s="84"/>
      <c r="CO96" s="84"/>
      <c r="CP96" s="84"/>
      <c r="CQ96" s="84"/>
      <c r="CR96" s="84"/>
      <c r="CS96" s="84"/>
      <c r="CT96" s="84"/>
      <c r="CU96" s="84"/>
      <c r="CV96" s="84"/>
      <c r="CW96" s="84"/>
      <c r="CX96" s="84"/>
      <c r="CY96" s="84"/>
      <c r="CZ96" s="84"/>
    </row>
    <row r="97" s="384" customFormat="true" ht="15" customHeight="true" x14ac:dyDescent="0.2">
      <c r="A97" s="635"/>
      <c r="B97" s="454"/>
      <c r="C97" s="480"/>
      <c r="D97" s="478"/>
      <c r="E97" s="478"/>
      <c r="F97" s="478"/>
      <c r="G97" s="482"/>
      <c r="H97" s="479"/>
      <c r="I97" s="478"/>
      <c r="J97" s="478"/>
      <c r="K97" s="478"/>
      <c r="L97" s="481"/>
      <c r="M97" s="480"/>
      <c r="N97" s="478"/>
      <c r="O97" s="478"/>
      <c r="P97" s="478"/>
      <c r="Q97" s="482"/>
      <c r="R97" s="480"/>
      <c r="S97" s="478"/>
      <c r="T97" s="478"/>
      <c r="U97" s="478"/>
      <c r="V97" s="478"/>
      <c r="W97" s="478"/>
      <c r="X97" s="48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421"/>
      <c r="BA97" s="762"/>
      <c r="BB97" s="641"/>
      <c r="BC97" s="524"/>
      <c r="BD97" s="510"/>
      <c r="BE97" s="510"/>
      <c r="BF97" s="510"/>
      <c r="BG97" s="528"/>
      <c r="BH97" s="524"/>
      <c r="BI97" s="510"/>
      <c r="BJ97" s="510"/>
      <c r="BK97" s="510"/>
      <c r="BL97" s="528"/>
      <c r="BM97" s="524"/>
      <c r="BN97" s="510"/>
      <c r="BO97" s="510"/>
      <c r="BP97" s="510"/>
      <c r="BQ97" s="528"/>
      <c r="BR97" s="524"/>
      <c r="BS97" s="510"/>
      <c r="BT97" s="510"/>
      <c r="BU97" s="510"/>
      <c r="BV97" s="510"/>
      <c r="BW97" s="510"/>
      <c r="BX97" s="511"/>
      <c r="BY97" s="84"/>
      <c r="BZ97" s="84"/>
      <c r="CA97" s="84"/>
      <c r="CB97" s="84"/>
      <c r="CC97" s="84"/>
      <c r="CD97" s="84"/>
      <c r="CE97" s="84"/>
      <c r="CF97" s="84"/>
      <c r="CG97" s="84"/>
      <c r="CH97" s="84"/>
      <c r="CI97" s="84"/>
      <c r="CJ97" s="84"/>
      <c r="CK97" s="84"/>
      <c r="CL97" s="84"/>
      <c r="CM97" s="84"/>
      <c r="CN97" s="84"/>
      <c r="CO97" s="84"/>
      <c r="CP97" s="84"/>
      <c r="CQ97" s="84"/>
      <c r="CR97" s="84"/>
      <c r="CS97" s="84"/>
      <c r="CT97" s="84"/>
      <c r="CU97" s="84"/>
      <c r="CV97" s="84"/>
      <c r="CW97" s="84"/>
      <c r="CX97" s="84"/>
      <c r="CY97" s="84"/>
      <c r="CZ97" s="84"/>
    </row>
    <row r="98" s="384" customFormat="true" ht="15" customHeight="true" x14ac:dyDescent="0.2">
      <c r="A98" s="635"/>
      <c r="B98" s="454"/>
      <c r="C98" s="480"/>
      <c r="D98" s="478"/>
      <c r="E98" s="478"/>
      <c r="F98" s="478"/>
      <c r="G98" s="482"/>
      <c r="H98" s="479"/>
      <c r="I98" s="478"/>
      <c r="J98" s="478"/>
      <c r="K98" s="478"/>
      <c r="L98" s="481"/>
      <c r="M98" s="480"/>
      <c r="N98" s="478"/>
      <c r="O98" s="478"/>
      <c r="P98" s="478"/>
      <c r="Q98" s="482"/>
      <c r="R98" s="480"/>
      <c r="S98" s="478"/>
      <c r="T98" s="478"/>
      <c r="U98" s="478"/>
      <c r="V98" s="478"/>
      <c r="W98" s="478"/>
      <c r="X98" s="48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421"/>
      <c r="BA98" s="762"/>
      <c r="BB98" s="641"/>
      <c r="BC98" s="524"/>
      <c r="BD98" s="510"/>
      <c r="BE98" s="510"/>
      <c r="BF98" s="510"/>
      <c r="BG98" s="528"/>
      <c r="BH98" s="524"/>
      <c r="BI98" s="510"/>
      <c r="BJ98" s="510"/>
      <c r="BK98" s="510"/>
      <c r="BL98" s="528"/>
      <c r="BM98" s="524"/>
      <c r="BN98" s="510"/>
      <c r="BO98" s="510"/>
      <c r="BP98" s="510"/>
      <c r="BQ98" s="528"/>
      <c r="BR98" s="524"/>
      <c r="BS98" s="510"/>
      <c r="BT98" s="510"/>
      <c r="BU98" s="510"/>
      <c r="BV98" s="510"/>
      <c r="BW98" s="510"/>
      <c r="BX98" s="511"/>
      <c r="BY98" s="84"/>
      <c r="BZ98" s="84"/>
      <c r="CA98" s="84"/>
      <c r="CB98" s="84"/>
      <c r="CC98" s="84"/>
      <c r="CD98" s="84"/>
      <c r="CE98" s="84"/>
      <c r="CF98" s="84"/>
      <c r="CG98" s="84"/>
      <c r="CH98" s="84"/>
      <c r="CI98" s="84"/>
      <c r="CJ98" s="84"/>
      <c r="CK98" s="84"/>
      <c r="CL98" s="84"/>
      <c r="CM98" s="84"/>
      <c r="CN98" s="84"/>
      <c r="CO98" s="84"/>
      <c r="CP98" s="84"/>
      <c r="CQ98" s="84"/>
      <c r="CR98" s="84"/>
      <c r="CS98" s="84"/>
      <c r="CT98" s="84"/>
      <c r="CU98" s="84"/>
      <c r="CV98" s="84"/>
      <c r="CW98" s="84"/>
      <c r="CX98" s="84"/>
      <c r="CY98" s="84"/>
      <c r="CZ98" s="84"/>
    </row>
    <row r="99" s="384" customFormat="true" ht="15" customHeight="true" x14ac:dyDescent="0.2">
      <c r="A99" s="635"/>
      <c r="B99" s="454"/>
      <c r="C99" s="480"/>
      <c r="D99" s="478"/>
      <c r="E99" s="478"/>
      <c r="F99" s="478"/>
      <c r="G99" s="482"/>
      <c r="H99" s="479"/>
      <c r="I99" s="478"/>
      <c r="J99" s="478"/>
      <c r="K99" s="478"/>
      <c r="L99" s="481"/>
      <c r="M99" s="480"/>
      <c r="N99" s="478"/>
      <c r="O99" s="478"/>
      <c r="P99" s="478"/>
      <c r="Q99" s="482"/>
      <c r="R99" s="480"/>
      <c r="S99" s="478"/>
      <c r="T99" s="478"/>
      <c r="U99" s="478"/>
      <c r="V99" s="478"/>
      <c r="W99" s="478"/>
      <c r="X99" s="48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421"/>
      <c r="BA99" s="762"/>
      <c r="BB99" s="641"/>
      <c r="BC99" s="524"/>
      <c r="BD99" s="510"/>
      <c r="BE99" s="510"/>
      <c r="BF99" s="510"/>
      <c r="BG99" s="528"/>
      <c r="BH99" s="524"/>
      <c r="BI99" s="510"/>
      <c r="BJ99" s="510"/>
      <c r="BK99" s="510"/>
      <c r="BL99" s="528"/>
      <c r="BM99" s="524"/>
      <c r="BN99" s="510"/>
      <c r="BO99" s="510"/>
      <c r="BP99" s="510"/>
      <c r="BQ99" s="528"/>
      <c r="BR99" s="524"/>
      <c r="BS99" s="510"/>
      <c r="BT99" s="510"/>
      <c r="BU99" s="510"/>
      <c r="BV99" s="510"/>
      <c r="BW99" s="510"/>
      <c r="BX99" s="511"/>
      <c r="BY99" s="84"/>
      <c r="BZ99" s="84"/>
      <c r="CA99" s="84"/>
      <c r="CB99" s="84"/>
      <c r="CC99" s="84"/>
      <c r="CD99" s="84"/>
      <c r="CE99" s="84"/>
      <c r="CF99" s="84"/>
      <c r="CG99" s="84"/>
      <c r="CH99" s="84"/>
      <c r="CI99" s="84"/>
      <c r="CJ99" s="84"/>
      <c r="CK99" s="84"/>
      <c r="CL99" s="84"/>
      <c r="CM99" s="84"/>
      <c r="CN99" s="84"/>
      <c r="CO99" s="84"/>
      <c r="CP99" s="84"/>
      <c r="CQ99" s="84"/>
      <c r="CR99" s="84"/>
      <c r="CS99" s="84"/>
      <c r="CT99" s="84"/>
      <c r="CU99" s="84"/>
      <c r="CV99" s="84"/>
      <c r="CW99" s="84"/>
      <c r="CX99" s="84"/>
      <c r="CY99" s="84"/>
      <c r="CZ99" s="84"/>
    </row>
    <row r="100" s="384" customFormat="true" ht="15" customHeight="true" x14ac:dyDescent="0.2">
      <c r="A100" s="635"/>
      <c r="B100" s="454"/>
      <c r="C100" s="480"/>
      <c r="D100" s="478"/>
      <c r="E100" s="478"/>
      <c r="F100" s="478"/>
      <c r="G100" s="482"/>
      <c r="H100" s="479"/>
      <c r="I100" s="478"/>
      <c r="J100" s="478"/>
      <c r="K100" s="478"/>
      <c r="L100" s="481"/>
      <c r="M100" s="480"/>
      <c r="N100" s="478"/>
      <c r="O100" s="478"/>
      <c r="P100" s="478"/>
      <c r="Q100" s="482"/>
      <c r="R100" s="480"/>
      <c r="S100" s="478"/>
      <c r="T100" s="478"/>
      <c r="U100" s="478"/>
      <c r="V100" s="478"/>
      <c r="W100" s="478"/>
      <c r="X100" s="48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421"/>
      <c r="BA100" s="762"/>
      <c r="BB100" s="641"/>
      <c r="BC100" s="524"/>
      <c r="BD100" s="510"/>
      <c r="BE100" s="510"/>
      <c r="BF100" s="510"/>
      <c r="BG100" s="528"/>
      <c r="BH100" s="524"/>
      <c r="BI100" s="510"/>
      <c r="BJ100" s="510"/>
      <c r="BK100" s="510"/>
      <c r="BL100" s="528"/>
      <c r="BM100" s="524"/>
      <c r="BN100" s="510"/>
      <c r="BO100" s="510"/>
      <c r="BP100" s="510"/>
      <c r="BQ100" s="528"/>
      <c r="BR100" s="524"/>
      <c r="BS100" s="510"/>
      <c r="BT100" s="510"/>
      <c r="BU100" s="510"/>
      <c r="BV100" s="510"/>
      <c r="BW100" s="510"/>
      <c r="BX100" s="511"/>
      <c r="BY100" s="84"/>
      <c r="BZ100" s="84"/>
      <c r="CA100" s="84"/>
      <c r="CB100" s="84"/>
      <c r="CC100" s="84"/>
      <c r="CD100" s="84"/>
      <c r="CE100" s="84"/>
      <c r="CF100" s="84"/>
      <c r="CG100" s="84"/>
      <c r="CH100" s="84"/>
      <c r="CI100" s="84"/>
      <c r="CJ100" s="84"/>
      <c r="CK100" s="84"/>
      <c r="CL100" s="84"/>
      <c r="CM100" s="84"/>
      <c r="CN100" s="84"/>
      <c r="CO100" s="84"/>
      <c r="CP100" s="84"/>
      <c r="CQ100" s="84"/>
      <c r="CR100" s="84"/>
      <c r="CS100" s="84"/>
      <c r="CT100" s="84"/>
      <c r="CU100" s="84"/>
      <c r="CV100" s="84"/>
      <c r="CW100" s="84"/>
      <c r="CX100" s="84"/>
      <c r="CY100" s="84"/>
      <c r="CZ100" s="84"/>
    </row>
    <row r="101" s="384" customFormat="true" ht="15" customHeight="true" x14ac:dyDescent="0.2">
      <c r="A101" s="635"/>
      <c r="B101" s="454"/>
      <c r="C101" s="480"/>
      <c r="D101" s="478"/>
      <c r="E101" s="478"/>
      <c r="F101" s="478"/>
      <c r="G101" s="482"/>
      <c r="H101" s="479"/>
      <c r="I101" s="478"/>
      <c r="J101" s="478"/>
      <c r="K101" s="478"/>
      <c r="L101" s="481"/>
      <c r="M101" s="480"/>
      <c r="N101" s="478"/>
      <c r="O101" s="478"/>
      <c r="P101" s="478"/>
      <c r="Q101" s="482"/>
      <c r="R101" s="480"/>
      <c r="S101" s="478"/>
      <c r="T101" s="478"/>
      <c r="U101" s="478"/>
      <c r="V101" s="478"/>
      <c r="W101" s="478"/>
      <c r="X101" s="48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421"/>
      <c r="BA101" s="762"/>
      <c r="BB101" s="641"/>
      <c r="BC101" s="524"/>
      <c r="BD101" s="510"/>
      <c r="BE101" s="510"/>
      <c r="BF101" s="510"/>
      <c r="BG101" s="528"/>
      <c r="BH101" s="524"/>
      <c r="BI101" s="510"/>
      <c r="BJ101" s="510"/>
      <c r="BK101" s="510"/>
      <c r="BL101" s="528"/>
      <c r="BM101" s="524"/>
      <c r="BN101" s="510"/>
      <c r="BO101" s="510"/>
      <c r="BP101" s="510"/>
      <c r="BQ101" s="528"/>
      <c r="BR101" s="524"/>
      <c r="BS101" s="510"/>
      <c r="BT101" s="510"/>
      <c r="BU101" s="510"/>
      <c r="BV101" s="510"/>
      <c r="BW101" s="510"/>
      <c r="BX101" s="511"/>
      <c r="BY101" s="84"/>
      <c r="BZ101" s="84"/>
      <c r="CA101" s="84"/>
      <c r="CB101" s="84"/>
      <c r="CC101" s="84"/>
      <c r="CD101" s="84"/>
      <c r="CE101" s="84"/>
      <c r="CF101" s="84"/>
      <c r="CG101" s="84"/>
      <c r="CH101" s="84"/>
      <c r="CI101" s="84"/>
      <c r="CJ101" s="84"/>
      <c r="CK101" s="84"/>
      <c r="CL101" s="84"/>
      <c r="CM101" s="84"/>
      <c r="CN101" s="84"/>
      <c r="CO101" s="84"/>
      <c r="CP101" s="84"/>
      <c r="CQ101" s="84"/>
      <c r="CR101" s="84"/>
      <c r="CS101" s="84"/>
      <c r="CT101" s="84"/>
      <c r="CU101" s="84"/>
      <c r="CV101" s="84"/>
      <c r="CW101" s="84"/>
      <c r="CX101" s="84"/>
      <c r="CY101" s="84"/>
      <c r="CZ101" s="84"/>
    </row>
    <row r="102" s="384" customFormat="true" ht="15" customHeight="true" x14ac:dyDescent="0.2">
      <c r="A102" s="635"/>
      <c r="B102" s="454"/>
      <c r="C102" s="480"/>
      <c r="D102" s="478"/>
      <c r="E102" s="478"/>
      <c r="F102" s="478"/>
      <c r="G102" s="482"/>
      <c r="H102" s="479"/>
      <c r="I102" s="478"/>
      <c r="J102" s="478"/>
      <c r="K102" s="478"/>
      <c r="L102" s="481"/>
      <c r="M102" s="480"/>
      <c r="N102" s="478"/>
      <c r="O102" s="478"/>
      <c r="P102" s="478"/>
      <c r="Q102" s="482"/>
      <c r="R102" s="480"/>
      <c r="S102" s="478"/>
      <c r="T102" s="478"/>
      <c r="U102" s="478"/>
      <c r="V102" s="478"/>
      <c r="W102" s="478"/>
      <c r="X102" s="48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421"/>
      <c r="BA102" s="762"/>
      <c r="BB102" s="641"/>
      <c r="BC102" s="524"/>
      <c r="BD102" s="510"/>
      <c r="BE102" s="510"/>
      <c r="BF102" s="510"/>
      <c r="BG102" s="528"/>
      <c r="BH102" s="524"/>
      <c r="BI102" s="510"/>
      <c r="BJ102" s="510"/>
      <c r="BK102" s="510"/>
      <c r="BL102" s="528"/>
      <c r="BM102" s="524"/>
      <c r="BN102" s="510"/>
      <c r="BO102" s="510"/>
      <c r="BP102" s="510"/>
      <c r="BQ102" s="528"/>
      <c r="BR102" s="524"/>
      <c r="BS102" s="510"/>
      <c r="BT102" s="510"/>
      <c r="BU102" s="510"/>
      <c r="BV102" s="510"/>
      <c r="BW102" s="510"/>
      <c r="BX102" s="511"/>
      <c r="BY102" s="84"/>
      <c r="BZ102" s="84"/>
      <c r="CA102" s="84"/>
      <c r="CB102" s="84"/>
      <c r="CC102" s="84"/>
      <c r="CD102" s="84"/>
      <c r="CE102" s="84"/>
      <c r="CF102" s="84"/>
      <c r="CG102" s="84"/>
      <c r="CH102" s="84"/>
      <c r="CI102" s="84"/>
      <c r="CJ102" s="84"/>
      <c r="CK102" s="84"/>
      <c r="CL102" s="84"/>
      <c r="CM102" s="84"/>
      <c r="CN102" s="84"/>
      <c r="CO102" s="84"/>
      <c r="CP102" s="84"/>
      <c r="CQ102" s="84"/>
      <c r="CR102" s="84"/>
      <c r="CS102" s="84"/>
      <c r="CT102" s="84"/>
      <c r="CU102" s="84"/>
      <c r="CV102" s="84"/>
      <c r="CW102" s="84"/>
      <c r="CX102" s="84"/>
      <c r="CY102" s="84"/>
      <c r="CZ102" s="84"/>
    </row>
    <row r="103" s="384" customFormat="true" ht="15" customHeight="true" x14ac:dyDescent="0.2">
      <c r="A103" s="635"/>
      <c r="B103" s="454"/>
      <c r="C103" s="480"/>
      <c r="D103" s="478"/>
      <c r="E103" s="478"/>
      <c r="F103" s="478"/>
      <c r="G103" s="482"/>
      <c r="H103" s="479"/>
      <c r="I103" s="478"/>
      <c r="J103" s="478"/>
      <c r="K103" s="478"/>
      <c r="L103" s="481"/>
      <c r="M103" s="480"/>
      <c r="N103" s="478"/>
      <c r="O103" s="478"/>
      <c r="P103" s="478"/>
      <c r="Q103" s="482"/>
      <c r="R103" s="480"/>
      <c r="S103" s="478"/>
      <c r="T103" s="478"/>
      <c r="U103" s="478"/>
      <c r="V103" s="478"/>
      <c r="W103" s="478"/>
      <c r="X103" s="48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421"/>
      <c r="BA103" s="762"/>
      <c r="BB103" s="641"/>
      <c r="BC103" s="524"/>
      <c r="BD103" s="510"/>
      <c r="BE103" s="510"/>
      <c r="BF103" s="510"/>
      <c r="BG103" s="528"/>
      <c r="BH103" s="524"/>
      <c r="BI103" s="510"/>
      <c r="BJ103" s="510"/>
      <c r="BK103" s="510"/>
      <c r="BL103" s="528"/>
      <c r="BM103" s="524"/>
      <c r="BN103" s="510"/>
      <c r="BO103" s="510"/>
      <c r="BP103" s="510"/>
      <c r="BQ103" s="528"/>
      <c r="BR103" s="524"/>
      <c r="BS103" s="510"/>
      <c r="BT103" s="510"/>
      <c r="BU103" s="510"/>
      <c r="BV103" s="510"/>
      <c r="BW103" s="510"/>
      <c r="BX103" s="511"/>
      <c r="BY103" s="84"/>
      <c r="BZ103" s="84"/>
      <c r="CA103" s="84"/>
      <c r="CB103" s="84"/>
      <c r="CC103" s="84"/>
      <c r="CD103" s="84"/>
      <c r="CE103" s="84"/>
      <c r="CF103" s="84"/>
      <c r="CG103" s="84"/>
      <c r="CH103" s="84"/>
      <c r="CI103" s="84"/>
      <c r="CJ103" s="84"/>
      <c r="CK103" s="84"/>
      <c r="CL103" s="84"/>
      <c r="CM103" s="84"/>
      <c r="CN103" s="84"/>
      <c r="CO103" s="84"/>
      <c r="CP103" s="84"/>
      <c r="CQ103" s="84"/>
      <c r="CR103" s="84"/>
      <c r="CS103" s="84"/>
      <c r="CT103" s="84"/>
      <c r="CU103" s="84"/>
      <c r="CV103" s="84"/>
      <c r="CW103" s="84"/>
      <c r="CX103" s="84"/>
      <c r="CY103" s="84"/>
      <c r="CZ103" s="84"/>
    </row>
    <row r="104" s="384" customFormat="true" ht="15" customHeight="true" x14ac:dyDescent="0.2">
      <c r="A104" s="635"/>
      <c r="B104" s="454"/>
      <c r="C104" s="480"/>
      <c r="D104" s="478"/>
      <c r="E104" s="478"/>
      <c r="F104" s="478"/>
      <c r="G104" s="482"/>
      <c r="H104" s="479"/>
      <c r="I104" s="478"/>
      <c r="J104" s="478"/>
      <c r="K104" s="478"/>
      <c r="L104" s="481"/>
      <c r="M104" s="480"/>
      <c r="N104" s="478"/>
      <c r="O104" s="478"/>
      <c r="P104" s="478"/>
      <c r="Q104" s="482"/>
      <c r="R104" s="480"/>
      <c r="S104" s="478"/>
      <c r="T104" s="478"/>
      <c r="U104" s="478"/>
      <c r="V104" s="478"/>
      <c r="W104" s="478"/>
      <c r="X104" s="48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421"/>
      <c r="BA104" s="762"/>
      <c r="BB104" s="641"/>
      <c r="BC104" s="524"/>
      <c r="BD104" s="510"/>
      <c r="BE104" s="510"/>
      <c r="BF104" s="510"/>
      <c r="BG104" s="528"/>
      <c r="BH104" s="524"/>
      <c r="BI104" s="510"/>
      <c r="BJ104" s="510"/>
      <c r="BK104" s="510"/>
      <c r="BL104" s="528"/>
      <c r="BM104" s="524"/>
      <c r="BN104" s="510"/>
      <c r="BO104" s="510"/>
      <c r="BP104" s="510"/>
      <c r="BQ104" s="528"/>
      <c r="BR104" s="524"/>
      <c r="BS104" s="510"/>
      <c r="BT104" s="510"/>
      <c r="BU104" s="510"/>
      <c r="BV104" s="510"/>
      <c r="BW104" s="510"/>
      <c r="BX104" s="511"/>
      <c r="BY104" s="84"/>
      <c r="BZ104" s="84"/>
      <c r="CA104" s="84"/>
      <c r="CB104" s="84"/>
      <c r="CC104" s="84"/>
      <c r="CD104" s="84"/>
      <c r="CE104" s="84"/>
      <c r="CF104" s="84"/>
      <c r="CG104" s="84"/>
      <c r="CH104" s="84"/>
      <c r="CI104" s="84"/>
      <c r="CJ104" s="84"/>
      <c r="CK104" s="84"/>
      <c r="CL104" s="84"/>
      <c r="CM104" s="84"/>
      <c r="CN104" s="84"/>
      <c r="CO104" s="84"/>
      <c r="CP104" s="84"/>
      <c r="CQ104" s="84"/>
      <c r="CR104" s="84"/>
      <c r="CS104" s="84"/>
      <c r="CT104" s="84"/>
      <c r="CU104" s="84"/>
      <c r="CV104" s="84"/>
      <c r="CW104" s="84"/>
      <c r="CX104" s="84"/>
      <c r="CY104" s="84"/>
      <c r="CZ104" s="84"/>
    </row>
    <row r="105" s="384" customFormat="true" ht="15" customHeight="true" x14ac:dyDescent="0.2">
      <c r="A105" s="631"/>
      <c r="B105" s="455"/>
      <c r="C105" s="485"/>
      <c r="D105" s="483"/>
      <c r="E105" s="483"/>
      <c r="F105" s="483"/>
      <c r="G105" s="487"/>
      <c r="H105" s="484"/>
      <c r="I105" s="483"/>
      <c r="J105" s="483"/>
      <c r="K105" s="483"/>
      <c r="L105" s="486"/>
      <c r="M105" s="485"/>
      <c r="N105" s="483"/>
      <c r="O105" s="483"/>
      <c r="P105" s="483"/>
      <c r="Q105" s="487"/>
      <c r="R105" s="485"/>
      <c r="S105" s="483"/>
      <c r="T105" s="483"/>
      <c r="U105" s="483"/>
      <c r="V105" s="483"/>
      <c r="W105" s="483"/>
      <c r="X105" s="486"/>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421"/>
      <c r="BA105" s="762"/>
      <c r="BB105" s="641"/>
      <c r="BC105" s="527"/>
      <c r="BD105" s="526"/>
      <c r="BE105" s="526"/>
      <c r="BF105" s="526"/>
      <c r="BG105" s="530"/>
      <c r="BH105" s="527"/>
      <c r="BI105" s="526"/>
      <c r="BJ105" s="526"/>
      <c r="BK105" s="526"/>
      <c r="BL105" s="530"/>
      <c r="BM105" s="527"/>
      <c r="BN105" s="526"/>
      <c r="BO105" s="526"/>
      <c r="BP105" s="526"/>
      <c r="BQ105" s="530"/>
      <c r="BR105" s="527"/>
      <c r="BS105" s="526"/>
      <c r="BT105" s="526"/>
      <c r="BU105" s="526"/>
      <c r="BV105" s="526"/>
      <c r="BW105" s="526"/>
      <c r="BX105" s="529"/>
      <c r="BY105" s="84"/>
      <c r="BZ105" s="84"/>
      <c r="CA105" s="84"/>
      <c r="CB105" s="84"/>
      <c r="CC105" s="84"/>
      <c r="CD105" s="84"/>
      <c r="CE105" s="84"/>
      <c r="CF105" s="84"/>
      <c r="CG105" s="84"/>
      <c r="CH105" s="84"/>
      <c r="CI105" s="84"/>
      <c r="CJ105" s="84"/>
      <c r="CK105" s="84"/>
      <c r="CL105" s="84"/>
      <c r="CM105" s="84"/>
      <c r="CN105" s="84"/>
      <c r="CO105" s="84"/>
      <c r="CP105" s="84"/>
      <c r="CQ105" s="84"/>
      <c r="CR105" s="84"/>
      <c r="CS105" s="84"/>
      <c r="CT105" s="84"/>
      <c r="CU105" s="84"/>
      <c r="CV105" s="84"/>
      <c r="CW105" s="84"/>
      <c r="CX105" s="84"/>
      <c r="CY105" s="84"/>
      <c r="CZ105" s="84"/>
    </row>
    <row r="106" s="384" customFormat="true" ht="250.15" customHeight="true" x14ac:dyDescent="0.2">
      <c r="A106" s="503"/>
      <c r="B106" s="503"/>
      <c r="C106" s="503"/>
      <c r="D106" s="503"/>
      <c r="E106" s="503"/>
      <c r="F106" s="503"/>
      <c r="G106" s="503"/>
      <c r="H106" s="503"/>
      <c r="I106" s="503"/>
      <c r="J106" s="503"/>
      <c r="K106" s="503"/>
      <c r="L106" s="503"/>
      <c r="M106" s="503"/>
      <c r="N106" s="503"/>
      <c r="O106" s="503"/>
      <c r="P106" s="503"/>
      <c r="Q106" s="503"/>
      <c r="R106" s="503"/>
      <c r="S106" s="503"/>
      <c r="T106" s="503"/>
      <c r="U106" s="503"/>
      <c r="V106" s="503"/>
      <c r="W106" s="503"/>
      <c r="X106" s="503"/>
      <c r="Y106" s="421"/>
      <c r="Z106" s="421"/>
      <c r="AA106" s="421"/>
      <c r="AB106" s="421"/>
      <c r="AC106" s="421"/>
      <c r="AD106" s="421"/>
      <c r="AE106" s="421"/>
      <c r="AF106" s="421"/>
      <c r="AG106" s="421"/>
      <c r="AH106" s="421"/>
      <c r="AI106" s="421"/>
      <c r="AJ106" s="421"/>
      <c r="AK106" s="421"/>
      <c r="AL106" s="421"/>
      <c r="AM106" s="421"/>
      <c r="AN106" s="421"/>
      <c r="AO106" s="421"/>
      <c r="AP106" s="421"/>
      <c r="AQ106" s="421"/>
      <c r="AR106" s="421"/>
      <c r="AS106" s="421"/>
      <c r="AT106" s="421"/>
      <c r="AU106" s="421"/>
      <c r="AV106" s="421"/>
      <c r="AW106" s="421"/>
      <c r="AX106" s="421"/>
      <c r="AY106" s="421"/>
      <c r="AZ106" s="421"/>
      <c r="BA106" s="503"/>
      <c r="BB106" s="504"/>
      <c r="BC106" s="504"/>
      <c r="BD106" s="504"/>
      <c r="BE106" s="504"/>
      <c r="BF106" s="504"/>
      <c r="BG106" s="504"/>
      <c r="BH106" s="504"/>
      <c r="BI106" s="504"/>
      <c r="BJ106" s="504"/>
      <c r="BK106" s="504"/>
      <c r="BL106" s="504"/>
      <c r="BM106" s="504"/>
      <c r="BN106" s="504"/>
      <c r="BO106" s="504"/>
      <c r="BP106" s="504"/>
      <c r="BQ106" s="504"/>
      <c r="BR106" s="504"/>
      <c r="BS106" s="504"/>
      <c r="BT106" s="504"/>
      <c r="BU106" s="504"/>
      <c r="BV106" s="504"/>
      <c r="BW106" s="504"/>
      <c r="BX106" s="503"/>
      <c r="BY106" s="421"/>
      <c r="BZ106" s="421"/>
      <c r="CA106" s="421"/>
      <c r="CB106" s="421"/>
      <c r="CC106" s="421"/>
      <c r="CD106" s="421"/>
      <c r="CE106" s="421"/>
      <c r="CF106" s="421"/>
      <c r="CG106" s="421"/>
      <c r="CH106" s="421"/>
      <c r="CI106" s="421"/>
      <c r="CJ106" s="421"/>
      <c r="CK106" s="421"/>
      <c r="CL106" s="421"/>
      <c r="CM106" s="421"/>
      <c r="CN106" s="421"/>
      <c r="CO106" s="421"/>
      <c r="CP106" s="421"/>
      <c r="CQ106" s="421"/>
      <c r="CR106" s="421"/>
      <c r="CS106" s="421"/>
      <c r="CT106" s="421"/>
      <c r="CU106" s="421"/>
      <c r="CV106" s="421"/>
      <c r="CW106" s="421"/>
      <c r="CX106" s="421"/>
      <c r="CY106" s="421"/>
      <c r="CZ106" s="421"/>
    </row>
    <row r="107" s="377" customFormat="true" ht="18" customHeight="true" x14ac:dyDescent="0.2">
      <c r="A107" s="366"/>
      <c r="B107" s="366"/>
      <c r="C107" s="490"/>
      <c r="D107" s="490"/>
      <c r="E107" s="490"/>
      <c r="F107" s="490"/>
      <c r="G107" s="490"/>
      <c r="H107" s="383"/>
      <c r="I107" s="383"/>
      <c r="J107" s="383"/>
      <c r="K107" s="383"/>
      <c r="L107" s="383"/>
      <c r="M107" s="383"/>
      <c r="N107" s="383"/>
      <c r="O107" s="383"/>
      <c r="P107" s="383"/>
      <c r="Q107" s="383"/>
      <c r="R107" s="383"/>
      <c r="S107" s="383"/>
      <c r="T107" s="383"/>
      <c r="U107" s="383"/>
      <c r="Y107" s="417"/>
      <c r="Z107" s="417"/>
      <c r="AA107" s="417"/>
      <c r="AB107" s="417"/>
      <c r="AC107" s="417"/>
      <c r="AD107" s="417"/>
      <c r="AE107" s="417"/>
      <c r="AF107" s="417"/>
      <c r="AG107" s="417"/>
      <c r="AH107" s="417"/>
      <c r="AI107" s="417"/>
      <c r="AJ107" s="417"/>
      <c r="AK107" s="417"/>
      <c r="AL107" s="417"/>
      <c r="AM107" s="417"/>
      <c r="AN107" s="417"/>
      <c r="AO107" s="417"/>
      <c r="AP107" s="417"/>
      <c r="AQ107" s="417"/>
      <c r="AR107" s="417"/>
      <c r="AS107" s="417"/>
      <c r="AT107" s="417"/>
      <c r="AU107" s="417"/>
      <c r="AV107" s="417"/>
      <c r="AW107" s="417"/>
      <c r="AX107" s="417"/>
      <c r="AY107" s="417"/>
      <c r="AZ107" s="417"/>
      <c r="BB107" s="388"/>
      <c r="BY107" s="417"/>
      <c r="BZ107" s="417"/>
      <c r="CA107" s="417"/>
      <c r="CB107" s="417"/>
      <c r="CC107" s="417"/>
      <c r="CD107" s="417"/>
      <c r="CE107" s="417"/>
      <c r="CF107" s="417"/>
      <c r="CG107" s="417"/>
      <c r="CH107" s="417"/>
      <c r="CI107" s="417"/>
      <c r="CJ107" s="417"/>
      <c r="CK107" s="417"/>
      <c r="CL107" s="417"/>
      <c r="CM107" s="417"/>
      <c r="CN107" s="417"/>
      <c r="CO107" s="417"/>
      <c r="CP107" s="417"/>
      <c r="CQ107" s="417"/>
      <c r="CR107" s="417"/>
      <c r="CS107" s="417"/>
      <c r="CT107" s="417"/>
      <c r="CU107" s="417"/>
      <c r="CV107" s="417"/>
      <c r="CW107" s="417"/>
      <c r="CX107" s="417"/>
      <c r="CY107" s="417"/>
      <c r="CZ107" s="417"/>
    </row>
    <row r="108" s="377" customFormat="true" ht="22.5" customHeight="true" x14ac:dyDescent="0.35">
      <c r="A108" s="865" t="str">
        <f>A1026</f>
        <v>Central African Republic</v>
      </c>
      <c r="B108" s="866"/>
      <c r="C108" s="490"/>
      <c r="D108" s="490"/>
      <c r="E108" s="490"/>
      <c r="F108" s="490"/>
      <c r="G108" s="490"/>
      <c r="H108" s="383"/>
      <c r="I108" s="383"/>
      <c r="J108" s="383"/>
      <c r="K108" s="383"/>
      <c r="L108" s="383"/>
      <c r="M108" s="383"/>
      <c r="N108" s="383"/>
      <c r="O108" s="383"/>
      <c r="P108" s="383"/>
      <c r="Q108" s="383"/>
      <c r="R108" s="383"/>
      <c r="S108" s="383"/>
      <c r="T108" s="383"/>
      <c r="U108" s="383"/>
      <c r="Y108" s="417"/>
      <c r="Z108" s="417"/>
      <c r="AA108" s="417"/>
      <c r="AB108" s="417"/>
      <c r="AC108" s="417"/>
      <c r="AD108" s="417"/>
      <c r="AE108" s="417"/>
      <c r="AF108" s="417"/>
      <c r="AG108" s="417"/>
      <c r="AH108" s="417"/>
      <c r="AI108" s="417"/>
      <c r="AJ108" s="417"/>
      <c r="AK108" s="417"/>
      <c r="AL108" s="417"/>
      <c r="AM108" s="417"/>
      <c r="AN108" s="417"/>
      <c r="AO108" s="417"/>
      <c r="AP108" s="417"/>
      <c r="AQ108" s="417"/>
      <c r="AR108" s="417"/>
      <c r="AS108" s="417"/>
      <c r="AT108" s="417"/>
      <c r="AU108" s="417"/>
      <c r="AV108" s="417"/>
      <c r="AW108" s="417"/>
      <c r="AX108" s="417"/>
      <c r="AY108" s="417"/>
      <c r="AZ108" s="417"/>
      <c r="BB108" s="388"/>
      <c r="BY108" s="417"/>
      <c r="BZ108" s="417"/>
      <c r="CA108" s="417"/>
      <c r="CB108" s="417"/>
      <c r="CC108" s="417"/>
      <c r="CD108" s="417"/>
      <c r="CE108" s="417"/>
      <c r="CF108" s="417"/>
      <c r="CG108" s="417"/>
      <c r="CH108" s="417"/>
      <c r="CI108" s="417"/>
      <c r="CJ108" s="417"/>
      <c r="CK108" s="417"/>
      <c r="CL108" s="417"/>
      <c r="CM108" s="417"/>
      <c r="CN108" s="417"/>
      <c r="CO108" s="417"/>
      <c r="CP108" s="417"/>
      <c r="CQ108" s="417"/>
      <c r="CR108" s="417"/>
      <c r="CS108" s="417"/>
      <c r="CT108" s="417"/>
      <c r="CU108" s="417"/>
      <c r="CV108" s="417"/>
      <c r="CW108" s="417"/>
      <c r="CX108" s="417"/>
      <c r="CY108" s="417"/>
      <c r="CZ108" s="417"/>
    </row>
    <row r="109" s="377" customFormat="true" ht="22.5" customHeight="true" x14ac:dyDescent="0.35">
      <c r="A109" s="392" t="str">
        <f>A1034</f>
        <v>2019</v>
      </c>
      <c r="B109" s="393"/>
      <c r="C109" s="490"/>
      <c r="D109" s="490"/>
      <c r="E109" s="490"/>
      <c r="F109" s="490"/>
      <c r="G109" s="490"/>
      <c r="H109" s="383"/>
      <c r="I109" s="383"/>
      <c r="J109" s="383"/>
      <c r="K109" s="383"/>
      <c r="L109" s="383"/>
      <c r="M109" s="383"/>
      <c r="N109" s="383"/>
      <c r="O109" s="383"/>
      <c r="P109" s="383"/>
      <c r="Q109" s="383"/>
      <c r="R109" s="383"/>
      <c r="S109" s="383"/>
      <c r="T109" s="383"/>
      <c r="U109" s="383"/>
      <c r="Y109" s="417"/>
      <c r="Z109" s="417"/>
      <c r="AA109" s="417"/>
      <c r="AB109" s="417"/>
      <c r="AC109" s="417"/>
      <c r="AD109" s="417"/>
      <c r="AE109" s="417"/>
      <c r="AF109" s="417"/>
      <c r="AG109" s="417"/>
      <c r="AH109" s="417"/>
      <c r="AI109" s="417"/>
      <c r="AJ109" s="417"/>
      <c r="AK109" s="417"/>
      <c r="AL109" s="417"/>
      <c r="AM109" s="417"/>
      <c r="AN109" s="417"/>
      <c r="AO109" s="417"/>
      <c r="AP109" s="417"/>
      <c r="AQ109" s="417"/>
      <c r="AR109" s="417"/>
      <c r="AS109" s="417"/>
      <c r="AT109" s="417"/>
      <c r="AU109" s="417"/>
      <c r="AV109" s="417"/>
      <c r="AW109" s="417"/>
      <c r="AX109" s="417"/>
      <c r="AY109" s="417"/>
      <c r="AZ109" s="417"/>
      <c r="BB109" s="388"/>
      <c r="BY109" s="417"/>
      <c r="BZ109" s="417"/>
      <c r="CA109" s="417"/>
      <c r="CB109" s="417"/>
      <c r="CC109" s="417"/>
      <c r="CD109" s="417"/>
      <c r="CE109" s="417"/>
      <c r="CF109" s="417"/>
      <c r="CG109" s="417"/>
      <c r="CH109" s="417"/>
      <c r="CI109" s="417"/>
      <c r="CJ109" s="417"/>
      <c r="CK109" s="417"/>
      <c r="CL109" s="417"/>
      <c r="CM109" s="417"/>
      <c r="CN109" s="417"/>
      <c r="CO109" s="417"/>
      <c r="CP109" s="417"/>
      <c r="CQ109" s="417"/>
      <c r="CR109" s="417"/>
      <c r="CS109" s="417"/>
      <c r="CT109" s="417"/>
      <c r="CU109" s="417"/>
      <c r="CV109" s="417"/>
      <c r="CW109" s="417"/>
      <c r="CX109" s="417"/>
      <c r="CY109" s="417"/>
      <c r="CZ109" s="417"/>
    </row>
    <row r="110" s="377" customFormat="true" ht="23.85" customHeight="true" x14ac:dyDescent="0.35">
      <c r="A110" s="394" t="s">
        <v>99</v>
      </c>
      <c r="B110" s="395"/>
      <c r="C110" s="490"/>
      <c r="D110" s="490"/>
      <c r="E110" s="490"/>
      <c r="F110" s="490"/>
      <c r="G110" s="490"/>
      <c r="H110" s="383"/>
      <c r="I110" s="383"/>
      <c r="J110" s="383"/>
      <c r="K110" s="383"/>
      <c r="L110" s="383"/>
      <c r="M110" s="383"/>
      <c r="N110" s="383"/>
      <c r="O110" s="383"/>
      <c r="P110" s="383"/>
      <c r="Q110" s="383"/>
      <c r="R110" s="383"/>
      <c r="S110" s="383"/>
      <c r="T110" s="383"/>
      <c r="U110" s="383"/>
      <c r="Y110" s="417"/>
      <c r="Z110" s="417"/>
      <c r="AA110" s="417"/>
      <c r="AB110" s="417"/>
      <c r="AC110" s="417"/>
      <c r="AD110" s="417"/>
      <c r="AE110" s="417"/>
      <c r="AF110" s="417"/>
      <c r="AG110" s="417"/>
      <c r="AH110" s="417"/>
      <c r="AI110" s="417"/>
      <c r="AJ110" s="417"/>
      <c r="AK110" s="417"/>
      <c r="AL110" s="417"/>
      <c r="AM110" s="417"/>
      <c r="AN110" s="417"/>
      <c r="AO110" s="417"/>
      <c r="AP110" s="417"/>
      <c r="AQ110" s="417"/>
      <c r="AR110" s="417"/>
      <c r="AS110" s="417"/>
      <c r="AT110" s="417"/>
      <c r="AU110" s="417"/>
      <c r="AV110" s="417"/>
      <c r="AW110" s="417"/>
      <c r="AX110" s="417"/>
      <c r="AY110" s="417"/>
      <c r="AZ110" s="417"/>
      <c r="BB110" s="388"/>
      <c r="BY110" s="417"/>
      <c r="BZ110" s="417"/>
      <c r="CA110" s="417"/>
      <c r="CB110" s="417"/>
      <c r="CC110" s="417"/>
      <c r="CD110" s="417"/>
      <c r="CE110" s="417"/>
      <c r="CF110" s="417"/>
      <c r="CG110" s="417"/>
      <c r="CH110" s="417"/>
      <c r="CI110" s="417"/>
      <c r="CJ110" s="417"/>
      <c r="CK110" s="417"/>
      <c r="CL110" s="417"/>
      <c r="CM110" s="417"/>
      <c r="CN110" s="417"/>
      <c r="CO110" s="417"/>
      <c r="CP110" s="417"/>
      <c r="CQ110" s="417"/>
      <c r="CR110" s="417"/>
      <c r="CS110" s="417"/>
      <c r="CT110" s="417"/>
      <c r="CU110" s="417"/>
      <c r="CV110" s="417"/>
      <c r="CW110" s="417"/>
      <c r="CX110" s="417"/>
      <c r="CY110" s="417"/>
      <c r="CZ110" s="417"/>
    </row>
    <row r="111" s="377" customFormat="true" ht="20.1" customHeight="true" x14ac:dyDescent="0.35">
      <c r="A111" s="396" t="s">
        <v>97</v>
      </c>
      <c r="B111" s="393"/>
      <c r="C111" s="490"/>
      <c r="D111" s="490"/>
      <c r="E111" s="490"/>
      <c r="F111" s="490"/>
      <c r="G111" s="490"/>
      <c r="H111" s="383"/>
      <c r="I111" s="383"/>
      <c r="J111" s="383"/>
      <c r="K111" s="383"/>
      <c r="L111" s="383"/>
      <c r="M111" s="383"/>
      <c r="N111" s="383"/>
      <c r="O111" s="383"/>
      <c r="P111" s="383"/>
      <c r="Q111" s="383"/>
      <c r="R111" s="383"/>
      <c r="S111" s="383"/>
      <c r="T111" s="383"/>
      <c r="U111" s="383"/>
      <c r="Y111" s="417"/>
      <c r="Z111" s="417"/>
      <c r="AA111" s="417"/>
      <c r="AB111" s="417"/>
      <c r="AC111" s="417"/>
      <c r="AD111" s="417"/>
      <c r="AE111" s="417"/>
      <c r="AF111" s="417"/>
      <c r="AG111" s="417"/>
      <c r="AH111" s="417"/>
      <c r="AI111" s="417"/>
      <c r="AJ111" s="417"/>
      <c r="AK111" s="417"/>
      <c r="AL111" s="417"/>
      <c r="AM111" s="417"/>
      <c r="AN111" s="417"/>
      <c r="AO111" s="417"/>
      <c r="AP111" s="417"/>
      <c r="AQ111" s="417"/>
      <c r="AR111" s="417"/>
      <c r="AS111" s="417"/>
      <c r="AT111" s="417"/>
      <c r="AU111" s="417"/>
      <c r="AV111" s="417"/>
      <c r="AW111" s="417"/>
      <c r="AX111" s="417"/>
      <c r="AY111" s="417"/>
      <c r="AZ111" s="417"/>
      <c r="BB111" s="388"/>
      <c r="BY111" s="417"/>
      <c r="BZ111" s="417"/>
      <c r="CA111" s="417"/>
      <c r="CB111" s="417"/>
      <c r="CC111" s="417"/>
      <c r="CD111" s="417"/>
      <c r="CE111" s="417"/>
      <c r="CF111" s="417"/>
      <c r="CG111" s="417"/>
      <c r="CH111" s="417"/>
      <c r="CI111" s="417"/>
      <c r="CJ111" s="417"/>
      <c r="CK111" s="417"/>
      <c r="CL111" s="417"/>
      <c r="CM111" s="417"/>
      <c r="CN111" s="417"/>
      <c r="CO111" s="417"/>
      <c r="CP111" s="417"/>
      <c r="CQ111" s="417"/>
      <c r="CR111" s="417"/>
      <c r="CS111" s="417"/>
      <c r="CT111" s="417"/>
      <c r="CU111" s="417"/>
      <c r="CV111" s="417"/>
      <c r="CW111" s="417"/>
      <c r="CX111" s="417"/>
      <c r="CY111" s="417"/>
      <c r="CZ111" s="417"/>
    </row>
    <row r="112" s="377" customFormat="true" ht="15" customHeight="true" x14ac:dyDescent="0.2">
      <c r="A112" s="638" t="s">
        <v>98</v>
      </c>
      <c r="B112" s="430"/>
      <c r="C112" s="490"/>
      <c r="D112" s="490"/>
      <c r="E112" s="490"/>
      <c r="F112" s="490"/>
      <c r="G112" s="490"/>
      <c r="H112" s="383"/>
      <c r="I112" s="383"/>
      <c r="J112" s="383"/>
      <c r="K112" s="383"/>
      <c r="L112" s="383"/>
      <c r="M112" s="383"/>
      <c r="N112" s="383"/>
      <c r="O112" s="383"/>
      <c r="P112" s="383"/>
      <c r="Q112" s="383"/>
      <c r="R112" s="383"/>
      <c r="S112" s="383"/>
      <c r="T112" s="383"/>
      <c r="U112" s="383"/>
      <c r="Y112" s="417"/>
      <c r="Z112" s="417"/>
      <c r="AA112" s="417"/>
      <c r="AB112" s="417"/>
      <c r="AC112" s="417"/>
      <c r="AD112" s="417"/>
      <c r="AE112" s="417"/>
      <c r="AF112" s="417"/>
      <c r="AG112" s="417"/>
      <c r="AH112" s="417"/>
      <c r="AI112" s="417"/>
      <c r="AJ112" s="417"/>
      <c r="AK112" s="417"/>
      <c r="AL112" s="417"/>
      <c r="AM112" s="417"/>
      <c r="AN112" s="417"/>
      <c r="AO112" s="417"/>
      <c r="AP112" s="417"/>
      <c r="AQ112" s="417"/>
      <c r="AR112" s="417"/>
      <c r="AS112" s="417"/>
      <c r="AT112" s="417"/>
      <c r="AU112" s="417"/>
      <c r="AV112" s="417"/>
      <c r="AW112" s="417"/>
      <c r="AX112" s="417"/>
      <c r="AY112" s="417"/>
      <c r="AZ112" s="417"/>
      <c r="BB112" s="388"/>
      <c r="BY112" s="417"/>
      <c r="BZ112" s="417"/>
      <c r="CA112" s="417"/>
      <c r="CB112" s="417"/>
      <c r="CC112" s="417"/>
      <c r="CD112" s="417"/>
      <c r="CE112" s="417"/>
      <c r="CF112" s="417"/>
      <c r="CG112" s="417"/>
      <c r="CH112" s="417"/>
      <c r="CI112" s="417"/>
      <c r="CJ112" s="417"/>
      <c r="CK112" s="417"/>
      <c r="CL112" s="417"/>
      <c r="CM112" s="417"/>
      <c r="CN112" s="417"/>
      <c r="CO112" s="417"/>
      <c r="CP112" s="417"/>
      <c r="CQ112" s="417"/>
      <c r="CR112" s="417"/>
      <c r="CS112" s="417"/>
      <c r="CT112" s="417"/>
      <c r="CU112" s="417"/>
      <c r="CV112" s="417"/>
      <c r="CW112" s="417"/>
      <c r="CX112" s="417"/>
      <c r="CY112" s="417"/>
      <c r="CZ112" s="417"/>
    </row>
    <row r="113" s="377" customFormat="true" ht="15" customHeight="true" x14ac:dyDescent="0.2">
      <c r="A113" s="406" t="s">
        <v>41</v>
      </c>
      <c r="B113" s="405"/>
      <c r="C113" s="490"/>
      <c r="D113" s="490"/>
      <c r="E113" s="490"/>
      <c r="F113" s="490"/>
      <c r="G113" s="490"/>
      <c r="H113" s="383"/>
      <c r="I113" s="383"/>
      <c r="J113" s="383"/>
      <c r="K113" s="383"/>
      <c r="L113" s="383"/>
      <c r="M113" s="383"/>
      <c r="N113" s="383"/>
      <c r="O113" s="383"/>
      <c r="P113" s="383"/>
      <c r="Q113" s="383"/>
      <c r="R113" s="383"/>
      <c r="S113" s="383"/>
      <c r="T113" s="383"/>
      <c r="U113" s="383"/>
      <c r="Y113" s="417"/>
      <c r="Z113" s="417"/>
      <c r="AA113" s="417"/>
      <c r="AB113" s="417"/>
      <c r="AC113" s="417"/>
      <c r="AD113" s="417"/>
      <c r="AE113" s="417"/>
      <c r="AF113" s="417"/>
      <c r="AG113" s="417"/>
      <c r="AH113" s="417"/>
      <c r="AI113" s="417"/>
      <c r="AJ113" s="417"/>
      <c r="AK113" s="417"/>
      <c r="AL113" s="417"/>
      <c r="AM113" s="417"/>
      <c r="AN113" s="417"/>
      <c r="AO113" s="417"/>
      <c r="AP113" s="417"/>
      <c r="AQ113" s="417"/>
      <c r="AR113" s="417"/>
      <c r="AS113" s="417"/>
      <c r="AT113" s="417"/>
      <c r="AU113" s="417"/>
      <c r="AV113" s="417"/>
      <c r="AW113" s="417"/>
      <c r="AX113" s="417"/>
      <c r="AY113" s="417"/>
      <c r="AZ113" s="417"/>
      <c r="BB113" s="388"/>
      <c r="BY113" s="417"/>
      <c r="BZ113" s="417"/>
      <c r="CA113" s="417"/>
      <c r="CB113" s="417"/>
      <c r="CC113" s="417"/>
      <c r="CD113" s="417"/>
      <c r="CE113" s="417"/>
      <c r="CF113" s="417"/>
      <c r="CG113" s="417"/>
      <c r="CH113" s="417"/>
      <c r="CI113" s="417"/>
      <c r="CJ113" s="417"/>
      <c r="CK113" s="417"/>
      <c r="CL113" s="417"/>
      <c r="CM113" s="417"/>
      <c r="CN113" s="417"/>
      <c r="CO113" s="417"/>
      <c r="CP113" s="417"/>
      <c r="CQ113" s="417"/>
      <c r="CR113" s="417"/>
      <c r="CS113" s="417"/>
      <c r="CT113" s="417"/>
      <c r="CU113" s="417"/>
      <c r="CV113" s="417"/>
      <c r="CW113" s="417"/>
      <c r="CX113" s="417"/>
      <c r="CY113" s="417"/>
      <c r="CZ113" s="417"/>
    </row>
    <row r="114" s="377" customFormat="true" ht="15" customHeight="true" x14ac:dyDescent="0.2">
      <c r="A114" s="404" t="s">
        <v>40</v>
      </c>
      <c r="B114" s="405"/>
      <c r="C114" s="490"/>
      <c r="D114" s="490"/>
      <c r="E114" s="490"/>
      <c r="F114" s="490"/>
      <c r="G114" s="490"/>
      <c r="H114" s="383"/>
      <c r="I114" s="383"/>
      <c r="J114" s="383"/>
      <c r="K114" s="383"/>
      <c r="L114" s="383"/>
      <c r="M114" s="383"/>
      <c r="N114" s="383"/>
      <c r="O114" s="383"/>
      <c r="P114" s="383"/>
      <c r="Q114" s="383"/>
      <c r="R114" s="383"/>
      <c r="S114" s="383"/>
      <c r="T114" s="383"/>
      <c r="U114" s="383"/>
      <c r="Y114" s="417"/>
      <c r="Z114" s="417"/>
      <c r="AA114" s="417"/>
      <c r="AB114" s="417"/>
      <c r="AC114" s="417"/>
      <c r="AD114" s="417"/>
      <c r="AE114" s="417"/>
      <c r="AF114" s="417"/>
      <c r="AG114" s="417"/>
      <c r="AH114" s="417"/>
      <c r="AI114" s="417"/>
      <c r="AJ114" s="417"/>
      <c r="AK114" s="417"/>
      <c r="AL114" s="417"/>
      <c r="AM114" s="417"/>
      <c r="AN114" s="417"/>
      <c r="AO114" s="417"/>
      <c r="AP114" s="417"/>
      <c r="AQ114" s="417"/>
      <c r="AR114" s="417"/>
      <c r="AS114" s="417"/>
      <c r="AT114" s="417"/>
      <c r="AU114" s="417"/>
      <c r="AV114" s="417"/>
      <c r="AW114" s="417"/>
      <c r="AX114" s="417"/>
      <c r="AY114" s="417"/>
      <c r="AZ114" s="417"/>
      <c r="BB114" s="388"/>
      <c r="BY114" s="417"/>
      <c r="BZ114" s="417"/>
      <c r="CA114" s="417"/>
      <c r="CB114" s="417"/>
      <c r="CC114" s="417"/>
      <c r="CD114" s="417"/>
      <c r="CE114" s="417"/>
      <c r="CF114" s="417"/>
      <c r="CG114" s="417"/>
      <c r="CH114" s="417"/>
      <c r="CI114" s="417"/>
      <c r="CJ114" s="417"/>
      <c r="CK114" s="417"/>
      <c r="CL114" s="417"/>
      <c r="CM114" s="417"/>
      <c r="CN114" s="417"/>
      <c r="CO114" s="417"/>
      <c r="CP114" s="417"/>
      <c r="CQ114" s="417"/>
      <c r="CR114" s="417"/>
      <c r="CS114" s="417"/>
      <c r="CT114" s="417"/>
      <c r="CU114" s="417"/>
      <c r="CV114" s="417"/>
      <c r="CW114" s="417"/>
      <c r="CX114" s="417"/>
      <c r="CY114" s="417"/>
      <c r="CZ114" s="417"/>
    </row>
    <row r="115" s="377" customFormat="true" ht="15" customHeight="true" x14ac:dyDescent="0.2">
      <c r="A115" s="404" t="s">
        <v>136</v>
      </c>
      <c r="B115" s="429" t="str">
        <f>A1025</f>
        <v>MICS19</v>
      </c>
      <c r="C115" s="490"/>
      <c r="D115" s="490"/>
      <c r="E115" s="490"/>
      <c r="F115" s="490"/>
      <c r="G115" s="490"/>
      <c r="H115" s="383"/>
      <c r="I115" s="383"/>
      <c r="J115" s="383"/>
      <c r="K115" s="383"/>
      <c r="L115" s="383"/>
      <c r="M115" s="383"/>
      <c r="N115" s="383"/>
      <c r="O115" s="383"/>
      <c r="P115" s="383"/>
      <c r="Q115" s="383"/>
      <c r="R115" s="383"/>
      <c r="S115" s="383"/>
      <c r="T115" s="383"/>
      <c r="U115" s="383"/>
      <c r="Y115" s="417"/>
      <c r="Z115" s="417"/>
      <c r="AA115" s="417"/>
      <c r="AB115" s="417"/>
      <c r="AC115" s="417"/>
      <c r="AD115" s="417"/>
      <c r="AE115" s="417"/>
      <c r="AF115" s="417"/>
      <c r="AG115" s="417"/>
      <c r="AH115" s="417"/>
      <c r="AI115" s="417"/>
      <c r="AJ115" s="417"/>
      <c r="AK115" s="417"/>
      <c r="AL115" s="417"/>
      <c r="AM115" s="417"/>
      <c r="AN115" s="417"/>
      <c r="AO115" s="417"/>
      <c r="AP115" s="417"/>
      <c r="AQ115" s="417"/>
      <c r="AR115" s="417"/>
      <c r="AS115" s="417"/>
      <c r="AT115" s="417"/>
      <c r="AU115" s="417"/>
      <c r="AV115" s="417"/>
      <c r="AW115" s="417"/>
      <c r="AX115" s="417"/>
      <c r="AY115" s="417"/>
      <c r="AZ115" s="417"/>
      <c r="BB115" s="388"/>
      <c r="BY115" s="417"/>
      <c r="BZ115" s="417"/>
      <c r="CA115" s="417"/>
      <c r="CB115" s="417"/>
      <c r="CC115" s="417"/>
      <c r="CD115" s="417"/>
      <c r="CE115" s="417"/>
      <c r="CF115" s="417"/>
      <c r="CG115" s="417"/>
      <c r="CH115" s="417"/>
      <c r="CI115" s="417"/>
      <c r="CJ115" s="417"/>
      <c r="CK115" s="417"/>
      <c r="CL115" s="417"/>
      <c r="CM115" s="417"/>
      <c r="CN115" s="417"/>
      <c r="CO115" s="417"/>
      <c r="CP115" s="417"/>
      <c r="CQ115" s="417"/>
      <c r="CR115" s="417"/>
      <c r="CS115" s="417"/>
      <c r="CT115" s="417"/>
      <c r="CU115" s="417"/>
      <c r="CV115" s="417"/>
      <c r="CW115" s="417"/>
      <c r="CX115" s="417"/>
      <c r="CY115" s="417"/>
      <c r="CZ115" s="417"/>
    </row>
    <row r="116" s="377" customFormat="true" ht="15" customHeight="true" x14ac:dyDescent="0.2">
      <c r="A116" s="488" t="str">
        <f>B1030</f>
        <v/>
      </c>
      <c r="B116" s="430"/>
      <c r="C116" s="490"/>
      <c r="D116" s="490"/>
      <c r="E116" s="490"/>
      <c r="F116" s="490"/>
      <c r="G116" s="490"/>
      <c r="H116" s="383"/>
      <c r="I116" s="383"/>
      <c r="J116" s="383"/>
      <c r="K116" s="383"/>
      <c r="L116" s="383"/>
      <c r="M116" s="383"/>
      <c r="N116" s="383"/>
      <c r="O116" s="383"/>
      <c r="P116" s="383"/>
      <c r="Q116" s="383"/>
      <c r="R116" s="383"/>
      <c r="S116" s="383"/>
      <c r="T116" s="383"/>
      <c r="U116" s="383"/>
      <c r="Y116" s="417"/>
      <c r="Z116" s="417"/>
      <c r="AA116" s="417"/>
      <c r="AB116" s="417"/>
      <c r="AC116" s="417"/>
      <c r="AD116" s="417"/>
      <c r="AE116" s="417"/>
      <c r="AF116" s="417"/>
      <c r="AG116" s="417"/>
      <c r="AH116" s="417"/>
      <c r="AI116" s="417"/>
      <c r="AJ116" s="417"/>
      <c r="AK116" s="417"/>
      <c r="AL116" s="417"/>
      <c r="AM116" s="417"/>
      <c r="AN116" s="417"/>
      <c r="AO116" s="417"/>
      <c r="AP116" s="417"/>
      <c r="AQ116" s="417"/>
      <c r="AR116" s="417"/>
      <c r="AS116" s="417"/>
      <c r="AT116" s="417"/>
      <c r="AU116" s="417"/>
      <c r="AV116" s="417"/>
      <c r="AW116" s="417"/>
      <c r="AX116" s="417"/>
      <c r="AY116" s="417"/>
      <c r="AZ116" s="417"/>
      <c r="BB116" s="388"/>
      <c r="BY116" s="417"/>
      <c r="BZ116" s="417"/>
      <c r="CA116" s="417"/>
      <c r="CB116" s="417"/>
      <c r="CC116" s="417"/>
      <c r="CD116" s="417"/>
      <c r="CE116" s="417"/>
      <c r="CF116" s="417"/>
      <c r="CG116" s="417"/>
      <c r="CH116" s="417"/>
      <c r="CI116" s="417"/>
      <c r="CJ116" s="417"/>
      <c r="CK116" s="417"/>
      <c r="CL116" s="417"/>
      <c r="CM116" s="417"/>
      <c r="CN116" s="417"/>
      <c r="CO116" s="417"/>
      <c r="CP116" s="417"/>
      <c r="CQ116" s="417"/>
      <c r="CR116" s="417"/>
      <c r="CS116" s="417"/>
      <c r="CT116" s="417"/>
      <c r="CU116" s="417"/>
      <c r="CV116" s="417"/>
      <c r="CW116" s="417"/>
      <c r="CX116" s="417"/>
      <c r="CY116" s="417"/>
      <c r="CZ116" s="417"/>
    </row>
    <row r="117" s="377" customFormat="true" ht="15" customHeight="true" x14ac:dyDescent="0.2">
      <c r="A117" s="488" t="str">
        <f>B1029</f>
        <v/>
      </c>
      <c r="B117" s="639"/>
      <c r="C117" s="490"/>
      <c r="D117" s="490"/>
      <c r="E117" s="490"/>
      <c r="F117" s="490"/>
      <c r="G117" s="490"/>
      <c r="H117" s="383"/>
      <c r="I117" s="383"/>
      <c r="J117" s="383"/>
      <c r="K117" s="383"/>
      <c r="L117" s="383"/>
      <c r="M117" s="383"/>
      <c r="N117" s="383"/>
      <c r="O117" s="383"/>
      <c r="P117" s="383"/>
      <c r="Q117" s="383"/>
      <c r="R117" s="383"/>
      <c r="S117" s="383"/>
      <c r="T117" s="383"/>
      <c r="U117" s="383"/>
      <c r="Y117" s="417"/>
      <c r="Z117" s="417"/>
      <c r="AA117" s="417"/>
      <c r="AB117" s="417"/>
      <c r="AC117" s="417"/>
      <c r="AD117" s="417"/>
      <c r="AE117" s="417"/>
      <c r="AF117" s="417"/>
      <c r="AG117" s="417"/>
      <c r="AH117" s="417"/>
      <c r="AI117" s="417"/>
      <c r="AJ117" s="417"/>
      <c r="AK117" s="417"/>
      <c r="AL117" s="417"/>
      <c r="AM117" s="417"/>
      <c r="AN117" s="417"/>
      <c r="AO117" s="417"/>
      <c r="AP117" s="417"/>
      <c r="AQ117" s="417"/>
      <c r="AR117" s="417"/>
      <c r="AS117" s="417"/>
      <c r="AT117" s="417"/>
      <c r="AU117" s="417"/>
      <c r="AV117" s="417"/>
      <c r="AW117" s="417"/>
      <c r="AX117" s="417"/>
      <c r="AY117" s="417"/>
      <c r="AZ117" s="417"/>
      <c r="BB117" s="388"/>
      <c r="BY117" s="417"/>
      <c r="BZ117" s="417"/>
      <c r="CA117" s="417"/>
      <c r="CB117" s="417"/>
      <c r="CC117" s="417"/>
      <c r="CD117" s="417"/>
      <c r="CE117" s="417"/>
      <c r="CF117" s="417"/>
      <c r="CG117" s="417"/>
      <c r="CH117" s="417"/>
      <c r="CI117" s="417"/>
      <c r="CJ117" s="417"/>
      <c r="CK117" s="417"/>
      <c r="CL117" s="417"/>
      <c r="CM117" s="417"/>
      <c r="CN117" s="417"/>
      <c r="CO117" s="417"/>
      <c r="CP117" s="417"/>
      <c r="CQ117" s="417"/>
      <c r="CR117" s="417"/>
      <c r="CS117" s="417"/>
      <c r="CT117" s="417"/>
      <c r="CU117" s="417"/>
      <c r="CV117" s="417"/>
      <c r="CW117" s="417"/>
      <c r="CX117" s="417"/>
      <c r="CY117" s="417"/>
      <c r="CZ117" s="417"/>
    </row>
    <row r="118" s="377" customFormat="true" ht="21" customHeight="true" x14ac:dyDescent="0.2">
      <c r="A118" s="638"/>
      <c r="B118" s="430"/>
      <c r="C118" s="490"/>
      <c r="D118" s="490"/>
      <c r="E118" s="490"/>
      <c r="F118" s="490"/>
      <c r="G118" s="490"/>
      <c r="H118" s="383"/>
      <c r="I118" s="383"/>
      <c r="J118" s="383"/>
      <c r="K118" s="383"/>
      <c r="L118" s="383"/>
      <c r="M118" s="383"/>
      <c r="N118" s="383"/>
      <c r="O118" s="383"/>
      <c r="P118" s="383"/>
      <c r="Q118" s="383"/>
      <c r="R118" s="383"/>
      <c r="S118" s="383"/>
      <c r="T118" s="383"/>
      <c r="U118" s="383"/>
      <c r="Y118" s="417"/>
      <c r="Z118" s="417"/>
      <c r="AA118" s="417"/>
      <c r="AB118" s="417"/>
      <c r="AC118" s="417"/>
      <c r="AD118" s="417"/>
      <c r="AE118" s="417"/>
      <c r="AF118" s="417"/>
      <c r="AG118" s="417"/>
      <c r="AH118" s="417"/>
      <c r="AI118" s="417"/>
      <c r="AJ118" s="417"/>
      <c r="AK118" s="417"/>
      <c r="AL118" s="417"/>
      <c r="AM118" s="417"/>
      <c r="AN118" s="417"/>
      <c r="AO118" s="417"/>
      <c r="AP118" s="417"/>
      <c r="AQ118" s="417"/>
      <c r="AR118" s="417"/>
      <c r="AS118" s="417"/>
      <c r="AT118" s="417"/>
      <c r="AU118" s="417"/>
      <c r="AV118" s="417"/>
      <c r="AW118" s="417"/>
      <c r="AX118" s="417"/>
      <c r="AY118" s="417"/>
      <c r="AZ118" s="417"/>
      <c r="BB118" s="388"/>
      <c r="BY118" s="417"/>
      <c r="BZ118" s="417"/>
      <c r="CA118" s="417"/>
      <c r="CB118" s="417"/>
      <c r="CC118" s="417"/>
      <c r="CD118" s="417"/>
      <c r="CE118" s="417"/>
      <c r="CF118" s="417"/>
      <c r="CG118" s="417"/>
      <c r="CH118" s="417"/>
      <c r="CI118" s="417"/>
      <c r="CJ118" s="417"/>
      <c r="CK118" s="417"/>
      <c r="CL118" s="417"/>
      <c r="CM118" s="417"/>
      <c r="CN118" s="417"/>
      <c r="CO118" s="417"/>
      <c r="CP118" s="417"/>
      <c r="CQ118" s="417"/>
      <c r="CR118" s="417"/>
      <c r="CS118" s="417"/>
      <c r="CT118" s="417"/>
      <c r="CU118" s="417"/>
      <c r="CV118" s="417"/>
      <c r="CW118" s="417"/>
      <c r="CX118" s="417"/>
      <c r="CY118" s="417"/>
      <c r="CZ118" s="417"/>
    </row>
    <row r="119" s="377" customFormat="true" ht="15" customHeight="true" x14ac:dyDescent="0.2">
      <c r="A119" s="489"/>
      <c r="B119" s="431"/>
      <c r="C119" s="490"/>
      <c r="D119" s="490"/>
      <c r="E119" s="490"/>
      <c r="F119" s="490"/>
      <c r="G119" s="490"/>
      <c r="H119" s="383"/>
      <c r="I119" s="383"/>
      <c r="J119" s="383"/>
      <c r="K119" s="383"/>
      <c r="L119" s="383"/>
      <c r="M119" s="383"/>
      <c r="N119" s="383"/>
      <c r="O119" s="383"/>
      <c r="P119" s="383"/>
      <c r="Q119" s="383"/>
      <c r="R119" s="383"/>
      <c r="S119" s="383"/>
      <c r="T119" s="383"/>
      <c r="U119" s="383"/>
      <c r="Y119" s="417"/>
      <c r="Z119" s="417"/>
      <c r="AA119" s="417"/>
      <c r="AB119" s="417"/>
      <c r="AC119" s="417"/>
      <c r="AD119" s="417"/>
      <c r="AE119" s="417"/>
      <c r="AF119" s="417"/>
      <c r="AG119" s="417"/>
      <c r="AH119" s="417"/>
      <c r="AI119" s="417"/>
      <c r="AJ119" s="417"/>
      <c r="AK119" s="417"/>
      <c r="AL119" s="417"/>
      <c r="AM119" s="417"/>
      <c r="AN119" s="417"/>
      <c r="AO119" s="417"/>
      <c r="AP119" s="417"/>
      <c r="AQ119" s="417"/>
      <c r="AR119" s="417"/>
      <c r="AS119" s="417"/>
      <c r="AT119" s="417"/>
      <c r="AU119" s="417"/>
      <c r="AV119" s="417"/>
      <c r="AW119" s="417"/>
      <c r="AX119" s="417"/>
      <c r="AY119" s="417"/>
      <c r="AZ119" s="417"/>
      <c r="BB119" s="388"/>
      <c r="BY119" s="417"/>
      <c r="BZ119" s="417"/>
      <c r="CA119" s="417"/>
      <c r="CB119" s="417"/>
      <c r="CC119" s="417"/>
      <c r="CD119" s="417"/>
      <c r="CE119" s="417"/>
      <c r="CF119" s="417"/>
      <c r="CG119" s="417"/>
      <c r="CH119" s="417"/>
      <c r="CI119" s="417"/>
      <c r="CJ119" s="417"/>
      <c r="CK119" s="417"/>
      <c r="CL119" s="417"/>
      <c r="CM119" s="417"/>
      <c r="CN119" s="417"/>
      <c r="CO119" s="417"/>
      <c r="CP119" s="417"/>
      <c r="CQ119" s="417"/>
      <c r="CR119" s="417"/>
      <c r="CS119" s="417"/>
      <c r="CT119" s="417"/>
      <c r="CU119" s="417"/>
      <c r="CV119" s="417"/>
      <c r="CW119" s="417"/>
      <c r="CX119" s="417"/>
      <c r="CY119" s="417"/>
      <c r="CZ119" s="417"/>
    </row>
    <row r="120" s="384" customFormat="true" ht="15" customHeight="true" x14ac:dyDescent="0.2">
      <c r="A120" s="370" t="s">
        <v>99</v>
      </c>
      <c r="B120" s="413"/>
      <c r="C120" s="867" t="s">
        <v>115</v>
      </c>
      <c r="D120" s="868"/>
      <c r="E120" s="868"/>
      <c r="F120" s="868"/>
      <c r="G120" s="869"/>
      <c r="H120" s="856" t="s">
        <v>39</v>
      </c>
      <c r="I120" s="857"/>
      <c r="J120" s="857"/>
      <c r="K120" s="857"/>
      <c r="L120" s="858"/>
      <c r="M120" s="859" t="s">
        <v>38</v>
      </c>
      <c r="N120" s="860"/>
      <c r="O120" s="860"/>
      <c r="P120" s="860"/>
      <c r="Q120" s="861"/>
      <c r="R120" s="578" t="s">
        <v>143</v>
      </c>
      <c r="S120" s="531"/>
      <c r="T120" s="531"/>
      <c r="U120" s="531"/>
      <c r="V120" s="531"/>
      <c r="W120" s="531"/>
      <c r="X120" s="531"/>
      <c r="Y120" s="3"/>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21"/>
      <c r="BA120" s="423" t="s">
        <v>131</v>
      </c>
      <c r="BB120" s="370" t="s">
        <v>99</v>
      </c>
      <c r="BC120" s="859" t="s">
        <v>115</v>
      </c>
      <c r="BD120" s="860"/>
      <c r="BE120" s="860"/>
      <c r="BF120" s="860"/>
      <c r="BG120" s="889"/>
      <c r="BH120" s="859" t="s">
        <v>39</v>
      </c>
      <c r="BI120" s="860"/>
      <c r="BJ120" s="860"/>
      <c r="BK120" s="860"/>
      <c r="BL120" s="889"/>
      <c r="BM120" s="859" t="s">
        <v>38</v>
      </c>
      <c r="BN120" s="860"/>
      <c r="BO120" s="860"/>
      <c r="BP120" s="860"/>
      <c r="BQ120" s="889"/>
      <c r="BR120" s="578" t="s">
        <v>143</v>
      </c>
      <c r="BS120" s="531"/>
      <c r="BT120" s="531"/>
      <c r="BU120" s="531"/>
      <c r="BV120" s="531"/>
      <c r="BW120" s="531"/>
      <c r="BX120" s="531"/>
      <c r="BY120" s="3"/>
      <c r="BZ120" s="421"/>
      <c r="CA120" s="421"/>
      <c r="CB120" s="421"/>
      <c r="CC120" s="421"/>
      <c r="CD120" s="421"/>
      <c r="CE120" s="421"/>
      <c r="CF120" s="421"/>
      <c r="CG120" s="421"/>
      <c r="CH120" s="421"/>
      <c r="CI120" s="421"/>
      <c r="CJ120" s="421"/>
      <c r="CK120" s="421"/>
      <c r="CL120" s="421"/>
      <c r="CM120" s="421"/>
      <c r="CN120" s="421"/>
      <c r="CO120" s="421"/>
      <c r="CP120" s="421"/>
      <c r="CQ120" s="421"/>
      <c r="CR120" s="421"/>
      <c r="CS120" s="421"/>
      <c r="CT120" s="421"/>
      <c r="CU120" s="421"/>
      <c r="CV120" s="421"/>
      <c r="CW120" s="421"/>
      <c r="CX120" s="421"/>
      <c r="CY120" s="421"/>
      <c r="CZ120" s="421"/>
    </row>
    <row r="121" s="384" customFormat="true" ht="12.75" x14ac:dyDescent="0.2">
      <c r="A121" s="409" t="s">
        <v>87</v>
      </c>
      <c r="B121" s="451"/>
      <c r="C121" s="493" t="s">
        <v>0</v>
      </c>
      <c r="D121" s="632" t="s">
        <v>1</v>
      </c>
      <c r="E121" s="632" t="s">
        <v>2</v>
      </c>
      <c r="F121" s="632" t="s">
        <v>3</v>
      </c>
      <c r="G121" s="633" t="s">
        <v>4</v>
      </c>
      <c r="H121" s="456" t="s">
        <v>0</v>
      </c>
      <c r="I121" s="636" t="s">
        <v>1</v>
      </c>
      <c r="J121" s="636" t="s">
        <v>2</v>
      </c>
      <c r="K121" s="636" t="s">
        <v>3</v>
      </c>
      <c r="L121" s="637" t="s">
        <v>4</v>
      </c>
      <c r="M121" s="457" t="s">
        <v>0</v>
      </c>
      <c r="N121" s="636" t="s">
        <v>1</v>
      </c>
      <c r="O121" s="636" t="s">
        <v>2</v>
      </c>
      <c r="P121" s="636" t="s">
        <v>3</v>
      </c>
      <c r="Q121" s="637" t="s">
        <v>4</v>
      </c>
      <c r="R121" s="457" t="s">
        <v>490</v>
      </c>
      <c r="S121" s="636" t="s">
        <v>491</v>
      </c>
      <c r="T121" s="636" t="s">
        <v>492</v>
      </c>
      <c r="U121" s="636" t="s">
        <v>493</v>
      </c>
      <c r="V121" s="636" t="s">
        <v>494</v>
      </c>
      <c r="W121" s="636" t="s">
        <v>495</v>
      </c>
      <c r="X121" s="637" t="s">
        <v>496</v>
      </c>
      <c r="Y121" s="763"/>
      <c r="Z121" s="763"/>
      <c r="AA121" s="763"/>
      <c r="AB121" s="763"/>
      <c r="AC121" s="763"/>
      <c r="AD121" s="763"/>
      <c r="AE121" s="763"/>
      <c r="AF121" s="763"/>
      <c r="AG121" s="763"/>
      <c r="AH121" s="763"/>
      <c r="AI121" s="763"/>
      <c r="AJ121" s="763"/>
      <c r="AK121" s="763"/>
      <c r="AL121" s="763"/>
      <c r="AM121" s="763"/>
      <c r="AN121" s="763"/>
      <c r="AO121" s="763"/>
      <c r="AP121" s="763"/>
      <c r="AQ121" s="763"/>
      <c r="AR121" s="763"/>
      <c r="AS121" s="763"/>
      <c r="AT121" s="763"/>
      <c r="AU121" s="763"/>
      <c r="AV121" s="763"/>
      <c r="AW121" s="763"/>
      <c r="AX121" s="763"/>
      <c r="AY121" s="763"/>
      <c r="AZ121" s="421"/>
      <c r="BA121" s="409" t="s">
        <v>117</v>
      </c>
      <c r="BB121" s="408"/>
      <c r="BC121" s="532" t="s">
        <v>0</v>
      </c>
      <c r="BD121" s="604" t="s">
        <v>1</v>
      </c>
      <c r="BE121" s="604" t="s">
        <v>2</v>
      </c>
      <c r="BF121" s="604" t="s">
        <v>3</v>
      </c>
      <c r="BG121" s="533" t="s">
        <v>4</v>
      </c>
      <c r="BH121" s="532" t="s">
        <v>0</v>
      </c>
      <c r="BI121" s="604" t="s">
        <v>1</v>
      </c>
      <c r="BJ121" s="604" t="s">
        <v>2</v>
      </c>
      <c r="BK121" s="604" t="s">
        <v>3</v>
      </c>
      <c r="BL121" s="533" t="s">
        <v>4</v>
      </c>
      <c r="BM121" s="532" t="s">
        <v>0</v>
      </c>
      <c r="BN121" s="604" t="s">
        <v>1</v>
      </c>
      <c r="BO121" s="604" t="s">
        <v>2</v>
      </c>
      <c r="BP121" s="604" t="s">
        <v>3</v>
      </c>
      <c r="BQ121" s="533" t="s">
        <v>4</v>
      </c>
      <c r="BR121" s="532" t="s">
        <v>490</v>
      </c>
      <c r="BS121" s="604" t="s">
        <v>491</v>
      </c>
      <c r="BT121" s="604" t="s">
        <v>492</v>
      </c>
      <c r="BU121" s="604" t="s">
        <v>493</v>
      </c>
      <c r="BV121" s="604" t="s">
        <v>494</v>
      </c>
      <c r="BW121" s="604" t="s">
        <v>495</v>
      </c>
      <c r="BX121" s="605" t="s">
        <v>496</v>
      </c>
      <c r="BY121" s="763"/>
      <c r="BZ121" s="763"/>
      <c r="CA121" s="763"/>
      <c r="CB121" s="763"/>
      <c r="CC121" s="763"/>
      <c r="CD121" s="763"/>
      <c r="CE121" s="763"/>
      <c r="CF121" s="763"/>
      <c r="CG121" s="763"/>
      <c r="CH121" s="763"/>
      <c r="CI121" s="763"/>
      <c r="CJ121" s="763"/>
      <c r="CK121" s="763"/>
      <c r="CL121" s="763"/>
      <c r="CM121" s="763"/>
      <c r="CN121" s="763"/>
      <c r="CO121" s="763"/>
      <c r="CP121" s="763"/>
      <c r="CQ121" s="763"/>
      <c r="CR121" s="763"/>
      <c r="CS121" s="763"/>
      <c r="CT121" s="763"/>
      <c r="CU121" s="763"/>
      <c r="CV121" s="763"/>
      <c r="CW121" s="763"/>
      <c r="CX121" s="763"/>
      <c r="CY121" s="763"/>
      <c r="CZ121" s="763"/>
    </row>
    <row r="122" s="384" customFormat="true" ht="15" customHeight="true" x14ac:dyDescent="0.2">
      <c r="A122" s="862" t="s">
        <v>18</v>
      </c>
      <c r="B122" s="453" t="s">
        <v>14</v>
      </c>
      <c r="C122" s="543">
        <v>6.7506633119378572</v>
      </c>
      <c r="D122" s="534">
        <v>11.400905480240631</v>
      </c>
      <c r="E122" s="534">
        <v>15.296784565004645</v>
      </c>
      <c r="F122" s="534">
        <v>24.651254388170194</v>
      </c>
      <c r="G122" s="550">
        <v>50.787228029424156</v>
      </c>
      <c r="H122" s="539">
        <v>17.033209420362468</v>
      </c>
      <c r="I122" s="534">
        <v>32.287427710404884</v>
      </c>
      <c r="J122" s="534">
        <v>30.183010753854589</v>
      </c>
      <c r="K122" s="534">
        <v>48.983581165046644</v>
      </c>
      <c r="L122" s="546">
        <v>68.425476394463331</v>
      </c>
      <c r="M122" s="543">
        <v>6.1549214248062176</v>
      </c>
      <c r="N122" s="534">
        <v>7.791188672812142</v>
      </c>
      <c r="O122" s="534">
        <v>12.230950713869618</v>
      </c>
      <c r="P122" s="534">
        <v>14.494414471019843</v>
      </c>
      <c r="Q122" s="546">
        <v>19.682569973208892</v>
      </c>
      <c r="R122" s="543">
        <v>20.459094686767632</v>
      </c>
      <c r="S122" s="534">
        <v>24.49944348696615</v>
      </c>
      <c r="T122" s="534">
        <v>9.6176939921901834</v>
      </c>
      <c r="U122" s="534">
        <v>19.39703268473108</v>
      </c>
      <c r="V122" s="534">
        <v>27.199946295760348</v>
      </c>
      <c r="W122" s="534">
        <v>11.3810458831364</v>
      </c>
      <c r="X122" s="546">
        <v>51.667868970105587</v>
      </c>
      <c r="Y122" s="81"/>
      <c r="Z122" s="81"/>
      <c r="AA122" s="81"/>
      <c r="AB122" s="81"/>
      <c r="AC122" s="81"/>
      <c r="AD122" s="81"/>
      <c r="AE122" s="81"/>
      <c r="AF122" s="81"/>
      <c r="AG122" s="81"/>
      <c r="AH122" s="81"/>
      <c r="AI122" s="81"/>
      <c r="AJ122" s="81"/>
      <c r="AK122" s="81"/>
      <c r="AL122" s="81"/>
      <c r="AM122" s="81"/>
      <c r="AN122" s="81"/>
      <c r="AO122" s="81"/>
      <c r="AP122" s="81"/>
      <c r="AQ122" s="81"/>
      <c r="AR122" s="81"/>
      <c r="AS122" s="81"/>
      <c r="AT122" s="81"/>
      <c r="AU122" s="81"/>
      <c r="AV122" s="81"/>
      <c r="AW122" s="81"/>
      <c r="AX122" s="81"/>
      <c r="AY122" s="81"/>
      <c r="AZ122" s="421"/>
      <c r="BA122" s="888" t="s">
        <v>18</v>
      </c>
      <c r="BB122" s="642" t="s">
        <v>14</v>
      </c>
      <c r="BC122" s="559">
        <v>613.46789035364532</v>
      </c>
      <c r="BD122" s="555">
        <v>1035.7625889024132</v>
      </c>
      <c r="BE122" s="555">
        <v>1390.2534416133731</v>
      </c>
      <c r="BF122" s="555">
        <v>2240.2152263477587</v>
      </c>
      <c r="BG122" s="568">
        <v>4616.2158296985244</v>
      </c>
      <c r="BH122" s="559">
        <v>552.23930286977134</v>
      </c>
      <c r="BI122" s="555">
        <v>1044.5709752850098</v>
      </c>
      <c r="BJ122" s="555">
        <v>971.57509613886987</v>
      </c>
      <c r="BK122" s="555">
        <v>1582.462043308213</v>
      </c>
      <c r="BL122" s="568">
        <v>2210.9901499952848</v>
      </c>
      <c r="BM122" s="559">
        <v>361.14539894813885</v>
      </c>
      <c r="BN122" s="555">
        <v>455.41609065626091</v>
      </c>
      <c r="BO122" s="555">
        <v>716.1152301598994</v>
      </c>
      <c r="BP122" s="555">
        <v>848.7935363698258</v>
      </c>
      <c r="BQ122" s="568">
        <v>1152.6071531844382</v>
      </c>
      <c r="BR122" s="559">
        <v>1579.1076174252617</v>
      </c>
      <c r="BS122" s="555">
        <v>1773.6009732951152</v>
      </c>
      <c r="BT122" s="555">
        <v>1049.2491879143211</v>
      </c>
      <c r="BU122" s="555">
        <v>1363.1375399151086</v>
      </c>
      <c r="BV122" s="555">
        <v>368.1393179575926</v>
      </c>
      <c r="BW122" s="555">
        <v>570.30053650589343</v>
      </c>
      <c r="BX122" s="563">
        <v>3192.37980390242</v>
      </c>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5"/>
    </row>
    <row r="123" s="384" customFormat="true" ht="15" customHeight="true" x14ac:dyDescent="0.2">
      <c r="A123" s="863"/>
      <c r="B123" s="454" t="s">
        <v>52</v>
      </c>
      <c r="C123" s="544">
        <v>93.249336688062286</v>
      </c>
      <c r="D123" s="536">
        <v>88.599094519759262</v>
      </c>
      <c r="E123" s="536">
        <v>84.703215434995286</v>
      </c>
      <c r="F123" s="536">
        <v>75.348745611829699</v>
      </c>
      <c r="G123" s="552">
        <v>49.212771970575879</v>
      </c>
      <c r="H123" s="540">
        <v>82.96679057963749</v>
      </c>
      <c r="I123" s="536">
        <v>67.712572289595258</v>
      </c>
      <c r="J123" s="536">
        <v>69.816989246145354</v>
      </c>
      <c r="K123" s="536">
        <v>51.016418834953335</v>
      </c>
      <c r="L123" s="548">
        <v>31.57452360553658</v>
      </c>
      <c r="M123" s="544">
        <v>93.845078575193824</v>
      </c>
      <c r="N123" s="536">
        <v>92.208811327187902</v>
      </c>
      <c r="O123" s="536">
        <v>87.769049286130368</v>
      </c>
      <c r="P123" s="536">
        <v>85.505585528980234</v>
      </c>
      <c r="Q123" s="548">
        <v>80.317430026791314</v>
      </c>
      <c r="R123" s="544">
        <v>79.540905313232159</v>
      </c>
      <c r="S123" s="536">
        <v>75.5005565130338</v>
      </c>
      <c r="T123" s="536">
        <v>90.382306007809802</v>
      </c>
      <c r="U123" s="536">
        <v>80.602967315269012</v>
      </c>
      <c r="V123" s="536">
        <v>72.800053704239815</v>
      </c>
      <c r="W123" s="536">
        <v>88.618954116863563</v>
      </c>
      <c r="X123" s="548">
        <v>48.332131029894342</v>
      </c>
      <c r="Y123" s="81"/>
      <c r="Z123" s="81"/>
      <c r="AA123" s="81"/>
      <c r="AB123" s="81"/>
      <c r="AC123" s="81"/>
      <c r="AD123" s="81"/>
      <c r="AE123" s="81"/>
      <c r="AF123" s="81"/>
      <c r="AG123" s="81"/>
      <c r="AH123" s="81"/>
      <c r="AI123" s="81"/>
      <c r="AJ123" s="81"/>
      <c r="AK123" s="81"/>
      <c r="AL123" s="81"/>
      <c r="AM123" s="81"/>
      <c r="AN123" s="81"/>
      <c r="AO123" s="81"/>
      <c r="AP123" s="81"/>
      <c r="AQ123" s="81"/>
      <c r="AR123" s="81"/>
      <c r="AS123" s="81"/>
      <c r="AT123" s="81"/>
      <c r="AU123" s="81"/>
      <c r="AV123" s="81"/>
      <c r="AW123" s="81"/>
      <c r="AX123" s="81"/>
      <c r="AY123" s="81"/>
      <c r="AZ123" s="421"/>
      <c r="BA123" s="886"/>
      <c r="BB123" s="641" t="s">
        <v>52</v>
      </c>
      <c r="BC123" s="560">
        <v>8474.052283683046</v>
      </c>
      <c r="BD123" s="556">
        <v>8049.1525583859666</v>
      </c>
      <c r="BE123" s="556">
        <v>7698.2803983279746</v>
      </c>
      <c r="BF123" s="556">
        <v>6847.4165471607139</v>
      </c>
      <c r="BG123" s="569">
        <v>4473.1084134440016</v>
      </c>
      <c r="BH123" s="560">
        <v>2689.8936929800461</v>
      </c>
      <c r="BI123" s="556">
        <v>2190.6541552334857</v>
      </c>
      <c r="BJ123" s="556">
        <v>2247.3718275532678</v>
      </c>
      <c r="BK123" s="556">
        <v>1648.1348335845173</v>
      </c>
      <c r="BL123" s="569">
        <v>1020.2480766108888</v>
      </c>
      <c r="BM123" s="560">
        <v>5506.4420814153391</v>
      </c>
      <c r="BN123" s="556">
        <v>5389.8548914913672</v>
      </c>
      <c r="BO123" s="556">
        <v>5138.8280764780793</v>
      </c>
      <c r="BP123" s="556">
        <v>5007.2107752697075</v>
      </c>
      <c r="BQ123" s="569">
        <v>4703.3717903850356</v>
      </c>
      <c r="BR123" s="560">
        <v>6139.2574500504797</v>
      </c>
      <c r="BS123" s="556">
        <v>5465.7511133703656</v>
      </c>
      <c r="BT123" s="556">
        <v>9860.3221580480113</v>
      </c>
      <c r="BU123" s="556">
        <v>5664.4195203363906</v>
      </c>
      <c r="BV123" s="556">
        <v>985.31672917796732</v>
      </c>
      <c r="BW123" s="556">
        <v>4440.6671931903975</v>
      </c>
      <c r="BX123" s="564">
        <v>2986.2760368280938</v>
      </c>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5"/>
    </row>
    <row r="124" s="384" customFormat="true" ht="15" customHeight="true" x14ac:dyDescent="0.2">
      <c r="A124" s="863" t="s">
        <v>51</v>
      </c>
      <c r="B124" s="454" t="s">
        <v>15</v>
      </c>
      <c r="C124" s="544">
        <v>2.2733385094897685</v>
      </c>
      <c r="D124" s="536">
        <v>5.0095005284187222</v>
      </c>
      <c r="E124" s="536">
        <v>6.7887024290467721</v>
      </c>
      <c r="F124" s="536">
        <v>9.6561553764179742</v>
      </c>
      <c r="G124" s="552">
        <v>28.261672817759425</v>
      </c>
      <c r="H124" s="540">
        <v>5.9350170993105813</v>
      </c>
      <c r="I124" s="536">
        <v>10.571686971196494</v>
      </c>
      <c r="J124" s="536">
        <v>12.200587684706015</v>
      </c>
      <c r="K124" s="536">
        <v>23.872279164017314</v>
      </c>
      <c r="L124" s="548">
        <v>42.2472506632866</v>
      </c>
      <c r="M124" s="544">
        <v>2.0238825088444425</v>
      </c>
      <c r="N124" s="536">
        <v>3.3913163662954173</v>
      </c>
      <c r="O124" s="536">
        <v>5.6431846187542698</v>
      </c>
      <c r="P124" s="536">
        <v>6.426617818893515</v>
      </c>
      <c r="Q124" s="548">
        <v>10.909522755933036</v>
      </c>
      <c r="R124" s="544">
        <v>9.6597323527100052</v>
      </c>
      <c r="S124" s="536">
        <v>11.146254922481736</v>
      </c>
      <c r="T124" s="536">
        <v>3.6856638246568476</v>
      </c>
      <c r="U124" s="536">
        <v>10.71455079146442</v>
      </c>
      <c r="V124" s="536">
        <v>13.094972155743854</v>
      </c>
      <c r="W124" s="536">
        <v>6.216908306325954</v>
      </c>
      <c r="X124" s="548">
        <v>24.74034159609521</v>
      </c>
      <c r="Y124" s="81"/>
      <c r="Z124" s="81"/>
      <c r="AA124" s="81"/>
      <c r="AB124" s="81"/>
      <c r="AC124" s="81"/>
      <c r="AD124" s="81"/>
      <c r="AE124" s="81"/>
      <c r="AF124" s="81"/>
      <c r="AG124" s="81"/>
      <c r="AH124" s="81"/>
      <c r="AI124" s="81"/>
      <c r="AJ124" s="81"/>
      <c r="AK124" s="81"/>
      <c r="AL124" s="81"/>
      <c r="AM124" s="81"/>
      <c r="AN124" s="81"/>
      <c r="AO124" s="81"/>
      <c r="AP124" s="81"/>
      <c r="AQ124" s="81"/>
      <c r="AR124" s="81"/>
      <c r="AS124" s="81"/>
      <c r="AT124" s="81"/>
      <c r="AU124" s="81"/>
      <c r="AV124" s="81"/>
      <c r="AW124" s="81"/>
      <c r="AX124" s="81"/>
      <c r="AY124" s="81"/>
      <c r="AZ124" s="421"/>
      <c r="BA124" s="886" t="s">
        <v>51</v>
      </c>
      <c r="BB124" s="641" t="s">
        <v>15</v>
      </c>
      <c r="BC124" s="560">
        <v>206.59009567402742</v>
      </c>
      <c r="BD124" s="556">
        <v>455.10887230980438</v>
      </c>
      <c r="BE124" s="556">
        <v>615.51229610143639</v>
      </c>
      <c r="BF124" s="556">
        <v>874.81346502572933</v>
      </c>
      <c r="BG124" s="569">
        <v>2566.0296603035572</v>
      </c>
      <c r="BH124" s="560">
        <v>192.42114768607718</v>
      </c>
      <c r="BI124" s="556">
        <v>341.27598056164209</v>
      </c>
      <c r="BJ124" s="556">
        <v>390.17218110501767</v>
      </c>
      <c r="BK124" s="556">
        <v>770.17457751991094</v>
      </c>
      <c r="BL124" s="569">
        <v>1362.8203807575965</v>
      </c>
      <c r="BM124" s="560">
        <v>118.75307670622271</v>
      </c>
      <c r="BN124" s="556">
        <v>198.23163147188933</v>
      </c>
      <c r="BO124" s="556">
        <v>330.4052601169771</v>
      </c>
      <c r="BP124" s="556">
        <v>374.940798057866</v>
      </c>
      <c r="BQ124" s="569">
        <v>638.85935543135747</v>
      </c>
      <c r="BR124" s="560">
        <v>740.91691387027674</v>
      </c>
      <c r="BS124" s="556">
        <v>806.42986961349743</v>
      </c>
      <c r="BT124" s="556">
        <v>402.09012452326289</v>
      </c>
      <c r="BU124" s="556">
        <v>752.97117061979009</v>
      </c>
      <c r="BV124" s="556">
        <v>177.23469251263271</v>
      </c>
      <c r="BW124" s="556">
        <v>311.5272690148019</v>
      </c>
      <c r="BX124" s="564">
        <v>1526.8843492602959</v>
      </c>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5"/>
    </row>
    <row r="125" s="384" customFormat="true" ht="15" customHeight="true" x14ac:dyDescent="0.2">
      <c r="A125" s="863"/>
      <c r="B125" s="454" t="s">
        <v>16</v>
      </c>
      <c r="C125" s="544">
        <v>4.4773248024480923</v>
      </c>
      <c r="D125" s="536">
        <v>6.391404951821908</v>
      </c>
      <c r="E125" s="536">
        <v>8.3042450707385882</v>
      </c>
      <c r="F125" s="536">
        <v>14.762339823018902</v>
      </c>
      <c r="G125" s="552">
        <v>22.472518444797366</v>
      </c>
      <c r="H125" s="540">
        <v>11.098192321051886</v>
      </c>
      <c r="I125" s="536">
        <v>21.568541728267331</v>
      </c>
      <c r="J125" s="536">
        <v>17.524650633036671</v>
      </c>
      <c r="K125" s="536">
        <v>25.042244898868031</v>
      </c>
      <c r="L125" s="548">
        <v>26.125194568743566</v>
      </c>
      <c r="M125" s="544">
        <v>4.1310389159617733</v>
      </c>
      <c r="N125" s="536">
        <v>4.3998723065167287</v>
      </c>
      <c r="O125" s="536">
        <v>6.5877660951153381</v>
      </c>
      <c r="P125" s="536">
        <v>7.748019462543299</v>
      </c>
      <c r="Q125" s="548">
        <v>8.7730472172758578</v>
      </c>
      <c r="R125" s="544">
        <v>10.299465903287903</v>
      </c>
      <c r="S125" s="536">
        <v>13.307615713952794</v>
      </c>
      <c r="T125" s="536">
        <v>5.9320301675333349</v>
      </c>
      <c r="U125" s="536">
        <v>8.6824818932666545</v>
      </c>
      <c r="V125" s="536">
        <v>14.104974140016498</v>
      </c>
      <c r="W125" s="536">
        <v>5.1641375768104467</v>
      </c>
      <c r="X125" s="548">
        <v>26.87256917402782</v>
      </c>
      <c r="Y125" s="81"/>
      <c r="Z125" s="81"/>
      <c r="AA125" s="81"/>
      <c r="AB125" s="81"/>
      <c r="AC125" s="81"/>
      <c r="AD125" s="81"/>
      <c r="AE125" s="81"/>
      <c r="AF125" s="81"/>
      <c r="AG125" s="81"/>
      <c r="AH125" s="81"/>
      <c r="AI125" s="81"/>
      <c r="AJ125" s="81"/>
      <c r="AK125" s="81"/>
      <c r="AL125" s="81"/>
      <c r="AM125" s="81"/>
      <c r="AN125" s="81"/>
      <c r="AO125" s="81"/>
      <c r="AP125" s="81"/>
      <c r="AQ125" s="81"/>
      <c r="AR125" s="81"/>
      <c r="AS125" s="81"/>
      <c r="AT125" s="81"/>
      <c r="AU125" s="81"/>
      <c r="AV125" s="81"/>
      <c r="AW125" s="81"/>
      <c r="AX125" s="81"/>
      <c r="AY125" s="81"/>
      <c r="AZ125" s="421"/>
      <c r="BA125" s="886"/>
      <c r="BB125" s="641" t="s">
        <v>16</v>
      </c>
      <c r="BC125" s="560">
        <v>406.87779467961815</v>
      </c>
      <c r="BD125" s="556">
        <v>580.6537165926087</v>
      </c>
      <c r="BE125" s="556">
        <v>752.92222693535416</v>
      </c>
      <c r="BF125" s="556">
        <v>1337.4156845074644</v>
      </c>
      <c r="BG125" s="569">
        <v>2040.4011200226073</v>
      </c>
      <c r="BH125" s="560">
        <v>359.8181551836941</v>
      </c>
      <c r="BI125" s="556">
        <v>696.27725902728241</v>
      </c>
      <c r="BJ125" s="556">
        <v>560.43457391537174</v>
      </c>
      <c r="BK125" s="556">
        <v>807.92036037375851</v>
      </c>
      <c r="BL125" s="569">
        <v>842.75182527987988</v>
      </c>
      <c r="BM125" s="560">
        <v>242.39232224191602</v>
      </c>
      <c r="BN125" s="556">
        <v>257.18445918437175</v>
      </c>
      <c r="BO125" s="556">
        <v>385.70997004292173</v>
      </c>
      <c r="BP125" s="556">
        <v>452.03381973537535</v>
      </c>
      <c r="BQ125" s="569">
        <v>513.74779775308082</v>
      </c>
      <c r="BR125" s="560">
        <v>789.98549990211154</v>
      </c>
      <c r="BS125" s="556">
        <v>962.80399826707503</v>
      </c>
      <c r="BT125" s="556">
        <v>647.15906339105811</v>
      </c>
      <c r="BU125" s="556">
        <v>610.1663692953183</v>
      </c>
      <c r="BV125" s="556">
        <v>190.90462544495995</v>
      </c>
      <c r="BW125" s="556">
        <v>258.77326749109159</v>
      </c>
      <c r="BX125" s="564">
        <v>1658.4777189460376</v>
      </c>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5"/>
    </row>
    <row r="126" s="384" customFormat="true" ht="15" customHeight="true" x14ac:dyDescent="0.2">
      <c r="A126" s="863"/>
      <c r="B126" s="454" t="s">
        <v>22</v>
      </c>
      <c r="C126" s="544">
        <v>38.098038222704425</v>
      </c>
      <c r="D126" s="536">
        <v>48.958140932156461</v>
      </c>
      <c r="E126" s="536">
        <v>56.87925489565734</v>
      </c>
      <c r="F126" s="536">
        <v>63.67948142831856</v>
      </c>
      <c r="G126" s="552">
        <v>47.172887487958512</v>
      </c>
      <c r="H126" s="540">
        <v>63.493478717080663</v>
      </c>
      <c r="I126" s="536">
        <v>61.653414005292753</v>
      </c>
      <c r="J126" s="536">
        <v>68.509053752596316</v>
      </c>
      <c r="K126" s="536">
        <v>49.026122533901486</v>
      </c>
      <c r="L126" s="548">
        <v>30.790559861857385</v>
      </c>
      <c r="M126" s="544">
        <v>33.241814252051952</v>
      </c>
      <c r="N126" s="536">
        <v>41.615861453386579</v>
      </c>
      <c r="O126" s="536">
        <v>51.493107542347047</v>
      </c>
      <c r="P126" s="536">
        <v>56.77277759170272</v>
      </c>
      <c r="Q126" s="548">
        <v>61.380059621244378</v>
      </c>
      <c r="R126" s="544">
        <v>62.86429436266944</v>
      </c>
      <c r="S126" s="536">
        <v>59.025703967959039</v>
      </c>
      <c r="T126" s="536">
        <v>40.969280897020155</v>
      </c>
      <c r="U126" s="536">
        <v>45.001925389983306</v>
      </c>
      <c r="V126" s="536">
        <v>49.826941957258931</v>
      </c>
      <c r="W126" s="536">
        <v>57.953379253745915</v>
      </c>
      <c r="X126" s="548">
        <v>45.635470238387576</v>
      </c>
      <c r="Y126" s="81"/>
      <c r="Z126" s="81"/>
      <c r="AA126" s="81"/>
      <c r="AB126" s="81"/>
      <c r="AC126" s="81"/>
      <c r="AD126" s="81"/>
      <c r="AE126" s="81"/>
      <c r="AF126" s="81"/>
      <c r="AG126" s="81"/>
      <c r="AH126" s="81"/>
      <c r="AI126" s="81"/>
      <c r="AJ126" s="81"/>
      <c r="AK126" s="81"/>
      <c r="AL126" s="81"/>
      <c r="AM126" s="81"/>
      <c r="AN126" s="81"/>
      <c r="AO126" s="81"/>
      <c r="AP126" s="81"/>
      <c r="AQ126" s="81"/>
      <c r="AR126" s="81"/>
      <c r="AS126" s="81"/>
      <c r="AT126" s="81"/>
      <c r="AU126" s="81"/>
      <c r="AV126" s="81"/>
      <c r="AW126" s="81"/>
      <c r="AX126" s="81"/>
      <c r="AY126" s="81"/>
      <c r="AZ126" s="421"/>
      <c r="BA126" s="886"/>
      <c r="BB126" s="641" t="s">
        <v>22</v>
      </c>
      <c r="BC126" s="560">
        <v>3462.1669094004687</v>
      </c>
      <c r="BD126" s="556">
        <v>4447.805561376279</v>
      </c>
      <c r="BE126" s="556">
        <v>5157.0798907856661</v>
      </c>
      <c r="BF126" s="556">
        <v>5769.1353988976643</v>
      </c>
      <c r="BG126" s="569">
        <v>4283.0808083022976</v>
      </c>
      <c r="BH126" s="560">
        <v>2058.5430236993548</v>
      </c>
      <c r="BI126" s="556">
        <v>1990.3000700793339</v>
      </c>
      <c r="BJ126" s="556">
        <v>2190.9048661319052</v>
      </c>
      <c r="BK126" s="556">
        <v>1581.6953609901066</v>
      </c>
      <c r="BL126" s="569">
        <v>993.248125164783</v>
      </c>
      <c r="BM126" s="560">
        <v>1950.4925312990815</v>
      </c>
      <c r="BN126" s="556">
        <v>2432.5598735055646</v>
      </c>
      <c r="BO126" s="556">
        <v>3014.8922534305452</v>
      </c>
      <c r="BP126" s="556">
        <v>3312.2290974912339</v>
      </c>
      <c r="BQ126" s="569">
        <v>3594.4033669704522</v>
      </c>
      <c r="BR126" s="560">
        <v>4821.7918748809425</v>
      </c>
      <c r="BS126" s="556">
        <v>4270.5008171594782</v>
      </c>
      <c r="BT126" s="556">
        <v>4469.5729293881304</v>
      </c>
      <c r="BU126" s="556">
        <v>3162.5359849928809</v>
      </c>
      <c r="BV126" s="556">
        <v>674.38575902324544</v>
      </c>
      <c r="BW126" s="556">
        <v>2904.0251326737139</v>
      </c>
      <c r="BX126" s="564">
        <v>2816.4560706439756</v>
      </c>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5"/>
    </row>
    <row r="127" s="384" customFormat="true" ht="15" customHeight="true" x14ac:dyDescent="0.2">
      <c r="A127" s="863"/>
      <c r="B127" s="454" t="s">
        <v>19</v>
      </c>
      <c r="C127" s="544">
        <v>55.151298465357954</v>
      </c>
      <c r="D127" s="536">
        <v>39.640953587602773</v>
      </c>
      <c r="E127" s="536">
        <v>28.027797604557236</v>
      </c>
      <c r="F127" s="536">
        <v>11.902023372244541</v>
      </c>
      <c r="G127" s="552">
        <v>2.0929212494846858</v>
      </c>
      <c r="H127" s="540">
        <v>19.47331186255683</v>
      </c>
      <c r="I127" s="536">
        <v>6.2063572952435431</v>
      </c>
      <c r="J127" s="536">
        <v>1.7657079296610021</v>
      </c>
      <c r="K127" s="536">
        <v>2.0593534032131195</v>
      </c>
      <c r="L127" s="548">
        <v>0.83699490611235072</v>
      </c>
      <c r="M127" s="544">
        <v>60.603264323141644</v>
      </c>
      <c r="N127" s="536">
        <v>50.592949873801253</v>
      </c>
      <c r="O127" s="536">
        <v>36.275941743783108</v>
      </c>
      <c r="P127" s="536">
        <v>29.052585126860453</v>
      </c>
      <c r="Q127" s="548">
        <v>18.937370405546954</v>
      </c>
      <c r="R127" s="544">
        <v>17.176507381332417</v>
      </c>
      <c r="S127" s="536">
        <v>16.520425395606381</v>
      </c>
      <c r="T127" s="536">
        <v>49.413025110789896</v>
      </c>
      <c r="U127" s="536">
        <v>35.601041925285543</v>
      </c>
      <c r="V127" s="536">
        <v>22.973111746980866</v>
      </c>
      <c r="W127" s="536">
        <v>30.665574863117467</v>
      </c>
      <c r="X127" s="548">
        <v>2.7516189914893281</v>
      </c>
      <c r="Y127" s="81"/>
      <c r="Z127" s="81"/>
      <c r="AA127" s="81"/>
      <c r="AB127" s="81"/>
      <c r="AC127" s="81"/>
      <c r="AD127" s="81"/>
      <c r="AE127" s="81"/>
      <c r="AF127" s="81"/>
      <c r="AG127" s="81"/>
      <c r="AH127" s="81"/>
      <c r="AI127" s="81"/>
      <c r="AJ127" s="81"/>
      <c r="AK127" s="81"/>
      <c r="AL127" s="81"/>
      <c r="AM127" s="81"/>
      <c r="AN127" s="81"/>
      <c r="AO127" s="81"/>
      <c r="AP127" s="81"/>
      <c r="AQ127" s="81"/>
      <c r="AR127" s="81"/>
      <c r="AS127" s="81"/>
      <c r="AT127" s="81"/>
      <c r="AU127" s="81"/>
      <c r="AV127" s="81"/>
      <c r="AW127" s="81"/>
      <c r="AX127" s="81"/>
      <c r="AY127" s="81"/>
      <c r="AZ127" s="421"/>
      <c r="BA127" s="886"/>
      <c r="BB127" s="641" t="s">
        <v>19</v>
      </c>
      <c r="BC127" s="560">
        <v>5011.885374282585</v>
      </c>
      <c r="BD127" s="556">
        <v>3601.3469970096849</v>
      </c>
      <c r="BE127" s="556">
        <v>2541.200507542309</v>
      </c>
      <c r="BF127" s="556">
        <v>1078.2811482630568</v>
      </c>
      <c r="BG127" s="569">
        <v>190.02760514170643</v>
      </c>
      <c r="BH127" s="560">
        <v>631.35066928069193</v>
      </c>
      <c r="BI127" s="556">
        <v>200.35408515415193</v>
      </c>
      <c r="BJ127" s="556">
        <v>56.466961421363592</v>
      </c>
      <c r="BK127" s="556">
        <v>66.43947259441093</v>
      </c>
      <c r="BL127" s="569">
        <v>26.999951446105875</v>
      </c>
      <c r="BM127" s="560">
        <v>3555.9495501162437</v>
      </c>
      <c r="BN127" s="556">
        <v>2957.2950179857985</v>
      </c>
      <c r="BO127" s="556">
        <v>2123.9358230475218</v>
      </c>
      <c r="BP127" s="556">
        <v>1694.9816777784708</v>
      </c>
      <c r="BQ127" s="569">
        <v>1108.9684234145843</v>
      </c>
      <c r="BR127" s="560">
        <v>1317.4655751695338</v>
      </c>
      <c r="BS127" s="556">
        <v>1195.2502962108881</v>
      </c>
      <c r="BT127" s="556">
        <v>5390.7492286599072</v>
      </c>
      <c r="BU127" s="556">
        <v>2501.8835353434979</v>
      </c>
      <c r="BV127" s="556">
        <v>310.93097015472171</v>
      </c>
      <c r="BW127" s="556">
        <v>1536.6420605166743</v>
      </c>
      <c r="BX127" s="564">
        <v>169.81996618411955</v>
      </c>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5"/>
    </row>
    <row r="128" s="384" customFormat="true" ht="15" customHeight="true" x14ac:dyDescent="0.2">
      <c r="A128" s="863" t="s">
        <v>109</v>
      </c>
      <c r="B128" s="454" t="s">
        <v>50</v>
      </c>
      <c r="C128" s="544">
        <v>66.324220236704761</v>
      </c>
      <c r="D128" s="536">
        <v>56.060502938991199</v>
      </c>
      <c r="E128" s="536">
        <v>55.020698050242977</v>
      </c>
      <c r="F128" s="536">
        <v>60.455567398597729</v>
      </c>
      <c r="G128" s="552">
        <v>44.294622394784589</v>
      </c>
      <c r="H128" s="540">
        <v>65.156201906285943</v>
      </c>
      <c r="I128" s="536">
        <v>67.107617465793396</v>
      </c>
      <c r="J128" s="536">
        <v>58.955458811498907</v>
      </c>
      <c r="K128" s="536">
        <v>51.19592877296175</v>
      </c>
      <c r="L128" s="548">
        <v>38.210121753119346</v>
      </c>
      <c r="M128" s="544">
        <v>67.117654813795369</v>
      </c>
      <c r="N128" s="536">
        <v>56.472413790598694</v>
      </c>
      <c r="O128" s="536">
        <v>53.861439304509361</v>
      </c>
      <c r="P128" s="536">
        <v>54.661147997699722</v>
      </c>
      <c r="Q128" s="548">
        <v>44.572671298602621</v>
      </c>
      <c r="R128" s="544">
        <v>51.602603326978979</v>
      </c>
      <c r="S128" s="536">
        <v>54.419261113311812</v>
      </c>
      <c r="T128" s="536">
        <v>61.678300145027457</v>
      </c>
      <c r="U128" s="536">
        <v>44.761907836043989</v>
      </c>
      <c r="V128" s="536">
        <v>51.85662496037736</v>
      </c>
      <c r="W128" s="536">
        <v>45.374894626005222</v>
      </c>
      <c r="X128" s="548">
        <v>52.065595164191805</v>
      </c>
      <c r="Y128" s="81"/>
      <c r="Z128" s="81"/>
      <c r="AA128" s="81"/>
      <c r="AB128" s="81"/>
      <c r="AC128" s="81"/>
      <c r="AD128" s="81"/>
      <c r="AE128" s="81"/>
      <c r="AF128" s="81"/>
      <c r="AG128" s="81"/>
      <c r="AH128" s="81"/>
      <c r="AI128" s="81"/>
      <c r="AJ128" s="81"/>
      <c r="AK128" s="81"/>
      <c r="AL128" s="81"/>
      <c r="AM128" s="81"/>
      <c r="AN128" s="81"/>
      <c r="AO128" s="81"/>
      <c r="AP128" s="81"/>
      <c r="AQ128" s="81"/>
      <c r="AR128" s="81"/>
      <c r="AS128" s="81"/>
      <c r="AT128" s="81"/>
      <c r="AU128" s="81"/>
      <c r="AV128" s="81"/>
      <c r="AW128" s="81"/>
      <c r="AX128" s="81"/>
      <c r="AY128" s="81"/>
      <c r="AZ128" s="421"/>
      <c r="BA128" s="886" t="s">
        <v>109</v>
      </c>
      <c r="BB128" s="641" t="s">
        <v>50</v>
      </c>
      <c r="BC128" s="560">
        <v>406.87779467961815</v>
      </c>
      <c r="BD128" s="556">
        <v>580.6537165926087</v>
      </c>
      <c r="BE128" s="556">
        <v>752.92222693535416</v>
      </c>
      <c r="BF128" s="556">
        <v>1337.4156845074644</v>
      </c>
      <c r="BG128" s="569">
        <v>2040.4011200226073</v>
      </c>
      <c r="BH128" s="560">
        <v>359.8181551836941</v>
      </c>
      <c r="BI128" s="556">
        <v>696.27725902728241</v>
      </c>
      <c r="BJ128" s="556">
        <v>560.43457391537174</v>
      </c>
      <c r="BK128" s="556">
        <v>807.92036037375851</v>
      </c>
      <c r="BL128" s="569">
        <v>842.75182527987988</v>
      </c>
      <c r="BM128" s="560">
        <v>242.39232224191602</v>
      </c>
      <c r="BN128" s="556">
        <v>257.18445918437175</v>
      </c>
      <c r="BO128" s="556">
        <v>385.70997004292173</v>
      </c>
      <c r="BP128" s="556">
        <v>452.03381973537535</v>
      </c>
      <c r="BQ128" s="569">
        <v>513.74779775308082</v>
      </c>
      <c r="BR128" s="560">
        <v>789.98549990211154</v>
      </c>
      <c r="BS128" s="556">
        <v>962.80399826707503</v>
      </c>
      <c r="BT128" s="556">
        <v>647.15906339105811</v>
      </c>
      <c r="BU128" s="556">
        <v>610.1663692953183</v>
      </c>
      <c r="BV128" s="556">
        <v>190.90462544495995</v>
      </c>
      <c r="BW128" s="556">
        <v>258.77326749109159</v>
      </c>
      <c r="BX128" s="564">
        <v>1658.4777189460376</v>
      </c>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5"/>
    </row>
    <row r="129" s="384" customFormat="true" ht="15" customHeight="true" x14ac:dyDescent="0.2">
      <c r="A129" s="864"/>
      <c r="B129" s="455" t="s">
        <v>49</v>
      </c>
      <c r="C129" s="542">
        <v>33.675779763295289</v>
      </c>
      <c r="D129" s="537">
        <v>43.939497061008787</v>
      </c>
      <c r="E129" s="537">
        <v>44.979301949757158</v>
      </c>
      <c r="F129" s="537">
        <v>39.544432601402335</v>
      </c>
      <c r="G129" s="553">
        <v>55.705377605215233</v>
      </c>
      <c r="H129" s="538">
        <v>34.843798093714057</v>
      </c>
      <c r="I129" s="537">
        <v>32.89238253420659</v>
      </c>
      <c r="J129" s="537">
        <v>41.044541188501135</v>
      </c>
      <c r="K129" s="537">
        <v>48.804071227038186</v>
      </c>
      <c r="L129" s="549">
        <v>61.789878246880669</v>
      </c>
      <c r="M129" s="542">
        <v>32.882345186204596</v>
      </c>
      <c r="N129" s="537">
        <v>43.527586209401342</v>
      </c>
      <c r="O129" s="537">
        <v>46.138560695490561</v>
      </c>
      <c r="P129" s="537">
        <v>45.338852002300264</v>
      </c>
      <c r="Q129" s="549">
        <v>55.427328701397393</v>
      </c>
      <c r="R129" s="542">
        <v>48.397396673021071</v>
      </c>
      <c r="S129" s="537">
        <v>45.580738886688174</v>
      </c>
      <c r="T129" s="537">
        <v>38.321699854972536</v>
      </c>
      <c r="U129" s="537">
        <v>55.23809216395599</v>
      </c>
      <c r="V129" s="537">
        <v>48.143375039622654</v>
      </c>
      <c r="W129" s="537">
        <v>54.625105373994785</v>
      </c>
      <c r="X129" s="549">
        <v>47.934404835808145</v>
      </c>
      <c r="Y129" s="81"/>
      <c r="Z129" s="81"/>
      <c r="AA129" s="81"/>
      <c r="AB129" s="81"/>
      <c r="AC129" s="81"/>
      <c r="AD129" s="81"/>
      <c r="AE129" s="81"/>
      <c r="AF129" s="81"/>
      <c r="AG129" s="81"/>
      <c r="AH129" s="81"/>
      <c r="AI129" s="81"/>
      <c r="AJ129" s="81"/>
      <c r="AK129" s="81"/>
      <c r="AL129" s="81"/>
      <c r="AM129" s="81"/>
      <c r="AN129" s="81"/>
      <c r="AO129" s="81"/>
      <c r="AP129" s="81"/>
      <c r="AQ129" s="81"/>
      <c r="AR129" s="81"/>
      <c r="AS129" s="81"/>
      <c r="AT129" s="81"/>
      <c r="AU129" s="81"/>
      <c r="AV129" s="81"/>
      <c r="AW129" s="81"/>
      <c r="AX129" s="81"/>
      <c r="AY129" s="81"/>
      <c r="AZ129" s="421"/>
      <c r="BA129" s="887"/>
      <c r="BB129" s="643" t="s">
        <v>49</v>
      </c>
      <c r="BC129" s="561">
        <v>206.59009567402742</v>
      </c>
      <c r="BD129" s="557">
        <v>455.10887230980438</v>
      </c>
      <c r="BE129" s="557">
        <v>615.51229610143639</v>
      </c>
      <c r="BF129" s="557">
        <v>874.81346502572933</v>
      </c>
      <c r="BG129" s="570">
        <v>2566.0296603035572</v>
      </c>
      <c r="BH129" s="561">
        <v>192.42114768607718</v>
      </c>
      <c r="BI129" s="557">
        <v>341.27598056164209</v>
      </c>
      <c r="BJ129" s="557">
        <v>390.17218110501767</v>
      </c>
      <c r="BK129" s="557">
        <v>770.17457751991094</v>
      </c>
      <c r="BL129" s="570">
        <v>1362.8203807575965</v>
      </c>
      <c r="BM129" s="561">
        <v>118.75307670622271</v>
      </c>
      <c r="BN129" s="557">
        <v>198.23163147188933</v>
      </c>
      <c r="BO129" s="557">
        <v>330.4052601169771</v>
      </c>
      <c r="BP129" s="557">
        <v>374.940798057866</v>
      </c>
      <c r="BQ129" s="570">
        <v>638.85935543135747</v>
      </c>
      <c r="BR129" s="561">
        <v>740.91691387027674</v>
      </c>
      <c r="BS129" s="557">
        <v>806.42986961349743</v>
      </c>
      <c r="BT129" s="557">
        <v>402.09012452326289</v>
      </c>
      <c r="BU129" s="557">
        <v>752.97117061979009</v>
      </c>
      <c r="BV129" s="557">
        <v>177.23469251263271</v>
      </c>
      <c r="BW129" s="557">
        <v>311.5272690148019</v>
      </c>
      <c r="BX129" s="565">
        <v>1526.8843492602959</v>
      </c>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5"/>
    </row>
    <row r="130" s="385" customFormat="true" ht="15" hidden="true" customHeight="true" x14ac:dyDescent="0.2">
      <c r="A130" s="937" t="s">
        <v>48</v>
      </c>
      <c r="B130" s="452" t="s">
        <v>43</v>
      </c>
      <c r="C130" s="458"/>
      <c r="D130" s="459"/>
      <c r="E130" s="459"/>
      <c r="F130" s="459"/>
      <c r="G130" s="460"/>
      <c r="H130" s="461"/>
      <c r="I130" s="459"/>
      <c r="J130" s="459"/>
      <c r="K130" s="459"/>
      <c r="L130" s="462"/>
      <c r="M130" s="458"/>
      <c r="N130" s="459"/>
      <c r="O130" s="459"/>
      <c r="P130" s="459"/>
      <c r="Q130" s="462"/>
      <c r="R130" s="458"/>
      <c r="S130" s="461"/>
      <c r="T130" s="461"/>
      <c r="U130" s="461"/>
      <c r="V130" s="461"/>
      <c r="W130" s="461"/>
      <c r="X130" s="7"/>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422"/>
      <c r="BB130" s="387"/>
      <c r="BY130" s="422"/>
      <c r="BZ130" s="422"/>
      <c r="CA130" s="422"/>
      <c r="CB130" s="422"/>
      <c r="CC130" s="422"/>
      <c r="CD130" s="422"/>
      <c r="CE130" s="422"/>
      <c r="CF130" s="422"/>
      <c r="CG130" s="422"/>
      <c r="CH130" s="422"/>
      <c r="CI130" s="422"/>
      <c r="CJ130" s="422"/>
      <c r="CK130" s="422"/>
      <c r="CL130" s="422"/>
      <c r="CM130" s="422"/>
      <c r="CN130" s="422"/>
      <c r="CO130" s="422"/>
      <c r="CP130" s="422"/>
      <c r="CQ130" s="422"/>
      <c r="CR130" s="422"/>
      <c r="CS130" s="422"/>
      <c r="CT130" s="422"/>
      <c r="CU130" s="422"/>
      <c r="CV130" s="422"/>
      <c r="CW130" s="422"/>
      <c r="CX130" s="422"/>
      <c r="CY130" s="422"/>
      <c r="CZ130" s="422"/>
    </row>
    <row r="131" s="385" customFormat="true" ht="15" hidden="true" customHeight="true" x14ac:dyDescent="0.2">
      <c r="A131" s="938"/>
      <c r="B131" s="449" t="s">
        <v>47</v>
      </c>
      <c r="C131" s="463"/>
      <c r="D131" s="464"/>
      <c r="E131" s="464"/>
      <c r="F131" s="464"/>
      <c r="G131" s="465"/>
      <c r="H131" s="466"/>
      <c r="I131" s="464"/>
      <c r="J131" s="464"/>
      <c r="K131" s="464"/>
      <c r="L131" s="467"/>
      <c r="M131" s="463"/>
      <c r="N131" s="464"/>
      <c r="O131" s="464"/>
      <c r="P131" s="464"/>
      <c r="Q131" s="467"/>
      <c r="R131" s="463"/>
      <c r="S131" s="466"/>
      <c r="T131" s="466"/>
      <c r="U131" s="466"/>
      <c r="V131" s="466"/>
      <c r="W131" s="466"/>
      <c r="X131" s="6"/>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422"/>
      <c r="BB131" s="387"/>
      <c r="BY131" s="422"/>
      <c r="BZ131" s="422"/>
      <c r="CA131" s="422"/>
      <c r="CB131" s="422"/>
      <c r="CC131" s="422"/>
      <c r="CD131" s="422"/>
      <c r="CE131" s="422"/>
      <c r="CF131" s="422"/>
      <c r="CG131" s="422"/>
      <c r="CH131" s="422"/>
      <c r="CI131" s="422"/>
      <c r="CJ131" s="422"/>
      <c r="CK131" s="422"/>
      <c r="CL131" s="422"/>
      <c r="CM131" s="422"/>
      <c r="CN131" s="422"/>
      <c r="CO131" s="422"/>
      <c r="CP131" s="422"/>
      <c r="CQ131" s="422"/>
      <c r="CR131" s="422"/>
      <c r="CS131" s="422"/>
      <c r="CT131" s="422"/>
      <c r="CU131" s="422"/>
      <c r="CV131" s="422"/>
      <c r="CW131" s="422"/>
      <c r="CX131" s="422"/>
      <c r="CY131" s="422"/>
      <c r="CZ131" s="422"/>
    </row>
    <row r="132" s="385" customFormat="true" ht="15" hidden="true" customHeight="true" x14ac:dyDescent="0.2">
      <c r="A132" s="939"/>
      <c r="B132" s="450" t="s">
        <v>47</v>
      </c>
      <c r="C132" s="468"/>
      <c r="D132" s="469"/>
      <c r="E132" s="469"/>
      <c r="F132" s="469"/>
      <c r="G132" s="470"/>
      <c r="H132" s="471"/>
      <c r="I132" s="469"/>
      <c r="J132" s="469"/>
      <c r="K132" s="469"/>
      <c r="L132" s="472"/>
      <c r="M132" s="468"/>
      <c r="N132" s="469"/>
      <c r="O132" s="469"/>
      <c r="P132" s="469"/>
      <c r="Q132" s="472"/>
      <c r="R132" s="518"/>
      <c r="S132" s="519"/>
      <c r="T132" s="519"/>
      <c r="U132" s="519"/>
      <c r="V132" s="519"/>
      <c r="W132" s="519"/>
      <c r="X132" s="5"/>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422"/>
      <c r="BB132" s="387"/>
      <c r="BY132" s="422"/>
      <c r="BZ132" s="422"/>
      <c r="CA132" s="422"/>
      <c r="CB132" s="422"/>
      <c r="CC132" s="422"/>
      <c r="CD132" s="422"/>
      <c r="CE132" s="422"/>
      <c r="CF132" s="422"/>
      <c r="CG132" s="422"/>
      <c r="CH132" s="422"/>
      <c r="CI132" s="422"/>
      <c r="CJ132" s="422"/>
      <c r="CK132" s="422"/>
      <c r="CL132" s="422"/>
      <c r="CM132" s="422"/>
      <c r="CN132" s="422"/>
      <c r="CO132" s="422"/>
      <c r="CP132" s="422"/>
      <c r="CQ132" s="422"/>
      <c r="CR132" s="422"/>
      <c r="CS132" s="422"/>
      <c r="CT132" s="422"/>
      <c r="CU132" s="422"/>
      <c r="CV132" s="422"/>
      <c r="CW132" s="422"/>
      <c r="CX132" s="422"/>
      <c r="CY132" s="422"/>
      <c r="CZ132" s="422"/>
    </row>
    <row r="133" s="384" customFormat="true" ht="15" customHeight="true" x14ac:dyDescent="0.2">
      <c r="B133" s="451"/>
      <c r="C133" s="882" t="s">
        <v>115</v>
      </c>
      <c r="D133" s="883"/>
      <c r="E133" s="883"/>
      <c r="F133" s="883"/>
      <c r="G133" s="884"/>
      <c r="H133" s="856" t="s">
        <v>39</v>
      </c>
      <c r="I133" s="857"/>
      <c r="J133" s="857"/>
      <c r="K133" s="857"/>
      <c r="L133" s="858"/>
      <c r="M133" s="859" t="s">
        <v>38</v>
      </c>
      <c r="N133" s="860"/>
      <c r="O133" s="860"/>
      <c r="P133" s="860"/>
      <c r="Q133" s="861"/>
      <c r="R133" s="578" t="s">
        <v>143</v>
      </c>
      <c r="S133" s="531"/>
      <c r="T133" s="531"/>
      <c r="U133" s="531"/>
      <c r="V133" s="531"/>
      <c r="W133" s="531"/>
      <c r="X133" s="531"/>
      <c r="Y133" s="3"/>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21"/>
      <c r="BA133" s="423" t="s">
        <v>131</v>
      </c>
      <c r="BB133" s="370" t="s">
        <v>99</v>
      </c>
      <c r="BC133" s="859" t="s">
        <v>115</v>
      </c>
      <c r="BD133" s="860"/>
      <c r="BE133" s="860"/>
      <c r="BF133" s="860"/>
      <c r="BG133" s="889"/>
      <c r="BH133" s="859" t="s">
        <v>39</v>
      </c>
      <c r="BI133" s="860"/>
      <c r="BJ133" s="860"/>
      <c r="BK133" s="860"/>
      <c r="BL133" s="889"/>
      <c r="BM133" s="859" t="s">
        <v>38</v>
      </c>
      <c r="BN133" s="860"/>
      <c r="BO133" s="860"/>
      <c r="BP133" s="860"/>
      <c r="BQ133" s="889"/>
      <c r="BR133" s="578" t="s">
        <v>143</v>
      </c>
      <c r="BS133" s="531"/>
      <c r="BT133" s="531"/>
      <c r="BU133" s="531"/>
      <c r="BV133" s="531"/>
      <c r="BW133" s="531"/>
      <c r="BX133" s="531"/>
      <c r="BY133" s="3"/>
      <c r="BZ133" s="421"/>
      <c r="CA133" s="421"/>
      <c r="CB133" s="421"/>
      <c r="CC133" s="421"/>
      <c r="CD133" s="421"/>
      <c r="CE133" s="421"/>
      <c r="CF133" s="421"/>
      <c r="CG133" s="421"/>
      <c r="CH133" s="421"/>
      <c r="CI133" s="421"/>
      <c r="CJ133" s="421"/>
      <c r="CK133" s="421"/>
      <c r="CL133" s="421"/>
      <c r="CM133" s="421"/>
      <c r="CN133" s="421"/>
      <c r="CO133" s="421"/>
      <c r="CP133" s="421"/>
      <c r="CQ133" s="421"/>
      <c r="CR133" s="421"/>
      <c r="CS133" s="421"/>
      <c r="CT133" s="421"/>
      <c r="CU133" s="421"/>
      <c r="CV133" s="421"/>
      <c r="CW133" s="421"/>
      <c r="CX133" s="421"/>
      <c r="CY133" s="421"/>
      <c r="CZ133" s="421"/>
    </row>
    <row r="134" s="384" customFormat="true" ht="12.75" x14ac:dyDescent="0.2">
      <c r="A134" s="409" t="s">
        <v>69</v>
      </c>
      <c r="B134" s="451"/>
      <c r="C134" s="493" t="s">
        <v>0</v>
      </c>
      <c r="D134" s="632" t="s">
        <v>1</v>
      </c>
      <c r="E134" s="632" t="s">
        <v>2</v>
      </c>
      <c r="F134" s="632" t="s">
        <v>3</v>
      </c>
      <c r="G134" s="633" t="s">
        <v>4</v>
      </c>
      <c r="H134" s="456" t="s">
        <v>0</v>
      </c>
      <c r="I134" s="636" t="s">
        <v>1</v>
      </c>
      <c r="J134" s="636" t="s">
        <v>2</v>
      </c>
      <c r="K134" s="636" t="s">
        <v>3</v>
      </c>
      <c r="L134" s="637" t="s">
        <v>4</v>
      </c>
      <c r="M134" s="457" t="s">
        <v>0</v>
      </c>
      <c r="N134" s="636" t="s">
        <v>1</v>
      </c>
      <c r="O134" s="636" t="s">
        <v>2</v>
      </c>
      <c r="P134" s="636" t="s">
        <v>3</v>
      </c>
      <c r="Q134" s="637" t="s">
        <v>4</v>
      </c>
      <c r="R134" s="457" t="s">
        <v>490</v>
      </c>
      <c r="S134" s="636" t="s">
        <v>491</v>
      </c>
      <c r="T134" s="636" t="s">
        <v>492</v>
      </c>
      <c r="U134" s="636" t="s">
        <v>493</v>
      </c>
      <c r="V134" s="636" t="s">
        <v>494</v>
      </c>
      <c r="W134" s="636" t="s">
        <v>495</v>
      </c>
      <c r="X134" s="637" t="s">
        <v>496</v>
      </c>
      <c r="Y134" s="763"/>
      <c r="Z134" s="763"/>
      <c r="AA134" s="763"/>
      <c r="AB134" s="763"/>
      <c r="AC134" s="763"/>
      <c r="AD134" s="763"/>
      <c r="AE134" s="763"/>
      <c r="AF134" s="763"/>
      <c r="AG134" s="763"/>
      <c r="AH134" s="763"/>
      <c r="AI134" s="763"/>
      <c r="AJ134" s="763"/>
      <c r="AK134" s="763"/>
      <c r="AL134" s="763"/>
      <c r="AM134" s="763"/>
      <c r="AN134" s="763"/>
      <c r="AO134" s="763"/>
      <c r="AP134" s="763"/>
      <c r="AQ134" s="763"/>
      <c r="AR134" s="763"/>
      <c r="AS134" s="763"/>
      <c r="AT134" s="763"/>
      <c r="AU134" s="763"/>
      <c r="AV134" s="763"/>
      <c r="AW134" s="763"/>
      <c r="AX134" s="763"/>
      <c r="AY134" s="763"/>
      <c r="AZ134" s="421"/>
      <c r="BA134" s="409" t="s">
        <v>117</v>
      </c>
      <c r="BB134" s="408"/>
      <c r="BC134" s="532" t="s">
        <v>0</v>
      </c>
      <c r="BD134" s="604" t="s">
        <v>1</v>
      </c>
      <c r="BE134" s="604" t="s">
        <v>2</v>
      </c>
      <c r="BF134" s="604" t="s">
        <v>3</v>
      </c>
      <c r="BG134" s="533" t="s">
        <v>4</v>
      </c>
      <c r="BH134" s="532" t="s">
        <v>0</v>
      </c>
      <c r="BI134" s="604" t="s">
        <v>1</v>
      </c>
      <c r="BJ134" s="604" t="s">
        <v>2</v>
      </c>
      <c r="BK134" s="604" t="s">
        <v>3</v>
      </c>
      <c r="BL134" s="533" t="s">
        <v>4</v>
      </c>
      <c r="BM134" s="532" t="s">
        <v>0</v>
      </c>
      <c r="BN134" s="604" t="s">
        <v>1</v>
      </c>
      <c r="BO134" s="604" t="s">
        <v>2</v>
      </c>
      <c r="BP134" s="604" t="s">
        <v>3</v>
      </c>
      <c r="BQ134" s="533" t="s">
        <v>4</v>
      </c>
      <c r="BR134" s="532" t="s">
        <v>490</v>
      </c>
      <c r="BS134" s="604" t="s">
        <v>491</v>
      </c>
      <c r="BT134" s="604" t="s">
        <v>492</v>
      </c>
      <c r="BU134" s="604" t="s">
        <v>493</v>
      </c>
      <c r="BV134" s="604" t="s">
        <v>494</v>
      </c>
      <c r="BW134" s="604" t="s">
        <v>495</v>
      </c>
      <c r="BX134" s="605" t="s">
        <v>496</v>
      </c>
      <c r="BY134" s="763"/>
      <c r="BZ134" s="763"/>
      <c r="CA134" s="763"/>
      <c r="CB134" s="763"/>
      <c r="CC134" s="763"/>
      <c r="CD134" s="763"/>
      <c r="CE134" s="763"/>
      <c r="CF134" s="763"/>
      <c r="CG134" s="763"/>
      <c r="CH134" s="763"/>
      <c r="CI134" s="763"/>
      <c r="CJ134" s="763"/>
      <c r="CK134" s="763"/>
      <c r="CL134" s="763"/>
      <c r="CM134" s="763"/>
      <c r="CN134" s="763"/>
      <c r="CO134" s="763"/>
      <c r="CP134" s="763"/>
      <c r="CQ134" s="763"/>
      <c r="CR134" s="763"/>
      <c r="CS134" s="763"/>
      <c r="CT134" s="763"/>
      <c r="CU134" s="763"/>
      <c r="CV134" s="763"/>
      <c r="CW134" s="763"/>
      <c r="CX134" s="763"/>
      <c r="CY134" s="763"/>
      <c r="CZ134" s="763"/>
    </row>
    <row r="135" s="384" customFormat="true" ht="15" customHeight="true" x14ac:dyDescent="0.2">
      <c r="A135" s="862" t="s">
        <v>46</v>
      </c>
      <c r="B135" s="453" t="s">
        <v>45</v>
      </c>
      <c r="C135" s="543">
        <v>0</v>
      </c>
      <c r="D135" s="534">
        <v>6.6701706176858097E-2</v>
      </c>
      <c r="E135" s="534">
        <v>0</v>
      </c>
      <c r="F135" s="534">
        <v>8.942831465073374E-2</v>
      </c>
      <c r="G135" s="550">
        <v>0.65572189430026739</v>
      </c>
      <c r="H135" s="539">
        <v>0</v>
      </c>
      <c r="I135" s="534">
        <v>0</v>
      </c>
      <c r="J135" s="534">
        <v>0.252471262477097</v>
      </c>
      <c r="K135" s="534">
        <v>0.63793470928650708</v>
      </c>
      <c r="L135" s="546">
        <v>1.2067073851238908</v>
      </c>
      <c r="M135" s="543">
        <v>0</v>
      </c>
      <c r="N135" s="534">
        <v>0</v>
      </c>
      <c r="O135" s="534">
        <v>0.10349875465217487</v>
      </c>
      <c r="P135" s="534">
        <v>0</v>
      </c>
      <c r="Q135" s="546">
        <v>0</v>
      </c>
      <c r="R135" s="543">
        <v>0.1052932306993232</v>
      </c>
      <c r="S135" s="534">
        <v>8.3706294919997135E-2</v>
      </c>
      <c r="T135" s="534">
        <v>0</v>
      </c>
      <c r="U135" s="534">
        <v>0</v>
      </c>
      <c r="V135" s="534">
        <v>0</v>
      </c>
      <c r="W135" s="534">
        <v>0.41127981472899461</v>
      </c>
      <c r="X135" s="546">
        <v>0.63106914054615648</v>
      </c>
      <c r="Y135" s="81"/>
      <c r="Z135" s="81"/>
      <c r="AA135" s="81"/>
      <c r="AB135" s="81"/>
      <c r="AC135" s="81"/>
      <c r="AD135" s="81"/>
      <c r="AE135" s="81"/>
      <c r="AF135" s="81"/>
      <c r="AG135" s="81"/>
      <c r="AH135" s="81"/>
      <c r="AI135" s="81"/>
      <c r="AJ135" s="81"/>
      <c r="AK135" s="81"/>
      <c r="AL135" s="81"/>
      <c r="AM135" s="81"/>
      <c r="AN135" s="81"/>
      <c r="AO135" s="81"/>
      <c r="AP135" s="81"/>
      <c r="AQ135" s="81"/>
      <c r="AR135" s="81"/>
      <c r="AS135" s="81"/>
      <c r="AT135" s="81"/>
      <c r="AU135" s="81"/>
      <c r="AV135" s="81"/>
      <c r="AW135" s="81"/>
      <c r="AX135" s="81"/>
      <c r="AY135" s="81"/>
      <c r="AZ135" s="421"/>
      <c r="BA135" s="888" t="s">
        <v>46</v>
      </c>
      <c r="BB135" s="642" t="s">
        <v>45</v>
      </c>
      <c r="BC135" s="559">
        <v>0</v>
      </c>
      <c r="BD135" s="555">
        <v>6.0597934079611768</v>
      </c>
      <c r="BE135" s="555">
        <v>0</v>
      </c>
      <c r="BF135" s="555">
        <v>8.1269159367132211</v>
      </c>
      <c r="BG135" s="568">
        <v>59.600689106227591</v>
      </c>
      <c r="BH135" s="559">
        <v>0</v>
      </c>
      <c r="BI135" s="555">
        <v>0</v>
      </c>
      <c r="BJ135" s="555">
        <v>8.1269159367132211</v>
      </c>
      <c r="BK135" s="555">
        <v>20.609098794824618</v>
      </c>
      <c r="BL135" s="568">
        <v>38.991590311402973</v>
      </c>
      <c r="BM135" s="559">
        <v>0</v>
      </c>
      <c r="BN135" s="555">
        <v>0</v>
      </c>
      <c r="BO135" s="555">
        <v>6.0597934079611768</v>
      </c>
      <c r="BP135" s="555">
        <v>0</v>
      </c>
      <c r="BQ135" s="568">
        <v>0</v>
      </c>
      <c r="BR135" s="559">
        <v>8.1269159367132211</v>
      </c>
      <c r="BS135" s="555">
        <v>6.0597934079611768</v>
      </c>
      <c r="BT135" s="555">
        <v>0</v>
      </c>
      <c r="BU135" s="555">
        <v>0</v>
      </c>
      <c r="BV135" s="555">
        <v>0</v>
      </c>
      <c r="BW135" s="555">
        <v>20.609098794824618</v>
      </c>
      <c r="BX135" s="563">
        <v>38.991590311402973</v>
      </c>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5"/>
    </row>
    <row r="136" s="384" customFormat="true" ht="15" customHeight="true" x14ac:dyDescent="0.2">
      <c r="A136" s="863"/>
      <c r="B136" s="454" t="s">
        <v>44</v>
      </c>
      <c r="C136" s="544">
        <v>0</v>
      </c>
      <c r="D136" s="536">
        <v>7.5616552129551803E-2</v>
      </c>
      <c r="E136" s="536">
        <v>0</v>
      </c>
      <c r="F136" s="536">
        <v>0</v>
      </c>
      <c r="G136" s="552">
        <v>1.1144955969049288</v>
      </c>
      <c r="H136" s="540">
        <v>0.21188827253751219</v>
      </c>
      <c r="I136" s="536">
        <v>0</v>
      </c>
      <c r="J136" s="536">
        <v>0.43064597132048582</v>
      </c>
      <c r="K136" s="536">
        <v>0.28138564669074267</v>
      </c>
      <c r="L136" s="548">
        <v>2.4246871268505883</v>
      </c>
      <c r="M136" s="544">
        <v>0</v>
      </c>
      <c r="N136" s="536">
        <v>0</v>
      </c>
      <c r="O136" s="536">
        <v>0</v>
      </c>
      <c r="P136" s="536">
        <v>0</v>
      </c>
      <c r="Q136" s="548">
        <v>0</v>
      </c>
      <c r="R136" s="544">
        <v>0</v>
      </c>
      <c r="S136" s="536">
        <v>1.5678254534903433E-2</v>
      </c>
      <c r="T136" s="536">
        <v>0</v>
      </c>
      <c r="U136" s="536">
        <v>0</v>
      </c>
      <c r="V136" s="536">
        <v>0</v>
      </c>
      <c r="W136" s="536">
        <v>0.13709327157633153</v>
      </c>
      <c r="X136" s="548">
        <v>1.6211473338765481</v>
      </c>
      <c r="Y136" s="81"/>
      <c r="Z136" s="81"/>
      <c r="AA136" s="81"/>
      <c r="AB136" s="81"/>
      <c r="AC136" s="81"/>
      <c r="AD136" s="81"/>
      <c r="AE136" s="81"/>
      <c r="AF136" s="81"/>
      <c r="AG136" s="81"/>
      <c r="AH136" s="81"/>
      <c r="AI136" s="81"/>
      <c r="AJ136" s="81"/>
      <c r="AK136" s="81"/>
      <c r="AL136" s="81"/>
      <c r="AM136" s="81"/>
      <c r="AN136" s="81"/>
      <c r="AO136" s="81"/>
      <c r="AP136" s="81"/>
      <c r="AQ136" s="81"/>
      <c r="AR136" s="81"/>
      <c r="AS136" s="81"/>
      <c r="AT136" s="81"/>
      <c r="AU136" s="81"/>
      <c r="AV136" s="81"/>
      <c r="AW136" s="81"/>
      <c r="AX136" s="81"/>
      <c r="AY136" s="81"/>
      <c r="AZ136" s="421"/>
      <c r="BA136" s="886"/>
      <c r="BB136" s="641" t="s">
        <v>44</v>
      </c>
      <c r="BC136" s="560">
        <v>0</v>
      </c>
      <c r="BD136" s="556">
        <v>6.869699598274873</v>
      </c>
      <c r="BE136" s="556">
        <v>0</v>
      </c>
      <c r="BF136" s="556">
        <v>0</v>
      </c>
      <c r="BG136" s="569">
        <v>101.30011847823566</v>
      </c>
      <c r="BH136" s="560">
        <v>6.869699598274873</v>
      </c>
      <c r="BI136" s="556">
        <v>0</v>
      </c>
      <c r="BJ136" s="556">
        <v>13.862265245824913</v>
      </c>
      <c r="BK136" s="556">
        <v>9.0904359140155471</v>
      </c>
      <c r="BL136" s="569">
        <v>78.347417318395216</v>
      </c>
      <c r="BM136" s="560">
        <v>0</v>
      </c>
      <c r="BN136" s="556">
        <v>0</v>
      </c>
      <c r="BO136" s="556">
        <v>0</v>
      </c>
      <c r="BP136" s="556">
        <v>0</v>
      </c>
      <c r="BQ136" s="569">
        <v>0</v>
      </c>
      <c r="BR136" s="560">
        <v>0</v>
      </c>
      <c r="BS136" s="556">
        <v>1.1350040468252576</v>
      </c>
      <c r="BT136" s="556">
        <v>0</v>
      </c>
      <c r="BU136" s="556">
        <v>0</v>
      </c>
      <c r="BV136" s="556">
        <v>0</v>
      </c>
      <c r="BW136" s="556">
        <v>6.869699598274873</v>
      </c>
      <c r="BX136" s="564">
        <v>100.1651144314104</v>
      </c>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5"/>
    </row>
    <row r="137" s="384" customFormat="true" ht="15" customHeight="true" x14ac:dyDescent="0.2">
      <c r="A137" s="863"/>
      <c r="B137" s="454" t="s">
        <v>43</v>
      </c>
      <c r="C137" s="544">
        <v>6.7506633119378572</v>
      </c>
      <c r="D137" s="536">
        <v>11.258587221934224</v>
      </c>
      <c r="E137" s="536">
        <v>15.296784565004645</v>
      </c>
      <c r="F137" s="536">
        <v>24.561826073519462</v>
      </c>
      <c r="G137" s="552">
        <v>49.017010538218948</v>
      </c>
      <c r="H137" s="540">
        <v>16.821321147824957</v>
      </c>
      <c r="I137" s="536">
        <v>32.287427710404884</v>
      </c>
      <c r="J137" s="536">
        <v>29.499893520057014</v>
      </c>
      <c r="K137" s="536">
        <v>48.064260809069403</v>
      </c>
      <c r="L137" s="548">
        <v>64.794081882488811</v>
      </c>
      <c r="M137" s="544">
        <v>6.1549214248062176</v>
      </c>
      <c r="N137" s="536">
        <v>7.791188672812142</v>
      </c>
      <c r="O137" s="536">
        <v>12.127451959217442</v>
      </c>
      <c r="P137" s="536">
        <v>14.494414471019843</v>
      </c>
      <c r="Q137" s="548">
        <v>19.682569973208892</v>
      </c>
      <c r="R137" s="544">
        <v>20.353801456068311</v>
      </c>
      <c r="S137" s="536">
        <v>24.400058937511247</v>
      </c>
      <c r="T137" s="536">
        <v>9.6176939921901834</v>
      </c>
      <c r="U137" s="536">
        <v>19.39703268473108</v>
      </c>
      <c r="V137" s="536">
        <v>27.199946295760348</v>
      </c>
      <c r="W137" s="536">
        <v>10.832672796831073</v>
      </c>
      <c r="X137" s="548">
        <v>49.415652495682878</v>
      </c>
      <c r="Y137" s="81"/>
      <c r="Z137" s="81"/>
      <c r="AA137" s="81"/>
      <c r="AB137" s="81"/>
      <c r="AC137" s="81"/>
      <c r="AD137" s="81"/>
      <c r="AE137" s="81"/>
      <c r="AF137" s="81"/>
      <c r="AG137" s="81"/>
      <c r="AH137" s="81"/>
      <c r="AI137" s="81"/>
      <c r="AJ137" s="81"/>
      <c r="AK137" s="81"/>
      <c r="AL137" s="81"/>
      <c r="AM137" s="81"/>
      <c r="AN137" s="81"/>
      <c r="AO137" s="81"/>
      <c r="AP137" s="81"/>
      <c r="AQ137" s="81"/>
      <c r="AR137" s="81"/>
      <c r="AS137" s="81"/>
      <c r="AT137" s="81"/>
      <c r="AU137" s="81"/>
      <c r="AV137" s="81"/>
      <c r="AW137" s="81"/>
      <c r="AX137" s="81"/>
      <c r="AY137" s="81"/>
      <c r="AZ137" s="421"/>
      <c r="BA137" s="886"/>
      <c r="BB137" s="641" t="s">
        <v>43</v>
      </c>
      <c r="BC137" s="560">
        <v>613.46789035364532</v>
      </c>
      <c r="BD137" s="556">
        <v>1022.8330958961774</v>
      </c>
      <c r="BE137" s="556">
        <v>1390.2534416133731</v>
      </c>
      <c r="BF137" s="556">
        <v>2232.0883104110458</v>
      </c>
      <c r="BG137" s="569">
        <v>4455.3150221140595</v>
      </c>
      <c r="BH137" s="560">
        <v>545.36960327149643</v>
      </c>
      <c r="BI137" s="556">
        <v>1044.5709752850098</v>
      </c>
      <c r="BJ137" s="556">
        <v>949.58591495633198</v>
      </c>
      <c r="BK137" s="556">
        <v>1552.7625085993729</v>
      </c>
      <c r="BL137" s="569">
        <v>2093.6511423654856</v>
      </c>
      <c r="BM137" s="560">
        <v>361.14539894813885</v>
      </c>
      <c r="BN137" s="556">
        <v>455.41609065626091</v>
      </c>
      <c r="BO137" s="556">
        <v>710.05543675193815</v>
      </c>
      <c r="BP137" s="556">
        <v>848.7935363698258</v>
      </c>
      <c r="BQ137" s="569">
        <v>1152.6071531844382</v>
      </c>
      <c r="BR137" s="560">
        <v>1570.9807014885484</v>
      </c>
      <c r="BS137" s="556">
        <v>1766.4061758403286</v>
      </c>
      <c r="BT137" s="556">
        <v>1049.2491879143211</v>
      </c>
      <c r="BU137" s="556">
        <v>1363.1375399151086</v>
      </c>
      <c r="BV137" s="556">
        <v>368.1393179575926</v>
      </c>
      <c r="BW137" s="556">
        <v>542.82173811279392</v>
      </c>
      <c r="BX137" s="564">
        <v>3053.2230991596057</v>
      </c>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5"/>
    </row>
    <row r="138" s="384" customFormat="true" ht="15" customHeight="true" x14ac:dyDescent="0.2">
      <c r="A138" s="863"/>
      <c r="B138" s="454" t="s">
        <v>42</v>
      </c>
      <c r="C138" s="544">
        <v>38.098038222704425</v>
      </c>
      <c r="D138" s="536">
        <v>48.958140932156461</v>
      </c>
      <c r="E138" s="536">
        <v>56.742704396630636</v>
      </c>
      <c r="F138" s="536">
        <v>63.483375456687995</v>
      </c>
      <c r="G138" s="552">
        <v>47.122103841038403</v>
      </c>
      <c r="H138" s="540">
        <v>63.493478717080663</v>
      </c>
      <c r="I138" s="536">
        <v>61.519677604641984</v>
      </c>
      <c r="J138" s="536">
        <v>68.0627832042329</v>
      </c>
      <c r="K138" s="536">
        <v>48.959849255826086</v>
      </c>
      <c r="L138" s="548">
        <v>30.738932121634623</v>
      </c>
      <c r="M138" s="544">
        <v>33.241814252051952</v>
      </c>
      <c r="N138" s="536">
        <v>41.615861453386579</v>
      </c>
      <c r="O138" s="536">
        <v>51.493107542347047</v>
      </c>
      <c r="P138" s="536">
        <v>56.561247588355954</v>
      </c>
      <c r="Q138" s="548">
        <v>61.380059621244378</v>
      </c>
      <c r="R138" s="544">
        <v>62.471674152851122</v>
      </c>
      <c r="S138" s="536">
        <v>58.990096987070459</v>
      </c>
      <c r="T138" s="536">
        <v>40.969280897020155</v>
      </c>
      <c r="U138" s="536">
        <v>45.001925389983306</v>
      </c>
      <c r="V138" s="536">
        <v>49.826941957258931</v>
      </c>
      <c r="W138" s="536">
        <v>57.953379253745915</v>
      </c>
      <c r="X138" s="548">
        <v>45.583637335446397</v>
      </c>
      <c r="Y138" s="81"/>
      <c r="Z138" s="81"/>
      <c r="AA138" s="81"/>
      <c r="AB138" s="81"/>
      <c r="AC138" s="81"/>
      <c r="AD138" s="81"/>
      <c r="AE138" s="81"/>
      <c r="AF138" s="81"/>
      <c r="AG138" s="81"/>
      <c r="AH138" s="81"/>
      <c r="AI138" s="81"/>
      <c r="AJ138" s="81"/>
      <c r="AK138" s="81"/>
      <c r="AL138" s="81"/>
      <c r="AM138" s="81"/>
      <c r="AN138" s="81"/>
      <c r="AO138" s="81"/>
      <c r="AP138" s="81"/>
      <c r="AQ138" s="81"/>
      <c r="AR138" s="81"/>
      <c r="AS138" s="81"/>
      <c r="AT138" s="81"/>
      <c r="AU138" s="81"/>
      <c r="AV138" s="81"/>
      <c r="AW138" s="81"/>
      <c r="AX138" s="81"/>
      <c r="AY138" s="81"/>
      <c r="AZ138" s="421"/>
      <c r="BA138" s="886"/>
      <c r="BB138" s="641" t="s">
        <v>42</v>
      </c>
      <c r="BC138" s="560">
        <v>3462.1669094004687</v>
      </c>
      <c r="BD138" s="556">
        <v>4447.805561376279</v>
      </c>
      <c r="BE138" s="556">
        <v>5157.0798907856661</v>
      </c>
      <c r="BF138" s="556">
        <v>5769.1353988976643</v>
      </c>
      <c r="BG138" s="569">
        <v>4283.0808083022976</v>
      </c>
      <c r="BH138" s="560">
        <v>2058.5430236993548</v>
      </c>
      <c r="BI138" s="556">
        <v>1990.3000700793339</v>
      </c>
      <c r="BJ138" s="556">
        <v>2190.9048661319052</v>
      </c>
      <c r="BK138" s="556">
        <v>1581.6953609901066</v>
      </c>
      <c r="BL138" s="569">
        <v>993.248125164783</v>
      </c>
      <c r="BM138" s="560">
        <v>1950.4925312990815</v>
      </c>
      <c r="BN138" s="556">
        <v>2432.5598735055646</v>
      </c>
      <c r="BO138" s="556">
        <v>3014.8922534305452</v>
      </c>
      <c r="BP138" s="556">
        <v>3312.2290974912339</v>
      </c>
      <c r="BQ138" s="569">
        <v>3594.4033669704522</v>
      </c>
      <c r="BR138" s="560">
        <v>4821.7918748809425</v>
      </c>
      <c r="BS138" s="556">
        <v>4270.5008171594782</v>
      </c>
      <c r="BT138" s="556">
        <v>4469.5729293881304</v>
      </c>
      <c r="BU138" s="556">
        <v>3162.5359849928809</v>
      </c>
      <c r="BV138" s="556">
        <v>674.38575902324544</v>
      </c>
      <c r="BW138" s="556">
        <v>2904.0251326737139</v>
      </c>
      <c r="BX138" s="564">
        <v>2816.4560706439756</v>
      </c>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5"/>
    </row>
    <row r="139" s="384" customFormat="true" ht="15" customHeight="true" x14ac:dyDescent="0.2">
      <c r="A139" s="863"/>
      <c r="B139" s="454" t="s">
        <v>19</v>
      </c>
      <c r="C139" s="544">
        <v>55.151298465357954</v>
      </c>
      <c r="D139" s="536">
        <v>39.640953587602773</v>
      </c>
      <c r="E139" s="536">
        <v>27.96051103836465</v>
      </c>
      <c r="F139" s="536">
        <v>11.865370155141775</v>
      </c>
      <c r="G139" s="552">
        <v>2.0906681295375011</v>
      </c>
      <c r="H139" s="540">
        <v>19.47331186255683</v>
      </c>
      <c r="I139" s="536">
        <v>6.1928946849532638</v>
      </c>
      <c r="J139" s="536">
        <v>1.7542060419124854</v>
      </c>
      <c r="K139" s="536">
        <v>2.0565695791272502</v>
      </c>
      <c r="L139" s="548">
        <v>0.83559148390195837</v>
      </c>
      <c r="M139" s="544">
        <v>60.603264323141644</v>
      </c>
      <c r="N139" s="536">
        <v>50.592949873801253</v>
      </c>
      <c r="O139" s="536">
        <v>36.275941743783108</v>
      </c>
      <c r="P139" s="536">
        <v>28.944337940624226</v>
      </c>
      <c r="Q139" s="548">
        <v>18.937370405546954</v>
      </c>
      <c r="R139" s="544">
        <v>17.069231160380998</v>
      </c>
      <c r="S139" s="536">
        <v>16.510459525963348</v>
      </c>
      <c r="T139" s="536">
        <v>49.413025110789896</v>
      </c>
      <c r="U139" s="536">
        <v>35.601041925285543</v>
      </c>
      <c r="V139" s="536">
        <v>22.973111746980866</v>
      </c>
      <c r="W139" s="536">
        <v>30.665574863117467</v>
      </c>
      <c r="X139" s="548">
        <v>2.748493694447971</v>
      </c>
      <c r="Y139" s="81"/>
      <c r="Z139" s="81"/>
      <c r="AA139" s="81"/>
      <c r="AB139" s="81"/>
      <c r="AC139" s="81"/>
      <c r="AD139" s="81"/>
      <c r="AE139" s="81"/>
      <c r="AF139" s="81"/>
      <c r="AG139" s="81"/>
      <c r="AH139" s="81"/>
      <c r="AI139" s="81"/>
      <c r="AJ139" s="81"/>
      <c r="AK139" s="81"/>
      <c r="AL139" s="81"/>
      <c r="AM139" s="81"/>
      <c r="AN139" s="81"/>
      <c r="AO139" s="81"/>
      <c r="AP139" s="81"/>
      <c r="AQ139" s="81"/>
      <c r="AR139" s="81"/>
      <c r="AS139" s="81"/>
      <c r="AT139" s="81"/>
      <c r="AU139" s="81"/>
      <c r="AV139" s="81"/>
      <c r="AW139" s="81"/>
      <c r="AX139" s="81"/>
      <c r="AY139" s="81"/>
      <c r="AZ139" s="421"/>
      <c r="BA139" s="886"/>
      <c r="BB139" s="641" t="s">
        <v>19</v>
      </c>
      <c r="BC139" s="560">
        <v>5011.885374282585</v>
      </c>
      <c r="BD139" s="556">
        <v>3601.3469970096849</v>
      </c>
      <c r="BE139" s="556">
        <v>2541.200507542309</v>
      </c>
      <c r="BF139" s="556">
        <v>1078.2811482630568</v>
      </c>
      <c r="BG139" s="569">
        <v>190.02760514170643</v>
      </c>
      <c r="BH139" s="560">
        <v>631.35066928069193</v>
      </c>
      <c r="BI139" s="556">
        <v>200.35408515415193</v>
      </c>
      <c r="BJ139" s="556">
        <v>56.466961421363592</v>
      </c>
      <c r="BK139" s="556">
        <v>66.43947259441093</v>
      </c>
      <c r="BL139" s="569">
        <v>26.999951446105875</v>
      </c>
      <c r="BM139" s="560">
        <v>3555.9495501162437</v>
      </c>
      <c r="BN139" s="556">
        <v>2957.2950179857985</v>
      </c>
      <c r="BO139" s="556">
        <v>2123.9358230475218</v>
      </c>
      <c r="BP139" s="556">
        <v>1694.9816777784708</v>
      </c>
      <c r="BQ139" s="569">
        <v>1108.9684234145843</v>
      </c>
      <c r="BR139" s="560">
        <v>1317.4655751695338</v>
      </c>
      <c r="BS139" s="556">
        <v>1195.2502962108881</v>
      </c>
      <c r="BT139" s="556">
        <v>5390.7492286599072</v>
      </c>
      <c r="BU139" s="556">
        <v>2501.8835353434979</v>
      </c>
      <c r="BV139" s="556">
        <v>310.93097015472171</v>
      </c>
      <c r="BW139" s="556">
        <v>1536.6420605166743</v>
      </c>
      <c r="BX139" s="564">
        <v>169.81996618411955</v>
      </c>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5"/>
    </row>
    <row r="140" s="384" customFormat="true" ht="15" customHeight="true" x14ac:dyDescent="0.2">
      <c r="A140" s="863" t="s">
        <v>107</v>
      </c>
      <c r="B140" s="454" t="s">
        <v>64</v>
      </c>
      <c r="C140" s="544">
        <v>0</v>
      </c>
      <c r="D140" s="536">
        <v>100</v>
      </c>
      <c r="E140" s="536">
        <v>0</v>
      </c>
      <c r="F140" s="536">
        <v>0</v>
      </c>
      <c r="G140" s="552">
        <v>67.359314249571696</v>
      </c>
      <c r="H140" s="540">
        <v>100</v>
      </c>
      <c r="I140" s="536">
        <v>0</v>
      </c>
      <c r="J140" s="536">
        <v>100</v>
      </c>
      <c r="K140" s="536">
        <v>100</v>
      </c>
      <c r="L140" s="548">
        <v>57.796881545029386</v>
      </c>
      <c r="M140" s="544">
        <v>0</v>
      </c>
      <c r="N140" s="536">
        <v>0</v>
      </c>
      <c r="O140" s="536">
        <v>0</v>
      </c>
      <c r="P140" s="536">
        <v>0</v>
      </c>
      <c r="Q140" s="548">
        <v>0</v>
      </c>
      <c r="R140" s="544">
        <v>0</v>
      </c>
      <c r="S140" s="536">
        <v>100</v>
      </c>
      <c r="T140" s="536">
        <v>0</v>
      </c>
      <c r="U140" s="536">
        <v>0</v>
      </c>
      <c r="V140" s="536">
        <v>0</v>
      </c>
      <c r="W140" s="536">
        <v>100</v>
      </c>
      <c r="X140" s="548">
        <v>66.989451841604719</v>
      </c>
      <c r="Y140" s="81"/>
      <c r="Z140" s="81"/>
      <c r="AA140" s="81"/>
      <c r="AB140" s="81"/>
      <c r="AC140" s="81"/>
      <c r="AD140" s="81"/>
      <c r="AE140" s="81"/>
      <c r="AF140" s="81"/>
      <c r="AG140" s="81"/>
      <c r="AH140" s="81"/>
      <c r="AI140" s="81"/>
      <c r="AJ140" s="81"/>
      <c r="AK140" s="81"/>
      <c r="AL140" s="81"/>
      <c r="AM140" s="81"/>
      <c r="AN140" s="81"/>
      <c r="AO140" s="81"/>
      <c r="AP140" s="81"/>
      <c r="AQ140" s="81"/>
      <c r="AR140" s="81"/>
      <c r="AS140" s="81"/>
      <c r="AT140" s="81"/>
      <c r="AU140" s="81"/>
      <c r="AV140" s="81"/>
      <c r="AW140" s="81"/>
      <c r="AX140" s="81"/>
      <c r="AY140" s="81"/>
      <c r="AZ140" s="421"/>
      <c r="BA140" s="886" t="s">
        <v>107</v>
      </c>
      <c r="BB140" s="641" t="s">
        <v>64</v>
      </c>
      <c r="BC140" s="560">
        <v>0</v>
      </c>
      <c r="BD140" s="556">
        <v>6.869699598274873</v>
      </c>
      <c r="BE140" s="556">
        <v>0</v>
      </c>
      <c r="BF140" s="556">
        <v>0</v>
      </c>
      <c r="BG140" s="569">
        <v>68.235065140943192</v>
      </c>
      <c r="BH140" s="560">
        <v>6.869699598274873</v>
      </c>
      <c r="BI140" s="556">
        <v>0</v>
      </c>
      <c r="BJ140" s="556">
        <v>13.862265245824913</v>
      </c>
      <c r="BK140" s="556">
        <v>9.0904359140155471</v>
      </c>
      <c r="BL140" s="569">
        <v>45.282363981102719</v>
      </c>
      <c r="BM140" s="560">
        <v>0</v>
      </c>
      <c r="BN140" s="556">
        <v>0</v>
      </c>
      <c r="BO140" s="556">
        <v>0</v>
      </c>
      <c r="BP140" s="556">
        <v>0</v>
      </c>
      <c r="BQ140" s="569">
        <v>0</v>
      </c>
      <c r="BR140" s="560">
        <v>0</v>
      </c>
      <c r="BS140" s="556">
        <v>1.1350040468252576</v>
      </c>
      <c r="BT140" s="556">
        <v>0</v>
      </c>
      <c r="BU140" s="556">
        <v>0</v>
      </c>
      <c r="BV140" s="556">
        <v>0</v>
      </c>
      <c r="BW140" s="556">
        <v>6.869699598274873</v>
      </c>
      <c r="BX140" s="564">
        <v>67.100061094117933</v>
      </c>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5"/>
    </row>
    <row r="141" s="384" customFormat="true" ht="15" customHeight="true" x14ac:dyDescent="0.2">
      <c r="A141" s="863"/>
      <c r="B141" s="454" t="s">
        <v>65</v>
      </c>
      <c r="C141" s="544">
        <v>0</v>
      </c>
      <c r="D141" s="536">
        <v>0</v>
      </c>
      <c r="E141" s="536">
        <v>0</v>
      </c>
      <c r="F141" s="536">
        <v>0</v>
      </c>
      <c r="G141" s="552">
        <v>21.059426200075556</v>
      </c>
      <c r="H141" s="540">
        <v>0</v>
      </c>
      <c r="I141" s="536">
        <v>0</v>
      </c>
      <c r="J141" s="536">
        <v>0</v>
      </c>
      <c r="K141" s="536">
        <v>0</v>
      </c>
      <c r="L141" s="548">
        <v>27.229006930524953</v>
      </c>
      <c r="M141" s="544">
        <v>0</v>
      </c>
      <c r="N141" s="536">
        <v>0</v>
      </c>
      <c r="O141" s="536">
        <v>0</v>
      </c>
      <c r="P141" s="536">
        <v>0</v>
      </c>
      <c r="Q141" s="548">
        <v>0</v>
      </c>
      <c r="R141" s="544">
        <v>0</v>
      </c>
      <c r="S141" s="536">
        <v>0</v>
      </c>
      <c r="T141" s="536">
        <v>0</v>
      </c>
      <c r="U141" s="536">
        <v>0</v>
      </c>
      <c r="V141" s="536">
        <v>0</v>
      </c>
      <c r="W141" s="536">
        <v>0</v>
      </c>
      <c r="X141" s="548">
        <v>21.298057524929391</v>
      </c>
      <c r="Y141" s="81"/>
      <c r="Z141" s="81"/>
      <c r="AA141" s="81"/>
      <c r="AB141" s="81"/>
      <c r="AC141" s="81"/>
      <c r="AD141" s="81"/>
      <c r="AE141" s="81"/>
      <c r="AF141" s="81"/>
      <c r="AG141" s="81"/>
      <c r="AH141" s="81"/>
      <c r="AI141" s="81"/>
      <c r="AJ141" s="81"/>
      <c r="AK141" s="81"/>
      <c r="AL141" s="81"/>
      <c r="AM141" s="81"/>
      <c r="AN141" s="81"/>
      <c r="AO141" s="81"/>
      <c r="AP141" s="81"/>
      <c r="AQ141" s="81"/>
      <c r="AR141" s="81"/>
      <c r="AS141" s="81"/>
      <c r="AT141" s="81"/>
      <c r="AU141" s="81"/>
      <c r="AV141" s="81"/>
      <c r="AW141" s="81"/>
      <c r="AX141" s="81"/>
      <c r="AY141" s="81"/>
      <c r="AZ141" s="421"/>
      <c r="BA141" s="886"/>
      <c r="BB141" s="641" t="s">
        <v>65</v>
      </c>
      <c r="BC141" s="560">
        <v>0</v>
      </c>
      <c r="BD141" s="556">
        <v>0</v>
      </c>
      <c r="BE141" s="556">
        <v>0</v>
      </c>
      <c r="BF141" s="556">
        <v>0</v>
      </c>
      <c r="BG141" s="569">
        <v>21.33322369151314</v>
      </c>
      <c r="BH141" s="560">
        <v>0</v>
      </c>
      <c r="BI141" s="556">
        <v>0</v>
      </c>
      <c r="BJ141" s="556">
        <v>0</v>
      </c>
      <c r="BK141" s="556">
        <v>0</v>
      </c>
      <c r="BL141" s="569">
        <v>21.33322369151314</v>
      </c>
      <c r="BM141" s="560">
        <v>0</v>
      </c>
      <c r="BN141" s="556">
        <v>0</v>
      </c>
      <c r="BO141" s="556">
        <v>0</v>
      </c>
      <c r="BP141" s="556">
        <v>0</v>
      </c>
      <c r="BQ141" s="569">
        <v>0</v>
      </c>
      <c r="BR141" s="560">
        <v>0</v>
      </c>
      <c r="BS141" s="556">
        <v>0</v>
      </c>
      <c r="BT141" s="556">
        <v>0</v>
      </c>
      <c r="BU141" s="556">
        <v>0</v>
      </c>
      <c r="BV141" s="556">
        <v>0</v>
      </c>
      <c r="BW141" s="556">
        <v>0</v>
      </c>
      <c r="BX141" s="564">
        <v>21.33322369151314</v>
      </c>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5"/>
    </row>
    <row r="142" s="384" customFormat="true" ht="15" customHeight="true" x14ac:dyDescent="0.2">
      <c r="A142" s="863"/>
      <c r="B142" s="454" t="s">
        <v>66</v>
      </c>
      <c r="C142" s="78" t="s">
        <v>36</v>
      </c>
      <c r="D142" s="75" t="s">
        <v>36</v>
      </c>
      <c r="E142" s="75" t="s">
        <v>36</v>
      </c>
      <c r="F142" s="75" t="s">
        <v>36</v>
      </c>
      <c r="G142" s="71" t="s">
        <v>36</v>
      </c>
      <c r="H142" s="9" t="s">
        <v>36</v>
      </c>
      <c r="I142" s="75" t="s">
        <v>36</v>
      </c>
      <c r="J142" s="75" t="s">
        <v>36</v>
      </c>
      <c r="K142" s="75" t="s">
        <v>36</v>
      </c>
      <c r="L142" s="66" t="s">
        <v>36</v>
      </c>
      <c r="M142" s="78" t="s">
        <v>36</v>
      </c>
      <c r="N142" s="75" t="s">
        <v>36</v>
      </c>
      <c r="O142" s="75" t="s">
        <v>36</v>
      </c>
      <c r="P142" s="75" t="s">
        <v>36</v>
      </c>
      <c r="Q142" s="66" t="s">
        <v>36</v>
      </c>
      <c r="R142" s="78" t="s">
        <v>36</v>
      </c>
      <c r="S142" s="75" t="s">
        <v>36</v>
      </c>
      <c r="T142" s="75" t="s">
        <v>36</v>
      </c>
      <c r="U142" s="75" t="s">
        <v>36</v>
      </c>
      <c r="V142" s="75" t="s">
        <v>36</v>
      </c>
      <c r="W142" s="75" t="s">
        <v>36</v>
      </c>
      <c r="X142" s="66" t="s">
        <v>36</v>
      </c>
      <c r="Y142" s="87"/>
      <c r="Z142" s="87"/>
      <c r="AA142" s="87"/>
      <c r="AB142" s="87"/>
      <c r="AC142" s="87"/>
      <c r="AD142" s="87"/>
      <c r="AE142" s="87"/>
      <c r="AF142" s="87"/>
      <c r="AG142" s="87"/>
      <c r="AH142" s="87"/>
      <c r="AI142" s="87"/>
      <c r="AJ142" s="87"/>
      <c r="AK142" s="87"/>
      <c r="AL142" s="87"/>
      <c r="AM142" s="87"/>
      <c r="AN142" s="87"/>
      <c r="AO142" s="87"/>
      <c r="AP142" s="87"/>
      <c r="AQ142" s="87"/>
      <c r="AR142" s="87"/>
      <c r="AS142" s="87"/>
      <c r="AT142" s="87"/>
      <c r="AU142" s="87"/>
      <c r="AV142" s="87"/>
      <c r="AW142" s="87"/>
      <c r="AX142" s="87"/>
      <c r="AY142" s="87"/>
      <c r="AZ142" s="421"/>
      <c r="BA142" s="886"/>
      <c r="BB142" s="641" t="s">
        <v>66</v>
      </c>
      <c r="BC142" s="120" t="s">
        <v>36</v>
      </c>
      <c r="BD142" s="116" t="s">
        <v>36</v>
      </c>
      <c r="BE142" s="116" t="s">
        <v>36</v>
      </c>
      <c r="BF142" s="116" t="s">
        <v>36</v>
      </c>
      <c r="BG142" s="111" t="s">
        <v>36</v>
      </c>
      <c r="BH142" s="120" t="s">
        <v>36</v>
      </c>
      <c r="BI142" s="116" t="s">
        <v>36</v>
      </c>
      <c r="BJ142" s="116" t="s">
        <v>36</v>
      </c>
      <c r="BK142" s="116" t="s">
        <v>36</v>
      </c>
      <c r="BL142" s="111" t="s">
        <v>36</v>
      </c>
      <c r="BM142" s="120" t="s">
        <v>36</v>
      </c>
      <c r="BN142" s="116" t="s">
        <v>36</v>
      </c>
      <c r="BO142" s="116" t="s">
        <v>36</v>
      </c>
      <c r="BP142" s="116" t="s">
        <v>36</v>
      </c>
      <c r="BQ142" s="111" t="s">
        <v>36</v>
      </c>
      <c r="BR142" s="120" t="s">
        <v>36</v>
      </c>
      <c r="BS142" s="116" t="s">
        <v>36</v>
      </c>
      <c r="BT142" s="116" t="s">
        <v>36</v>
      </c>
      <c r="BU142" s="116" t="s">
        <v>36</v>
      </c>
      <c r="BV142" s="116" t="s">
        <v>36</v>
      </c>
      <c r="BW142" s="116" t="s">
        <v>36</v>
      </c>
      <c r="BX142" s="105" t="s">
        <v>36</v>
      </c>
      <c r="BY142" s="85"/>
      <c r="BZ142" s="85"/>
      <c r="CA142" s="85"/>
      <c r="CB142" s="85"/>
      <c r="CC142" s="85"/>
      <c r="CD142" s="85"/>
      <c r="CE142" s="85"/>
      <c r="CF142" s="85"/>
      <c r="CG142" s="85"/>
      <c r="CH142" s="85"/>
      <c r="CI142" s="85"/>
      <c r="CJ142" s="85"/>
      <c r="CK142" s="85"/>
      <c r="CL142" s="85"/>
      <c r="CM142" s="85"/>
      <c r="CN142" s="85"/>
      <c r="CO142" s="85"/>
      <c r="CP142" s="85"/>
      <c r="CQ142" s="85"/>
      <c r="CR142" s="85"/>
      <c r="CS142" s="85"/>
      <c r="CT142" s="85"/>
      <c r="CU142" s="85"/>
      <c r="CV142" s="85"/>
      <c r="CW142" s="85"/>
      <c r="CX142" s="85"/>
      <c r="CY142" s="85"/>
      <c r="CZ142" s="85"/>
    </row>
    <row r="143" s="384" customFormat="true" ht="15" customHeight="true" x14ac:dyDescent="0.2">
      <c r="A143" s="863"/>
      <c r="B143" s="454" t="s">
        <v>67</v>
      </c>
      <c r="C143" s="544">
        <v>0</v>
      </c>
      <c r="D143" s="536">
        <v>0</v>
      </c>
      <c r="E143" s="536">
        <v>0</v>
      </c>
      <c r="F143" s="536">
        <v>0</v>
      </c>
      <c r="G143" s="552">
        <v>11.581259550352781</v>
      </c>
      <c r="H143" s="540">
        <v>0</v>
      </c>
      <c r="I143" s="536">
        <v>0</v>
      </c>
      <c r="J143" s="536">
        <v>0</v>
      </c>
      <c r="K143" s="536">
        <v>0</v>
      </c>
      <c r="L143" s="548">
        <v>14.974111524445657</v>
      </c>
      <c r="M143" s="544">
        <v>0</v>
      </c>
      <c r="N143" s="536">
        <v>0</v>
      </c>
      <c r="O143" s="536">
        <v>0</v>
      </c>
      <c r="P143" s="536">
        <v>0</v>
      </c>
      <c r="Q143" s="548">
        <v>0</v>
      </c>
      <c r="R143" s="544">
        <v>0</v>
      </c>
      <c r="S143" s="536">
        <v>0</v>
      </c>
      <c r="T143" s="536">
        <v>0</v>
      </c>
      <c r="U143" s="536">
        <v>0</v>
      </c>
      <c r="V143" s="536">
        <v>0</v>
      </c>
      <c r="W143" s="536">
        <v>0</v>
      </c>
      <c r="X143" s="548">
        <v>11.712490633465908</v>
      </c>
      <c r="Y143" s="81"/>
      <c r="Z143" s="81"/>
      <c r="AA143" s="81"/>
      <c r="AB143" s="81"/>
      <c r="AC143" s="81"/>
      <c r="AD143" s="81"/>
      <c r="AE143" s="81"/>
      <c r="AF143" s="81"/>
      <c r="AG143" s="81"/>
      <c r="AH143" s="81"/>
      <c r="AI143" s="81"/>
      <c r="AJ143" s="81"/>
      <c r="AK143" s="81"/>
      <c r="AL143" s="81"/>
      <c r="AM143" s="81"/>
      <c r="AN143" s="81"/>
      <c r="AO143" s="81"/>
      <c r="AP143" s="81"/>
      <c r="AQ143" s="81"/>
      <c r="AR143" s="81"/>
      <c r="AS143" s="81"/>
      <c r="AT143" s="81"/>
      <c r="AU143" s="81"/>
      <c r="AV143" s="81"/>
      <c r="AW143" s="81"/>
      <c r="AX143" s="81"/>
      <c r="AY143" s="81"/>
      <c r="AZ143" s="421"/>
      <c r="BA143" s="886"/>
      <c r="BB143" s="641" t="s">
        <v>67</v>
      </c>
      <c r="BC143" s="560">
        <v>0</v>
      </c>
      <c r="BD143" s="556">
        <v>0</v>
      </c>
      <c r="BE143" s="556">
        <v>0</v>
      </c>
      <c r="BF143" s="556">
        <v>0</v>
      </c>
      <c r="BG143" s="569">
        <v>11.731829645779351</v>
      </c>
      <c r="BH143" s="560">
        <v>0</v>
      </c>
      <c r="BI143" s="556">
        <v>0</v>
      </c>
      <c r="BJ143" s="556">
        <v>0</v>
      </c>
      <c r="BK143" s="556">
        <v>0</v>
      </c>
      <c r="BL143" s="569">
        <v>11.731829645779351</v>
      </c>
      <c r="BM143" s="560">
        <v>0</v>
      </c>
      <c r="BN143" s="556">
        <v>0</v>
      </c>
      <c r="BO143" s="556">
        <v>0</v>
      </c>
      <c r="BP143" s="556">
        <v>0</v>
      </c>
      <c r="BQ143" s="569">
        <v>0</v>
      </c>
      <c r="BR143" s="560">
        <v>0</v>
      </c>
      <c r="BS143" s="556">
        <v>0</v>
      </c>
      <c r="BT143" s="556">
        <v>0</v>
      </c>
      <c r="BU143" s="556">
        <v>0</v>
      </c>
      <c r="BV143" s="556">
        <v>0</v>
      </c>
      <c r="BW143" s="556">
        <v>0</v>
      </c>
      <c r="BX143" s="564">
        <v>11.731829645779351</v>
      </c>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5"/>
    </row>
    <row r="144" s="384" customFormat="true" ht="15" customHeight="true" x14ac:dyDescent="0.2">
      <c r="A144" s="863" t="s">
        <v>108</v>
      </c>
      <c r="B144" s="454" t="s">
        <v>64</v>
      </c>
      <c r="C144" s="544">
        <v>100</v>
      </c>
      <c r="D144" s="536">
        <v>96.839539636836676</v>
      </c>
      <c r="E144" s="536">
        <v>95.972555204147923</v>
      </c>
      <c r="F144" s="536">
        <v>96.657632648719655</v>
      </c>
      <c r="G144" s="552">
        <v>88.570013736429004</v>
      </c>
      <c r="H144" s="540">
        <v>96.971318345966111</v>
      </c>
      <c r="I144" s="536">
        <v>96.246254191521103</v>
      </c>
      <c r="J144" s="536">
        <v>94.209722891871493</v>
      </c>
      <c r="K144" s="536">
        <v>91.460505532466371</v>
      </c>
      <c r="L144" s="548">
        <v>83.815045821421037</v>
      </c>
      <c r="M144" s="544">
        <v>100</v>
      </c>
      <c r="N144" s="536">
        <v>98.004680294702567</v>
      </c>
      <c r="O144" s="536">
        <v>94.945101325837072</v>
      </c>
      <c r="P144" s="536">
        <v>96.771677144069983</v>
      </c>
      <c r="Q144" s="548">
        <v>98.477797567607297</v>
      </c>
      <c r="R144" s="544">
        <v>97.331732094021035</v>
      </c>
      <c r="S144" s="536">
        <v>97.156126416770832</v>
      </c>
      <c r="T144" s="536">
        <v>95.915056271830863</v>
      </c>
      <c r="U144" s="536">
        <v>91.878319178854198</v>
      </c>
      <c r="V144" s="536">
        <v>99.80996561755444</v>
      </c>
      <c r="W144" s="536">
        <v>100</v>
      </c>
      <c r="X144" s="548">
        <v>86.05394960829905</v>
      </c>
      <c r="Y144" s="81"/>
      <c r="Z144" s="81"/>
      <c r="AA144" s="81"/>
      <c r="AB144" s="81"/>
      <c r="AC144" s="81"/>
      <c r="AD144" s="81"/>
      <c r="AE144" s="81"/>
      <c r="AF144" s="81"/>
      <c r="AG144" s="81"/>
      <c r="AH144" s="81"/>
      <c r="AI144" s="81"/>
      <c r="AJ144" s="81"/>
      <c r="AK144" s="81"/>
      <c r="AL144" s="81"/>
      <c r="AM144" s="81"/>
      <c r="AN144" s="81"/>
      <c r="AO144" s="81"/>
      <c r="AP144" s="81"/>
      <c r="AQ144" s="81"/>
      <c r="AR144" s="81"/>
      <c r="AS144" s="81"/>
      <c r="AT144" s="81"/>
      <c r="AU144" s="81"/>
      <c r="AV144" s="81"/>
      <c r="AW144" s="81"/>
      <c r="AX144" s="81"/>
      <c r="AY144" s="81"/>
      <c r="AZ144" s="421"/>
      <c r="BA144" s="886" t="s">
        <v>108</v>
      </c>
      <c r="BB144" s="641" t="s">
        <v>64</v>
      </c>
      <c r="BC144" s="560">
        <v>613.46789035364532</v>
      </c>
      <c r="BD144" s="556">
        <v>990.50686131906241</v>
      </c>
      <c r="BE144" s="556">
        <v>1334.2617517299609</v>
      </c>
      <c r="BF144" s="556">
        <v>2157.4837194721217</v>
      </c>
      <c r="BG144" s="569">
        <v>3943.8742689451942</v>
      </c>
      <c r="BH144" s="560">
        <v>528.85209415053521</v>
      </c>
      <c r="BI144" s="556">
        <v>1005.3604360836615</v>
      </c>
      <c r="BJ144" s="556">
        <v>894.60225910060285</v>
      </c>
      <c r="BK144" s="556">
        <v>1417.8938219723914</v>
      </c>
      <c r="BL144" s="569">
        <v>1754.7946643143368</v>
      </c>
      <c r="BM144" s="560">
        <v>361.14539894813885</v>
      </c>
      <c r="BN144" s="556">
        <v>446.32908365830127</v>
      </c>
      <c r="BO144" s="556">
        <v>674.16285389374264</v>
      </c>
      <c r="BP144" s="556">
        <v>821.39174063554208</v>
      </c>
      <c r="BQ144" s="569">
        <v>1135.0621390627323</v>
      </c>
      <c r="BR144" s="560">
        <v>1529.0627276216064</v>
      </c>
      <c r="BS144" s="556">
        <v>1716.171817233077</v>
      </c>
      <c r="BT144" s="556">
        <v>1006.3879490197494</v>
      </c>
      <c r="BU144" s="556">
        <v>1252.4278597699845</v>
      </c>
      <c r="BV144" s="556">
        <v>367.43972667817258</v>
      </c>
      <c r="BW144" s="556">
        <v>542.82173811279392</v>
      </c>
      <c r="BX144" s="564">
        <v>2625.2826733846014</v>
      </c>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5"/>
    </row>
    <row r="145" s="384" customFormat="true" ht="15" customHeight="true" x14ac:dyDescent="0.2">
      <c r="A145" s="863"/>
      <c r="B145" s="454" t="s">
        <v>65</v>
      </c>
      <c r="C145" s="544">
        <v>0</v>
      </c>
      <c r="D145" s="536">
        <v>3.1604603631633212</v>
      </c>
      <c r="E145" s="536">
        <v>2.5316606085754683</v>
      </c>
      <c r="F145" s="536">
        <v>2.0987302287053518</v>
      </c>
      <c r="G145" s="552">
        <v>6.5777871951771978</v>
      </c>
      <c r="H145" s="540">
        <v>0.50201745725283786</v>
      </c>
      <c r="I145" s="536">
        <v>1.7175347240595926</v>
      </c>
      <c r="J145" s="536">
        <v>4.4642892131132834</v>
      </c>
      <c r="K145" s="536">
        <v>5.1225039918104551</v>
      </c>
      <c r="L145" s="548">
        <v>8.6867904413971537</v>
      </c>
      <c r="M145" s="544">
        <v>0</v>
      </c>
      <c r="N145" s="536">
        <v>1.9953197052974478</v>
      </c>
      <c r="O145" s="536">
        <v>5.0548986741629358</v>
      </c>
      <c r="P145" s="536">
        <v>2.4017929241944245</v>
      </c>
      <c r="Q145" s="548">
        <v>1.5222024323927155</v>
      </c>
      <c r="R145" s="544">
        <v>1.537415811219691</v>
      </c>
      <c r="S145" s="536">
        <v>0.69751799614115795</v>
      </c>
      <c r="T145" s="536">
        <v>4.0849437281691516</v>
      </c>
      <c r="U145" s="536">
        <v>7.829429297870659</v>
      </c>
      <c r="V145" s="536">
        <v>0.19003438244556009</v>
      </c>
      <c r="W145" s="536">
        <v>0</v>
      </c>
      <c r="X145" s="548">
        <v>7.2279454693930045</v>
      </c>
      <c r="Y145" s="81"/>
      <c r="Z145" s="81"/>
      <c r="AA145" s="81"/>
      <c r="AB145" s="81"/>
      <c r="AC145" s="81"/>
      <c r="AD145" s="81"/>
      <c r="AE145" s="81"/>
      <c r="AF145" s="81"/>
      <c r="AG145" s="81"/>
      <c r="AH145" s="81"/>
      <c r="AI145" s="81"/>
      <c r="AJ145" s="81"/>
      <c r="AK145" s="81"/>
      <c r="AL145" s="81"/>
      <c r="AM145" s="81"/>
      <c r="AN145" s="81"/>
      <c r="AO145" s="81"/>
      <c r="AP145" s="81"/>
      <c r="AQ145" s="81"/>
      <c r="AR145" s="81"/>
      <c r="AS145" s="81"/>
      <c r="AT145" s="81"/>
      <c r="AU145" s="81"/>
      <c r="AV145" s="81"/>
      <c r="AW145" s="81"/>
      <c r="AX145" s="81"/>
      <c r="AY145" s="81"/>
      <c r="AZ145" s="421"/>
      <c r="BA145" s="886"/>
      <c r="BB145" s="641" t="s">
        <v>65</v>
      </c>
      <c r="BC145" s="560">
        <v>0</v>
      </c>
      <c r="BD145" s="556">
        <v>32.326234577114967</v>
      </c>
      <c r="BE145" s="556">
        <v>35.196498740690515</v>
      </c>
      <c r="BF145" s="556">
        <v>46.845512101995155</v>
      </c>
      <c r="BG145" s="569">
        <v>292.89783947483522</v>
      </c>
      <c r="BH145" s="560">
        <v>2.7378506149734561</v>
      </c>
      <c r="BI145" s="556">
        <v>17.94086921796799</v>
      </c>
      <c r="BJ145" s="556">
        <v>42.39226157063861</v>
      </c>
      <c r="BK145" s="556">
        <v>79.413149104437224</v>
      </c>
      <c r="BL145" s="569">
        <v>181.8710873112073</v>
      </c>
      <c r="BM145" s="560">
        <v>0</v>
      </c>
      <c r="BN145" s="556">
        <v>9.0870069979596622</v>
      </c>
      <c r="BO145" s="556">
        <v>35.892582858195567</v>
      </c>
      <c r="BP145" s="556">
        <v>20.386263097550106</v>
      </c>
      <c r="BQ145" s="569">
        <v>17.54501412170595</v>
      </c>
      <c r="BR145" s="560">
        <v>24.152505695894959</v>
      </c>
      <c r="BS145" s="556">
        <v>12.32100096143512</v>
      </c>
      <c r="BT145" s="556">
        <v>42.861238894571812</v>
      </c>
      <c r="BU145" s="556">
        <v>106.72588992038686</v>
      </c>
      <c r="BV145" s="556">
        <v>0.69959127942000798</v>
      </c>
      <c r="BW145" s="556">
        <v>0</v>
      </c>
      <c r="BX145" s="564">
        <v>220.50585814292708</v>
      </c>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5"/>
    </row>
    <row r="146" s="384" customFormat="true" ht="15" customHeight="true" x14ac:dyDescent="0.2">
      <c r="A146" s="863"/>
      <c r="B146" s="454" t="s">
        <v>66</v>
      </c>
      <c r="C146" s="544">
        <v>0</v>
      </c>
      <c r="D146" s="536">
        <v>0</v>
      </c>
      <c r="E146" s="536">
        <v>1.4957841872765947</v>
      </c>
      <c r="F146" s="536">
        <v>0.62867690226158257</v>
      </c>
      <c r="G146" s="552">
        <v>1.3613608949200238</v>
      </c>
      <c r="H146" s="540">
        <v>2.5266641967810766</v>
      </c>
      <c r="I146" s="536">
        <v>0.72213520867064618</v>
      </c>
      <c r="J146" s="536">
        <v>0.91686780412767332</v>
      </c>
      <c r="K146" s="536">
        <v>1.2839054235584357</v>
      </c>
      <c r="L146" s="548">
        <v>1.8387950129467516</v>
      </c>
      <c r="M146" s="544">
        <v>0</v>
      </c>
      <c r="N146" s="536">
        <v>0</v>
      </c>
      <c r="O146" s="536">
        <v>0</v>
      </c>
      <c r="P146" s="536">
        <v>0.82652993173558498</v>
      </c>
      <c r="Q146" s="548">
        <v>0</v>
      </c>
      <c r="R146" s="544">
        <v>0.48015960889525894</v>
      </c>
      <c r="S146" s="536">
        <v>1.3692718461549271</v>
      </c>
      <c r="T146" s="536">
        <v>0</v>
      </c>
      <c r="U146" s="536">
        <v>0.29225152327514353</v>
      </c>
      <c r="V146" s="536">
        <v>0</v>
      </c>
      <c r="W146" s="536">
        <v>0</v>
      </c>
      <c r="X146" s="548">
        <v>1.9579845212107099</v>
      </c>
      <c r="Y146" s="81"/>
      <c r="Z146" s="81"/>
      <c r="AA146" s="81"/>
      <c r="AB146" s="81"/>
      <c r="AC146" s="81"/>
      <c r="AD146" s="81"/>
      <c r="AE146" s="81"/>
      <c r="AF146" s="81"/>
      <c r="AG146" s="81"/>
      <c r="AH146" s="81"/>
      <c r="AI146" s="81"/>
      <c r="AJ146" s="81"/>
      <c r="AK146" s="81"/>
      <c r="AL146" s="81"/>
      <c r="AM146" s="81"/>
      <c r="AN146" s="81"/>
      <c r="AO146" s="81"/>
      <c r="AP146" s="81"/>
      <c r="AQ146" s="81"/>
      <c r="AR146" s="81"/>
      <c r="AS146" s="81"/>
      <c r="AT146" s="81"/>
      <c r="AU146" s="81"/>
      <c r="AV146" s="81"/>
      <c r="AW146" s="81"/>
      <c r="AX146" s="81"/>
      <c r="AY146" s="81"/>
      <c r="AZ146" s="421"/>
      <c r="BA146" s="886"/>
      <c r="BB146" s="641" t="s">
        <v>66</v>
      </c>
      <c r="BC146" s="560">
        <v>0</v>
      </c>
      <c r="BD146" s="556">
        <v>0</v>
      </c>
      <c r="BE146" s="556">
        <v>20.795191142721478</v>
      </c>
      <c r="BF146" s="556">
        <v>14.032623645635059</v>
      </c>
      <c r="BG146" s="569">
        <v>60.6191190192284</v>
      </c>
      <c r="BH146" s="560">
        <v>13.779658505987898</v>
      </c>
      <c r="BI146" s="556">
        <v>7.5432147920874097</v>
      </c>
      <c r="BJ146" s="556">
        <v>8.7064475267657961</v>
      </c>
      <c r="BK146" s="556">
        <v>19.904127551691015</v>
      </c>
      <c r="BL146" s="569">
        <v>38.497952794319247</v>
      </c>
      <c r="BM146" s="560">
        <v>0</v>
      </c>
      <c r="BN146" s="556">
        <v>0</v>
      </c>
      <c r="BO146" s="556">
        <v>0</v>
      </c>
      <c r="BP146" s="556">
        <v>7.0155326367335791</v>
      </c>
      <c r="BQ146" s="569">
        <v>0</v>
      </c>
      <c r="BR146" s="560">
        <v>7.5432147920874097</v>
      </c>
      <c r="BS146" s="556">
        <v>24.186902454523516</v>
      </c>
      <c r="BT146" s="556">
        <v>0</v>
      </c>
      <c r="BU146" s="556">
        <v>3.9837902247372226</v>
      </c>
      <c r="BV146" s="556">
        <v>0</v>
      </c>
      <c r="BW146" s="556">
        <v>0</v>
      </c>
      <c r="BX146" s="564">
        <v>59.73302633623679</v>
      </c>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5"/>
    </row>
    <row r="147" s="384" customFormat="true" ht="15" customHeight="true" x14ac:dyDescent="0.2">
      <c r="A147" s="863"/>
      <c r="B147" s="454" t="s">
        <v>67</v>
      </c>
      <c r="C147" s="544">
        <v>0</v>
      </c>
      <c r="D147" s="536">
        <v>0</v>
      </c>
      <c r="E147" s="536">
        <v>0</v>
      </c>
      <c r="F147" s="536">
        <v>0.61496022031337971</v>
      </c>
      <c r="G147" s="552">
        <v>3.490838173473755</v>
      </c>
      <c r="H147" s="540">
        <v>0</v>
      </c>
      <c r="I147" s="536">
        <v>1.3140758757486743</v>
      </c>
      <c r="J147" s="536">
        <v>0.40912009088754675</v>
      </c>
      <c r="K147" s="536">
        <v>2.1330850521647284</v>
      </c>
      <c r="L147" s="548">
        <v>5.6593687242351098</v>
      </c>
      <c r="M147" s="544">
        <v>0</v>
      </c>
      <c r="N147" s="536">
        <v>0</v>
      </c>
      <c r="O147" s="536">
        <v>0</v>
      </c>
      <c r="P147" s="536">
        <v>0</v>
      </c>
      <c r="Q147" s="548">
        <v>0</v>
      </c>
      <c r="R147" s="544">
        <v>0.65069248586401185</v>
      </c>
      <c r="S147" s="536">
        <v>0.77708374093307875</v>
      </c>
      <c r="T147" s="536">
        <v>0</v>
      </c>
      <c r="U147" s="536">
        <v>0</v>
      </c>
      <c r="V147" s="536">
        <v>0</v>
      </c>
      <c r="W147" s="536">
        <v>0</v>
      </c>
      <c r="X147" s="548">
        <v>4.7601204010972724</v>
      </c>
      <c r="Y147" s="81"/>
      <c r="Z147" s="81"/>
      <c r="AA147" s="81"/>
      <c r="AB147" s="81"/>
      <c r="AC147" s="81"/>
      <c r="AD147" s="81"/>
      <c r="AE147" s="81"/>
      <c r="AF147" s="81"/>
      <c r="AG147" s="81"/>
      <c r="AH147" s="81"/>
      <c r="AI147" s="81"/>
      <c r="AJ147" s="81"/>
      <c r="AK147" s="81"/>
      <c r="AL147" s="81"/>
      <c r="AM147" s="81"/>
      <c r="AN147" s="81"/>
      <c r="AO147" s="81"/>
      <c r="AP147" s="81"/>
      <c r="AQ147" s="81"/>
      <c r="AR147" s="81"/>
      <c r="AS147" s="81"/>
      <c r="AT147" s="81"/>
      <c r="AU147" s="81"/>
      <c r="AV147" s="81"/>
      <c r="AW147" s="81"/>
      <c r="AX147" s="81"/>
      <c r="AY147" s="81"/>
      <c r="AZ147" s="421"/>
      <c r="BA147" s="886"/>
      <c r="BB147" s="641" t="s">
        <v>67</v>
      </c>
      <c r="BC147" s="560">
        <v>0</v>
      </c>
      <c r="BD147" s="556">
        <v>0</v>
      </c>
      <c r="BE147" s="556">
        <v>0</v>
      </c>
      <c r="BF147" s="556">
        <v>13.726455191292962</v>
      </c>
      <c r="BG147" s="569">
        <v>155.44117324385394</v>
      </c>
      <c r="BH147" s="560">
        <v>0</v>
      </c>
      <c r="BI147" s="556">
        <v>13.726455191292962</v>
      </c>
      <c r="BJ147" s="556">
        <v>3.8849467583246877</v>
      </c>
      <c r="BK147" s="556">
        <v>33.068788539905903</v>
      </c>
      <c r="BL147" s="569">
        <v>118.4874379456234</v>
      </c>
      <c r="BM147" s="560">
        <v>0</v>
      </c>
      <c r="BN147" s="556">
        <v>0</v>
      </c>
      <c r="BO147" s="556">
        <v>0</v>
      </c>
      <c r="BP147" s="556">
        <v>0</v>
      </c>
      <c r="BQ147" s="569">
        <v>0</v>
      </c>
      <c r="BR147" s="560">
        <v>10.222253378959728</v>
      </c>
      <c r="BS147" s="556">
        <v>13.726455191292962</v>
      </c>
      <c r="BT147" s="556">
        <v>0</v>
      </c>
      <c r="BU147" s="556">
        <v>0</v>
      </c>
      <c r="BV147" s="556">
        <v>0</v>
      </c>
      <c r="BW147" s="556">
        <v>0</v>
      </c>
      <c r="BX147" s="564">
        <v>145.21891986489425</v>
      </c>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5"/>
    </row>
    <row r="148" s="384" customFormat="true" ht="15" customHeight="true" x14ac:dyDescent="0.2">
      <c r="A148" s="863" t="s">
        <v>109</v>
      </c>
      <c r="B148" s="454" t="s">
        <v>50</v>
      </c>
      <c r="C148" s="544">
        <v>4.4773248024480923</v>
      </c>
      <c r="D148" s="536">
        <v>6.391404951821908</v>
      </c>
      <c r="E148" s="536">
        <v>8.2843090007157034</v>
      </c>
      <c r="F148" s="536">
        <v>14.716878036433966</v>
      </c>
      <c r="G148" s="552">
        <v>22.44832580994122</v>
      </c>
      <c r="H148" s="540">
        <v>11.098192321051886</v>
      </c>
      <c r="I148" s="536">
        <v>21.521756011943872</v>
      </c>
      <c r="J148" s="536">
        <v>17.410494400838147</v>
      </c>
      <c r="K148" s="536">
        <v>25.008392911926435</v>
      </c>
      <c r="L148" s="548">
        <v>26.08138942961925</v>
      </c>
      <c r="M148" s="544">
        <v>4.1310389159617733</v>
      </c>
      <c r="N148" s="536">
        <v>4.3998723065167287</v>
      </c>
      <c r="O148" s="536">
        <v>6.5877660951153381</v>
      </c>
      <c r="P148" s="536">
        <v>7.7191510743409548</v>
      </c>
      <c r="Q148" s="548">
        <v>8.7730472172758578</v>
      </c>
      <c r="R148" s="544">
        <v>10.235140382657118</v>
      </c>
      <c r="S148" s="536">
        <v>13.299587956780146</v>
      </c>
      <c r="T148" s="536">
        <v>5.9320301675333349</v>
      </c>
      <c r="U148" s="536">
        <v>8.6824818932666545</v>
      </c>
      <c r="V148" s="536">
        <v>14.104974140016498</v>
      </c>
      <c r="W148" s="536">
        <v>5.1641375768104467</v>
      </c>
      <c r="X148" s="548">
        <v>26.842047229967609</v>
      </c>
      <c r="Y148" s="81"/>
      <c r="Z148" s="81"/>
      <c r="AA148" s="81"/>
      <c r="AB148" s="81"/>
      <c r="AC148" s="81"/>
      <c r="AD148" s="81"/>
      <c r="AE148" s="81"/>
      <c r="AF148" s="81"/>
      <c r="AG148" s="81"/>
      <c r="AH148" s="81"/>
      <c r="AI148" s="81"/>
      <c r="AJ148" s="81"/>
      <c r="AK148" s="81"/>
      <c r="AL148" s="81"/>
      <c r="AM148" s="81"/>
      <c r="AN148" s="81"/>
      <c r="AO148" s="81"/>
      <c r="AP148" s="81"/>
      <c r="AQ148" s="81"/>
      <c r="AR148" s="81"/>
      <c r="AS148" s="81"/>
      <c r="AT148" s="81"/>
      <c r="AU148" s="81"/>
      <c r="AV148" s="81"/>
      <c r="AW148" s="81"/>
      <c r="AX148" s="81"/>
      <c r="AY148" s="81"/>
      <c r="AZ148" s="421"/>
      <c r="BA148" s="886" t="s">
        <v>109</v>
      </c>
      <c r="BB148" s="641" t="s">
        <v>50</v>
      </c>
      <c r="BC148" s="560">
        <v>406.87779467961815</v>
      </c>
      <c r="BD148" s="556">
        <v>580.6537165926087</v>
      </c>
      <c r="BE148" s="556">
        <v>752.92222693535416</v>
      </c>
      <c r="BF148" s="556">
        <v>1337.4156845074644</v>
      </c>
      <c r="BG148" s="569">
        <v>2040.4011200226073</v>
      </c>
      <c r="BH148" s="560">
        <v>359.8181551836941</v>
      </c>
      <c r="BI148" s="556">
        <v>696.27725902728241</v>
      </c>
      <c r="BJ148" s="556">
        <v>560.43457391537174</v>
      </c>
      <c r="BK148" s="556">
        <v>807.92036037375851</v>
      </c>
      <c r="BL148" s="569">
        <v>842.75182527987988</v>
      </c>
      <c r="BM148" s="560">
        <v>242.39232224191602</v>
      </c>
      <c r="BN148" s="556">
        <v>257.18445918437175</v>
      </c>
      <c r="BO148" s="556">
        <v>385.70997004292173</v>
      </c>
      <c r="BP148" s="556">
        <v>452.03381973537535</v>
      </c>
      <c r="BQ148" s="569">
        <v>513.74779775308082</v>
      </c>
      <c r="BR148" s="560">
        <v>789.98549990211154</v>
      </c>
      <c r="BS148" s="556">
        <v>962.80399826707503</v>
      </c>
      <c r="BT148" s="556">
        <v>647.15906339105811</v>
      </c>
      <c r="BU148" s="556">
        <v>610.1663692953183</v>
      </c>
      <c r="BV148" s="556">
        <v>190.90462544495995</v>
      </c>
      <c r="BW148" s="556">
        <v>258.77326749109159</v>
      </c>
      <c r="BX148" s="564">
        <v>1658.4777189460376</v>
      </c>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5"/>
    </row>
    <row r="149" s="384" customFormat="true" ht="15" customHeight="true" x14ac:dyDescent="0.2">
      <c r="A149" s="863"/>
      <c r="B149" s="454" t="s">
        <v>49</v>
      </c>
      <c r="C149" s="544">
        <v>2.2733385094897685</v>
      </c>
      <c r="D149" s="536">
        <v>5.0095005284187222</v>
      </c>
      <c r="E149" s="536">
        <v>6.7724047348148311</v>
      </c>
      <c r="F149" s="536">
        <v>9.626418486452252</v>
      </c>
      <c r="G149" s="552">
        <v>28.231247908660634</v>
      </c>
      <c r="H149" s="540">
        <v>5.9350170993105813</v>
      </c>
      <c r="I149" s="536">
        <v>10.548755242481308</v>
      </c>
      <c r="J149" s="536">
        <v>12.121112598448478</v>
      </c>
      <c r="K149" s="536">
        <v>23.840008731163145</v>
      </c>
      <c r="L149" s="548">
        <v>42.176413039932044</v>
      </c>
      <c r="M149" s="544">
        <v>2.0238825088444425</v>
      </c>
      <c r="N149" s="536">
        <v>3.3913163662954173</v>
      </c>
      <c r="O149" s="536">
        <v>5.6431846187542698</v>
      </c>
      <c r="P149" s="536">
        <v>6.4026728483212532</v>
      </c>
      <c r="Q149" s="548">
        <v>10.909522755933036</v>
      </c>
      <c r="R149" s="544">
        <v>9.5994023007853002</v>
      </c>
      <c r="S149" s="536">
        <v>11.13953099613569</v>
      </c>
      <c r="T149" s="536">
        <v>3.6856638246568476</v>
      </c>
      <c r="U149" s="536">
        <v>10.71455079146442</v>
      </c>
      <c r="V149" s="536">
        <v>13.094972155743854</v>
      </c>
      <c r="W149" s="536">
        <v>6.216908306325954</v>
      </c>
      <c r="X149" s="548">
        <v>24.712241442465078</v>
      </c>
      <c r="Y149" s="81"/>
      <c r="Z149" s="81"/>
      <c r="AA149" s="81"/>
      <c r="AB149" s="81"/>
      <c r="AC149" s="81"/>
      <c r="AD149" s="81"/>
      <c r="AE149" s="81"/>
      <c r="AF149" s="81"/>
      <c r="AG149" s="81"/>
      <c r="AH149" s="81"/>
      <c r="AI149" s="81"/>
      <c r="AJ149" s="81"/>
      <c r="AK149" s="81"/>
      <c r="AL149" s="81"/>
      <c r="AM149" s="81"/>
      <c r="AN149" s="81"/>
      <c r="AO149" s="81"/>
      <c r="AP149" s="81"/>
      <c r="AQ149" s="81"/>
      <c r="AR149" s="81"/>
      <c r="AS149" s="81"/>
      <c r="AT149" s="81"/>
      <c r="AU149" s="81"/>
      <c r="AV149" s="81"/>
      <c r="AW149" s="81"/>
      <c r="AX149" s="81"/>
      <c r="AY149" s="81"/>
      <c r="AZ149" s="421"/>
      <c r="BA149" s="886"/>
      <c r="BB149" s="641" t="s">
        <v>49</v>
      </c>
      <c r="BC149" s="560">
        <v>206.59009567402742</v>
      </c>
      <c r="BD149" s="556">
        <v>455.10887230980438</v>
      </c>
      <c r="BE149" s="556">
        <v>615.51229610143639</v>
      </c>
      <c r="BF149" s="556">
        <v>874.81346502572933</v>
      </c>
      <c r="BG149" s="569">
        <v>2566.0296603035572</v>
      </c>
      <c r="BH149" s="560">
        <v>192.42114768607718</v>
      </c>
      <c r="BI149" s="556">
        <v>341.27598056164209</v>
      </c>
      <c r="BJ149" s="556">
        <v>390.17218110501767</v>
      </c>
      <c r="BK149" s="556">
        <v>770.17457751991094</v>
      </c>
      <c r="BL149" s="569">
        <v>1362.8203807575965</v>
      </c>
      <c r="BM149" s="560">
        <v>118.75307670622271</v>
      </c>
      <c r="BN149" s="556">
        <v>198.23163147188933</v>
      </c>
      <c r="BO149" s="556">
        <v>330.4052601169771</v>
      </c>
      <c r="BP149" s="556">
        <v>374.940798057866</v>
      </c>
      <c r="BQ149" s="569">
        <v>638.85935543135747</v>
      </c>
      <c r="BR149" s="560">
        <v>740.91691387027674</v>
      </c>
      <c r="BS149" s="556">
        <v>806.42986961349743</v>
      </c>
      <c r="BT149" s="556">
        <v>402.09012452326289</v>
      </c>
      <c r="BU149" s="556">
        <v>752.97117061979009</v>
      </c>
      <c r="BV149" s="556">
        <v>177.23469251263271</v>
      </c>
      <c r="BW149" s="556">
        <v>311.5272690148019</v>
      </c>
      <c r="BX149" s="564">
        <v>1526.8843492602959</v>
      </c>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5"/>
    </row>
    <row r="150" s="384" customFormat="true" ht="15" customHeight="true" x14ac:dyDescent="0.2">
      <c r="A150" s="863"/>
      <c r="B150" s="454" t="s">
        <v>111</v>
      </c>
      <c r="C150" s="544">
        <v>93.249336688062286</v>
      </c>
      <c r="D150" s="536">
        <v>88.599094519759262</v>
      </c>
      <c r="E150" s="536">
        <v>84.943286264469407</v>
      </c>
      <c r="F150" s="536">
        <v>75.65670347711368</v>
      </c>
      <c r="G150" s="552">
        <v>49.320426281398099</v>
      </c>
      <c r="H150" s="540">
        <v>82.96679057963749</v>
      </c>
      <c r="I150" s="536">
        <v>67.929488745574929</v>
      </c>
      <c r="J150" s="536">
        <v>70.468393000713334</v>
      </c>
      <c r="K150" s="536">
        <v>51.15159835691037</v>
      </c>
      <c r="L150" s="548">
        <v>31.742197530448617</v>
      </c>
      <c r="M150" s="544">
        <v>93.845078575193824</v>
      </c>
      <c r="N150" s="536">
        <v>92.208811327187902</v>
      </c>
      <c r="O150" s="536">
        <v>87.769049286130368</v>
      </c>
      <c r="P150" s="536">
        <v>85.878176077337855</v>
      </c>
      <c r="Q150" s="548">
        <v>80.317430026791314</v>
      </c>
      <c r="R150" s="544">
        <v>80.165457316557394</v>
      </c>
      <c r="S150" s="536">
        <v>75.560881047084109</v>
      </c>
      <c r="T150" s="536">
        <v>90.382306007809802</v>
      </c>
      <c r="U150" s="536">
        <v>80.602967315269012</v>
      </c>
      <c r="V150" s="536">
        <v>72.800053704239815</v>
      </c>
      <c r="W150" s="536">
        <v>88.618954116863563</v>
      </c>
      <c r="X150" s="548">
        <v>48.445711327567231</v>
      </c>
      <c r="Y150" s="81"/>
      <c r="Z150" s="81"/>
      <c r="AA150" s="81"/>
      <c r="AB150" s="81"/>
      <c r="AC150" s="81"/>
      <c r="AD150" s="81"/>
      <c r="AE150" s="81"/>
      <c r="AF150" s="81"/>
      <c r="AG150" s="81"/>
      <c r="AH150" s="81"/>
      <c r="AI150" s="81"/>
      <c r="AJ150" s="81"/>
      <c r="AK150" s="81"/>
      <c r="AL150" s="81"/>
      <c r="AM150" s="81"/>
      <c r="AN150" s="81"/>
      <c r="AO150" s="81"/>
      <c r="AP150" s="81"/>
      <c r="AQ150" s="81"/>
      <c r="AR150" s="81"/>
      <c r="AS150" s="81"/>
      <c r="AT150" s="81"/>
      <c r="AU150" s="81"/>
      <c r="AV150" s="81"/>
      <c r="AW150" s="81"/>
      <c r="AX150" s="81"/>
      <c r="AY150" s="81"/>
      <c r="AZ150" s="421"/>
      <c r="BA150" s="886"/>
      <c r="BB150" s="641" t="s">
        <v>111</v>
      </c>
      <c r="BC150" s="560">
        <v>8474.052283683046</v>
      </c>
      <c r="BD150" s="556">
        <v>8049.1525583859666</v>
      </c>
      <c r="BE150" s="556">
        <v>7720.0993169045587</v>
      </c>
      <c r="BF150" s="556">
        <v>6875.4026239752802</v>
      </c>
      <c r="BG150" s="569">
        <v>4482.8934628163533</v>
      </c>
      <c r="BH150" s="560">
        <v>2689.8936929800461</v>
      </c>
      <c r="BI150" s="556">
        <v>2197.6718909295705</v>
      </c>
      <c r="BJ150" s="556">
        <v>2268.3401686717489</v>
      </c>
      <c r="BK150" s="556">
        <v>1652.5019389990598</v>
      </c>
      <c r="BL150" s="569">
        <v>1025.6660205686976</v>
      </c>
      <c r="BM150" s="560">
        <v>5506.4420814153391</v>
      </c>
      <c r="BN150" s="556">
        <v>5389.8548914913672</v>
      </c>
      <c r="BO150" s="556">
        <v>5138.8280764780793</v>
      </c>
      <c r="BP150" s="556">
        <v>5029.0296938462916</v>
      </c>
      <c r="BQ150" s="569">
        <v>4703.3717903850356</v>
      </c>
      <c r="BR150" s="560">
        <v>6187.4626537033546</v>
      </c>
      <c r="BS150" s="556">
        <v>5470.1182187849081</v>
      </c>
      <c r="BT150" s="556">
        <v>9860.3221580480113</v>
      </c>
      <c r="BU150" s="556">
        <v>5664.4195203363906</v>
      </c>
      <c r="BV150" s="556">
        <v>985.31672917796732</v>
      </c>
      <c r="BW150" s="556">
        <v>4440.6671931903975</v>
      </c>
      <c r="BX150" s="564">
        <v>2993.2937725241786</v>
      </c>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5"/>
    </row>
    <row r="151" s="384" customFormat="true" ht="15" customHeight="true" x14ac:dyDescent="0.2">
      <c r="A151" s="863" t="s">
        <v>110</v>
      </c>
      <c r="B151" s="454" t="s">
        <v>50</v>
      </c>
      <c r="C151" s="544">
        <v>57.643876266384922</v>
      </c>
      <c r="D151" s="536">
        <v>54.258988113611473</v>
      </c>
      <c r="E151" s="536">
        <v>49.815206136868554</v>
      </c>
      <c r="F151" s="536">
        <v>54.702324660170078</v>
      </c>
      <c r="G151" s="552">
        <v>48.926698559748317</v>
      </c>
      <c r="H151" s="540">
        <v>65.247008481188956</v>
      </c>
      <c r="I151" s="536">
        <v>63.296240719375774</v>
      </c>
      <c r="J151" s="536">
        <v>55.342672274264146</v>
      </c>
      <c r="K151" s="536">
        <v>54.596403293563533</v>
      </c>
      <c r="L151" s="548">
        <v>42.25967907639825</v>
      </c>
      <c r="M151" s="544">
        <v>57.663626663865273</v>
      </c>
      <c r="N151" s="536">
        <v>50.661914735159506</v>
      </c>
      <c r="O151" s="536">
        <v>51.401769995266889</v>
      </c>
      <c r="P151" s="536">
        <v>46.684766868167685</v>
      </c>
      <c r="Q151" s="548">
        <v>46.525579575269774</v>
      </c>
      <c r="R151" s="544">
        <v>54.054137094085789</v>
      </c>
      <c r="S151" s="536">
        <v>47.175215919072407</v>
      </c>
      <c r="T151" s="536">
        <v>55.028122845229809</v>
      </c>
      <c r="U151" s="536">
        <v>52.733964408100022</v>
      </c>
      <c r="V151" s="536">
        <v>48.229021849757721</v>
      </c>
      <c r="W151" s="536">
        <v>46.883067132742731</v>
      </c>
      <c r="X151" s="548">
        <v>57.508568702088056</v>
      </c>
      <c r="Y151" s="81"/>
      <c r="Z151" s="81"/>
      <c r="AA151" s="81"/>
      <c r="AB151" s="81"/>
      <c r="AC151" s="81"/>
      <c r="AD151" s="81"/>
      <c r="AE151" s="81"/>
      <c r="AF151" s="81"/>
      <c r="AG151" s="81"/>
      <c r="AH151" s="81"/>
      <c r="AI151" s="81"/>
      <c r="AJ151" s="81"/>
      <c r="AK151" s="81"/>
      <c r="AL151" s="81"/>
      <c r="AM151" s="81"/>
      <c r="AN151" s="81"/>
      <c r="AO151" s="81"/>
      <c r="AP151" s="81"/>
      <c r="AQ151" s="81"/>
      <c r="AR151" s="81"/>
      <c r="AS151" s="81"/>
      <c r="AT151" s="81"/>
      <c r="AU151" s="81"/>
      <c r="AV151" s="81"/>
      <c r="AW151" s="81"/>
      <c r="AX151" s="81"/>
      <c r="AY151" s="81"/>
      <c r="AZ151" s="421"/>
      <c r="BA151" s="886" t="s">
        <v>110</v>
      </c>
      <c r="BB151" s="641" t="s">
        <v>50</v>
      </c>
      <c r="BC151" s="560">
        <v>2339.7357430023389</v>
      </c>
      <c r="BD151" s="556">
        <v>2973.6073650787844</v>
      </c>
      <c r="BE151" s="556">
        <v>3250.6984567367213</v>
      </c>
      <c r="BF151" s="556">
        <v>4364.8675371132431</v>
      </c>
      <c r="BG151" s="569">
        <v>4349.3445384021416</v>
      </c>
      <c r="BH151" s="560">
        <v>1701.4619407906127</v>
      </c>
      <c r="BI151" s="556">
        <v>1916.5173195172065</v>
      </c>
      <c r="BJ151" s="556">
        <v>1738.5964809522372</v>
      </c>
      <c r="BK151" s="556">
        <v>1725.1318548094837</v>
      </c>
      <c r="BL151" s="569">
        <v>1351.8112061966556</v>
      </c>
      <c r="BM151" s="560">
        <v>1327.9646982766196</v>
      </c>
      <c r="BN151" s="556">
        <v>1460.601417689858</v>
      </c>
      <c r="BO151" s="556">
        <v>1916.1732972788034</v>
      </c>
      <c r="BP151" s="556">
        <v>1932.3776046790938</v>
      </c>
      <c r="BQ151" s="569">
        <v>2207.6178201426505</v>
      </c>
      <c r="BR151" s="560">
        <v>3433.8940799568368</v>
      </c>
      <c r="BS151" s="556">
        <v>2847.7613671389186</v>
      </c>
      <c r="BT151" s="556">
        <v>3029.4054312466833</v>
      </c>
      <c r="BU151" s="556">
        <v>2384.9543224228983</v>
      </c>
      <c r="BV151" s="556">
        <v>501.80829592118522</v>
      </c>
      <c r="BW151" s="556">
        <v>1628.8704358915886</v>
      </c>
      <c r="BX151" s="564">
        <v>3451.5597077551147</v>
      </c>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5"/>
    </row>
    <row r="152" s="384" customFormat="true" ht="15" customHeight="true" x14ac:dyDescent="0.2">
      <c r="A152" s="863"/>
      <c r="B152" s="454" t="s">
        <v>49</v>
      </c>
      <c r="C152" s="544">
        <v>42.356123733615107</v>
      </c>
      <c r="D152" s="536">
        <v>45.741011886388364</v>
      </c>
      <c r="E152" s="536">
        <v>50.184793863131652</v>
      </c>
      <c r="F152" s="536">
        <v>45.297675339829816</v>
      </c>
      <c r="G152" s="552">
        <v>51.073301440251761</v>
      </c>
      <c r="H152" s="540">
        <v>34.752991518811029</v>
      </c>
      <c r="I152" s="536">
        <v>36.703759280624226</v>
      </c>
      <c r="J152" s="536">
        <v>44.657327725735861</v>
      </c>
      <c r="K152" s="536">
        <v>45.403596706436453</v>
      </c>
      <c r="L152" s="548">
        <v>57.740320923601672</v>
      </c>
      <c r="M152" s="544">
        <v>42.336373336134749</v>
      </c>
      <c r="N152" s="536">
        <v>49.338085264840565</v>
      </c>
      <c r="O152" s="536">
        <v>48.59823000473309</v>
      </c>
      <c r="P152" s="536">
        <v>53.315233131832152</v>
      </c>
      <c r="Q152" s="548">
        <v>53.474420424730418</v>
      </c>
      <c r="R152" s="544">
        <v>45.945862905914034</v>
      </c>
      <c r="S152" s="536">
        <v>52.824784080927401</v>
      </c>
      <c r="T152" s="536">
        <v>44.971877154770205</v>
      </c>
      <c r="U152" s="536">
        <v>47.266035591900092</v>
      </c>
      <c r="V152" s="536">
        <v>51.770978150242271</v>
      </c>
      <c r="W152" s="536">
        <v>53.116932867257241</v>
      </c>
      <c r="X152" s="548">
        <v>42.491431297911845</v>
      </c>
      <c r="Y152" s="81"/>
      <c r="Z152" s="81"/>
      <c r="AA152" s="81"/>
      <c r="AB152" s="81"/>
      <c r="AC152" s="81"/>
      <c r="AD152" s="81"/>
      <c r="AE152" s="81"/>
      <c r="AF152" s="81"/>
      <c r="AG152" s="81"/>
      <c r="AH152" s="81"/>
      <c r="AI152" s="81"/>
      <c r="AJ152" s="81"/>
      <c r="AK152" s="81"/>
      <c r="AL152" s="81"/>
      <c r="AM152" s="81"/>
      <c r="AN152" s="81"/>
      <c r="AO152" s="81"/>
      <c r="AP152" s="81"/>
      <c r="AQ152" s="81"/>
      <c r="AR152" s="81"/>
      <c r="AS152" s="81"/>
      <c r="AT152" s="81"/>
      <c r="AU152" s="81"/>
      <c r="AV152" s="81"/>
      <c r="AW152" s="81"/>
      <c r="AX152" s="81"/>
      <c r="AY152" s="81"/>
      <c r="AZ152" s="421"/>
      <c r="BA152" s="886"/>
      <c r="BB152" s="641" t="s">
        <v>49</v>
      </c>
      <c r="BC152" s="560">
        <v>1719.2136104205827</v>
      </c>
      <c r="BD152" s="556">
        <v>2506.7885443554665</v>
      </c>
      <c r="BE152" s="556">
        <v>3274.8159570857379</v>
      </c>
      <c r="BF152" s="556">
        <v>3614.4415036438336</v>
      </c>
      <c r="BG152" s="569">
        <v>4540.1670502263278</v>
      </c>
      <c r="BH152" s="560">
        <v>906.26212257568341</v>
      </c>
      <c r="BI152" s="556">
        <v>1111.3359901510507</v>
      </c>
      <c r="BJ152" s="556">
        <v>1402.915140200058</v>
      </c>
      <c r="BK152" s="556">
        <v>1434.6584440742931</v>
      </c>
      <c r="BL152" s="569">
        <v>1847.0091250056041</v>
      </c>
      <c r="BM152" s="560">
        <v>974.98566247268923</v>
      </c>
      <c r="BN152" s="556">
        <v>1422.4349328415158</v>
      </c>
      <c r="BO152" s="556">
        <v>1811.6619454672064</v>
      </c>
      <c r="BP152" s="556">
        <v>2206.8261106053774</v>
      </c>
      <c r="BQ152" s="569">
        <v>2537.3371923384684</v>
      </c>
      <c r="BR152" s="560">
        <v>2918.8002086964966</v>
      </c>
      <c r="BS152" s="556">
        <v>3188.8010770566902</v>
      </c>
      <c r="BT152" s="556">
        <v>2475.7895029274014</v>
      </c>
      <c r="BU152" s="556">
        <v>2137.6609392822661</v>
      </c>
      <c r="BV152" s="556">
        <v>538.66127338588137</v>
      </c>
      <c r="BW152" s="556">
        <v>1845.4552332880182</v>
      </c>
      <c r="BX152" s="564">
        <v>2550.258431095192</v>
      </c>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5"/>
    </row>
    <row r="153" s="384" customFormat="true" ht="15" customHeight="true" x14ac:dyDescent="0.2">
      <c r="A153" s="924" t="s">
        <v>293</v>
      </c>
      <c r="B153" s="454" t="s">
        <v>515</v>
      </c>
      <c r="C153" s="574">
        <v>0</v>
      </c>
      <c r="D153" s="572">
        <v>6.6701706176858097E-2</v>
      </c>
      <c r="E153" s="572">
        <v>0</v>
      </c>
      <c r="F153" s="572">
        <v>8.942831465073374E-2</v>
      </c>
      <c r="G153" s="576">
        <v>0.65572189430026739</v>
      </c>
      <c r="H153" s="573">
        <v>0</v>
      </c>
      <c r="I153" s="572">
        <v>0</v>
      </c>
      <c r="J153" s="572">
        <v>0.252471262477097</v>
      </c>
      <c r="K153" s="572">
        <v>0.63793470928650708</v>
      </c>
      <c r="L153" s="575">
        <v>1.2067073851238908</v>
      </c>
      <c r="M153" s="574">
        <v>0</v>
      </c>
      <c r="N153" s="572">
        <v>0</v>
      </c>
      <c r="O153" s="572">
        <v>0.10349875465217487</v>
      </c>
      <c r="P153" s="572">
        <v>0</v>
      </c>
      <c r="Q153" s="575">
        <v>0</v>
      </c>
      <c r="R153" s="574">
        <v>0.1052932306993232</v>
      </c>
      <c r="S153" s="572">
        <v>8.3706294919997135E-2</v>
      </c>
      <c r="T153" s="572">
        <v>0</v>
      </c>
      <c r="U153" s="572">
        <v>0</v>
      </c>
      <c r="V153" s="572">
        <v>0</v>
      </c>
      <c r="W153" s="572">
        <v>0.41127981472899461</v>
      </c>
      <c r="X153" s="575">
        <v>0.63106914054615648</v>
      </c>
      <c r="Y153" s="81"/>
      <c r="Z153" s="81"/>
      <c r="AA153" s="81"/>
      <c r="AB153" s="81"/>
      <c r="AC153" s="81"/>
      <c r="AD153" s="81"/>
      <c r="AE153" s="81"/>
      <c r="AF153" s="81"/>
      <c r="AG153" s="81"/>
      <c r="AH153" s="81"/>
      <c r="AI153" s="81"/>
      <c r="AJ153" s="81"/>
      <c r="AK153" s="81"/>
      <c r="AL153" s="81"/>
      <c r="AM153" s="81"/>
      <c r="AN153" s="81"/>
      <c r="AO153" s="81"/>
      <c r="AP153" s="81"/>
      <c r="AQ153" s="81"/>
      <c r="AR153" s="81"/>
      <c r="AS153" s="81"/>
      <c r="AT153" s="81"/>
      <c r="AU153" s="81"/>
      <c r="AV153" s="81"/>
      <c r="AW153" s="81"/>
      <c r="AX153" s="81"/>
      <c r="AY153" s="81"/>
      <c r="AZ153" s="421"/>
      <c r="BA153" s="940" t="s">
        <v>293</v>
      </c>
      <c r="BB153" s="443" t="s">
        <v>515</v>
      </c>
      <c r="BC153" s="523">
        <v>0</v>
      </c>
      <c r="BD153" s="508">
        <v>6.0597934079611768</v>
      </c>
      <c r="BE153" s="508">
        <v>0</v>
      </c>
      <c r="BF153" s="508">
        <v>8.1269159367132211</v>
      </c>
      <c r="BG153" s="525">
        <v>59.600689106227591</v>
      </c>
      <c r="BH153" s="523">
        <v>0</v>
      </c>
      <c r="BI153" s="508">
        <v>0</v>
      </c>
      <c r="BJ153" s="508">
        <v>8.1269159367132211</v>
      </c>
      <c r="BK153" s="508">
        <v>20.609098794824618</v>
      </c>
      <c r="BL153" s="525">
        <v>38.991590311402973</v>
      </c>
      <c r="BM153" s="523">
        <v>0</v>
      </c>
      <c r="BN153" s="508">
        <v>0</v>
      </c>
      <c r="BO153" s="508">
        <v>6.0597934079611768</v>
      </c>
      <c r="BP153" s="508">
        <v>0</v>
      </c>
      <c r="BQ153" s="525">
        <v>0</v>
      </c>
      <c r="BR153" s="523">
        <v>8.1269159367132211</v>
      </c>
      <c r="BS153" s="508">
        <v>6.0597934079611768</v>
      </c>
      <c r="BT153" s="508">
        <v>0</v>
      </c>
      <c r="BU153" s="508">
        <v>0</v>
      </c>
      <c r="BV153" s="508">
        <v>0</v>
      </c>
      <c r="BW153" s="508">
        <v>20.609098794824618</v>
      </c>
      <c r="BX153" s="509">
        <v>38.991590311402973</v>
      </c>
      <c r="BY153" s="84"/>
      <c r="BZ153" s="84"/>
      <c r="CA153" s="84"/>
      <c r="CB153" s="84"/>
      <c r="CC153" s="84"/>
      <c r="CD153" s="84"/>
      <c r="CE153" s="84"/>
      <c r="CF153" s="84"/>
      <c r="CG153" s="84"/>
      <c r="CH153" s="84"/>
      <c r="CI153" s="84"/>
      <c r="CJ153" s="84"/>
      <c r="CK153" s="84"/>
      <c r="CL153" s="84"/>
      <c r="CM153" s="84"/>
      <c r="CN153" s="84"/>
      <c r="CO153" s="84"/>
      <c r="CP153" s="84"/>
      <c r="CQ153" s="84"/>
      <c r="CR153" s="84"/>
      <c r="CS153" s="84"/>
      <c r="CT153" s="84"/>
      <c r="CU153" s="84"/>
      <c r="CV153" s="84"/>
      <c r="CW153" s="84"/>
      <c r="CX153" s="84"/>
      <c r="CY153" s="84"/>
      <c r="CZ153" s="84"/>
    </row>
    <row r="154" s="384" customFormat="true" ht="15" customHeight="true" x14ac:dyDescent="0.2">
      <c r="A154" s="924"/>
      <c r="B154" s="454" t="s">
        <v>516</v>
      </c>
      <c r="C154" s="480">
        <v>0</v>
      </c>
      <c r="D154" s="478">
        <v>7.5616552129551803E-2</v>
      </c>
      <c r="E154" s="478">
        <v>0</v>
      </c>
      <c r="F154" s="478">
        <v>0</v>
      </c>
      <c r="G154" s="482">
        <v>1.1144955969049288</v>
      </c>
      <c r="H154" s="479">
        <v>0.21188827253751219</v>
      </c>
      <c r="I154" s="478">
        <v>0</v>
      </c>
      <c r="J154" s="478">
        <v>0.43064597132048582</v>
      </c>
      <c r="K154" s="478">
        <v>0.28138564669074267</v>
      </c>
      <c r="L154" s="481">
        <v>2.4246871268505883</v>
      </c>
      <c r="M154" s="480">
        <v>0</v>
      </c>
      <c r="N154" s="478">
        <v>0</v>
      </c>
      <c r="O154" s="478">
        <v>0</v>
      </c>
      <c r="P154" s="478">
        <v>0</v>
      </c>
      <c r="Q154" s="481">
        <v>0</v>
      </c>
      <c r="R154" s="480">
        <v>0</v>
      </c>
      <c r="S154" s="478">
        <v>1.5678254534903433E-2</v>
      </c>
      <c r="T154" s="478">
        <v>0</v>
      </c>
      <c r="U154" s="478">
        <v>0</v>
      </c>
      <c r="V154" s="478">
        <v>0</v>
      </c>
      <c r="W154" s="478">
        <v>0.13709327157633153</v>
      </c>
      <c r="X154" s="481">
        <v>1.6211473338765481</v>
      </c>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421"/>
      <c r="BA154" s="940"/>
      <c r="BB154" s="641" t="s">
        <v>516</v>
      </c>
      <c r="BC154" s="524">
        <v>0</v>
      </c>
      <c r="BD154" s="510">
        <v>6.869699598274873</v>
      </c>
      <c r="BE154" s="510">
        <v>0</v>
      </c>
      <c r="BF154" s="510">
        <v>0</v>
      </c>
      <c r="BG154" s="528">
        <v>101.30011847823566</v>
      </c>
      <c r="BH154" s="524">
        <v>6.869699598274873</v>
      </c>
      <c r="BI154" s="510">
        <v>0</v>
      </c>
      <c r="BJ154" s="510">
        <v>13.862265245824913</v>
      </c>
      <c r="BK154" s="510">
        <v>9.0904359140155471</v>
      </c>
      <c r="BL154" s="528">
        <v>78.347417318395216</v>
      </c>
      <c r="BM154" s="524">
        <v>0</v>
      </c>
      <c r="BN154" s="510">
        <v>0</v>
      </c>
      <c r="BO154" s="510">
        <v>0</v>
      </c>
      <c r="BP154" s="510">
        <v>0</v>
      </c>
      <c r="BQ154" s="528">
        <v>0</v>
      </c>
      <c r="BR154" s="524">
        <v>0</v>
      </c>
      <c r="BS154" s="510">
        <v>1.1350040468252576</v>
      </c>
      <c r="BT154" s="510">
        <v>0</v>
      </c>
      <c r="BU154" s="510">
        <v>0</v>
      </c>
      <c r="BV154" s="510">
        <v>0</v>
      </c>
      <c r="BW154" s="510">
        <v>6.869699598274873</v>
      </c>
      <c r="BX154" s="511">
        <v>100.1651144314104</v>
      </c>
      <c r="BY154" s="84"/>
      <c r="BZ154" s="84"/>
      <c r="CA154" s="84"/>
      <c r="CB154" s="84"/>
      <c r="CC154" s="84"/>
      <c r="CD154" s="84"/>
      <c r="CE154" s="84"/>
      <c r="CF154" s="84"/>
      <c r="CG154" s="84"/>
      <c r="CH154" s="84"/>
      <c r="CI154" s="84"/>
      <c r="CJ154" s="84"/>
      <c r="CK154" s="84"/>
      <c r="CL154" s="84"/>
      <c r="CM154" s="84"/>
      <c r="CN154" s="84"/>
      <c r="CO154" s="84"/>
      <c r="CP154" s="84"/>
      <c r="CQ154" s="84"/>
      <c r="CR154" s="84"/>
      <c r="CS154" s="84"/>
      <c r="CT154" s="84"/>
      <c r="CU154" s="84"/>
      <c r="CV154" s="84"/>
      <c r="CW154" s="84"/>
      <c r="CX154" s="84"/>
      <c r="CY154" s="84"/>
      <c r="CZ154" s="84"/>
    </row>
    <row r="155" s="384" customFormat="true" ht="15" customHeight="true" x14ac:dyDescent="0.2">
      <c r="A155" s="924"/>
      <c r="B155" s="454" t="s">
        <v>517</v>
      </c>
      <c r="C155" s="480">
        <v>0.1780439711806362</v>
      </c>
      <c r="D155" s="478">
        <v>0.38185079733711652</v>
      </c>
      <c r="E155" s="478">
        <v>0.14321330716109143</v>
      </c>
      <c r="F155" s="478">
        <v>0.31332789940946065</v>
      </c>
      <c r="G155" s="482">
        <v>1.289577257725504</v>
      </c>
      <c r="H155" s="479">
        <v>0.25435933823355455</v>
      </c>
      <c r="I155" s="478">
        <v>0.75431354290260355</v>
      </c>
      <c r="J155" s="478">
        <v>0.40490765525031103</v>
      </c>
      <c r="K155" s="478">
        <v>0.76945436762590813</v>
      </c>
      <c r="L155" s="481">
        <v>2.4182390982848503</v>
      </c>
      <c r="M155" s="480">
        <v>0.16186429076199221</v>
      </c>
      <c r="N155" s="478">
        <v>0.50100859229593797</v>
      </c>
      <c r="O155" s="478">
        <v>0.20645398888564176</v>
      </c>
      <c r="P155" s="478">
        <v>8.1443277667333988E-2</v>
      </c>
      <c r="Q155" s="481">
        <v>8.9710112922268728E-2</v>
      </c>
      <c r="R155" s="480">
        <v>0.15663218340439858</v>
      </c>
      <c r="S155" s="478">
        <v>0</v>
      </c>
      <c r="T155" s="478">
        <v>0.26843685177767646</v>
      </c>
      <c r="U155" s="478">
        <v>0</v>
      </c>
      <c r="V155" s="478">
        <v>0</v>
      </c>
      <c r="W155" s="478">
        <v>0.73830304287506421</v>
      </c>
      <c r="X155" s="481">
        <v>2.123498366611595</v>
      </c>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421"/>
      <c r="BA155" s="940"/>
      <c r="BB155" s="641" t="s">
        <v>517</v>
      </c>
      <c r="BC155" s="524">
        <v>16.179781799696364</v>
      </c>
      <c r="BD155" s="510">
        <v>34.690820927321191</v>
      </c>
      <c r="BE155" s="510">
        <v>13.015989884634948</v>
      </c>
      <c r="BF155" s="510">
        <v>28.474085742000849</v>
      </c>
      <c r="BG155" s="528">
        <v>117.21385832049677</v>
      </c>
      <c r="BH155" s="524">
        <v>8.2466680328953164</v>
      </c>
      <c r="BI155" s="510">
        <v>24.403741302889411</v>
      </c>
      <c r="BJ155" s="510">
        <v>13.033762512473862</v>
      </c>
      <c r="BK155" s="510">
        <v>24.857968769637303</v>
      </c>
      <c r="BL155" s="528">
        <v>78.139066154516598</v>
      </c>
      <c r="BM155" s="524">
        <v>9.4975288599297887</v>
      </c>
      <c r="BN155" s="510">
        <v>29.285309863540768</v>
      </c>
      <c r="BO155" s="510">
        <v>12.087764003547001</v>
      </c>
      <c r="BP155" s="510">
        <v>4.7693218517396323</v>
      </c>
      <c r="BQ155" s="528">
        <v>5.253405322980444</v>
      </c>
      <c r="BR155" s="524">
        <v>12.089443728309661</v>
      </c>
      <c r="BS155" s="510">
        <v>0</v>
      </c>
      <c r="BT155" s="510">
        <v>29.285309863540768</v>
      </c>
      <c r="BU155" s="510">
        <v>0</v>
      </c>
      <c r="BV155" s="510">
        <v>0</v>
      </c>
      <c r="BW155" s="510">
        <v>36.996127225835252</v>
      </c>
      <c r="BX155" s="511">
        <v>131.20365585646445</v>
      </c>
      <c r="BY155" s="84"/>
      <c r="BZ155" s="84"/>
      <c r="CA155" s="84"/>
      <c r="CB155" s="84"/>
      <c r="CC155" s="84"/>
      <c r="CD155" s="84"/>
      <c r="CE155" s="84"/>
      <c r="CF155" s="84"/>
      <c r="CG155" s="84"/>
      <c r="CH155" s="84"/>
      <c r="CI155" s="84"/>
      <c r="CJ155" s="84"/>
      <c r="CK155" s="84"/>
      <c r="CL155" s="84"/>
      <c r="CM155" s="84"/>
      <c r="CN155" s="84"/>
      <c r="CO155" s="84"/>
      <c r="CP155" s="84"/>
      <c r="CQ155" s="84"/>
      <c r="CR155" s="84"/>
      <c r="CS155" s="84"/>
      <c r="CT155" s="84"/>
      <c r="CU155" s="84"/>
      <c r="CV155" s="84"/>
      <c r="CW155" s="84"/>
      <c r="CX155" s="84"/>
      <c r="CY155" s="84"/>
      <c r="CZ155" s="84"/>
    </row>
    <row r="156" s="384" customFormat="true" ht="15" customHeight="true" x14ac:dyDescent="0.2">
      <c r="A156" s="924"/>
      <c r="B156" s="454" t="s">
        <v>518</v>
      </c>
      <c r="C156" s="480">
        <v>0</v>
      </c>
      <c r="D156" s="478">
        <v>0</v>
      </c>
      <c r="E156" s="478">
        <v>0.21359637408436033</v>
      </c>
      <c r="F156" s="478">
        <v>0.32732701313757112</v>
      </c>
      <c r="G156" s="482">
        <v>0.20374197812671641</v>
      </c>
      <c r="H156" s="479">
        <v>0.69668327584327583</v>
      </c>
      <c r="I156" s="478">
        <v>0</v>
      </c>
      <c r="J156" s="478">
        <v>0.78112655794018959</v>
      </c>
      <c r="K156" s="478">
        <v>6.0316072250317959E-2</v>
      </c>
      <c r="L156" s="481">
        <v>0.12373508021000879</v>
      </c>
      <c r="M156" s="480">
        <v>0</v>
      </c>
      <c r="N156" s="478">
        <v>0</v>
      </c>
      <c r="O156" s="478">
        <v>9.3614586991300347E-3</v>
      </c>
      <c r="P156" s="478">
        <v>0.22970477064548586</v>
      </c>
      <c r="Q156" s="481">
        <v>0</v>
      </c>
      <c r="R156" s="480">
        <v>0.33287046131997594</v>
      </c>
      <c r="S156" s="478">
        <v>0.18581112110596687</v>
      </c>
      <c r="T156" s="478">
        <v>0</v>
      </c>
      <c r="U156" s="478">
        <v>0</v>
      </c>
      <c r="V156" s="478">
        <v>0</v>
      </c>
      <c r="W156" s="478">
        <v>0.45075920622724203</v>
      </c>
      <c r="X156" s="481">
        <v>9.6246570631900674E-2</v>
      </c>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421"/>
      <c r="BA156" s="940"/>
      <c r="BB156" s="641" t="s">
        <v>518</v>
      </c>
      <c r="BC156" s="524">
        <v>0</v>
      </c>
      <c r="BD156" s="510">
        <v>0</v>
      </c>
      <c r="BE156" s="510">
        <v>19.412778739544812</v>
      </c>
      <c r="BF156" s="510">
        <v>29.746273649166199</v>
      </c>
      <c r="BG156" s="528">
        <v>18.51876901132977</v>
      </c>
      <c r="BH156" s="524">
        <v>22.587398362682258</v>
      </c>
      <c r="BI156" s="510">
        <v>0</v>
      </c>
      <c r="BJ156" s="510">
        <v>25.144049306958031</v>
      </c>
      <c r="BK156" s="510">
        <v>1.9485691463831354</v>
      </c>
      <c r="BL156" s="528">
        <v>3.9981752114676183</v>
      </c>
      <c r="BM156" s="524">
        <v>0</v>
      </c>
      <c r="BN156" s="510">
        <v>0</v>
      </c>
      <c r="BO156" s="510">
        <v>0.5481080995083929</v>
      </c>
      <c r="BP156" s="510">
        <v>13.451521273041342</v>
      </c>
      <c r="BQ156" s="528">
        <v>0</v>
      </c>
      <c r="BR156" s="524">
        <v>25.692157406466425</v>
      </c>
      <c r="BS156" s="510">
        <v>13.451521273041342</v>
      </c>
      <c r="BT156" s="510">
        <v>0</v>
      </c>
      <c r="BU156" s="510">
        <v>0</v>
      </c>
      <c r="BV156" s="510">
        <v>0</v>
      </c>
      <c r="BW156" s="510">
        <v>22.587398362682258</v>
      </c>
      <c r="BX156" s="511">
        <v>5.9467443578507542</v>
      </c>
      <c r="BY156" s="84"/>
      <c r="BZ156" s="84"/>
      <c r="CA156" s="84"/>
      <c r="CB156" s="84"/>
      <c r="CC156" s="84"/>
      <c r="CD156" s="84"/>
      <c r="CE156" s="84"/>
      <c r="CF156" s="84"/>
      <c r="CG156" s="84"/>
      <c r="CH156" s="84"/>
      <c r="CI156" s="84"/>
      <c r="CJ156" s="84"/>
      <c r="CK156" s="84"/>
      <c r="CL156" s="84"/>
      <c r="CM156" s="84"/>
      <c r="CN156" s="84"/>
      <c r="CO156" s="84"/>
      <c r="CP156" s="84"/>
      <c r="CQ156" s="84"/>
      <c r="CR156" s="84"/>
      <c r="CS156" s="84"/>
      <c r="CT156" s="84"/>
      <c r="CU156" s="84"/>
      <c r="CV156" s="84"/>
      <c r="CW156" s="84"/>
      <c r="CX156" s="84"/>
      <c r="CY156" s="84"/>
      <c r="CZ156" s="84"/>
    </row>
    <row r="157" s="384" customFormat="true" ht="15" customHeight="true" x14ac:dyDescent="0.2">
      <c r="A157" s="924"/>
      <c r="B157" s="454" t="s">
        <v>519</v>
      </c>
      <c r="C157" s="480">
        <v>0</v>
      </c>
      <c r="D157" s="478">
        <v>0</v>
      </c>
      <c r="E157" s="478">
        <v>0</v>
      </c>
      <c r="F157" s="478">
        <v>0</v>
      </c>
      <c r="G157" s="482">
        <v>2.7313597408744946E-2</v>
      </c>
      <c r="H157" s="479">
        <v>0</v>
      </c>
      <c r="I157" s="478">
        <v>0</v>
      </c>
      <c r="J157" s="478">
        <v>0</v>
      </c>
      <c r="K157" s="478">
        <v>7.6847143904108822E-2</v>
      </c>
      <c r="L157" s="481">
        <v>0</v>
      </c>
      <c r="M157" s="480">
        <v>0</v>
      </c>
      <c r="N157" s="478">
        <v>0</v>
      </c>
      <c r="O157" s="478">
        <v>0</v>
      </c>
      <c r="P157" s="478">
        <v>0</v>
      </c>
      <c r="Q157" s="481">
        <v>0</v>
      </c>
      <c r="R157" s="480">
        <v>0</v>
      </c>
      <c r="S157" s="478">
        <v>0</v>
      </c>
      <c r="T157" s="478">
        <v>0</v>
      </c>
      <c r="U157" s="478">
        <v>0</v>
      </c>
      <c r="V157" s="478">
        <v>0</v>
      </c>
      <c r="W157" s="478">
        <v>0</v>
      </c>
      <c r="X157" s="481">
        <v>4.0180607157007074E-2</v>
      </c>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421"/>
      <c r="BA157" s="940"/>
      <c r="BB157" s="641" t="s">
        <v>519</v>
      </c>
      <c r="BC157" s="524">
        <v>0</v>
      </c>
      <c r="BD157" s="510">
        <v>0</v>
      </c>
      <c r="BE157" s="510">
        <v>0</v>
      </c>
      <c r="BF157" s="510">
        <v>0</v>
      </c>
      <c r="BG157" s="528">
        <v>2.4826214309474022</v>
      </c>
      <c r="BH157" s="524">
        <v>0</v>
      </c>
      <c r="BI157" s="510">
        <v>0</v>
      </c>
      <c r="BJ157" s="510">
        <v>0</v>
      </c>
      <c r="BK157" s="510">
        <v>2.4826214309474022</v>
      </c>
      <c r="BL157" s="528">
        <v>0</v>
      </c>
      <c r="BM157" s="524">
        <v>0</v>
      </c>
      <c r="BN157" s="510">
        <v>0</v>
      </c>
      <c r="BO157" s="510">
        <v>0</v>
      </c>
      <c r="BP157" s="510">
        <v>0</v>
      </c>
      <c r="BQ157" s="528">
        <v>0</v>
      </c>
      <c r="BR157" s="524">
        <v>0</v>
      </c>
      <c r="BS157" s="510">
        <v>0</v>
      </c>
      <c r="BT157" s="510">
        <v>0</v>
      </c>
      <c r="BU157" s="510">
        <v>0</v>
      </c>
      <c r="BV157" s="510">
        <v>0</v>
      </c>
      <c r="BW157" s="510">
        <v>0</v>
      </c>
      <c r="BX157" s="511">
        <v>2.4826214309474022</v>
      </c>
      <c r="BY157" s="84"/>
      <c r="BZ157" s="84"/>
      <c r="CA157" s="84"/>
      <c r="CB157" s="84"/>
      <c r="CC157" s="84"/>
      <c r="CD157" s="84"/>
      <c r="CE157" s="84"/>
      <c r="CF157" s="84"/>
      <c r="CG157" s="84"/>
      <c r="CH157" s="84"/>
      <c r="CI157" s="84"/>
      <c r="CJ157" s="84"/>
      <c r="CK157" s="84"/>
      <c r="CL157" s="84"/>
      <c r="CM157" s="84"/>
      <c r="CN157" s="84"/>
      <c r="CO157" s="84"/>
      <c r="CP157" s="84"/>
      <c r="CQ157" s="84"/>
      <c r="CR157" s="84"/>
      <c r="CS157" s="84"/>
      <c r="CT157" s="84"/>
      <c r="CU157" s="84"/>
      <c r="CV157" s="84"/>
      <c r="CW157" s="84"/>
      <c r="CX157" s="84"/>
      <c r="CY157" s="84"/>
      <c r="CZ157" s="84"/>
    </row>
    <row r="158" s="384" customFormat="true" ht="15" customHeight="true" x14ac:dyDescent="0.2">
      <c r="A158" s="924"/>
      <c r="B158" s="454" t="s">
        <v>520</v>
      </c>
      <c r="C158" s="480">
        <v>0.18288052753388523</v>
      </c>
      <c r="D158" s="478">
        <v>0.20030375968485969</v>
      </c>
      <c r="E158" s="478">
        <v>0.16413420508439508</v>
      </c>
      <c r="F158" s="478">
        <v>0.69518297757051573</v>
      </c>
      <c r="G158" s="482">
        <v>1.4071904975342413</v>
      </c>
      <c r="H158" s="479">
        <v>0</v>
      </c>
      <c r="I158" s="478">
        <v>0</v>
      </c>
      <c r="J158" s="478">
        <v>0.30715586250992588</v>
      </c>
      <c r="K158" s="478">
        <v>1.2158178726527842</v>
      </c>
      <c r="L158" s="481">
        <v>2.2265217409637157</v>
      </c>
      <c r="M158" s="480">
        <v>0.28323914879232476</v>
      </c>
      <c r="N158" s="478">
        <v>0.15035668437872224</v>
      </c>
      <c r="O158" s="478">
        <v>0.41547906547487456</v>
      </c>
      <c r="P158" s="478">
        <v>0</v>
      </c>
      <c r="Q158" s="481">
        <v>1.1948505423262961</v>
      </c>
      <c r="R158" s="480">
        <v>0.16371342494526517</v>
      </c>
      <c r="S158" s="478">
        <v>0.40139683111029262</v>
      </c>
      <c r="T158" s="478">
        <v>0.35000735869502331</v>
      </c>
      <c r="U158" s="478">
        <v>0.86247868168363628</v>
      </c>
      <c r="V158" s="478">
        <v>0</v>
      </c>
      <c r="W158" s="478">
        <v>0</v>
      </c>
      <c r="X158" s="481">
        <v>1.6237170238691478</v>
      </c>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421"/>
      <c r="BA158" s="940"/>
      <c r="BB158" s="641" t="s">
        <v>520</v>
      </c>
      <c r="BC158" s="524">
        <v>16.619304834026522</v>
      </c>
      <c r="BD158" s="510">
        <v>18.197426604197954</v>
      </c>
      <c r="BE158" s="510">
        <v>14.91739277201399</v>
      </c>
      <c r="BF158" s="510">
        <v>63.175669153720534</v>
      </c>
      <c r="BG158" s="528">
        <v>127.90410703957767</v>
      </c>
      <c r="BH158" s="524">
        <v>0</v>
      </c>
      <c r="BI158" s="510">
        <v>0</v>
      </c>
      <c r="BJ158" s="510">
        <v>9.8871841872033173</v>
      </c>
      <c r="BK158" s="510">
        <v>39.278174222624486</v>
      </c>
      <c r="BL158" s="528">
        <v>71.944221617716948</v>
      </c>
      <c r="BM158" s="524">
        <v>16.619304834026522</v>
      </c>
      <c r="BN158" s="510">
        <v>8.7887556417087431</v>
      </c>
      <c r="BO158" s="510">
        <v>24.326063734503201</v>
      </c>
      <c r="BP158" s="510">
        <v>0</v>
      </c>
      <c r="BQ158" s="528">
        <v>69.970196165753421</v>
      </c>
      <c r="BR158" s="524">
        <v>12.635999801743489</v>
      </c>
      <c r="BS158" s="510">
        <v>29.058529868792096</v>
      </c>
      <c r="BT158" s="510">
        <v>38.184302512951867</v>
      </c>
      <c r="BU158" s="510">
        <v>60.611181487822385</v>
      </c>
      <c r="BV158" s="510">
        <v>0</v>
      </c>
      <c r="BW158" s="510">
        <v>0</v>
      </c>
      <c r="BX158" s="511">
        <v>100.32388673222684</v>
      </c>
      <c r="BY158" s="84"/>
      <c r="BZ158" s="84"/>
      <c r="CA158" s="84"/>
      <c r="CB158" s="84"/>
      <c r="CC158" s="84"/>
      <c r="CD158" s="84"/>
      <c r="CE158" s="84"/>
      <c r="CF158" s="84"/>
      <c r="CG158" s="84"/>
      <c r="CH158" s="84"/>
      <c r="CI158" s="84"/>
      <c r="CJ158" s="84"/>
      <c r="CK158" s="84"/>
      <c r="CL158" s="84"/>
      <c r="CM158" s="84"/>
      <c r="CN158" s="84"/>
      <c r="CO158" s="84"/>
      <c r="CP158" s="84"/>
      <c r="CQ158" s="84"/>
      <c r="CR158" s="84"/>
      <c r="CS158" s="84"/>
      <c r="CT158" s="84"/>
      <c r="CU158" s="84"/>
      <c r="CV158" s="84"/>
      <c r="CW158" s="84"/>
      <c r="CX158" s="84"/>
      <c r="CY158" s="84"/>
      <c r="CZ158" s="84"/>
    </row>
    <row r="159" s="384" customFormat="true" ht="15" customHeight="true" x14ac:dyDescent="0.2">
      <c r="A159" s="924"/>
      <c r="B159" s="454" t="s">
        <v>521</v>
      </c>
      <c r="C159" s="480">
        <v>1.870947828844884</v>
      </c>
      <c r="D159" s="478">
        <v>3.6929284127675315</v>
      </c>
      <c r="E159" s="478">
        <v>6.7427924327388506</v>
      </c>
      <c r="F159" s="478">
        <v>12.970426411489996</v>
      </c>
      <c r="G159" s="482">
        <v>42.361792619161371</v>
      </c>
      <c r="H159" s="479">
        <v>8.654900216682071</v>
      </c>
      <c r="I159" s="478">
        <v>16.785780749364722</v>
      </c>
      <c r="J159" s="478">
        <v>20.940251979885961</v>
      </c>
      <c r="K159" s="478">
        <v>42.662734239186022</v>
      </c>
      <c r="L159" s="481">
        <v>57.628715695766907</v>
      </c>
      <c r="M159" s="480">
        <v>1.8720734091146385</v>
      </c>
      <c r="N159" s="478">
        <v>1.9078711143846614</v>
      </c>
      <c r="O159" s="478">
        <v>3.8581727266975543</v>
      </c>
      <c r="P159" s="478">
        <v>5.6353172818904431</v>
      </c>
      <c r="Q159" s="481">
        <v>10.793849826921589</v>
      </c>
      <c r="R159" s="480">
        <v>14.884208276778757</v>
      </c>
      <c r="S159" s="478">
        <v>11.238162095705254</v>
      </c>
      <c r="T159" s="478">
        <v>3.857282485209232</v>
      </c>
      <c r="U159" s="478">
        <v>10.616465959947535</v>
      </c>
      <c r="V159" s="478">
        <v>13.252262655184236</v>
      </c>
      <c r="W159" s="478">
        <v>5.202509102987106</v>
      </c>
      <c r="X159" s="481">
        <v>41.726065440192556</v>
      </c>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421"/>
      <c r="BA159" s="940"/>
      <c r="BB159" s="641" t="s">
        <v>521</v>
      </c>
      <c r="BC159" s="524">
        <v>170.02276139198003</v>
      </c>
      <c r="BD159" s="510">
        <v>335.4994127500342</v>
      </c>
      <c r="BE159" s="510">
        <v>612.82097200647524</v>
      </c>
      <c r="BF159" s="510">
        <v>1178.7045917301011</v>
      </c>
      <c r="BG159" s="528">
        <v>3850.4006863631939</v>
      </c>
      <c r="BH159" s="524">
        <v>280.60337568292692</v>
      </c>
      <c r="BI159" s="510">
        <v>543.05779715718268</v>
      </c>
      <c r="BJ159" s="510">
        <v>674.05559691992141</v>
      </c>
      <c r="BK159" s="510">
        <v>1378.2609599281895</v>
      </c>
      <c r="BL159" s="528">
        <v>1862.121091063814</v>
      </c>
      <c r="BM159" s="524">
        <v>109.84554497642422</v>
      </c>
      <c r="BN159" s="510">
        <v>111.52023662590315</v>
      </c>
      <c r="BO159" s="510">
        <v>225.89382582031047</v>
      </c>
      <c r="BP159" s="510">
        <v>330.00442300207186</v>
      </c>
      <c r="BQ159" s="528">
        <v>632.08557306503701</v>
      </c>
      <c r="BR159" s="524">
        <v>1148.8175322052271</v>
      </c>
      <c r="BS159" s="510">
        <v>813.57012217828776</v>
      </c>
      <c r="BT159" s="510">
        <v>420.81298473921009</v>
      </c>
      <c r="BU159" s="510">
        <v>746.07820311748947</v>
      </c>
      <c r="BV159" s="510">
        <v>179.36355028887826</v>
      </c>
      <c r="BW159" s="510">
        <v>260.69605228519595</v>
      </c>
      <c r="BX159" s="511">
        <v>2578.1099794274951</v>
      </c>
      <c r="BY159" s="84"/>
      <c r="BZ159" s="84"/>
      <c r="CA159" s="84"/>
      <c r="CB159" s="84"/>
      <c r="CC159" s="84"/>
      <c r="CD159" s="84"/>
      <c r="CE159" s="84"/>
      <c r="CF159" s="84"/>
      <c r="CG159" s="84"/>
      <c r="CH159" s="84"/>
      <c r="CI159" s="84"/>
      <c r="CJ159" s="84"/>
      <c r="CK159" s="84"/>
      <c r="CL159" s="84"/>
      <c r="CM159" s="84"/>
      <c r="CN159" s="84"/>
      <c r="CO159" s="84"/>
      <c r="CP159" s="84"/>
      <c r="CQ159" s="84"/>
      <c r="CR159" s="84"/>
      <c r="CS159" s="84"/>
      <c r="CT159" s="84"/>
      <c r="CU159" s="84"/>
      <c r="CV159" s="84"/>
      <c r="CW159" s="84"/>
      <c r="CX159" s="84"/>
      <c r="CY159" s="84"/>
      <c r="CZ159" s="84"/>
    </row>
    <row r="160" s="384" customFormat="true" ht="15" customHeight="true" x14ac:dyDescent="0.2">
      <c r="A160" s="924"/>
      <c r="B160" s="454" t="s">
        <v>522</v>
      </c>
      <c r="C160" s="480">
        <v>34.09713399795622</v>
      </c>
      <c r="D160" s="478">
        <v>44.640311567608563</v>
      </c>
      <c r="E160" s="478">
        <v>52.175876841961802</v>
      </c>
      <c r="F160" s="478">
        <v>58.206425542854056</v>
      </c>
      <c r="G160" s="482">
        <v>44.208049223952052</v>
      </c>
      <c r="H160" s="479">
        <v>58.568128815932631</v>
      </c>
      <c r="I160" s="478">
        <v>57.836589554049247</v>
      </c>
      <c r="J160" s="478">
        <v>61.786295739915118</v>
      </c>
      <c r="K160" s="478">
        <v>47.2702789613937</v>
      </c>
      <c r="L160" s="481">
        <v>29.650420979098246</v>
      </c>
      <c r="M160" s="480">
        <v>29.242966844432448</v>
      </c>
      <c r="N160" s="478">
        <v>37.362515294136934</v>
      </c>
      <c r="O160" s="478">
        <v>47.134281704055809</v>
      </c>
      <c r="P160" s="478">
        <v>51.796050395133534</v>
      </c>
      <c r="Q160" s="481">
        <v>55.792914553820175</v>
      </c>
      <c r="R160" s="480">
        <v>56.135776185011963</v>
      </c>
      <c r="S160" s="478">
        <v>55.011481820995165</v>
      </c>
      <c r="T160" s="478">
        <v>37.066575715048288</v>
      </c>
      <c r="U160" s="478">
        <v>41.690029713571249</v>
      </c>
      <c r="V160" s="478">
        <v>46.282255764724241</v>
      </c>
      <c r="W160" s="478">
        <v>51.734070984551082</v>
      </c>
      <c r="X160" s="481">
        <v>43.639223000500841</v>
      </c>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421"/>
      <c r="BA160" s="940"/>
      <c r="BB160" s="641" t="s">
        <v>522</v>
      </c>
      <c r="BC160" s="524">
        <v>3098.5839308325903</v>
      </c>
      <c r="BD160" s="510">
        <v>4055.5344274024014</v>
      </c>
      <c r="BE160" s="510">
        <v>4742.0222230678228</v>
      </c>
      <c r="BF160" s="510">
        <v>5289.5856218559629</v>
      </c>
      <c r="BG160" s="528">
        <v>4018.2129355330535</v>
      </c>
      <c r="BH160" s="524">
        <v>1898.8566293931779</v>
      </c>
      <c r="BI160" s="510">
        <v>1871.1438798874337</v>
      </c>
      <c r="BJ160" s="510">
        <v>1988.8680659833251</v>
      </c>
      <c r="BK160" s="510">
        <v>1527.1121558252667</v>
      </c>
      <c r="BL160" s="528">
        <v>958.07573702627997</v>
      </c>
      <c r="BM160" s="524">
        <v>1715.8566614507604</v>
      </c>
      <c r="BN160" s="510">
        <v>2183.9402646886547</v>
      </c>
      <c r="BO160" s="510">
        <v>2759.6854717635056</v>
      </c>
      <c r="BP160" s="510">
        <v>3033.1789443980028</v>
      </c>
      <c r="BQ160" s="528">
        <v>3267.221328275411</v>
      </c>
      <c r="BR160" s="524">
        <v>4332.7641394203392</v>
      </c>
      <c r="BS160" s="510">
        <v>3982.4748571138175</v>
      </c>
      <c r="BT160" s="510">
        <v>4043.8045231383408</v>
      </c>
      <c r="BU160" s="510">
        <v>2929.7906265570214</v>
      </c>
      <c r="BV160" s="510">
        <v>626.40998939840551</v>
      </c>
      <c r="BW160" s="510">
        <v>2592.3776022940278</v>
      </c>
      <c r="BX160" s="511">
        <v>2696.3174007698608</v>
      </c>
      <c r="BY160" s="84"/>
      <c r="BZ160" s="84"/>
      <c r="CA160" s="84"/>
      <c r="CB160" s="84"/>
      <c r="CC160" s="84"/>
      <c r="CD160" s="84"/>
      <c r="CE160" s="84"/>
      <c r="CF160" s="84"/>
      <c r="CG160" s="84"/>
      <c r="CH160" s="84"/>
      <c r="CI160" s="84"/>
      <c r="CJ160" s="84"/>
      <c r="CK160" s="84"/>
      <c r="CL160" s="84"/>
      <c r="CM160" s="84"/>
      <c r="CN160" s="84"/>
      <c r="CO160" s="84"/>
      <c r="CP160" s="84"/>
      <c r="CQ160" s="84"/>
      <c r="CR160" s="84"/>
      <c r="CS160" s="84"/>
      <c r="CT160" s="84"/>
      <c r="CU160" s="84"/>
      <c r="CV160" s="84"/>
      <c r="CW160" s="84"/>
      <c r="CX160" s="84"/>
      <c r="CY160" s="84"/>
      <c r="CZ160" s="84"/>
    </row>
    <row r="161" s="384" customFormat="true" ht="15" customHeight="true" x14ac:dyDescent="0.2">
      <c r="A161" s="924"/>
      <c r="B161" s="454" t="s">
        <v>523</v>
      </c>
      <c r="C161" s="480">
        <v>4.5187909843784571</v>
      </c>
      <c r="D161" s="478">
        <v>6.9835042521447104</v>
      </c>
      <c r="E161" s="478">
        <v>8.2466446200203247</v>
      </c>
      <c r="F161" s="478">
        <v>10.582888785049507</v>
      </c>
      <c r="G161" s="482">
        <v>3.9311365663890574</v>
      </c>
      <c r="H161" s="479">
        <v>7.9120615929093345</v>
      </c>
      <c r="I161" s="478">
        <v>14.74733341813754</v>
      </c>
      <c r="J161" s="478">
        <v>7.8475780224108158</v>
      </c>
      <c r="K161" s="478">
        <v>3.3394071857005674</v>
      </c>
      <c r="L161" s="481">
        <v>2.5206053474733454</v>
      </c>
      <c r="M161" s="480">
        <v>3.8377445761372586</v>
      </c>
      <c r="N161" s="478">
        <v>5.2319522817528226</v>
      </c>
      <c r="O161" s="478">
        <v>7.6473461781593626</v>
      </c>
      <c r="P161" s="478">
        <v>8.7776539114620604</v>
      </c>
      <c r="Q161" s="481">
        <v>7.6041594910387342</v>
      </c>
      <c r="R161" s="480">
        <v>5.1492475709398855</v>
      </c>
      <c r="S161" s="478">
        <v>12.760500010695702</v>
      </c>
      <c r="T161" s="478">
        <v>5.1419672965082537</v>
      </c>
      <c r="U161" s="478">
        <v>7.9180880430999121</v>
      </c>
      <c r="V161" s="478">
        <v>13.947683640576114</v>
      </c>
      <c r="W161" s="478">
        <v>4.891860650968904</v>
      </c>
      <c r="X161" s="481">
        <v>3.9021910578525958</v>
      </c>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421"/>
      <c r="BA161" s="940"/>
      <c r="BB161" s="641" t="s">
        <v>523</v>
      </c>
      <c r="BC161" s="524">
        <v>410.64604232794284</v>
      </c>
      <c r="BD161" s="510">
        <v>634.44543561462365</v>
      </c>
      <c r="BE161" s="510">
        <v>749.49908695025022</v>
      </c>
      <c r="BF161" s="510">
        <v>961.73396378522477</v>
      </c>
      <c r="BG161" s="528">
        <v>357.31374895984112</v>
      </c>
      <c r="BH161" s="524">
        <v>256.51955955567433</v>
      </c>
      <c r="BI161" s="510">
        <v>477.10943682493735</v>
      </c>
      <c r="BJ161" s="510">
        <v>252.60937133673337</v>
      </c>
      <c r="BK161" s="510">
        <v>107.88278424797397</v>
      </c>
      <c r="BL161" s="528">
        <v>81.446763529438186</v>
      </c>
      <c r="BM161" s="524">
        <v>225.18302027775809</v>
      </c>
      <c r="BN161" s="510">
        <v>305.82178852510833</v>
      </c>
      <c r="BO161" s="510">
        <v>447.74778319357699</v>
      </c>
      <c r="BP161" s="510">
        <v>514.01979151601404</v>
      </c>
      <c r="BQ161" s="528">
        <v>445.29797863066699</v>
      </c>
      <c r="BR161" s="524">
        <v>397.43772575326807</v>
      </c>
      <c r="BS161" s="510">
        <v>923.77752379324863</v>
      </c>
      <c r="BT161" s="510">
        <v>560.96659079861843</v>
      </c>
      <c r="BU161" s="510">
        <v>556.44815530979713</v>
      </c>
      <c r="BV161" s="510">
        <v>188.77576766871434</v>
      </c>
      <c r="BW161" s="510">
        <v>245.12955860176277</v>
      </c>
      <c r="BX161" s="511">
        <v>241.10295571247335</v>
      </c>
      <c r="BY161" s="84"/>
      <c r="BZ161" s="84"/>
      <c r="CA161" s="84"/>
      <c r="CB161" s="84"/>
      <c r="CC161" s="84"/>
      <c r="CD161" s="84"/>
      <c r="CE161" s="84"/>
      <c r="CF161" s="84"/>
      <c r="CG161" s="84"/>
      <c r="CH161" s="84"/>
      <c r="CI161" s="84"/>
      <c r="CJ161" s="84"/>
      <c r="CK161" s="84"/>
      <c r="CL161" s="84"/>
      <c r="CM161" s="84"/>
      <c r="CN161" s="84"/>
      <c r="CO161" s="84"/>
      <c r="CP161" s="84"/>
      <c r="CQ161" s="84"/>
      <c r="CR161" s="84"/>
      <c r="CS161" s="84"/>
      <c r="CT161" s="84"/>
      <c r="CU161" s="84"/>
      <c r="CV161" s="84"/>
      <c r="CW161" s="84"/>
      <c r="CX161" s="84"/>
      <c r="CY161" s="84"/>
      <c r="CZ161" s="84"/>
    </row>
    <row r="162" s="384" customFormat="true" ht="15" customHeight="true" x14ac:dyDescent="0.2">
      <c r="A162" s="924"/>
      <c r="B162" s="454" t="s">
        <v>524</v>
      </c>
      <c r="C162" s="480">
        <v>3.7403635064569061</v>
      </c>
      <c r="D162" s="478">
        <v>4.3093829307962261</v>
      </c>
      <c r="E162" s="478">
        <v>4.2183143216817873</v>
      </c>
      <c r="F162" s="478">
        <v>4.761199085016151</v>
      </c>
      <c r="G162" s="482">
        <v>2.6095381685201464</v>
      </c>
      <c r="H162" s="479">
        <v>4.2150580367569255</v>
      </c>
      <c r="I162" s="478">
        <v>3.6830880505927324</v>
      </c>
      <c r="J162" s="478">
        <v>5.3590464798038466</v>
      </c>
      <c r="K162" s="478">
        <v>1.3457240040335376</v>
      </c>
      <c r="L162" s="481">
        <v>0.96477606232636992</v>
      </c>
      <c r="M162" s="480">
        <v>3.7947442166252663</v>
      </c>
      <c r="N162" s="478">
        <v>4.0531714010522117</v>
      </c>
      <c r="O162" s="478">
        <v>4.2549003009822544</v>
      </c>
      <c r="P162" s="478">
        <v>4.4608695179162199</v>
      </c>
      <c r="Q162" s="481">
        <v>5.3238776082705979</v>
      </c>
      <c r="R162" s="480">
        <v>5.864114179980648</v>
      </c>
      <c r="S162" s="478">
        <v>3.7009518354429325</v>
      </c>
      <c r="T162" s="478">
        <v>3.8026359639825391</v>
      </c>
      <c r="U162" s="478">
        <v>3.2968291242541627</v>
      </c>
      <c r="V162" s="478">
        <v>3.5120875322004972</v>
      </c>
      <c r="W162" s="478">
        <v>5.3763514620893194</v>
      </c>
      <c r="X162" s="481">
        <v>1.6289031254905755</v>
      </c>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421"/>
      <c r="BA162" s="940"/>
      <c r="BB162" s="641" t="s">
        <v>524</v>
      </c>
      <c r="BC162" s="524">
        <v>339.90628823157704</v>
      </c>
      <c r="BD162" s="510">
        <v>391.50378263456668</v>
      </c>
      <c r="BE162" s="510">
        <v>383.38292460114184</v>
      </c>
      <c r="BF162" s="510">
        <v>432.68024084992294</v>
      </c>
      <c r="BG162" s="528">
        <v>237.18938538535906</v>
      </c>
      <c r="BH162" s="524">
        <v>136.65778740391588</v>
      </c>
      <c r="BI162" s="510">
        <v>119.1561901918997</v>
      </c>
      <c r="BJ162" s="510">
        <v>172.50486180087782</v>
      </c>
      <c r="BK162" s="510">
        <v>43.474917645903275</v>
      </c>
      <c r="BL162" s="528">
        <v>31.174212927035498</v>
      </c>
      <c r="BM162" s="524">
        <v>222.65993656652114</v>
      </c>
      <c r="BN162" s="510">
        <v>236.91885176241126</v>
      </c>
      <c r="BO162" s="510">
        <v>249.12200037647978</v>
      </c>
      <c r="BP162" s="510">
        <v>261.22871130578733</v>
      </c>
      <c r="BQ162" s="528">
        <v>311.76515172173572</v>
      </c>
      <c r="BR162" s="524">
        <v>452.61374038451879</v>
      </c>
      <c r="BS162" s="510">
        <v>267.9249339256225</v>
      </c>
      <c r="BT162" s="510">
        <v>414.85128351789763</v>
      </c>
      <c r="BU162" s="510">
        <v>231.68654788595089</v>
      </c>
      <c r="BV162" s="510">
        <v>47.534561085261615</v>
      </c>
      <c r="BW162" s="510">
        <v>269.40723680035063</v>
      </c>
      <c r="BX162" s="511">
        <v>100.64431810296539</v>
      </c>
      <c r="BY162" s="84"/>
      <c r="BZ162" s="84"/>
      <c r="CA162" s="84"/>
      <c r="CB162" s="84"/>
      <c r="CC162" s="84"/>
      <c r="CD162" s="84"/>
      <c r="CE162" s="84"/>
      <c r="CF162" s="84"/>
      <c r="CG162" s="84"/>
      <c r="CH162" s="84"/>
      <c r="CI162" s="84"/>
      <c r="CJ162" s="84"/>
      <c r="CK162" s="84"/>
      <c r="CL162" s="84"/>
      <c r="CM162" s="84"/>
      <c r="CN162" s="84"/>
      <c r="CO162" s="84"/>
      <c r="CP162" s="84"/>
      <c r="CQ162" s="84"/>
      <c r="CR162" s="84"/>
      <c r="CS162" s="84"/>
      <c r="CT162" s="84"/>
      <c r="CU162" s="84"/>
      <c r="CV162" s="84"/>
      <c r="CW162" s="84"/>
      <c r="CX162" s="84"/>
      <c r="CY162" s="84"/>
      <c r="CZ162" s="84"/>
    </row>
    <row r="163" s="384" customFormat="true" ht="15" customHeight="true" x14ac:dyDescent="0.2">
      <c r="A163" s="924"/>
      <c r="B163" s="454" t="s">
        <v>525</v>
      </c>
      <c r="C163" s="480">
        <v>55.151298465357954</v>
      </c>
      <c r="D163" s="478">
        <v>39.640953587602773</v>
      </c>
      <c r="E163" s="478">
        <v>27.96051103836465</v>
      </c>
      <c r="F163" s="478">
        <v>11.865370155141775</v>
      </c>
      <c r="G163" s="482">
        <v>2.0906681295375011</v>
      </c>
      <c r="H163" s="479">
        <v>19.47331186255683</v>
      </c>
      <c r="I163" s="478">
        <v>6.1928946849532638</v>
      </c>
      <c r="J163" s="478">
        <v>1.7542060419124854</v>
      </c>
      <c r="K163" s="478">
        <v>2.0565695791272502</v>
      </c>
      <c r="L163" s="481">
        <v>0.83559148390195837</v>
      </c>
      <c r="M163" s="480">
        <v>60.603264323141644</v>
      </c>
      <c r="N163" s="478">
        <v>50.592949873801253</v>
      </c>
      <c r="O163" s="478">
        <v>36.275941743783108</v>
      </c>
      <c r="P163" s="478">
        <v>28.944337940624226</v>
      </c>
      <c r="Q163" s="481">
        <v>18.937370405546954</v>
      </c>
      <c r="R163" s="480">
        <v>17.069231160380998</v>
      </c>
      <c r="S163" s="478">
        <v>16.510459525963348</v>
      </c>
      <c r="T163" s="478">
        <v>49.413025110789896</v>
      </c>
      <c r="U163" s="478">
        <v>35.601041925285543</v>
      </c>
      <c r="V163" s="478">
        <v>22.973111746980866</v>
      </c>
      <c r="W163" s="478">
        <v>30.665574863117467</v>
      </c>
      <c r="X163" s="481">
        <v>2.748493694447971</v>
      </c>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421"/>
      <c r="BA163" s="940"/>
      <c r="BB163" s="641" t="s">
        <v>525</v>
      </c>
      <c r="BC163" s="524">
        <v>5011.885374282585</v>
      </c>
      <c r="BD163" s="510">
        <v>3601.3469970096849</v>
      </c>
      <c r="BE163" s="510">
        <v>2541.200507542309</v>
      </c>
      <c r="BF163" s="510">
        <v>1078.2811482630568</v>
      </c>
      <c r="BG163" s="528">
        <v>190.02760514170643</v>
      </c>
      <c r="BH163" s="524">
        <v>631.35066928069193</v>
      </c>
      <c r="BI163" s="510">
        <v>200.35408515415193</v>
      </c>
      <c r="BJ163" s="510">
        <v>56.466961421363592</v>
      </c>
      <c r="BK163" s="510">
        <v>66.43947259441093</v>
      </c>
      <c r="BL163" s="528">
        <v>26.999951446105875</v>
      </c>
      <c r="BM163" s="524">
        <v>3555.9495501162437</v>
      </c>
      <c r="BN163" s="510">
        <v>2957.2950179857985</v>
      </c>
      <c r="BO163" s="510">
        <v>2123.9358230475218</v>
      </c>
      <c r="BP163" s="510">
        <v>1694.9816777784708</v>
      </c>
      <c r="BQ163" s="528">
        <v>1108.9684234145843</v>
      </c>
      <c r="BR163" s="524">
        <v>1317.4655751695338</v>
      </c>
      <c r="BS163" s="510">
        <v>1195.2502962108881</v>
      </c>
      <c r="BT163" s="510">
        <v>5390.7492286599072</v>
      </c>
      <c r="BU163" s="510">
        <v>2501.8835353434979</v>
      </c>
      <c r="BV163" s="510">
        <v>310.93097015472171</v>
      </c>
      <c r="BW163" s="510">
        <v>1536.6420605166743</v>
      </c>
      <c r="BX163" s="511">
        <v>169.81996618411955</v>
      </c>
      <c r="BY163" s="84"/>
      <c r="BZ163" s="84"/>
      <c r="CA163" s="84"/>
      <c r="CB163" s="84"/>
      <c r="CC163" s="84"/>
      <c r="CD163" s="84"/>
      <c r="CE163" s="84"/>
      <c r="CF163" s="84"/>
      <c r="CG163" s="84"/>
      <c r="CH163" s="84"/>
      <c r="CI163" s="84"/>
      <c r="CJ163" s="84"/>
      <c r="CK163" s="84"/>
      <c r="CL163" s="84"/>
      <c r="CM163" s="84"/>
      <c r="CN163" s="84"/>
      <c r="CO163" s="84"/>
      <c r="CP163" s="84"/>
      <c r="CQ163" s="84"/>
      <c r="CR163" s="84"/>
      <c r="CS163" s="84"/>
      <c r="CT163" s="84"/>
      <c r="CU163" s="84"/>
      <c r="CV163" s="84"/>
      <c r="CW163" s="84"/>
      <c r="CX163" s="84"/>
      <c r="CY163" s="84"/>
      <c r="CZ163" s="84"/>
    </row>
    <row r="164" s="384" customFormat="true" ht="15" customHeight="true" x14ac:dyDescent="0.2">
      <c r="A164" s="924"/>
      <c r="B164" s="454" t="s">
        <v>514</v>
      </c>
      <c r="C164" s="480">
        <v>0.24888945887580372</v>
      </c>
      <c r="D164" s="478">
        <v>8.4464337516766425E-3</v>
      </c>
      <c r="E164" s="478">
        <v>0.13491685890273317</v>
      </c>
      <c r="F164" s="478">
        <v>0.18842381568016686</v>
      </c>
      <c r="G164" s="482">
        <v>0.10077447043947407</v>
      </c>
      <c r="H164" s="479">
        <v>1.3608588547819944E-2</v>
      </c>
      <c r="I164" s="478">
        <v>0</v>
      </c>
      <c r="J164" s="478">
        <v>0.13631442657374812</v>
      </c>
      <c r="K164" s="478">
        <v>0.28353021814853174</v>
      </c>
      <c r="L164" s="481">
        <v>0</v>
      </c>
      <c r="M164" s="480">
        <v>0.18605811619215368</v>
      </c>
      <c r="N164" s="478">
        <v>0.20017475819742825</v>
      </c>
      <c r="O164" s="478">
        <v>9.4564078609851568E-2</v>
      </c>
      <c r="P164" s="478">
        <v>7.4622904660709991E-2</v>
      </c>
      <c r="Q164" s="481">
        <v>0.26326745915359268</v>
      </c>
      <c r="R164" s="480">
        <v>0.13891332653847493</v>
      </c>
      <c r="S164" s="478">
        <v>9.1852209526305573E-2</v>
      </c>
      <c r="T164" s="478">
        <v>0.10006921798931538</v>
      </c>
      <c r="U164" s="478">
        <v>0</v>
      </c>
      <c r="V164" s="478">
        <v>3.2598660334192592E-2</v>
      </c>
      <c r="W164" s="478">
        <v>0.39219760087823158</v>
      </c>
      <c r="X164" s="481">
        <v>0.21926463882306302</v>
      </c>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421"/>
      <c r="BA164" s="940"/>
      <c r="BB164" s="641" t="s">
        <v>514</v>
      </c>
      <c r="BC164" s="524">
        <v>22.617879786389384</v>
      </c>
      <c r="BD164" s="510">
        <v>0.76735133931175026</v>
      </c>
      <c r="BE164" s="510">
        <v>12.261964377160833</v>
      </c>
      <c r="BF164" s="510">
        <v>17.123262542607904</v>
      </c>
      <c r="BG164" s="528">
        <v>9.1597183725536127</v>
      </c>
      <c r="BH164" s="524">
        <v>0.44120853957831008</v>
      </c>
      <c r="BI164" s="510">
        <v>0</v>
      </c>
      <c r="BJ164" s="510">
        <v>4.3878890407442457</v>
      </c>
      <c r="BK164" s="510">
        <v>9.1597183725536127</v>
      </c>
      <c r="BL164" s="528">
        <v>0</v>
      </c>
      <c r="BM164" s="524">
        <v>10.917122731890936</v>
      </c>
      <c r="BN164" s="510">
        <v>11.70075705449845</v>
      </c>
      <c r="BO164" s="510">
        <v>5.5366731910513822</v>
      </c>
      <c r="BP164" s="510">
        <v>4.3699205144018318</v>
      </c>
      <c r="BQ164" s="528">
        <v>15.41688697330472</v>
      </c>
      <c r="BR164" s="524">
        <v>10.72183766961418</v>
      </c>
      <c r="BS164" s="510">
        <v>6.6495048469909559</v>
      </c>
      <c r="BT164" s="510">
        <v>10.917122731890936</v>
      </c>
      <c r="BU164" s="510">
        <v>0</v>
      </c>
      <c r="BV164" s="510">
        <v>0.44120853957831008</v>
      </c>
      <c r="BW164" s="510">
        <v>19.652895216651249</v>
      </c>
      <c r="BX164" s="511">
        <v>13.547607413297857</v>
      </c>
      <c r="BY164" s="84"/>
      <c r="BZ164" s="84"/>
      <c r="CA164" s="84"/>
      <c r="CB164" s="84"/>
      <c r="CC164" s="84"/>
      <c r="CD164" s="84"/>
      <c r="CE164" s="84"/>
      <c r="CF164" s="84"/>
      <c r="CG164" s="84"/>
      <c r="CH164" s="84"/>
      <c r="CI164" s="84"/>
      <c r="CJ164" s="84"/>
      <c r="CK164" s="84"/>
      <c r="CL164" s="84"/>
      <c r="CM164" s="84"/>
      <c r="CN164" s="84"/>
      <c r="CO164" s="84"/>
      <c r="CP164" s="84"/>
      <c r="CQ164" s="84"/>
      <c r="CR164" s="84"/>
      <c r="CS164" s="84"/>
      <c r="CT164" s="84"/>
      <c r="CU164" s="84"/>
      <c r="CV164" s="84"/>
      <c r="CW164" s="84"/>
      <c r="CX164" s="84"/>
      <c r="CY164" s="84"/>
      <c r="CZ164" s="84"/>
    </row>
    <row r="165" s="384" customFormat="true" ht="15" customHeight="true" x14ac:dyDescent="0.2">
      <c r="A165" s="925"/>
      <c r="B165" s="454" t="s">
        <v>526</v>
      </c>
      <c r="C165" s="480">
        <v>1.1651259415465272E-2</v>
      </c>
      <c r="D165" s="478">
        <v>0</v>
      </c>
      <c r="E165" s="478">
        <v>0</v>
      </c>
      <c r="F165" s="478">
        <v>0</v>
      </c>
      <c r="G165" s="482">
        <v>0</v>
      </c>
      <c r="H165" s="479">
        <v>0</v>
      </c>
      <c r="I165" s="478">
        <v>0</v>
      </c>
      <c r="J165" s="478">
        <v>0</v>
      </c>
      <c r="K165" s="478">
        <v>0</v>
      </c>
      <c r="L165" s="481">
        <v>0</v>
      </c>
      <c r="M165" s="480">
        <v>1.8045074802091662E-2</v>
      </c>
      <c r="N165" s="478">
        <v>0</v>
      </c>
      <c r="O165" s="478">
        <v>0</v>
      </c>
      <c r="P165" s="478">
        <v>0</v>
      </c>
      <c r="Q165" s="481">
        <v>0</v>
      </c>
      <c r="R165" s="480">
        <v>0</v>
      </c>
      <c r="S165" s="478">
        <v>0</v>
      </c>
      <c r="T165" s="478">
        <v>0</v>
      </c>
      <c r="U165" s="478">
        <v>1.5066552157911089E-2</v>
      </c>
      <c r="V165" s="478">
        <v>0</v>
      </c>
      <c r="W165" s="478">
        <v>0</v>
      </c>
      <c r="X165" s="481">
        <v>0</v>
      </c>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421"/>
      <c r="BA165" s="941"/>
      <c r="BB165" s="641" t="s">
        <v>526</v>
      </c>
      <c r="BC165" s="524">
        <v>1.0588105499097544</v>
      </c>
      <c r="BD165" s="510">
        <v>0</v>
      </c>
      <c r="BE165" s="510">
        <v>0</v>
      </c>
      <c r="BF165" s="510">
        <v>0</v>
      </c>
      <c r="BG165" s="528">
        <v>0</v>
      </c>
      <c r="BH165" s="524">
        <v>0</v>
      </c>
      <c r="BI165" s="510">
        <v>0</v>
      </c>
      <c r="BJ165" s="510">
        <v>0</v>
      </c>
      <c r="BK165" s="510">
        <v>0</v>
      </c>
      <c r="BL165" s="528">
        <v>0</v>
      </c>
      <c r="BM165" s="524">
        <v>1.0588105499097544</v>
      </c>
      <c r="BN165" s="510">
        <v>0</v>
      </c>
      <c r="BO165" s="510">
        <v>0</v>
      </c>
      <c r="BP165" s="510">
        <v>0</v>
      </c>
      <c r="BQ165" s="528">
        <v>0</v>
      </c>
      <c r="BR165" s="524">
        <v>0</v>
      </c>
      <c r="BS165" s="510">
        <v>0</v>
      </c>
      <c r="BT165" s="510">
        <v>0</v>
      </c>
      <c r="BU165" s="510">
        <v>1.0588105499097544</v>
      </c>
      <c r="BV165" s="510">
        <v>0</v>
      </c>
      <c r="BW165" s="510">
        <v>0</v>
      </c>
      <c r="BX165" s="511">
        <v>0</v>
      </c>
      <c r="BY165" s="84"/>
      <c r="BZ165" s="84"/>
      <c r="CA165" s="84"/>
      <c r="CB165" s="84"/>
      <c r="CC165" s="84"/>
      <c r="CD165" s="84"/>
      <c r="CE165" s="84"/>
      <c r="CF165" s="84"/>
      <c r="CG165" s="84"/>
      <c r="CH165" s="84"/>
      <c r="CI165" s="84"/>
      <c r="CJ165" s="84"/>
      <c r="CK165" s="84"/>
      <c r="CL165" s="84"/>
      <c r="CM165" s="84"/>
      <c r="CN165" s="84"/>
      <c r="CO165" s="84"/>
      <c r="CP165" s="84"/>
      <c r="CQ165" s="84"/>
      <c r="CR165" s="84"/>
      <c r="CS165" s="84"/>
      <c r="CT165" s="84"/>
      <c r="CU165" s="84"/>
      <c r="CV165" s="84"/>
      <c r="CW165" s="84"/>
      <c r="CX165" s="84"/>
      <c r="CY165" s="84"/>
      <c r="CZ165" s="84"/>
    </row>
    <row r="166" s="384" customFormat="true" ht="15" customHeight="true" x14ac:dyDescent="0.2">
      <c r="A166" s="635"/>
      <c r="B166" s="454"/>
      <c r="C166" s="480"/>
      <c r="D166" s="478"/>
      <c r="E166" s="478"/>
      <c r="F166" s="478"/>
      <c r="G166" s="482"/>
      <c r="H166" s="479"/>
      <c r="I166" s="478"/>
      <c r="J166" s="478"/>
      <c r="K166" s="478"/>
      <c r="L166" s="481"/>
      <c r="M166" s="480"/>
      <c r="N166" s="478"/>
      <c r="O166" s="478"/>
      <c r="P166" s="478"/>
      <c r="Q166" s="481"/>
      <c r="R166" s="480"/>
      <c r="S166" s="478"/>
      <c r="T166" s="478"/>
      <c r="U166" s="478"/>
      <c r="V166" s="478"/>
      <c r="W166" s="478"/>
      <c r="X166" s="48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421"/>
      <c r="BA166" s="762"/>
      <c r="BB166" s="641"/>
      <c r="BC166" s="524"/>
      <c r="BD166" s="510"/>
      <c r="BE166" s="510"/>
      <c r="BF166" s="510"/>
      <c r="BG166" s="528"/>
      <c r="BH166" s="524"/>
      <c r="BI166" s="510"/>
      <c r="BJ166" s="510"/>
      <c r="BK166" s="510"/>
      <c r="BL166" s="528"/>
      <c r="BM166" s="524"/>
      <c r="BN166" s="510"/>
      <c r="BO166" s="510"/>
      <c r="BP166" s="510"/>
      <c r="BQ166" s="528"/>
      <c r="BR166" s="524"/>
      <c r="BS166" s="510"/>
      <c r="BT166" s="510"/>
      <c r="BU166" s="510"/>
      <c r="BV166" s="510"/>
      <c r="BW166" s="510"/>
      <c r="BX166" s="511"/>
      <c r="BY166" s="84"/>
      <c r="BZ166" s="84"/>
      <c r="CA166" s="84"/>
      <c r="CB166" s="84"/>
      <c r="CC166" s="84"/>
      <c r="CD166" s="84"/>
      <c r="CE166" s="84"/>
      <c r="CF166" s="84"/>
      <c r="CG166" s="84"/>
      <c r="CH166" s="84"/>
      <c r="CI166" s="84"/>
      <c r="CJ166" s="84"/>
      <c r="CK166" s="84"/>
      <c r="CL166" s="84"/>
      <c r="CM166" s="84"/>
      <c r="CN166" s="84"/>
      <c r="CO166" s="84"/>
      <c r="CP166" s="84"/>
      <c r="CQ166" s="84"/>
      <c r="CR166" s="84"/>
      <c r="CS166" s="84"/>
      <c r="CT166" s="84"/>
      <c r="CU166" s="84"/>
      <c r="CV166" s="84"/>
      <c r="CW166" s="84"/>
      <c r="CX166" s="84"/>
      <c r="CY166" s="84"/>
      <c r="CZ166" s="84"/>
    </row>
    <row r="167" s="384" customFormat="true" ht="15" customHeight="true" x14ac:dyDescent="0.2">
      <c r="A167" s="635"/>
      <c r="B167" s="454"/>
      <c r="C167" s="480"/>
      <c r="D167" s="478"/>
      <c r="E167" s="478"/>
      <c r="F167" s="478"/>
      <c r="G167" s="482"/>
      <c r="H167" s="479"/>
      <c r="I167" s="478"/>
      <c r="J167" s="478"/>
      <c r="K167" s="478"/>
      <c r="L167" s="481"/>
      <c r="M167" s="480"/>
      <c r="N167" s="478"/>
      <c r="O167" s="478"/>
      <c r="P167" s="478"/>
      <c r="Q167" s="481"/>
      <c r="R167" s="480"/>
      <c r="S167" s="478"/>
      <c r="T167" s="478"/>
      <c r="U167" s="478"/>
      <c r="V167" s="478"/>
      <c r="W167" s="478"/>
      <c r="X167" s="48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421"/>
      <c r="BA167" s="762"/>
      <c r="BB167" s="641"/>
      <c r="BC167" s="524"/>
      <c r="BD167" s="510"/>
      <c r="BE167" s="510"/>
      <c r="BF167" s="510"/>
      <c r="BG167" s="528"/>
      <c r="BH167" s="524"/>
      <c r="BI167" s="510"/>
      <c r="BJ167" s="510"/>
      <c r="BK167" s="510"/>
      <c r="BL167" s="528"/>
      <c r="BM167" s="524"/>
      <c r="BN167" s="510"/>
      <c r="BO167" s="510"/>
      <c r="BP167" s="510"/>
      <c r="BQ167" s="528"/>
      <c r="BR167" s="524"/>
      <c r="BS167" s="510"/>
      <c r="BT167" s="510"/>
      <c r="BU167" s="510"/>
      <c r="BV167" s="510"/>
      <c r="BW167" s="510"/>
      <c r="BX167" s="511"/>
      <c r="BY167" s="84"/>
      <c r="BZ167" s="84"/>
      <c r="CA167" s="84"/>
      <c r="CB167" s="84"/>
      <c r="CC167" s="84"/>
      <c r="CD167" s="84"/>
      <c r="CE167" s="84"/>
      <c r="CF167" s="84"/>
      <c r="CG167" s="84"/>
      <c r="CH167" s="84"/>
      <c r="CI167" s="84"/>
      <c r="CJ167" s="84"/>
      <c r="CK167" s="84"/>
      <c r="CL167" s="84"/>
      <c r="CM167" s="84"/>
      <c r="CN167" s="84"/>
      <c r="CO167" s="84"/>
      <c r="CP167" s="84"/>
      <c r="CQ167" s="84"/>
      <c r="CR167" s="84"/>
      <c r="CS167" s="84"/>
      <c r="CT167" s="84"/>
      <c r="CU167" s="84"/>
      <c r="CV167" s="84"/>
      <c r="CW167" s="84"/>
      <c r="CX167" s="84"/>
      <c r="CY167" s="84"/>
      <c r="CZ167" s="84"/>
    </row>
    <row r="168" s="384" customFormat="true" ht="15" customHeight="true" x14ac:dyDescent="0.2">
      <c r="A168" s="635"/>
      <c r="B168" s="454"/>
      <c r="C168" s="480"/>
      <c r="D168" s="478"/>
      <c r="E168" s="478"/>
      <c r="F168" s="478"/>
      <c r="G168" s="482"/>
      <c r="H168" s="479"/>
      <c r="I168" s="478"/>
      <c r="J168" s="478"/>
      <c r="K168" s="478"/>
      <c r="L168" s="481"/>
      <c r="M168" s="480"/>
      <c r="N168" s="478"/>
      <c r="O168" s="478"/>
      <c r="P168" s="478"/>
      <c r="Q168" s="481"/>
      <c r="R168" s="480"/>
      <c r="S168" s="478"/>
      <c r="T168" s="478"/>
      <c r="U168" s="478"/>
      <c r="V168" s="478"/>
      <c r="W168" s="478"/>
      <c r="X168" s="48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421"/>
      <c r="BA168" s="762"/>
      <c r="BB168" s="641"/>
      <c r="BC168" s="524"/>
      <c r="BD168" s="510"/>
      <c r="BE168" s="510"/>
      <c r="BF168" s="510"/>
      <c r="BG168" s="528"/>
      <c r="BH168" s="524"/>
      <c r="BI168" s="510"/>
      <c r="BJ168" s="510"/>
      <c r="BK168" s="510"/>
      <c r="BL168" s="528"/>
      <c r="BM168" s="524"/>
      <c r="BN168" s="510"/>
      <c r="BO168" s="510"/>
      <c r="BP168" s="510"/>
      <c r="BQ168" s="528"/>
      <c r="BR168" s="524"/>
      <c r="BS168" s="510"/>
      <c r="BT168" s="510"/>
      <c r="BU168" s="510"/>
      <c r="BV168" s="510"/>
      <c r="BW168" s="510"/>
      <c r="BX168" s="511"/>
      <c r="BY168" s="84"/>
      <c r="BZ168" s="84"/>
      <c r="CA168" s="84"/>
      <c r="CB168" s="84"/>
      <c r="CC168" s="84"/>
      <c r="CD168" s="84"/>
      <c r="CE168" s="84"/>
      <c r="CF168" s="84"/>
      <c r="CG168" s="84"/>
      <c r="CH168" s="84"/>
      <c r="CI168" s="84"/>
      <c r="CJ168" s="84"/>
      <c r="CK168" s="84"/>
      <c r="CL168" s="84"/>
      <c r="CM168" s="84"/>
      <c r="CN168" s="84"/>
      <c r="CO168" s="84"/>
      <c r="CP168" s="84"/>
      <c r="CQ168" s="84"/>
      <c r="CR168" s="84"/>
      <c r="CS168" s="84"/>
      <c r="CT168" s="84"/>
      <c r="CU168" s="84"/>
      <c r="CV168" s="84"/>
      <c r="CW168" s="84"/>
      <c r="CX168" s="84"/>
      <c r="CY168" s="84"/>
      <c r="CZ168" s="84"/>
    </row>
    <row r="169" s="384" customFormat="true" ht="15" customHeight="true" x14ac:dyDescent="0.2">
      <c r="A169" s="635"/>
      <c r="B169" s="454"/>
      <c r="C169" s="480"/>
      <c r="D169" s="478"/>
      <c r="E169" s="478"/>
      <c r="F169" s="478"/>
      <c r="G169" s="482"/>
      <c r="H169" s="479"/>
      <c r="I169" s="478"/>
      <c r="J169" s="478"/>
      <c r="K169" s="478"/>
      <c r="L169" s="481"/>
      <c r="M169" s="480"/>
      <c r="N169" s="478"/>
      <c r="O169" s="478"/>
      <c r="P169" s="478"/>
      <c r="Q169" s="481"/>
      <c r="R169" s="480"/>
      <c r="S169" s="478"/>
      <c r="T169" s="478"/>
      <c r="U169" s="478"/>
      <c r="V169" s="478"/>
      <c r="W169" s="478"/>
      <c r="X169" s="48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421"/>
      <c r="BA169" s="762"/>
      <c r="BB169" s="641"/>
      <c r="BC169" s="524"/>
      <c r="BD169" s="510"/>
      <c r="BE169" s="510"/>
      <c r="BF169" s="510"/>
      <c r="BG169" s="528"/>
      <c r="BH169" s="524"/>
      <c r="BI169" s="510"/>
      <c r="BJ169" s="510"/>
      <c r="BK169" s="510"/>
      <c r="BL169" s="528"/>
      <c r="BM169" s="524"/>
      <c r="BN169" s="510"/>
      <c r="BO169" s="510"/>
      <c r="BP169" s="510"/>
      <c r="BQ169" s="528"/>
      <c r="BR169" s="524"/>
      <c r="BS169" s="510"/>
      <c r="BT169" s="510"/>
      <c r="BU169" s="510"/>
      <c r="BV169" s="510"/>
      <c r="BW169" s="510"/>
      <c r="BX169" s="511"/>
      <c r="BY169" s="84"/>
      <c r="BZ169" s="84"/>
      <c r="CA169" s="84"/>
      <c r="CB169" s="84"/>
      <c r="CC169" s="84"/>
      <c r="CD169" s="84"/>
      <c r="CE169" s="84"/>
      <c r="CF169" s="84"/>
      <c r="CG169" s="84"/>
      <c r="CH169" s="84"/>
      <c r="CI169" s="84"/>
      <c r="CJ169" s="84"/>
      <c r="CK169" s="84"/>
      <c r="CL169" s="84"/>
      <c r="CM169" s="84"/>
      <c r="CN169" s="84"/>
      <c r="CO169" s="84"/>
      <c r="CP169" s="84"/>
      <c r="CQ169" s="84"/>
      <c r="CR169" s="84"/>
      <c r="CS169" s="84"/>
      <c r="CT169" s="84"/>
      <c r="CU169" s="84"/>
      <c r="CV169" s="84"/>
      <c r="CW169" s="84"/>
      <c r="CX169" s="84"/>
      <c r="CY169" s="84"/>
      <c r="CZ169" s="84"/>
    </row>
    <row r="170" s="384" customFormat="true" ht="15" customHeight="true" x14ac:dyDescent="0.2">
      <c r="A170" s="635"/>
      <c r="B170" s="454"/>
      <c r="C170" s="480"/>
      <c r="D170" s="478"/>
      <c r="E170" s="478"/>
      <c r="F170" s="478"/>
      <c r="G170" s="482"/>
      <c r="H170" s="479"/>
      <c r="I170" s="478"/>
      <c r="J170" s="478"/>
      <c r="K170" s="478"/>
      <c r="L170" s="481"/>
      <c r="M170" s="480"/>
      <c r="N170" s="478"/>
      <c r="O170" s="478"/>
      <c r="P170" s="478"/>
      <c r="Q170" s="481"/>
      <c r="R170" s="480"/>
      <c r="S170" s="478"/>
      <c r="T170" s="478"/>
      <c r="U170" s="478"/>
      <c r="V170" s="478"/>
      <c r="W170" s="478"/>
      <c r="X170" s="48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421"/>
      <c r="BA170" s="762"/>
      <c r="BB170" s="641"/>
      <c r="BC170" s="524"/>
      <c r="BD170" s="510"/>
      <c r="BE170" s="510"/>
      <c r="BF170" s="510"/>
      <c r="BG170" s="528"/>
      <c r="BH170" s="524"/>
      <c r="BI170" s="510"/>
      <c r="BJ170" s="510"/>
      <c r="BK170" s="510"/>
      <c r="BL170" s="528"/>
      <c r="BM170" s="524"/>
      <c r="BN170" s="510"/>
      <c r="BO170" s="510"/>
      <c r="BP170" s="510"/>
      <c r="BQ170" s="528"/>
      <c r="BR170" s="524"/>
      <c r="BS170" s="510"/>
      <c r="BT170" s="510"/>
      <c r="BU170" s="510"/>
      <c r="BV170" s="510"/>
      <c r="BW170" s="510"/>
      <c r="BX170" s="511"/>
      <c r="BY170" s="84"/>
      <c r="BZ170" s="84"/>
      <c r="CA170" s="84"/>
      <c r="CB170" s="84"/>
      <c r="CC170" s="84"/>
      <c r="CD170" s="84"/>
      <c r="CE170" s="84"/>
      <c r="CF170" s="84"/>
      <c r="CG170" s="84"/>
      <c r="CH170" s="84"/>
      <c r="CI170" s="84"/>
      <c r="CJ170" s="84"/>
      <c r="CK170" s="84"/>
      <c r="CL170" s="84"/>
      <c r="CM170" s="84"/>
      <c r="CN170" s="84"/>
      <c r="CO170" s="84"/>
      <c r="CP170" s="84"/>
      <c r="CQ170" s="84"/>
      <c r="CR170" s="84"/>
      <c r="CS170" s="84"/>
      <c r="CT170" s="84"/>
      <c r="CU170" s="84"/>
      <c r="CV170" s="84"/>
      <c r="CW170" s="84"/>
      <c r="CX170" s="84"/>
      <c r="CY170" s="84"/>
      <c r="CZ170" s="84"/>
    </row>
    <row r="171" s="384" customFormat="true" ht="15" customHeight="true" x14ac:dyDescent="0.2">
      <c r="A171" s="635"/>
      <c r="B171" s="454"/>
      <c r="C171" s="480"/>
      <c r="D171" s="478"/>
      <c r="E171" s="478"/>
      <c r="F171" s="478"/>
      <c r="G171" s="482"/>
      <c r="H171" s="479"/>
      <c r="I171" s="478"/>
      <c r="J171" s="478"/>
      <c r="K171" s="478"/>
      <c r="L171" s="481"/>
      <c r="M171" s="480"/>
      <c r="N171" s="478"/>
      <c r="O171" s="478"/>
      <c r="P171" s="478"/>
      <c r="Q171" s="481"/>
      <c r="R171" s="480"/>
      <c r="S171" s="478"/>
      <c r="T171" s="478"/>
      <c r="U171" s="478"/>
      <c r="V171" s="478"/>
      <c r="W171" s="478"/>
      <c r="X171" s="48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421"/>
      <c r="BA171" s="762"/>
      <c r="BB171" s="641"/>
      <c r="BC171" s="524"/>
      <c r="BD171" s="510"/>
      <c r="BE171" s="510"/>
      <c r="BF171" s="510"/>
      <c r="BG171" s="528"/>
      <c r="BH171" s="524"/>
      <c r="BI171" s="510"/>
      <c r="BJ171" s="510"/>
      <c r="BK171" s="510"/>
      <c r="BL171" s="528"/>
      <c r="BM171" s="524"/>
      <c r="BN171" s="510"/>
      <c r="BO171" s="510"/>
      <c r="BP171" s="510"/>
      <c r="BQ171" s="528"/>
      <c r="BR171" s="524"/>
      <c r="BS171" s="510"/>
      <c r="BT171" s="510"/>
      <c r="BU171" s="510"/>
      <c r="BV171" s="510"/>
      <c r="BW171" s="510"/>
      <c r="BX171" s="511"/>
      <c r="BY171" s="84"/>
      <c r="BZ171" s="84"/>
      <c r="CA171" s="84"/>
      <c r="CB171" s="84"/>
      <c r="CC171" s="84"/>
      <c r="CD171" s="84"/>
      <c r="CE171" s="84"/>
      <c r="CF171" s="84"/>
      <c r="CG171" s="84"/>
      <c r="CH171" s="84"/>
      <c r="CI171" s="84"/>
      <c r="CJ171" s="84"/>
      <c r="CK171" s="84"/>
      <c r="CL171" s="84"/>
      <c r="CM171" s="84"/>
      <c r="CN171" s="84"/>
      <c r="CO171" s="84"/>
      <c r="CP171" s="84"/>
      <c r="CQ171" s="84"/>
      <c r="CR171" s="84"/>
      <c r="CS171" s="84"/>
      <c r="CT171" s="84"/>
      <c r="CU171" s="84"/>
      <c r="CV171" s="84"/>
      <c r="CW171" s="84"/>
      <c r="CX171" s="84"/>
      <c r="CY171" s="84"/>
      <c r="CZ171" s="84"/>
    </row>
    <row r="172" s="384" customFormat="true" ht="15" customHeight="true" x14ac:dyDescent="0.2">
      <c r="A172" s="635"/>
      <c r="B172" s="454"/>
      <c r="C172" s="480"/>
      <c r="D172" s="478"/>
      <c r="E172" s="478"/>
      <c r="F172" s="478"/>
      <c r="G172" s="482"/>
      <c r="H172" s="479"/>
      <c r="I172" s="478"/>
      <c r="J172" s="478"/>
      <c r="K172" s="478"/>
      <c r="L172" s="481"/>
      <c r="M172" s="480"/>
      <c r="N172" s="478"/>
      <c r="O172" s="478"/>
      <c r="P172" s="478"/>
      <c r="Q172" s="481"/>
      <c r="R172" s="480"/>
      <c r="S172" s="478"/>
      <c r="T172" s="478"/>
      <c r="U172" s="478"/>
      <c r="V172" s="478"/>
      <c r="W172" s="478"/>
      <c r="X172" s="48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421"/>
      <c r="BA172" s="762"/>
      <c r="BB172" s="641"/>
      <c r="BC172" s="524"/>
      <c r="BD172" s="510"/>
      <c r="BE172" s="510"/>
      <c r="BF172" s="510"/>
      <c r="BG172" s="528"/>
      <c r="BH172" s="524"/>
      <c r="BI172" s="510"/>
      <c r="BJ172" s="510"/>
      <c r="BK172" s="510"/>
      <c r="BL172" s="528"/>
      <c r="BM172" s="524"/>
      <c r="BN172" s="510"/>
      <c r="BO172" s="510"/>
      <c r="BP172" s="510"/>
      <c r="BQ172" s="528"/>
      <c r="BR172" s="524"/>
      <c r="BS172" s="510"/>
      <c r="BT172" s="510"/>
      <c r="BU172" s="510"/>
      <c r="BV172" s="510"/>
      <c r="BW172" s="510"/>
      <c r="BX172" s="511"/>
      <c r="BY172" s="84"/>
      <c r="BZ172" s="84"/>
      <c r="CA172" s="84"/>
      <c r="CB172" s="84"/>
      <c r="CC172" s="84"/>
      <c r="CD172" s="84"/>
      <c r="CE172" s="84"/>
      <c r="CF172" s="84"/>
      <c r="CG172" s="84"/>
      <c r="CH172" s="84"/>
      <c r="CI172" s="84"/>
      <c r="CJ172" s="84"/>
      <c r="CK172" s="84"/>
      <c r="CL172" s="84"/>
      <c r="CM172" s="84"/>
      <c r="CN172" s="84"/>
      <c r="CO172" s="84"/>
      <c r="CP172" s="84"/>
      <c r="CQ172" s="84"/>
      <c r="CR172" s="84"/>
      <c r="CS172" s="84"/>
      <c r="CT172" s="84"/>
      <c r="CU172" s="84"/>
      <c r="CV172" s="84"/>
      <c r="CW172" s="84"/>
      <c r="CX172" s="84"/>
      <c r="CY172" s="84"/>
      <c r="CZ172" s="84"/>
    </row>
    <row r="173" s="384" customFormat="true" ht="15" customHeight="true" x14ac:dyDescent="0.2">
      <c r="A173" s="635"/>
      <c r="B173" s="454"/>
      <c r="C173" s="480"/>
      <c r="D173" s="478"/>
      <c r="E173" s="478"/>
      <c r="F173" s="478"/>
      <c r="G173" s="482"/>
      <c r="H173" s="479"/>
      <c r="I173" s="478"/>
      <c r="J173" s="478"/>
      <c r="K173" s="478"/>
      <c r="L173" s="481"/>
      <c r="M173" s="480"/>
      <c r="N173" s="478"/>
      <c r="O173" s="478"/>
      <c r="P173" s="478"/>
      <c r="Q173" s="481"/>
      <c r="R173" s="480"/>
      <c r="S173" s="478"/>
      <c r="T173" s="478"/>
      <c r="U173" s="478"/>
      <c r="V173" s="478"/>
      <c r="W173" s="478"/>
      <c r="X173" s="48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421"/>
      <c r="BA173" s="762"/>
      <c r="BB173" s="641"/>
      <c r="BC173" s="524"/>
      <c r="BD173" s="510"/>
      <c r="BE173" s="510"/>
      <c r="BF173" s="510"/>
      <c r="BG173" s="528"/>
      <c r="BH173" s="524"/>
      <c r="BI173" s="510"/>
      <c r="BJ173" s="510"/>
      <c r="BK173" s="510"/>
      <c r="BL173" s="528"/>
      <c r="BM173" s="524"/>
      <c r="BN173" s="510"/>
      <c r="BO173" s="510"/>
      <c r="BP173" s="510"/>
      <c r="BQ173" s="528"/>
      <c r="BR173" s="524"/>
      <c r="BS173" s="510"/>
      <c r="BT173" s="510"/>
      <c r="BU173" s="510"/>
      <c r="BV173" s="510"/>
      <c r="BW173" s="510"/>
      <c r="BX173" s="511"/>
      <c r="BY173" s="84"/>
      <c r="BZ173" s="84"/>
      <c r="CA173" s="84"/>
      <c r="CB173" s="84"/>
      <c r="CC173" s="84"/>
      <c r="CD173" s="84"/>
      <c r="CE173" s="84"/>
      <c r="CF173" s="84"/>
      <c r="CG173" s="84"/>
      <c r="CH173" s="84"/>
      <c r="CI173" s="84"/>
      <c r="CJ173" s="84"/>
      <c r="CK173" s="84"/>
      <c r="CL173" s="84"/>
      <c r="CM173" s="84"/>
      <c r="CN173" s="84"/>
      <c r="CO173" s="84"/>
      <c r="CP173" s="84"/>
      <c r="CQ173" s="84"/>
      <c r="CR173" s="84"/>
      <c r="CS173" s="84"/>
      <c r="CT173" s="84"/>
      <c r="CU173" s="84"/>
      <c r="CV173" s="84"/>
      <c r="CW173" s="84"/>
      <c r="CX173" s="84"/>
      <c r="CY173" s="84"/>
      <c r="CZ173" s="84"/>
    </row>
    <row r="174" s="384" customFormat="true" ht="15" customHeight="true" x14ac:dyDescent="0.2">
      <c r="A174" s="635"/>
      <c r="B174" s="454"/>
      <c r="C174" s="480"/>
      <c r="D174" s="478"/>
      <c r="E174" s="478"/>
      <c r="F174" s="478"/>
      <c r="G174" s="482"/>
      <c r="H174" s="479"/>
      <c r="I174" s="478"/>
      <c r="J174" s="478"/>
      <c r="K174" s="478"/>
      <c r="L174" s="481"/>
      <c r="M174" s="480"/>
      <c r="N174" s="478"/>
      <c r="O174" s="478"/>
      <c r="P174" s="478"/>
      <c r="Q174" s="481"/>
      <c r="R174" s="480"/>
      <c r="S174" s="478"/>
      <c r="T174" s="478"/>
      <c r="U174" s="478"/>
      <c r="V174" s="478"/>
      <c r="W174" s="478"/>
      <c r="X174" s="48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421"/>
      <c r="BA174" s="762"/>
      <c r="BB174" s="641"/>
      <c r="BC174" s="524"/>
      <c r="BD174" s="510"/>
      <c r="BE174" s="510"/>
      <c r="BF174" s="510"/>
      <c r="BG174" s="528"/>
      <c r="BH174" s="524"/>
      <c r="BI174" s="510"/>
      <c r="BJ174" s="510"/>
      <c r="BK174" s="510"/>
      <c r="BL174" s="528"/>
      <c r="BM174" s="524"/>
      <c r="BN174" s="510"/>
      <c r="BO174" s="510"/>
      <c r="BP174" s="510"/>
      <c r="BQ174" s="528"/>
      <c r="BR174" s="524"/>
      <c r="BS174" s="510"/>
      <c r="BT174" s="510"/>
      <c r="BU174" s="510"/>
      <c r="BV174" s="510"/>
      <c r="BW174" s="510"/>
      <c r="BX174" s="511"/>
      <c r="BY174" s="84"/>
      <c r="BZ174" s="84"/>
      <c r="CA174" s="84"/>
      <c r="CB174" s="84"/>
      <c r="CC174" s="84"/>
      <c r="CD174" s="84"/>
      <c r="CE174" s="84"/>
      <c r="CF174" s="84"/>
      <c r="CG174" s="84"/>
      <c r="CH174" s="84"/>
      <c r="CI174" s="84"/>
      <c r="CJ174" s="84"/>
      <c r="CK174" s="84"/>
      <c r="CL174" s="84"/>
      <c r="CM174" s="84"/>
      <c r="CN174" s="84"/>
      <c r="CO174" s="84"/>
      <c r="CP174" s="84"/>
      <c r="CQ174" s="84"/>
      <c r="CR174" s="84"/>
      <c r="CS174" s="84"/>
      <c r="CT174" s="84"/>
      <c r="CU174" s="84"/>
      <c r="CV174" s="84"/>
      <c r="CW174" s="84"/>
      <c r="CX174" s="84"/>
      <c r="CY174" s="84"/>
      <c r="CZ174" s="84"/>
    </row>
    <row r="175" s="384" customFormat="true" ht="15" customHeight="true" x14ac:dyDescent="0.2">
      <c r="A175" s="635"/>
      <c r="B175" s="454"/>
      <c r="C175" s="480"/>
      <c r="D175" s="478"/>
      <c r="E175" s="478"/>
      <c r="F175" s="478"/>
      <c r="G175" s="482"/>
      <c r="H175" s="479"/>
      <c r="I175" s="478"/>
      <c r="J175" s="478"/>
      <c r="K175" s="478"/>
      <c r="L175" s="481"/>
      <c r="M175" s="480"/>
      <c r="N175" s="478"/>
      <c r="O175" s="478"/>
      <c r="P175" s="478"/>
      <c r="Q175" s="481"/>
      <c r="R175" s="480"/>
      <c r="S175" s="478"/>
      <c r="T175" s="478"/>
      <c r="U175" s="478"/>
      <c r="V175" s="478"/>
      <c r="W175" s="478"/>
      <c r="X175" s="48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421"/>
      <c r="BA175" s="762"/>
      <c r="BB175" s="641"/>
      <c r="BC175" s="524"/>
      <c r="BD175" s="510"/>
      <c r="BE175" s="510"/>
      <c r="BF175" s="510"/>
      <c r="BG175" s="528"/>
      <c r="BH175" s="524"/>
      <c r="BI175" s="510"/>
      <c r="BJ175" s="510"/>
      <c r="BK175" s="510"/>
      <c r="BL175" s="528"/>
      <c r="BM175" s="524"/>
      <c r="BN175" s="510"/>
      <c r="BO175" s="510"/>
      <c r="BP175" s="510"/>
      <c r="BQ175" s="528"/>
      <c r="BR175" s="524"/>
      <c r="BS175" s="510"/>
      <c r="BT175" s="510"/>
      <c r="BU175" s="510"/>
      <c r="BV175" s="510"/>
      <c r="BW175" s="510"/>
      <c r="BX175" s="511"/>
      <c r="BY175" s="84"/>
      <c r="BZ175" s="84"/>
      <c r="CA175" s="84"/>
      <c r="CB175" s="84"/>
      <c r="CC175" s="84"/>
      <c r="CD175" s="84"/>
      <c r="CE175" s="84"/>
      <c r="CF175" s="84"/>
      <c r="CG175" s="84"/>
      <c r="CH175" s="84"/>
      <c r="CI175" s="84"/>
      <c r="CJ175" s="84"/>
      <c r="CK175" s="84"/>
      <c r="CL175" s="84"/>
      <c r="CM175" s="84"/>
      <c r="CN175" s="84"/>
      <c r="CO175" s="84"/>
      <c r="CP175" s="84"/>
      <c r="CQ175" s="84"/>
      <c r="CR175" s="84"/>
      <c r="CS175" s="84"/>
      <c r="CT175" s="84"/>
      <c r="CU175" s="84"/>
      <c r="CV175" s="84"/>
      <c r="CW175" s="84"/>
      <c r="CX175" s="84"/>
      <c r="CY175" s="84"/>
      <c r="CZ175" s="84"/>
    </row>
    <row r="176" s="384" customFormat="true" ht="15" customHeight="true" x14ac:dyDescent="0.2">
      <c r="A176" s="635"/>
      <c r="B176" s="454"/>
      <c r="C176" s="480"/>
      <c r="D176" s="478"/>
      <c r="E176" s="478"/>
      <c r="F176" s="478"/>
      <c r="G176" s="482"/>
      <c r="H176" s="479"/>
      <c r="I176" s="478"/>
      <c r="J176" s="478"/>
      <c r="K176" s="478"/>
      <c r="L176" s="481"/>
      <c r="M176" s="480"/>
      <c r="N176" s="478"/>
      <c r="O176" s="478"/>
      <c r="P176" s="478"/>
      <c r="Q176" s="481"/>
      <c r="R176" s="480"/>
      <c r="S176" s="478"/>
      <c r="T176" s="478"/>
      <c r="U176" s="478"/>
      <c r="V176" s="478"/>
      <c r="W176" s="478"/>
      <c r="X176" s="48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421"/>
      <c r="BA176" s="762"/>
      <c r="BB176" s="641"/>
      <c r="BC176" s="524"/>
      <c r="BD176" s="510"/>
      <c r="BE176" s="510"/>
      <c r="BF176" s="510"/>
      <c r="BG176" s="528"/>
      <c r="BH176" s="524"/>
      <c r="BI176" s="510"/>
      <c r="BJ176" s="510"/>
      <c r="BK176" s="510"/>
      <c r="BL176" s="528"/>
      <c r="BM176" s="524"/>
      <c r="BN176" s="510"/>
      <c r="BO176" s="510"/>
      <c r="BP176" s="510"/>
      <c r="BQ176" s="528"/>
      <c r="BR176" s="524"/>
      <c r="BS176" s="510"/>
      <c r="BT176" s="510"/>
      <c r="BU176" s="510"/>
      <c r="BV176" s="510"/>
      <c r="BW176" s="510"/>
      <c r="BX176" s="511"/>
      <c r="BY176" s="84"/>
      <c r="BZ176" s="84"/>
      <c r="CA176" s="84"/>
      <c r="CB176" s="84"/>
      <c r="CC176" s="84"/>
      <c r="CD176" s="84"/>
      <c r="CE176" s="84"/>
      <c r="CF176" s="84"/>
      <c r="CG176" s="84"/>
      <c r="CH176" s="84"/>
      <c r="CI176" s="84"/>
      <c r="CJ176" s="84"/>
      <c r="CK176" s="84"/>
      <c r="CL176" s="84"/>
      <c r="CM176" s="84"/>
      <c r="CN176" s="84"/>
      <c r="CO176" s="84"/>
      <c r="CP176" s="84"/>
      <c r="CQ176" s="84"/>
      <c r="CR176" s="84"/>
      <c r="CS176" s="84"/>
      <c r="CT176" s="84"/>
      <c r="CU176" s="84"/>
      <c r="CV176" s="84"/>
      <c r="CW176" s="84"/>
      <c r="CX176" s="84"/>
      <c r="CY176" s="84"/>
      <c r="CZ176" s="84"/>
    </row>
    <row r="177" s="384" customFormat="true" ht="15" customHeight="true" x14ac:dyDescent="0.2">
      <c r="A177" s="635"/>
      <c r="B177" s="454"/>
      <c r="C177" s="480"/>
      <c r="D177" s="478"/>
      <c r="E177" s="478"/>
      <c r="F177" s="478"/>
      <c r="G177" s="482"/>
      <c r="H177" s="479"/>
      <c r="I177" s="478"/>
      <c r="J177" s="478"/>
      <c r="K177" s="478"/>
      <c r="L177" s="481"/>
      <c r="M177" s="480"/>
      <c r="N177" s="478"/>
      <c r="O177" s="478"/>
      <c r="P177" s="478"/>
      <c r="Q177" s="481"/>
      <c r="R177" s="480"/>
      <c r="S177" s="478"/>
      <c r="T177" s="478"/>
      <c r="U177" s="478"/>
      <c r="V177" s="478"/>
      <c r="W177" s="478"/>
      <c r="X177" s="48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421"/>
      <c r="BA177" s="762"/>
      <c r="BB177" s="641"/>
      <c r="BC177" s="524"/>
      <c r="BD177" s="510"/>
      <c r="BE177" s="510"/>
      <c r="BF177" s="510"/>
      <c r="BG177" s="528"/>
      <c r="BH177" s="524"/>
      <c r="BI177" s="510"/>
      <c r="BJ177" s="510"/>
      <c r="BK177" s="510"/>
      <c r="BL177" s="528"/>
      <c r="BM177" s="524"/>
      <c r="BN177" s="510"/>
      <c r="BO177" s="510"/>
      <c r="BP177" s="510"/>
      <c r="BQ177" s="528"/>
      <c r="BR177" s="524"/>
      <c r="BS177" s="510"/>
      <c r="BT177" s="510"/>
      <c r="BU177" s="510"/>
      <c r="BV177" s="510"/>
      <c r="BW177" s="510"/>
      <c r="BX177" s="511"/>
      <c r="BY177" s="84"/>
      <c r="BZ177" s="84"/>
      <c r="CA177" s="84"/>
      <c r="CB177" s="84"/>
      <c r="CC177" s="84"/>
      <c r="CD177" s="84"/>
      <c r="CE177" s="84"/>
      <c r="CF177" s="84"/>
      <c r="CG177" s="84"/>
      <c r="CH177" s="84"/>
      <c r="CI177" s="84"/>
      <c r="CJ177" s="84"/>
      <c r="CK177" s="84"/>
      <c r="CL177" s="84"/>
      <c r="CM177" s="84"/>
      <c r="CN177" s="84"/>
      <c r="CO177" s="84"/>
      <c r="CP177" s="84"/>
      <c r="CQ177" s="84"/>
      <c r="CR177" s="84"/>
      <c r="CS177" s="84"/>
      <c r="CT177" s="84"/>
      <c r="CU177" s="84"/>
      <c r="CV177" s="84"/>
      <c r="CW177" s="84"/>
      <c r="CX177" s="84"/>
      <c r="CY177" s="84"/>
      <c r="CZ177" s="84"/>
    </row>
    <row r="178" s="384" customFormat="true" ht="15" customHeight="true" x14ac:dyDescent="0.2">
      <c r="A178" s="635"/>
      <c r="B178" s="454"/>
      <c r="C178" s="480"/>
      <c r="D178" s="478"/>
      <c r="E178" s="478"/>
      <c r="F178" s="478"/>
      <c r="G178" s="482"/>
      <c r="H178" s="479"/>
      <c r="I178" s="478"/>
      <c r="J178" s="478"/>
      <c r="K178" s="478"/>
      <c r="L178" s="481"/>
      <c r="M178" s="480"/>
      <c r="N178" s="478"/>
      <c r="O178" s="478"/>
      <c r="P178" s="478"/>
      <c r="Q178" s="481"/>
      <c r="R178" s="480"/>
      <c r="S178" s="478"/>
      <c r="T178" s="478"/>
      <c r="U178" s="478"/>
      <c r="V178" s="478"/>
      <c r="W178" s="478"/>
      <c r="X178" s="48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421"/>
      <c r="BA178" s="762"/>
      <c r="BB178" s="641"/>
      <c r="BC178" s="524"/>
      <c r="BD178" s="510"/>
      <c r="BE178" s="510"/>
      <c r="BF178" s="510"/>
      <c r="BG178" s="528"/>
      <c r="BH178" s="524"/>
      <c r="BI178" s="510"/>
      <c r="BJ178" s="510"/>
      <c r="BK178" s="510"/>
      <c r="BL178" s="528"/>
      <c r="BM178" s="524"/>
      <c r="BN178" s="510"/>
      <c r="BO178" s="510"/>
      <c r="BP178" s="510"/>
      <c r="BQ178" s="528"/>
      <c r="BR178" s="524"/>
      <c r="BS178" s="510"/>
      <c r="BT178" s="510"/>
      <c r="BU178" s="510"/>
      <c r="BV178" s="510"/>
      <c r="BW178" s="510"/>
      <c r="BX178" s="511"/>
      <c r="BY178" s="84"/>
      <c r="BZ178" s="84"/>
      <c r="CA178" s="84"/>
      <c r="CB178" s="84"/>
      <c r="CC178" s="84"/>
      <c r="CD178" s="84"/>
      <c r="CE178" s="84"/>
      <c r="CF178" s="84"/>
      <c r="CG178" s="84"/>
      <c r="CH178" s="84"/>
      <c r="CI178" s="84"/>
      <c r="CJ178" s="84"/>
      <c r="CK178" s="84"/>
      <c r="CL178" s="84"/>
      <c r="CM178" s="84"/>
      <c r="CN178" s="84"/>
      <c r="CO178" s="84"/>
      <c r="CP178" s="84"/>
      <c r="CQ178" s="84"/>
      <c r="CR178" s="84"/>
      <c r="CS178" s="84"/>
      <c r="CT178" s="84"/>
      <c r="CU178" s="84"/>
      <c r="CV178" s="84"/>
      <c r="CW178" s="84"/>
      <c r="CX178" s="84"/>
      <c r="CY178" s="84"/>
      <c r="CZ178" s="84"/>
    </row>
    <row r="179" s="384" customFormat="true" ht="15" customHeight="true" x14ac:dyDescent="0.2">
      <c r="A179" s="635"/>
      <c r="B179" s="454"/>
      <c r="C179" s="480"/>
      <c r="D179" s="478"/>
      <c r="E179" s="478"/>
      <c r="F179" s="478"/>
      <c r="G179" s="482"/>
      <c r="H179" s="479"/>
      <c r="I179" s="478"/>
      <c r="J179" s="478"/>
      <c r="K179" s="478"/>
      <c r="L179" s="481"/>
      <c r="M179" s="480"/>
      <c r="N179" s="478"/>
      <c r="O179" s="478"/>
      <c r="P179" s="478"/>
      <c r="Q179" s="481"/>
      <c r="R179" s="480"/>
      <c r="S179" s="478"/>
      <c r="T179" s="478"/>
      <c r="U179" s="478"/>
      <c r="V179" s="478"/>
      <c r="W179" s="478"/>
      <c r="X179" s="48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421"/>
      <c r="BA179" s="762"/>
      <c r="BB179" s="641"/>
      <c r="BC179" s="524"/>
      <c r="BD179" s="510"/>
      <c r="BE179" s="510"/>
      <c r="BF179" s="510"/>
      <c r="BG179" s="528"/>
      <c r="BH179" s="524"/>
      <c r="BI179" s="510"/>
      <c r="BJ179" s="510"/>
      <c r="BK179" s="510"/>
      <c r="BL179" s="528"/>
      <c r="BM179" s="524"/>
      <c r="BN179" s="510"/>
      <c r="BO179" s="510"/>
      <c r="BP179" s="510"/>
      <c r="BQ179" s="528"/>
      <c r="BR179" s="524"/>
      <c r="BS179" s="510"/>
      <c r="BT179" s="510"/>
      <c r="BU179" s="510"/>
      <c r="BV179" s="510"/>
      <c r="BW179" s="510"/>
      <c r="BX179" s="511"/>
      <c r="BY179" s="84"/>
      <c r="BZ179" s="84"/>
      <c r="CA179" s="84"/>
      <c r="CB179" s="84"/>
      <c r="CC179" s="84"/>
      <c r="CD179" s="84"/>
      <c r="CE179" s="84"/>
      <c r="CF179" s="84"/>
      <c r="CG179" s="84"/>
      <c r="CH179" s="84"/>
      <c r="CI179" s="84"/>
      <c r="CJ179" s="84"/>
      <c r="CK179" s="84"/>
      <c r="CL179" s="84"/>
      <c r="CM179" s="84"/>
      <c r="CN179" s="84"/>
      <c r="CO179" s="84"/>
      <c r="CP179" s="84"/>
      <c r="CQ179" s="84"/>
      <c r="CR179" s="84"/>
      <c r="CS179" s="84"/>
      <c r="CT179" s="84"/>
      <c r="CU179" s="84"/>
      <c r="CV179" s="84"/>
      <c r="CW179" s="84"/>
      <c r="CX179" s="84"/>
      <c r="CY179" s="84"/>
      <c r="CZ179" s="84"/>
    </row>
    <row r="180" s="384" customFormat="true" ht="15" customHeight="true" x14ac:dyDescent="0.2">
      <c r="A180" s="635"/>
      <c r="B180" s="454"/>
      <c r="C180" s="480"/>
      <c r="D180" s="478"/>
      <c r="E180" s="478"/>
      <c r="F180" s="478"/>
      <c r="G180" s="482"/>
      <c r="H180" s="479"/>
      <c r="I180" s="478"/>
      <c r="J180" s="478"/>
      <c r="K180" s="478"/>
      <c r="L180" s="481"/>
      <c r="M180" s="480"/>
      <c r="N180" s="478"/>
      <c r="O180" s="478"/>
      <c r="P180" s="478"/>
      <c r="Q180" s="481"/>
      <c r="R180" s="480"/>
      <c r="S180" s="478"/>
      <c r="T180" s="478"/>
      <c r="U180" s="478"/>
      <c r="V180" s="478"/>
      <c r="W180" s="478"/>
      <c r="X180" s="48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421"/>
      <c r="BA180" s="762"/>
      <c r="BB180" s="641"/>
      <c r="BC180" s="524"/>
      <c r="BD180" s="510"/>
      <c r="BE180" s="510"/>
      <c r="BF180" s="510"/>
      <c r="BG180" s="528"/>
      <c r="BH180" s="524"/>
      <c r="BI180" s="510"/>
      <c r="BJ180" s="510"/>
      <c r="BK180" s="510"/>
      <c r="BL180" s="528"/>
      <c r="BM180" s="524"/>
      <c r="BN180" s="510"/>
      <c r="BO180" s="510"/>
      <c r="BP180" s="510"/>
      <c r="BQ180" s="528"/>
      <c r="BR180" s="524"/>
      <c r="BS180" s="510"/>
      <c r="BT180" s="510"/>
      <c r="BU180" s="510"/>
      <c r="BV180" s="510"/>
      <c r="BW180" s="510"/>
      <c r="BX180" s="511"/>
      <c r="BY180" s="84"/>
      <c r="BZ180" s="84"/>
      <c r="CA180" s="84"/>
      <c r="CB180" s="84"/>
      <c r="CC180" s="84"/>
      <c r="CD180" s="84"/>
      <c r="CE180" s="84"/>
      <c r="CF180" s="84"/>
      <c r="CG180" s="84"/>
      <c r="CH180" s="84"/>
      <c r="CI180" s="84"/>
      <c r="CJ180" s="84"/>
      <c r="CK180" s="84"/>
      <c r="CL180" s="84"/>
      <c r="CM180" s="84"/>
      <c r="CN180" s="84"/>
      <c r="CO180" s="84"/>
      <c r="CP180" s="84"/>
      <c r="CQ180" s="84"/>
      <c r="CR180" s="84"/>
      <c r="CS180" s="84"/>
      <c r="CT180" s="84"/>
      <c r="CU180" s="84"/>
      <c r="CV180" s="84"/>
      <c r="CW180" s="84"/>
      <c r="CX180" s="84"/>
      <c r="CY180" s="84"/>
      <c r="CZ180" s="84"/>
    </row>
    <row r="181" s="384" customFormat="true" ht="15" customHeight="true" x14ac:dyDescent="0.2">
      <c r="A181" s="635"/>
      <c r="B181" s="454"/>
      <c r="C181" s="480"/>
      <c r="D181" s="478"/>
      <c r="E181" s="478"/>
      <c r="F181" s="478"/>
      <c r="G181" s="482"/>
      <c r="H181" s="479"/>
      <c r="I181" s="478"/>
      <c r="J181" s="478"/>
      <c r="K181" s="478"/>
      <c r="L181" s="481"/>
      <c r="M181" s="480"/>
      <c r="N181" s="478"/>
      <c r="O181" s="478"/>
      <c r="P181" s="478"/>
      <c r="Q181" s="481"/>
      <c r="R181" s="480"/>
      <c r="S181" s="478"/>
      <c r="T181" s="478"/>
      <c r="U181" s="478"/>
      <c r="V181" s="478"/>
      <c r="W181" s="478"/>
      <c r="X181" s="48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421"/>
      <c r="BA181" s="762"/>
      <c r="BB181" s="641"/>
      <c r="BC181" s="524"/>
      <c r="BD181" s="510"/>
      <c r="BE181" s="510"/>
      <c r="BF181" s="510"/>
      <c r="BG181" s="528"/>
      <c r="BH181" s="524"/>
      <c r="BI181" s="510"/>
      <c r="BJ181" s="510"/>
      <c r="BK181" s="510"/>
      <c r="BL181" s="528"/>
      <c r="BM181" s="524"/>
      <c r="BN181" s="510"/>
      <c r="BO181" s="510"/>
      <c r="BP181" s="510"/>
      <c r="BQ181" s="528"/>
      <c r="BR181" s="524"/>
      <c r="BS181" s="510"/>
      <c r="BT181" s="510"/>
      <c r="BU181" s="510"/>
      <c r="BV181" s="510"/>
      <c r="BW181" s="510"/>
      <c r="BX181" s="511"/>
      <c r="BY181" s="84"/>
      <c r="BZ181" s="84"/>
      <c r="CA181" s="84"/>
      <c r="CB181" s="84"/>
      <c r="CC181" s="84"/>
      <c r="CD181" s="84"/>
      <c r="CE181" s="84"/>
      <c r="CF181" s="84"/>
      <c r="CG181" s="84"/>
      <c r="CH181" s="84"/>
      <c r="CI181" s="84"/>
      <c r="CJ181" s="84"/>
      <c r="CK181" s="84"/>
      <c r="CL181" s="84"/>
      <c r="CM181" s="84"/>
      <c r="CN181" s="84"/>
      <c r="CO181" s="84"/>
      <c r="CP181" s="84"/>
      <c r="CQ181" s="84"/>
      <c r="CR181" s="84"/>
      <c r="CS181" s="84"/>
      <c r="CT181" s="84"/>
      <c r="CU181" s="84"/>
      <c r="CV181" s="84"/>
      <c r="CW181" s="84"/>
      <c r="CX181" s="84"/>
      <c r="CY181" s="84"/>
      <c r="CZ181" s="84"/>
    </row>
    <row r="182" s="384" customFormat="true" ht="15" customHeight="true" x14ac:dyDescent="0.2">
      <c r="A182" s="635"/>
      <c r="B182" s="454"/>
      <c r="C182" s="480"/>
      <c r="D182" s="478"/>
      <c r="E182" s="478"/>
      <c r="F182" s="478"/>
      <c r="G182" s="482"/>
      <c r="H182" s="479"/>
      <c r="I182" s="478"/>
      <c r="J182" s="478"/>
      <c r="K182" s="478"/>
      <c r="L182" s="481"/>
      <c r="M182" s="480"/>
      <c r="N182" s="478"/>
      <c r="O182" s="478"/>
      <c r="P182" s="478"/>
      <c r="Q182" s="481"/>
      <c r="R182" s="480"/>
      <c r="S182" s="478"/>
      <c r="T182" s="478"/>
      <c r="U182" s="478"/>
      <c r="V182" s="478"/>
      <c r="W182" s="478"/>
      <c r="X182" s="48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421"/>
      <c r="BA182" s="762"/>
      <c r="BB182" s="641"/>
      <c r="BC182" s="524"/>
      <c r="BD182" s="510"/>
      <c r="BE182" s="510"/>
      <c r="BF182" s="510"/>
      <c r="BG182" s="528"/>
      <c r="BH182" s="524"/>
      <c r="BI182" s="510"/>
      <c r="BJ182" s="510"/>
      <c r="BK182" s="510"/>
      <c r="BL182" s="528"/>
      <c r="BM182" s="524"/>
      <c r="BN182" s="510"/>
      <c r="BO182" s="510"/>
      <c r="BP182" s="510"/>
      <c r="BQ182" s="528"/>
      <c r="BR182" s="524"/>
      <c r="BS182" s="510"/>
      <c r="BT182" s="510"/>
      <c r="BU182" s="510"/>
      <c r="BV182" s="510"/>
      <c r="BW182" s="510"/>
      <c r="BX182" s="511"/>
      <c r="BY182" s="84"/>
      <c r="BZ182" s="84"/>
      <c r="CA182" s="84"/>
      <c r="CB182" s="84"/>
      <c r="CC182" s="84"/>
      <c r="CD182" s="84"/>
      <c r="CE182" s="84"/>
      <c r="CF182" s="84"/>
      <c r="CG182" s="84"/>
      <c r="CH182" s="84"/>
      <c r="CI182" s="84"/>
      <c r="CJ182" s="84"/>
      <c r="CK182" s="84"/>
      <c r="CL182" s="84"/>
      <c r="CM182" s="84"/>
      <c r="CN182" s="84"/>
      <c r="CO182" s="84"/>
      <c r="CP182" s="84"/>
      <c r="CQ182" s="84"/>
      <c r="CR182" s="84"/>
      <c r="CS182" s="84"/>
      <c r="CT182" s="84"/>
      <c r="CU182" s="84"/>
      <c r="CV182" s="84"/>
      <c r="CW182" s="84"/>
      <c r="CX182" s="84"/>
      <c r="CY182" s="84"/>
      <c r="CZ182" s="84"/>
    </row>
    <row r="183" s="384" customFormat="true" ht="15" customHeight="true" x14ac:dyDescent="0.2">
      <c r="A183" s="635"/>
      <c r="B183" s="454"/>
      <c r="C183" s="480"/>
      <c r="D183" s="478"/>
      <c r="E183" s="478"/>
      <c r="F183" s="478"/>
      <c r="G183" s="482"/>
      <c r="H183" s="479"/>
      <c r="I183" s="478"/>
      <c r="J183" s="478"/>
      <c r="K183" s="478"/>
      <c r="L183" s="481"/>
      <c r="M183" s="480"/>
      <c r="N183" s="478"/>
      <c r="O183" s="478"/>
      <c r="P183" s="478"/>
      <c r="Q183" s="481"/>
      <c r="R183" s="480"/>
      <c r="S183" s="478"/>
      <c r="T183" s="478"/>
      <c r="U183" s="478"/>
      <c r="V183" s="478"/>
      <c r="W183" s="478"/>
      <c r="X183" s="48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421"/>
      <c r="BA183" s="762"/>
      <c r="BB183" s="641"/>
      <c r="BC183" s="524"/>
      <c r="BD183" s="510"/>
      <c r="BE183" s="510"/>
      <c r="BF183" s="510"/>
      <c r="BG183" s="528"/>
      <c r="BH183" s="524"/>
      <c r="BI183" s="510"/>
      <c r="BJ183" s="510"/>
      <c r="BK183" s="510"/>
      <c r="BL183" s="528"/>
      <c r="BM183" s="524"/>
      <c r="BN183" s="510"/>
      <c r="BO183" s="510"/>
      <c r="BP183" s="510"/>
      <c r="BQ183" s="528"/>
      <c r="BR183" s="524"/>
      <c r="BS183" s="510"/>
      <c r="BT183" s="510"/>
      <c r="BU183" s="510"/>
      <c r="BV183" s="510"/>
      <c r="BW183" s="510"/>
      <c r="BX183" s="511"/>
      <c r="BY183" s="84"/>
      <c r="BZ183" s="84"/>
      <c r="CA183" s="84"/>
      <c r="CB183" s="84"/>
      <c r="CC183" s="84"/>
      <c r="CD183" s="84"/>
      <c r="CE183" s="84"/>
      <c r="CF183" s="84"/>
      <c r="CG183" s="84"/>
      <c r="CH183" s="84"/>
      <c r="CI183" s="84"/>
      <c r="CJ183" s="84"/>
      <c r="CK183" s="84"/>
      <c r="CL183" s="84"/>
      <c r="CM183" s="84"/>
      <c r="CN183" s="84"/>
      <c r="CO183" s="84"/>
      <c r="CP183" s="84"/>
      <c r="CQ183" s="84"/>
      <c r="CR183" s="84"/>
      <c r="CS183" s="84"/>
      <c r="CT183" s="84"/>
      <c r="CU183" s="84"/>
      <c r="CV183" s="84"/>
      <c r="CW183" s="84"/>
      <c r="CX183" s="84"/>
      <c r="CY183" s="84"/>
      <c r="CZ183" s="84"/>
    </row>
    <row r="184" s="384" customFormat="true" ht="15" customHeight="true" x14ac:dyDescent="0.2">
      <c r="A184" s="635"/>
      <c r="B184" s="454"/>
      <c r="C184" s="480"/>
      <c r="D184" s="478"/>
      <c r="E184" s="478"/>
      <c r="F184" s="478"/>
      <c r="G184" s="482"/>
      <c r="H184" s="479"/>
      <c r="I184" s="478"/>
      <c r="J184" s="478"/>
      <c r="K184" s="478"/>
      <c r="L184" s="481"/>
      <c r="M184" s="480"/>
      <c r="N184" s="478"/>
      <c r="O184" s="478"/>
      <c r="P184" s="478"/>
      <c r="Q184" s="481"/>
      <c r="R184" s="480"/>
      <c r="S184" s="478"/>
      <c r="T184" s="478"/>
      <c r="U184" s="478"/>
      <c r="V184" s="478"/>
      <c r="W184" s="478"/>
      <c r="X184" s="48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421"/>
      <c r="BA184" s="762"/>
      <c r="BB184" s="641"/>
      <c r="BC184" s="524"/>
      <c r="BD184" s="510"/>
      <c r="BE184" s="510"/>
      <c r="BF184" s="510"/>
      <c r="BG184" s="528"/>
      <c r="BH184" s="524"/>
      <c r="BI184" s="510"/>
      <c r="BJ184" s="510"/>
      <c r="BK184" s="510"/>
      <c r="BL184" s="528"/>
      <c r="BM184" s="524"/>
      <c r="BN184" s="510"/>
      <c r="BO184" s="510"/>
      <c r="BP184" s="510"/>
      <c r="BQ184" s="528"/>
      <c r="BR184" s="524"/>
      <c r="BS184" s="510"/>
      <c r="BT184" s="510"/>
      <c r="BU184" s="510"/>
      <c r="BV184" s="510"/>
      <c r="BW184" s="510"/>
      <c r="BX184" s="511"/>
      <c r="BY184" s="84"/>
      <c r="BZ184" s="84"/>
      <c r="CA184" s="84"/>
      <c r="CB184" s="84"/>
      <c r="CC184" s="84"/>
      <c r="CD184" s="84"/>
      <c r="CE184" s="84"/>
      <c r="CF184" s="84"/>
      <c r="CG184" s="84"/>
      <c r="CH184" s="84"/>
      <c r="CI184" s="84"/>
      <c r="CJ184" s="84"/>
      <c r="CK184" s="84"/>
      <c r="CL184" s="84"/>
      <c r="CM184" s="84"/>
      <c r="CN184" s="84"/>
      <c r="CO184" s="84"/>
      <c r="CP184" s="84"/>
      <c r="CQ184" s="84"/>
      <c r="CR184" s="84"/>
      <c r="CS184" s="84"/>
      <c r="CT184" s="84"/>
      <c r="CU184" s="84"/>
      <c r="CV184" s="84"/>
      <c r="CW184" s="84"/>
      <c r="CX184" s="84"/>
      <c r="CY184" s="84"/>
      <c r="CZ184" s="84"/>
    </row>
    <row r="185" s="384" customFormat="true" ht="15" customHeight="true" x14ac:dyDescent="0.2">
      <c r="A185" s="635"/>
      <c r="B185" s="454"/>
      <c r="C185" s="480"/>
      <c r="D185" s="478"/>
      <c r="E185" s="478"/>
      <c r="F185" s="478"/>
      <c r="G185" s="482"/>
      <c r="H185" s="479"/>
      <c r="I185" s="478"/>
      <c r="J185" s="478"/>
      <c r="K185" s="478"/>
      <c r="L185" s="481"/>
      <c r="M185" s="480"/>
      <c r="N185" s="478"/>
      <c r="O185" s="478"/>
      <c r="P185" s="478"/>
      <c r="Q185" s="481"/>
      <c r="R185" s="480"/>
      <c r="S185" s="478"/>
      <c r="T185" s="478"/>
      <c r="U185" s="478"/>
      <c r="V185" s="478"/>
      <c r="W185" s="478"/>
      <c r="X185" s="48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421"/>
      <c r="BA185" s="762"/>
      <c r="BB185" s="641"/>
      <c r="BC185" s="524"/>
      <c r="BD185" s="510"/>
      <c r="BE185" s="510"/>
      <c r="BF185" s="510"/>
      <c r="BG185" s="528"/>
      <c r="BH185" s="524"/>
      <c r="BI185" s="510"/>
      <c r="BJ185" s="510"/>
      <c r="BK185" s="510"/>
      <c r="BL185" s="528"/>
      <c r="BM185" s="524"/>
      <c r="BN185" s="510"/>
      <c r="BO185" s="510"/>
      <c r="BP185" s="510"/>
      <c r="BQ185" s="528"/>
      <c r="BR185" s="524"/>
      <c r="BS185" s="510"/>
      <c r="BT185" s="510"/>
      <c r="BU185" s="510"/>
      <c r="BV185" s="510"/>
      <c r="BW185" s="510"/>
      <c r="BX185" s="511"/>
      <c r="BY185" s="84"/>
      <c r="BZ185" s="84"/>
      <c r="CA185" s="84"/>
      <c r="CB185" s="84"/>
      <c r="CC185" s="84"/>
      <c r="CD185" s="84"/>
      <c r="CE185" s="84"/>
      <c r="CF185" s="84"/>
      <c r="CG185" s="84"/>
      <c r="CH185" s="84"/>
      <c r="CI185" s="84"/>
      <c r="CJ185" s="84"/>
      <c r="CK185" s="84"/>
      <c r="CL185" s="84"/>
      <c r="CM185" s="84"/>
      <c r="CN185" s="84"/>
      <c r="CO185" s="84"/>
      <c r="CP185" s="84"/>
      <c r="CQ185" s="84"/>
      <c r="CR185" s="84"/>
      <c r="CS185" s="84"/>
      <c r="CT185" s="84"/>
      <c r="CU185" s="84"/>
      <c r="CV185" s="84"/>
      <c r="CW185" s="84"/>
      <c r="CX185" s="84"/>
      <c r="CY185" s="84"/>
      <c r="CZ185" s="84"/>
    </row>
    <row r="186" s="384" customFormat="true" ht="15" customHeight="true" x14ac:dyDescent="0.2">
      <c r="A186" s="635"/>
      <c r="B186" s="454"/>
      <c r="C186" s="480"/>
      <c r="D186" s="478"/>
      <c r="E186" s="478"/>
      <c r="F186" s="478"/>
      <c r="G186" s="482"/>
      <c r="H186" s="479"/>
      <c r="I186" s="478"/>
      <c r="J186" s="478"/>
      <c r="K186" s="478"/>
      <c r="L186" s="481"/>
      <c r="M186" s="480"/>
      <c r="N186" s="478"/>
      <c r="O186" s="478"/>
      <c r="P186" s="478"/>
      <c r="Q186" s="481"/>
      <c r="R186" s="480"/>
      <c r="S186" s="478"/>
      <c r="T186" s="478"/>
      <c r="U186" s="478"/>
      <c r="V186" s="478"/>
      <c r="W186" s="478"/>
      <c r="X186" s="48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421"/>
      <c r="BA186" s="762"/>
      <c r="BB186" s="641"/>
      <c r="BC186" s="524"/>
      <c r="BD186" s="510"/>
      <c r="BE186" s="510"/>
      <c r="BF186" s="510"/>
      <c r="BG186" s="528"/>
      <c r="BH186" s="524"/>
      <c r="BI186" s="510"/>
      <c r="BJ186" s="510"/>
      <c r="BK186" s="510"/>
      <c r="BL186" s="528"/>
      <c r="BM186" s="524"/>
      <c r="BN186" s="510"/>
      <c r="BO186" s="510"/>
      <c r="BP186" s="510"/>
      <c r="BQ186" s="528"/>
      <c r="BR186" s="524"/>
      <c r="BS186" s="510"/>
      <c r="BT186" s="510"/>
      <c r="BU186" s="510"/>
      <c r="BV186" s="510"/>
      <c r="BW186" s="510"/>
      <c r="BX186" s="511"/>
      <c r="BY186" s="84"/>
      <c r="BZ186" s="84"/>
      <c r="CA186" s="84"/>
      <c r="CB186" s="84"/>
      <c r="CC186" s="84"/>
      <c r="CD186" s="84"/>
      <c r="CE186" s="84"/>
      <c r="CF186" s="84"/>
      <c r="CG186" s="84"/>
      <c r="CH186" s="84"/>
      <c r="CI186" s="84"/>
      <c r="CJ186" s="84"/>
      <c r="CK186" s="84"/>
      <c r="CL186" s="84"/>
      <c r="CM186" s="84"/>
      <c r="CN186" s="84"/>
      <c r="CO186" s="84"/>
      <c r="CP186" s="84"/>
      <c r="CQ186" s="84"/>
      <c r="CR186" s="84"/>
      <c r="CS186" s="84"/>
      <c r="CT186" s="84"/>
      <c r="CU186" s="84"/>
      <c r="CV186" s="84"/>
      <c r="CW186" s="84"/>
      <c r="CX186" s="84"/>
      <c r="CY186" s="84"/>
      <c r="CZ186" s="84"/>
    </row>
    <row r="187" s="384" customFormat="true" ht="15" customHeight="true" x14ac:dyDescent="0.2">
      <c r="A187" s="635"/>
      <c r="B187" s="454"/>
      <c r="C187" s="480"/>
      <c r="D187" s="478"/>
      <c r="E187" s="478"/>
      <c r="F187" s="478"/>
      <c r="G187" s="482"/>
      <c r="H187" s="479"/>
      <c r="I187" s="478"/>
      <c r="J187" s="478"/>
      <c r="K187" s="478"/>
      <c r="L187" s="481"/>
      <c r="M187" s="480"/>
      <c r="N187" s="478"/>
      <c r="O187" s="478"/>
      <c r="P187" s="478"/>
      <c r="Q187" s="481"/>
      <c r="R187" s="480"/>
      <c r="S187" s="478"/>
      <c r="T187" s="478"/>
      <c r="U187" s="478"/>
      <c r="V187" s="478"/>
      <c r="W187" s="478"/>
      <c r="X187" s="48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421"/>
      <c r="BA187" s="762"/>
      <c r="BB187" s="641"/>
      <c r="BC187" s="524"/>
      <c r="BD187" s="510"/>
      <c r="BE187" s="510"/>
      <c r="BF187" s="510"/>
      <c r="BG187" s="528"/>
      <c r="BH187" s="524"/>
      <c r="BI187" s="510"/>
      <c r="BJ187" s="510"/>
      <c r="BK187" s="510"/>
      <c r="BL187" s="528"/>
      <c r="BM187" s="524"/>
      <c r="BN187" s="510"/>
      <c r="BO187" s="510"/>
      <c r="BP187" s="510"/>
      <c r="BQ187" s="528"/>
      <c r="BR187" s="524"/>
      <c r="BS187" s="510"/>
      <c r="BT187" s="510"/>
      <c r="BU187" s="510"/>
      <c r="BV187" s="510"/>
      <c r="BW187" s="510"/>
      <c r="BX187" s="511"/>
      <c r="BY187" s="84"/>
      <c r="BZ187" s="84"/>
      <c r="CA187" s="84"/>
      <c r="CB187" s="84"/>
      <c r="CC187" s="84"/>
      <c r="CD187" s="84"/>
      <c r="CE187" s="84"/>
      <c r="CF187" s="84"/>
      <c r="CG187" s="84"/>
      <c r="CH187" s="84"/>
      <c r="CI187" s="84"/>
      <c r="CJ187" s="84"/>
      <c r="CK187" s="84"/>
      <c r="CL187" s="84"/>
      <c r="CM187" s="84"/>
      <c r="CN187" s="84"/>
      <c r="CO187" s="84"/>
      <c r="CP187" s="84"/>
      <c r="CQ187" s="84"/>
      <c r="CR187" s="84"/>
      <c r="CS187" s="84"/>
      <c r="CT187" s="84"/>
      <c r="CU187" s="84"/>
      <c r="CV187" s="84"/>
      <c r="CW187" s="84"/>
      <c r="CX187" s="84"/>
      <c r="CY187" s="84"/>
      <c r="CZ187" s="84"/>
    </row>
    <row r="188" s="384" customFormat="true" ht="15" customHeight="true" x14ac:dyDescent="0.2">
      <c r="A188" s="635"/>
      <c r="B188" s="454"/>
      <c r="C188" s="480"/>
      <c r="D188" s="478"/>
      <c r="E188" s="478"/>
      <c r="F188" s="478"/>
      <c r="G188" s="482"/>
      <c r="H188" s="479"/>
      <c r="I188" s="478"/>
      <c r="J188" s="478"/>
      <c r="K188" s="478"/>
      <c r="L188" s="481"/>
      <c r="M188" s="480"/>
      <c r="N188" s="478"/>
      <c r="O188" s="478"/>
      <c r="P188" s="478"/>
      <c r="Q188" s="481"/>
      <c r="R188" s="480"/>
      <c r="S188" s="478"/>
      <c r="T188" s="478"/>
      <c r="U188" s="478"/>
      <c r="V188" s="478"/>
      <c r="W188" s="478"/>
      <c r="X188" s="48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421"/>
      <c r="BA188" s="762"/>
      <c r="BB188" s="641"/>
      <c r="BC188" s="524"/>
      <c r="BD188" s="510"/>
      <c r="BE188" s="510"/>
      <c r="BF188" s="510"/>
      <c r="BG188" s="528"/>
      <c r="BH188" s="524"/>
      <c r="BI188" s="510"/>
      <c r="BJ188" s="510"/>
      <c r="BK188" s="510"/>
      <c r="BL188" s="528"/>
      <c r="BM188" s="524"/>
      <c r="BN188" s="510"/>
      <c r="BO188" s="510"/>
      <c r="BP188" s="510"/>
      <c r="BQ188" s="528"/>
      <c r="BR188" s="524"/>
      <c r="BS188" s="510"/>
      <c r="BT188" s="510"/>
      <c r="BU188" s="510"/>
      <c r="BV188" s="510"/>
      <c r="BW188" s="510"/>
      <c r="BX188" s="511"/>
      <c r="BY188" s="84"/>
      <c r="BZ188" s="84"/>
      <c r="CA188" s="84"/>
      <c r="CB188" s="84"/>
      <c r="CC188" s="84"/>
      <c r="CD188" s="84"/>
      <c r="CE188" s="84"/>
      <c r="CF188" s="84"/>
      <c r="CG188" s="84"/>
      <c r="CH188" s="84"/>
      <c r="CI188" s="84"/>
      <c r="CJ188" s="84"/>
      <c r="CK188" s="84"/>
      <c r="CL188" s="84"/>
      <c r="CM188" s="84"/>
      <c r="CN188" s="84"/>
      <c r="CO188" s="84"/>
      <c r="CP188" s="84"/>
      <c r="CQ188" s="84"/>
      <c r="CR188" s="84"/>
      <c r="CS188" s="84"/>
      <c r="CT188" s="84"/>
      <c r="CU188" s="84"/>
      <c r="CV188" s="84"/>
      <c r="CW188" s="84"/>
      <c r="CX188" s="84"/>
      <c r="CY188" s="84"/>
      <c r="CZ188" s="84"/>
    </row>
    <row r="189" s="384" customFormat="true" ht="15" customHeight="true" x14ac:dyDescent="0.2">
      <c r="A189" s="635"/>
      <c r="B189" s="454"/>
      <c r="C189" s="480"/>
      <c r="D189" s="478"/>
      <c r="E189" s="478"/>
      <c r="F189" s="478"/>
      <c r="G189" s="482"/>
      <c r="H189" s="479"/>
      <c r="I189" s="478"/>
      <c r="J189" s="478"/>
      <c r="K189" s="478"/>
      <c r="L189" s="481"/>
      <c r="M189" s="480"/>
      <c r="N189" s="478"/>
      <c r="O189" s="478"/>
      <c r="P189" s="478"/>
      <c r="Q189" s="481"/>
      <c r="R189" s="480"/>
      <c r="S189" s="478"/>
      <c r="T189" s="478"/>
      <c r="U189" s="478"/>
      <c r="V189" s="478"/>
      <c r="W189" s="478"/>
      <c r="X189" s="48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421"/>
      <c r="BA189" s="762"/>
      <c r="BB189" s="641"/>
      <c r="BC189" s="524"/>
      <c r="BD189" s="510"/>
      <c r="BE189" s="510"/>
      <c r="BF189" s="510"/>
      <c r="BG189" s="528"/>
      <c r="BH189" s="524"/>
      <c r="BI189" s="510"/>
      <c r="BJ189" s="510"/>
      <c r="BK189" s="510"/>
      <c r="BL189" s="528"/>
      <c r="BM189" s="524"/>
      <c r="BN189" s="510"/>
      <c r="BO189" s="510"/>
      <c r="BP189" s="510"/>
      <c r="BQ189" s="528"/>
      <c r="BR189" s="524"/>
      <c r="BS189" s="510"/>
      <c r="BT189" s="510"/>
      <c r="BU189" s="510"/>
      <c r="BV189" s="510"/>
      <c r="BW189" s="510"/>
      <c r="BX189" s="511"/>
      <c r="BY189" s="84"/>
      <c r="BZ189" s="84"/>
      <c r="CA189" s="84"/>
      <c r="CB189" s="84"/>
      <c r="CC189" s="84"/>
      <c r="CD189" s="84"/>
      <c r="CE189" s="84"/>
      <c r="CF189" s="84"/>
      <c r="CG189" s="84"/>
      <c r="CH189" s="84"/>
      <c r="CI189" s="84"/>
      <c r="CJ189" s="84"/>
      <c r="CK189" s="84"/>
      <c r="CL189" s="84"/>
      <c r="CM189" s="84"/>
      <c r="CN189" s="84"/>
      <c r="CO189" s="84"/>
      <c r="CP189" s="84"/>
      <c r="CQ189" s="84"/>
      <c r="CR189" s="84"/>
      <c r="CS189" s="84"/>
      <c r="CT189" s="84"/>
      <c r="CU189" s="84"/>
      <c r="CV189" s="84"/>
      <c r="CW189" s="84"/>
      <c r="CX189" s="84"/>
      <c r="CY189" s="84"/>
      <c r="CZ189" s="84"/>
    </row>
    <row r="190" s="384" customFormat="true" ht="15" customHeight="true" x14ac:dyDescent="0.2">
      <c r="A190" s="635"/>
      <c r="B190" s="454"/>
      <c r="C190" s="480"/>
      <c r="D190" s="478"/>
      <c r="E190" s="478"/>
      <c r="F190" s="478"/>
      <c r="G190" s="482"/>
      <c r="H190" s="479"/>
      <c r="I190" s="478"/>
      <c r="J190" s="478"/>
      <c r="K190" s="478"/>
      <c r="L190" s="481"/>
      <c r="M190" s="480"/>
      <c r="N190" s="478"/>
      <c r="O190" s="478"/>
      <c r="P190" s="478"/>
      <c r="Q190" s="481"/>
      <c r="R190" s="480"/>
      <c r="S190" s="478"/>
      <c r="T190" s="478"/>
      <c r="U190" s="478"/>
      <c r="V190" s="478"/>
      <c r="W190" s="478"/>
      <c r="X190" s="48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421"/>
      <c r="BA190" s="762"/>
      <c r="BB190" s="641"/>
      <c r="BC190" s="524"/>
      <c r="BD190" s="510"/>
      <c r="BE190" s="510"/>
      <c r="BF190" s="510"/>
      <c r="BG190" s="528"/>
      <c r="BH190" s="524"/>
      <c r="BI190" s="510"/>
      <c r="BJ190" s="510"/>
      <c r="BK190" s="510"/>
      <c r="BL190" s="528"/>
      <c r="BM190" s="524"/>
      <c r="BN190" s="510"/>
      <c r="BO190" s="510"/>
      <c r="BP190" s="510"/>
      <c r="BQ190" s="528"/>
      <c r="BR190" s="524"/>
      <c r="BS190" s="510"/>
      <c r="BT190" s="510"/>
      <c r="BU190" s="510"/>
      <c r="BV190" s="510"/>
      <c r="BW190" s="510"/>
      <c r="BX190" s="511"/>
      <c r="BY190" s="84"/>
      <c r="BZ190" s="84"/>
      <c r="CA190" s="84"/>
      <c r="CB190" s="84"/>
      <c r="CC190" s="84"/>
      <c r="CD190" s="84"/>
      <c r="CE190" s="84"/>
      <c r="CF190" s="84"/>
      <c r="CG190" s="84"/>
      <c r="CH190" s="84"/>
      <c r="CI190" s="84"/>
      <c r="CJ190" s="84"/>
      <c r="CK190" s="84"/>
      <c r="CL190" s="84"/>
      <c r="CM190" s="84"/>
      <c r="CN190" s="84"/>
      <c r="CO190" s="84"/>
      <c r="CP190" s="84"/>
      <c r="CQ190" s="84"/>
      <c r="CR190" s="84"/>
      <c r="CS190" s="84"/>
      <c r="CT190" s="84"/>
      <c r="CU190" s="84"/>
      <c r="CV190" s="84"/>
      <c r="CW190" s="84"/>
      <c r="CX190" s="84"/>
      <c r="CY190" s="84"/>
      <c r="CZ190" s="84"/>
    </row>
    <row r="191" s="384" customFormat="true" ht="15" customHeight="true" x14ac:dyDescent="0.2">
      <c r="A191" s="635"/>
      <c r="B191" s="454"/>
      <c r="C191" s="480"/>
      <c r="D191" s="478"/>
      <c r="E191" s="478"/>
      <c r="F191" s="478"/>
      <c r="G191" s="482"/>
      <c r="H191" s="479"/>
      <c r="I191" s="478"/>
      <c r="J191" s="478"/>
      <c r="K191" s="478"/>
      <c r="L191" s="481"/>
      <c r="M191" s="480"/>
      <c r="N191" s="478"/>
      <c r="O191" s="478"/>
      <c r="P191" s="478"/>
      <c r="Q191" s="481"/>
      <c r="R191" s="480"/>
      <c r="S191" s="478"/>
      <c r="T191" s="478"/>
      <c r="U191" s="478"/>
      <c r="V191" s="478"/>
      <c r="W191" s="478"/>
      <c r="X191" s="48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421"/>
      <c r="BA191" s="762"/>
      <c r="BB191" s="641"/>
      <c r="BC191" s="524"/>
      <c r="BD191" s="510"/>
      <c r="BE191" s="510"/>
      <c r="BF191" s="510"/>
      <c r="BG191" s="528"/>
      <c r="BH191" s="524"/>
      <c r="BI191" s="510"/>
      <c r="BJ191" s="510"/>
      <c r="BK191" s="510"/>
      <c r="BL191" s="528"/>
      <c r="BM191" s="524"/>
      <c r="BN191" s="510"/>
      <c r="BO191" s="510"/>
      <c r="BP191" s="510"/>
      <c r="BQ191" s="528"/>
      <c r="BR191" s="524"/>
      <c r="BS191" s="510"/>
      <c r="BT191" s="510"/>
      <c r="BU191" s="510"/>
      <c r="BV191" s="510"/>
      <c r="BW191" s="510"/>
      <c r="BX191" s="511"/>
      <c r="BY191" s="84"/>
      <c r="BZ191" s="84"/>
      <c r="CA191" s="84"/>
      <c r="CB191" s="84"/>
      <c r="CC191" s="84"/>
      <c r="CD191" s="84"/>
      <c r="CE191" s="84"/>
      <c r="CF191" s="84"/>
      <c r="CG191" s="84"/>
      <c r="CH191" s="84"/>
      <c r="CI191" s="84"/>
      <c r="CJ191" s="84"/>
      <c r="CK191" s="84"/>
      <c r="CL191" s="84"/>
      <c r="CM191" s="84"/>
      <c r="CN191" s="84"/>
      <c r="CO191" s="84"/>
      <c r="CP191" s="84"/>
      <c r="CQ191" s="84"/>
      <c r="CR191" s="84"/>
      <c r="CS191" s="84"/>
      <c r="CT191" s="84"/>
      <c r="CU191" s="84"/>
      <c r="CV191" s="84"/>
      <c r="CW191" s="84"/>
      <c r="CX191" s="84"/>
      <c r="CY191" s="84"/>
      <c r="CZ191" s="84"/>
    </row>
    <row r="192" s="384" customFormat="true" ht="15" customHeight="true" x14ac:dyDescent="0.2">
      <c r="A192" s="635"/>
      <c r="B192" s="454"/>
      <c r="C192" s="480"/>
      <c r="D192" s="478"/>
      <c r="E192" s="478"/>
      <c r="F192" s="478"/>
      <c r="G192" s="482"/>
      <c r="H192" s="479"/>
      <c r="I192" s="478"/>
      <c r="J192" s="478"/>
      <c r="K192" s="478"/>
      <c r="L192" s="481"/>
      <c r="M192" s="480"/>
      <c r="N192" s="478"/>
      <c r="O192" s="478"/>
      <c r="P192" s="478"/>
      <c r="Q192" s="481"/>
      <c r="R192" s="480"/>
      <c r="S192" s="478"/>
      <c r="T192" s="478"/>
      <c r="U192" s="478"/>
      <c r="V192" s="478"/>
      <c r="W192" s="478"/>
      <c r="X192" s="48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421"/>
      <c r="BA192" s="762"/>
      <c r="BB192" s="641"/>
      <c r="BC192" s="524"/>
      <c r="BD192" s="510"/>
      <c r="BE192" s="510"/>
      <c r="BF192" s="510"/>
      <c r="BG192" s="528"/>
      <c r="BH192" s="524"/>
      <c r="BI192" s="510"/>
      <c r="BJ192" s="510"/>
      <c r="BK192" s="510"/>
      <c r="BL192" s="528"/>
      <c r="BM192" s="524"/>
      <c r="BN192" s="510"/>
      <c r="BO192" s="510"/>
      <c r="BP192" s="510"/>
      <c r="BQ192" s="528"/>
      <c r="BR192" s="524"/>
      <c r="BS192" s="510"/>
      <c r="BT192" s="510"/>
      <c r="BU192" s="510"/>
      <c r="BV192" s="510"/>
      <c r="BW192" s="510"/>
      <c r="BX192" s="511"/>
      <c r="BY192" s="84"/>
      <c r="BZ192" s="84"/>
      <c r="CA192" s="84"/>
      <c r="CB192" s="84"/>
      <c r="CC192" s="84"/>
      <c r="CD192" s="84"/>
      <c r="CE192" s="84"/>
      <c r="CF192" s="84"/>
      <c r="CG192" s="84"/>
      <c r="CH192" s="84"/>
      <c r="CI192" s="84"/>
      <c r="CJ192" s="84"/>
      <c r="CK192" s="84"/>
      <c r="CL192" s="84"/>
      <c r="CM192" s="84"/>
      <c r="CN192" s="84"/>
      <c r="CO192" s="84"/>
      <c r="CP192" s="84"/>
      <c r="CQ192" s="84"/>
      <c r="CR192" s="84"/>
      <c r="CS192" s="84"/>
      <c r="CT192" s="84"/>
      <c r="CU192" s="84"/>
      <c r="CV192" s="84"/>
      <c r="CW192" s="84"/>
      <c r="CX192" s="84"/>
      <c r="CY192" s="84"/>
      <c r="CZ192" s="84"/>
    </row>
    <row r="193" s="384" customFormat="true" ht="15" customHeight="true" x14ac:dyDescent="0.2">
      <c r="A193" s="635"/>
      <c r="B193" s="454"/>
      <c r="C193" s="480"/>
      <c r="D193" s="478"/>
      <c r="E193" s="478"/>
      <c r="F193" s="478"/>
      <c r="G193" s="482"/>
      <c r="H193" s="479"/>
      <c r="I193" s="478"/>
      <c r="J193" s="478"/>
      <c r="K193" s="478"/>
      <c r="L193" s="481"/>
      <c r="M193" s="480"/>
      <c r="N193" s="478"/>
      <c r="O193" s="478"/>
      <c r="P193" s="478"/>
      <c r="Q193" s="481"/>
      <c r="R193" s="480"/>
      <c r="S193" s="478"/>
      <c r="T193" s="478"/>
      <c r="U193" s="478"/>
      <c r="V193" s="478"/>
      <c r="W193" s="478"/>
      <c r="X193" s="48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421"/>
      <c r="BA193" s="762"/>
      <c r="BB193" s="641"/>
      <c r="BC193" s="524"/>
      <c r="BD193" s="510"/>
      <c r="BE193" s="510"/>
      <c r="BF193" s="510"/>
      <c r="BG193" s="528"/>
      <c r="BH193" s="524"/>
      <c r="BI193" s="510"/>
      <c r="BJ193" s="510"/>
      <c r="BK193" s="510"/>
      <c r="BL193" s="528"/>
      <c r="BM193" s="524"/>
      <c r="BN193" s="510"/>
      <c r="BO193" s="510"/>
      <c r="BP193" s="510"/>
      <c r="BQ193" s="528"/>
      <c r="BR193" s="524"/>
      <c r="BS193" s="510"/>
      <c r="BT193" s="510"/>
      <c r="BU193" s="510"/>
      <c r="BV193" s="510"/>
      <c r="BW193" s="510"/>
      <c r="BX193" s="511"/>
      <c r="BY193" s="84"/>
      <c r="BZ193" s="84"/>
      <c r="CA193" s="84"/>
      <c r="CB193" s="84"/>
      <c r="CC193" s="84"/>
      <c r="CD193" s="84"/>
      <c r="CE193" s="84"/>
      <c r="CF193" s="84"/>
      <c r="CG193" s="84"/>
      <c r="CH193" s="84"/>
      <c r="CI193" s="84"/>
      <c r="CJ193" s="84"/>
      <c r="CK193" s="84"/>
      <c r="CL193" s="84"/>
      <c r="CM193" s="84"/>
      <c r="CN193" s="84"/>
      <c r="CO193" s="84"/>
      <c r="CP193" s="84"/>
      <c r="CQ193" s="84"/>
      <c r="CR193" s="84"/>
      <c r="CS193" s="84"/>
      <c r="CT193" s="84"/>
      <c r="CU193" s="84"/>
      <c r="CV193" s="84"/>
      <c r="CW193" s="84"/>
      <c r="CX193" s="84"/>
      <c r="CY193" s="84"/>
      <c r="CZ193" s="84"/>
    </row>
    <row r="194" s="384" customFormat="true" ht="15" customHeight="true" x14ac:dyDescent="0.2">
      <c r="A194" s="635"/>
      <c r="B194" s="454"/>
      <c r="C194" s="480"/>
      <c r="D194" s="478"/>
      <c r="E194" s="478"/>
      <c r="F194" s="478"/>
      <c r="G194" s="482"/>
      <c r="H194" s="479"/>
      <c r="I194" s="478"/>
      <c r="J194" s="478"/>
      <c r="K194" s="478"/>
      <c r="L194" s="481"/>
      <c r="M194" s="480"/>
      <c r="N194" s="478"/>
      <c r="O194" s="478"/>
      <c r="P194" s="478"/>
      <c r="Q194" s="481"/>
      <c r="R194" s="480"/>
      <c r="S194" s="478"/>
      <c r="T194" s="478"/>
      <c r="U194" s="478"/>
      <c r="V194" s="478"/>
      <c r="W194" s="478"/>
      <c r="X194" s="48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421"/>
      <c r="BA194" s="762"/>
      <c r="BB194" s="641"/>
      <c r="BC194" s="524"/>
      <c r="BD194" s="510"/>
      <c r="BE194" s="510"/>
      <c r="BF194" s="510"/>
      <c r="BG194" s="528"/>
      <c r="BH194" s="524"/>
      <c r="BI194" s="510"/>
      <c r="BJ194" s="510"/>
      <c r="BK194" s="510"/>
      <c r="BL194" s="528"/>
      <c r="BM194" s="524"/>
      <c r="BN194" s="510"/>
      <c r="BO194" s="510"/>
      <c r="BP194" s="510"/>
      <c r="BQ194" s="528"/>
      <c r="BR194" s="524"/>
      <c r="BS194" s="510"/>
      <c r="BT194" s="510"/>
      <c r="BU194" s="510"/>
      <c r="BV194" s="510"/>
      <c r="BW194" s="510"/>
      <c r="BX194" s="511"/>
      <c r="BY194" s="84"/>
      <c r="BZ194" s="84"/>
      <c r="CA194" s="84"/>
      <c r="CB194" s="84"/>
      <c r="CC194" s="84"/>
      <c r="CD194" s="84"/>
      <c r="CE194" s="84"/>
      <c r="CF194" s="84"/>
      <c r="CG194" s="84"/>
      <c r="CH194" s="84"/>
      <c r="CI194" s="84"/>
      <c r="CJ194" s="84"/>
      <c r="CK194" s="84"/>
      <c r="CL194" s="84"/>
      <c r="CM194" s="84"/>
      <c r="CN194" s="84"/>
      <c r="CO194" s="84"/>
      <c r="CP194" s="84"/>
      <c r="CQ194" s="84"/>
      <c r="CR194" s="84"/>
      <c r="CS194" s="84"/>
      <c r="CT194" s="84"/>
      <c r="CU194" s="84"/>
      <c r="CV194" s="84"/>
      <c r="CW194" s="84"/>
      <c r="CX194" s="84"/>
      <c r="CY194" s="84"/>
      <c r="CZ194" s="84"/>
    </row>
    <row r="195" s="384" customFormat="true" ht="15" customHeight="true" x14ac:dyDescent="0.2">
      <c r="A195" s="635"/>
      <c r="B195" s="454"/>
      <c r="C195" s="480"/>
      <c r="D195" s="478"/>
      <c r="E195" s="478"/>
      <c r="F195" s="478"/>
      <c r="G195" s="482"/>
      <c r="H195" s="479"/>
      <c r="I195" s="478"/>
      <c r="J195" s="478"/>
      <c r="K195" s="478"/>
      <c r="L195" s="481"/>
      <c r="M195" s="480"/>
      <c r="N195" s="478"/>
      <c r="O195" s="478"/>
      <c r="P195" s="478"/>
      <c r="Q195" s="481"/>
      <c r="R195" s="480"/>
      <c r="S195" s="478"/>
      <c r="T195" s="478"/>
      <c r="U195" s="478"/>
      <c r="V195" s="478"/>
      <c r="W195" s="478"/>
      <c r="X195" s="48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421"/>
      <c r="BA195" s="762"/>
      <c r="BB195" s="641"/>
      <c r="BC195" s="524"/>
      <c r="BD195" s="510"/>
      <c r="BE195" s="510"/>
      <c r="BF195" s="510"/>
      <c r="BG195" s="528"/>
      <c r="BH195" s="524"/>
      <c r="BI195" s="510"/>
      <c r="BJ195" s="510"/>
      <c r="BK195" s="510"/>
      <c r="BL195" s="528"/>
      <c r="BM195" s="524"/>
      <c r="BN195" s="510"/>
      <c r="BO195" s="510"/>
      <c r="BP195" s="510"/>
      <c r="BQ195" s="528"/>
      <c r="BR195" s="524"/>
      <c r="BS195" s="510"/>
      <c r="BT195" s="510"/>
      <c r="BU195" s="510"/>
      <c r="BV195" s="510"/>
      <c r="BW195" s="510"/>
      <c r="BX195" s="511"/>
      <c r="BY195" s="84"/>
      <c r="BZ195" s="84"/>
      <c r="CA195" s="84"/>
      <c r="CB195" s="84"/>
      <c r="CC195" s="84"/>
      <c r="CD195" s="84"/>
      <c r="CE195" s="84"/>
      <c r="CF195" s="84"/>
      <c r="CG195" s="84"/>
      <c r="CH195" s="84"/>
      <c r="CI195" s="84"/>
      <c r="CJ195" s="84"/>
      <c r="CK195" s="84"/>
      <c r="CL195" s="84"/>
      <c r="CM195" s="84"/>
      <c r="CN195" s="84"/>
      <c r="CO195" s="84"/>
      <c r="CP195" s="84"/>
      <c r="CQ195" s="84"/>
      <c r="CR195" s="84"/>
      <c r="CS195" s="84"/>
      <c r="CT195" s="84"/>
      <c r="CU195" s="84"/>
      <c r="CV195" s="84"/>
      <c r="CW195" s="84"/>
      <c r="CX195" s="84"/>
      <c r="CY195" s="84"/>
      <c r="CZ195" s="84"/>
    </row>
    <row r="196" s="384" customFormat="true" ht="15" customHeight="true" x14ac:dyDescent="0.2">
      <c r="A196" s="635"/>
      <c r="B196" s="454"/>
      <c r="C196" s="480"/>
      <c r="D196" s="478"/>
      <c r="E196" s="478"/>
      <c r="F196" s="478"/>
      <c r="G196" s="482"/>
      <c r="H196" s="479"/>
      <c r="I196" s="478"/>
      <c r="J196" s="478"/>
      <c r="K196" s="478"/>
      <c r="L196" s="481"/>
      <c r="M196" s="480"/>
      <c r="N196" s="478"/>
      <c r="O196" s="478"/>
      <c r="P196" s="478"/>
      <c r="Q196" s="481"/>
      <c r="R196" s="480"/>
      <c r="S196" s="478"/>
      <c r="T196" s="478"/>
      <c r="U196" s="478"/>
      <c r="V196" s="478"/>
      <c r="W196" s="478"/>
      <c r="X196" s="48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421"/>
      <c r="BA196" s="762"/>
      <c r="BB196" s="641"/>
      <c r="BC196" s="524"/>
      <c r="BD196" s="510"/>
      <c r="BE196" s="510"/>
      <c r="BF196" s="510"/>
      <c r="BG196" s="528"/>
      <c r="BH196" s="524"/>
      <c r="BI196" s="510"/>
      <c r="BJ196" s="510"/>
      <c r="BK196" s="510"/>
      <c r="BL196" s="528"/>
      <c r="BM196" s="524"/>
      <c r="BN196" s="510"/>
      <c r="BO196" s="510"/>
      <c r="BP196" s="510"/>
      <c r="BQ196" s="528"/>
      <c r="BR196" s="524"/>
      <c r="BS196" s="510"/>
      <c r="BT196" s="510"/>
      <c r="BU196" s="510"/>
      <c r="BV196" s="510"/>
      <c r="BW196" s="510"/>
      <c r="BX196" s="511"/>
      <c r="BY196" s="84"/>
      <c r="BZ196" s="84"/>
      <c r="CA196" s="84"/>
      <c r="CB196" s="84"/>
      <c r="CC196" s="84"/>
      <c r="CD196" s="84"/>
      <c r="CE196" s="84"/>
      <c r="CF196" s="84"/>
      <c r="CG196" s="84"/>
      <c r="CH196" s="84"/>
      <c r="CI196" s="84"/>
      <c r="CJ196" s="84"/>
      <c r="CK196" s="84"/>
      <c r="CL196" s="84"/>
      <c r="CM196" s="84"/>
      <c r="CN196" s="84"/>
      <c r="CO196" s="84"/>
      <c r="CP196" s="84"/>
      <c r="CQ196" s="84"/>
      <c r="CR196" s="84"/>
      <c r="CS196" s="84"/>
      <c r="CT196" s="84"/>
      <c r="CU196" s="84"/>
      <c r="CV196" s="84"/>
      <c r="CW196" s="84"/>
      <c r="CX196" s="84"/>
      <c r="CY196" s="84"/>
      <c r="CZ196" s="84"/>
    </row>
    <row r="197" s="384" customFormat="true" ht="15" customHeight="true" x14ac:dyDescent="0.2">
      <c r="A197" s="635"/>
      <c r="B197" s="454"/>
      <c r="C197" s="480"/>
      <c r="D197" s="478"/>
      <c r="E197" s="478"/>
      <c r="F197" s="478"/>
      <c r="G197" s="482"/>
      <c r="H197" s="479"/>
      <c r="I197" s="478"/>
      <c r="J197" s="478"/>
      <c r="K197" s="478"/>
      <c r="L197" s="481"/>
      <c r="M197" s="480"/>
      <c r="N197" s="478"/>
      <c r="O197" s="478"/>
      <c r="P197" s="478"/>
      <c r="Q197" s="481"/>
      <c r="R197" s="480"/>
      <c r="S197" s="478"/>
      <c r="T197" s="478"/>
      <c r="U197" s="478"/>
      <c r="V197" s="478"/>
      <c r="W197" s="478"/>
      <c r="X197" s="48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421"/>
      <c r="BA197" s="762"/>
      <c r="BB197" s="641"/>
      <c r="BC197" s="524"/>
      <c r="BD197" s="510"/>
      <c r="BE197" s="510"/>
      <c r="BF197" s="510"/>
      <c r="BG197" s="528"/>
      <c r="BH197" s="524"/>
      <c r="BI197" s="510"/>
      <c r="BJ197" s="510"/>
      <c r="BK197" s="510"/>
      <c r="BL197" s="528"/>
      <c r="BM197" s="524"/>
      <c r="BN197" s="510"/>
      <c r="BO197" s="510"/>
      <c r="BP197" s="510"/>
      <c r="BQ197" s="528"/>
      <c r="BR197" s="524"/>
      <c r="BS197" s="510"/>
      <c r="BT197" s="510"/>
      <c r="BU197" s="510"/>
      <c r="BV197" s="510"/>
      <c r="BW197" s="510"/>
      <c r="BX197" s="511"/>
      <c r="BY197" s="84"/>
      <c r="BZ197" s="84"/>
      <c r="CA197" s="84"/>
      <c r="CB197" s="84"/>
      <c r="CC197" s="84"/>
      <c r="CD197" s="84"/>
      <c r="CE197" s="84"/>
      <c r="CF197" s="84"/>
      <c r="CG197" s="84"/>
      <c r="CH197" s="84"/>
      <c r="CI197" s="84"/>
      <c r="CJ197" s="84"/>
      <c r="CK197" s="84"/>
      <c r="CL197" s="84"/>
      <c r="CM197" s="84"/>
      <c r="CN197" s="84"/>
      <c r="CO197" s="84"/>
      <c r="CP197" s="84"/>
      <c r="CQ197" s="84"/>
      <c r="CR197" s="84"/>
      <c r="CS197" s="84"/>
      <c r="CT197" s="84"/>
      <c r="CU197" s="84"/>
      <c r="CV197" s="84"/>
      <c r="CW197" s="84"/>
      <c r="CX197" s="84"/>
      <c r="CY197" s="84"/>
      <c r="CZ197" s="84"/>
    </row>
    <row r="198" s="384" customFormat="true" ht="15" customHeight="true" x14ac:dyDescent="0.2">
      <c r="A198" s="635"/>
      <c r="B198" s="454"/>
      <c r="C198" s="480"/>
      <c r="D198" s="478"/>
      <c r="E198" s="478"/>
      <c r="F198" s="478"/>
      <c r="G198" s="482"/>
      <c r="H198" s="479"/>
      <c r="I198" s="478"/>
      <c r="J198" s="478"/>
      <c r="K198" s="478"/>
      <c r="L198" s="481"/>
      <c r="M198" s="480"/>
      <c r="N198" s="478"/>
      <c r="O198" s="478"/>
      <c r="P198" s="478"/>
      <c r="Q198" s="481"/>
      <c r="R198" s="480"/>
      <c r="S198" s="478"/>
      <c r="T198" s="478"/>
      <c r="U198" s="478"/>
      <c r="V198" s="478"/>
      <c r="W198" s="478"/>
      <c r="X198" s="48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421"/>
      <c r="BA198" s="762"/>
      <c r="BB198" s="641"/>
      <c r="BC198" s="524"/>
      <c r="BD198" s="510"/>
      <c r="BE198" s="510"/>
      <c r="BF198" s="510"/>
      <c r="BG198" s="528"/>
      <c r="BH198" s="524"/>
      <c r="BI198" s="510"/>
      <c r="BJ198" s="510"/>
      <c r="BK198" s="510"/>
      <c r="BL198" s="528"/>
      <c r="BM198" s="524"/>
      <c r="BN198" s="510"/>
      <c r="BO198" s="510"/>
      <c r="BP198" s="510"/>
      <c r="BQ198" s="528"/>
      <c r="BR198" s="524"/>
      <c r="BS198" s="510"/>
      <c r="BT198" s="510"/>
      <c r="BU198" s="510"/>
      <c r="BV198" s="510"/>
      <c r="BW198" s="510"/>
      <c r="BX198" s="511"/>
      <c r="BY198" s="84"/>
      <c r="BZ198" s="84"/>
      <c r="CA198" s="84"/>
      <c r="CB198" s="84"/>
      <c r="CC198" s="84"/>
      <c r="CD198" s="84"/>
      <c r="CE198" s="84"/>
      <c r="CF198" s="84"/>
      <c r="CG198" s="84"/>
      <c r="CH198" s="84"/>
      <c r="CI198" s="84"/>
      <c r="CJ198" s="84"/>
      <c r="CK198" s="84"/>
      <c r="CL198" s="84"/>
      <c r="CM198" s="84"/>
      <c r="CN198" s="84"/>
      <c r="CO198" s="84"/>
      <c r="CP198" s="84"/>
      <c r="CQ198" s="84"/>
      <c r="CR198" s="84"/>
      <c r="CS198" s="84"/>
      <c r="CT198" s="84"/>
      <c r="CU198" s="84"/>
      <c r="CV198" s="84"/>
      <c r="CW198" s="84"/>
      <c r="CX198" s="84"/>
      <c r="CY198" s="84"/>
      <c r="CZ198" s="84"/>
    </row>
    <row r="199" s="384" customFormat="true" ht="15" customHeight="true" x14ac:dyDescent="0.2">
      <c r="A199" s="635"/>
      <c r="B199" s="454"/>
      <c r="C199" s="480"/>
      <c r="D199" s="478"/>
      <c r="E199" s="478"/>
      <c r="F199" s="478"/>
      <c r="G199" s="482"/>
      <c r="H199" s="479"/>
      <c r="I199" s="478"/>
      <c r="J199" s="478"/>
      <c r="K199" s="478"/>
      <c r="L199" s="481"/>
      <c r="M199" s="480"/>
      <c r="N199" s="478"/>
      <c r="O199" s="478"/>
      <c r="P199" s="478"/>
      <c r="Q199" s="481"/>
      <c r="R199" s="480"/>
      <c r="S199" s="478"/>
      <c r="T199" s="478"/>
      <c r="U199" s="478"/>
      <c r="V199" s="478"/>
      <c r="W199" s="478"/>
      <c r="X199" s="48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421"/>
      <c r="BA199" s="762"/>
      <c r="BB199" s="641"/>
      <c r="BC199" s="524"/>
      <c r="BD199" s="510"/>
      <c r="BE199" s="510"/>
      <c r="BF199" s="510"/>
      <c r="BG199" s="528"/>
      <c r="BH199" s="524"/>
      <c r="BI199" s="510"/>
      <c r="BJ199" s="510"/>
      <c r="BK199" s="510"/>
      <c r="BL199" s="528"/>
      <c r="BM199" s="524"/>
      <c r="BN199" s="510"/>
      <c r="BO199" s="510"/>
      <c r="BP199" s="510"/>
      <c r="BQ199" s="528"/>
      <c r="BR199" s="524"/>
      <c r="BS199" s="510"/>
      <c r="BT199" s="510"/>
      <c r="BU199" s="510"/>
      <c r="BV199" s="510"/>
      <c r="BW199" s="510"/>
      <c r="BX199" s="511"/>
      <c r="BY199" s="84"/>
      <c r="BZ199" s="84"/>
      <c r="CA199" s="84"/>
      <c r="CB199" s="84"/>
      <c r="CC199" s="84"/>
      <c r="CD199" s="84"/>
      <c r="CE199" s="84"/>
      <c r="CF199" s="84"/>
      <c r="CG199" s="84"/>
      <c r="CH199" s="84"/>
      <c r="CI199" s="84"/>
      <c r="CJ199" s="84"/>
      <c r="CK199" s="84"/>
      <c r="CL199" s="84"/>
      <c r="CM199" s="84"/>
      <c r="CN199" s="84"/>
      <c r="CO199" s="84"/>
      <c r="CP199" s="84"/>
      <c r="CQ199" s="84"/>
      <c r="CR199" s="84"/>
      <c r="CS199" s="84"/>
      <c r="CT199" s="84"/>
      <c r="CU199" s="84"/>
      <c r="CV199" s="84"/>
      <c r="CW199" s="84"/>
      <c r="CX199" s="84"/>
      <c r="CY199" s="84"/>
      <c r="CZ199" s="84"/>
    </row>
    <row r="200" s="384" customFormat="true" ht="15" customHeight="true" x14ac:dyDescent="0.2">
      <c r="A200" s="635"/>
      <c r="B200" s="454"/>
      <c r="C200" s="480"/>
      <c r="D200" s="478"/>
      <c r="E200" s="478"/>
      <c r="F200" s="478"/>
      <c r="G200" s="482"/>
      <c r="H200" s="479"/>
      <c r="I200" s="478"/>
      <c r="J200" s="478"/>
      <c r="K200" s="478"/>
      <c r="L200" s="481"/>
      <c r="M200" s="480"/>
      <c r="N200" s="478"/>
      <c r="O200" s="478"/>
      <c r="P200" s="478"/>
      <c r="Q200" s="481"/>
      <c r="R200" s="480"/>
      <c r="S200" s="478"/>
      <c r="T200" s="478"/>
      <c r="U200" s="478"/>
      <c r="V200" s="478"/>
      <c r="W200" s="478"/>
      <c r="X200" s="48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421"/>
      <c r="BA200" s="762"/>
      <c r="BB200" s="641"/>
      <c r="BC200" s="524"/>
      <c r="BD200" s="510"/>
      <c r="BE200" s="510"/>
      <c r="BF200" s="510"/>
      <c r="BG200" s="528"/>
      <c r="BH200" s="524"/>
      <c r="BI200" s="510"/>
      <c r="BJ200" s="510"/>
      <c r="BK200" s="510"/>
      <c r="BL200" s="528"/>
      <c r="BM200" s="524"/>
      <c r="BN200" s="510"/>
      <c r="BO200" s="510"/>
      <c r="BP200" s="510"/>
      <c r="BQ200" s="528"/>
      <c r="BR200" s="524"/>
      <c r="BS200" s="510"/>
      <c r="BT200" s="510"/>
      <c r="BU200" s="510"/>
      <c r="BV200" s="510"/>
      <c r="BW200" s="510"/>
      <c r="BX200" s="511"/>
      <c r="BY200" s="84"/>
      <c r="BZ200" s="84"/>
      <c r="CA200" s="84"/>
      <c r="CB200" s="84"/>
      <c r="CC200" s="84"/>
      <c r="CD200" s="84"/>
      <c r="CE200" s="84"/>
      <c r="CF200" s="84"/>
      <c r="CG200" s="84"/>
      <c r="CH200" s="84"/>
      <c r="CI200" s="84"/>
      <c r="CJ200" s="84"/>
      <c r="CK200" s="84"/>
      <c r="CL200" s="84"/>
      <c r="CM200" s="84"/>
      <c r="CN200" s="84"/>
      <c r="CO200" s="84"/>
      <c r="CP200" s="84"/>
      <c r="CQ200" s="84"/>
      <c r="CR200" s="84"/>
      <c r="CS200" s="84"/>
      <c r="CT200" s="84"/>
      <c r="CU200" s="84"/>
      <c r="CV200" s="84"/>
      <c r="CW200" s="84"/>
      <c r="CX200" s="84"/>
      <c r="CY200" s="84"/>
      <c r="CZ200" s="84"/>
    </row>
    <row r="201" s="384" customFormat="true" ht="15" customHeight="true" x14ac:dyDescent="0.2">
      <c r="A201" s="635"/>
      <c r="B201" s="454"/>
      <c r="C201" s="480"/>
      <c r="D201" s="478"/>
      <c r="E201" s="478"/>
      <c r="F201" s="478"/>
      <c r="G201" s="482"/>
      <c r="H201" s="479"/>
      <c r="I201" s="478"/>
      <c r="J201" s="478"/>
      <c r="K201" s="478"/>
      <c r="L201" s="481"/>
      <c r="M201" s="480"/>
      <c r="N201" s="478"/>
      <c r="O201" s="478"/>
      <c r="P201" s="478"/>
      <c r="Q201" s="481"/>
      <c r="R201" s="480"/>
      <c r="S201" s="478"/>
      <c r="T201" s="478"/>
      <c r="U201" s="478"/>
      <c r="V201" s="478"/>
      <c r="W201" s="478"/>
      <c r="X201" s="48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421"/>
      <c r="BA201" s="762"/>
      <c r="BB201" s="641"/>
      <c r="BC201" s="524"/>
      <c r="BD201" s="510"/>
      <c r="BE201" s="510"/>
      <c r="BF201" s="510"/>
      <c r="BG201" s="528"/>
      <c r="BH201" s="524"/>
      <c r="BI201" s="510"/>
      <c r="BJ201" s="510"/>
      <c r="BK201" s="510"/>
      <c r="BL201" s="528"/>
      <c r="BM201" s="524"/>
      <c r="BN201" s="510"/>
      <c r="BO201" s="510"/>
      <c r="BP201" s="510"/>
      <c r="BQ201" s="528"/>
      <c r="BR201" s="524"/>
      <c r="BS201" s="510"/>
      <c r="BT201" s="510"/>
      <c r="BU201" s="510"/>
      <c r="BV201" s="510"/>
      <c r="BW201" s="510"/>
      <c r="BX201" s="511"/>
      <c r="BY201" s="84"/>
      <c r="BZ201" s="84"/>
      <c r="CA201" s="84"/>
      <c r="CB201" s="84"/>
      <c r="CC201" s="84"/>
      <c r="CD201" s="84"/>
      <c r="CE201" s="84"/>
      <c r="CF201" s="84"/>
      <c r="CG201" s="84"/>
      <c r="CH201" s="84"/>
      <c r="CI201" s="84"/>
      <c r="CJ201" s="84"/>
      <c r="CK201" s="84"/>
      <c r="CL201" s="84"/>
      <c r="CM201" s="84"/>
      <c r="CN201" s="84"/>
      <c r="CO201" s="84"/>
      <c r="CP201" s="84"/>
      <c r="CQ201" s="84"/>
      <c r="CR201" s="84"/>
      <c r="CS201" s="84"/>
      <c r="CT201" s="84"/>
      <c r="CU201" s="84"/>
      <c r="CV201" s="84"/>
      <c r="CW201" s="84"/>
      <c r="CX201" s="84"/>
      <c r="CY201" s="84"/>
      <c r="CZ201" s="84"/>
    </row>
    <row r="202" s="384" customFormat="true" ht="15" customHeight="true" x14ac:dyDescent="0.2">
      <c r="A202" s="635"/>
      <c r="B202" s="454"/>
      <c r="C202" s="480"/>
      <c r="D202" s="478"/>
      <c r="E202" s="478"/>
      <c r="F202" s="478"/>
      <c r="G202" s="482"/>
      <c r="H202" s="479"/>
      <c r="I202" s="478"/>
      <c r="J202" s="478"/>
      <c r="K202" s="478"/>
      <c r="L202" s="481"/>
      <c r="M202" s="480"/>
      <c r="N202" s="478"/>
      <c r="O202" s="478"/>
      <c r="P202" s="478"/>
      <c r="Q202" s="481"/>
      <c r="R202" s="480"/>
      <c r="S202" s="478"/>
      <c r="T202" s="478"/>
      <c r="U202" s="478"/>
      <c r="V202" s="478"/>
      <c r="W202" s="478"/>
      <c r="X202" s="48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421"/>
      <c r="BA202" s="762"/>
      <c r="BB202" s="641"/>
      <c r="BC202" s="524"/>
      <c r="BD202" s="510"/>
      <c r="BE202" s="510"/>
      <c r="BF202" s="510"/>
      <c r="BG202" s="528"/>
      <c r="BH202" s="524"/>
      <c r="BI202" s="510"/>
      <c r="BJ202" s="510"/>
      <c r="BK202" s="510"/>
      <c r="BL202" s="528"/>
      <c r="BM202" s="524"/>
      <c r="BN202" s="510"/>
      <c r="BO202" s="510"/>
      <c r="BP202" s="510"/>
      <c r="BQ202" s="528"/>
      <c r="BR202" s="524"/>
      <c r="BS202" s="510"/>
      <c r="BT202" s="510"/>
      <c r="BU202" s="510"/>
      <c r="BV202" s="510"/>
      <c r="BW202" s="510"/>
      <c r="BX202" s="511"/>
      <c r="BY202" s="84"/>
      <c r="BZ202" s="84"/>
      <c r="CA202" s="84"/>
      <c r="CB202" s="84"/>
      <c r="CC202" s="84"/>
      <c r="CD202" s="84"/>
      <c r="CE202" s="84"/>
      <c r="CF202" s="84"/>
      <c r="CG202" s="84"/>
      <c r="CH202" s="84"/>
      <c r="CI202" s="84"/>
      <c r="CJ202" s="84"/>
      <c r="CK202" s="84"/>
      <c r="CL202" s="84"/>
      <c r="CM202" s="84"/>
      <c r="CN202" s="84"/>
      <c r="CO202" s="84"/>
      <c r="CP202" s="84"/>
      <c r="CQ202" s="84"/>
      <c r="CR202" s="84"/>
      <c r="CS202" s="84"/>
      <c r="CT202" s="84"/>
      <c r="CU202" s="84"/>
      <c r="CV202" s="84"/>
      <c r="CW202" s="84"/>
      <c r="CX202" s="84"/>
      <c r="CY202" s="84"/>
      <c r="CZ202" s="84"/>
    </row>
    <row r="203" s="384" customFormat="true" ht="15" customHeight="true" x14ac:dyDescent="0.2">
      <c r="A203" s="635"/>
      <c r="B203" s="454"/>
      <c r="C203" s="480"/>
      <c r="D203" s="478"/>
      <c r="E203" s="478"/>
      <c r="F203" s="478"/>
      <c r="G203" s="482"/>
      <c r="H203" s="479"/>
      <c r="I203" s="478"/>
      <c r="J203" s="478"/>
      <c r="K203" s="478"/>
      <c r="L203" s="481"/>
      <c r="M203" s="480"/>
      <c r="N203" s="478"/>
      <c r="O203" s="478"/>
      <c r="P203" s="478"/>
      <c r="Q203" s="481"/>
      <c r="R203" s="480"/>
      <c r="S203" s="478"/>
      <c r="T203" s="478"/>
      <c r="U203" s="478"/>
      <c r="V203" s="478"/>
      <c r="W203" s="478"/>
      <c r="X203" s="48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421"/>
      <c r="BA203" s="762"/>
      <c r="BB203" s="641"/>
      <c r="BC203" s="524"/>
      <c r="BD203" s="510"/>
      <c r="BE203" s="510"/>
      <c r="BF203" s="510"/>
      <c r="BG203" s="528"/>
      <c r="BH203" s="524"/>
      <c r="BI203" s="510"/>
      <c r="BJ203" s="510"/>
      <c r="BK203" s="510"/>
      <c r="BL203" s="528"/>
      <c r="BM203" s="524"/>
      <c r="BN203" s="510"/>
      <c r="BO203" s="510"/>
      <c r="BP203" s="510"/>
      <c r="BQ203" s="528"/>
      <c r="BR203" s="524"/>
      <c r="BS203" s="510"/>
      <c r="BT203" s="510"/>
      <c r="BU203" s="510"/>
      <c r="BV203" s="510"/>
      <c r="BW203" s="510"/>
      <c r="BX203" s="511"/>
      <c r="BY203" s="84"/>
      <c r="BZ203" s="84"/>
      <c r="CA203" s="84"/>
      <c r="CB203" s="84"/>
      <c r="CC203" s="84"/>
      <c r="CD203" s="84"/>
      <c r="CE203" s="84"/>
      <c r="CF203" s="84"/>
      <c r="CG203" s="84"/>
      <c r="CH203" s="84"/>
      <c r="CI203" s="84"/>
      <c r="CJ203" s="84"/>
      <c r="CK203" s="84"/>
      <c r="CL203" s="84"/>
      <c r="CM203" s="84"/>
      <c r="CN203" s="84"/>
      <c r="CO203" s="84"/>
      <c r="CP203" s="84"/>
      <c r="CQ203" s="84"/>
      <c r="CR203" s="84"/>
      <c r="CS203" s="84"/>
      <c r="CT203" s="84"/>
      <c r="CU203" s="84"/>
      <c r="CV203" s="84"/>
      <c r="CW203" s="84"/>
      <c r="CX203" s="84"/>
      <c r="CY203" s="84"/>
      <c r="CZ203" s="84"/>
    </row>
    <row r="204" s="384" customFormat="true" ht="15" customHeight="true" x14ac:dyDescent="0.2">
      <c r="A204" s="635"/>
      <c r="B204" s="454"/>
      <c r="C204" s="480"/>
      <c r="D204" s="478"/>
      <c r="E204" s="478"/>
      <c r="F204" s="478"/>
      <c r="G204" s="482"/>
      <c r="H204" s="479"/>
      <c r="I204" s="478"/>
      <c r="J204" s="478"/>
      <c r="K204" s="478"/>
      <c r="L204" s="481"/>
      <c r="M204" s="480"/>
      <c r="N204" s="478"/>
      <c r="O204" s="478"/>
      <c r="P204" s="478"/>
      <c r="Q204" s="481"/>
      <c r="R204" s="480"/>
      <c r="S204" s="478"/>
      <c r="T204" s="478"/>
      <c r="U204" s="478"/>
      <c r="V204" s="478"/>
      <c r="W204" s="478"/>
      <c r="X204" s="48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421"/>
      <c r="BA204" s="762"/>
      <c r="BB204" s="641"/>
      <c r="BC204" s="524"/>
      <c r="BD204" s="510"/>
      <c r="BE204" s="510"/>
      <c r="BF204" s="510"/>
      <c r="BG204" s="528"/>
      <c r="BH204" s="524"/>
      <c r="BI204" s="510"/>
      <c r="BJ204" s="510"/>
      <c r="BK204" s="510"/>
      <c r="BL204" s="528"/>
      <c r="BM204" s="524"/>
      <c r="BN204" s="510"/>
      <c r="BO204" s="510"/>
      <c r="BP204" s="510"/>
      <c r="BQ204" s="528"/>
      <c r="BR204" s="524"/>
      <c r="BS204" s="510"/>
      <c r="BT204" s="510"/>
      <c r="BU204" s="510"/>
      <c r="BV204" s="510"/>
      <c r="BW204" s="510"/>
      <c r="BX204" s="511"/>
      <c r="BY204" s="84"/>
      <c r="BZ204" s="84"/>
      <c r="CA204" s="84"/>
      <c r="CB204" s="84"/>
      <c r="CC204" s="84"/>
      <c r="CD204" s="84"/>
      <c r="CE204" s="84"/>
      <c r="CF204" s="84"/>
      <c r="CG204" s="84"/>
      <c r="CH204" s="84"/>
      <c r="CI204" s="84"/>
      <c r="CJ204" s="84"/>
      <c r="CK204" s="84"/>
      <c r="CL204" s="84"/>
      <c r="CM204" s="84"/>
      <c r="CN204" s="84"/>
      <c r="CO204" s="84"/>
      <c r="CP204" s="84"/>
      <c r="CQ204" s="84"/>
      <c r="CR204" s="84"/>
      <c r="CS204" s="84"/>
      <c r="CT204" s="84"/>
      <c r="CU204" s="84"/>
      <c r="CV204" s="84"/>
      <c r="CW204" s="84"/>
      <c r="CX204" s="84"/>
      <c r="CY204" s="84"/>
      <c r="CZ204" s="84"/>
    </row>
    <row r="205" s="384" customFormat="true" ht="15" customHeight="true" x14ac:dyDescent="0.2">
      <c r="A205" s="631"/>
      <c r="B205" s="455"/>
      <c r="C205" s="485"/>
      <c r="D205" s="483"/>
      <c r="E205" s="483"/>
      <c r="F205" s="483"/>
      <c r="G205" s="487"/>
      <c r="H205" s="484"/>
      <c r="I205" s="483"/>
      <c r="J205" s="483"/>
      <c r="K205" s="483"/>
      <c r="L205" s="486"/>
      <c r="M205" s="485"/>
      <c r="N205" s="483"/>
      <c r="O205" s="483"/>
      <c r="P205" s="483"/>
      <c r="Q205" s="486"/>
      <c r="R205" s="485"/>
      <c r="S205" s="483"/>
      <c r="T205" s="483"/>
      <c r="U205" s="483"/>
      <c r="V205" s="483"/>
      <c r="W205" s="483"/>
      <c r="X205" s="486"/>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421"/>
      <c r="BA205" s="762"/>
      <c r="BB205" s="641"/>
      <c r="BC205" s="527"/>
      <c r="BD205" s="526"/>
      <c r="BE205" s="526"/>
      <c r="BF205" s="526"/>
      <c r="BG205" s="530"/>
      <c r="BH205" s="527"/>
      <c r="BI205" s="526"/>
      <c r="BJ205" s="526"/>
      <c r="BK205" s="526"/>
      <c r="BL205" s="530"/>
      <c r="BM205" s="527"/>
      <c r="BN205" s="526"/>
      <c r="BO205" s="526"/>
      <c r="BP205" s="526"/>
      <c r="BQ205" s="530"/>
      <c r="BR205" s="527"/>
      <c r="BS205" s="526"/>
      <c r="BT205" s="526"/>
      <c r="BU205" s="526"/>
      <c r="BV205" s="526"/>
      <c r="BW205" s="526"/>
      <c r="BX205" s="529"/>
      <c r="BY205" s="84"/>
      <c r="BZ205" s="84"/>
      <c r="CA205" s="84"/>
      <c r="CB205" s="84"/>
      <c r="CC205" s="84"/>
      <c r="CD205" s="84"/>
      <c r="CE205" s="84"/>
      <c r="CF205" s="84"/>
      <c r="CG205" s="84"/>
      <c r="CH205" s="84"/>
      <c r="CI205" s="84"/>
      <c r="CJ205" s="84"/>
      <c r="CK205" s="84"/>
      <c r="CL205" s="84"/>
      <c r="CM205" s="84"/>
      <c r="CN205" s="84"/>
      <c r="CO205" s="84"/>
      <c r="CP205" s="84"/>
      <c r="CQ205" s="84"/>
      <c r="CR205" s="84"/>
      <c r="CS205" s="84"/>
      <c r="CT205" s="84"/>
      <c r="CU205" s="84"/>
      <c r="CV205" s="84"/>
      <c r="CW205" s="84"/>
      <c r="CX205" s="84"/>
      <c r="CY205" s="84"/>
      <c r="CZ205" s="84"/>
    </row>
    <row r="206" s="384" customFormat="true" ht="250.15" customHeight="true" x14ac:dyDescent="0.2">
      <c r="A206" s="386"/>
      <c r="B206" s="386"/>
      <c r="C206" s="386"/>
      <c r="D206" s="386"/>
      <c r="E206" s="386"/>
      <c r="F206" s="386"/>
      <c r="G206" s="386"/>
      <c r="H206" s="386"/>
      <c r="I206" s="386"/>
      <c r="J206" s="386"/>
      <c r="K206" s="386"/>
      <c r="L206" s="386"/>
      <c r="M206" s="386"/>
      <c r="N206" s="386"/>
      <c r="O206" s="386"/>
      <c r="P206" s="386"/>
      <c r="Q206" s="386"/>
      <c r="R206" s="571"/>
      <c r="S206" s="386"/>
      <c r="T206" s="386"/>
      <c r="U206" s="386"/>
      <c r="V206" s="386"/>
      <c r="W206" s="386"/>
      <c r="X206" s="386"/>
      <c r="Y206" s="421"/>
      <c r="Z206" s="421"/>
      <c r="AA206" s="421"/>
      <c r="AB206" s="421"/>
      <c r="AC206" s="421"/>
      <c r="AD206" s="421"/>
      <c r="AE206" s="421"/>
      <c r="AF206" s="421"/>
      <c r="AG206" s="421"/>
      <c r="AH206" s="421"/>
      <c r="AI206" s="421"/>
      <c r="AJ206" s="421"/>
      <c r="AK206" s="421"/>
      <c r="AL206" s="421"/>
      <c r="AM206" s="421"/>
      <c r="AN206" s="421"/>
      <c r="AO206" s="421"/>
      <c r="AP206" s="421"/>
      <c r="AQ206" s="421"/>
      <c r="AR206" s="421"/>
      <c r="AS206" s="421"/>
      <c r="AT206" s="421"/>
      <c r="AU206" s="421"/>
      <c r="AV206" s="421"/>
      <c r="AW206" s="421"/>
      <c r="AX206" s="421"/>
      <c r="AY206" s="421"/>
      <c r="AZ206" s="421"/>
      <c r="BA206" s="386"/>
      <c r="BX206" s="386"/>
      <c r="BY206" s="421"/>
      <c r="BZ206" s="421"/>
      <c r="CA206" s="421"/>
      <c r="CB206" s="421"/>
      <c r="CC206" s="421"/>
      <c r="CD206" s="421"/>
      <c r="CE206" s="421"/>
      <c r="CF206" s="421"/>
      <c r="CG206" s="421"/>
      <c r="CH206" s="421"/>
      <c r="CI206" s="421"/>
      <c r="CJ206" s="421"/>
      <c r="CK206" s="421"/>
      <c r="CL206" s="421"/>
      <c r="CM206" s="421"/>
      <c r="CN206" s="421"/>
      <c r="CO206" s="421"/>
      <c r="CP206" s="421"/>
      <c r="CQ206" s="421"/>
      <c r="CR206" s="421"/>
      <c r="CS206" s="421"/>
      <c r="CT206" s="421"/>
      <c r="CU206" s="421"/>
      <c r="CV206" s="421"/>
      <c r="CW206" s="421"/>
      <c r="CX206" s="421"/>
      <c r="CY206" s="421"/>
      <c r="CZ206" s="421"/>
    </row>
    <row r="207" s="377" customFormat="true" ht="18" customHeight="true" x14ac:dyDescent="0.2">
      <c r="A207" s="388"/>
      <c r="B207" s="388"/>
      <c r="C207" s="388"/>
      <c r="D207" s="388"/>
      <c r="E207" s="388"/>
      <c r="F207" s="388"/>
      <c r="G207" s="388"/>
      <c r="Y207" s="417"/>
      <c r="Z207" s="417"/>
      <c r="AA207" s="417"/>
      <c r="AB207" s="417"/>
      <c r="AC207" s="417"/>
      <c r="AD207" s="417"/>
      <c r="AE207" s="417"/>
      <c r="AF207" s="417"/>
      <c r="AG207" s="417"/>
      <c r="AH207" s="417"/>
      <c r="AI207" s="417"/>
      <c r="AJ207" s="417"/>
      <c r="AK207" s="417"/>
      <c r="AL207" s="417"/>
      <c r="AM207" s="417"/>
      <c r="AN207" s="417"/>
      <c r="AO207" s="417"/>
      <c r="AP207" s="417"/>
      <c r="AQ207" s="417"/>
      <c r="AR207" s="417"/>
      <c r="AS207" s="417"/>
      <c r="AT207" s="417"/>
      <c r="AU207" s="417"/>
      <c r="AV207" s="417"/>
      <c r="AW207" s="417"/>
      <c r="AX207" s="417"/>
      <c r="AY207" s="417"/>
      <c r="AZ207" s="417"/>
      <c r="BB207" s="388"/>
      <c r="BY207" s="417"/>
      <c r="BZ207" s="417"/>
      <c r="CA207" s="417"/>
      <c r="CB207" s="417"/>
      <c r="CC207" s="417"/>
      <c r="CD207" s="417"/>
      <c r="CE207" s="417"/>
      <c r="CF207" s="417"/>
      <c r="CG207" s="417"/>
      <c r="CH207" s="417"/>
      <c r="CI207" s="417"/>
      <c r="CJ207" s="417"/>
      <c r="CK207" s="417"/>
      <c r="CL207" s="417"/>
      <c r="CM207" s="417"/>
      <c r="CN207" s="417"/>
      <c r="CO207" s="417"/>
      <c r="CP207" s="417"/>
      <c r="CQ207" s="417"/>
      <c r="CR207" s="417"/>
      <c r="CS207" s="417"/>
      <c r="CT207" s="417"/>
      <c r="CU207" s="417"/>
      <c r="CV207" s="417"/>
      <c r="CW207" s="417"/>
      <c r="CX207" s="417"/>
      <c r="CY207" s="417"/>
      <c r="CZ207" s="417"/>
    </row>
    <row r="208" s="377" customFormat="true" ht="22.5" customHeight="true" x14ac:dyDescent="0.35">
      <c r="A208" s="865" t="str">
        <f>A1026</f>
        <v>Central African Republic</v>
      </c>
      <c r="B208" s="866"/>
      <c r="C208" s="388"/>
      <c r="D208" s="388"/>
      <c r="E208" s="388"/>
      <c r="F208" s="388"/>
      <c r="G208" s="388"/>
      <c r="R208" s="517"/>
      <c r="Y208" s="417"/>
      <c r="Z208" s="417"/>
      <c r="AA208" s="417"/>
      <c r="AB208" s="417"/>
      <c r="AC208" s="417"/>
      <c r="AD208" s="417"/>
      <c r="AE208" s="417"/>
      <c r="AF208" s="417"/>
      <c r="AG208" s="417"/>
      <c r="AH208" s="417"/>
      <c r="AI208" s="417"/>
      <c r="AJ208" s="417"/>
      <c r="AK208" s="417"/>
      <c r="AL208" s="417"/>
      <c r="AM208" s="417"/>
      <c r="AN208" s="417"/>
      <c r="AO208" s="417"/>
      <c r="AP208" s="417"/>
      <c r="AQ208" s="417"/>
      <c r="AR208" s="417"/>
      <c r="AS208" s="417"/>
      <c r="AT208" s="417"/>
      <c r="AU208" s="417"/>
      <c r="AV208" s="417"/>
      <c r="AW208" s="417"/>
      <c r="AX208" s="417"/>
      <c r="AY208" s="417"/>
      <c r="AZ208" s="417"/>
      <c r="BB208" s="388"/>
      <c r="BY208" s="417"/>
      <c r="BZ208" s="417"/>
      <c r="CA208" s="417"/>
      <c r="CB208" s="417"/>
      <c r="CC208" s="417"/>
      <c r="CD208" s="417"/>
      <c r="CE208" s="417"/>
      <c r="CF208" s="417"/>
      <c r="CG208" s="417"/>
      <c r="CH208" s="417"/>
      <c r="CI208" s="417"/>
      <c r="CJ208" s="417"/>
      <c r="CK208" s="417"/>
      <c r="CL208" s="417"/>
      <c r="CM208" s="417"/>
      <c r="CN208" s="417"/>
      <c r="CO208" s="417"/>
      <c r="CP208" s="417"/>
      <c r="CQ208" s="417"/>
      <c r="CR208" s="417"/>
      <c r="CS208" s="417"/>
      <c r="CT208" s="417"/>
      <c r="CU208" s="417"/>
      <c r="CV208" s="417"/>
      <c r="CW208" s="417"/>
      <c r="CX208" s="417"/>
      <c r="CY208" s="417"/>
      <c r="CZ208" s="417"/>
    </row>
    <row r="209" s="377" customFormat="true" ht="22.5" customHeight="true" x14ac:dyDescent="0.35">
      <c r="A209" s="392" t="str">
        <f>A1034</f>
        <v>2019</v>
      </c>
      <c r="B209" s="393"/>
      <c r="C209" s="388"/>
      <c r="D209" s="388"/>
      <c r="E209" s="388"/>
      <c r="F209" s="388"/>
      <c r="G209" s="388"/>
      <c r="R209" s="517"/>
      <c r="Y209" s="417"/>
      <c r="Z209" s="417"/>
      <c r="AA209" s="417"/>
      <c r="AB209" s="417"/>
      <c r="AC209" s="417"/>
      <c r="AD209" s="417"/>
      <c r="AE209" s="417"/>
      <c r="AF209" s="417"/>
      <c r="AG209" s="417"/>
      <c r="AH209" s="417"/>
      <c r="AI209" s="417"/>
      <c r="AJ209" s="417"/>
      <c r="AK209" s="417"/>
      <c r="AL209" s="417"/>
      <c r="AM209" s="417"/>
      <c r="AN209" s="417"/>
      <c r="AO209" s="417"/>
      <c r="AP209" s="417"/>
      <c r="AQ209" s="417"/>
      <c r="AR209" s="417"/>
      <c r="AS209" s="417"/>
      <c r="AT209" s="417"/>
      <c r="AU209" s="417"/>
      <c r="AV209" s="417"/>
      <c r="AW209" s="417"/>
      <c r="AX209" s="417"/>
      <c r="AY209" s="417"/>
      <c r="AZ209" s="417"/>
      <c r="BB209" s="388"/>
      <c r="BY209" s="417"/>
      <c r="BZ209" s="417"/>
      <c r="CA209" s="417"/>
      <c r="CB209" s="417"/>
      <c r="CC209" s="417"/>
      <c r="CD209" s="417"/>
      <c r="CE209" s="417"/>
      <c r="CF209" s="417"/>
      <c r="CG209" s="417"/>
      <c r="CH209" s="417"/>
      <c r="CI209" s="417"/>
      <c r="CJ209" s="417"/>
      <c r="CK209" s="417"/>
      <c r="CL209" s="417"/>
      <c r="CM209" s="417"/>
      <c r="CN209" s="417"/>
      <c r="CO209" s="417"/>
      <c r="CP209" s="417"/>
      <c r="CQ209" s="417"/>
      <c r="CR209" s="417"/>
      <c r="CS209" s="417"/>
      <c r="CT209" s="417"/>
      <c r="CU209" s="417"/>
      <c r="CV209" s="417"/>
      <c r="CW209" s="417"/>
      <c r="CX209" s="417"/>
      <c r="CY209" s="417"/>
      <c r="CZ209" s="417"/>
    </row>
    <row r="210" s="377" customFormat="true" ht="22.5" customHeight="true" x14ac:dyDescent="0.35">
      <c r="A210" s="634" t="s">
        <v>112</v>
      </c>
      <c r="B210" s="395"/>
      <c r="C210" s="388"/>
      <c r="D210" s="388"/>
      <c r="E210" s="388"/>
      <c r="F210" s="388"/>
      <c r="G210" s="388"/>
      <c r="R210" s="517"/>
      <c r="Y210" s="417"/>
      <c r="Z210" s="417"/>
      <c r="AA210" s="417"/>
      <c r="AB210" s="417"/>
      <c r="AC210" s="417"/>
      <c r="AD210" s="417"/>
      <c r="AE210" s="417"/>
      <c r="AF210" s="417"/>
      <c r="AG210" s="417"/>
      <c r="AH210" s="417"/>
      <c r="AI210" s="417"/>
      <c r="AJ210" s="417"/>
      <c r="AK210" s="417"/>
      <c r="AL210" s="417"/>
      <c r="AM210" s="417"/>
      <c r="AN210" s="417"/>
      <c r="AO210" s="417"/>
      <c r="AP210" s="417"/>
      <c r="AQ210" s="417"/>
      <c r="AR210" s="417"/>
      <c r="AS210" s="417"/>
      <c r="AT210" s="417"/>
      <c r="AU210" s="417"/>
      <c r="AV210" s="417"/>
      <c r="AW210" s="417"/>
      <c r="AX210" s="417"/>
      <c r="AY210" s="417"/>
      <c r="AZ210" s="417"/>
      <c r="BB210" s="388"/>
      <c r="BY210" s="417"/>
      <c r="BZ210" s="417"/>
      <c r="CA210" s="417"/>
      <c r="CB210" s="417"/>
      <c r="CC210" s="417"/>
      <c r="CD210" s="417"/>
      <c r="CE210" s="417"/>
      <c r="CF210" s="417"/>
      <c r="CG210" s="417"/>
      <c r="CH210" s="417"/>
      <c r="CI210" s="417"/>
      <c r="CJ210" s="417"/>
      <c r="CK210" s="417"/>
      <c r="CL210" s="417"/>
      <c r="CM210" s="417"/>
      <c r="CN210" s="417"/>
      <c r="CO210" s="417"/>
      <c r="CP210" s="417"/>
      <c r="CQ210" s="417"/>
      <c r="CR210" s="417"/>
      <c r="CS210" s="417"/>
      <c r="CT210" s="417"/>
      <c r="CU210" s="417"/>
      <c r="CV210" s="417"/>
      <c r="CW210" s="417"/>
      <c r="CX210" s="417"/>
      <c r="CY210" s="417"/>
      <c r="CZ210" s="417"/>
    </row>
    <row r="211" s="377" customFormat="true" ht="20.1" customHeight="true" x14ac:dyDescent="0.35">
      <c r="A211" s="397" t="s">
        <v>97</v>
      </c>
      <c r="B211" s="393"/>
      <c r="C211" s="388"/>
      <c r="D211" s="388"/>
      <c r="E211" s="388"/>
      <c r="F211" s="388"/>
      <c r="G211" s="388"/>
      <c r="R211" s="517"/>
      <c r="Y211" s="417"/>
      <c r="Z211" s="417"/>
      <c r="AA211" s="417"/>
      <c r="AB211" s="417"/>
      <c r="AC211" s="417"/>
      <c r="AD211" s="417"/>
      <c r="AE211" s="417"/>
      <c r="AF211" s="417"/>
      <c r="AG211" s="417"/>
      <c r="AH211" s="417"/>
      <c r="AI211" s="417"/>
      <c r="AJ211" s="417"/>
      <c r="AK211" s="417"/>
      <c r="AL211" s="417"/>
      <c r="AM211" s="417"/>
      <c r="AN211" s="417"/>
      <c r="AO211" s="417"/>
      <c r="AP211" s="417"/>
      <c r="AQ211" s="417"/>
      <c r="AR211" s="417"/>
      <c r="AS211" s="417"/>
      <c r="AT211" s="417"/>
      <c r="AU211" s="417"/>
      <c r="AV211" s="417"/>
      <c r="AW211" s="417"/>
      <c r="AX211" s="417"/>
      <c r="AY211" s="417"/>
      <c r="AZ211" s="417"/>
      <c r="BB211" s="388"/>
      <c r="BY211" s="417"/>
      <c r="BZ211" s="417"/>
      <c r="CA211" s="417"/>
      <c r="CB211" s="417"/>
      <c r="CC211" s="417"/>
      <c r="CD211" s="417"/>
      <c r="CE211" s="417"/>
      <c r="CF211" s="417"/>
      <c r="CG211" s="417"/>
      <c r="CH211" s="417"/>
      <c r="CI211" s="417"/>
      <c r="CJ211" s="417"/>
      <c r="CK211" s="417"/>
      <c r="CL211" s="417"/>
      <c r="CM211" s="417"/>
      <c r="CN211" s="417"/>
      <c r="CO211" s="417"/>
      <c r="CP211" s="417"/>
      <c r="CQ211" s="417"/>
      <c r="CR211" s="417"/>
      <c r="CS211" s="417"/>
      <c r="CT211" s="417"/>
      <c r="CU211" s="417"/>
      <c r="CV211" s="417"/>
      <c r="CW211" s="417"/>
      <c r="CX211" s="417"/>
      <c r="CY211" s="417"/>
      <c r="CZ211" s="417"/>
    </row>
    <row r="212" s="377" customFormat="true" ht="15" customHeight="true" x14ac:dyDescent="0.2">
      <c r="A212" s="638" t="s">
        <v>98</v>
      </c>
      <c r="B212" s="430"/>
      <c r="C212" s="388"/>
      <c r="D212" s="388"/>
      <c r="E212" s="388"/>
      <c r="F212" s="388"/>
      <c r="G212" s="388"/>
      <c r="R212" s="517"/>
      <c r="Y212" s="417"/>
      <c r="Z212" s="417"/>
      <c r="AA212" s="417"/>
      <c r="AB212" s="417"/>
      <c r="AC212" s="417"/>
      <c r="AD212" s="417"/>
      <c r="AE212" s="417"/>
      <c r="AF212" s="417"/>
      <c r="AG212" s="417"/>
      <c r="AH212" s="417"/>
      <c r="AI212" s="417"/>
      <c r="AJ212" s="417"/>
      <c r="AK212" s="417"/>
      <c r="AL212" s="417"/>
      <c r="AM212" s="417"/>
      <c r="AN212" s="417"/>
      <c r="AO212" s="417"/>
      <c r="AP212" s="417"/>
      <c r="AQ212" s="417"/>
      <c r="AR212" s="417"/>
      <c r="AS212" s="417"/>
      <c r="AT212" s="417"/>
      <c r="AU212" s="417"/>
      <c r="AV212" s="417"/>
      <c r="AW212" s="417"/>
      <c r="AX212" s="417"/>
      <c r="AY212" s="417"/>
      <c r="AZ212" s="417"/>
      <c r="BB212" s="388"/>
      <c r="BY212" s="417"/>
      <c r="BZ212" s="417"/>
      <c r="CA212" s="417"/>
      <c r="CB212" s="417"/>
      <c r="CC212" s="417"/>
      <c r="CD212" s="417"/>
      <c r="CE212" s="417"/>
      <c r="CF212" s="417"/>
      <c r="CG212" s="417"/>
      <c r="CH212" s="417"/>
      <c r="CI212" s="417"/>
      <c r="CJ212" s="417"/>
      <c r="CK212" s="417"/>
      <c r="CL212" s="417"/>
      <c r="CM212" s="417"/>
      <c r="CN212" s="417"/>
      <c r="CO212" s="417"/>
      <c r="CP212" s="417"/>
      <c r="CQ212" s="417"/>
      <c r="CR212" s="417"/>
      <c r="CS212" s="417"/>
      <c r="CT212" s="417"/>
      <c r="CU212" s="417"/>
      <c r="CV212" s="417"/>
      <c r="CW212" s="417"/>
      <c r="CX212" s="417"/>
      <c r="CY212" s="417"/>
      <c r="CZ212" s="417"/>
    </row>
    <row r="213" s="377" customFormat="true" ht="15" customHeight="true" x14ac:dyDescent="0.2">
      <c r="A213" s="406" t="s">
        <v>41</v>
      </c>
      <c r="B213" s="405"/>
      <c r="C213" s="388"/>
      <c r="D213" s="388"/>
      <c r="E213" s="388"/>
      <c r="F213" s="388"/>
      <c r="G213" s="388"/>
      <c r="R213" s="517"/>
      <c r="Y213" s="417"/>
      <c r="Z213" s="417"/>
      <c r="AA213" s="417"/>
      <c r="AB213" s="417"/>
      <c r="AC213" s="417"/>
      <c r="AD213" s="417"/>
      <c r="AE213" s="417"/>
      <c r="AF213" s="417"/>
      <c r="AG213" s="417"/>
      <c r="AH213" s="417"/>
      <c r="AI213" s="417"/>
      <c r="AJ213" s="417"/>
      <c r="AK213" s="417"/>
      <c r="AL213" s="417"/>
      <c r="AM213" s="417"/>
      <c r="AN213" s="417"/>
      <c r="AO213" s="417"/>
      <c r="AP213" s="417"/>
      <c r="AQ213" s="417"/>
      <c r="AR213" s="417"/>
      <c r="AS213" s="417"/>
      <c r="AT213" s="417"/>
      <c r="AU213" s="417"/>
      <c r="AV213" s="417"/>
      <c r="AW213" s="417"/>
      <c r="AX213" s="417"/>
      <c r="AY213" s="417"/>
      <c r="AZ213" s="417"/>
      <c r="BB213" s="388"/>
      <c r="BY213" s="417"/>
      <c r="BZ213" s="417"/>
      <c r="CA213" s="417"/>
      <c r="CB213" s="417"/>
      <c r="CC213" s="417"/>
      <c r="CD213" s="417"/>
      <c r="CE213" s="417"/>
      <c r="CF213" s="417"/>
      <c r="CG213" s="417"/>
      <c r="CH213" s="417"/>
      <c r="CI213" s="417"/>
      <c r="CJ213" s="417"/>
      <c r="CK213" s="417"/>
      <c r="CL213" s="417"/>
      <c r="CM213" s="417"/>
      <c r="CN213" s="417"/>
      <c r="CO213" s="417"/>
      <c r="CP213" s="417"/>
      <c r="CQ213" s="417"/>
      <c r="CR213" s="417"/>
      <c r="CS213" s="417"/>
      <c r="CT213" s="417"/>
      <c r="CU213" s="417"/>
      <c r="CV213" s="417"/>
      <c r="CW213" s="417"/>
      <c r="CX213" s="417"/>
      <c r="CY213" s="417"/>
      <c r="CZ213" s="417"/>
    </row>
    <row r="214" s="377" customFormat="true" ht="15" customHeight="true" x14ac:dyDescent="0.2">
      <c r="A214" s="404" t="s">
        <v>40</v>
      </c>
      <c r="B214" s="405"/>
      <c r="C214" s="388"/>
      <c r="D214" s="388"/>
      <c r="E214" s="388"/>
      <c r="F214" s="388"/>
      <c r="G214" s="388"/>
      <c r="R214" s="517"/>
      <c r="Y214" s="417"/>
      <c r="Z214" s="417"/>
      <c r="AA214" s="417"/>
      <c r="AB214" s="417"/>
      <c r="AC214" s="417"/>
      <c r="AD214" s="417"/>
      <c r="AE214" s="417"/>
      <c r="AF214" s="417"/>
      <c r="AG214" s="417"/>
      <c r="AH214" s="417"/>
      <c r="AI214" s="417"/>
      <c r="AJ214" s="417"/>
      <c r="AK214" s="417"/>
      <c r="AL214" s="417"/>
      <c r="AM214" s="417"/>
      <c r="AN214" s="417"/>
      <c r="AO214" s="417"/>
      <c r="AP214" s="417"/>
      <c r="AQ214" s="417"/>
      <c r="AR214" s="417"/>
      <c r="AS214" s="417"/>
      <c r="AT214" s="417"/>
      <c r="AU214" s="417"/>
      <c r="AV214" s="417"/>
      <c r="AW214" s="417"/>
      <c r="AX214" s="417"/>
      <c r="AY214" s="417"/>
      <c r="AZ214" s="417"/>
      <c r="BB214" s="388"/>
      <c r="BY214" s="417"/>
      <c r="BZ214" s="417"/>
      <c r="CA214" s="417"/>
      <c r="CB214" s="417"/>
      <c r="CC214" s="417"/>
      <c r="CD214" s="417"/>
      <c r="CE214" s="417"/>
      <c r="CF214" s="417"/>
      <c r="CG214" s="417"/>
      <c r="CH214" s="417"/>
      <c r="CI214" s="417"/>
      <c r="CJ214" s="417"/>
      <c r="CK214" s="417"/>
      <c r="CL214" s="417"/>
      <c r="CM214" s="417"/>
      <c r="CN214" s="417"/>
      <c r="CO214" s="417"/>
      <c r="CP214" s="417"/>
      <c r="CQ214" s="417"/>
      <c r="CR214" s="417"/>
      <c r="CS214" s="417"/>
      <c r="CT214" s="417"/>
      <c r="CU214" s="417"/>
      <c r="CV214" s="417"/>
      <c r="CW214" s="417"/>
      <c r="CX214" s="417"/>
      <c r="CY214" s="417"/>
      <c r="CZ214" s="417"/>
    </row>
    <row r="215" s="377" customFormat="true" ht="15" customHeight="true" x14ac:dyDescent="0.2">
      <c r="A215" s="404" t="s">
        <v>136</v>
      </c>
      <c r="B215" s="429" t="str">
        <f>A1025</f>
        <v>MICS19</v>
      </c>
      <c r="C215" s="388"/>
      <c r="D215" s="388"/>
      <c r="E215" s="388"/>
      <c r="F215" s="388"/>
      <c r="G215" s="388"/>
      <c r="R215" s="517"/>
      <c r="Y215" s="417"/>
      <c r="Z215" s="417"/>
      <c r="AA215" s="417"/>
      <c r="AB215" s="417"/>
      <c r="AC215" s="417"/>
      <c r="AD215" s="417"/>
      <c r="AE215" s="417"/>
      <c r="AF215" s="417"/>
      <c r="AG215" s="417"/>
      <c r="AH215" s="417"/>
      <c r="AI215" s="417"/>
      <c r="AJ215" s="417"/>
      <c r="AK215" s="417"/>
      <c r="AL215" s="417"/>
      <c r="AM215" s="417"/>
      <c r="AN215" s="417"/>
      <c r="AO215" s="417"/>
      <c r="AP215" s="417"/>
      <c r="AQ215" s="417"/>
      <c r="AR215" s="417"/>
      <c r="AS215" s="417"/>
      <c r="AT215" s="417"/>
      <c r="AU215" s="417"/>
      <c r="AV215" s="417"/>
      <c r="AW215" s="417"/>
      <c r="AX215" s="417"/>
      <c r="AY215" s="417"/>
      <c r="AZ215" s="417"/>
      <c r="BB215" s="388"/>
      <c r="BY215" s="417"/>
      <c r="BZ215" s="417"/>
      <c r="CA215" s="417"/>
      <c r="CB215" s="417"/>
      <c r="CC215" s="417"/>
      <c r="CD215" s="417"/>
      <c r="CE215" s="417"/>
      <c r="CF215" s="417"/>
      <c r="CG215" s="417"/>
      <c r="CH215" s="417"/>
      <c r="CI215" s="417"/>
      <c r="CJ215" s="417"/>
      <c r="CK215" s="417"/>
      <c r="CL215" s="417"/>
      <c r="CM215" s="417"/>
      <c r="CN215" s="417"/>
      <c r="CO215" s="417"/>
      <c r="CP215" s="417"/>
      <c r="CQ215" s="417"/>
      <c r="CR215" s="417"/>
      <c r="CS215" s="417"/>
      <c r="CT215" s="417"/>
      <c r="CU215" s="417"/>
      <c r="CV215" s="417"/>
      <c r="CW215" s="417"/>
      <c r="CX215" s="417"/>
      <c r="CY215" s="417"/>
      <c r="CZ215" s="417"/>
    </row>
    <row r="216" s="377" customFormat="true" ht="15" customHeight="true" x14ac:dyDescent="0.2">
      <c r="A216" s="491"/>
      <c r="B216" s="445"/>
      <c r="C216" s="388"/>
      <c r="D216" s="388"/>
      <c r="E216" s="388"/>
      <c r="F216" s="388"/>
      <c r="G216" s="388"/>
      <c r="R216" s="517"/>
      <c r="Y216" s="417"/>
      <c r="Z216" s="417"/>
      <c r="AA216" s="417"/>
      <c r="AB216" s="417"/>
      <c r="AC216" s="417"/>
      <c r="AD216" s="417"/>
      <c r="AE216" s="417"/>
      <c r="AF216" s="417"/>
      <c r="AG216" s="417"/>
      <c r="AH216" s="417"/>
      <c r="AI216" s="417"/>
      <c r="AJ216" s="417"/>
      <c r="AK216" s="417"/>
      <c r="AL216" s="417"/>
      <c r="AM216" s="417"/>
      <c r="AN216" s="417"/>
      <c r="AO216" s="417"/>
      <c r="AP216" s="417"/>
      <c r="AQ216" s="417"/>
      <c r="AR216" s="417"/>
      <c r="AS216" s="417"/>
      <c r="AT216" s="417"/>
      <c r="AU216" s="417"/>
      <c r="AV216" s="417"/>
      <c r="AW216" s="417"/>
      <c r="AX216" s="417"/>
      <c r="AY216" s="417"/>
      <c r="AZ216" s="417"/>
      <c r="BB216" s="388"/>
      <c r="BY216" s="417"/>
      <c r="BZ216" s="417"/>
      <c r="CA216" s="417"/>
      <c r="CB216" s="417"/>
      <c r="CC216" s="417"/>
      <c r="CD216" s="417"/>
      <c r="CE216" s="417"/>
      <c r="CF216" s="417"/>
      <c r="CG216" s="417"/>
      <c r="CH216" s="417"/>
      <c r="CI216" s="417"/>
      <c r="CJ216" s="417"/>
      <c r="CK216" s="417"/>
      <c r="CL216" s="417"/>
      <c r="CM216" s="417"/>
      <c r="CN216" s="417"/>
      <c r="CO216" s="417"/>
      <c r="CP216" s="417"/>
      <c r="CQ216" s="417"/>
      <c r="CR216" s="417"/>
      <c r="CS216" s="417"/>
      <c r="CT216" s="417"/>
      <c r="CU216" s="417"/>
      <c r="CV216" s="417"/>
      <c r="CW216" s="417"/>
      <c r="CX216" s="417"/>
      <c r="CY216" s="417"/>
      <c r="CZ216" s="417"/>
    </row>
    <row r="217" s="377" customFormat="true" ht="15" customHeight="true" x14ac:dyDescent="0.2">
      <c r="A217" s="491"/>
      <c r="B217" s="446"/>
      <c r="C217" s="388"/>
      <c r="D217" s="388"/>
      <c r="E217" s="388"/>
      <c r="F217" s="388"/>
      <c r="G217" s="388"/>
      <c r="R217" s="517"/>
      <c r="Y217" s="417"/>
      <c r="Z217" s="417"/>
      <c r="AA217" s="417"/>
      <c r="AB217" s="417"/>
      <c r="AC217" s="417"/>
      <c r="AD217" s="417"/>
      <c r="AE217" s="417"/>
      <c r="AF217" s="417"/>
      <c r="AG217" s="417"/>
      <c r="AH217" s="417"/>
      <c r="AI217" s="417"/>
      <c r="AJ217" s="417"/>
      <c r="AK217" s="417"/>
      <c r="AL217" s="417"/>
      <c r="AM217" s="417"/>
      <c r="AN217" s="417"/>
      <c r="AO217" s="417"/>
      <c r="AP217" s="417"/>
      <c r="AQ217" s="417"/>
      <c r="AR217" s="417"/>
      <c r="AS217" s="417"/>
      <c r="AT217" s="417"/>
      <c r="AU217" s="417"/>
      <c r="AV217" s="417"/>
      <c r="AW217" s="417"/>
      <c r="AX217" s="417"/>
      <c r="AY217" s="417"/>
      <c r="AZ217" s="417"/>
      <c r="BB217" s="388"/>
      <c r="BY217" s="417"/>
      <c r="BZ217" s="417"/>
      <c r="CA217" s="417"/>
      <c r="CB217" s="417"/>
      <c r="CC217" s="417"/>
      <c r="CD217" s="417"/>
      <c r="CE217" s="417"/>
      <c r="CF217" s="417"/>
      <c r="CG217" s="417"/>
      <c r="CH217" s="417"/>
      <c r="CI217" s="417"/>
      <c r="CJ217" s="417"/>
      <c r="CK217" s="417"/>
      <c r="CL217" s="417"/>
      <c r="CM217" s="417"/>
      <c r="CN217" s="417"/>
      <c r="CO217" s="417"/>
      <c r="CP217" s="417"/>
      <c r="CQ217" s="417"/>
      <c r="CR217" s="417"/>
      <c r="CS217" s="417"/>
      <c r="CT217" s="417"/>
      <c r="CU217" s="417"/>
      <c r="CV217" s="417"/>
      <c r="CW217" s="417"/>
      <c r="CX217" s="417"/>
      <c r="CY217" s="417"/>
      <c r="CZ217" s="417"/>
    </row>
    <row r="218" s="377" customFormat="true" ht="18" customHeight="true" x14ac:dyDescent="0.2">
      <c r="A218" s="491"/>
      <c r="B218" s="445"/>
      <c r="C218" s="388"/>
      <c r="D218" s="388"/>
      <c r="E218" s="388"/>
      <c r="F218" s="388"/>
      <c r="G218" s="388"/>
      <c r="R218" s="517"/>
      <c r="Y218" s="417"/>
      <c r="Z218" s="417"/>
      <c r="AA218" s="417"/>
      <c r="AB218" s="417"/>
      <c r="AC218" s="417"/>
      <c r="AD218" s="417"/>
      <c r="AE218" s="417"/>
      <c r="AF218" s="417"/>
      <c r="AG218" s="417"/>
      <c r="AH218" s="417"/>
      <c r="AI218" s="417"/>
      <c r="AJ218" s="417"/>
      <c r="AK218" s="417"/>
      <c r="AL218" s="417"/>
      <c r="AM218" s="417"/>
      <c r="AN218" s="417"/>
      <c r="AO218" s="417"/>
      <c r="AP218" s="417"/>
      <c r="AQ218" s="417"/>
      <c r="AR218" s="417"/>
      <c r="AS218" s="417"/>
      <c r="AT218" s="417"/>
      <c r="AU218" s="417"/>
      <c r="AV218" s="417"/>
      <c r="AW218" s="417"/>
      <c r="AX218" s="417"/>
      <c r="AY218" s="417"/>
      <c r="AZ218" s="417"/>
      <c r="BB218" s="388"/>
      <c r="BY218" s="417"/>
      <c r="BZ218" s="417"/>
      <c r="CA218" s="417"/>
      <c r="CB218" s="417"/>
      <c r="CC218" s="417"/>
      <c r="CD218" s="417"/>
      <c r="CE218" s="417"/>
      <c r="CF218" s="417"/>
      <c r="CG218" s="417"/>
      <c r="CH218" s="417"/>
      <c r="CI218" s="417"/>
      <c r="CJ218" s="417"/>
      <c r="CK218" s="417"/>
      <c r="CL218" s="417"/>
      <c r="CM218" s="417"/>
      <c r="CN218" s="417"/>
      <c r="CO218" s="417"/>
      <c r="CP218" s="417"/>
      <c r="CQ218" s="417"/>
      <c r="CR218" s="417"/>
      <c r="CS218" s="417"/>
      <c r="CT218" s="417"/>
      <c r="CU218" s="417"/>
      <c r="CV218" s="417"/>
      <c r="CW218" s="417"/>
      <c r="CX218" s="417"/>
      <c r="CY218" s="417"/>
      <c r="CZ218" s="417"/>
    </row>
    <row r="219" s="377" customFormat="true" ht="18" customHeight="true" x14ac:dyDescent="0.2">
      <c r="A219" s="492"/>
      <c r="B219" s="447"/>
      <c r="C219" s="388"/>
      <c r="D219" s="388"/>
      <c r="E219" s="388"/>
      <c r="F219" s="388"/>
      <c r="G219" s="388"/>
      <c r="R219" s="517"/>
      <c r="Y219" s="417"/>
      <c r="Z219" s="417"/>
      <c r="AA219" s="417"/>
      <c r="AB219" s="417"/>
      <c r="AC219" s="417"/>
      <c r="AD219" s="417"/>
      <c r="AE219" s="417"/>
      <c r="AF219" s="417"/>
      <c r="AG219" s="417"/>
      <c r="AH219" s="417"/>
      <c r="AI219" s="417"/>
      <c r="AJ219" s="417"/>
      <c r="AK219" s="417"/>
      <c r="AL219" s="417"/>
      <c r="AM219" s="417"/>
      <c r="AN219" s="417"/>
      <c r="AO219" s="417"/>
      <c r="AP219" s="417"/>
      <c r="AQ219" s="417"/>
      <c r="AR219" s="417"/>
      <c r="AS219" s="417"/>
      <c r="AT219" s="417"/>
      <c r="AU219" s="417"/>
      <c r="AV219" s="417"/>
      <c r="AW219" s="417"/>
      <c r="AX219" s="417"/>
      <c r="AY219" s="417"/>
      <c r="AZ219" s="417"/>
      <c r="BB219" s="388"/>
      <c r="BY219" s="417"/>
      <c r="BZ219" s="417"/>
      <c r="CA219" s="417"/>
      <c r="CB219" s="417"/>
      <c r="CC219" s="417"/>
      <c r="CD219" s="417"/>
      <c r="CE219" s="417"/>
      <c r="CF219" s="417"/>
      <c r="CG219" s="417"/>
      <c r="CH219" s="417"/>
      <c r="CI219" s="417"/>
      <c r="CJ219" s="417"/>
      <c r="CK219" s="417"/>
      <c r="CL219" s="417"/>
      <c r="CM219" s="417"/>
      <c r="CN219" s="417"/>
      <c r="CO219" s="417"/>
      <c r="CP219" s="417"/>
      <c r="CQ219" s="417"/>
      <c r="CR219" s="417"/>
      <c r="CS219" s="417"/>
      <c r="CT219" s="417"/>
      <c r="CU219" s="417"/>
      <c r="CV219" s="417"/>
      <c r="CW219" s="417"/>
      <c r="CX219" s="417"/>
      <c r="CY219" s="417"/>
      <c r="CZ219" s="417"/>
    </row>
    <row r="220" s="384" customFormat="true" ht="15" customHeight="true" x14ac:dyDescent="0.2">
      <c r="A220" s="368" t="s">
        <v>86</v>
      </c>
      <c r="B220" s="412"/>
      <c r="C220" s="867" t="s">
        <v>115</v>
      </c>
      <c r="D220" s="868"/>
      <c r="E220" s="868"/>
      <c r="F220" s="868"/>
      <c r="G220" s="869"/>
      <c r="H220" s="856" t="s">
        <v>39</v>
      </c>
      <c r="I220" s="857"/>
      <c r="J220" s="857"/>
      <c r="K220" s="857"/>
      <c r="L220" s="858"/>
      <c r="M220" s="859" t="s">
        <v>38</v>
      </c>
      <c r="N220" s="860"/>
      <c r="O220" s="860"/>
      <c r="P220" s="860"/>
      <c r="Q220" s="861"/>
      <c r="R220" s="578" t="s">
        <v>143</v>
      </c>
      <c r="S220" s="531"/>
      <c r="T220" s="531"/>
      <c r="U220" s="531"/>
      <c r="V220" s="531"/>
      <c r="W220" s="531"/>
      <c r="X220" s="531"/>
      <c r="Y220" s="3"/>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21"/>
      <c r="BA220" s="423" t="s">
        <v>131</v>
      </c>
      <c r="BB220" s="368" t="s">
        <v>86</v>
      </c>
      <c r="BC220" s="859" t="s">
        <v>115</v>
      </c>
      <c r="BD220" s="860"/>
      <c r="BE220" s="860"/>
      <c r="BF220" s="860"/>
      <c r="BG220" s="889"/>
      <c r="BH220" s="859" t="s">
        <v>39</v>
      </c>
      <c r="BI220" s="860"/>
      <c r="BJ220" s="860"/>
      <c r="BK220" s="860"/>
      <c r="BL220" s="889"/>
      <c r="BM220" s="859" t="s">
        <v>38</v>
      </c>
      <c r="BN220" s="860"/>
      <c r="BO220" s="860"/>
      <c r="BP220" s="860"/>
      <c r="BQ220" s="889"/>
      <c r="BR220" s="578" t="s">
        <v>143</v>
      </c>
      <c r="BS220" s="531"/>
      <c r="BT220" s="531"/>
      <c r="BU220" s="531"/>
      <c r="BV220" s="531"/>
      <c r="BW220" s="531"/>
      <c r="BX220" s="531"/>
      <c r="BY220" s="3"/>
      <c r="BZ220" s="421"/>
      <c r="CA220" s="421"/>
      <c r="CB220" s="421"/>
      <c r="CC220" s="421"/>
      <c r="CD220" s="421"/>
      <c r="CE220" s="421"/>
      <c r="CF220" s="421"/>
      <c r="CG220" s="421"/>
      <c r="CH220" s="421"/>
      <c r="CI220" s="421"/>
      <c r="CJ220" s="421"/>
      <c r="CK220" s="421"/>
      <c r="CL220" s="421"/>
      <c r="CM220" s="421"/>
      <c r="CN220" s="421"/>
      <c r="CO220" s="421"/>
      <c r="CP220" s="421"/>
      <c r="CQ220" s="421"/>
      <c r="CR220" s="421"/>
      <c r="CS220" s="421"/>
      <c r="CT220" s="421"/>
      <c r="CU220" s="421"/>
      <c r="CV220" s="421"/>
      <c r="CW220" s="421"/>
      <c r="CX220" s="421"/>
      <c r="CY220" s="421"/>
      <c r="CZ220" s="421"/>
    </row>
    <row r="221" s="384" customFormat="true" ht="12.75" x14ac:dyDescent="0.2">
      <c r="A221" s="409" t="s">
        <v>87</v>
      </c>
      <c r="B221" s="451"/>
      <c r="C221" s="493" t="s">
        <v>0</v>
      </c>
      <c r="D221" s="632" t="s">
        <v>1</v>
      </c>
      <c r="E221" s="632" t="s">
        <v>2</v>
      </c>
      <c r="F221" s="632" t="s">
        <v>3</v>
      </c>
      <c r="G221" s="633" t="s">
        <v>4</v>
      </c>
      <c r="H221" s="456" t="s">
        <v>0</v>
      </c>
      <c r="I221" s="636" t="s">
        <v>1</v>
      </c>
      <c r="J221" s="636" t="s">
        <v>2</v>
      </c>
      <c r="K221" s="636" t="s">
        <v>3</v>
      </c>
      <c r="L221" s="637" t="s">
        <v>4</v>
      </c>
      <c r="M221" s="457" t="s">
        <v>0</v>
      </c>
      <c r="N221" s="636" t="s">
        <v>1</v>
      </c>
      <c r="O221" s="636" t="s">
        <v>2</v>
      </c>
      <c r="P221" s="636" t="s">
        <v>3</v>
      </c>
      <c r="Q221" s="637" t="s">
        <v>4</v>
      </c>
      <c r="R221" s="457" t="s">
        <v>490</v>
      </c>
      <c r="S221" s="636" t="s">
        <v>491</v>
      </c>
      <c r="T221" s="636" t="s">
        <v>492</v>
      </c>
      <c r="U221" s="636" t="s">
        <v>493</v>
      </c>
      <c r="V221" s="636" t="s">
        <v>494</v>
      </c>
      <c r="W221" s="636" t="s">
        <v>495</v>
      </c>
      <c r="X221" s="637" t="s">
        <v>496</v>
      </c>
      <c r="Y221" s="763"/>
      <c r="Z221" s="763"/>
      <c r="AA221" s="763"/>
      <c r="AB221" s="763"/>
      <c r="AC221" s="763"/>
      <c r="AD221" s="763"/>
      <c r="AE221" s="763"/>
      <c r="AF221" s="763"/>
      <c r="AG221" s="763"/>
      <c r="AH221" s="763"/>
      <c r="AI221" s="763"/>
      <c r="AJ221" s="763"/>
      <c r="AK221" s="763"/>
      <c r="AL221" s="763"/>
      <c r="AM221" s="763"/>
      <c r="AN221" s="763"/>
      <c r="AO221" s="763"/>
      <c r="AP221" s="763"/>
      <c r="AQ221" s="763"/>
      <c r="AR221" s="763"/>
      <c r="AS221" s="763"/>
      <c r="AT221" s="763"/>
      <c r="AU221" s="763"/>
      <c r="AV221" s="763"/>
      <c r="AW221" s="763"/>
      <c r="AX221" s="763"/>
      <c r="AY221" s="763"/>
      <c r="AZ221" s="421"/>
      <c r="BA221" s="409" t="s">
        <v>118</v>
      </c>
      <c r="BB221" s="408"/>
      <c r="BC221" s="532" t="s">
        <v>0</v>
      </c>
      <c r="BD221" s="604" t="s">
        <v>1</v>
      </c>
      <c r="BE221" s="604" t="s">
        <v>2</v>
      </c>
      <c r="BF221" s="604" t="s">
        <v>3</v>
      </c>
      <c r="BG221" s="533" t="s">
        <v>4</v>
      </c>
      <c r="BH221" s="532" t="s">
        <v>0</v>
      </c>
      <c r="BI221" s="604" t="s">
        <v>1</v>
      </c>
      <c r="BJ221" s="604" t="s">
        <v>2</v>
      </c>
      <c r="BK221" s="604" t="s">
        <v>3</v>
      </c>
      <c r="BL221" s="533" t="s">
        <v>4</v>
      </c>
      <c r="BM221" s="532" t="s">
        <v>0</v>
      </c>
      <c r="BN221" s="604" t="s">
        <v>1</v>
      </c>
      <c r="BO221" s="604" t="s">
        <v>2</v>
      </c>
      <c r="BP221" s="604" t="s">
        <v>3</v>
      </c>
      <c r="BQ221" s="533" t="s">
        <v>4</v>
      </c>
      <c r="BR221" s="532" t="s">
        <v>490</v>
      </c>
      <c r="BS221" s="604" t="s">
        <v>491</v>
      </c>
      <c r="BT221" s="604" t="s">
        <v>492</v>
      </c>
      <c r="BU221" s="604" t="s">
        <v>493</v>
      </c>
      <c r="BV221" s="604" t="s">
        <v>494</v>
      </c>
      <c r="BW221" s="604" t="s">
        <v>495</v>
      </c>
      <c r="BX221" s="605" t="s">
        <v>496</v>
      </c>
      <c r="BY221" s="763"/>
      <c r="BZ221" s="763"/>
      <c r="CA221" s="763"/>
      <c r="CB221" s="763"/>
      <c r="CC221" s="763"/>
      <c r="CD221" s="763"/>
      <c r="CE221" s="763"/>
      <c r="CF221" s="763"/>
      <c r="CG221" s="763"/>
      <c r="CH221" s="763"/>
      <c r="CI221" s="763"/>
      <c r="CJ221" s="763"/>
      <c r="CK221" s="763"/>
      <c r="CL221" s="763"/>
      <c r="CM221" s="763"/>
      <c r="CN221" s="763"/>
      <c r="CO221" s="763"/>
      <c r="CP221" s="763"/>
      <c r="CQ221" s="763"/>
      <c r="CR221" s="763"/>
      <c r="CS221" s="763"/>
      <c r="CT221" s="763"/>
      <c r="CU221" s="763"/>
      <c r="CV221" s="763"/>
      <c r="CW221" s="763"/>
      <c r="CX221" s="763"/>
      <c r="CY221" s="763"/>
      <c r="CZ221" s="763"/>
    </row>
    <row r="222" s="384" customFormat="true" ht="15" customHeight="true" x14ac:dyDescent="0.2">
      <c r="A222" s="862" t="s">
        <v>37</v>
      </c>
      <c r="B222" s="453" t="s">
        <v>15</v>
      </c>
      <c r="C222" s="543">
        <v>7.8010158000447571</v>
      </c>
      <c r="D222" s="534">
        <v>8.822594644245795</v>
      </c>
      <c r="E222" s="534">
        <v>13.881912637382548</v>
      </c>
      <c r="F222" s="534">
        <v>26.034338064666802</v>
      </c>
      <c r="G222" s="550">
        <v>42.068009852274315</v>
      </c>
      <c r="H222" s="539">
        <v>12.973291613102662</v>
      </c>
      <c r="I222" s="534">
        <v>27.337344743845499</v>
      </c>
      <c r="J222" s="534">
        <v>34.195958091603131</v>
      </c>
      <c r="K222" s="534">
        <v>38.815531371017059</v>
      </c>
      <c r="L222" s="546">
        <v>52.576904108912196</v>
      </c>
      <c r="M222" s="543">
        <v>6.1886931432208598</v>
      </c>
      <c r="N222" s="534">
        <v>7.7252619883328739</v>
      </c>
      <c r="O222" s="534">
        <v>10.230117712337904</v>
      </c>
      <c r="P222" s="534">
        <v>14.557622148838053</v>
      </c>
      <c r="Q222" s="546">
        <v>22.765841002278542</v>
      </c>
      <c r="R222" s="543">
        <v>22.124598357422869</v>
      </c>
      <c r="S222" s="534">
        <v>24.482618923773749</v>
      </c>
      <c r="T222" s="534">
        <v>10.022137542194926</v>
      </c>
      <c r="U222" s="534">
        <v>16.359046951173813</v>
      </c>
      <c r="V222" s="534">
        <v>33.218704565165488</v>
      </c>
      <c r="W222" s="534">
        <v>4.3908971178850305</v>
      </c>
      <c r="X222" s="546">
        <v>41.384676885481312</v>
      </c>
      <c r="Y222" s="81"/>
      <c r="Z222" s="81"/>
      <c r="AA222" s="81"/>
      <c r="AB222" s="81"/>
      <c r="AC222" s="81"/>
      <c r="AD222" s="81"/>
      <c r="AE222" s="81"/>
      <c r="AF222" s="81"/>
      <c r="AG222" s="81"/>
      <c r="AH222" s="81"/>
      <c r="AI222" s="81"/>
      <c r="AJ222" s="81"/>
      <c r="AK222" s="81"/>
      <c r="AL222" s="81"/>
      <c r="AM222" s="81"/>
      <c r="AN222" s="81"/>
      <c r="AO222" s="81"/>
      <c r="AP222" s="81"/>
      <c r="AQ222" s="81"/>
      <c r="AR222" s="81"/>
      <c r="AS222" s="81"/>
      <c r="AT222" s="81"/>
      <c r="AU222" s="81"/>
      <c r="AV222" s="81"/>
      <c r="AW222" s="81"/>
      <c r="AX222" s="81"/>
      <c r="AY222" s="81"/>
      <c r="AZ222" s="421"/>
      <c r="BA222" s="888" t="s">
        <v>37</v>
      </c>
      <c r="BB222" s="642" t="s">
        <v>15</v>
      </c>
      <c r="BC222" s="559">
        <v>664.92962478454547</v>
      </c>
      <c r="BD222" s="555">
        <v>771.06902136987412</v>
      </c>
      <c r="BE222" s="555">
        <v>1222.3829431122881</v>
      </c>
      <c r="BF222" s="555">
        <v>2252.2171456896963</v>
      </c>
      <c r="BG222" s="568">
        <v>3674.04849344476</v>
      </c>
      <c r="BH222" s="559">
        <v>404.28198836408455</v>
      </c>
      <c r="BI222" s="555">
        <v>841.98838449892082</v>
      </c>
      <c r="BJ222" s="555">
        <v>1049.2303866835459</v>
      </c>
      <c r="BK222" s="555">
        <v>1196.4031401371815</v>
      </c>
      <c r="BL222" s="568">
        <v>1644.0760999288518</v>
      </c>
      <c r="BM222" s="559">
        <v>340.4223537376522</v>
      </c>
      <c r="BN222" s="555">
        <v>433.4715886648878</v>
      </c>
      <c r="BO222" s="555">
        <v>571.31512032715716</v>
      </c>
      <c r="BP222" s="555">
        <v>825.15110527982768</v>
      </c>
      <c r="BQ222" s="568">
        <v>1278.3070607790496</v>
      </c>
      <c r="BR222" s="559">
        <v>1614.0770549331617</v>
      </c>
      <c r="BS222" s="555">
        <v>1726.7883476042109</v>
      </c>
      <c r="BT222" s="555">
        <v>1037.6916999936909</v>
      </c>
      <c r="BU222" s="555">
        <v>1125.6294946180685</v>
      </c>
      <c r="BV222" s="555">
        <v>443.29290752469643</v>
      </c>
      <c r="BW222" s="555">
        <v>204.50760569319192</v>
      </c>
      <c r="BX222" s="563">
        <v>2432.6601180341427</v>
      </c>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5"/>
    </row>
    <row r="223" s="384" customFormat="true" ht="15" customHeight="true" x14ac:dyDescent="0.2">
      <c r="A223" s="863"/>
      <c r="B223" s="454" t="s">
        <v>16</v>
      </c>
      <c r="C223" s="544">
        <v>7.4423044463526393</v>
      </c>
      <c r="D223" s="536">
        <v>8.3119493579403336</v>
      </c>
      <c r="E223" s="536">
        <v>8.8524135952878495</v>
      </c>
      <c r="F223" s="536">
        <v>10.460725788660618</v>
      </c>
      <c r="G223" s="552">
        <v>9.4813245337566219</v>
      </c>
      <c r="H223" s="540">
        <v>8.462198679578643</v>
      </c>
      <c r="I223" s="536">
        <v>11.631912106037182</v>
      </c>
      <c r="J223" s="536">
        <v>9.8575690940436882</v>
      </c>
      <c r="K223" s="536">
        <v>8.9781055216685619</v>
      </c>
      <c r="L223" s="548">
        <v>10.252827550691268</v>
      </c>
      <c r="M223" s="544">
        <v>6.6577248796652748</v>
      </c>
      <c r="N223" s="536">
        <v>9.1453344203891049</v>
      </c>
      <c r="O223" s="536">
        <v>8.3631084974252943</v>
      </c>
      <c r="P223" s="536">
        <v>8.6875715854764781</v>
      </c>
      <c r="Q223" s="548">
        <v>9.1308798208211748</v>
      </c>
      <c r="R223" s="544">
        <v>7.7948342169064047</v>
      </c>
      <c r="S223" s="536">
        <v>11.365432181657251</v>
      </c>
      <c r="T223" s="536">
        <v>9.3114119586634576</v>
      </c>
      <c r="U223" s="536">
        <v>7.4908884540688305</v>
      </c>
      <c r="V223" s="536">
        <v>17.252926309984478</v>
      </c>
      <c r="W223" s="536">
        <v>5.6405728333344829</v>
      </c>
      <c r="X223" s="548">
        <v>9.025784729138536</v>
      </c>
      <c r="Y223" s="81"/>
      <c r="Z223" s="81"/>
      <c r="AA223" s="81"/>
      <c r="AB223" s="81"/>
      <c r="AC223" s="81"/>
      <c r="AD223" s="81"/>
      <c r="AE223" s="81"/>
      <c r="AF223" s="81"/>
      <c r="AG223" s="81"/>
      <c r="AH223" s="81"/>
      <c r="AI223" s="81"/>
      <c r="AJ223" s="81"/>
      <c r="AK223" s="81"/>
      <c r="AL223" s="81"/>
      <c r="AM223" s="81"/>
      <c r="AN223" s="81"/>
      <c r="AO223" s="81"/>
      <c r="AP223" s="81"/>
      <c r="AQ223" s="81"/>
      <c r="AR223" s="81"/>
      <c r="AS223" s="81"/>
      <c r="AT223" s="81"/>
      <c r="AU223" s="81"/>
      <c r="AV223" s="81"/>
      <c r="AW223" s="81"/>
      <c r="AX223" s="81"/>
      <c r="AY223" s="81"/>
      <c r="AZ223" s="421"/>
      <c r="BA223" s="886"/>
      <c r="BB223" s="641" t="s">
        <v>16</v>
      </c>
      <c r="BC223" s="560">
        <v>634.35440074576218</v>
      </c>
      <c r="BD223" s="556">
        <v>726.44011376892308</v>
      </c>
      <c r="BE223" s="556">
        <v>779.50637400751668</v>
      </c>
      <c r="BF223" s="556">
        <v>904.95198760419657</v>
      </c>
      <c r="BG223" s="569">
        <v>828.06023487764514</v>
      </c>
      <c r="BH223" s="560">
        <v>263.70443293333165</v>
      </c>
      <c r="BI223" s="556">
        <v>358.26211267283412</v>
      </c>
      <c r="BJ223" s="556">
        <v>302.45858310497039</v>
      </c>
      <c r="BK223" s="556">
        <v>276.7302999393612</v>
      </c>
      <c r="BL223" s="569">
        <v>320.60519763327574</v>
      </c>
      <c r="BM223" s="560">
        <v>366.22245143242452</v>
      </c>
      <c r="BN223" s="556">
        <v>513.15316504019779</v>
      </c>
      <c r="BO223" s="556">
        <v>467.04939980829266</v>
      </c>
      <c r="BP223" s="556">
        <v>492.42652561398666</v>
      </c>
      <c r="BQ223" s="569">
        <v>512.700942825369</v>
      </c>
      <c r="BR223" s="560">
        <v>568.66402061917688</v>
      </c>
      <c r="BS223" s="556">
        <v>801.61750333475129</v>
      </c>
      <c r="BT223" s="556">
        <v>964.1032029391738</v>
      </c>
      <c r="BU223" s="556">
        <v>515.43130904632585</v>
      </c>
      <c r="BV223" s="556">
        <v>230.23474176300255</v>
      </c>
      <c r="BW223" s="556">
        <v>262.71169966262516</v>
      </c>
      <c r="BX223" s="564">
        <v>530.55063363898853</v>
      </c>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5"/>
    </row>
    <row r="224" s="384" customFormat="true" ht="15" customHeight="true" x14ac:dyDescent="0.2">
      <c r="A224" s="893"/>
      <c r="B224" s="501" t="s">
        <v>20</v>
      </c>
      <c r="C224" s="544">
        <v>84.75667975360264</v>
      </c>
      <c r="D224" s="536">
        <v>82.865455997814024</v>
      </c>
      <c r="E224" s="536">
        <v>77.265673767329616</v>
      </c>
      <c r="F224" s="536">
        <v>63.504936146672556</v>
      </c>
      <c r="G224" s="552">
        <v>48.450665613969299</v>
      </c>
      <c r="H224" s="540">
        <v>78.564509707318678</v>
      </c>
      <c r="I224" s="536">
        <v>61.030743150117331</v>
      </c>
      <c r="J224" s="536">
        <v>55.9464728143532</v>
      </c>
      <c r="K224" s="536">
        <v>52.206363107314338</v>
      </c>
      <c r="L224" s="548">
        <v>37.170268340396426</v>
      </c>
      <c r="M224" s="544">
        <v>87.153581977113703</v>
      </c>
      <c r="N224" s="536">
        <v>83.129403591277921</v>
      </c>
      <c r="O224" s="536">
        <v>81.40677379023667</v>
      </c>
      <c r="P224" s="536">
        <v>76.754806265685446</v>
      </c>
      <c r="Q224" s="548">
        <v>68.103279176900401</v>
      </c>
      <c r="R224" s="544">
        <v>70.080567425670665</v>
      </c>
      <c r="S224" s="536">
        <v>64.151948894568875</v>
      </c>
      <c r="T224" s="536">
        <v>80.666450499141803</v>
      </c>
      <c r="U224" s="536">
        <v>76.150064594757424</v>
      </c>
      <c r="V224" s="536">
        <v>49.528369124850158</v>
      </c>
      <c r="W224" s="536">
        <v>89.968530048780309</v>
      </c>
      <c r="X224" s="548">
        <v>49.589538385380095</v>
      </c>
      <c r="Y224" s="81"/>
      <c r="Z224" s="81"/>
      <c r="AA224" s="81"/>
      <c r="AB224" s="81"/>
      <c r="AC224" s="81"/>
      <c r="AD224" s="81"/>
      <c r="AE224" s="81"/>
      <c r="AF224" s="81"/>
      <c r="AG224" s="81"/>
      <c r="AH224" s="81"/>
      <c r="AI224" s="81"/>
      <c r="AJ224" s="81"/>
      <c r="AK224" s="81"/>
      <c r="AL224" s="81"/>
      <c r="AM224" s="81"/>
      <c r="AN224" s="81"/>
      <c r="AO224" s="81"/>
      <c r="AP224" s="81"/>
      <c r="AQ224" s="81"/>
      <c r="AR224" s="81"/>
      <c r="AS224" s="81"/>
      <c r="AT224" s="81"/>
      <c r="AU224" s="81"/>
      <c r="AV224" s="81"/>
      <c r="AW224" s="81"/>
      <c r="AX224" s="81"/>
      <c r="AY224" s="81"/>
      <c r="AZ224" s="421"/>
      <c r="BA224" s="886"/>
      <c r="BB224" s="641" t="s">
        <v>20</v>
      </c>
      <c r="BC224" s="560">
        <v>7224.344714982316</v>
      </c>
      <c r="BD224" s="556">
        <v>7242.1989945186851</v>
      </c>
      <c r="BE224" s="556">
        <v>6803.6908290953361</v>
      </c>
      <c r="BF224" s="556">
        <v>5493.7792414848482</v>
      </c>
      <c r="BG224" s="569">
        <v>4231.4836292588734</v>
      </c>
      <c r="BH224" s="560">
        <v>2448.2773644928529</v>
      </c>
      <c r="BI224" s="556">
        <v>1879.7427954777775</v>
      </c>
      <c r="BJ224" s="556">
        <v>1716.5987613898251</v>
      </c>
      <c r="BK224" s="556">
        <v>1609.1459926108487</v>
      </c>
      <c r="BL224" s="569">
        <v>1162.3116811860568</v>
      </c>
      <c r="BM224" s="560">
        <v>4794.0698992025709</v>
      </c>
      <c r="BN224" s="556">
        <v>4664.4676509219753</v>
      </c>
      <c r="BO224" s="556">
        <v>4546.2742532593957</v>
      </c>
      <c r="BP224" s="556">
        <v>4350.5946629288319</v>
      </c>
      <c r="BQ224" s="569">
        <v>3824.0143478699265</v>
      </c>
      <c r="BR224" s="560">
        <v>5112.6548853494005</v>
      </c>
      <c r="BS224" s="556">
        <v>4524.7135599399853</v>
      </c>
      <c r="BT224" s="556">
        <v>8352.200895117523</v>
      </c>
      <c r="BU224" s="556">
        <v>5239.7159187063544</v>
      </c>
      <c r="BV224" s="556">
        <v>660.94012520087119</v>
      </c>
      <c r="BW224" s="556">
        <v>4190.3165057245615</v>
      </c>
      <c r="BX224" s="564">
        <v>2914.9555193013653</v>
      </c>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5"/>
    </row>
    <row r="225" s="384" customFormat="true" ht="15" customHeight="true" x14ac:dyDescent="0.2">
      <c r="A225" s="863" t="s">
        <v>70</v>
      </c>
      <c r="B225" s="501" t="s">
        <v>71</v>
      </c>
      <c r="C225" s="544">
        <v>10.572885535864843</v>
      </c>
      <c r="D225" s="536">
        <v>9.3122244957489073</v>
      </c>
      <c r="E225" s="536">
        <v>7.2347123498468449</v>
      </c>
      <c r="F225" s="536">
        <v>12.709168149993582</v>
      </c>
      <c r="G225" s="552">
        <v>20.181658598446187</v>
      </c>
      <c r="H225" s="540">
        <v>13.469654120192137</v>
      </c>
      <c r="I225" s="536">
        <v>11.424549050202513</v>
      </c>
      <c r="J225" s="536">
        <v>13.300916617482466</v>
      </c>
      <c r="K225" s="536">
        <v>19.686272741837527</v>
      </c>
      <c r="L225" s="548">
        <v>26.808951036249653</v>
      </c>
      <c r="M225" s="544">
        <v>6.7602104916786105</v>
      </c>
      <c r="N225" s="536">
        <v>11.348681663239535</v>
      </c>
      <c r="O225" s="536">
        <v>7.0034980549385022</v>
      </c>
      <c r="P225" s="536">
        <v>8.906492316148487</v>
      </c>
      <c r="Q225" s="548">
        <v>9.8973710212732264</v>
      </c>
      <c r="R225" s="544">
        <v>12.871362869262823</v>
      </c>
      <c r="S225" s="536">
        <v>15.462237392288362</v>
      </c>
      <c r="T225" s="536">
        <v>4.0789941926071505</v>
      </c>
      <c r="U225" s="536">
        <v>8.2811066798352471</v>
      </c>
      <c r="V225" s="536">
        <v>11.338822172938974</v>
      </c>
      <c r="W225" s="536">
        <v>13.338051591660099</v>
      </c>
      <c r="X225" s="548">
        <v>23.671820258255906</v>
      </c>
      <c r="Y225" s="81"/>
      <c r="Z225" s="81"/>
      <c r="AA225" s="81"/>
      <c r="AB225" s="81"/>
      <c r="AC225" s="81"/>
      <c r="AD225" s="81"/>
      <c r="AE225" s="81"/>
      <c r="AF225" s="81"/>
      <c r="AG225" s="81"/>
      <c r="AH225" s="81"/>
      <c r="AI225" s="81"/>
      <c r="AJ225" s="81"/>
      <c r="AK225" s="81"/>
      <c r="AL225" s="81"/>
      <c r="AM225" s="81"/>
      <c r="AN225" s="81"/>
      <c r="AO225" s="81"/>
      <c r="AP225" s="81"/>
      <c r="AQ225" s="81"/>
      <c r="AR225" s="81"/>
      <c r="AS225" s="81"/>
      <c r="AT225" s="81"/>
      <c r="AU225" s="81"/>
      <c r="AV225" s="81"/>
      <c r="AW225" s="81"/>
      <c r="AX225" s="81"/>
      <c r="AY225" s="81"/>
      <c r="AZ225" s="421"/>
      <c r="BA225" s="886" t="s">
        <v>70</v>
      </c>
      <c r="BB225" s="641" t="s">
        <v>71</v>
      </c>
      <c r="BC225" s="560">
        <v>201.90901000943276</v>
      </c>
      <c r="BD225" s="556">
        <v>182.06469789379429</v>
      </c>
      <c r="BE225" s="556">
        <v>180.78141861548153</v>
      </c>
      <c r="BF225" s="556">
        <v>459.39174104840919</v>
      </c>
      <c r="BG225" s="569">
        <v>988.60529895859167</v>
      </c>
      <c r="BH225" s="560">
        <v>107.42972315168008</v>
      </c>
      <c r="BI225" s="556">
        <v>162.01369530967685</v>
      </c>
      <c r="BJ225" s="556">
        <v>196.02095270551825</v>
      </c>
      <c r="BK225" s="556">
        <v>335.57638289675549</v>
      </c>
      <c r="BL225" s="569">
        <v>546.6757364645913</v>
      </c>
      <c r="BM225" s="560">
        <v>75.914711462883787</v>
      </c>
      <c r="BN225" s="556">
        <v>146.49419007071469</v>
      </c>
      <c r="BO225" s="556">
        <v>93.422475072076921</v>
      </c>
      <c r="BP225" s="556">
        <v>149.08510305666707</v>
      </c>
      <c r="BQ225" s="569">
        <v>200.11919633514577</v>
      </c>
      <c r="BR225" s="560">
        <v>342.036165838947</v>
      </c>
      <c r="BS225" s="556">
        <v>456.36303440534147</v>
      </c>
      <c r="BT225" s="556">
        <v>103.82904622074147</v>
      </c>
      <c r="BU225" s="556">
        <v>163.03650186330117</v>
      </c>
      <c r="BV225" s="556">
        <v>81.601014680096256</v>
      </c>
      <c r="BW225" s="556">
        <v>114.94538249959666</v>
      </c>
      <c r="BX225" s="564">
        <v>750.94102101768567</v>
      </c>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5"/>
    </row>
    <row r="226" s="384" customFormat="true" ht="15" customHeight="true" x14ac:dyDescent="0.2">
      <c r="A226" s="863"/>
      <c r="B226" s="501" t="s">
        <v>72</v>
      </c>
      <c r="C226" s="544">
        <v>89.427114464135144</v>
      </c>
      <c r="D226" s="536">
        <v>90.687775504251135</v>
      </c>
      <c r="E226" s="536">
        <v>92.765287650153169</v>
      </c>
      <c r="F226" s="536">
        <v>87.290831850006469</v>
      </c>
      <c r="G226" s="552">
        <v>79.818341401553795</v>
      </c>
      <c r="H226" s="540">
        <v>86.530345879807882</v>
      </c>
      <c r="I226" s="536">
        <v>88.575450949797457</v>
      </c>
      <c r="J226" s="536">
        <v>86.699083382517514</v>
      </c>
      <c r="K226" s="536">
        <v>80.313727258162473</v>
      </c>
      <c r="L226" s="548">
        <v>73.191048963750376</v>
      </c>
      <c r="M226" s="544">
        <v>93.239789508321394</v>
      </c>
      <c r="N226" s="536">
        <v>88.65131833676044</v>
      </c>
      <c r="O226" s="536">
        <v>92.996501945061482</v>
      </c>
      <c r="P226" s="536">
        <v>91.093507683851527</v>
      </c>
      <c r="Q226" s="548">
        <v>90.10262897872677</v>
      </c>
      <c r="R226" s="544">
        <v>87.128637130737246</v>
      </c>
      <c r="S226" s="536">
        <v>84.537762607711642</v>
      </c>
      <c r="T226" s="536">
        <v>95.921005807392831</v>
      </c>
      <c r="U226" s="536">
        <v>91.718893320164739</v>
      </c>
      <c r="V226" s="536">
        <v>88.661177827061039</v>
      </c>
      <c r="W226" s="536">
        <v>86.66194840833991</v>
      </c>
      <c r="X226" s="548">
        <v>76.328179741744222</v>
      </c>
      <c r="Y226" s="81"/>
      <c r="Z226" s="81"/>
      <c r="AA226" s="81"/>
      <c r="AB226" s="81"/>
      <c r="AC226" s="81"/>
      <c r="AD226" s="81"/>
      <c r="AE226" s="81"/>
      <c r="AF226" s="81"/>
      <c r="AG226" s="81"/>
      <c r="AH226" s="81"/>
      <c r="AI226" s="81"/>
      <c r="AJ226" s="81"/>
      <c r="AK226" s="81"/>
      <c r="AL226" s="81"/>
      <c r="AM226" s="81"/>
      <c r="AN226" s="81"/>
      <c r="AO226" s="81"/>
      <c r="AP226" s="81"/>
      <c r="AQ226" s="81"/>
      <c r="AR226" s="81"/>
      <c r="AS226" s="81"/>
      <c r="AT226" s="81"/>
      <c r="AU226" s="81"/>
      <c r="AV226" s="81"/>
      <c r="AW226" s="81"/>
      <c r="AX226" s="81"/>
      <c r="AY226" s="81"/>
      <c r="AZ226" s="421"/>
      <c r="BA226" s="886"/>
      <c r="BB226" s="641" t="s">
        <v>72</v>
      </c>
      <c r="BC226" s="560">
        <v>1707.7778897922014</v>
      </c>
      <c r="BD226" s="556">
        <v>1773.0503015019799</v>
      </c>
      <c r="BE226" s="556">
        <v>2318.0244754337632</v>
      </c>
      <c r="BF226" s="556">
        <v>3155.2566421240281</v>
      </c>
      <c r="BG226" s="569">
        <v>3909.9281597072163</v>
      </c>
      <c r="BH226" s="560">
        <v>690.1388127072621</v>
      </c>
      <c r="BI226" s="556">
        <v>1256.1052571123876</v>
      </c>
      <c r="BJ226" s="556">
        <v>1277.7192288386025</v>
      </c>
      <c r="BK226" s="556">
        <v>1369.0448386897162</v>
      </c>
      <c r="BL226" s="569">
        <v>1492.4780361891965</v>
      </c>
      <c r="BM226" s="560">
        <v>1047.0490121716091</v>
      </c>
      <c r="BN226" s="556">
        <v>1144.3534556539537</v>
      </c>
      <c r="BO226" s="556">
        <v>1240.5177122347538</v>
      </c>
      <c r="BP226" s="556">
        <v>1524.8073538689262</v>
      </c>
      <c r="BQ226" s="569">
        <v>1821.823761092774</v>
      </c>
      <c r="BR226" s="560">
        <v>2315.3061009674625</v>
      </c>
      <c r="BS226" s="556">
        <v>2495.1052610752859</v>
      </c>
      <c r="BT226" s="556">
        <v>2441.6280277050628</v>
      </c>
      <c r="BU226" s="556">
        <v>1805.7402349501506</v>
      </c>
      <c r="BV226" s="556">
        <v>638.05940009246945</v>
      </c>
      <c r="BW226" s="556">
        <v>746.84002678363561</v>
      </c>
      <c r="BX226" s="564">
        <v>2421.358416985121</v>
      </c>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5"/>
    </row>
    <row r="227" s="384" customFormat="true" ht="15" customHeight="true" x14ac:dyDescent="0.2">
      <c r="A227" s="863" t="s">
        <v>95</v>
      </c>
      <c r="B227" s="454" t="s">
        <v>62</v>
      </c>
      <c r="C227" s="544">
        <v>35.096428813595168</v>
      </c>
      <c r="D227" s="536">
        <v>39.463485847646304</v>
      </c>
      <c r="E227" s="536">
        <v>48.918683360853251</v>
      </c>
      <c r="F227" s="536">
        <v>62.503709622554879</v>
      </c>
      <c r="G227" s="552">
        <v>75.180958793048077</v>
      </c>
      <c r="H227" s="540">
        <v>51.035692650458863</v>
      </c>
      <c r="I227" s="536">
        <v>59.851145330296177</v>
      </c>
      <c r="J227" s="536">
        <v>71.195072226653139</v>
      </c>
      <c r="K227" s="536">
        <v>70.490630355990902</v>
      </c>
      <c r="L227" s="548">
        <v>80.792742402084897</v>
      </c>
      <c r="M227" s="544">
        <v>30.578621541243027</v>
      </c>
      <c r="N227" s="536">
        <v>33.580383409348151</v>
      </c>
      <c r="O227" s="536">
        <v>42.86884099705798</v>
      </c>
      <c r="P227" s="536">
        <v>49.295347611241844</v>
      </c>
      <c r="Q227" s="548">
        <v>63.221717313190815</v>
      </c>
      <c r="R227" s="544">
        <v>61.000011856113332</v>
      </c>
      <c r="S227" s="536">
        <v>58.530576258898492</v>
      </c>
      <c r="T227" s="536">
        <v>40.7664191481839</v>
      </c>
      <c r="U227" s="536">
        <v>57.456983058458221</v>
      </c>
      <c r="V227" s="536">
        <v>61.597511607580969</v>
      </c>
      <c r="W227" s="536">
        <v>23.880690123381051</v>
      </c>
      <c r="X227" s="548">
        <v>76.965715402587037</v>
      </c>
      <c r="Y227" s="81"/>
      <c r="Z227" s="81"/>
      <c r="AA227" s="81"/>
      <c r="AB227" s="81"/>
      <c r="AC227" s="81"/>
      <c r="AD227" s="81"/>
      <c r="AE227" s="81"/>
      <c r="AF227" s="81"/>
      <c r="AG227" s="81"/>
      <c r="AH227" s="81"/>
      <c r="AI227" s="81"/>
      <c r="AJ227" s="81"/>
      <c r="AK227" s="81"/>
      <c r="AL227" s="81"/>
      <c r="AM227" s="81"/>
      <c r="AN227" s="81"/>
      <c r="AO227" s="81"/>
      <c r="AP227" s="81"/>
      <c r="AQ227" s="81"/>
      <c r="AR227" s="81"/>
      <c r="AS227" s="81"/>
      <c r="AT227" s="81"/>
      <c r="AU227" s="81"/>
      <c r="AV227" s="81"/>
      <c r="AW227" s="81"/>
      <c r="AX227" s="81"/>
      <c r="AY227" s="81"/>
      <c r="AZ227" s="421"/>
      <c r="BA227" s="886" t="s">
        <v>95</v>
      </c>
      <c r="BB227" s="641" t="s">
        <v>62</v>
      </c>
      <c r="BC227" s="560">
        <v>664.92962478454547</v>
      </c>
      <c r="BD227" s="556">
        <v>771.06902136987412</v>
      </c>
      <c r="BE227" s="556">
        <v>1222.3829431122881</v>
      </c>
      <c r="BF227" s="556">
        <v>2252.2171456896963</v>
      </c>
      <c r="BG227" s="569">
        <v>3674.04849344476</v>
      </c>
      <c r="BH227" s="560">
        <v>404.28198836408455</v>
      </c>
      <c r="BI227" s="556">
        <v>841.98838449892082</v>
      </c>
      <c r="BJ227" s="556">
        <v>1049.2303866835459</v>
      </c>
      <c r="BK227" s="556">
        <v>1196.4031401371815</v>
      </c>
      <c r="BL227" s="569">
        <v>1644.0760999288518</v>
      </c>
      <c r="BM227" s="560">
        <v>340.4223537376522</v>
      </c>
      <c r="BN227" s="556">
        <v>433.4715886648878</v>
      </c>
      <c r="BO227" s="556">
        <v>571.31512032715716</v>
      </c>
      <c r="BP227" s="556">
        <v>825.15110527982768</v>
      </c>
      <c r="BQ227" s="569">
        <v>1278.3070607790496</v>
      </c>
      <c r="BR227" s="560">
        <v>1614.0770549331617</v>
      </c>
      <c r="BS227" s="556">
        <v>1726.7883476042109</v>
      </c>
      <c r="BT227" s="556">
        <v>1037.6916999936909</v>
      </c>
      <c r="BU227" s="556">
        <v>1125.6294946180685</v>
      </c>
      <c r="BV227" s="556">
        <v>443.29290752469643</v>
      </c>
      <c r="BW227" s="556">
        <v>204.50760569319192</v>
      </c>
      <c r="BX227" s="564">
        <v>2432.6601180341427</v>
      </c>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5"/>
    </row>
    <row r="228" s="384" customFormat="true" ht="15" customHeight="true" x14ac:dyDescent="0.2">
      <c r="A228" s="863"/>
      <c r="B228" s="454" t="s">
        <v>92</v>
      </c>
      <c r="C228" s="544">
        <v>23.675818997967131</v>
      </c>
      <c r="D228" s="536">
        <v>23.918126452832233</v>
      </c>
      <c r="E228" s="536">
        <v>19.639735553508665</v>
      </c>
      <c r="F228" s="536">
        <v>15.73711698499786</v>
      </c>
      <c r="G228" s="552">
        <v>8.2079981029211293</v>
      </c>
      <c r="H228" s="540">
        <v>15.528818554133325</v>
      </c>
      <c r="I228" s="536">
        <v>15.378287763201664</v>
      </c>
      <c r="J228" s="536">
        <v>12.047628722034503</v>
      </c>
      <c r="K228" s="536">
        <v>6.6435423852592725</v>
      </c>
      <c r="L228" s="548">
        <v>7.7383398687849754</v>
      </c>
      <c r="M228" s="544">
        <v>23.489805738402193</v>
      </c>
      <c r="N228" s="536">
        <v>31.074448468866017</v>
      </c>
      <c r="O228" s="536">
        <v>21.777333523612651</v>
      </c>
      <c r="P228" s="536">
        <v>18.604472886964686</v>
      </c>
      <c r="Q228" s="548">
        <v>15.995517888156016</v>
      </c>
      <c r="R228" s="544">
        <v>11.306547534238456</v>
      </c>
      <c r="S228" s="536">
        <v>17.928955538888879</v>
      </c>
      <c r="T228" s="536">
        <v>26.975615365984307</v>
      </c>
      <c r="U228" s="536">
        <v>14.73446262571716</v>
      </c>
      <c r="V228" s="536">
        <v>24.277958228033139</v>
      </c>
      <c r="W228" s="536">
        <v>21.075978954319378</v>
      </c>
      <c r="X228" s="548">
        <v>6.8398402037092172</v>
      </c>
      <c r="Y228" s="81"/>
      <c r="Z228" s="81"/>
      <c r="AA228" s="81"/>
      <c r="AB228" s="81"/>
      <c r="AC228" s="81"/>
      <c r="AD228" s="81"/>
      <c r="AE228" s="81"/>
      <c r="AF228" s="81"/>
      <c r="AG228" s="81"/>
      <c r="AH228" s="81"/>
      <c r="AI228" s="81"/>
      <c r="AJ228" s="81"/>
      <c r="AK228" s="81"/>
      <c r="AL228" s="81"/>
      <c r="AM228" s="81"/>
      <c r="AN228" s="81"/>
      <c r="AO228" s="81"/>
      <c r="AP228" s="81"/>
      <c r="AQ228" s="81"/>
      <c r="AR228" s="81"/>
      <c r="AS228" s="81"/>
      <c r="AT228" s="81"/>
      <c r="AU228" s="81"/>
      <c r="AV228" s="81"/>
      <c r="AW228" s="81"/>
      <c r="AX228" s="81"/>
      <c r="AY228" s="81"/>
      <c r="AZ228" s="421"/>
      <c r="BA228" s="886"/>
      <c r="BB228" s="641" t="s">
        <v>92</v>
      </c>
      <c r="BC228" s="560">
        <v>448.55713173549123</v>
      </c>
      <c r="BD228" s="556">
        <v>467.33140676386057</v>
      </c>
      <c r="BE228" s="556">
        <v>490.75886958675943</v>
      </c>
      <c r="BF228" s="556">
        <v>567.06081785178912</v>
      </c>
      <c r="BG228" s="569">
        <v>401.11995840924789</v>
      </c>
      <c r="BH228" s="560">
        <v>123.01237263512802</v>
      </c>
      <c r="BI228" s="556">
        <v>216.34238741198067</v>
      </c>
      <c r="BJ228" s="556">
        <v>177.55074539987297</v>
      </c>
      <c r="BK228" s="556">
        <v>112.75760950381591</v>
      </c>
      <c r="BL228" s="569">
        <v>157.46983272432695</v>
      </c>
      <c r="BM228" s="560">
        <v>261.50475578246181</v>
      </c>
      <c r="BN228" s="556">
        <v>401.1237864822823</v>
      </c>
      <c r="BO228" s="556">
        <v>290.22757865791726</v>
      </c>
      <c r="BP228" s="556">
        <v>311.41886830566898</v>
      </c>
      <c r="BQ228" s="569">
        <v>323.42024744369371</v>
      </c>
      <c r="BR228" s="560">
        <v>299.17435079476064</v>
      </c>
      <c r="BS228" s="556">
        <v>528.94595420219309</v>
      </c>
      <c r="BT228" s="556">
        <v>686.65270956846382</v>
      </c>
      <c r="BU228" s="556">
        <v>288.66022606826152</v>
      </c>
      <c r="BV228" s="556">
        <v>174.7188548821735</v>
      </c>
      <c r="BW228" s="556">
        <v>180.48883727057535</v>
      </c>
      <c r="BX228" s="564">
        <v>216.18725156072097</v>
      </c>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5"/>
    </row>
    <row r="229" s="384" customFormat="true" ht="15" customHeight="true" x14ac:dyDescent="0.2">
      <c r="A229" s="863"/>
      <c r="B229" s="454" t="s">
        <v>93</v>
      </c>
      <c r="C229" s="544">
        <v>9.8067831279021274</v>
      </c>
      <c r="D229" s="536">
        <v>13.261241871356697</v>
      </c>
      <c r="E229" s="536">
        <v>11.555419534922336</v>
      </c>
      <c r="F229" s="536">
        <v>9.3771826569424572</v>
      </c>
      <c r="G229" s="552">
        <v>8.7363515722593217</v>
      </c>
      <c r="H229" s="540">
        <v>17.760664472819801</v>
      </c>
      <c r="I229" s="536">
        <v>10.088094156878388</v>
      </c>
      <c r="J229" s="536">
        <v>8.4755670822671352</v>
      </c>
      <c r="K229" s="536">
        <v>9.6610731969861128</v>
      </c>
      <c r="L229" s="548">
        <v>8.0167539168832853</v>
      </c>
      <c r="M229" s="544">
        <v>9.4063234943114544</v>
      </c>
      <c r="N229" s="536">
        <v>8.6787452360439765</v>
      </c>
      <c r="O229" s="536">
        <v>13.267890636895755</v>
      </c>
      <c r="P229" s="536">
        <v>10.813577452924969</v>
      </c>
      <c r="Q229" s="548">
        <v>9.361327167332961</v>
      </c>
      <c r="R229" s="544">
        <v>10.184689141170022</v>
      </c>
      <c r="S229" s="536">
        <v>9.2423735209227704</v>
      </c>
      <c r="T229" s="536">
        <v>10.899829983885919</v>
      </c>
      <c r="U229" s="536">
        <v>11.575373899774977</v>
      </c>
      <c r="V229" s="536">
        <v>7.714178207005272</v>
      </c>
      <c r="W229" s="536">
        <v>9.6012991359729565</v>
      </c>
      <c r="X229" s="548">
        <v>9.9459856387924308</v>
      </c>
      <c r="Y229" s="81"/>
      <c r="Z229" s="81"/>
      <c r="AA229" s="81"/>
      <c r="AB229" s="81"/>
      <c r="AC229" s="81"/>
      <c r="AD229" s="81"/>
      <c r="AE229" s="81"/>
      <c r="AF229" s="81"/>
      <c r="AG229" s="81"/>
      <c r="AH229" s="81"/>
      <c r="AI229" s="81"/>
      <c r="AJ229" s="81"/>
      <c r="AK229" s="81"/>
      <c r="AL229" s="81"/>
      <c r="AM229" s="81"/>
      <c r="AN229" s="81"/>
      <c r="AO229" s="81"/>
      <c r="AP229" s="81"/>
      <c r="AQ229" s="81"/>
      <c r="AR229" s="81"/>
      <c r="AS229" s="81"/>
      <c r="AT229" s="81"/>
      <c r="AU229" s="81"/>
      <c r="AV229" s="81"/>
      <c r="AW229" s="81"/>
      <c r="AX229" s="81"/>
      <c r="AY229" s="81"/>
      <c r="AZ229" s="421"/>
      <c r="BA229" s="886"/>
      <c r="BB229" s="641" t="s">
        <v>93</v>
      </c>
      <c r="BC229" s="560">
        <v>185.79726901027115</v>
      </c>
      <c r="BD229" s="556">
        <v>259.10870700506223</v>
      </c>
      <c r="BE229" s="556">
        <v>288.74750442075708</v>
      </c>
      <c r="BF229" s="556">
        <v>337.89116975240722</v>
      </c>
      <c r="BG229" s="569">
        <v>426.9402764683972</v>
      </c>
      <c r="BH229" s="560">
        <v>140.69206029820361</v>
      </c>
      <c r="BI229" s="556">
        <v>141.91972526085328</v>
      </c>
      <c r="BJ229" s="556">
        <v>124.90783770509745</v>
      </c>
      <c r="BK229" s="556">
        <v>163.97269043554525</v>
      </c>
      <c r="BL229" s="569">
        <v>163.13536490894876</v>
      </c>
      <c r="BM229" s="560">
        <v>104.71769564996275</v>
      </c>
      <c r="BN229" s="556">
        <v>112.02937855791549</v>
      </c>
      <c r="BO229" s="556">
        <v>176.82182115037523</v>
      </c>
      <c r="BP229" s="556">
        <v>181.00765730831773</v>
      </c>
      <c r="BQ229" s="569">
        <v>189.28069538167537</v>
      </c>
      <c r="BR229" s="560">
        <v>269.4896698244163</v>
      </c>
      <c r="BS229" s="556">
        <v>272.67154913255752</v>
      </c>
      <c r="BT229" s="556">
        <v>277.45049337071003</v>
      </c>
      <c r="BU229" s="556">
        <v>226.7710829780647</v>
      </c>
      <c r="BV229" s="556">
        <v>55.515886880829001</v>
      </c>
      <c r="BW229" s="556">
        <v>82.222862392049734</v>
      </c>
      <c r="BX229" s="564">
        <v>314.3633820782677</v>
      </c>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5"/>
    </row>
    <row r="230" s="384" customFormat="true" ht="15" customHeight="true" x14ac:dyDescent="0.2">
      <c r="A230" s="863"/>
      <c r="B230" s="454" t="s">
        <v>94</v>
      </c>
      <c r="C230" s="544">
        <v>31.420969060535604</v>
      </c>
      <c r="D230" s="536">
        <v>23.357145828164882</v>
      </c>
      <c r="E230" s="536">
        <v>19.886161550715734</v>
      </c>
      <c r="F230" s="536">
        <v>12.381990735504814</v>
      </c>
      <c r="G230" s="552">
        <v>7.8746915317714317</v>
      </c>
      <c r="H230" s="540">
        <v>15.674824322588101</v>
      </c>
      <c r="I230" s="536">
        <v>14.682472749623813</v>
      </c>
      <c r="J230" s="536">
        <v>8.2817319690451967</v>
      </c>
      <c r="K230" s="536">
        <v>13.204754061763706</v>
      </c>
      <c r="L230" s="548">
        <v>3.452163812246841</v>
      </c>
      <c r="M230" s="544">
        <v>36.525249226043307</v>
      </c>
      <c r="N230" s="536">
        <v>26.666422885741849</v>
      </c>
      <c r="O230" s="536">
        <v>22.085934842433659</v>
      </c>
      <c r="P230" s="536">
        <v>21.286602048868538</v>
      </c>
      <c r="Q230" s="548">
        <v>11.421437631320179</v>
      </c>
      <c r="R230" s="544">
        <v>17.508751468478245</v>
      </c>
      <c r="S230" s="536">
        <v>14.298094681289882</v>
      </c>
      <c r="T230" s="536">
        <v>21.35813550194592</v>
      </c>
      <c r="U230" s="536">
        <v>16.233180416049617</v>
      </c>
      <c r="V230" s="536">
        <v>6.4103519573805352</v>
      </c>
      <c r="W230" s="536">
        <v>45.442031786326623</v>
      </c>
      <c r="X230" s="548">
        <v>6.2484587549114332</v>
      </c>
      <c r="Y230" s="81"/>
      <c r="Z230" s="81"/>
      <c r="AA230" s="81"/>
      <c r="AB230" s="81"/>
      <c r="AC230" s="81"/>
      <c r="AD230" s="81"/>
      <c r="AE230" s="81"/>
      <c r="AF230" s="81"/>
      <c r="AG230" s="81"/>
      <c r="AH230" s="81"/>
      <c r="AI230" s="81"/>
      <c r="AJ230" s="81"/>
      <c r="AK230" s="81"/>
      <c r="AL230" s="81"/>
      <c r="AM230" s="81"/>
      <c r="AN230" s="81"/>
      <c r="AO230" s="81"/>
      <c r="AP230" s="81"/>
      <c r="AQ230" s="81"/>
      <c r="AR230" s="81"/>
      <c r="AS230" s="81"/>
      <c r="AT230" s="81"/>
      <c r="AU230" s="81"/>
      <c r="AV230" s="81"/>
      <c r="AW230" s="81"/>
      <c r="AX230" s="81"/>
      <c r="AY230" s="81"/>
      <c r="AZ230" s="421"/>
      <c r="BA230" s="886"/>
      <c r="BB230" s="641" t="s">
        <v>94</v>
      </c>
      <c r="BC230" s="560">
        <v>595.29513041781661</v>
      </c>
      <c r="BD230" s="556">
        <v>456.37052046659716</v>
      </c>
      <c r="BE230" s="556">
        <v>496.91657692943932</v>
      </c>
      <c r="BF230" s="556">
        <v>446.16442769041231</v>
      </c>
      <c r="BG230" s="569">
        <v>384.83146561469971</v>
      </c>
      <c r="BH230" s="560">
        <v>124.16896519453148</v>
      </c>
      <c r="BI230" s="556">
        <v>206.55363306217961</v>
      </c>
      <c r="BJ230" s="556">
        <v>122.05121175560419</v>
      </c>
      <c r="BK230" s="556">
        <v>224.11785998294218</v>
      </c>
      <c r="BL230" s="569">
        <v>70.249131889943641</v>
      </c>
      <c r="BM230" s="560">
        <v>406.62432397790081</v>
      </c>
      <c r="BN230" s="556">
        <v>344.22289201958284</v>
      </c>
      <c r="BO230" s="556">
        <v>294.34032338100053</v>
      </c>
      <c r="BP230" s="556">
        <v>356.31482603177921</v>
      </c>
      <c r="BQ230" s="569">
        <v>230.93495382350056</v>
      </c>
      <c r="BR230" s="560">
        <v>463.28636906593994</v>
      </c>
      <c r="BS230" s="556">
        <v>421.82710075128449</v>
      </c>
      <c r="BT230" s="556">
        <v>543.66217099294113</v>
      </c>
      <c r="BU230" s="556">
        <v>318.02133866254155</v>
      </c>
      <c r="BV230" s="556">
        <v>46.132765484866034</v>
      </c>
      <c r="BW230" s="556">
        <v>389.15295456042008</v>
      </c>
      <c r="BX230" s="564">
        <v>197.49542160097161</v>
      </c>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5"/>
    </row>
    <row r="231" s="384" customFormat="true" ht="15" customHeight="true" x14ac:dyDescent="0.2">
      <c r="A231" s="926" t="s">
        <v>440</v>
      </c>
      <c r="B231" s="454" t="s">
        <v>527</v>
      </c>
      <c r="C231" s="480">
        <v>1.3531738221244916</v>
      </c>
      <c r="D231" s="478">
        <v>0.9940168850386224</v>
      </c>
      <c r="E231" s="478">
        <v>1.0763603639711459</v>
      </c>
      <c r="F231" s="478">
        <v>2.1382820248734129</v>
      </c>
      <c r="G231" s="482">
        <v>5.5516940535894443</v>
      </c>
      <c r="H231" s="479">
        <v>1.3460317548401894</v>
      </c>
      <c r="I231" s="478">
        <v>2.4607441185903078</v>
      </c>
      <c r="J231" s="478">
        <v>2.5485599848560971</v>
      </c>
      <c r="K231" s="478">
        <v>3.7135526631836107</v>
      </c>
      <c r="L231" s="481">
        <v>9.8973171400851729</v>
      </c>
      <c r="M231" s="480">
        <v>0.95944707472917934</v>
      </c>
      <c r="N231" s="478">
        <v>1.296058624409181</v>
      </c>
      <c r="O231" s="478">
        <v>0.72265177825073978</v>
      </c>
      <c r="P231" s="478">
        <v>1.5897424061659715</v>
      </c>
      <c r="Q231" s="481">
        <v>1.6650922861305846</v>
      </c>
      <c r="R231" s="480">
        <v>1.1983287531891711</v>
      </c>
      <c r="S231" s="478">
        <v>5.0873381292737889</v>
      </c>
      <c r="T231" s="478">
        <v>0.41645754197304535</v>
      </c>
      <c r="U231" s="478">
        <v>0.67824098465612825</v>
      </c>
      <c r="V231" s="478">
        <v>2.9323582030265496</v>
      </c>
      <c r="W231" s="478">
        <v>0.76986034252969304</v>
      </c>
      <c r="X231" s="481">
        <v>6.1160023472949989</v>
      </c>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421"/>
      <c r="BA231" s="935" t="s">
        <v>440</v>
      </c>
      <c r="BB231" s="641" t="s">
        <v>527</v>
      </c>
      <c r="BC231" s="524">
        <v>122.96994407534636</v>
      </c>
      <c r="BD231" s="510">
        <v>90.305590555478034</v>
      </c>
      <c r="BE231" s="510">
        <v>97.825375919233522</v>
      </c>
      <c r="BF231" s="510">
        <v>194.31919669961687</v>
      </c>
      <c r="BG231" s="528">
        <v>504.61147351800713</v>
      </c>
      <c r="BH231" s="524">
        <v>43.640139658290124</v>
      </c>
      <c r="BI231" s="510">
        <v>79.610612122389384</v>
      </c>
      <c r="BJ231" s="510">
        <v>82.036793230974197</v>
      </c>
      <c r="BK231" s="510">
        <v>119.96991635857657</v>
      </c>
      <c r="BL231" s="528">
        <v>319.80589483887729</v>
      </c>
      <c r="BM231" s="524">
        <v>56.296396437522922</v>
      </c>
      <c r="BN231" s="510">
        <v>75.758138684211531</v>
      </c>
      <c r="BO231" s="510">
        <v>42.310851920992029</v>
      </c>
      <c r="BP231" s="510">
        <v>93.095383849041298</v>
      </c>
      <c r="BQ231" s="528">
        <v>97.507453666806398</v>
      </c>
      <c r="BR231" s="524">
        <v>92.491387879670768</v>
      </c>
      <c r="BS231" s="510">
        <v>368.29031901731088</v>
      </c>
      <c r="BT231" s="510">
        <v>45.433732667190412</v>
      </c>
      <c r="BU231" s="510">
        <v>47.663772202720985</v>
      </c>
      <c r="BV231" s="510">
        <v>39.688179422538411</v>
      </c>
      <c r="BW231" s="510">
        <v>38.577453327892265</v>
      </c>
      <c r="BX231" s="511">
        <v>377.88673625035796</v>
      </c>
      <c r="BY231" s="84"/>
      <c r="BZ231" s="84"/>
      <c r="CA231" s="84"/>
      <c r="CB231" s="84"/>
      <c r="CC231" s="84"/>
      <c r="CD231" s="84"/>
      <c r="CE231" s="84"/>
      <c r="CF231" s="84"/>
      <c r="CG231" s="84"/>
      <c r="CH231" s="84"/>
      <c r="CI231" s="84"/>
      <c r="CJ231" s="84"/>
      <c r="CK231" s="84"/>
      <c r="CL231" s="84"/>
      <c r="CM231" s="84"/>
      <c r="CN231" s="84"/>
      <c r="CO231" s="84"/>
      <c r="CP231" s="84"/>
      <c r="CQ231" s="84"/>
      <c r="CR231" s="84"/>
      <c r="CS231" s="84"/>
      <c r="CT231" s="84"/>
      <c r="CU231" s="84"/>
      <c r="CV231" s="84"/>
      <c r="CW231" s="84"/>
      <c r="CX231" s="84"/>
      <c r="CY231" s="84"/>
      <c r="CZ231" s="84"/>
    </row>
    <row r="232" s="384" customFormat="true" ht="15" customHeight="true" x14ac:dyDescent="0.2">
      <c r="A232" s="926"/>
      <c r="B232" s="454" t="s">
        <v>528</v>
      </c>
      <c r="C232" s="480">
        <v>0.8686535426861306</v>
      </c>
      <c r="D232" s="478">
        <v>1.0100161184852008</v>
      </c>
      <c r="E232" s="478">
        <v>0.91275495208788682</v>
      </c>
      <c r="F232" s="478">
        <v>2.9168495264245866</v>
      </c>
      <c r="G232" s="482">
        <v>5.3248603800853083</v>
      </c>
      <c r="H232" s="479">
        <v>1.9675190245139715</v>
      </c>
      <c r="I232" s="478">
        <v>2.5470587011074923</v>
      </c>
      <c r="J232" s="478">
        <v>3.541038798608207</v>
      </c>
      <c r="K232" s="478">
        <v>6.6738895242650793</v>
      </c>
      <c r="L232" s="481">
        <v>7.02114253779422</v>
      </c>
      <c r="M232" s="480">
        <v>0.33435061839326152</v>
      </c>
      <c r="N232" s="478">
        <v>1.21014152470505</v>
      </c>
      <c r="O232" s="478">
        <v>0.87296529572092707</v>
      </c>
      <c r="P232" s="478">
        <v>0.95610788906591759</v>
      </c>
      <c r="Q232" s="481">
        <v>1.7522560046261566</v>
      </c>
      <c r="R232" s="480">
        <v>3.2331300188277865</v>
      </c>
      <c r="S232" s="478">
        <v>1.2165828424101104</v>
      </c>
      <c r="T232" s="478">
        <v>0.53526680106605073</v>
      </c>
      <c r="U232" s="478">
        <v>1.6417188600735659</v>
      </c>
      <c r="V232" s="478">
        <v>3.096726734958386</v>
      </c>
      <c r="W232" s="478">
        <v>1.5240155852357271</v>
      </c>
      <c r="X232" s="481">
        <v>6.0377903282475209</v>
      </c>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421"/>
      <c r="BA232" s="935"/>
      <c r="BB232" s="641" t="s">
        <v>528</v>
      </c>
      <c r="BC232" s="524">
        <v>78.939065934086415</v>
      </c>
      <c r="BD232" s="510">
        <v>91.759107338316241</v>
      </c>
      <c r="BE232" s="510">
        <v>82.95604269624809</v>
      </c>
      <c r="BF232" s="510">
        <v>265.07254434879246</v>
      </c>
      <c r="BG232" s="528">
        <v>483.993825440585</v>
      </c>
      <c r="BH232" s="524">
        <v>63.789583493389962</v>
      </c>
      <c r="BI232" s="510">
        <v>82.40308318728745</v>
      </c>
      <c r="BJ232" s="510">
        <v>113.98415947454399</v>
      </c>
      <c r="BK232" s="510">
        <v>215.60646653817881</v>
      </c>
      <c r="BL232" s="528">
        <v>226.86984162571389</v>
      </c>
      <c r="BM232" s="524">
        <v>19.618315025360872</v>
      </c>
      <c r="BN232" s="510">
        <v>70.736051386503121</v>
      </c>
      <c r="BO232" s="510">
        <v>51.111623151084871</v>
      </c>
      <c r="BP232" s="510">
        <v>55.989719207625818</v>
      </c>
      <c r="BQ232" s="528">
        <v>102.61174266833928</v>
      </c>
      <c r="BR232" s="524">
        <v>249.54477795927627</v>
      </c>
      <c r="BS232" s="510">
        <v>88.072715388030602</v>
      </c>
      <c r="BT232" s="510">
        <v>58.395313553551077</v>
      </c>
      <c r="BU232" s="510">
        <v>115.37272966058021</v>
      </c>
      <c r="BV232" s="510">
        <v>41.912835257557795</v>
      </c>
      <c r="BW232" s="510">
        <v>76.36792917170439</v>
      </c>
      <c r="BX232" s="511">
        <v>373.05428476732772</v>
      </c>
      <c r="BY232" s="84"/>
      <c r="BZ232" s="84"/>
      <c r="CA232" s="84"/>
      <c r="CB232" s="84"/>
      <c r="CC232" s="84"/>
      <c r="CD232" s="84"/>
      <c r="CE232" s="84"/>
      <c r="CF232" s="84"/>
      <c r="CG232" s="84"/>
      <c r="CH232" s="84"/>
      <c r="CI232" s="84"/>
      <c r="CJ232" s="84"/>
      <c r="CK232" s="84"/>
      <c r="CL232" s="84"/>
      <c r="CM232" s="84"/>
      <c r="CN232" s="84"/>
      <c r="CO232" s="84"/>
      <c r="CP232" s="84"/>
      <c r="CQ232" s="84"/>
      <c r="CR232" s="84"/>
      <c r="CS232" s="84"/>
      <c r="CT232" s="84"/>
      <c r="CU232" s="84"/>
      <c r="CV232" s="84"/>
      <c r="CW232" s="84"/>
      <c r="CX232" s="84"/>
      <c r="CY232" s="84"/>
      <c r="CZ232" s="84"/>
    </row>
    <row r="233" s="384" customFormat="true" ht="15" customHeight="true" x14ac:dyDescent="0.2">
      <c r="A233" s="926"/>
      <c r="B233" s="454" t="s">
        <v>529</v>
      </c>
      <c r="C233" s="480">
        <v>18.792562295172395</v>
      </c>
      <c r="D233" s="478">
        <v>19.516421152609105</v>
      </c>
      <c r="E233" s="478">
        <v>25.504933097643839</v>
      </c>
      <c r="F233" s="478">
        <v>34.720339916522285</v>
      </c>
      <c r="G233" s="482">
        <v>43.016708999649531</v>
      </c>
      <c r="H233" s="479">
        <v>21.286567009764656</v>
      </c>
      <c r="I233" s="478">
        <v>38.825899479554259</v>
      </c>
      <c r="J233" s="478">
        <v>39.693702913655237</v>
      </c>
      <c r="K233" s="478">
        <v>42.377458124905317</v>
      </c>
      <c r="L233" s="481">
        <v>46.189043689198087</v>
      </c>
      <c r="M233" s="480">
        <v>17.844625507087425</v>
      </c>
      <c r="N233" s="478">
        <v>19.577423512938726</v>
      </c>
      <c r="O233" s="478">
        <v>21.187527312661253</v>
      </c>
      <c r="P233" s="478">
        <v>26.038357773032782</v>
      </c>
      <c r="Q233" s="481">
        <v>31.110490298011506</v>
      </c>
      <c r="R233" s="480">
        <v>29.997364477146565</v>
      </c>
      <c r="S233" s="478">
        <v>34.465864226594832</v>
      </c>
      <c r="T233" s="478">
        <v>22.380604611094249</v>
      </c>
      <c r="U233" s="478">
        <v>25.695134446699591</v>
      </c>
      <c r="V233" s="478">
        <v>47.142971612772548</v>
      </c>
      <c r="W233" s="478">
        <v>14.904107690769353</v>
      </c>
      <c r="X233" s="481">
        <v>39.189080592953665</v>
      </c>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421"/>
      <c r="BA233" s="935"/>
      <c r="BB233" s="641" t="s">
        <v>529</v>
      </c>
      <c r="BC233" s="524">
        <v>1707.7778897922014</v>
      </c>
      <c r="BD233" s="510">
        <v>1773.0503015019799</v>
      </c>
      <c r="BE233" s="510">
        <v>2318.0244754337632</v>
      </c>
      <c r="BF233" s="510">
        <v>3155.2566421240281</v>
      </c>
      <c r="BG233" s="528">
        <v>3909.9281597072163</v>
      </c>
      <c r="BH233" s="524">
        <v>690.1388127072621</v>
      </c>
      <c r="BI233" s="510">
        <v>1256.1052571123876</v>
      </c>
      <c r="BJ233" s="510">
        <v>1277.7192288386025</v>
      </c>
      <c r="BK233" s="510">
        <v>1369.0448386897162</v>
      </c>
      <c r="BL233" s="528">
        <v>1492.4780361891965</v>
      </c>
      <c r="BM233" s="524">
        <v>1047.0490121716091</v>
      </c>
      <c r="BN233" s="510">
        <v>1144.3534556539537</v>
      </c>
      <c r="BO233" s="510">
        <v>1240.5177122347538</v>
      </c>
      <c r="BP233" s="510">
        <v>1524.8073538689262</v>
      </c>
      <c r="BQ233" s="528">
        <v>1821.823761092774</v>
      </c>
      <c r="BR233" s="524">
        <v>2315.3061009674625</v>
      </c>
      <c r="BS233" s="510">
        <v>2495.1052610752859</v>
      </c>
      <c r="BT233" s="510">
        <v>2441.6280277050628</v>
      </c>
      <c r="BU233" s="510">
        <v>1805.7402349501506</v>
      </c>
      <c r="BV233" s="510">
        <v>638.05940009246945</v>
      </c>
      <c r="BW233" s="510">
        <v>746.84002678363561</v>
      </c>
      <c r="BX233" s="511">
        <v>2421.358416985121</v>
      </c>
      <c r="BY233" s="84"/>
      <c r="BZ233" s="84"/>
      <c r="CA233" s="84"/>
      <c r="CB233" s="84"/>
      <c r="CC233" s="84"/>
      <c r="CD233" s="84"/>
      <c r="CE233" s="84"/>
      <c r="CF233" s="84"/>
      <c r="CG233" s="84"/>
      <c r="CH233" s="84"/>
      <c r="CI233" s="84"/>
      <c r="CJ233" s="84"/>
      <c r="CK233" s="84"/>
      <c r="CL233" s="84"/>
      <c r="CM233" s="84"/>
      <c r="CN233" s="84"/>
      <c r="CO233" s="84"/>
      <c r="CP233" s="84"/>
      <c r="CQ233" s="84"/>
      <c r="CR233" s="84"/>
      <c r="CS233" s="84"/>
      <c r="CT233" s="84"/>
      <c r="CU233" s="84"/>
      <c r="CV233" s="84"/>
      <c r="CW233" s="84"/>
      <c r="CX233" s="84"/>
      <c r="CY233" s="84"/>
      <c r="CZ233" s="84"/>
    </row>
    <row r="234" s="384" customFormat="true" ht="15" customHeight="true" x14ac:dyDescent="0.2">
      <c r="A234" s="926"/>
      <c r="B234" s="454" t="s">
        <v>530</v>
      </c>
      <c r="C234" s="480">
        <v>72.946738577856465</v>
      </c>
      <c r="D234" s="478">
        <v>74.693361072034676</v>
      </c>
      <c r="E234" s="478">
        <v>69.392647518673883</v>
      </c>
      <c r="F234" s="478">
        <v>55.543786759811518</v>
      </c>
      <c r="G234" s="482">
        <v>42.320551679584902</v>
      </c>
      <c r="H234" s="479">
        <v>71.684548483154771</v>
      </c>
      <c r="I234" s="478">
        <v>51.717858724330746</v>
      </c>
      <c r="J234" s="478">
        <v>49.536310707641967</v>
      </c>
      <c r="K234" s="478">
        <v>42.872205521354346</v>
      </c>
      <c r="L234" s="481">
        <v>33.797029891018738</v>
      </c>
      <c r="M234" s="480">
        <v>74.774267787361268</v>
      </c>
      <c r="N234" s="478">
        <v>73.910085128595313</v>
      </c>
      <c r="O234" s="478">
        <v>72.621265607436555</v>
      </c>
      <c r="P234" s="478">
        <v>68.208280327900852</v>
      </c>
      <c r="Q234" s="481">
        <v>61.357450712694941</v>
      </c>
      <c r="R234" s="480">
        <v>60.237737858180992</v>
      </c>
      <c r="S234" s="478">
        <v>56.674774345428027</v>
      </c>
      <c r="T234" s="478">
        <v>71.575119466215739</v>
      </c>
      <c r="U234" s="478">
        <v>70.034217265646518</v>
      </c>
      <c r="V234" s="478">
        <v>45.424996328264797</v>
      </c>
      <c r="W234" s="478">
        <v>75.856875482104186</v>
      </c>
      <c r="X234" s="481">
        <v>43.981412264242593</v>
      </c>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421"/>
      <c r="BA234" s="935"/>
      <c r="BB234" s="641" t="s">
        <v>530</v>
      </c>
      <c r="BC234" s="524">
        <v>6629.0495845645019</v>
      </c>
      <c r="BD234" s="510">
        <v>6785.8284740520876</v>
      </c>
      <c r="BE234" s="510">
        <v>6306.7742521659002</v>
      </c>
      <c r="BF234" s="510">
        <v>5047.6148137944292</v>
      </c>
      <c r="BG234" s="528">
        <v>3846.6521636441703</v>
      </c>
      <c r="BH234" s="524">
        <v>2324.1083992983217</v>
      </c>
      <c r="BI234" s="510">
        <v>1673.1891624155985</v>
      </c>
      <c r="BJ234" s="510">
        <v>1594.547549634221</v>
      </c>
      <c r="BK234" s="510">
        <v>1385.0281326279064</v>
      </c>
      <c r="BL234" s="528">
        <v>1092.0625492961133</v>
      </c>
      <c r="BM234" s="524">
        <v>4387.4455752246686</v>
      </c>
      <c r="BN234" s="510">
        <v>4320.2447589023895</v>
      </c>
      <c r="BO234" s="510">
        <v>4251.9339298783962</v>
      </c>
      <c r="BP234" s="510">
        <v>3994.2798368970502</v>
      </c>
      <c r="BQ234" s="528">
        <v>3593.0793940464264</v>
      </c>
      <c r="BR234" s="524">
        <v>4649.3685162834618</v>
      </c>
      <c r="BS234" s="510">
        <v>4102.8864591886986</v>
      </c>
      <c r="BT234" s="510">
        <v>7808.5387241245808</v>
      </c>
      <c r="BU234" s="510">
        <v>4921.6945800438116</v>
      </c>
      <c r="BV234" s="510">
        <v>614.80735971600507</v>
      </c>
      <c r="BW234" s="510">
        <v>3801.1635511641393</v>
      </c>
      <c r="BX234" s="511">
        <v>2717.4600977003929</v>
      </c>
      <c r="BY234" s="84"/>
      <c r="BZ234" s="84"/>
      <c r="CA234" s="84"/>
      <c r="CB234" s="84"/>
      <c r="CC234" s="84"/>
      <c r="CD234" s="84"/>
      <c r="CE234" s="84"/>
      <c r="CF234" s="84"/>
      <c r="CG234" s="84"/>
      <c r="CH234" s="84"/>
      <c r="CI234" s="84"/>
      <c r="CJ234" s="84"/>
      <c r="CK234" s="84"/>
      <c r="CL234" s="84"/>
      <c r="CM234" s="84"/>
      <c r="CN234" s="84"/>
      <c r="CO234" s="84"/>
      <c r="CP234" s="84"/>
      <c r="CQ234" s="84"/>
      <c r="CR234" s="84"/>
      <c r="CS234" s="84"/>
      <c r="CT234" s="84"/>
      <c r="CU234" s="84"/>
      <c r="CV234" s="84"/>
      <c r="CW234" s="84"/>
      <c r="CX234" s="84"/>
      <c r="CY234" s="84"/>
      <c r="CZ234" s="84"/>
    </row>
    <row r="235" s="384" customFormat="true" ht="15" customHeight="true" x14ac:dyDescent="0.2">
      <c r="A235" s="926"/>
      <c r="B235" s="454" t="s">
        <v>531</v>
      </c>
      <c r="C235" s="480">
        <v>5.7528221749142814</v>
      </c>
      <c r="D235" s="478">
        <v>3.582489146031294</v>
      </c>
      <c r="E235" s="478">
        <v>3.0281964683722773</v>
      </c>
      <c r="F235" s="478">
        <v>4.4839553930418434</v>
      </c>
      <c r="G235" s="482">
        <v>3.4892289152631872</v>
      </c>
      <c r="H235" s="479">
        <v>3.6397071784132922</v>
      </c>
      <c r="I235" s="478">
        <v>4.1919359732823969</v>
      </c>
      <c r="J235" s="478">
        <v>4.4307169613034203</v>
      </c>
      <c r="K235" s="478">
        <v>4.1361950917744768</v>
      </c>
      <c r="L235" s="481">
        <v>2.7126473782214786</v>
      </c>
      <c r="M235" s="480">
        <v>5.6518512528472522</v>
      </c>
      <c r="N235" s="478">
        <v>3.7974892889655623</v>
      </c>
      <c r="O235" s="478">
        <v>4.5071097249794176</v>
      </c>
      <c r="P235" s="478">
        <v>3.0976423909274993</v>
      </c>
      <c r="Q235" s="481">
        <v>3.9565996756577744</v>
      </c>
      <c r="R235" s="480">
        <v>5.1826717745875674</v>
      </c>
      <c r="S235" s="478">
        <v>2.5167347654100274</v>
      </c>
      <c r="T235" s="478">
        <v>5.0227850121796411</v>
      </c>
      <c r="U235" s="478">
        <v>1.6717982981278219</v>
      </c>
      <c r="V235" s="478">
        <v>1.3045437115218932</v>
      </c>
      <c r="W235" s="478">
        <v>6.5503645933961323</v>
      </c>
      <c r="X235" s="481">
        <v>4.1198204394076399</v>
      </c>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421"/>
      <c r="BA235" s="935"/>
      <c r="BB235" s="641" t="s">
        <v>531</v>
      </c>
      <c r="BC235" s="524">
        <v>522.78887572179087</v>
      </c>
      <c r="BD235" s="510">
        <v>325.46609907775951</v>
      </c>
      <c r="BE235" s="510">
        <v>275.21866076792338</v>
      </c>
      <c r="BF235" s="510">
        <v>407.48535500801773</v>
      </c>
      <c r="BG235" s="528">
        <v>317.14732969375575</v>
      </c>
      <c r="BH235" s="524">
        <v>118.00414738365178</v>
      </c>
      <c r="BI235" s="510">
        <v>135.61856606287699</v>
      </c>
      <c r="BJ235" s="510">
        <v>142.62242732338231</v>
      </c>
      <c r="BK235" s="510">
        <v>133.62378945705666</v>
      </c>
      <c r="BL235" s="528">
        <v>87.652099038122657</v>
      </c>
      <c r="BM235" s="524">
        <v>331.62731652083158</v>
      </c>
      <c r="BN235" s="510">
        <v>221.97353945806819</v>
      </c>
      <c r="BO235" s="510">
        <v>263.88871916551187</v>
      </c>
      <c r="BP235" s="510">
        <v>181.39807197188816</v>
      </c>
      <c r="BQ235" s="528">
        <v>231.69764388785688</v>
      </c>
      <c r="BR235" s="524">
        <v>400.01752781169273</v>
      </c>
      <c r="BS235" s="510">
        <v>182.19529075554649</v>
      </c>
      <c r="BT235" s="510">
        <v>547.9643144580408</v>
      </c>
      <c r="BU235" s="510">
        <v>117.48657933324603</v>
      </c>
      <c r="BV235" s="510">
        <v>17.656425751119709</v>
      </c>
      <c r="BW235" s="510">
        <v>328.23665595253198</v>
      </c>
      <c r="BX235" s="511">
        <v>254.54952620706979</v>
      </c>
      <c r="BY235" s="84"/>
      <c r="BZ235" s="84"/>
      <c r="CA235" s="84"/>
      <c r="CB235" s="84"/>
      <c r="CC235" s="84"/>
      <c r="CD235" s="84"/>
      <c r="CE235" s="84"/>
      <c r="CF235" s="84"/>
      <c r="CG235" s="84"/>
      <c r="CH235" s="84"/>
      <c r="CI235" s="84"/>
      <c r="CJ235" s="84"/>
      <c r="CK235" s="84"/>
      <c r="CL235" s="84"/>
      <c r="CM235" s="84"/>
      <c r="CN235" s="84"/>
      <c r="CO235" s="84"/>
      <c r="CP235" s="84"/>
      <c r="CQ235" s="84"/>
      <c r="CR235" s="84"/>
      <c r="CS235" s="84"/>
      <c r="CT235" s="84"/>
      <c r="CU235" s="84"/>
      <c r="CV235" s="84"/>
      <c r="CW235" s="84"/>
      <c r="CX235" s="84"/>
      <c r="CY235" s="84"/>
      <c r="CZ235" s="84"/>
    </row>
    <row r="236" s="384" customFormat="true" ht="15" customHeight="true" x14ac:dyDescent="0.2">
      <c r="A236" s="926"/>
      <c r="B236" s="454" t="s">
        <v>532</v>
      </c>
      <c r="C236" s="480">
        <v>7.0027874330473555E-2</v>
      </c>
      <c r="D236" s="478">
        <v>1.2328859377034408E-2</v>
      </c>
      <c r="E236" s="478">
        <v>1.4315698617618566E-2</v>
      </c>
      <c r="F236" s="478">
        <v>9.9447939070013341E-2</v>
      </c>
      <c r="G236" s="482">
        <v>0.22956125822140525</v>
      </c>
      <c r="H236" s="479">
        <v>7.5626549313080382E-2</v>
      </c>
      <c r="I236" s="478">
        <v>0.25650300313484609</v>
      </c>
      <c r="J236" s="478">
        <v>0.24967063393507555</v>
      </c>
      <c r="K236" s="478">
        <v>0.15414107352859038</v>
      </c>
      <c r="L236" s="481">
        <v>0.26578473907926076</v>
      </c>
      <c r="M236" s="480">
        <v>0.10089066863940727</v>
      </c>
      <c r="N236" s="478">
        <v>0</v>
      </c>
      <c r="O236" s="478">
        <v>0</v>
      </c>
      <c r="P236" s="478">
        <v>0</v>
      </c>
      <c r="Q236" s="481">
        <v>7.0558515781559668E-3</v>
      </c>
      <c r="R236" s="480">
        <v>5.3533252067520815E-3</v>
      </c>
      <c r="S236" s="478">
        <v>3.8705690883042855E-2</v>
      </c>
      <c r="T236" s="478">
        <v>5.4262885811107643E-2</v>
      </c>
      <c r="U236" s="478">
        <v>0</v>
      </c>
      <c r="V236" s="478">
        <v>9.8403409456009908E-2</v>
      </c>
      <c r="W236" s="478">
        <v>0</v>
      </c>
      <c r="X236" s="481">
        <v>0.45675071577546655</v>
      </c>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421"/>
      <c r="BA236" s="935"/>
      <c r="BB236" s="641" t="s">
        <v>532</v>
      </c>
      <c r="BC236" s="524">
        <v>6.363797207230836</v>
      </c>
      <c r="BD236" s="510">
        <v>1.1200664130320839</v>
      </c>
      <c r="BE236" s="510">
        <v>1.30108711328628</v>
      </c>
      <c r="BF236" s="510">
        <v>9.0374625090258895</v>
      </c>
      <c r="BG236" s="528">
        <v>20.865567096381191</v>
      </c>
      <c r="BH236" s="524">
        <v>2.4519133089020135</v>
      </c>
      <c r="BI236" s="510">
        <v>8.2984496179531746</v>
      </c>
      <c r="BJ236" s="510">
        <v>8.0367651904157764</v>
      </c>
      <c r="BK236" s="510">
        <v>4.979676707423569</v>
      </c>
      <c r="BL236" s="528">
        <v>8.58813808961456</v>
      </c>
      <c r="BM236" s="524">
        <v>5.9198482419408593</v>
      </c>
      <c r="BN236" s="510">
        <v>0</v>
      </c>
      <c r="BO236" s="510">
        <v>0</v>
      </c>
      <c r="BP236" s="510">
        <v>0</v>
      </c>
      <c r="BQ236" s="528">
        <v>0.41318918270632704</v>
      </c>
      <c r="BR236" s="524">
        <v>0.41318918270632704</v>
      </c>
      <c r="BS236" s="510">
        <v>2.8020412405998552</v>
      </c>
      <c r="BT236" s="510">
        <v>5.9198482419408593</v>
      </c>
      <c r="BU236" s="510">
        <v>0</v>
      </c>
      <c r="BV236" s="510">
        <v>1.3318468958699294</v>
      </c>
      <c r="BW236" s="510">
        <v>0</v>
      </c>
      <c r="BX236" s="511">
        <v>28.221054777839306</v>
      </c>
      <c r="BY236" s="84"/>
      <c r="BZ236" s="84"/>
      <c r="CA236" s="84"/>
      <c r="CB236" s="84"/>
      <c r="CC236" s="84"/>
      <c r="CD236" s="84"/>
      <c r="CE236" s="84"/>
      <c r="CF236" s="84"/>
      <c r="CG236" s="84"/>
      <c r="CH236" s="84"/>
      <c r="CI236" s="84"/>
      <c r="CJ236" s="84"/>
      <c r="CK236" s="84"/>
      <c r="CL236" s="84"/>
      <c r="CM236" s="84"/>
      <c r="CN236" s="84"/>
      <c r="CO236" s="84"/>
      <c r="CP236" s="84"/>
      <c r="CQ236" s="84"/>
      <c r="CR236" s="84"/>
      <c r="CS236" s="84"/>
      <c r="CT236" s="84"/>
      <c r="CU236" s="84"/>
      <c r="CV236" s="84"/>
      <c r="CW236" s="84"/>
      <c r="CX236" s="84"/>
      <c r="CY236" s="84"/>
      <c r="CZ236" s="84"/>
    </row>
    <row r="237" s="384" customFormat="true" ht="15" customHeight="true" x14ac:dyDescent="0.2">
      <c r="A237" s="927"/>
      <c r="B237" s="454" t="s">
        <v>526</v>
      </c>
      <c r="C237" s="480">
        <v>0.21602171291590583</v>
      </c>
      <c r="D237" s="478">
        <v>0.1913667664239708</v>
      </c>
      <c r="E237" s="478">
        <v>7.0791900633337332E-2</v>
      </c>
      <c r="F237" s="478">
        <v>9.7338440256227537E-2</v>
      </c>
      <c r="G237" s="482">
        <v>6.7394713606228798E-2</v>
      </c>
      <c r="H237" s="479">
        <v>0</v>
      </c>
      <c r="I237" s="478">
        <v>0</v>
      </c>
      <c r="J237" s="478">
        <v>0</v>
      </c>
      <c r="K237" s="478">
        <v>7.2558000988530644E-2</v>
      </c>
      <c r="L237" s="481">
        <v>0.11703462460296858</v>
      </c>
      <c r="M237" s="480">
        <v>0.33456709094205905</v>
      </c>
      <c r="N237" s="478">
        <v>0.208801920386052</v>
      </c>
      <c r="O237" s="478">
        <v>8.8480280950989337E-2</v>
      </c>
      <c r="P237" s="478">
        <v>0.10986921290700319</v>
      </c>
      <c r="Q237" s="481">
        <v>0.15105517130105406</v>
      </c>
      <c r="R237" s="480">
        <v>0.1454137928609596</v>
      </c>
      <c r="S237" s="478">
        <v>0</v>
      </c>
      <c r="T237" s="478">
        <v>1.550368166031647E-2</v>
      </c>
      <c r="U237" s="478">
        <v>0.27889014479643859</v>
      </c>
      <c r="V237" s="478">
        <v>0</v>
      </c>
      <c r="W237" s="478">
        <v>0.39477630596469931</v>
      </c>
      <c r="X237" s="481">
        <v>9.9143312078103507E-2</v>
      </c>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421"/>
      <c r="BA237" s="936"/>
      <c r="BB237" s="641"/>
      <c r="BC237" s="524"/>
      <c r="BD237" s="510"/>
      <c r="BE237" s="510"/>
      <c r="BF237" s="510"/>
      <c r="BG237" s="528"/>
      <c r="BH237" s="524"/>
      <c r="BI237" s="510"/>
      <c r="BJ237" s="510"/>
      <c r="BK237" s="510"/>
      <c r="BL237" s="528"/>
      <c r="BM237" s="524"/>
      <c r="BN237" s="510"/>
      <c r="BO237" s="510"/>
      <c r="BP237" s="510"/>
      <c r="BQ237" s="528"/>
      <c r="BR237" s="524"/>
      <c r="BS237" s="510"/>
      <c r="BT237" s="510"/>
      <c r="BU237" s="510"/>
      <c r="BV237" s="510"/>
      <c r="BW237" s="510"/>
      <c r="BX237" s="511"/>
      <c r="BY237" s="84"/>
      <c r="BZ237" s="84"/>
      <c r="CA237" s="84"/>
      <c r="CB237" s="84"/>
      <c r="CC237" s="84"/>
      <c r="CD237" s="84"/>
      <c r="CE237" s="84"/>
      <c r="CF237" s="84"/>
      <c r="CG237" s="84"/>
      <c r="CH237" s="84"/>
      <c r="CI237" s="84"/>
      <c r="CJ237" s="84"/>
      <c r="CK237" s="84"/>
      <c r="CL237" s="84"/>
      <c r="CM237" s="84"/>
      <c r="CN237" s="84"/>
      <c r="CO237" s="84"/>
      <c r="CP237" s="84"/>
      <c r="CQ237" s="84"/>
      <c r="CR237" s="84"/>
      <c r="CS237" s="84"/>
      <c r="CT237" s="84"/>
      <c r="CU237" s="84"/>
      <c r="CV237" s="84"/>
      <c r="CW237" s="84"/>
      <c r="CX237" s="84"/>
      <c r="CY237" s="84"/>
      <c r="CZ237" s="84"/>
    </row>
    <row r="238" s="384" customFormat="true" ht="15" customHeight="true" x14ac:dyDescent="0.2">
      <c r="A238" s="635"/>
      <c r="B238" s="454"/>
      <c r="C238" s="480"/>
      <c r="D238" s="478"/>
      <c r="E238" s="478"/>
      <c r="F238" s="478"/>
      <c r="G238" s="482"/>
      <c r="H238" s="479"/>
      <c r="I238" s="478"/>
      <c r="J238" s="478"/>
      <c r="K238" s="478"/>
      <c r="L238" s="481"/>
      <c r="M238" s="480"/>
      <c r="N238" s="478"/>
      <c r="O238" s="478"/>
      <c r="P238" s="478"/>
      <c r="Q238" s="481"/>
      <c r="R238" s="480"/>
      <c r="S238" s="478"/>
      <c r="T238" s="478"/>
      <c r="U238" s="478"/>
      <c r="V238" s="478"/>
      <c r="W238" s="478"/>
      <c r="X238" s="48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421"/>
      <c r="BA238" s="762"/>
      <c r="BB238" s="641"/>
      <c r="BC238" s="524"/>
      <c r="BD238" s="510"/>
      <c r="BE238" s="510"/>
      <c r="BF238" s="510"/>
      <c r="BG238" s="528"/>
      <c r="BH238" s="524"/>
      <c r="BI238" s="510"/>
      <c r="BJ238" s="510"/>
      <c r="BK238" s="510"/>
      <c r="BL238" s="528"/>
      <c r="BM238" s="524"/>
      <c r="BN238" s="510"/>
      <c r="BO238" s="510"/>
      <c r="BP238" s="510"/>
      <c r="BQ238" s="528"/>
      <c r="BR238" s="524"/>
      <c r="BS238" s="510"/>
      <c r="BT238" s="510"/>
      <c r="BU238" s="510"/>
      <c r="BV238" s="510"/>
      <c r="BW238" s="510"/>
      <c r="BX238" s="511"/>
      <c r="BY238" s="84"/>
      <c r="BZ238" s="84"/>
      <c r="CA238" s="84"/>
      <c r="CB238" s="84"/>
      <c r="CC238" s="84"/>
      <c r="CD238" s="84"/>
      <c r="CE238" s="84"/>
      <c r="CF238" s="84"/>
      <c r="CG238" s="84"/>
      <c r="CH238" s="84"/>
      <c r="CI238" s="84"/>
      <c r="CJ238" s="84"/>
      <c r="CK238" s="84"/>
      <c r="CL238" s="84"/>
      <c r="CM238" s="84"/>
      <c r="CN238" s="84"/>
      <c r="CO238" s="84"/>
      <c r="CP238" s="84"/>
      <c r="CQ238" s="84"/>
      <c r="CR238" s="84"/>
      <c r="CS238" s="84"/>
      <c r="CT238" s="84"/>
      <c r="CU238" s="84"/>
      <c r="CV238" s="84"/>
      <c r="CW238" s="84"/>
      <c r="CX238" s="84"/>
      <c r="CY238" s="84"/>
      <c r="CZ238" s="84"/>
    </row>
    <row r="239" s="384" customFormat="true" ht="15" customHeight="true" x14ac:dyDescent="0.2">
      <c r="A239" s="635"/>
      <c r="B239" s="454"/>
      <c r="C239" s="480"/>
      <c r="D239" s="478"/>
      <c r="E239" s="478"/>
      <c r="F239" s="478"/>
      <c r="G239" s="482"/>
      <c r="H239" s="479"/>
      <c r="I239" s="478"/>
      <c r="J239" s="478"/>
      <c r="K239" s="478"/>
      <c r="L239" s="481"/>
      <c r="M239" s="480"/>
      <c r="N239" s="478"/>
      <c r="O239" s="478"/>
      <c r="P239" s="478"/>
      <c r="Q239" s="481"/>
      <c r="R239" s="480"/>
      <c r="S239" s="478"/>
      <c r="T239" s="478"/>
      <c r="U239" s="478"/>
      <c r="V239" s="478"/>
      <c r="W239" s="478"/>
      <c r="X239" s="48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421"/>
      <c r="BA239" s="762"/>
      <c r="BB239" s="641"/>
      <c r="BC239" s="524"/>
      <c r="BD239" s="510"/>
      <c r="BE239" s="510"/>
      <c r="BF239" s="510"/>
      <c r="BG239" s="528"/>
      <c r="BH239" s="524"/>
      <c r="BI239" s="510"/>
      <c r="BJ239" s="510"/>
      <c r="BK239" s="510"/>
      <c r="BL239" s="528"/>
      <c r="BM239" s="524"/>
      <c r="BN239" s="510"/>
      <c r="BO239" s="510"/>
      <c r="BP239" s="510"/>
      <c r="BQ239" s="528"/>
      <c r="BR239" s="524"/>
      <c r="BS239" s="510"/>
      <c r="BT239" s="510"/>
      <c r="BU239" s="510"/>
      <c r="BV239" s="510"/>
      <c r="BW239" s="510"/>
      <c r="BX239" s="511"/>
      <c r="BY239" s="84"/>
      <c r="BZ239" s="84"/>
      <c r="CA239" s="84"/>
      <c r="CB239" s="84"/>
      <c r="CC239" s="84"/>
      <c r="CD239" s="84"/>
      <c r="CE239" s="84"/>
      <c r="CF239" s="84"/>
      <c r="CG239" s="84"/>
      <c r="CH239" s="84"/>
      <c r="CI239" s="84"/>
      <c r="CJ239" s="84"/>
      <c r="CK239" s="84"/>
      <c r="CL239" s="84"/>
      <c r="CM239" s="84"/>
      <c r="CN239" s="84"/>
      <c r="CO239" s="84"/>
      <c r="CP239" s="84"/>
      <c r="CQ239" s="84"/>
      <c r="CR239" s="84"/>
      <c r="CS239" s="84"/>
      <c r="CT239" s="84"/>
      <c r="CU239" s="84"/>
      <c r="CV239" s="84"/>
      <c r="CW239" s="84"/>
      <c r="CX239" s="84"/>
      <c r="CY239" s="84"/>
      <c r="CZ239" s="84"/>
    </row>
    <row r="240" s="384" customFormat="true" ht="15" customHeight="true" x14ac:dyDescent="0.2">
      <c r="A240" s="635"/>
      <c r="B240" s="454"/>
      <c r="C240" s="480"/>
      <c r="D240" s="478"/>
      <c r="E240" s="478"/>
      <c r="F240" s="478"/>
      <c r="G240" s="482"/>
      <c r="H240" s="479"/>
      <c r="I240" s="478"/>
      <c r="J240" s="478"/>
      <c r="K240" s="478"/>
      <c r="L240" s="481"/>
      <c r="M240" s="480"/>
      <c r="N240" s="478"/>
      <c r="O240" s="478"/>
      <c r="P240" s="478"/>
      <c r="Q240" s="481"/>
      <c r="R240" s="480"/>
      <c r="S240" s="478"/>
      <c r="T240" s="478"/>
      <c r="U240" s="478"/>
      <c r="V240" s="478"/>
      <c r="W240" s="478"/>
      <c r="X240" s="48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421"/>
      <c r="BA240" s="762"/>
      <c r="BB240" s="641"/>
      <c r="BC240" s="524"/>
      <c r="BD240" s="510"/>
      <c r="BE240" s="510"/>
      <c r="BF240" s="510"/>
      <c r="BG240" s="528"/>
      <c r="BH240" s="524"/>
      <c r="BI240" s="510"/>
      <c r="BJ240" s="510"/>
      <c r="BK240" s="510"/>
      <c r="BL240" s="528"/>
      <c r="BM240" s="524"/>
      <c r="BN240" s="510"/>
      <c r="BO240" s="510"/>
      <c r="BP240" s="510"/>
      <c r="BQ240" s="528"/>
      <c r="BR240" s="524"/>
      <c r="BS240" s="510"/>
      <c r="BT240" s="510"/>
      <c r="BU240" s="510"/>
      <c r="BV240" s="510"/>
      <c r="BW240" s="510"/>
      <c r="BX240" s="511"/>
      <c r="BY240" s="84"/>
      <c r="BZ240" s="84"/>
      <c r="CA240" s="84"/>
      <c r="CB240" s="84"/>
      <c r="CC240" s="84"/>
      <c r="CD240" s="84"/>
      <c r="CE240" s="84"/>
      <c r="CF240" s="84"/>
      <c r="CG240" s="84"/>
      <c r="CH240" s="84"/>
      <c r="CI240" s="84"/>
      <c r="CJ240" s="84"/>
      <c r="CK240" s="84"/>
      <c r="CL240" s="84"/>
      <c r="CM240" s="84"/>
      <c r="CN240" s="84"/>
      <c r="CO240" s="84"/>
      <c r="CP240" s="84"/>
      <c r="CQ240" s="84"/>
      <c r="CR240" s="84"/>
      <c r="CS240" s="84"/>
      <c r="CT240" s="84"/>
      <c r="CU240" s="84"/>
      <c r="CV240" s="84"/>
      <c r="CW240" s="84"/>
      <c r="CX240" s="84"/>
      <c r="CY240" s="84"/>
      <c r="CZ240" s="84"/>
    </row>
    <row r="241" s="384" customFormat="true" ht="15" customHeight="true" x14ac:dyDescent="0.2">
      <c r="A241" s="635"/>
      <c r="B241" s="454"/>
      <c r="C241" s="480"/>
      <c r="D241" s="478"/>
      <c r="E241" s="478"/>
      <c r="F241" s="478"/>
      <c r="G241" s="482"/>
      <c r="H241" s="479"/>
      <c r="I241" s="478"/>
      <c r="J241" s="478"/>
      <c r="K241" s="478"/>
      <c r="L241" s="481"/>
      <c r="M241" s="480"/>
      <c r="N241" s="478"/>
      <c r="O241" s="478"/>
      <c r="P241" s="478"/>
      <c r="Q241" s="481"/>
      <c r="R241" s="480"/>
      <c r="S241" s="478"/>
      <c r="T241" s="478"/>
      <c r="U241" s="478"/>
      <c r="V241" s="478"/>
      <c r="W241" s="478"/>
      <c r="X241" s="48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421"/>
      <c r="BA241" s="762"/>
      <c r="BB241" s="641"/>
      <c r="BC241" s="524"/>
      <c r="BD241" s="510"/>
      <c r="BE241" s="510"/>
      <c r="BF241" s="510"/>
      <c r="BG241" s="528"/>
      <c r="BH241" s="524"/>
      <c r="BI241" s="510"/>
      <c r="BJ241" s="510"/>
      <c r="BK241" s="510"/>
      <c r="BL241" s="528"/>
      <c r="BM241" s="524"/>
      <c r="BN241" s="510"/>
      <c r="BO241" s="510"/>
      <c r="BP241" s="510"/>
      <c r="BQ241" s="528"/>
      <c r="BR241" s="524"/>
      <c r="BS241" s="510"/>
      <c r="BT241" s="510"/>
      <c r="BU241" s="510"/>
      <c r="BV241" s="510"/>
      <c r="BW241" s="510"/>
      <c r="BX241" s="511"/>
      <c r="BY241" s="84"/>
      <c r="BZ241" s="84"/>
      <c r="CA241" s="84"/>
      <c r="CB241" s="84"/>
      <c r="CC241" s="84"/>
      <c r="CD241" s="84"/>
      <c r="CE241" s="84"/>
      <c r="CF241" s="84"/>
      <c r="CG241" s="84"/>
      <c r="CH241" s="84"/>
      <c r="CI241" s="84"/>
      <c r="CJ241" s="84"/>
      <c r="CK241" s="84"/>
      <c r="CL241" s="84"/>
      <c r="CM241" s="84"/>
      <c r="CN241" s="84"/>
      <c r="CO241" s="84"/>
      <c r="CP241" s="84"/>
      <c r="CQ241" s="84"/>
      <c r="CR241" s="84"/>
      <c r="CS241" s="84"/>
      <c r="CT241" s="84"/>
      <c r="CU241" s="84"/>
      <c r="CV241" s="84"/>
      <c r="CW241" s="84"/>
      <c r="CX241" s="84"/>
      <c r="CY241" s="84"/>
      <c r="CZ241" s="84"/>
    </row>
    <row r="242" s="384" customFormat="true" ht="15" customHeight="true" x14ac:dyDescent="0.2">
      <c r="A242" s="635"/>
      <c r="B242" s="454"/>
      <c r="C242" s="480"/>
      <c r="D242" s="478"/>
      <c r="E242" s="478"/>
      <c r="F242" s="478"/>
      <c r="G242" s="482"/>
      <c r="H242" s="479"/>
      <c r="I242" s="478"/>
      <c r="J242" s="478"/>
      <c r="K242" s="478"/>
      <c r="L242" s="481"/>
      <c r="M242" s="480"/>
      <c r="N242" s="478"/>
      <c r="O242" s="478"/>
      <c r="P242" s="478"/>
      <c r="Q242" s="481"/>
      <c r="R242" s="480"/>
      <c r="S242" s="478"/>
      <c r="T242" s="478"/>
      <c r="U242" s="478"/>
      <c r="V242" s="478"/>
      <c r="W242" s="478"/>
      <c r="X242" s="48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421"/>
      <c r="BA242" s="762"/>
      <c r="BB242" s="641"/>
      <c r="BC242" s="524"/>
      <c r="BD242" s="510"/>
      <c r="BE242" s="510"/>
      <c r="BF242" s="510"/>
      <c r="BG242" s="528"/>
      <c r="BH242" s="524"/>
      <c r="BI242" s="510"/>
      <c r="BJ242" s="510"/>
      <c r="BK242" s="510"/>
      <c r="BL242" s="528"/>
      <c r="BM242" s="524"/>
      <c r="BN242" s="510"/>
      <c r="BO242" s="510"/>
      <c r="BP242" s="510"/>
      <c r="BQ242" s="528"/>
      <c r="BR242" s="524"/>
      <c r="BS242" s="510"/>
      <c r="BT242" s="510"/>
      <c r="BU242" s="510"/>
      <c r="BV242" s="510"/>
      <c r="BW242" s="510"/>
      <c r="BX242" s="511"/>
      <c r="BY242" s="84"/>
      <c r="BZ242" s="84"/>
      <c r="CA242" s="84"/>
      <c r="CB242" s="84"/>
      <c r="CC242" s="84"/>
      <c r="CD242" s="84"/>
      <c r="CE242" s="84"/>
      <c r="CF242" s="84"/>
      <c r="CG242" s="84"/>
      <c r="CH242" s="84"/>
      <c r="CI242" s="84"/>
      <c r="CJ242" s="84"/>
      <c r="CK242" s="84"/>
      <c r="CL242" s="84"/>
      <c r="CM242" s="84"/>
      <c r="CN242" s="84"/>
      <c r="CO242" s="84"/>
      <c r="CP242" s="84"/>
      <c r="CQ242" s="84"/>
      <c r="CR242" s="84"/>
      <c r="CS242" s="84"/>
      <c r="CT242" s="84"/>
      <c r="CU242" s="84"/>
      <c r="CV242" s="84"/>
      <c r="CW242" s="84"/>
      <c r="CX242" s="84"/>
      <c r="CY242" s="84"/>
      <c r="CZ242" s="84"/>
    </row>
    <row r="243" s="384" customFormat="true" ht="15" customHeight="true" x14ac:dyDescent="0.2">
      <c r="A243" s="635"/>
      <c r="B243" s="454"/>
      <c r="C243" s="480"/>
      <c r="D243" s="478"/>
      <c r="E243" s="478"/>
      <c r="F243" s="478"/>
      <c r="G243" s="482"/>
      <c r="H243" s="479"/>
      <c r="I243" s="478"/>
      <c r="J243" s="478"/>
      <c r="K243" s="478"/>
      <c r="L243" s="481"/>
      <c r="M243" s="480"/>
      <c r="N243" s="478"/>
      <c r="O243" s="478"/>
      <c r="P243" s="478"/>
      <c r="Q243" s="481"/>
      <c r="R243" s="480"/>
      <c r="S243" s="478"/>
      <c r="T243" s="478"/>
      <c r="U243" s="478"/>
      <c r="V243" s="478"/>
      <c r="W243" s="478"/>
      <c r="X243" s="48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421"/>
      <c r="BA243" s="762"/>
      <c r="BB243" s="641"/>
      <c r="BC243" s="524"/>
      <c r="BD243" s="510"/>
      <c r="BE243" s="510"/>
      <c r="BF243" s="510"/>
      <c r="BG243" s="528"/>
      <c r="BH243" s="524"/>
      <c r="BI243" s="510"/>
      <c r="BJ243" s="510"/>
      <c r="BK243" s="510"/>
      <c r="BL243" s="528"/>
      <c r="BM243" s="524"/>
      <c r="BN243" s="510"/>
      <c r="BO243" s="510"/>
      <c r="BP243" s="510"/>
      <c r="BQ243" s="528"/>
      <c r="BR243" s="524"/>
      <c r="BS243" s="510"/>
      <c r="BT243" s="510"/>
      <c r="BU243" s="510"/>
      <c r="BV243" s="510"/>
      <c r="BW243" s="510"/>
      <c r="BX243" s="511"/>
      <c r="BY243" s="84"/>
      <c r="BZ243" s="84"/>
      <c r="CA243" s="84"/>
      <c r="CB243" s="84"/>
      <c r="CC243" s="84"/>
      <c r="CD243" s="84"/>
      <c r="CE243" s="84"/>
      <c r="CF243" s="84"/>
      <c r="CG243" s="84"/>
      <c r="CH243" s="84"/>
      <c r="CI243" s="84"/>
      <c r="CJ243" s="84"/>
      <c r="CK243" s="84"/>
      <c r="CL243" s="84"/>
      <c r="CM243" s="84"/>
      <c r="CN243" s="84"/>
      <c r="CO243" s="84"/>
      <c r="CP243" s="84"/>
      <c r="CQ243" s="84"/>
      <c r="CR243" s="84"/>
      <c r="CS243" s="84"/>
      <c r="CT243" s="84"/>
      <c r="CU243" s="84"/>
      <c r="CV243" s="84"/>
      <c r="CW243" s="84"/>
      <c r="CX243" s="84"/>
      <c r="CY243" s="84"/>
      <c r="CZ243" s="84"/>
    </row>
    <row r="244" s="384" customFormat="true" ht="15" customHeight="true" x14ac:dyDescent="0.2">
      <c r="A244" s="635"/>
      <c r="B244" s="454"/>
      <c r="C244" s="480"/>
      <c r="D244" s="478"/>
      <c r="E244" s="478"/>
      <c r="F244" s="478"/>
      <c r="G244" s="482"/>
      <c r="H244" s="479"/>
      <c r="I244" s="478"/>
      <c r="J244" s="478"/>
      <c r="K244" s="478"/>
      <c r="L244" s="481"/>
      <c r="M244" s="480"/>
      <c r="N244" s="478"/>
      <c r="O244" s="478"/>
      <c r="P244" s="478"/>
      <c r="Q244" s="481"/>
      <c r="R244" s="480"/>
      <c r="S244" s="478"/>
      <c r="T244" s="478"/>
      <c r="U244" s="478"/>
      <c r="V244" s="478"/>
      <c r="W244" s="478"/>
      <c r="X244" s="48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421"/>
      <c r="BA244" s="762"/>
      <c r="BB244" s="641"/>
      <c r="BC244" s="524"/>
      <c r="BD244" s="510"/>
      <c r="BE244" s="510"/>
      <c r="BF244" s="510"/>
      <c r="BG244" s="528"/>
      <c r="BH244" s="524"/>
      <c r="BI244" s="510"/>
      <c r="BJ244" s="510"/>
      <c r="BK244" s="510"/>
      <c r="BL244" s="528"/>
      <c r="BM244" s="524"/>
      <c r="BN244" s="510"/>
      <c r="BO244" s="510"/>
      <c r="BP244" s="510"/>
      <c r="BQ244" s="528"/>
      <c r="BR244" s="524"/>
      <c r="BS244" s="510"/>
      <c r="BT244" s="510"/>
      <c r="BU244" s="510"/>
      <c r="BV244" s="510"/>
      <c r="BW244" s="510"/>
      <c r="BX244" s="511"/>
      <c r="BY244" s="84"/>
      <c r="BZ244" s="84"/>
      <c r="CA244" s="84"/>
      <c r="CB244" s="84"/>
      <c r="CC244" s="84"/>
      <c r="CD244" s="84"/>
      <c r="CE244" s="84"/>
      <c r="CF244" s="84"/>
      <c r="CG244" s="84"/>
      <c r="CH244" s="84"/>
      <c r="CI244" s="84"/>
      <c r="CJ244" s="84"/>
      <c r="CK244" s="84"/>
      <c r="CL244" s="84"/>
      <c r="CM244" s="84"/>
      <c r="CN244" s="84"/>
      <c r="CO244" s="84"/>
      <c r="CP244" s="84"/>
      <c r="CQ244" s="84"/>
      <c r="CR244" s="84"/>
      <c r="CS244" s="84"/>
      <c r="CT244" s="84"/>
      <c r="CU244" s="84"/>
      <c r="CV244" s="84"/>
      <c r="CW244" s="84"/>
      <c r="CX244" s="84"/>
      <c r="CY244" s="84"/>
      <c r="CZ244" s="84"/>
    </row>
    <row r="245" s="384" customFormat="true" ht="15" customHeight="true" x14ac:dyDescent="0.2">
      <c r="A245" s="635"/>
      <c r="B245" s="454"/>
      <c r="C245" s="480"/>
      <c r="D245" s="478"/>
      <c r="E245" s="478"/>
      <c r="F245" s="478"/>
      <c r="G245" s="482"/>
      <c r="H245" s="479"/>
      <c r="I245" s="478"/>
      <c r="J245" s="478"/>
      <c r="K245" s="478"/>
      <c r="L245" s="481"/>
      <c r="M245" s="480"/>
      <c r="N245" s="478"/>
      <c r="O245" s="478"/>
      <c r="P245" s="478"/>
      <c r="Q245" s="481"/>
      <c r="R245" s="480"/>
      <c r="S245" s="478"/>
      <c r="T245" s="478"/>
      <c r="U245" s="478"/>
      <c r="V245" s="478"/>
      <c r="W245" s="478"/>
      <c r="X245" s="48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421"/>
      <c r="BA245" s="762"/>
      <c r="BB245" s="641"/>
      <c r="BC245" s="524"/>
      <c r="BD245" s="510"/>
      <c r="BE245" s="510"/>
      <c r="BF245" s="510"/>
      <c r="BG245" s="528"/>
      <c r="BH245" s="524"/>
      <c r="BI245" s="510"/>
      <c r="BJ245" s="510"/>
      <c r="BK245" s="510"/>
      <c r="BL245" s="528"/>
      <c r="BM245" s="524"/>
      <c r="BN245" s="510"/>
      <c r="BO245" s="510"/>
      <c r="BP245" s="510"/>
      <c r="BQ245" s="528"/>
      <c r="BR245" s="524"/>
      <c r="BS245" s="510"/>
      <c r="BT245" s="510"/>
      <c r="BU245" s="510"/>
      <c r="BV245" s="510"/>
      <c r="BW245" s="510"/>
      <c r="BX245" s="511"/>
      <c r="BY245" s="84"/>
      <c r="BZ245" s="84"/>
      <c r="CA245" s="84"/>
      <c r="CB245" s="84"/>
      <c r="CC245" s="84"/>
      <c r="CD245" s="84"/>
      <c r="CE245" s="84"/>
      <c r="CF245" s="84"/>
      <c r="CG245" s="84"/>
      <c r="CH245" s="84"/>
      <c r="CI245" s="84"/>
      <c r="CJ245" s="84"/>
      <c r="CK245" s="84"/>
      <c r="CL245" s="84"/>
      <c r="CM245" s="84"/>
      <c r="CN245" s="84"/>
      <c r="CO245" s="84"/>
      <c r="CP245" s="84"/>
      <c r="CQ245" s="84"/>
      <c r="CR245" s="84"/>
      <c r="CS245" s="84"/>
      <c r="CT245" s="84"/>
      <c r="CU245" s="84"/>
      <c r="CV245" s="84"/>
      <c r="CW245" s="84"/>
      <c r="CX245" s="84"/>
      <c r="CY245" s="84"/>
      <c r="CZ245" s="84"/>
    </row>
    <row r="246" s="384" customFormat="true" ht="15" customHeight="true" x14ac:dyDescent="0.2">
      <c r="A246" s="635"/>
      <c r="B246" s="454"/>
      <c r="C246" s="480"/>
      <c r="D246" s="478"/>
      <c r="E246" s="478"/>
      <c r="F246" s="478"/>
      <c r="G246" s="482"/>
      <c r="H246" s="479"/>
      <c r="I246" s="478"/>
      <c r="J246" s="478"/>
      <c r="K246" s="478"/>
      <c r="L246" s="481"/>
      <c r="M246" s="480"/>
      <c r="N246" s="478"/>
      <c r="O246" s="478"/>
      <c r="P246" s="478"/>
      <c r="Q246" s="481"/>
      <c r="R246" s="480"/>
      <c r="S246" s="478"/>
      <c r="T246" s="478"/>
      <c r="U246" s="478"/>
      <c r="V246" s="478"/>
      <c r="W246" s="478"/>
      <c r="X246" s="48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421"/>
      <c r="BA246" s="762"/>
      <c r="BB246" s="641"/>
      <c r="BC246" s="524"/>
      <c r="BD246" s="510"/>
      <c r="BE246" s="510"/>
      <c r="BF246" s="510"/>
      <c r="BG246" s="528"/>
      <c r="BH246" s="524"/>
      <c r="BI246" s="510"/>
      <c r="BJ246" s="510"/>
      <c r="BK246" s="510"/>
      <c r="BL246" s="528"/>
      <c r="BM246" s="524"/>
      <c r="BN246" s="510"/>
      <c r="BO246" s="510"/>
      <c r="BP246" s="510"/>
      <c r="BQ246" s="528"/>
      <c r="BR246" s="524"/>
      <c r="BS246" s="510"/>
      <c r="BT246" s="510"/>
      <c r="BU246" s="510"/>
      <c r="BV246" s="510"/>
      <c r="BW246" s="510"/>
      <c r="BX246" s="511"/>
      <c r="BY246" s="84"/>
      <c r="BZ246" s="84"/>
      <c r="CA246" s="84"/>
      <c r="CB246" s="84"/>
      <c r="CC246" s="84"/>
      <c r="CD246" s="84"/>
      <c r="CE246" s="84"/>
      <c r="CF246" s="84"/>
      <c r="CG246" s="84"/>
      <c r="CH246" s="84"/>
      <c r="CI246" s="84"/>
      <c r="CJ246" s="84"/>
      <c r="CK246" s="84"/>
      <c r="CL246" s="84"/>
      <c r="CM246" s="84"/>
      <c r="CN246" s="84"/>
      <c r="CO246" s="84"/>
      <c r="CP246" s="84"/>
      <c r="CQ246" s="84"/>
      <c r="CR246" s="84"/>
      <c r="CS246" s="84"/>
      <c r="CT246" s="84"/>
      <c r="CU246" s="84"/>
      <c r="CV246" s="84"/>
      <c r="CW246" s="84"/>
      <c r="CX246" s="84"/>
      <c r="CY246" s="84"/>
      <c r="CZ246" s="84"/>
    </row>
    <row r="247" s="384" customFormat="true" ht="15" customHeight="true" x14ac:dyDescent="0.2">
      <c r="A247" s="635"/>
      <c r="B247" s="454"/>
      <c r="C247" s="480"/>
      <c r="D247" s="478"/>
      <c r="E247" s="478"/>
      <c r="F247" s="478"/>
      <c r="G247" s="482"/>
      <c r="H247" s="479"/>
      <c r="I247" s="478"/>
      <c r="J247" s="478"/>
      <c r="K247" s="478"/>
      <c r="L247" s="481"/>
      <c r="M247" s="480"/>
      <c r="N247" s="478"/>
      <c r="O247" s="478"/>
      <c r="P247" s="478"/>
      <c r="Q247" s="481"/>
      <c r="R247" s="480"/>
      <c r="S247" s="478"/>
      <c r="T247" s="478"/>
      <c r="U247" s="478"/>
      <c r="V247" s="478"/>
      <c r="W247" s="478"/>
      <c r="X247" s="48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421"/>
      <c r="BA247" s="762"/>
      <c r="BB247" s="641"/>
      <c r="BC247" s="524"/>
      <c r="BD247" s="510"/>
      <c r="BE247" s="510"/>
      <c r="BF247" s="510"/>
      <c r="BG247" s="528"/>
      <c r="BH247" s="524"/>
      <c r="BI247" s="510"/>
      <c r="BJ247" s="510"/>
      <c r="BK247" s="510"/>
      <c r="BL247" s="528"/>
      <c r="BM247" s="524"/>
      <c r="BN247" s="510"/>
      <c r="BO247" s="510"/>
      <c r="BP247" s="510"/>
      <c r="BQ247" s="528"/>
      <c r="BR247" s="524"/>
      <c r="BS247" s="510"/>
      <c r="BT247" s="510"/>
      <c r="BU247" s="510"/>
      <c r="BV247" s="510"/>
      <c r="BW247" s="510"/>
      <c r="BX247" s="511"/>
      <c r="BY247" s="84"/>
      <c r="BZ247" s="84"/>
      <c r="CA247" s="84"/>
      <c r="CB247" s="84"/>
      <c r="CC247" s="84"/>
      <c r="CD247" s="84"/>
      <c r="CE247" s="84"/>
      <c r="CF247" s="84"/>
      <c r="CG247" s="84"/>
      <c r="CH247" s="84"/>
      <c r="CI247" s="84"/>
      <c r="CJ247" s="84"/>
      <c r="CK247" s="84"/>
      <c r="CL247" s="84"/>
      <c r="CM247" s="84"/>
      <c r="CN247" s="84"/>
      <c r="CO247" s="84"/>
      <c r="CP247" s="84"/>
      <c r="CQ247" s="84"/>
      <c r="CR247" s="84"/>
      <c r="CS247" s="84"/>
      <c r="CT247" s="84"/>
      <c r="CU247" s="84"/>
      <c r="CV247" s="84"/>
      <c r="CW247" s="84"/>
      <c r="CX247" s="84"/>
      <c r="CY247" s="84"/>
      <c r="CZ247" s="84"/>
    </row>
    <row r="248" s="384" customFormat="true" ht="15" customHeight="true" x14ac:dyDescent="0.2">
      <c r="A248" s="631"/>
      <c r="B248" s="455"/>
      <c r="C248" s="485"/>
      <c r="D248" s="483"/>
      <c r="E248" s="483"/>
      <c r="F248" s="483"/>
      <c r="G248" s="487"/>
      <c r="H248" s="484"/>
      <c r="I248" s="483"/>
      <c r="J248" s="483"/>
      <c r="K248" s="483"/>
      <c r="L248" s="486"/>
      <c r="M248" s="485"/>
      <c r="N248" s="483"/>
      <c r="O248" s="483"/>
      <c r="P248" s="483"/>
      <c r="Q248" s="486"/>
      <c r="R248" s="485"/>
      <c r="S248" s="483"/>
      <c r="T248" s="483"/>
      <c r="U248" s="483"/>
      <c r="V248" s="483"/>
      <c r="W248" s="483"/>
      <c r="X248" s="486"/>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421"/>
      <c r="BA248" s="762"/>
      <c r="BB248" s="641"/>
      <c r="BC248" s="527"/>
      <c r="BD248" s="526"/>
      <c r="BE248" s="526"/>
      <c r="BF248" s="526"/>
      <c r="BG248" s="530"/>
      <c r="BH248" s="527"/>
      <c r="BI248" s="526"/>
      <c r="BJ248" s="526"/>
      <c r="BK248" s="526"/>
      <c r="BL248" s="530"/>
      <c r="BM248" s="527"/>
      <c r="BN248" s="526"/>
      <c r="BO248" s="526"/>
      <c r="BP248" s="526"/>
      <c r="BQ248" s="530"/>
      <c r="BR248" s="527"/>
      <c r="BS248" s="526"/>
      <c r="BT248" s="526"/>
      <c r="BU248" s="526"/>
      <c r="BV248" s="526"/>
      <c r="BW248" s="526"/>
      <c r="BX248" s="529"/>
      <c r="BY248" s="84"/>
      <c r="BZ248" s="84"/>
      <c r="CA248" s="84"/>
      <c r="CB248" s="84"/>
      <c r="CC248" s="84"/>
      <c r="CD248" s="84"/>
      <c r="CE248" s="84"/>
      <c r="CF248" s="84"/>
      <c r="CG248" s="84"/>
      <c r="CH248" s="84"/>
      <c r="CI248" s="84"/>
      <c r="CJ248" s="84"/>
      <c r="CK248" s="84"/>
      <c r="CL248" s="84"/>
      <c r="CM248" s="84"/>
      <c r="CN248" s="84"/>
      <c r="CO248" s="84"/>
      <c r="CP248" s="84"/>
      <c r="CQ248" s="84"/>
      <c r="CR248" s="84"/>
      <c r="CS248" s="84"/>
      <c r="CT248" s="84"/>
      <c r="CU248" s="84"/>
      <c r="CV248" s="84"/>
      <c r="CW248" s="84"/>
      <c r="CX248" s="84"/>
      <c r="CY248" s="84"/>
      <c r="CZ248" s="84"/>
    </row>
    <row r="249" s="384" customFormat="true" ht="250.15" customHeight="true" x14ac:dyDescent="0.2">
      <c r="A249" s="386"/>
      <c r="B249" s="386"/>
      <c r="C249" s="386"/>
      <c r="D249" s="386"/>
      <c r="E249" s="386"/>
      <c r="F249" s="386"/>
      <c r="G249" s="386"/>
      <c r="H249" s="386"/>
      <c r="I249" s="386"/>
      <c r="J249" s="386"/>
      <c r="K249" s="386"/>
      <c r="L249" s="386"/>
      <c r="M249" s="386"/>
      <c r="N249" s="386"/>
      <c r="O249" s="386"/>
      <c r="P249" s="386"/>
      <c r="Q249" s="386"/>
      <c r="R249" s="571"/>
      <c r="S249" s="386"/>
      <c r="T249" s="386"/>
      <c r="U249" s="386"/>
      <c r="V249" s="386"/>
      <c r="W249" s="386"/>
      <c r="X249" s="386"/>
      <c r="Y249" s="421"/>
      <c r="Z249" s="421"/>
      <c r="AA249" s="421"/>
      <c r="AB249" s="421"/>
      <c r="AC249" s="421"/>
      <c r="AD249" s="421"/>
      <c r="AE249" s="421"/>
      <c r="AF249" s="421"/>
      <c r="AG249" s="421"/>
      <c r="AH249" s="421"/>
      <c r="AI249" s="421"/>
      <c r="AJ249" s="421"/>
      <c r="AK249" s="421"/>
      <c r="AL249" s="421"/>
      <c r="AM249" s="421"/>
      <c r="AN249" s="421"/>
      <c r="AO249" s="421"/>
      <c r="AP249" s="421"/>
      <c r="AQ249" s="421"/>
      <c r="AR249" s="421"/>
      <c r="AS249" s="421"/>
      <c r="AT249" s="421"/>
      <c r="AU249" s="421"/>
      <c r="AV249" s="421"/>
      <c r="AW249" s="421"/>
      <c r="AX249" s="421"/>
      <c r="AY249" s="421"/>
      <c r="AZ249" s="421"/>
      <c r="BA249" s="386"/>
      <c r="BX249" s="386"/>
      <c r="BY249" s="421"/>
      <c r="BZ249" s="421"/>
      <c r="CA249" s="421"/>
      <c r="CB249" s="421"/>
      <c r="CC249" s="421"/>
      <c r="CD249" s="421"/>
      <c r="CE249" s="421"/>
      <c r="CF249" s="421"/>
      <c r="CG249" s="421"/>
      <c r="CH249" s="421"/>
      <c r="CI249" s="421"/>
      <c r="CJ249" s="421"/>
      <c r="CK249" s="421"/>
      <c r="CL249" s="421"/>
      <c r="CM249" s="421"/>
      <c r="CN249" s="421"/>
      <c r="CO249" s="421"/>
      <c r="CP249" s="421"/>
      <c r="CQ249" s="421"/>
      <c r="CR249" s="421"/>
      <c r="CS249" s="421"/>
      <c r="CT249" s="421"/>
      <c r="CU249" s="421"/>
      <c r="CV249" s="421"/>
      <c r="CW249" s="421"/>
      <c r="CX249" s="421"/>
      <c r="CY249" s="421"/>
      <c r="CZ249" s="421"/>
    </row>
    <row r="250" ht="19.15" customHeight="true" x14ac:dyDescent="0.2"/>
    <row r="251" ht="22.5" customHeight="true" x14ac:dyDescent="0.35">
      <c r="A251" s="865" t="str">
        <f>A1026</f>
        <v>Central African Republic</v>
      </c>
      <c r="B251" s="866"/>
    </row>
    <row r="252" ht="22.5" customHeight="true" x14ac:dyDescent="0.35">
      <c r="A252" s="436" t="str">
        <f>A1034</f>
        <v>2019</v>
      </c>
      <c r="B252" s="393"/>
    </row>
    <row r="253" ht="22.5" customHeight="true" x14ac:dyDescent="0.35">
      <c r="A253" s="931" t="s">
        <v>129</v>
      </c>
      <c r="B253" s="932"/>
    </row>
    <row r="254" ht="22.5" customHeight="true" x14ac:dyDescent="0.35">
      <c r="A254" s="931" t="s">
        <v>97</v>
      </c>
      <c r="B254" s="932"/>
    </row>
    <row r="255" ht="15" customHeight="true" x14ac:dyDescent="0.2">
      <c r="A255" s="933" t="s">
        <v>98</v>
      </c>
      <c r="B255" s="934"/>
    </row>
    <row r="256" ht="15" customHeight="true" x14ac:dyDescent="0.2">
      <c r="A256" s="406" t="s">
        <v>41</v>
      </c>
      <c r="B256" s="405"/>
    </row>
    <row r="257" ht="18" customHeight="true" x14ac:dyDescent="0.2">
      <c r="A257" s="404" t="s">
        <v>40</v>
      </c>
      <c r="B257" s="407"/>
    </row>
    <row r="258" ht="18" customHeight="true" x14ac:dyDescent="0.2">
      <c r="A258" s="427" t="s">
        <v>136</v>
      </c>
      <c r="B258" s="428" t="str">
        <f>A1025</f>
        <v>MICS19</v>
      </c>
    </row>
    <row r="259" s="384" customFormat="true" ht="15" customHeight="true" x14ac:dyDescent="0.2">
      <c r="A259" s="391" t="s">
        <v>85</v>
      </c>
      <c r="B259" s="411"/>
      <c r="C259" s="867" t="s">
        <v>115</v>
      </c>
      <c r="D259" s="868"/>
      <c r="E259" s="868"/>
      <c r="F259" s="868"/>
      <c r="G259" s="869"/>
      <c r="H259" s="859" t="s">
        <v>39</v>
      </c>
      <c r="I259" s="860"/>
      <c r="J259" s="860"/>
      <c r="K259" s="860"/>
      <c r="L259" s="889"/>
      <c r="M259" s="859" t="s">
        <v>38</v>
      </c>
      <c r="N259" s="860"/>
      <c r="O259" s="860"/>
      <c r="P259" s="860"/>
      <c r="Q259" s="861"/>
      <c r="R259" s="577" t="s">
        <v>143</v>
      </c>
      <c r="S259" s="531"/>
      <c r="T259" s="531"/>
      <c r="U259" s="531"/>
      <c r="V259" s="531"/>
      <c r="W259" s="531"/>
      <c r="X259" s="531"/>
      <c r="Y259" s="3"/>
      <c r="Z259" s="421"/>
      <c r="AA259" s="421"/>
      <c r="AB259" s="421"/>
      <c r="AC259" s="421"/>
      <c r="AD259" s="421"/>
      <c r="AE259" s="421"/>
      <c r="AF259" s="421"/>
      <c r="AG259" s="421"/>
      <c r="AH259" s="421"/>
      <c r="AI259" s="421"/>
      <c r="AJ259" s="421"/>
      <c r="AK259" s="421"/>
      <c r="AL259" s="421"/>
      <c r="AM259" s="421"/>
      <c r="AN259" s="421"/>
      <c r="AO259" s="421"/>
      <c r="AP259" s="421"/>
      <c r="AQ259" s="421"/>
      <c r="AR259" s="421"/>
      <c r="AS259" s="421"/>
      <c r="AT259" s="421"/>
      <c r="AU259" s="421"/>
      <c r="AV259" s="421"/>
      <c r="AW259" s="421"/>
      <c r="AX259" s="421"/>
      <c r="AY259" s="421"/>
      <c r="AZ259" s="421"/>
      <c r="BA259" s="423" t="s">
        <v>131</v>
      </c>
      <c r="BB259" s="391" t="s">
        <v>85</v>
      </c>
      <c r="BC259" s="859" t="s">
        <v>115</v>
      </c>
      <c r="BD259" s="860"/>
      <c r="BE259" s="860"/>
      <c r="BF259" s="860"/>
      <c r="BG259" s="889"/>
      <c r="BH259" s="859" t="s">
        <v>39</v>
      </c>
      <c r="BI259" s="860"/>
      <c r="BJ259" s="860"/>
      <c r="BK259" s="860"/>
      <c r="BL259" s="889"/>
      <c r="BM259" s="859" t="s">
        <v>38</v>
      </c>
      <c r="BN259" s="860"/>
      <c r="BO259" s="860"/>
      <c r="BP259" s="860"/>
      <c r="BQ259" s="889"/>
      <c r="BR259" s="578" t="s">
        <v>143</v>
      </c>
      <c r="BS259" s="531"/>
      <c r="BT259" s="531"/>
      <c r="BU259" s="531"/>
      <c r="BV259" s="531"/>
      <c r="BW259" s="531"/>
      <c r="BX259" s="531"/>
      <c r="BY259" s="3"/>
      <c r="BZ259" s="421"/>
      <c r="CA259" s="421"/>
      <c r="CB259" s="421"/>
      <c r="CC259" s="421"/>
      <c r="CD259" s="421"/>
      <c r="CE259" s="421"/>
      <c r="CF259" s="421"/>
      <c r="CG259" s="421"/>
      <c r="CH259" s="421"/>
      <c r="CI259" s="421"/>
      <c r="CJ259" s="421"/>
      <c r="CK259" s="421"/>
      <c r="CL259" s="421"/>
      <c r="CM259" s="421"/>
      <c r="CN259" s="421"/>
      <c r="CO259" s="421"/>
      <c r="CP259" s="421"/>
      <c r="CQ259" s="421"/>
      <c r="CR259" s="421"/>
      <c r="CS259" s="421"/>
      <c r="CT259" s="421"/>
      <c r="CU259" s="421"/>
      <c r="CV259" s="421"/>
      <c r="CW259" s="421"/>
      <c r="CX259" s="421"/>
      <c r="CY259" s="421"/>
      <c r="CZ259" s="421"/>
    </row>
    <row r="260" s="384" customFormat="true" ht="12.75" x14ac:dyDescent="0.2">
      <c r="A260" s="409" t="s">
        <v>88</v>
      </c>
      <c r="B260" s="408"/>
      <c r="C260" s="514" t="s">
        <v>0</v>
      </c>
      <c r="D260" s="494" t="s">
        <v>1</v>
      </c>
      <c r="E260" s="494" t="s">
        <v>2</v>
      </c>
      <c r="F260" s="494" t="s">
        <v>3</v>
      </c>
      <c r="G260" s="515" t="s">
        <v>4</v>
      </c>
      <c r="H260" s="532" t="s">
        <v>0</v>
      </c>
      <c r="I260" s="604" t="s">
        <v>1</v>
      </c>
      <c r="J260" s="604" t="s">
        <v>2</v>
      </c>
      <c r="K260" s="604" t="s">
        <v>3</v>
      </c>
      <c r="L260" s="533" t="s">
        <v>4</v>
      </c>
      <c r="M260" s="532" t="s">
        <v>0</v>
      </c>
      <c r="N260" s="604" t="s">
        <v>1</v>
      </c>
      <c r="O260" s="604" t="s">
        <v>2</v>
      </c>
      <c r="P260" s="604" t="s">
        <v>3</v>
      </c>
      <c r="Q260" s="605" t="s">
        <v>4</v>
      </c>
      <c r="R260" s="532" t="s">
        <v>490</v>
      </c>
      <c r="S260" s="604" t="s">
        <v>491</v>
      </c>
      <c r="T260" s="604" t="s">
        <v>492</v>
      </c>
      <c r="U260" s="604" t="s">
        <v>493</v>
      </c>
      <c r="V260" s="604" t="s">
        <v>494</v>
      </c>
      <c r="W260" s="604" t="s">
        <v>495</v>
      </c>
      <c r="X260" s="605" t="s">
        <v>496</v>
      </c>
      <c r="Y260" s="763"/>
      <c r="Z260" s="763"/>
      <c r="AA260" s="763"/>
      <c r="AB260" s="763"/>
      <c r="AC260" s="763"/>
      <c r="AD260" s="763"/>
      <c r="AE260" s="763"/>
      <c r="AF260" s="763"/>
      <c r="AG260" s="763"/>
      <c r="AH260" s="763"/>
      <c r="AI260" s="763"/>
      <c r="AJ260" s="763"/>
      <c r="AK260" s="763"/>
      <c r="AL260" s="763"/>
      <c r="AM260" s="763"/>
      <c r="AN260" s="763"/>
      <c r="AO260" s="763"/>
      <c r="AP260" s="763"/>
      <c r="AQ260" s="763"/>
      <c r="AR260" s="763"/>
      <c r="AS260" s="763"/>
      <c r="AT260" s="763"/>
      <c r="AU260" s="763"/>
      <c r="AV260" s="763"/>
      <c r="AW260" s="763"/>
      <c r="AX260" s="763"/>
      <c r="AY260" s="763"/>
      <c r="AZ260" s="421"/>
      <c r="BA260" s="409" t="s">
        <v>119</v>
      </c>
      <c r="BB260" s="408"/>
      <c r="BC260" s="532" t="s">
        <v>0</v>
      </c>
      <c r="BD260" s="604" t="s">
        <v>1</v>
      </c>
      <c r="BE260" s="604" t="s">
        <v>2</v>
      </c>
      <c r="BF260" s="604" t="s">
        <v>3</v>
      </c>
      <c r="BG260" s="533" t="s">
        <v>4</v>
      </c>
      <c r="BH260" s="532" t="s">
        <v>0</v>
      </c>
      <c r="BI260" s="604" t="s">
        <v>1</v>
      </c>
      <c r="BJ260" s="604" t="s">
        <v>2</v>
      </c>
      <c r="BK260" s="604" t="s">
        <v>3</v>
      </c>
      <c r="BL260" s="533" t="s">
        <v>4</v>
      </c>
      <c r="BM260" s="532" t="s">
        <v>0</v>
      </c>
      <c r="BN260" s="604" t="s">
        <v>1</v>
      </c>
      <c r="BO260" s="604" t="s">
        <v>2</v>
      </c>
      <c r="BP260" s="604" t="s">
        <v>3</v>
      </c>
      <c r="BQ260" s="533" t="s">
        <v>4</v>
      </c>
      <c r="BR260" s="532" t="s">
        <v>490</v>
      </c>
      <c r="BS260" s="604" t="s">
        <v>491</v>
      </c>
      <c r="BT260" s="604" t="s">
        <v>492</v>
      </c>
      <c r="BU260" s="604" t="s">
        <v>493</v>
      </c>
      <c r="BV260" s="604" t="s">
        <v>494</v>
      </c>
      <c r="BW260" s="604" t="s">
        <v>495</v>
      </c>
      <c r="BX260" s="605" t="s">
        <v>496</v>
      </c>
      <c r="BY260" s="763"/>
      <c r="BZ260" s="763"/>
      <c r="CA260" s="763"/>
      <c r="CB260" s="763"/>
      <c r="CC260" s="763"/>
      <c r="CD260" s="763"/>
      <c r="CE260" s="763"/>
      <c r="CF260" s="763"/>
      <c r="CG260" s="763"/>
      <c r="CH260" s="763"/>
      <c r="CI260" s="763"/>
      <c r="CJ260" s="763"/>
      <c r="CK260" s="763"/>
      <c r="CL260" s="763"/>
      <c r="CM260" s="763"/>
      <c r="CN260" s="763"/>
      <c r="CO260" s="763"/>
      <c r="CP260" s="763"/>
      <c r="CQ260" s="763"/>
      <c r="CR260" s="763"/>
      <c r="CS260" s="763"/>
      <c r="CT260" s="763"/>
      <c r="CU260" s="763"/>
      <c r="CV260" s="763"/>
      <c r="CW260" s="763"/>
      <c r="CX260" s="763"/>
      <c r="CY260" s="763"/>
      <c r="CZ260" s="763"/>
    </row>
    <row r="261" s="384" customFormat="true" ht="15" customHeight="true" x14ac:dyDescent="0.2">
      <c r="A261" s="888" t="s">
        <v>73</v>
      </c>
      <c r="B261" s="642" t="s">
        <v>50</v>
      </c>
      <c r="C261" s="79" t="s">
        <v>36</v>
      </c>
      <c r="D261" s="76" t="s">
        <v>36</v>
      </c>
      <c r="E261" s="76" t="s">
        <v>36</v>
      </c>
      <c r="F261" s="76" t="s">
        <v>36</v>
      </c>
      <c r="G261" s="72" t="s">
        <v>36</v>
      </c>
      <c r="H261" s="79" t="s">
        <v>36</v>
      </c>
      <c r="I261" s="76" t="s">
        <v>36</v>
      </c>
      <c r="J261" s="76" t="s">
        <v>36</v>
      </c>
      <c r="K261" s="76" t="s">
        <v>36</v>
      </c>
      <c r="L261" s="72" t="s">
        <v>36</v>
      </c>
      <c r="M261" s="79" t="s">
        <v>36</v>
      </c>
      <c r="N261" s="76" t="s">
        <v>36</v>
      </c>
      <c r="O261" s="76" t="s">
        <v>36</v>
      </c>
      <c r="P261" s="76" t="s">
        <v>36</v>
      </c>
      <c r="Q261" s="67" t="s">
        <v>36</v>
      </c>
      <c r="R261" s="79" t="s">
        <v>36</v>
      </c>
      <c r="S261" s="76" t="s">
        <v>36</v>
      </c>
      <c r="T261" s="76" t="s">
        <v>36</v>
      </c>
      <c r="U261" s="76" t="s">
        <v>36</v>
      </c>
      <c r="V261" s="76" t="s">
        <v>36</v>
      </c>
      <c r="W261" s="76" t="s">
        <v>36</v>
      </c>
      <c r="X261" s="67" t="s">
        <v>36</v>
      </c>
      <c r="Y261" s="87"/>
      <c r="Z261" s="87"/>
      <c r="AA261" s="87"/>
      <c r="AB261" s="87"/>
      <c r="AC261" s="87"/>
      <c r="AD261" s="87"/>
      <c r="AE261" s="87"/>
      <c r="AF261" s="87"/>
      <c r="AG261" s="87"/>
      <c r="AH261" s="87"/>
      <c r="AI261" s="87"/>
      <c r="AJ261" s="87"/>
      <c r="AK261" s="87"/>
      <c r="AL261" s="87"/>
      <c r="AM261" s="87"/>
      <c r="AN261" s="87"/>
      <c r="AO261" s="87"/>
      <c r="AP261" s="87"/>
      <c r="AQ261" s="87"/>
      <c r="AR261" s="87"/>
      <c r="AS261" s="87"/>
      <c r="AT261" s="87"/>
      <c r="AU261" s="87"/>
      <c r="AV261" s="87"/>
      <c r="AW261" s="87"/>
      <c r="AX261" s="87"/>
      <c r="AY261" s="87"/>
      <c r="AZ261" s="421"/>
      <c r="BA261" s="888" t="s">
        <v>73</v>
      </c>
      <c r="BB261" s="642" t="s">
        <v>50</v>
      </c>
      <c r="BC261" s="121" t="s">
        <v>36</v>
      </c>
      <c r="BD261" s="117" t="s">
        <v>36</v>
      </c>
      <c r="BE261" s="117" t="s">
        <v>36</v>
      </c>
      <c r="BF261" s="117" t="s">
        <v>36</v>
      </c>
      <c r="BG261" s="112" t="s">
        <v>36</v>
      </c>
      <c r="BH261" s="121" t="s">
        <v>36</v>
      </c>
      <c r="BI261" s="117" t="s">
        <v>36</v>
      </c>
      <c r="BJ261" s="117" t="s">
        <v>36</v>
      </c>
      <c r="BK261" s="117" t="s">
        <v>36</v>
      </c>
      <c r="BL261" s="112" t="s">
        <v>36</v>
      </c>
      <c r="BM261" s="121" t="s">
        <v>36</v>
      </c>
      <c r="BN261" s="117" t="s">
        <v>36</v>
      </c>
      <c r="BO261" s="117" t="s">
        <v>36</v>
      </c>
      <c r="BP261" s="117" t="s">
        <v>36</v>
      </c>
      <c r="BQ261" s="112" t="s">
        <v>36</v>
      </c>
      <c r="BR261" s="121" t="s">
        <v>36</v>
      </c>
      <c r="BS261" s="117" t="s">
        <v>36</v>
      </c>
      <c r="BT261" s="117" t="s">
        <v>36</v>
      </c>
      <c r="BU261" s="117" t="s">
        <v>36</v>
      </c>
      <c r="BV261" s="117" t="s">
        <v>36</v>
      </c>
      <c r="BW261" s="117" t="s">
        <v>36</v>
      </c>
      <c r="BX261" s="106" t="s">
        <v>36</v>
      </c>
      <c r="BY261" s="85"/>
      <c r="BZ261" s="85"/>
      <c r="CA261" s="85"/>
      <c r="CB261" s="85"/>
      <c r="CC261" s="85"/>
      <c r="CD261" s="85"/>
      <c r="CE261" s="85"/>
      <c r="CF261" s="85"/>
      <c r="CG261" s="85"/>
      <c r="CH261" s="85"/>
      <c r="CI261" s="85"/>
      <c r="CJ261" s="85"/>
      <c r="CK261" s="85"/>
      <c r="CL261" s="85"/>
      <c r="CM261" s="85"/>
      <c r="CN261" s="85"/>
      <c r="CO261" s="85"/>
      <c r="CP261" s="85"/>
      <c r="CQ261" s="85"/>
      <c r="CR261" s="85"/>
      <c r="CS261" s="85"/>
      <c r="CT261" s="85"/>
      <c r="CU261" s="85"/>
      <c r="CV261" s="85"/>
      <c r="CW261" s="85"/>
      <c r="CX261" s="85"/>
      <c r="CY261" s="85"/>
      <c r="CZ261" s="85"/>
    </row>
    <row r="262" s="384" customFormat="true" ht="15" customHeight="true" x14ac:dyDescent="0.2">
      <c r="A262" s="886"/>
      <c r="B262" s="641" t="s">
        <v>49</v>
      </c>
      <c r="C262" s="78" t="s">
        <v>36</v>
      </c>
      <c r="D262" s="75" t="s">
        <v>36</v>
      </c>
      <c r="E262" s="75" t="s">
        <v>36</v>
      </c>
      <c r="F262" s="75" t="s">
        <v>36</v>
      </c>
      <c r="G262" s="71" t="s">
        <v>36</v>
      </c>
      <c r="H262" s="78" t="s">
        <v>36</v>
      </c>
      <c r="I262" s="75" t="s">
        <v>36</v>
      </c>
      <c r="J262" s="75" t="s">
        <v>36</v>
      </c>
      <c r="K262" s="75" t="s">
        <v>36</v>
      </c>
      <c r="L262" s="71" t="s">
        <v>36</v>
      </c>
      <c r="M262" s="78" t="s">
        <v>36</v>
      </c>
      <c r="N262" s="75" t="s">
        <v>36</v>
      </c>
      <c r="O262" s="75" t="s">
        <v>36</v>
      </c>
      <c r="P262" s="75" t="s">
        <v>36</v>
      </c>
      <c r="Q262" s="66" t="s">
        <v>36</v>
      </c>
      <c r="R262" s="78" t="s">
        <v>36</v>
      </c>
      <c r="S262" s="75" t="s">
        <v>36</v>
      </c>
      <c r="T262" s="75" t="s">
        <v>36</v>
      </c>
      <c r="U262" s="75" t="s">
        <v>36</v>
      </c>
      <c r="V262" s="75" t="s">
        <v>36</v>
      </c>
      <c r="W262" s="75" t="s">
        <v>36</v>
      </c>
      <c r="X262" s="66" t="s">
        <v>36</v>
      </c>
      <c r="Y262" s="87"/>
      <c r="Z262" s="87"/>
      <c r="AA262" s="87"/>
      <c r="AB262" s="87"/>
      <c r="AC262" s="87"/>
      <c r="AD262" s="87"/>
      <c r="AE262" s="87"/>
      <c r="AF262" s="87"/>
      <c r="AG262" s="87"/>
      <c r="AH262" s="87"/>
      <c r="AI262" s="87"/>
      <c r="AJ262" s="87"/>
      <c r="AK262" s="87"/>
      <c r="AL262" s="87"/>
      <c r="AM262" s="87"/>
      <c r="AN262" s="87"/>
      <c r="AO262" s="87"/>
      <c r="AP262" s="87"/>
      <c r="AQ262" s="87"/>
      <c r="AR262" s="87"/>
      <c r="AS262" s="87"/>
      <c r="AT262" s="87"/>
      <c r="AU262" s="87"/>
      <c r="AV262" s="87"/>
      <c r="AW262" s="87"/>
      <c r="AX262" s="87"/>
      <c r="AY262" s="87"/>
      <c r="AZ262" s="421"/>
      <c r="BA262" s="886"/>
      <c r="BB262" s="641" t="s">
        <v>49</v>
      </c>
      <c r="BC262" s="120" t="s">
        <v>36</v>
      </c>
      <c r="BD262" s="116" t="s">
        <v>36</v>
      </c>
      <c r="BE262" s="116" t="s">
        <v>36</v>
      </c>
      <c r="BF262" s="116" t="s">
        <v>36</v>
      </c>
      <c r="BG262" s="111" t="s">
        <v>36</v>
      </c>
      <c r="BH262" s="120" t="s">
        <v>36</v>
      </c>
      <c r="BI262" s="116" t="s">
        <v>36</v>
      </c>
      <c r="BJ262" s="116" t="s">
        <v>36</v>
      </c>
      <c r="BK262" s="116" t="s">
        <v>36</v>
      </c>
      <c r="BL262" s="111" t="s">
        <v>36</v>
      </c>
      <c r="BM262" s="120" t="s">
        <v>36</v>
      </c>
      <c r="BN262" s="116" t="s">
        <v>36</v>
      </c>
      <c r="BO262" s="116" t="s">
        <v>36</v>
      </c>
      <c r="BP262" s="116" t="s">
        <v>36</v>
      </c>
      <c r="BQ262" s="111" t="s">
        <v>36</v>
      </c>
      <c r="BR262" s="120" t="s">
        <v>36</v>
      </c>
      <c r="BS262" s="116" t="s">
        <v>36</v>
      </c>
      <c r="BT262" s="116" t="s">
        <v>36</v>
      </c>
      <c r="BU262" s="116" t="s">
        <v>36</v>
      </c>
      <c r="BV262" s="116" t="s">
        <v>36</v>
      </c>
      <c r="BW262" s="116" t="s">
        <v>36</v>
      </c>
      <c r="BX262" s="105" t="s">
        <v>36</v>
      </c>
      <c r="BY262" s="85"/>
      <c r="BZ262" s="85"/>
      <c r="CA262" s="85"/>
      <c r="CB262" s="85"/>
      <c r="CC262" s="85"/>
      <c r="CD262" s="85"/>
      <c r="CE262" s="85"/>
      <c r="CF262" s="85"/>
      <c r="CG262" s="85"/>
      <c r="CH262" s="85"/>
      <c r="CI262" s="85"/>
      <c r="CJ262" s="85"/>
      <c r="CK262" s="85"/>
      <c r="CL262" s="85"/>
      <c r="CM262" s="85"/>
      <c r="CN262" s="85"/>
      <c r="CO262" s="85"/>
      <c r="CP262" s="85"/>
      <c r="CQ262" s="85"/>
      <c r="CR262" s="85"/>
      <c r="CS262" s="85"/>
      <c r="CT262" s="85"/>
      <c r="CU262" s="85"/>
      <c r="CV262" s="85"/>
      <c r="CW262" s="85"/>
      <c r="CX262" s="85"/>
      <c r="CY262" s="85"/>
      <c r="CZ262" s="85"/>
    </row>
    <row r="263" s="384" customFormat="true" ht="15" customHeight="true" x14ac:dyDescent="0.2">
      <c r="A263" s="886"/>
      <c r="B263" s="641" t="s">
        <v>113</v>
      </c>
      <c r="C263" s="78" t="s">
        <v>36</v>
      </c>
      <c r="D263" s="75" t="s">
        <v>36</v>
      </c>
      <c r="E263" s="75" t="s">
        <v>36</v>
      </c>
      <c r="F263" s="73" t="s">
        <v>36</v>
      </c>
      <c r="G263" s="71" t="s">
        <v>36</v>
      </c>
      <c r="H263" s="69" t="s">
        <v>36</v>
      </c>
      <c r="I263" s="73" t="s">
        <v>36</v>
      </c>
      <c r="J263" s="73" t="s">
        <v>36</v>
      </c>
      <c r="K263" s="73" t="s">
        <v>36</v>
      </c>
      <c r="L263" s="68" t="s">
        <v>36</v>
      </c>
      <c r="M263" s="78" t="s">
        <v>36</v>
      </c>
      <c r="N263" s="75" t="s">
        <v>36</v>
      </c>
      <c r="O263" s="75" t="s">
        <v>36</v>
      </c>
      <c r="P263" s="73" t="s">
        <v>36</v>
      </c>
      <c r="Q263" s="66" t="s">
        <v>36</v>
      </c>
      <c r="R263" s="78" t="s">
        <v>36</v>
      </c>
      <c r="S263" s="73" t="s">
        <v>36</v>
      </c>
      <c r="T263" s="75" t="s">
        <v>36</v>
      </c>
      <c r="U263" s="75" t="s">
        <v>36</v>
      </c>
      <c r="V263" s="75" t="s">
        <v>36</v>
      </c>
      <c r="W263" s="73" t="s">
        <v>36</v>
      </c>
      <c r="X263" s="66" t="s">
        <v>36</v>
      </c>
      <c r="Y263" s="87"/>
      <c r="Z263" s="87"/>
      <c r="AA263" s="87"/>
      <c r="AB263" s="87"/>
      <c r="AC263" s="87"/>
      <c r="AD263" s="87"/>
      <c r="AE263" s="87"/>
      <c r="AF263" s="87"/>
      <c r="AG263" s="87"/>
      <c r="AH263" s="87"/>
      <c r="AI263" s="87"/>
      <c r="AJ263" s="87"/>
      <c r="AK263" s="87"/>
      <c r="AL263" s="87"/>
      <c r="AM263" s="87"/>
      <c r="AN263" s="87"/>
      <c r="AO263" s="87"/>
      <c r="AP263" s="87"/>
      <c r="AQ263" s="87"/>
      <c r="AR263" s="87"/>
      <c r="AS263" s="87"/>
      <c r="AT263" s="87"/>
      <c r="AU263" s="87"/>
      <c r="AV263" s="87"/>
      <c r="AW263" s="87"/>
      <c r="AX263" s="87"/>
      <c r="AY263" s="87"/>
      <c r="AZ263" s="421"/>
      <c r="BA263" s="886"/>
      <c r="BB263" s="641" t="s">
        <v>113</v>
      </c>
      <c r="BC263" s="120" t="s">
        <v>36</v>
      </c>
      <c r="BD263" s="116" t="s">
        <v>36</v>
      </c>
      <c r="BE263" s="116" t="s">
        <v>36</v>
      </c>
      <c r="BF263" s="116" t="s">
        <v>36</v>
      </c>
      <c r="BG263" s="111" t="s">
        <v>36</v>
      </c>
      <c r="BH263" s="120" t="s">
        <v>36</v>
      </c>
      <c r="BI263" s="116" t="s">
        <v>36</v>
      </c>
      <c r="BJ263" s="116" t="s">
        <v>36</v>
      </c>
      <c r="BK263" s="116" t="s">
        <v>36</v>
      </c>
      <c r="BL263" s="111" t="s">
        <v>36</v>
      </c>
      <c r="BM263" s="120" t="s">
        <v>36</v>
      </c>
      <c r="BN263" s="116" t="s">
        <v>36</v>
      </c>
      <c r="BO263" s="116" t="s">
        <v>36</v>
      </c>
      <c r="BP263" s="116" t="s">
        <v>36</v>
      </c>
      <c r="BQ263" s="111" t="s">
        <v>36</v>
      </c>
      <c r="BR263" s="120" t="s">
        <v>36</v>
      </c>
      <c r="BS263" s="116" t="s">
        <v>36</v>
      </c>
      <c r="BT263" s="116" t="s">
        <v>36</v>
      </c>
      <c r="BU263" s="116" t="s">
        <v>36</v>
      </c>
      <c r="BV263" s="116" t="s">
        <v>36</v>
      </c>
      <c r="BW263" s="116" t="s">
        <v>36</v>
      </c>
      <c r="BX263" s="105" t="s">
        <v>36</v>
      </c>
      <c r="BY263" s="85"/>
      <c r="BZ263" s="85"/>
      <c r="CA263" s="85"/>
      <c r="CB263" s="85"/>
      <c r="CC263" s="85"/>
      <c r="CD263" s="85"/>
      <c r="CE263" s="85"/>
      <c r="CF263" s="85"/>
      <c r="CG263" s="85"/>
      <c r="CH263" s="85"/>
      <c r="CI263" s="85"/>
      <c r="CJ263" s="85"/>
      <c r="CK263" s="85"/>
      <c r="CL263" s="85"/>
      <c r="CM263" s="85"/>
      <c r="CN263" s="85"/>
      <c r="CO263" s="85"/>
      <c r="CP263" s="85"/>
      <c r="CQ263" s="85"/>
      <c r="CR263" s="85"/>
      <c r="CS263" s="85"/>
      <c r="CT263" s="85"/>
      <c r="CU263" s="85"/>
      <c r="CV263" s="85"/>
      <c r="CW263" s="85"/>
      <c r="CX263" s="85"/>
      <c r="CY263" s="85"/>
      <c r="CZ263" s="85"/>
    </row>
    <row r="264" s="384" customFormat="true" ht="15" customHeight="true" x14ac:dyDescent="0.2">
      <c r="A264" s="886" t="s">
        <v>74</v>
      </c>
      <c r="B264" s="641" t="s">
        <v>89</v>
      </c>
      <c r="C264" s="78" t="s">
        <v>36</v>
      </c>
      <c r="D264" s="75" t="s">
        <v>36</v>
      </c>
      <c r="E264" s="75" t="s">
        <v>36</v>
      </c>
      <c r="F264" s="75" t="s">
        <v>36</v>
      </c>
      <c r="G264" s="71" t="s">
        <v>36</v>
      </c>
      <c r="H264" s="78" t="s">
        <v>36</v>
      </c>
      <c r="I264" s="75" t="s">
        <v>36</v>
      </c>
      <c r="J264" s="75" t="s">
        <v>36</v>
      </c>
      <c r="K264" s="75" t="s">
        <v>36</v>
      </c>
      <c r="L264" s="71" t="s">
        <v>36</v>
      </c>
      <c r="M264" s="78" t="s">
        <v>36</v>
      </c>
      <c r="N264" s="75" t="s">
        <v>36</v>
      </c>
      <c r="O264" s="75" t="s">
        <v>36</v>
      </c>
      <c r="P264" s="75" t="s">
        <v>36</v>
      </c>
      <c r="Q264" s="66" t="s">
        <v>36</v>
      </c>
      <c r="R264" s="78" t="s">
        <v>36</v>
      </c>
      <c r="S264" s="75" t="s">
        <v>36</v>
      </c>
      <c r="T264" s="75" t="s">
        <v>36</v>
      </c>
      <c r="U264" s="75" t="s">
        <v>36</v>
      </c>
      <c r="V264" s="75" t="s">
        <v>36</v>
      </c>
      <c r="W264" s="75" t="s">
        <v>36</v>
      </c>
      <c r="X264" s="66" t="s">
        <v>36</v>
      </c>
      <c r="Y264" s="87"/>
      <c r="Z264" s="87"/>
      <c r="AA264" s="87"/>
      <c r="AB264" s="87"/>
      <c r="AC264" s="87"/>
      <c r="AD264" s="87"/>
      <c r="AE264" s="87"/>
      <c r="AF264" s="87"/>
      <c r="AG264" s="87"/>
      <c r="AH264" s="87"/>
      <c r="AI264" s="87"/>
      <c r="AJ264" s="87"/>
      <c r="AK264" s="87"/>
      <c r="AL264" s="87"/>
      <c r="AM264" s="87"/>
      <c r="AN264" s="87"/>
      <c r="AO264" s="87"/>
      <c r="AP264" s="87"/>
      <c r="AQ264" s="87"/>
      <c r="AR264" s="87"/>
      <c r="AS264" s="87"/>
      <c r="AT264" s="87"/>
      <c r="AU264" s="87"/>
      <c r="AV264" s="87"/>
      <c r="AW264" s="87"/>
      <c r="AX264" s="87"/>
      <c r="AY264" s="87"/>
      <c r="AZ264" s="421"/>
      <c r="BA264" s="886" t="s">
        <v>74</v>
      </c>
      <c r="BB264" s="641" t="s">
        <v>89</v>
      </c>
      <c r="BC264" s="120" t="s">
        <v>36</v>
      </c>
      <c r="BD264" s="116" t="s">
        <v>36</v>
      </c>
      <c r="BE264" s="116" t="s">
        <v>36</v>
      </c>
      <c r="BF264" s="116" t="s">
        <v>36</v>
      </c>
      <c r="BG264" s="111" t="s">
        <v>36</v>
      </c>
      <c r="BH264" s="120" t="s">
        <v>36</v>
      </c>
      <c r="BI264" s="116" t="s">
        <v>36</v>
      </c>
      <c r="BJ264" s="116" t="s">
        <v>36</v>
      </c>
      <c r="BK264" s="116" t="s">
        <v>36</v>
      </c>
      <c r="BL264" s="111" t="s">
        <v>36</v>
      </c>
      <c r="BM264" s="120" t="s">
        <v>36</v>
      </c>
      <c r="BN264" s="116" t="s">
        <v>36</v>
      </c>
      <c r="BO264" s="116" t="s">
        <v>36</v>
      </c>
      <c r="BP264" s="116" t="s">
        <v>36</v>
      </c>
      <c r="BQ264" s="111" t="s">
        <v>36</v>
      </c>
      <c r="BR264" s="120" t="s">
        <v>36</v>
      </c>
      <c r="BS264" s="116" t="s">
        <v>36</v>
      </c>
      <c r="BT264" s="116" t="s">
        <v>36</v>
      </c>
      <c r="BU264" s="116" t="s">
        <v>36</v>
      </c>
      <c r="BV264" s="116" t="s">
        <v>36</v>
      </c>
      <c r="BW264" s="116" t="s">
        <v>36</v>
      </c>
      <c r="BX264" s="105" t="s">
        <v>36</v>
      </c>
      <c r="BY264" s="85"/>
      <c r="BZ264" s="85"/>
      <c r="CA264" s="85"/>
      <c r="CB264" s="85"/>
      <c r="CC264" s="85"/>
      <c r="CD264" s="85"/>
      <c r="CE264" s="85"/>
      <c r="CF264" s="85"/>
      <c r="CG264" s="85"/>
      <c r="CH264" s="85"/>
      <c r="CI264" s="85"/>
      <c r="CJ264" s="85"/>
      <c r="CK264" s="85"/>
      <c r="CL264" s="85"/>
      <c r="CM264" s="85"/>
      <c r="CN264" s="85"/>
      <c r="CO264" s="85"/>
      <c r="CP264" s="85"/>
      <c r="CQ264" s="85"/>
      <c r="CR264" s="85"/>
      <c r="CS264" s="85"/>
      <c r="CT264" s="85"/>
      <c r="CU264" s="85"/>
      <c r="CV264" s="85"/>
      <c r="CW264" s="85"/>
      <c r="CX264" s="85"/>
      <c r="CY264" s="85"/>
      <c r="CZ264" s="85"/>
    </row>
    <row r="265" s="384" customFormat="true" ht="15" customHeight="true" x14ac:dyDescent="0.2">
      <c r="A265" s="886"/>
      <c r="B265" s="641" t="s">
        <v>90</v>
      </c>
      <c r="C265" s="78" t="s">
        <v>36</v>
      </c>
      <c r="D265" s="75" t="s">
        <v>36</v>
      </c>
      <c r="E265" s="75" t="s">
        <v>36</v>
      </c>
      <c r="F265" s="75" t="s">
        <v>36</v>
      </c>
      <c r="G265" s="71" t="s">
        <v>36</v>
      </c>
      <c r="H265" s="78" t="s">
        <v>36</v>
      </c>
      <c r="I265" s="75" t="s">
        <v>36</v>
      </c>
      <c r="J265" s="75" t="s">
        <v>36</v>
      </c>
      <c r="K265" s="75" t="s">
        <v>36</v>
      </c>
      <c r="L265" s="71" t="s">
        <v>36</v>
      </c>
      <c r="M265" s="78" t="s">
        <v>36</v>
      </c>
      <c r="N265" s="75" t="s">
        <v>36</v>
      </c>
      <c r="O265" s="75" t="s">
        <v>36</v>
      </c>
      <c r="P265" s="75" t="s">
        <v>36</v>
      </c>
      <c r="Q265" s="66" t="s">
        <v>36</v>
      </c>
      <c r="R265" s="78" t="s">
        <v>36</v>
      </c>
      <c r="S265" s="75" t="s">
        <v>36</v>
      </c>
      <c r="T265" s="75" t="s">
        <v>36</v>
      </c>
      <c r="U265" s="75" t="s">
        <v>36</v>
      </c>
      <c r="V265" s="75" t="s">
        <v>36</v>
      </c>
      <c r="W265" s="75" t="s">
        <v>36</v>
      </c>
      <c r="X265" s="66" t="s">
        <v>36</v>
      </c>
      <c r="Y265" s="87"/>
      <c r="Z265" s="87"/>
      <c r="AA265" s="87"/>
      <c r="AB265" s="87"/>
      <c r="AC265" s="87"/>
      <c r="AD265" s="87"/>
      <c r="AE265" s="87"/>
      <c r="AF265" s="87"/>
      <c r="AG265" s="87"/>
      <c r="AH265" s="87"/>
      <c r="AI265" s="87"/>
      <c r="AJ265" s="87"/>
      <c r="AK265" s="87"/>
      <c r="AL265" s="87"/>
      <c r="AM265" s="87"/>
      <c r="AN265" s="87"/>
      <c r="AO265" s="87"/>
      <c r="AP265" s="87"/>
      <c r="AQ265" s="87"/>
      <c r="AR265" s="87"/>
      <c r="AS265" s="87"/>
      <c r="AT265" s="87"/>
      <c r="AU265" s="87"/>
      <c r="AV265" s="87"/>
      <c r="AW265" s="87"/>
      <c r="AX265" s="87"/>
      <c r="AY265" s="87"/>
      <c r="AZ265" s="421"/>
      <c r="BA265" s="886"/>
      <c r="BB265" s="641" t="s">
        <v>90</v>
      </c>
      <c r="BC265" s="120" t="s">
        <v>36</v>
      </c>
      <c r="BD265" s="116" t="s">
        <v>36</v>
      </c>
      <c r="BE265" s="116" t="s">
        <v>36</v>
      </c>
      <c r="BF265" s="116" t="s">
        <v>36</v>
      </c>
      <c r="BG265" s="111" t="s">
        <v>36</v>
      </c>
      <c r="BH265" s="120" t="s">
        <v>36</v>
      </c>
      <c r="BI265" s="116" t="s">
        <v>36</v>
      </c>
      <c r="BJ265" s="116" t="s">
        <v>36</v>
      </c>
      <c r="BK265" s="116" t="s">
        <v>36</v>
      </c>
      <c r="BL265" s="111" t="s">
        <v>36</v>
      </c>
      <c r="BM265" s="120" t="s">
        <v>36</v>
      </c>
      <c r="BN265" s="116" t="s">
        <v>36</v>
      </c>
      <c r="BO265" s="116" t="s">
        <v>36</v>
      </c>
      <c r="BP265" s="116" t="s">
        <v>36</v>
      </c>
      <c r="BQ265" s="111" t="s">
        <v>36</v>
      </c>
      <c r="BR265" s="120" t="s">
        <v>36</v>
      </c>
      <c r="BS265" s="116" t="s">
        <v>36</v>
      </c>
      <c r="BT265" s="116" t="s">
        <v>36</v>
      </c>
      <c r="BU265" s="116" t="s">
        <v>36</v>
      </c>
      <c r="BV265" s="116" t="s">
        <v>36</v>
      </c>
      <c r="BW265" s="116" t="s">
        <v>36</v>
      </c>
      <c r="BX265" s="105" t="s">
        <v>36</v>
      </c>
      <c r="BY265" s="85"/>
      <c r="BZ265" s="85"/>
      <c r="CA265" s="85"/>
      <c r="CB265" s="85"/>
      <c r="CC265" s="85"/>
      <c r="CD265" s="85"/>
      <c r="CE265" s="85"/>
      <c r="CF265" s="85"/>
      <c r="CG265" s="85"/>
      <c r="CH265" s="85"/>
      <c r="CI265" s="85"/>
      <c r="CJ265" s="85"/>
      <c r="CK265" s="85"/>
      <c r="CL265" s="85"/>
      <c r="CM265" s="85"/>
      <c r="CN265" s="85"/>
      <c r="CO265" s="85"/>
      <c r="CP265" s="85"/>
      <c r="CQ265" s="85"/>
      <c r="CR265" s="85"/>
      <c r="CS265" s="85"/>
      <c r="CT265" s="85"/>
      <c r="CU265" s="85"/>
      <c r="CV265" s="85"/>
      <c r="CW265" s="85"/>
      <c r="CX265" s="85"/>
      <c r="CY265" s="85"/>
      <c r="CZ265" s="85"/>
    </row>
    <row r="266" s="384" customFormat="true" ht="15" customHeight="true" x14ac:dyDescent="0.2">
      <c r="A266" s="886"/>
      <c r="B266" s="641" t="s">
        <v>91</v>
      </c>
      <c r="C266" s="78" t="s">
        <v>36</v>
      </c>
      <c r="D266" s="75" t="s">
        <v>36</v>
      </c>
      <c r="E266" s="75" t="s">
        <v>36</v>
      </c>
      <c r="F266" s="75" t="s">
        <v>36</v>
      </c>
      <c r="G266" s="71" t="s">
        <v>36</v>
      </c>
      <c r="H266" s="78" t="s">
        <v>36</v>
      </c>
      <c r="I266" s="75" t="s">
        <v>36</v>
      </c>
      <c r="J266" s="75" t="s">
        <v>36</v>
      </c>
      <c r="K266" s="75" t="s">
        <v>36</v>
      </c>
      <c r="L266" s="71" t="s">
        <v>36</v>
      </c>
      <c r="M266" s="78" t="s">
        <v>36</v>
      </c>
      <c r="N266" s="75" t="s">
        <v>36</v>
      </c>
      <c r="O266" s="75" t="s">
        <v>36</v>
      </c>
      <c r="P266" s="75" t="s">
        <v>36</v>
      </c>
      <c r="Q266" s="66" t="s">
        <v>36</v>
      </c>
      <c r="R266" s="78" t="s">
        <v>36</v>
      </c>
      <c r="S266" s="75" t="s">
        <v>36</v>
      </c>
      <c r="T266" s="75" t="s">
        <v>36</v>
      </c>
      <c r="U266" s="75" t="s">
        <v>36</v>
      </c>
      <c r="V266" s="75" t="s">
        <v>36</v>
      </c>
      <c r="W266" s="75" t="s">
        <v>36</v>
      </c>
      <c r="X266" s="66" t="s">
        <v>36</v>
      </c>
      <c r="Y266" s="87"/>
      <c r="Z266" s="87"/>
      <c r="AA266" s="87"/>
      <c r="AB266" s="87"/>
      <c r="AC266" s="87"/>
      <c r="AD266" s="87"/>
      <c r="AE266" s="87"/>
      <c r="AF266" s="87"/>
      <c r="AG266" s="87"/>
      <c r="AH266" s="87"/>
      <c r="AI266" s="87"/>
      <c r="AJ266" s="87"/>
      <c r="AK266" s="87"/>
      <c r="AL266" s="87"/>
      <c r="AM266" s="87"/>
      <c r="AN266" s="87"/>
      <c r="AO266" s="87"/>
      <c r="AP266" s="87"/>
      <c r="AQ266" s="87"/>
      <c r="AR266" s="87"/>
      <c r="AS266" s="87"/>
      <c r="AT266" s="87"/>
      <c r="AU266" s="87"/>
      <c r="AV266" s="87"/>
      <c r="AW266" s="87"/>
      <c r="AX266" s="87"/>
      <c r="AY266" s="87"/>
      <c r="AZ266" s="421"/>
      <c r="BA266" s="886"/>
      <c r="BB266" s="641" t="s">
        <v>91</v>
      </c>
      <c r="BC266" s="120" t="s">
        <v>36</v>
      </c>
      <c r="BD266" s="116" t="s">
        <v>36</v>
      </c>
      <c r="BE266" s="116" t="s">
        <v>36</v>
      </c>
      <c r="BF266" s="116" t="s">
        <v>36</v>
      </c>
      <c r="BG266" s="111" t="s">
        <v>36</v>
      </c>
      <c r="BH266" s="120" t="s">
        <v>36</v>
      </c>
      <c r="BI266" s="116" t="s">
        <v>36</v>
      </c>
      <c r="BJ266" s="116" t="s">
        <v>36</v>
      </c>
      <c r="BK266" s="116" t="s">
        <v>36</v>
      </c>
      <c r="BL266" s="111" t="s">
        <v>36</v>
      </c>
      <c r="BM266" s="120" t="s">
        <v>36</v>
      </c>
      <c r="BN266" s="116" t="s">
        <v>36</v>
      </c>
      <c r="BO266" s="116" t="s">
        <v>36</v>
      </c>
      <c r="BP266" s="116" t="s">
        <v>36</v>
      </c>
      <c r="BQ266" s="111" t="s">
        <v>36</v>
      </c>
      <c r="BR266" s="120" t="s">
        <v>36</v>
      </c>
      <c r="BS266" s="116" t="s">
        <v>36</v>
      </c>
      <c r="BT266" s="116" t="s">
        <v>36</v>
      </c>
      <c r="BU266" s="116" t="s">
        <v>36</v>
      </c>
      <c r="BV266" s="116" t="s">
        <v>36</v>
      </c>
      <c r="BW266" s="116" t="s">
        <v>36</v>
      </c>
      <c r="BX266" s="105" t="s">
        <v>36</v>
      </c>
      <c r="BY266" s="85"/>
      <c r="BZ266" s="85"/>
      <c r="CA266" s="85"/>
      <c r="CB266" s="85"/>
      <c r="CC266" s="85"/>
      <c r="CD266" s="85"/>
      <c r="CE266" s="85"/>
      <c r="CF266" s="85"/>
      <c r="CG266" s="85"/>
      <c r="CH266" s="85"/>
      <c r="CI266" s="85"/>
      <c r="CJ266" s="85"/>
      <c r="CK266" s="85"/>
      <c r="CL266" s="85"/>
      <c r="CM266" s="85"/>
      <c r="CN266" s="85"/>
      <c r="CO266" s="85"/>
      <c r="CP266" s="85"/>
      <c r="CQ266" s="85"/>
      <c r="CR266" s="85"/>
      <c r="CS266" s="85"/>
      <c r="CT266" s="85"/>
      <c r="CU266" s="85"/>
      <c r="CV266" s="85"/>
      <c r="CW266" s="85"/>
      <c r="CX266" s="85"/>
      <c r="CY266" s="85"/>
      <c r="CZ266" s="85"/>
    </row>
    <row r="267" s="384" customFormat="true" ht="15" customHeight="true" x14ac:dyDescent="0.2">
      <c r="A267" s="886"/>
      <c r="B267" s="641" t="s">
        <v>113</v>
      </c>
      <c r="C267" s="78" t="s">
        <v>36</v>
      </c>
      <c r="D267" s="75" t="s">
        <v>36</v>
      </c>
      <c r="E267" s="75" t="s">
        <v>36</v>
      </c>
      <c r="F267" s="75" t="s">
        <v>36</v>
      </c>
      <c r="G267" s="71" t="s">
        <v>36</v>
      </c>
      <c r="H267" s="78" t="s">
        <v>36</v>
      </c>
      <c r="I267" s="75" t="s">
        <v>36</v>
      </c>
      <c r="J267" s="75" t="s">
        <v>36</v>
      </c>
      <c r="K267" s="75" t="s">
        <v>36</v>
      </c>
      <c r="L267" s="71" t="s">
        <v>36</v>
      </c>
      <c r="M267" s="78" t="s">
        <v>36</v>
      </c>
      <c r="N267" s="75" t="s">
        <v>36</v>
      </c>
      <c r="O267" s="75" t="s">
        <v>36</v>
      </c>
      <c r="P267" s="75" t="s">
        <v>36</v>
      </c>
      <c r="Q267" s="66" t="s">
        <v>36</v>
      </c>
      <c r="R267" s="78" t="s">
        <v>36</v>
      </c>
      <c r="S267" s="75" t="s">
        <v>36</v>
      </c>
      <c r="T267" s="75" t="s">
        <v>36</v>
      </c>
      <c r="U267" s="75" t="s">
        <v>36</v>
      </c>
      <c r="V267" s="75" t="s">
        <v>36</v>
      </c>
      <c r="W267" s="75" t="s">
        <v>36</v>
      </c>
      <c r="X267" s="66" t="s">
        <v>36</v>
      </c>
      <c r="Y267" s="87"/>
      <c r="Z267" s="87"/>
      <c r="AA267" s="87"/>
      <c r="AB267" s="87"/>
      <c r="AC267" s="87"/>
      <c r="AD267" s="87"/>
      <c r="AE267" s="87"/>
      <c r="AF267" s="87"/>
      <c r="AG267" s="87"/>
      <c r="AH267" s="87"/>
      <c r="AI267" s="87"/>
      <c r="AJ267" s="87"/>
      <c r="AK267" s="87"/>
      <c r="AL267" s="87"/>
      <c r="AM267" s="87"/>
      <c r="AN267" s="87"/>
      <c r="AO267" s="87"/>
      <c r="AP267" s="87"/>
      <c r="AQ267" s="87"/>
      <c r="AR267" s="87"/>
      <c r="AS267" s="87"/>
      <c r="AT267" s="87"/>
      <c r="AU267" s="87"/>
      <c r="AV267" s="87"/>
      <c r="AW267" s="87"/>
      <c r="AX267" s="87"/>
      <c r="AY267" s="87"/>
      <c r="AZ267" s="421"/>
      <c r="BA267" s="886"/>
      <c r="BB267" s="641" t="s">
        <v>113</v>
      </c>
      <c r="BC267" s="120" t="s">
        <v>36</v>
      </c>
      <c r="BD267" s="116" t="s">
        <v>36</v>
      </c>
      <c r="BE267" s="116" t="s">
        <v>36</v>
      </c>
      <c r="BF267" s="116" t="s">
        <v>36</v>
      </c>
      <c r="BG267" s="111" t="s">
        <v>36</v>
      </c>
      <c r="BH267" s="120" t="s">
        <v>36</v>
      </c>
      <c r="BI267" s="116" t="s">
        <v>36</v>
      </c>
      <c r="BJ267" s="116" t="s">
        <v>36</v>
      </c>
      <c r="BK267" s="116" t="s">
        <v>36</v>
      </c>
      <c r="BL267" s="111" t="s">
        <v>36</v>
      </c>
      <c r="BM267" s="120" t="s">
        <v>36</v>
      </c>
      <c r="BN267" s="116" t="s">
        <v>36</v>
      </c>
      <c r="BO267" s="116" t="s">
        <v>36</v>
      </c>
      <c r="BP267" s="116" t="s">
        <v>36</v>
      </c>
      <c r="BQ267" s="111" t="s">
        <v>36</v>
      </c>
      <c r="BR267" s="120" t="s">
        <v>36</v>
      </c>
      <c r="BS267" s="116" t="s">
        <v>36</v>
      </c>
      <c r="BT267" s="116" t="s">
        <v>36</v>
      </c>
      <c r="BU267" s="116" t="s">
        <v>36</v>
      </c>
      <c r="BV267" s="116" t="s">
        <v>36</v>
      </c>
      <c r="BW267" s="116" t="s">
        <v>36</v>
      </c>
      <c r="BX267" s="105" t="s">
        <v>36</v>
      </c>
      <c r="BY267" s="85"/>
      <c r="BZ267" s="85"/>
      <c r="CA267" s="85"/>
      <c r="CB267" s="85"/>
      <c r="CC267" s="85"/>
      <c r="CD267" s="85"/>
      <c r="CE267" s="85"/>
      <c r="CF267" s="85"/>
      <c r="CG267" s="85"/>
      <c r="CH267" s="85"/>
      <c r="CI267" s="85"/>
      <c r="CJ267" s="85"/>
      <c r="CK267" s="85"/>
      <c r="CL267" s="85"/>
      <c r="CM267" s="85"/>
      <c r="CN267" s="85"/>
      <c r="CO267" s="85"/>
      <c r="CP267" s="85"/>
      <c r="CQ267" s="85"/>
      <c r="CR267" s="85"/>
      <c r="CS267" s="85"/>
      <c r="CT267" s="85"/>
      <c r="CU267" s="85"/>
      <c r="CV267" s="85"/>
      <c r="CW267" s="85"/>
      <c r="CX267" s="85"/>
      <c r="CY267" s="85"/>
      <c r="CZ267" s="85"/>
    </row>
    <row r="268" s="384" customFormat="true" ht="15" customHeight="true" x14ac:dyDescent="0.2">
      <c r="A268" s="886" t="s">
        <v>116</v>
      </c>
      <c r="B268" s="641" t="s">
        <v>89</v>
      </c>
      <c r="C268" s="78" t="s">
        <v>36</v>
      </c>
      <c r="D268" s="75" t="s">
        <v>36</v>
      </c>
      <c r="E268" s="75" t="s">
        <v>36</v>
      </c>
      <c r="F268" s="75" t="s">
        <v>36</v>
      </c>
      <c r="G268" s="71" t="s">
        <v>36</v>
      </c>
      <c r="H268" s="78" t="s">
        <v>36</v>
      </c>
      <c r="I268" s="75" t="s">
        <v>36</v>
      </c>
      <c r="J268" s="75" t="s">
        <v>36</v>
      </c>
      <c r="K268" s="75" t="s">
        <v>36</v>
      </c>
      <c r="L268" s="71" t="s">
        <v>36</v>
      </c>
      <c r="M268" s="78" t="s">
        <v>36</v>
      </c>
      <c r="N268" s="75" t="s">
        <v>36</v>
      </c>
      <c r="O268" s="75" t="s">
        <v>36</v>
      </c>
      <c r="P268" s="75" t="s">
        <v>36</v>
      </c>
      <c r="Q268" s="66" t="s">
        <v>36</v>
      </c>
      <c r="R268" s="78" t="s">
        <v>36</v>
      </c>
      <c r="S268" s="75" t="s">
        <v>36</v>
      </c>
      <c r="T268" s="75" t="s">
        <v>36</v>
      </c>
      <c r="U268" s="75" t="s">
        <v>36</v>
      </c>
      <c r="V268" s="75" t="s">
        <v>36</v>
      </c>
      <c r="W268" s="75" t="s">
        <v>36</v>
      </c>
      <c r="X268" s="66" t="s">
        <v>36</v>
      </c>
      <c r="Y268" s="87"/>
      <c r="Z268" s="87"/>
      <c r="AA268" s="87"/>
      <c r="AB268" s="87"/>
      <c r="AC268" s="87"/>
      <c r="AD268" s="87"/>
      <c r="AE268" s="87"/>
      <c r="AF268" s="87"/>
      <c r="AG268" s="87"/>
      <c r="AH268" s="87"/>
      <c r="AI268" s="87"/>
      <c r="AJ268" s="87"/>
      <c r="AK268" s="87"/>
      <c r="AL268" s="87"/>
      <c r="AM268" s="87"/>
      <c r="AN268" s="87"/>
      <c r="AO268" s="87"/>
      <c r="AP268" s="87"/>
      <c r="AQ268" s="87"/>
      <c r="AR268" s="87"/>
      <c r="AS268" s="87"/>
      <c r="AT268" s="87"/>
      <c r="AU268" s="87"/>
      <c r="AV268" s="87"/>
      <c r="AW268" s="87"/>
      <c r="AX268" s="87"/>
      <c r="AY268" s="87"/>
      <c r="AZ268" s="421"/>
      <c r="BA268" s="886" t="s">
        <v>116</v>
      </c>
      <c r="BB268" s="641" t="s">
        <v>89</v>
      </c>
      <c r="BC268" s="120" t="s">
        <v>36</v>
      </c>
      <c r="BD268" s="116" t="s">
        <v>36</v>
      </c>
      <c r="BE268" s="116" t="s">
        <v>36</v>
      </c>
      <c r="BF268" s="116" t="s">
        <v>36</v>
      </c>
      <c r="BG268" s="111" t="s">
        <v>36</v>
      </c>
      <c r="BH268" s="120" t="s">
        <v>36</v>
      </c>
      <c r="BI268" s="116" t="s">
        <v>36</v>
      </c>
      <c r="BJ268" s="116" t="s">
        <v>36</v>
      </c>
      <c r="BK268" s="116" t="s">
        <v>36</v>
      </c>
      <c r="BL268" s="111" t="s">
        <v>36</v>
      </c>
      <c r="BM268" s="120" t="s">
        <v>36</v>
      </c>
      <c r="BN268" s="116" t="s">
        <v>36</v>
      </c>
      <c r="BO268" s="116" t="s">
        <v>36</v>
      </c>
      <c r="BP268" s="116" t="s">
        <v>36</v>
      </c>
      <c r="BQ268" s="111" t="s">
        <v>36</v>
      </c>
      <c r="BR268" s="120" t="s">
        <v>36</v>
      </c>
      <c r="BS268" s="116" t="s">
        <v>36</v>
      </c>
      <c r="BT268" s="116" t="s">
        <v>36</v>
      </c>
      <c r="BU268" s="116" t="s">
        <v>36</v>
      </c>
      <c r="BV268" s="116" t="s">
        <v>36</v>
      </c>
      <c r="BW268" s="116" t="s">
        <v>36</v>
      </c>
      <c r="BX268" s="105" t="s">
        <v>36</v>
      </c>
      <c r="BY268" s="85"/>
      <c r="BZ268" s="85"/>
      <c r="CA268" s="85"/>
      <c r="CB268" s="85"/>
      <c r="CC268" s="85"/>
      <c r="CD268" s="85"/>
      <c r="CE268" s="85"/>
      <c r="CF268" s="85"/>
      <c r="CG268" s="85"/>
      <c r="CH268" s="85"/>
      <c r="CI268" s="85"/>
      <c r="CJ268" s="85"/>
      <c r="CK268" s="85"/>
      <c r="CL268" s="85"/>
      <c r="CM268" s="85"/>
      <c r="CN268" s="85"/>
      <c r="CO268" s="85"/>
      <c r="CP268" s="85"/>
      <c r="CQ268" s="85"/>
      <c r="CR268" s="85"/>
      <c r="CS268" s="85"/>
      <c r="CT268" s="85"/>
      <c r="CU268" s="85"/>
      <c r="CV268" s="85"/>
      <c r="CW268" s="85"/>
      <c r="CX268" s="85"/>
      <c r="CY268" s="85"/>
      <c r="CZ268" s="85"/>
    </row>
    <row r="269" s="384" customFormat="true" ht="15" customHeight="true" x14ac:dyDescent="0.2">
      <c r="A269" s="886"/>
      <c r="B269" s="641" t="s">
        <v>90</v>
      </c>
      <c r="C269" s="78" t="s">
        <v>36</v>
      </c>
      <c r="D269" s="75" t="s">
        <v>36</v>
      </c>
      <c r="E269" s="75" t="s">
        <v>36</v>
      </c>
      <c r="F269" s="75" t="s">
        <v>36</v>
      </c>
      <c r="G269" s="71" t="s">
        <v>36</v>
      </c>
      <c r="H269" s="78" t="s">
        <v>36</v>
      </c>
      <c r="I269" s="75" t="s">
        <v>36</v>
      </c>
      <c r="J269" s="75" t="s">
        <v>36</v>
      </c>
      <c r="K269" s="75" t="s">
        <v>36</v>
      </c>
      <c r="L269" s="71" t="s">
        <v>36</v>
      </c>
      <c r="M269" s="78" t="s">
        <v>36</v>
      </c>
      <c r="N269" s="75" t="s">
        <v>36</v>
      </c>
      <c r="O269" s="75" t="s">
        <v>36</v>
      </c>
      <c r="P269" s="75" t="s">
        <v>36</v>
      </c>
      <c r="Q269" s="66" t="s">
        <v>36</v>
      </c>
      <c r="R269" s="78" t="s">
        <v>36</v>
      </c>
      <c r="S269" s="75" t="s">
        <v>36</v>
      </c>
      <c r="T269" s="75" t="s">
        <v>36</v>
      </c>
      <c r="U269" s="75" t="s">
        <v>36</v>
      </c>
      <c r="V269" s="75" t="s">
        <v>36</v>
      </c>
      <c r="W269" s="75" t="s">
        <v>36</v>
      </c>
      <c r="X269" s="66" t="s">
        <v>36</v>
      </c>
      <c r="Y269" s="87"/>
      <c r="Z269" s="87"/>
      <c r="AA269" s="87"/>
      <c r="AB269" s="87"/>
      <c r="AC269" s="87"/>
      <c r="AD269" s="87"/>
      <c r="AE269" s="87"/>
      <c r="AF269" s="87"/>
      <c r="AG269" s="87"/>
      <c r="AH269" s="87"/>
      <c r="AI269" s="87"/>
      <c r="AJ269" s="87"/>
      <c r="AK269" s="87"/>
      <c r="AL269" s="87"/>
      <c r="AM269" s="87"/>
      <c r="AN269" s="87"/>
      <c r="AO269" s="87"/>
      <c r="AP269" s="87"/>
      <c r="AQ269" s="87"/>
      <c r="AR269" s="87"/>
      <c r="AS269" s="87"/>
      <c r="AT269" s="87"/>
      <c r="AU269" s="87"/>
      <c r="AV269" s="87"/>
      <c r="AW269" s="87"/>
      <c r="AX269" s="87"/>
      <c r="AY269" s="87"/>
      <c r="AZ269" s="421"/>
      <c r="BA269" s="886"/>
      <c r="BB269" s="641" t="s">
        <v>90</v>
      </c>
      <c r="BC269" s="120" t="s">
        <v>36</v>
      </c>
      <c r="BD269" s="116" t="s">
        <v>36</v>
      </c>
      <c r="BE269" s="116" t="s">
        <v>36</v>
      </c>
      <c r="BF269" s="116" t="s">
        <v>36</v>
      </c>
      <c r="BG269" s="111" t="s">
        <v>36</v>
      </c>
      <c r="BH269" s="120" t="s">
        <v>36</v>
      </c>
      <c r="BI269" s="116" t="s">
        <v>36</v>
      </c>
      <c r="BJ269" s="116" t="s">
        <v>36</v>
      </c>
      <c r="BK269" s="116" t="s">
        <v>36</v>
      </c>
      <c r="BL269" s="111" t="s">
        <v>36</v>
      </c>
      <c r="BM269" s="120" t="s">
        <v>36</v>
      </c>
      <c r="BN269" s="116" t="s">
        <v>36</v>
      </c>
      <c r="BO269" s="116" t="s">
        <v>36</v>
      </c>
      <c r="BP269" s="116" t="s">
        <v>36</v>
      </c>
      <c r="BQ269" s="111" t="s">
        <v>36</v>
      </c>
      <c r="BR269" s="120" t="s">
        <v>36</v>
      </c>
      <c r="BS269" s="116" t="s">
        <v>36</v>
      </c>
      <c r="BT269" s="116" t="s">
        <v>36</v>
      </c>
      <c r="BU269" s="116" t="s">
        <v>36</v>
      </c>
      <c r="BV269" s="116" t="s">
        <v>36</v>
      </c>
      <c r="BW269" s="116" t="s">
        <v>36</v>
      </c>
      <c r="BX269" s="105" t="s">
        <v>36</v>
      </c>
      <c r="BY269" s="85"/>
      <c r="BZ269" s="85"/>
      <c r="CA269" s="85"/>
      <c r="CB269" s="85"/>
      <c r="CC269" s="85"/>
      <c r="CD269" s="85"/>
      <c r="CE269" s="85"/>
      <c r="CF269" s="85"/>
      <c r="CG269" s="85"/>
      <c r="CH269" s="85"/>
      <c r="CI269" s="85"/>
      <c r="CJ269" s="85"/>
      <c r="CK269" s="85"/>
      <c r="CL269" s="85"/>
      <c r="CM269" s="85"/>
      <c r="CN269" s="85"/>
      <c r="CO269" s="85"/>
      <c r="CP269" s="85"/>
      <c r="CQ269" s="85"/>
      <c r="CR269" s="85"/>
      <c r="CS269" s="85"/>
      <c r="CT269" s="85"/>
      <c r="CU269" s="85"/>
      <c r="CV269" s="85"/>
      <c r="CW269" s="85"/>
      <c r="CX269" s="85"/>
      <c r="CY269" s="85"/>
      <c r="CZ269" s="85"/>
    </row>
    <row r="270" s="384" customFormat="true" ht="15" customHeight="true" x14ac:dyDescent="0.2">
      <c r="A270" s="886"/>
      <c r="B270" s="641" t="s">
        <v>91</v>
      </c>
      <c r="C270" s="78" t="s">
        <v>36</v>
      </c>
      <c r="D270" s="75" t="s">
        <v>36</v>
      </c>
      <c r="E270" s="75" t="s">
        <v>36</v>
      </c>
      <c r="F270" s="75" t="s">
        <v>36</v>
      </c>
      <c r="G270" s="71" t="s">
        <v>36</v>
      </c>
      <c r="H270" s="78" t="s">
        <v>36</v>
      </c>
      <c r="I270" s="75" t="s">
        <v>36</v>
      </c>
      <c r="J270" s="75" t="s">
        <v>36</v>
      </c>
      <c r="K270" s="75" t="s">
        <v>36</v>
      </c>
      <c r="L270" s="71" t="s">
        <v>36</v>
      </c>
      <c r="M270" s="78" t="s">
        <v>36</v>
      </c>
      <c r="N270" s="75" t="s">
        <v>36</v>
      </c>
      <c r="O270" s="75" t="s">
        <v>36</v>
      </c>
      <c r="P270" s="75" t="s">
        <v>36</v>
      </c>
      <c r="Q270" s="66" t="s">
        <v>36</v>
      </c>
      <c r="R270" s="78" t="s">
        <v>36</v>
      </c>
      <c r="S270" s="75" t="s">
        <v>36</v>
      </c>
      <c r="T270" s="75" t="s">
        <v>36</v>
      </c>
      <c r="U270" s="75" t="s">
        <v>36</v>
      </c>
      <c r="V270" s="75" t="s">
        <v>36</v>
      </c>
      <c r="W270" s="75" t="s">
        <v>36</v>
      </c>
      <c r="X270" s="66" t="s">
        <v>36</v>
      </c>
      <c r="Y270" s="87"/>
      <c r="Z270" s="87"/>
      <c r="AA270" s="87"/>
      <c r="AB270" s="87"/>
      <c r="AC270" s="87"/>
      <c r="AD270" s="87"/>
      <c r="AE270" s="87"/>
      <c r="AF270" s="87"/>
      <c r="AG270" s="87"/>
      <c r="AH270" s="87"/>
      <c r="AI270" s="87"/>
      <c r="AJ270" s="87"/>
      <c r="AK270" s="87"/>
      <c r="AL270" s="87"/>
      <c r="AM270" s="87"/>
      <c r="AN270" s="87"/>
      <c r="AO270" s="87"/>
      <c r="AP270" s="87"/>
      <c r="AQ270" s="87"/>
      <c r="AR270" s="87"/>
      <c r="AS270" s="87"/>
      <c r="AT270" s="87"/>
      <c r="AU270" s="87"/>
      <c r="AV270" s="87"/>
      <c r="AW270" s="87"/>
      <c r="AX270" s="87"/>
      <c r="AY270" s="87"/>
      <c r="AZ270" s="421"/>
      <c r="BA270" s="886"/>
      <c r="BB270" s="641" t="s">
        <v>91</v>
      </c>
      <c r="BC270" s="120" t="s">
        <v>36</v>
      </c>
      <c r="BD270" s="116" t="s">
        <v>36</v>
      </c>
      <c r="BE270" s="116" t="s">
        <v>36</v>
      </c>
      <c r="BF270" s="116" t="s">
        <v>36</v>
      </c>
      <c r="BG270" s="111" t="s">
        <v>36</v>
      </c>
      <c r="BH270" s="120" t="s">
        <v>36</v>
      </c>
      <c r="BI270" s="116" t="s">
        <v>36</v>
      </c>
      <c r="BJ270" s="116" t="s">
        <v>36</v>
      </c>
      <c r="BK270" s="116" t="s">
        <v>36</v>
      </c>
      <c r="BL270" s="111" t="s">
        <v>36</v>
      </c>
      <c r="BM270" s="120" t="s">
        <v>36</v>
      </c>
      <c r="BN270" s="116" t="s">
        <v>36</v>
      </c>
      <c r="BO270" s="116" t="s">
        <v>36</v>
      </c>
      <c r="BP270" s="116" t="s">
        <v>36</v>
      </c>
      <c r="BQ270" s="111" t="s">
        <v>36</v>
      </c>
      <c r="BR270" s="120" t="s">
        <v>36</v>
      </c>
      <c r="BS270" s="116" t="s">
        <v>36</v>
      </c>
      <c r="BT270" s="116" t="s">
        <v>36</v>
      </c>
      <c r="BU270" s="116" t="s">
        <v>36</v>
      </c>
      <c r="BV270" s="116" t="s">
        <v>36</v>
      </c>
      <c r="BW270" s="116" t="s">
        <v>36</v>
      </c>
      <c r="BX270" s="105" t="s">
        <v>36</v>
      </c>
      <c r="BY270" s="85"/>
      <c r="BZ270" s="85"/>
      <c r="CA270" s="85"/>
      <c r="CB270" s="85"/>
      <c r="CC270" s="85"/>
      <c r="CD270" s="85"/>
      <c r="CE270" s="85"/>
      <c r="CF270" s="85"/>
      <c r="CG270" s="85"/>
      <c r="CH270" s="85"/>
      <c r="CI270" s="85"/>
      <c r="CJ270" s="85"/>
      <c r="CK270" s="85"/>
      <c r="CL270" s="85"/>
      <c r="CM270" s="85"/>
      <c r="CN270" s="85"/>
      <c r="CO270" s="85"/>
      <c r="CP270" s="85"/>
      <c r="CQ270" s="85"/>
      <c r="CR270" s="85"/>
      <c r="CS270" s="85"/>
      <c r="CT270" s="85"/>
      <c r="CU270" s="85"/>
      <c r="CV270" s="85"/>
      <c r="CW270" s="85"/>
      <c r="CX270" s="85"/>
      <c r="CY270" s="85"/>
      <c r="CZ270" s="85"/>
    </row>
    <row r="271" s="384" customFormat="true" ht="15" customHeight="true" x14ac:dyDescent="0.2">
      <c r="A271" s="886" t="s">
        <v>75</v>
      </c>
      <c r="B271" s="641" t="s">
        <v>50</v>
      </c>
      <c r="C271" s="120" t="s">
        <v>36</v>
      </c>
      <c r="D271" s="113" t="s">
        <v>36</v>
      </c>
      <c r="E271" s="113" t="s">
        <v>36</v>
      </c>
      <c r="F271" s="113" t="s">
        <v>36</v>
      </c>
      <c r="G271" s="108" t="s">
        <v>36</v>
      </c>
      <c r="H271" s="120" t="s">
        <v>36</v>
      </c>
      <c r="I271" s="113" t="s">
        <v>36</v>
      </c>
      <c r="J271" s="113" t="s">
        <v>36</v>
      </c>
      <c r="K271" s="113" t="s">
        <v>36</v>
      </c>
      <c r="L271" s="108" t="s">
        <v>36</v>
      </c>
      <c r="M271" s="120" t="s">
        <v>36</v>
      </c>
      <c r="N271" s="113" t="s">
        <v>36</v>
      </c>
      <c r="O271" s="113" t="s">
        <v>36</v>
      </c>
      <c r="P271" s="113" t="s">
        <v>36</v>
      </c>
      <c r="Q271" s="103" t="s">
        <v>36</v>
      </c>
      <c r="R271" s="120" t="s">
        <v>36</v>
      </c>
      <c r="S271" s="113" t="s">
        <v>36</v>
      </c>
      <c r="T271" s="113" t="s">
        <v>36</v>
      </c>
      <c r="U271" s="113" t="s">
        <v>36</v>
      </c>
      <c r="V271" s="113" t="s">
        <v>36</v>
      </c>
      <c r="W271" s="113" t="s">
        <v>36</v>
      </c>
      <c r="X271" s="103" t="s">
        <v>36</v>
      </c>
      <c r="Y271" s="85"/>
      <c r="Z271" s="85"/>
      <c r="AA271" s="85"/>
      <c r="AB271" s="85"/>
      <c r="AC271" s="85"/>
      <c r="AD271" s="85"/>
      <c r="AE271" s="85"/>
      <c r="AF271" s="85"/>
      <c r="AG271" s="85"/>
      <c r="AH271" s="85"/>
      <c r="AI271" s="85"/>
      <c r="AJ271" s="85"/>
      <c r="AK271" s="85"/>
      <c r="AL271" s="85"/>
      <c r="AM271" s="85"/>
      <c r="AN271" s="85"/>
      <c r="AO271" s="85"/>
      <c r="AP271" s="85"/>
      <c r="AQ271" s="85"/>
      <c r="AR271" s="85"/>
      <c r="AS271" s="85"/>
      <c r="AT271" s="85"/>
      <c r="AU271" s="85"/>
      <c r="AV271" s="85"/>
      <c r="AW271" s="85"/>
      <c r="AX271" s="85"/>
      <c r="AY271" s="85"/>
      <c r="AZ271" s="421"/>
      <c r="BA271" s="886" t="s">
        <v>75</v>
      </c>
      <c r="BB271" s="641" t="s">
        <v>50</v>
      </c>
      <c r="BC271" s="120" t="s">
        <v>36</v>
      </c>
      <c r="BD271" s="113" t="s">
        <v>36</v>
      </c>
      <c r="BE271" s="113" t="s">
        <v>36</v>
      </c>
      <c r="BF271" s="113" t="s">
        <v>36</v>
      </c>
      <c r="BG271" s="108" t="s">
        <v>36</v>
      </c>
      <c r="BH271" s="120" t="s">
        <v>36</v>
      </c>
      <c r="BI271" s="113" t="s">
        <v>36</v>
      </c>
      <c r="BJ271" s="113" t="s">
        <v>36</v>
      </c>
      <c r="BK271" s="113" t="s">
        <v>36</v>
      </c>
      <c r="BL271" s="108" t="s">
        <v>36</v>
      </c>
      <c r="BM271" s="120" t="s">
        <v>36</v>
      </c>
      <c r="BN271" s="113" t="s">
        <v>36</v>
      </c>
      <c r="BO271" s="113" t="s">
        <v>36</v>
      </c>
      <c r="BP271" s="113" t="s">
        <v>36</v>
      </c>
      <c r="BQ271" s="108" t="s">
        <v>36</v>
      </c>
      <c r="BR271" s="120" t="s">
        <v>36</v>
      </c>
      <c r="BS271" s="113" t="s">
        <v>36</v>
      </c>
      <c r="BT271" s="113" t="s">
        <v>36</v>
      </c>
      <c r="BU271" s="113" t="s">
        <v>36</v>
      </c>
      <c r="BV271" s="113" t="s">
        <v>36</v>
      </c>
      <c r="BW271" s="113" t="s">
        <v>36</v>
      </c>
      <c r="BX271" s="103" t="s">
        <v>36</v>
      </c>
      <c r="BY271" s="85"/>
      <c r="BZ271" s="85"/>
      <c r="CA271" s="85"/>
      <c r="CB271" s="85"/>
      <c r="CC271" s="85"/>
      <c r="CD271" s="85"/>
      <c r="CE271" s="85"/>
      <c r="CF271" s="85"/>
      <c r="CG271" s="85"/>
      <c r="CH271" s="85"/>
      <c r="CI271" s="85"/>
      <c r="CJ271" s="85"/>
      <c r="CK271" s="85"/>
      <c r="CL271" s="85"/>
      <c r="CM271" s="85"/>
      <c r="CN271" s="85"/>
      <c r="CO271" s="85"/>
      <c r="CP271" s="85"/>
      <c r="CQ271" s="85"/>
      <c r="CR271" s="85"/>
      <c r="CS271" s="85"/>
      <c r="CT271" s="85"/>
      <c r="CU271" s="85"/>
      <c r="CV271" s="85"/>
      <c r="CW271" s="85"/>
      <c r="CX271" s="85"/>
      <c r="CY271" s="85"/>
      <c r="CZ271" s="85"/>
    </row>
    <row r="272" s="384" customFormat="true" ht="15" customHeight="true" x14ac:dyDescent="0.2">
      <c r="A272" s="886"/>
      <c r="B272" s="641" t="s">
        <v>49</v>
      </c>
      <c r="C272" s="120" t="s">
        <v>36</v>
      </c>
      <c r="D272" s="113" t="s">
        <v>36</v>
      </c>
      <c r="E272" s="113" t="s">
        <v>36</v>
      </c>
      <c r="F272" s="113" t="s">
        <v>36</v>
      </c>
      <c r="G272" s="108" t="s">
        <v>36</v>
      </c>
      <c r="H272" s="120" t="s">
        <v>36</v>
      </c>
      <c r="I272" s="113" t="s">
        <v>36</v>
      </c>
      <c r="J272" s="113" t="s">
        <v>36</v>
      </c>
      <c r="K272" s="113" t="s">
        <v>36</v>
      </c>
      <c r="L272" s="108" t="s">
        <v>36</v>
      </c>
      <c r="M272" s="120" t="s">
        <v>36</v>
      </c>
      <c r="N272" s="113" t="s">
        <v>36</v>
      </c>
      <c r="O272" s="113" t="s">
        <v>36</v>
      </c>
      <c r="P272" s="113" t="s">
        <v>36</v>
      </c>
      <c r="Q272" s="103" t="s">
        <v>36</v>
      </c>
      <c r="R272" s="120" t="s">
        <v>36</v>
      </c>
      <c r="S272" s="113" t="s">
        <v>36</v>
      </c>
      <c r="T272" s="113" t="s">
        <v>36</v>
      </c>
      <c r="U272" s="113" t="s">
        <v>36</v>
      </c>
      <c r="V272" s="113" t="s">
        <v>36</v>
      </c>
      <c r="W272" s="113" t="s">
        <v>36</v>
      </c>
      <c r="X272" s="103" t="s">
        <v>36</v>
      </c>
      <c r="Y272" s="85"/>
      <c r="Z272" s="85"/>
      <c r="AA272" s="85"/>
      <c r="AB272" s="85"/>
      <c r="AC272" s="85"/>
      <c r="AD272" s="85"/>
      <c r="AE272" s="85"/>
      <c r="AF272" s="85"/>
      <c r="AG272" s="85"/>
      <c r="AH272" s="85"/>
      <c r="AI272" s="85"/>
      <c r="AJ272" s="85"/>
      <c r="AK272" s="85"/>
      <c r="AL272" s="85"/>
      <c r="AM272" s="85"/>
      <c r="AN272" s="85"/>
      <c r="AO272" s="85"/>
      <c r="AP272" s="85"/>
      <c r="AQ272" s="85"/>
      <c r="AR272" s="85"/>
      <c r="AS272" s="85"/>
      <c r="AT272" s="85"/>
      <c r="AU272" s="85"/>
      <c r="AV272" s="85"/>
      <c r="AW272" s="85"/>
      <c r="AX272" s="85"/>
      <c r="AY272" s="85"/>
      <c r="AZ272" s="421"/>
      <c r="BA272" s="886"/>
      <c r="BB272" s="641" t="s">
        <v>49</v>
      </c>
      <c r="BC272" s="120" t="s">
        <v>36</v>
      </c>
      <c r="BD272" s="113" t="s">
        <v>36</v>
      </c>
      <c r="BE272" s="113" t="s">
        <v>36</v>
      </c>
      <c r="BF272" s="113" t="s">
        <v>36</v>
      </c>
      <c r="BG272" s="108" t="s">
        <v>36</v>
      </c>
      <c r="BH272" s="120" t="s">
        <v>36</v>
      </c>
      <c r="BI272" s="113" t="s">
        <v>36</v>
      </c>
      <c r="BJ272" s="113" t="s">
        <v>36</v>
      </c>
      <c r="BK272" s="113" t="s">
        <v>36</v>
      </c>
      <c r="BL272" s="108" t="s">
        <v>36</v>
      </c>
      <c r="BM272" s="120" t="s">
        <v>36</v>
      </c>
      <c r="BN272" s="113" t="s">
        <v>36</v>
      </c>
      <c r="BO272" s="113" t="s">
        <v>36</v>
      </c>
      <c r="BP272" s="113" t="s">
        <v>36</v>
      </c>
      <c r="BQ272" s="108" t="s">
        <v>36</v>
      </c>
      <c r="BR272" s="120" t="s">
        <v>36</v>
      </c>
      <c r="BS272" s="113" t="s">
        <v>36</v>
      </c>
      <c r="BT272" s="113" t="s">
        <v>36</v>
      </c>
      <c r="BU272" s="113" t="s">
        <v>36</v>
      </c>
      <c r="BV272" s="113" t="s">
        <v>36</v>
      </c>
      <c r="BW272" s="113" t="s">
        <v>36</v>
      </c>
      <c r="BX272" s="103" t="s">
        <v>36</v>
      </c>
      <c r="BY272" s="85"/>
      <c r="BZ272" s="85"/>
      <c r="CA272" s="85"/>
      <c r="CB272" s="85"/>
      <c r="CC272" s="85"/>
      <c r="CD272" s="85"/>
      <c r="CE272" s="85"/>
      <c r="CF272" s="85"/>
      <c r="CG272" s="85"/>
      <c r="CH272" s="85"/>
      <c r="CI272" s="85"/>
      <c r="CJ272" s="85"/>
      <c r="CK272" s="85"/>
      <c r="CL272" s="85"/>
      <c r="CM272" s="85"/>
      <c r="CN272" s="85"/>
      <c r="CO272" s="85"/>
      <c r="CP272" s="85"/>
      <c r="CQ272" s="85"/>
      <c r="CR272" s="85"/>
      <c r="CS272" s="85"/>
      <c r="CT272" s="85"/>
      <c r="CU272" s="85"/>
      <c r="CV272" s="85"/>
      <c r="CW272" s="85"/>
      <c r="CX272" s="85"/>
      <c r="CY272" s="85"/>
      <c r="CZ272" s="85"/>
    </row>
    <row r="273" s="384" customFormat="true" ht="15" customHeight="true" x14ac:dyDescent="0.2">
      <c r="A273" s="886"/>
      <c r="B273" s="641" t="s">
        <v>113</v>
      </c>
      <c r="C273" s="120" t="s">
        <v>36</v>
      </c>
      <c r="D273" s="113" t="s">
        <v>36</v>
      </c>
      <c r="E273" s="113" t="s">
        <v>36</v>
      </c>
      <c r="F273" s="113" t="s">
        <v>36</v>
      </c>
      <c r="G273" s="108" t="s">
        <v>36</v>
      </c>
      <c r="H273" s="120" t="s">
        <v>36</v>
      </c>
      <c r="I273" s="113" t="s">
        <v>36</v>
      </c>
      <c r="J273" s="113" t="s">
        <v>36</v>
      </c>
      <c r="K273" s="113" t="s">
        <v>36</v>
      </c>
      <c r="L273" s="108" t="s">
        <v>36</v>
      </c>
      <c r="M273" s="120" t="s">
        <v>36</v>
      </c>
      <c r="N273" s="113" t="s">
        <v>36</v>
      </c>
      <c r="O273" s="113" t="s">
        <v>36</v>
      </c>
      <c r="P273" s="113" t="s">
        <v>36</v>
      </c>
      <c r="Q273" s="103" t="s">
        <v>36</v>
      </c>
      <c r="R273" s="120" t="s">
        <v>36</v>
      </c>
      <c r="S273" s="113" t="s">
        <v>36</v>
      </c>
      <c r="T273" s="113" t="s">
        <v>36</v>
      </c>
      <c r="U273" s="113" t="s">
        <v>36</v>
      </c>
      <c r="V273" s="113" t="s">
        <v>36</v>
      </c>
      <c r="W273" s="113" t="s">
        <v>36</v>
      </c>
      <c r="X273" s="103" t="s">
        <v>36</v>
      </c>
      <c r="Y273" s="85"/>
      <c r="Z273" s="85"/>
      <c r="AA273" s="85"/>
      <c r="AB273" s="85"/>
      <c r="AC273" s="85"/>
      <c r="AD273" s="85"/>
      <c r="AE273" s="85"/>
      <c r="AF273" s="85"/>
      <c r="AG273" s="85"/>
      <c r="AH273" s="85"/>
      <c r="AI273" s="85"/>
      <c r="AJ273" s="85"/>
      <c r="AK273" s="85"/>
      <c r="AL273" s="85"/>
      <c r="AM273" s="85"/>
      <c r="AN273" s="85"/>
      <c r="AO273" s="85"/>
      <c r="AP273" s="85"/>
      <c r="AQ273" s="85"/>
      <c r="AR273" s="85"/>
      <c r="AS273" s="85"/>
      <c r="AT273" s="85"/>
      <c r="AU273" s="85"/>
      <c r="AV273" s="85"/>
      <c r="AW273" s="85"/>
      <c r="AX273" s="85"/>
      <c r="AY273" s="85"/>
      <c r="AZ273" s="421"/>
      <c r="BA273" s="886"/>
      <c r="BB273" s="641" t="s">
        <v>113</v>
      </c>
      <c r="BC273" s="120" t="s">
        <v>36</v>
      </c>
      <c r="BD273" s="113" t="s">
        <v>36</v>
      </c>
      <c r="BE273" s="113" t="s">
        <v>36</v>
      </c>
      <c r="BF273" s="113" t="s">
        <v>36</v>
      </c>
      <c r="BG273" s="108" t="s">
        <v>36</v>
      </c>
      <c r="BH273" s="120" t="s">
        <v>36</v>
      </c>
      <c r="BI273" s="113" t="s">
        <v>36</v>
      </c>
      <c r="BJ273" s="113" t="s">
        <v>36</v>
      </c>
      <c r="BK273" s="113" t="s">
        <v>36</v>
      </c>
      <c r="BL273" s="108" t="s">
        <v>36</v>
      </c>
      <c r="BM273" s="120" t="s">
        <v>36</v>
      </c>
      <c r="BN273" s="113" t="s">
        <v>36</v>
      </c>
      <c r="BO273" s="113" t="s">
        <v>36</v>
      </c>
      <c r="BP273" s="113" t="s">
        <v>36</v>
      </c>
      <c r="BQ273" s="108" t="s">
        <v>36</v>
      </c>
      <c r="BR273" s="120" t="s">
        <v>36</v>
      </c>
      <c r="BS273" s="113" t="s">
        <v>36</v>
      </c>
      <c r="BT273" s="113" t="s">
        <v>36</v>
      </c>
      <c r="BU273" s="113" t="s">
        <v>36</v>
      </c>
      <c r="BV273" s="113" t="s">
        <v>36</v>
      </c>
      <c r="BW273" s="113" t="s">
        <v>36</v>
      </c>
      <c r="BX273" s="103" t="s">
        <v>36</v>
      </c>
      <c r="BY273" s="85"/>
      <c r="BZ273" s="85"/>
      <c r="CA273" s="85"/>
      <c r="CB273" s="85"/>
      <c r="CC273" s="85"/>
      <c r="CD273" s="85"/>
      <c r="CE273" s="85"/>
      <c r="CF273" s="85"/>
      <c r="CG273" s="85"/>
      <c r="CH273" s="85"/>
      <c r="CI273" s="85"/>
      <c r="CJ273" s="85"/>
      <c r="CK273" s="85"/>
      <c r="CL273" s="85"/>
      <c r="CM273" s="85"/>
      <c r="CN273" s="85"/>
      <c r="CO273" s="85"/>
      <c r="CP273" s="85"/>
      <c r="CQ273" s="85"/>
      <c r="CR273" s="85"/>
      <c r="CS273" s="85"/>
      <c r="CT273" s="85"/>
      <c r="CU273" s="85"/>
      <c r="CV273" s="85"/>
      <c r="CW273" s="85"/>
      <c r="CX273" s="85"/>
      <c r="CY273" s="85"/>
      <c r="CZ273" s="85"/>
    </row>
    <row r="274" s="384" customFormat="true" ht="15" customHeight="true" x14ac:dyDescent="0.2">
      <c r="A274" s="886" t="s">
        <v>76</v>
      </c>
      <c r="B274" s="641" t="s">
        <v>50</v>
      </c>
      <c r="C274" s="78" t="s">
        <v>36</v>
      </c>
      <c r="D274" s="75" t="s">
        <v>36</v>
      </c>
      <c r="E274" s="75" t="s">
        <v>36</v>
      </c>
      <c r="F274" s="75" t="s">
        <v>36</v>
      </c>
      <c r="G274" s="71" t="s">
        <v>36</v>
      </c>
      <c r="H274" s="78" t="s">
        <v>36</v>
      </c>
      <c r="I274" s="75" t="s">
        <v>36</v>
      </c>
      <c r="J274" s="75" t="s">
        <v>36</v>
      </c>
      <c r="K274" s="75" t="s">
        <v>36</v>
      </c>
      <c r="L274" s="71" t="s">
        <v>36</v>
      </c>
      <c r="M274" s="78" t="s">
        <v>36</v>
      </c>
      <c r="N274" s="75" t="s">
        <v>36</v>
      </c>
      <c r="O274" s="75" t="s">
        <v>36</v>
      </c>
      <c r="P274" s="75" t="s">
        <v>36</v>
      </c>
      <c r="Q274" s="66" t="s">
        <v>36</v>
      </c>
      <c r="R274" s="78" t="s">
        <v>36</v>
      </c>
      <c r="S274" s="75" t="s">
        <v>36</v>
      </c>
      <c r="T274" s="75" t="s">
        <v>36</v>
      </c>
      <c r="U274" s="75" t="s">
        <v>36</v>
      </c>
      <c r="V274" s="75" t="s">
        <v>36</v>
      </c>
      <c r="W274" s="75" t="s">
        <v>36</v>
      </c>
      <c r="X274" s="66" t="s">
        <v>36</v>
      </c>
      <c r="Y274" s="87"/>
      <c r="Z274" s="87"/>
      <c r="AA274" s="87"/>
      <c r="AB274" s="87"/>
      <c r="AC274" s="87"/>
      <c r="AD274" s="87"/>
      <c r="AE274" s="87"/>
      <c r="AF274" s="87"/>
      <c r="AG274" s="87"/>
      <c r="AH274" s="87"/>
      <c r="AI274" s="87"/>
      <c r="AJ274" s="87"/>
      <c r="AK274" s="87"/>
      <c r="AL274" s="87"/>
      <c r="AM274" s="87"/>
      <c r="AN274" s="87"/>
      <c r="AO274" s="87"/>
      <c r="AP274" s="87"/>
      <c r="AQ274" s="87"/>
      <c r="AR274" s="87"/>
      <c r="AS274" s="87"/>
      <c r="AT274" s="87"/>
      <c r="AU274" s="87"/>
      <c r="AV274" s="87"/>
      <c r="AW274" s="87"/>
      <c r="AX274" s="87"/>
      <c r="AY274" s="87"/>
      <c r="AZ274" s="421"/>
      <c r="BA274" s="886" t="s">
        <v>76</v>
      </c>
      <c r="BB274" s="641" t="s">
        <v>50</v>
      </c>
      <c r="BC274" s="120" t="s">
        <v>36</v>
      </c>
      <c r="BD274" s="116" t="s">
        <v>36</v>
      </c>
      <c r="BE274" s="116" t="s">
        <v>36</v>
      </c>
      <c r="BF274" s="116" t="s">
        <v>36</v>
      </c>
      <c r="BG274" s="111" t="s">
        <v>36</v>
      </c>
      <c r="BH274" s="120" t="s">
        <v>36</v>
      </c>
      <c r="BI274" s="116" t="s">
        <v>36</v>
      </c>
      <c r="BJ274" s="116" t="s">
        <v>36</v>
      </c>
      <c r="BK274" s="116" t="s">
        <v>36</v>
      </c>
      <c r="BL274" s="111" t="s">
        <v>36</v>
      </c>
      <c r="BM274" s="120" t="s">
        <v>36</v>
      </c>
      <c r="BN274" s="116" t="s">
        <v>36</v>
      </c>
      <c r="BO274" s="116" t="s">
        <v>36</v>
      </c>
      <c r="BP274" s="116" t="s">
        <v>36</v>
      </c>
      <c r="BQ274" s="111" t="s">
        <v>36</v>
      </c>
      <c r="BR274" s="120" t="s">
        <v>36</v>
      </c>
      <c r="BS274" s="116" t="s">
        <v>36</v>
      </c>
      <c r="BT274" s="116" t="s">
        <v>36</v>
      </c>
      <c r="BU274" s="116" t="s">
        <v>36</v>
      </c>
      <c r="BV274" s="116" t="s">
        <v>36</v>
      </c>
      <c r="BW274" s="116" t="s">
        <v>36</v>
      </c>
      <c r="BX274" s="105" t="s">
        <v>36</v>
      </c>
      <c r="BY274" s="85"/>
      <c r="BZ274" s="85"/>
      <c r="CA274" s="85"/>
      <c r="CB274" s="85"/>
      <c r="CC274" s="85"/>
      <c r="CD274" s="85"/>
      <c r="CE274" s="85"/>
      <c r="CF274" s="85"/>
      <c r="CG274" s="85"/>
      <c r="CH274" s="85"/>
      <c r="CI274" s="85"/>
      <c r="CJ274" s="85"/>
      <c r="CK274" s="85"/>
      <c r="CL274" s="85"/>
      <c r="CM274" s="85"/>
      <c r="CN274" s="85"/>
      <c r="CO274" s="85"/>
      <c r="CP274" s="85"/>
      <c r="CQ274" s="85"/>
      <c r="CR274" s="85"/>
      <c r="CS274" s="85"/>
      <c r="CT274" s="85"/>
      <c r="CU274" s="85"/>
      <c r="CV274" s="85"/>
      <c r="CW274" s="85"/>
      <c r="CX274" s="85"/>
      <c r="CY274" s="85"/>
      <c r="CZ274" s="85"/>
    </row>
    <row r="275" s="384" customFormat="true" ht="15" customHeight="true" x14ac:dyDescent="0.2">
      <c r="A275" s="886"/>
      <c r="B275" s="641" t="s">
        <v>49</v>
      </c>
      <c r="C275" s="78" t="s">
        <v>36</v>
      </c>
      <c r="D275" s="75" t="s">
        <v>36</v>
      </c>
      <c r="E275" s="75" t="s">
        <v>36</v>
      </c>
      <c r="F275" s="75" t="s">
        <v>36</v>
      </c>
      <c r="G275" s="71" t="s">
        <v>36</v>
      </c>
      <c r="H275" s="78" t="s">
        <v>36</v>
      </c>
      <c r="I275" s="75" t="s">
        <v>36</v>
      </c>
      <c r="J275" s="75" t="s">
        <v>36</v>
      </c>
      <c r="K275" s="75" t="s">
        <v>36</v>
      </c>
      <c r="L275" s="71" t="s">
        <v>36</v>
      </c>
      <c r="M275" s="78" t="s">
        <v>36</v>
      </c>
      <c r="N275" s="75" t="s">
        <v>36</v>
      </c>
      <c r="O275" s="75" t="s">
        <v>36</v>
      </c>
      <c r="P275" s="75" t="s">
        <v>36</v>
      </c>
      <c r="Q275" s="66" t="s">
        <v>36</v>
      </c>
      <c r="R275" s="78" t="s">
        <v>36</v>
      </c>
      <c r="S275" s="75" t="s">
        <v>36</v>
      </c>
      <c r="T275" s="75" t="s">
        <v>36</v>
      </c>
      <c r="U275" s="75" t="s">
        <v>36</v>
      </c>
      <c r="V275" s="75" t="s">
        <v>36</v>
      </c>
      <c r="W275" s="75" t="s">
        <v>36</v>
      </c>
      <c r="X275" s="66" t="s">
        <v>36</v>
      </c>
      <c r="Y275" s="87"/>
      <c r="Z275" s="87"/>
      <c r="AA275" s="87"/>
      <c r="AB275" s="87"/>
      <c r="AC275" s="87"/>
      <c r="AD275" s="87"/>
      <c r="AE275" s="87"/>
      <c r="AF275" s="87"/>
      <c r="AG275" s="87"/>
      <c r="AH275" s="87"/>
      <c r="AI275" s="87"/>
      <c r="AJ275" s="87"/>
      <c r="AK275" s="87"/>
      <c r="AL275" s="87"/>
      <c r="AM275" s="87"/>
      <c r="AN275" s="87"/>
      <c r="AO275" s="87"/>
      <c r="AP275" s="87"/>
      <c r="AQ275" s="87"/>
      <c r="AR275" s="87"/>
      <c r="AS275" s="87"/>
      <c r="AT275" s="87"/>
      <c r="AU275" s="87"/>
      <c r="AV275" s="87"/>
      <c r="AW275" s="87"/>
      <c r="AX275" s="87"/>
      <c r="AY275" s="87"/>
      <c r="AZ275" s="421"/>
      <c r="BA275" s="886"/>
      <c r="BB275" s="641" t="s">
        <v>49</v>
      </c>
      <c r="BC275" s="120" t="s">
        <v>36</v>
      </c>
      <c r="BD275" s="116" t="s">
        <v>36</v>
      </c>
      <c r="BE275" s="116" t="s">
        <v>36</v>
      </c>
      <c r="BF275" s="116" t="s">
        <v>36</v>
      </c>
      <c r="BG275" s="111" t="s">
        <v>36</v>
      </c>
      <c r="BH275" s="120" t="s">
        <v>36</v>
      </c>
      <c r="BI275" s="116" t="s">
        <v>36</v>
      </c>
      <c r="BJ275" s="116" t="s">
        <v>36</v>
      </c>
      <c r="BK275" s="116" t="s">
        <v>36</v>
      </c>
      <c r="BL275" s="111" t="s">
        <v>36</v>
      </c>
      <c r="BM275" s="120" t="s">
        <v>36</v>
      </c>
      <c r="BN275" s="116" t="s">
        <v>36</v>
      </c>
      <c r="BO275" s="116" t="s">
        <v>36</v>
      </c>
      <c r="BP275" s="116" t="s">
        <v>36</v>
      </c>
      <c r="BQ275" s="111" t="s">
        <v>36</v>
      </c>
      <c r="BR275" s="120" t="s">
        <v>36</v>
      </c>
      <c r="BS275" s="116" t="s">
        <v>36</v>
      </c>
      <c r="BT275" s="116" t="s">
        <v>36</v>
      </c>
      <c r="BU275" s="116" t="s">
        <v>36</v>
      </c>
      <c r="BV275" s="116" t="s">
        <v>36</v>
      </c>
      <c r="BW275" s="116" t="s">
        <v>36</v>
      </c>
      <c r="BX275" s="105" t="s">
        <v>36</v>
      </c>
      <c r="BY275" s="85"/>
      <c r="BZ275" s="85"/>
      <c r="CA275" s="85"/>
      <c r="CB275" s="85"/>
      <c r="CC275" s="85"/>
      <c r="CD275" s="85"/>
      <c r="CE275" s="85"/>
      <c r="CF275" s="85"/>
      <c r="CG275" s="85"/>
      <c r="CH275" s="85"/>
      <c r="CI275" s="85"/>
      <c r="CJ275" s="85"/>
      <c r="CK275" s="85"/>
      <c r="CL275" s="85"/>
      <c r="CM275" s="85"/>
      <c r="CN275" s="85"/>
      <c r="CO275" s="85"/>
      <c r="CP275" s="85"/>
      <c r="CQ275" s="85"/>
      <c r="CR275" s="85"/>
      <c r="CS275" s="85"/>
      <c r="CT275" s="85"/>
      <c r="CU275" s="85"/>
      <c r="CV275" s="85"/>
      <c r="CW275" s="85"/>
      <c r="CX275" s="85"/>
      <c r="CY275" s="85"/>
      <c r="CZ275" s="85"/>
    </row>
    <row r="276" s="384" customFormat="true" ht="15" customHeight="true" x14ac:dyDescent="0.2">
      <c r="A276" s="886"/>
      <c r="B276" s="641" t="s">
        <v>114</v>
      </c>
      <c r="C276" s="120" t="s">
        <v>36</v>
      </c>
      <c r="D276" s="113" t="s">
        <v>36</v>
      </c>
      <c r="E276" s="113" t="s">
        <v>36</v>
      </c>
      <c r="F276" s="113" t="s">
        <v>36</v>
      </c>
      <c r="G276" s="71" t="s">
        <v>36</v>
      </c>
      <c r="H276" s="78" t="s">
        <v>36</v>
      </c>
      <c r="I276" s="75" t="s">
        <v>36</v>
      </c>
      <c r="J276" s="75" t="s">
        <v>36</v>
      </c>
      <c r="K276" s="75" t="s">
        <v>36</v>
      </c>
      <c r="L276" s="71" t="s">
        <v>36</v>
      </c>
      <c r="M276" s="78" t="s">
        <v>36</v>
      </c>
      <c r="N276" s="75" t="s">
        <v>36</v>
      </c>
      <c r="O276" s="75" t="s">
        <v>36</v>
      </c>
      <c r="P276" s="75" t="s">
        <v>36</v>
      </c>
      <c r="Q276" s="66" t="s">
        <v>36</v>
      </c>
      <c r="R276" s="78" t="s">
        <v>36</v>
      </c>
      <c r="S276" s="75" t="s">
        <v>36</v>
      </c>
      <c r="T276" s="75" t="s">
        <v>36</v>
      </c>
      <c r="U276" s="75" t="s">
        <v>36</v>
      </c>
      <c r="V276" s="75" t="s">
        <v>36</v>
      </c>
      <c r="W276" s="75" t="s">
        <v>36</v>
      </c>
      <c r="X276" s="66" t="s">
        <v>36</v>
      </c>
      <c r="Y276" s="87"/>
      <c r="Z276" s="87"/>
      <c r="AA276" s="87"/>
      <c r="AB276" s="87"/>
      <c r="AC276" s="87"/>
      <c r="AD276" s="87"/>
      <c r="AE276" s="87"/>
      <c r="AF276" s="87"/>
      <c r="AG276" s="87"/>
      <c r="AH276" s="87"/>
      <c r="AI276" s="87"/>
      <c r="AJ276" s="87"/>
      <c r="AK276" s="87"/>
      <c r="AL276" s="87"/>
      <c r="AM276" s="87"/>
      <c r="AN276" s="87"/>
      <c r="AO276" s="87"/>
      <c r="AP276" s="87"/>
      <c r="AQ276" s="87"/>
      <c r="AR276" s="87"/>
      <c r="AS276" s="87"/>
      <c r="AT276" s="87"/>
      <c r="AU276" s="87"/>
      <c r="AV276" s="87"/>
      <c r="AW276" s="87"/>
      <c r="AX276" s="87"/>
      <c r="AY276" s="87"/>
      <c r="AZ276" s="421"/>
      <c r="BA276" s="886"/>
      <c r="BB276" s="641" t="s">
        <v>114</v>
      </c>
      <c r="BC276" s="120" t="s">
        <v>36</v>
      </c>
      <c r="BD276" s="116" t="s">
        <v>36</v>
      </c>
      <c r="BE276" s="116" t="s">
        <v>36</v>
      </c>
      <c r="BF276" s="116" t="s">
        <v>36</v>
      </c>
      <c r="BG276" s="111" t="s">
        <v>36</v>
      </c>
      <c r="BH276" s="120" t="s">
        <v>36</v>
      </c>
      <c r="BI276" s="116" t="s">
        <v>36</v>
      </c>
      <c r="BJ276" s="116" t="s">
        <v>36</v>
      </c>
      <c r="BK276" s="116" t="s">
        <v>36</v>
      </c>
      <c r="BL276" s="111" t="s">
        <v>36</v>
      </c>
      <c r="BM276" s="120" t="s">
        <v>36</v>
      </c>
      <c r="BN276" s="116" t="s">
        <v>36</v>
      </c>
      <c r="BO276" s="116" t="s">
        <v>36</v>
      </c>
      <c r="BP276" s="116" t="s">
        <v>36</v>
      </c>
      <c r="BQ276" s="111" t="s">
        <v>36</v>
      </c>
      <c r="BR276" s="120" t="s">
        <v>36</v>
      </c>
      <c r="BS276" s="116" t="s">
        <v>36</v>
      </c>
      <c r="BT276" s="116" t="s">
        <v>36</v>
      </c>
      <c r="BU276" s="116" t="s">
        <v>36</v>
      </c>
      <c r="BV276" s="116" t="s">
        <v>36</v>
      </c>
      <c r="BW276" s="116" t="s">
        <v>36</v>
      </c>
      <c r="BX276" s="105" t="s">
        <v>36</v>
      </c>
      <c r="BY276" s="85"/>
      <c r="BZ276" s="85"/>
      <c r="CA276" s="85"/>
      <c r="CB276" s="85"/>
      <c r="CC276" s="85"/>
      <c r="CD276" s="85"/>
      <c r="CE276" s="85"/>
      <c r="CF276" s="85"/>
      <c r="CG276" s="85"/>
      <c r="CH276" s="85"/>
      <c r="CI276" s="85"/>
      <c r="CJ276" s="85"/>
      <c r="CK276" s="85"/>
      <c r="CL276" s="85"/>
      <c r="CM276" s="85"/>
      <c r="CN276" s="85"/>
      <c r="CO276" s="85"/>
      <c r="CP276" s="85"/>
      <c r="CQ276" s="85"/>
      <c r="CR276" s="85"/>
      <c r="CS276" s="85"/>
      <c r="CT276" s="85"/>
      <c r="CU276" s="85"/>
      <c r="CV276" s="85"/>
      <c r="CW276" s="85"/>
      <c r="CX276" s="85"/>
      <c r="CY276" s="85"/>
      <c r="CZ276" s="85"/>
    </row>
    <row r="277" s="384" customFormat="true" ht="15" customHeight="true" x14ac:dyDescent="0.2">
      <c r="A277" s="886" t="s">
        <v>77</v>
      </c>
      <c r="B277" s="641" t="s">
        <v>78</v>
      </c>
      <c r="C277" s="120" t="s">
        <v>36</v>
      </c>
      <c r="D277" s="75" t="s">
        <v>36</v>
      </c>
      <c r="E277" s="75" t="s">
        <v>36</v>
      </c>
      <c r="F277" s="75" t="s">
        <v>36</v>
      </c>
      <c r="G277" s="71" t="s">
        <v>36</v>
      </c>
      <c r="H277" s="78" t="s">
        <v>36</v>
      </c>
      <c r="I277" s="75" t="s">
        <v>36</v>
      </c>
      <c r="J277" s="75" t="s">
        <v>36</v>
      </c>
      <c r="K277" s="75" t="s">
        <v>36</v>
      </c>
      <c r="L277" s="71" t="s">
        <v>36</v>
      </c>
      <c r="M277" s="78" t="s">
        <v>36</v>
      </c>
      <c r="N277" s="75" t="s">
        <v>36</v>
      </c>
      <c r="O277" s="75" t="s">
        <v>36</v>
      </c>
      <c r="P277" s="75" t="s">
        <v>36</v>
      </c>
      <c r="Q277" s="66" t="s">
        <v>36</v>
      </c>
      <c r="R277" s="78" t="s">
        <v>36</v>
      </c>
      <c r="S277" s="75" t="s">
        <v>36</v>
      </c>
      <c r="T277" s="75" t="s">
        <v>36</v>
      </c>
      <c r="U277" s="75" t="s">
        <v>36</v>
      </c>
      <c r="V277" s="75" t="s">
        <v>36</v>
      </c>
      <c r="W277" s="75" t="s">
        <v>36</v>
      </c>
      <c r="X277" s="66" t="s">
        <v>36</v>
      </c>
      <c r="Y277" s="87"/>
      <c r="Z277" s="87"/>
      <c r="AA277" s="87"/>
      <c r="AB277" s="87"/>
      <c r="AC277" s="87"/>
      <c r="AD277" s="87"/>
      <c r="AE277" s="87"/>
      <c r="AF277" s="87"/>
      <c r="AG277" s="87"/>
      <c r="AH277" s="87"/>
      <c r="AI277" s="87"/>
      <c r="AJ277" s="87"/>
      <c r="AK277" s="87"/>
      <c r="AL277" s="87"/>
      <c r="AM277" s="87"/>
      <c r="AN277" s="87"/>
      <c r="AO277" s="87"/>
      <c r="AP277" s="87"/>
      <c r="AQ277" s="87"/>
      <c r="AR277" s="87"/>
      <c r="AS277" s="87"/>
      <c r="AT277" s="87"/>
      <c r="AU277" s="87"/>
      <c r="AV277" s="87"/>
      <c r="AW277" s="87"/>
      <c r="AX277" s="87"/>
      <c r="AY277" s="87"/>
      <c r="AZ277" s="421"/>
      <c r="BA277" s="886" t="s">
        <v>77</v>
      </c>
      <c r="BB277" s="641" t="s">
        <v>78</v>
      </c>
      <c r="BC277" s="120" t="s">
        <v>36</v>
      </c>
      <c r="BD277" s="116" t="s">
        <v>36</v>
      </c>
      <c r="BE277" s="116" t="s">
        <v>36</v>
      </c>
      <c r="BF277" s="116" t="s">
        <v>36</v>
      </c>
      <c r="BG277" s="111" t="s">
        <v>36</v>
      </c>
      <c r="BH277" s="120" t="s">
        <v>36</v>
      </c>
      <c r="BI277" s="116" t="s">
        <v>36</v>
      </c>
      <c r="BJ277" s="116" t="s">
        <v>36</v>
      </c>
      <c r="BK277" s="116" t="s">
        <v>36</v>
      </c>
      <c r="BL277" s="111" t="s">
        <v>36</v>
      </c>
      <c r="BM277" s="120" t="s">
        <v>36</v>
      </c>
      <c r="BN277" s="116" t="s">
        <v>36</v>
      </c>
      <c r="BO277" s="116" t="s">
        <v>36</v>
      </c>
      <c r="BP277" s="116" t="s">
        <v>36</v>
      </c>
      <c r="BQ277" s="111" t="s">
        <v>36</v>
      </c>
      <c r="BR277" s="120" t="s">
        <v>36</v>
      </c>
      <c r="BS277" s="116" t="s">
        <v>36</v>
      </c>
      <c r="BT277" s="116" t="s">
        <v>36</v>
      </c>
      <c r="BU277" s="116" t="s">
        <v>36</v>
      </c>
      <c r="BV277" s="116" t="s">
        <v>36</v>
      </c>
      <c r="BW277" s="116" t="s">
        <v>36</v>
      </c>
      <c r="BX277" s="105" t="s">
        <v>36</v>
      </c>
      <c r="BY277" s="85"/>
      <c r="BZ277" s="85"/>
      <c r="CA277" s="85"/>
      <c r="CB277" s="85"/>
      <c r="CC277" s="85"/>
      <c r="CD277" s="85"/>
      <c r="CE277" s="85"/>
      <c r="CF277" s="85"/>
      <c r="CG277" s="85"/>
      <c r="CH277" s="85"/>
      <c r="CI277" s="85"/>
      <c r="CJ277" s="85"/>
      <c r="CK277" s="85"/>
      <c r="CL277" s="85"/>
      <c r="CM277" s="85"/>
      <c r="CN277" s="85"/>
      <c r="CO277" s="85"/>
      <c r="CP277" s="85"/>
      <c r="CQ277" s="85"/>
      <c r="CR277" s="85"/>
      <c r="CS277" s="85"/>
      <c r="CT277" s="85"/>
      <c r="CU277" s="85"/>
      <c r="CV277" s="85"/>
      <c r="CW277" s="85"/>
      <c r="CX277" s="85"/>
      <c r="CY277" s="85"/>
      <c r="CZ277" s="85"/>
    </row>
    <row r="278" s="384" customFormat="true" ht="15" customHeight="true" x14ac:dyDescent="0.2">
      <c r="A278" s="886"/>
      <c r="B278" s="641" t="s">
        <v>79</v>
      </c>
      <c r="C278" s="120" t="s">
        <v>36</v>
      </c>
      <c r="D278" s="75" t="s">
        <v>36</v>
      </c>
      <c r="E278" s="75" t="s">
        <v>36</v>
      </c>
      <c r="F278" s="75" t="s">
        <v>36</v>
      </c>
      <c r="G278" s="71" t="s">
        <v>36</v>
      </c>
      <c r="H278" s="78" t="s">
        <v>36</v>
      </c>
      <c r="I278" s="75" t="s">
        <v>36</v>
      </c>
      <c r="J278" s="75" t="s">
        <v>36</v>
      </c>
      <c r="K278" s="75" t="s">
        <v>36</v>
      </c>
      <c r="L278" s="71" t="s">
        <v>36</v>
      </c>
      <c r="M278" s="78" t="s">
        <v>36</v>
      </c>
      <c r="N278" s="75" t="s">
        <v>36</v>
      </c>
      <c r="O278" s="75" t="s">
        <v>36</v>
      </c>
      <c r="P278" s="75" t="s">
        <v>36</v>
      </c>
      <c r="Q278" s="66" t="s">
        <v>36</v>
      </c>
      <c r="R278" s="78" t="s">
        <v>36</v>
      </c>
      <c r="S278" s="75" t="s">
        <v>36</v>
      </c>
      <c r="T278" s="75" t="s">
        <v>36</v>
      </c>
      <c r="U278" s="75" t="s">
        <v>36</v>
      </c>
      <c r="V278" s="75" t="s">
        <v>36</v>
      </c>
      <c r="W278" s="75" t="s">
        <v>36</v>
      </c>
      <c r="X278" s="66" t="s">
        <v>36</v>
      </c>
      <c r="Y278" s="87"/>
      <c r="Z278" s="87"/>
      <c r="AA278" s="87"/>
      <c r="AB278" s="87"/>
      <c r="AC278" s="87"/>
      <c r="AD278" s="87"/>
      <c r="AE278" s="87"/>
      <c r="AF278" s="87"/>
      <c r="AG278" s="87"/>
      <c r="AH278" s="87"/>
      <c r="AI278" s="87"/>
      <c r="AJ278" s="87"/>
      <c r="AK278" s="87"/>
      <c r="AL278" s="87"/>
      <c r="AM278" s="87"/>
      <c r="AN278" s="87"/>
      <c r="AO278" s="87"/>
      <c r="AP278" s="87"/>
      <c r="AQ278" s="87"/>
      <c r="AR278" s="87"/>
      <c r="AS278" s="87"/>
      <c r="AT278" s="87"/>
      <c r="AU278" s="87"/>
      <c r="AV278" s="87"/>
      <c r="AW278" s="87"/>
      <c r="AX278" s="87"/>
      <c r="AY278" s="87"/>
      <c r="AZ278" s="421"/>
      <c r="BA278" s="886"/>
      <c r="BB278" s="641" t="s">
        <v>79</v>
      </c>
      <c r="BC278" s="120" t="s">
        <v>36</v>
      </c>
      <c r="BD278" s="116" t="s">
        <v>36</v>
      </c>
      <c r="BE278" s="116" t="s">
        <v>36</v>
      </c>
      <c r="BF278" s="116" t="s">
        <v>36</v>
      </c>
      <c r="BG278" s="111" t="s">
        <v>36</v>
      </c>
      <c r="BH278" s="120" t="s">
        <v>36</v>
      </c>
      <c r="BI278" s="116" t="s">
        <v>36</v>
      </c>
      <c r="BJ278" s="116" t="s">
        <v>36</v>
      </c>
      <c r="BK278" s="116" t="s">
        <v>36</v>
      </c>
      <c r="BL278" s="111" t="s">
        <v>36</v>
      </c>
      <c r="BM278" s="120" t="s">
        <v>36</v>
      </c>
      <c r="BN278" s="116" t="s">
        <v>36</v>
      </c>
      <c r="BO278" s="116" t="s">
        <v>36</v>
      </c>
      <c r="BP278" s="116" t="s">
        <v>36</v>
      </c>
      <c r="BQ278" s="111" t="s">
        <v>36</v>
      </c>
      <c r="BR278" s="120" t="s">
        <v>36</v>
      </c>
      <c r="BS278" s="116" t="s">
        <v>36</v>
      </c>
      <c r="BT278" s="116" t="s">
        <v>36</v>
      </c>
      <c r="BU278" s="116" t="s">
        <v>36</v>
      </c>
      <c r="BV278" s="116" t="s">
        <v>36</v>
      </c>
      <c r="BW278" s="116" t="s">
        <v>36</v>
      </c>
      <c r="BX278" s="105" t="s">
        <v>36</v>
      </c>
      <c r="BY278" s="85"/>
      <c r="BZ278" s="85"/>
      <c r="CA278" s="85"/>
      <c r="CB278" s="85"/>
      <c r="CC278" s="85"/>
      <c r="CD278" s="85"/>
      <c r="CE278" s="85"/>
      <c r="CF278" s="85"/>
      <c r="CG278" s="85"/>
      <c r="CH278" s="85"/>
      <c r="CI278" s="85"/>
      <c r="CJ278" s="85"/>
      <c r="CK278" s="85"/>
      <c r="CL278" s="85"/>
      <c r="CM278" s="85"/>
      <c r="CN278" s="85"/>
      <c r="CO278" s="85"/>
      <c r="CP278" s="85"/>
      <c r="CQ278" s="85"/>
      <c r="CR278" s="85"/>
      <c r="CS278" s="85"/>
      <c r="CT278" s="85"/>
      <c r="CU278" s="85"/>
      <c r="CV278" s="85"/>
      <c r="CW278" s="85"/>
      <c r="CX278" s="85"/>
      <c r="CY278" s="85"/>
      <c r="CZ278" s="85"/>
    </row>
    <row r="279" s="384" customFormat="true" ht="15" customHeight="true" x14ac:dyDescent="0.2">
      <c r="A279" s="886"/>
      <c r="B279" s="641" t="s">
        <v>80</v>
      </c>
      <c r="C279" s="120" t="s">
        <v>36</v>
      </c>
      <c r="D279" s="113" t="s">
        <v>36</v>
      </c>
      <c r="E279" s="113" t="s">
        <v>36</v>
      </c>
      <c r="F279" s="113" t="s">
        <v>36</v>
      </c>
      <c r="G279" s="108" t="s">
        <v>36</v>
      </c>
      <c r="H279" s="120" t="s">
        <v>36</v>
      </c>
      <c r="I279" s="113" t="s">
        <v>36</v>
      </c>
      <c r="J279" s="113" t="s">
        <v>36</v>
      </c>
      <c r="K279" s="113" t="s">
        <v>36</v>
      </c>
      <c r="L279" s="108" t="s">
        <v>36</v>
      </c>
      <c r="M279" s="120" t="s">
        <v>36</v>
      </c>
      <c r="N279" s="113" t="s">
        <v>36</v>
      </c>
      <c r="O279" s="113" t="s">
        <v>36</v>
      </c>
      <c r="P279" s="113" t="s">
        <v>36</v>
      </c>
      <c r="Q279" s="103" t="s">
        <v>36</v>
      </c>
      <c r="R279" s="120" t="s">
        <v>36</v>
      </c>
      <c r="S279" s="113" t="s">
        <v>36</v>
      </c>
      <c r="T279" s="113" t="s">
        <v>36</v>
      </c>
      <c r="U279" s="113" t="s">
        <v>36</v>
      </c>
      <c r="V279" s="113" t="s">
        <v>36</v>
      </c>
      <c r="W279" s="113" t="s">
        <v>36</v>
      </c>
      <c r="X279" s="103" t="s">
        <v>36</v>
      </c>
      <c r="Y279" s="85"/>
      <c r="Z279" s="85"/>
      <c r="AA279" s="85"/>
      <c r="AB279" s="85"/>
      <c r="AC279" s="85"/>
      <c r="AD279" s="85"/>
      <c r="AE279" s="85"/>
      <c r="AF279" s="85"/>
      <c r="AG279" s="85"/>
      <c r="AH279" s="85"/>
      <c r="AI279" s="85"/>
      <c r="AJ279" s="85"/>
      <c r="AK279" s="85"/>
      <c r="AL279" s="85"/>
      <c r="AM279" s="85"/>
      <c r="AN279" s="85"/>
      <c r="AO279" s="85"/>
      <c r="AP279" s="85"/>
      <c r="AQ279" s="85"/>
      <c r="AR279" s="85"/>
      <c r="AS279" s="85"/>
      <c r="AT279" s="85"/>
      <c r="AU279" s="85"/>
      <c r="AV279" s="85"/>
      <c r="AW279" s="85"/>
      <c r="AX279" s="85"/>
      <c r="AY279" s="85"/>
      <c r="AZ279" s="421"/>
      <c r="BA279" s="886"/>
      <c r="BB279" s="641" t="s">
        <v>80</v>
      </c>
      <c r="BC279" s="120" t="s">
        <v>36</v>
      </c>
      <c r="BD279" s="113" t="s">
        <v>36</v>
      </c>
      <c r="BE279" s="113" t="s">
        <v>36</v>
      </c>
      <c r="BF279" s="113" t="s">
        <v>36</v>
      </c>
      <c r="BG279" s="108" t="s">
        <v>36</v>
      </c>
      <c r="BH279" s="120" t="s">
        <v>36</v>
      </c>
      <c r="BI279" s="113" t="s">
        <v>36</v>
      </c>
      <c r="BJ279" s="113" t="s">
        <v>36</v>
      </c>
      <c r="BK279" s="113" t="s">
        <v>36</v>
      </c>
      <c r="BL279" s="108" t="s">
        <v>36</v>
      </c>
      <c r="BM279" s="120" t="s">
        <v>36</v>
      </c>
      <c r="BN279" s="113" t="s">
        <v>36</v>
      </c>
      <c r="BO279" s="113" t="s">
        <v>36</v>
      </c>
      <c r="BP279" s="113" t="s">
        <v>36</v>
      </c>
      <c r="BQ279" s="108" t="s">
        <v>36</v>
      </c>
      <c r="BR279" s="120" t="s">
        <v>36</v>
      </c>
      <c r="BS279" s="113" t="s">
        <v>36</v>
      </c>
      <c r="BT279" s="113" t="s">
        <v>36</v>
      </c>
      <c r="BU279" s="113" t="s">
        <v>36</v>
      </c>
      <c r="BV279" s="113" t="s">
        <v>36</v>
      </c>
      <c r="BW279" s="113" t="s">
        <v>36</v>
      </c>
      <c r="BX279" s="103" t="s">
        <v>36</v>
      </c>
      <c r="BY279" s="85"/>
      <c r="BZ279" s="85"/>
      <c r="CA279" s="85"/>
      <c r="CB279" s="85"/>
      <c r="CC279" s="85"/>
      <c r="CD279" s="85"/>
      <c r="CE279" s="85"/>
      <c r="CF279" s="85"/>
      <c r="CG279" s="85"/>
      <c r="CH279" s="85"/>
      <c r="CI279" s="85"/>
      <c r="CJ279" s="85"/>
      <c r="CK279" s="85"/>
      <c r="CL279" s="85"/>
      <c r="CM279" s="85"/>
      <c r="CN279" s="85"/>
      <c r="CO279" s="85"/>
      <c r="CP279" s="85"/>
      <c r="CQ279" s="85"/>
      <c r="CR279" s="85"/>
      <c r="CS279" s="85"/>
      <c r="CT279" s="85"/>
      <c r="CU279" s="85"/>
      <c r="CV279" s="85"/>
      <c r="CW279" s="85"/>
      <c r="CX279" s="85"/>
      <c r="CY279" s="85"/>
      <c r="CZ279" s="85"/>
    </row>
    <row r="280" s="384" customFormat="true" ht="15" customHeight="true" x14ac:dyDescent="0.2">
      <c r="A280" s="886"/>
      <c r="B280" s="641" t="s">
        <v>81</v>
      </c>
      <c r="C280" s="120" t="s">
        <v>36</v>
      </c>
      <c r="D280" s="113" t="s">
        <v>36</v>
      </c>
      <c r="E280" s="113" t="s">
        <v>36</v>
      </c>
      <c r="F280" s="113" t="s">
        <v>36</v>
      </c>
      <c r="G280" s="108" t="s">
        <v>36</v>
      </c>
      <c r="H280" s="120" t="s">
        <v>36</v>
      </c>
      <c r="I280" s="113" t="s">
        <v>36</v>
      </c>
      <c r="J280" s="113" t="s">
        <v>36</v>
      </c>
      <c r="K280" s="113" t="s">
        <v>36</v>
      </c>
      <c r="L280" s="108" t="s">
        <v>36</v>
      </c>
      <c r="M280" s="120" t="s">
        <v>36</v>
      </c>
      <c r="N280" s="113" t="s">
        <v>36</v>
      </c>
      <c r="O280" s="113" t="s">
        <v>36</v>
      </c>
      <c r="P280" s="113" t="s">
        <v>36</v>
      </c>
      <c r="Q280" s="103" t="s">
        <v>36</v>
      </c>
      <c r="R280" s="120" t="s">
        <v>36</v>
      </c>
      <c r="S280" s="113" t="s">
        <v>36</v>
      </c>
      <c r="T280" s="113" t="s">
        <v>36</v>
      </c>
      <c r="U280" s="113" t="s">
        <v>36</v>
      </c>
      <c r="V280" s="113" t="s">
        <v>36</v>
      </c>
      <c r="W280" s="113" t="s">
        <v>36</v>
      </c>
      <c r="X280" s="103" t="s">
        <v>36</v>
      </c>
      <c r="Y280" s="85"/>
      <c r="Z280" s="85"/>
      <c r="AA280" s="85"/>
      <c r="AB280" s="85"/>
      <c r="AC280" s="85"/>
      <c r="AD280" s="85"/>
      <c r="AE280" s="85"/>
      <c r="AF280" s="85"/>
      <c r="AG280" s="85"/>
      <c r="AH280" s="85"/>
      <c r="AI280" s="85"/>
      <c r="AJ280" s="85"/>
      <c r="AK280" s="85"/>
      <c r="AL280" s="85"/>
      <c r="AM280" s="85"/>
      <c r="AN280" s="85"/>
      <c r="AO280" s="85"/>
      <c r="AP280" s="85"/>
      <c r="AQ280" s="85"/>
      <c r="AR280" s="85"/>
      <c r="AS280" s="85"/>
      <c r="AT280" s="85"/>
      <c r="AU280" s="85"/>
      <c r="AV280" s="85"/>
      <c r="AW280" s="85"/>
      <c r="AX280" s="85"/>
      <c r="AY280" s="85"/>
      <c r="AZ280" s="421"/>
      <c r="BA280" s="886"/>
      <c r="BB280" s="641" t="s">
        <v>81</v>
      </c>
      <c r="BC280" s="120" t="s">
        <v>36</v>
      </c>
      <c r="BD280" s="113" t="s">
        <v>36</v>
      </c>
      <c r="BE280" s="113" t="s">
        <v>36</v>
      </c>
      <c r="BF280" s="113" t="s">
        <v>36</v>
      </c>
      <c r="BG280" s="108" t="s">
        <v>36</v>
      </c>
      <c r="BH280" s="120" t="s">
        <v>36</v>
      </c>
      <c r="BI280" s="113" t="s">
        <v>36</v>
      </c>
      <c r="BJ280" s="113" t="s">
        <v>36</v>
      </c>
      <c r="BK280" s="113" t="s">
        <v>36</v>
      </c>
      <c r="BL280" s="108" t="s">
        <v>36</v>
      </c>
      <c r="BM280" s="120" t="s">
        <v>36</v>
      </c>
      <c r="BN280" s="113" t="s">
        <v>36</v>
      </c>
      <c r="BO280" s="113" t="s">
        <v>36</v>
      </c>
      <c r="BP280" s="113" t="s">
        <v>36</v>
      </c>
      <c r="BQ280" s="108" t="s">
        <v>36</v>
      </c>
      <c r="BR280" s="120" t="s">
        <v>36</v>
      </c>
      <c r="BS280" s="113" t="s">
        <v>36</v>
      </c>
      <c r="BT280" s="113" t="s">
        <v>36</v>
      </c>
      <c r="BU280" s="113" t="s">
        <v>36</v>
      </c>
      <c r="BV280" s="113" t="s">
        <v>36</v>
      </c>
      <c r="BW280" s="113" t="s">
        <v>36</v>
      </c>
      <c r="BX280" s="103" t="s">
        <v>36</v>
      </c>
      <c r="BY280" s="85"/>
      <c r="BZ280" s="85"/>
      <c r="CA280" s="85"/>
      <c r="CB280" s="85"/>
      <c r="CC280" s="85"/>
      <c r="CD280" s="85"/>
      <c r="CE280" s="85"/>
      <c r="CF280" s="85"/>
      <c r="CG280" s="85"/>
      <c r="CH280" s="85"/>
      <c r="CI280" s="85"/>
      <c r="CJ280" s="85"/>
      <c r="CK280" s="85"/>
      <c r="CL280" s="85"/>
      <c r="CM280" s="85"/>
      <c r="CN280" s="85"/>
      <c r="CO280" s="85"/>
      <c r="CP280" s="85"/>
      <c r="CQ280" s="85"/>
      <c r="CR280" s="85"/>
      <c r="CS280" s="85"/>
      <c r="CT280" s="85"/>
      <c r="CU280" s="85"/>
      <c r="CV280" s="85"/>
      <c r="CW280" s="85"/>
      <c r="CX280" s="85"/>
      <c r="CY280" s="85"/>
      <c r="CZ280" s="85"/>
    </row>
    <row r="281" s="384" customFormat="true" ht="15" customHeight="true" x14ac:dyDescent="0.2">
      <c r="A281" s="886"/>
      <c r="B281" s="641" t="s">
        <v>82</v>
      </c>
      <c r="C281" s="120" t="s">
        <v>36</v>
      </c>
      <c r="D281" s="113" t="s">
        <v>36</v>
      </c>
      <c r="E281" s="113" t="s">
        <v>36</v>
      </c>
      <c r="F281" s="113" t="s">
        <v>36</v>
      </c>
      <c r="G281" s="108" t="s">
        <v>36</v>
      </c>
      <c r="H281" s="120" t="s">
        <v>36</v>
      </c>
      <c r="I281" s="113" t="s">
        <v>36</v>
      </c>
      <c r="J281" s="113" t="s">
        <v>36</v>
      </c>
      <c r="K281" s="113" t="s">
        <v>36</v>
      </c>
      <c r="L281" s="108" t="s">
        <v>36</v>
      </c>
      <c r="M281" s="120" t="s">
        <v>36</v>
      </c>
      <c r="N281" s="113" t="s">
        <v>36</v>
      </c>
      <c r="O281" s="113" t="s">
        <v>36</v>
      </c>
      <c r="P281" s="113" t="s">
        <v>36</v>
      </c>
      <c r="Q281" s="103" t="s">
        <v>36</v>
      </c>
      <c r="R281" s="120" t="s">
        <v>36</v>
      </c>
      <c r="S281" s="113" t="s">
        <v>36</v>
      </c>
      <c r="T281" s="113" t="s">
        <v>36</v>
      </c>
      <c r="U281" s="113" t="s">
        <v>36</v>
      </c>
      <c r="V281" s="113" t="s">
        <v>36</v>
      </c>
      <c r="W281" s="113" t="s">
        <v>36</v>
      </c>
      <c r="X281" s="103" t="s">
        <v>36</v>
      </c>
      <c r="Y281" s="85"/>
      <c r="Z281" s="85"/>
      <c r="AA281" s="85"/>
      <c r="AB281" s="85"/>
      <c r="AC281" s="85"/>
      <c r="AD281" s="85"/>
      <c r="AE281" s="85"/>
      <c r="AF281" s="85"/>
      <c r="AG281" s="85"/>
      <c r="AH281" s="85"/>
      <c r="AI281" s="85"/>
      <c r="AJ281" s="85"/>
      <c r="AK281" s="85"/>
      <c r="AL281" s="85"/>
      <c r="AM281" s="85"/>
      <c r="AN281" s="85"/>
      <c r="AO281" s="85"/>
      <c r="AP281" s="85"/>
      <c r="AQ281" s="85"/>
      <c r="AR281" s="85"/>
      <c r="AS281" s="85"/>
      <c r="AT281" s="85"/>
      <c r="AU281" s="85"/>
      <c r="AV281" s="85"/>
      <c r="AW281" s="85"/>
      <c r="AX281" s="85"/>
      <c r="AY281" s="85"/>
      <c r="AZ281" s="421"/>
      <c r="BA281" s="886"/>
      <c r="BB281" s="641" t="s">
        <v>82</v>
      </c>
      <c r="BC281" s="120" t="s">
        <v>36</v>
      </c>
      <c r="BD281" s="113" t="s">
        <v>36</v>
      </c>
      <c r="BE281" s="113" t="s">
        <v>36</v>
      </c>
      <c r="BF281" s="113" t="s">
        <v>36</v>
      </c>
      <c r="BG281" s="108" t="s">
        <v>36</v>
      </c>
      <c r="BH281" s="120" t="s">
        <v>36</v>
      </c>
      <c r="BI281" s="113" t="s">
        <v>36</v>
      </c>
      <c r="BJ281" s="113" t="s">
        <v>36</v>
      </c>
      <c r="BK281" s="113" t="s">
        <v>36</v>
      </c>
      <c r="BL281" s="108" t="s">
        <v>36</v>
      </c>
      <c r="BM281" s="120" t="s">
        <v>36</v>
      </c>
      <c r="BN281" s="113" t="s">
        <v>36</v>
      </c>
      <c r="BO281" s="113" t="s">
        <v>36</v>
      </c>
      <c r="BP281" s="113" t="s">
        <v>36</v>
      </c>
      <c r="BQ281" s="108" t="s">
        <v>36</v>
      </c>
      <c r="BR281" s="120" t="s">
        <v>36</v>
      </c>
      <c r="BS281" s="113" t="s">
        <v>36</v>
      </c>
      <c r="BT281" s="113" t="s">
        <v>36</v>
      </c>
      <c r="BU281" s="113" t="s">
        <v>36</v>
      </c>
      <c r="BV281" s="113" t="s">
        <v>36</v>
      </c>
      <c r="BW281" s="113" t="s">
        <v>36</v>
      </c>
      <c r="BX281" s="103" t="s">
        <v>36</v>
      </c>
      <c r="BY281" s="85"/>
      <c r="BZ281" s="85"/>
      <c r="CA281" s="85"/>
      <c r="CB281" s="85"/>
      <c r="CC281" s="85"/>
      <c r="CD281" s="85"/>
      <c r="CE281" s="85"/>
      <c r="CF281" s="85"/>
      <c r="CG281" s="85"/>
      <c r="CH281" s="85"/>
      <c r="CI281" s="85"/>
      <c r="CJ281" s="85"/>
      <c r="CK281" s="85"/>
      <c r="CL281" s="85"/>
      <c r="CM281" s="85"/>
      <c r="CN281" s="85"/>
      <c r="CO281" s="85"/>
      <c r="CP281" s="85"/>
      <c r="CQ281" s="85"/>
      <c r="CR281" s="85"/>
      <c r="CS281" s="85"/>
      <c r="CT281" s="85"/>
      <c r="CU281" s="85"/>
      <c r="CV281" s="85"/>
      <c r="CW281" s="85"/>
      <c r="CX281" s="85"/>
      <c r="CY281" s="85"/>
      <c r="CZ281" s="85"/>
    </row>
    <row r="282" s="384" customFormat="true" ht="15" customHeight="true" x14ac:dyDescent="0.2">
      <c r="A282" s="886"/>
      <c r="B282" s="641" t="s">
        <v>83</v>
      </c>
      <c r="C282" s="120" t="s">
        <v>36</v>
      </c>
      <c r="D282" s="113" t="s">
        <v>36</v>
      </c>
      <c r="E282" s="113" t="s">
        <v>36</v>
      </c>
      <c r="F282" s="113" t="s">
        <v>36</v>
      </c>
      <c r="G282" s="108" t="s">
        <v>36</v>
      </c>
      <c r="H282" s="120" t="s">
        <v>36</v>
      </c>
      <c r="I282" s="113" t="s">
        <v>36</v>
      </c>
      <c r="J282" s="113" t="s">
        <v>36</v>
      </c>
      <c r="K282" s="113" t="s">
        <v>36</v>
      </c>
      <c r="L282" s="108" t="s">
        <v>36</v>
      </c>
      <c r="M282" s="120" t="s">
        <v>36</v>
      </c>
      <c r="N282" s="113" t="s">
        <v>36</v>
      </c>
      <c r="O282" s="113" t="s">
        <v>36</v>
      </c>
      <c r="P282" s="113" t="s">
        <v>36</v>
      </c>
      <c r="Q282" s="103" t="s">
        <v>36</v>
      </c>
      <c r="R282" s="120" t="s">
        <v>36</v>
      </c>
      <c r="S282" s="113" t="s">
        <v>36</v>
      </c>
      <c r="T282" s="113" t="s">
        <v>36</v>
      </c>
      <c r="U282" s="113" t="s">
        <v>36</v>
      </c>
      <c r="V282" s="113" t="s">
        <v>36</v>
      </c>
      <c r="W282" s="113" t="s">
        <v>36</v>
      </c>
      <c r="X282" s="103" t="s">
        <v>36</v>
      </c>
      <c r="Y282" s="85"/>
      <c r="Z282" s="85"/>
      <c r="AA282" s="85"/>
      <c r="AB282" s="85"/>
      <c r="AC282" s="85"/>
      <c r="AD282" s="85"/>
      <c r="AE282" s="85"/>
      <c r="AF282" s="85"/>
      <c r="AG282" s="85"/>
      <c r="AH282" s="85"/>
      <c r="AI282" s="85"/>
      <c r="AJ282" s="85"/>
      <c r="AK282" s="85"/>
      <c r="AL282" s="85"/>
      <c r="AM282" s="85"/>
      <c r="AN282" s="85"/>
      <c r="AO282" s="85"/>
      <c r="AP282" s="85"/>
      <c r="AQ282" s="85"/>
      <c r="AR282" s="85"/>
      <c r="AS282" s="85"/>
      <c r="AT282" s="85"/>
      <c r="AU282" s="85"/>
      <c r="AV282" s="85"/>
      <c r="AW282" s="85"/>
      <c r="AX282" s="85"/>
      <c r="AY282" s="85"/>
      <c r="AZ282" s="421"/>
      <c r="BA282" s="886"/>
      <c r="BB282" s="641" t="s">
        <v>83</v>
      </c>
      <c r="BC282" s="120" t="s">
        <v>36</v>
      </c>
      <c r="BD282" s="113" t="s">
        <v>36</v>
      </c>
      <c r="BE282" s="113" t="s">
        <v>36</v>
      </c>
      <c r="BF282" s="113" t="s">
        <v>36</v>
      </c>
      <c r="BG282" s="108" t="s">
        <v>36</v>
      </c>
      <c r="BH282" s="120" t="s">
        <v>36</v>
      </c>
      <c r="BI282" s="113" t="s">
        <v>36</v>
      </c>
      <c r="BJ282" s="113" t="s">
        <v>36</v>
      </c>
      <c r="BK282" s="113" t="s">
        <v>36</v>
      </c>
      <c r="BL282" s="108" t="s">
        <v>36</v>
      </c>
      <c r="BM282" s="120" t="s">
        <v>36</v>
      </c>
      <c r="BN282" s="113" t="s">
        <v>36</v>
      </c>
      <c r="BO282" s="113" t="s">
        <v>36</v>
      </c>
      <c r="BP282" s="113" t="s">
        <v>36</v>
      </c>
      <c r="BQ282" s="108" t="s">
        <v>36</v>
      </c>
      <c r="BR282" s="120" t="s">
        <v>36</v>
      </c>
      <c r="BS282" s="113" t="s">
        <v>36</v>
      </c>
      <c r="BT282" s="113" t="s">
        <v>36</v>
      </c>
      <c r="BU282" s="113" t="s">
        <v>36</v>
      </c>
      <c r="BV282" s="113" t="s">
        <v>36</v>
      </c>
      <c r="BW282" s="113" t="s">
        <v>36</v>
      </c>
      <c r="BX282" s="103" t="s">
        <v>36</v>
      </c>
      <c r="BY282" s="85"/>
      <c r="BZ282" s="85"/>
      <c r="CA282" s="85"/>
      <c r="CB282" s="85"/>
      <c r="CC282" s="85"/>
      <c r="CD282" s="85"/>
      <c r="CE282" s="85"/>
      <c r="CF282" s="85"/>
      <c r="CG282" s="85"/>
      <c r="CH282" s="85"/>
      <c r="CI282" s="85"/>
      <c r="CJ282" s="85"/>
      <c r="CK282" s="85"/>
      <c r="CL282" s="85"/>
      <c r="CM282" s="85"/>
      <c r="CN282" s="85"/>
      <c r="CO282" s="85"/>
      <c r="CP282" s="85"/>
      <c r="CQ282" s="85"/>
      <c r="CR282" s="85"/>
      <c r="CS282" s="85"/>
      <c r="CT282" s="85"/>
      <c r="CU282" s="85"/>
      <c r="CV282" s="85"/>
      <c r="CW282" s="85"/>
      <c r="CX282" s="85"/>
      <c r="CY282" s="85"/>
      <c r="CZ282" s="85"/>
    </row>
    <row r="283" s="384" customFormat="true" ht="15" customHeight="true" x14ac:dyDescent="0.2">
      <c r="A283" s="886"/>
      <c r="B283" s="641" t="s">
        <v>84</v>
      </c>
      <c r="C283" s="120" t="s">
        <v>36</v>
      </c>
      <c r="D283" s="113" t="s">
        <v>36</v>
      </c>
      <c r="E283" s="113" t="s">
        <v>36</v>
      </c>
      <c r="F283" s="113" t="s">
        <v>36</v>
      </c>
      <c r="G283" s="108" t="s">
        <v>36</v>
      </c>
      <c r="H283" s="120" t="s">
        <v>36</v>
      </c>
      <c r="I283" s="113" t="s">
        <v>36</v>
      </c>
      <c r="J283" s="113" t="s">
        <v>36</v>
      </c>
      <c r="K283" s="113" t="s">
        <v>36</v>
      </c>
      <c r="L283" s="108" t="s">
        <v>36</v>
      </c>
      <c r="M283" s="120" t="s">
        <v>36</v>
      </c>
      <c r="N283" s="113" t="s">
        <v>36</v>
      </c>
      <c r="O283" s="113" t="s">
        <v>36</v>
      </c>
      <c r="P283" s="113" t="s">
        <v>36</v>
      </c>
      <c r="Q283" s="103" t="s">
        <v>36</v>
      </c>
      <c r="R283" s="120" t="s">
        <v>36</v>
      </c>
      <c r="S283" s="113" t="s">
        <v>36</v>
      </c>
      <c r="T283" s="113" t="s">
        <v>36</v>
      </c>
      <c r="U283" s="113" t="s">
        <v>36</v>
      </c>
      <c r="V283" s="113" t="s">
        <v>36</v>
      </c>
      <c r="W283" s="113" t="s">
        <v>36</v>
      </c>
      <c r="X283" s="103" t="s">
        <v>36</v>
      </c>
      <c r="Y283" s="85"/>
      <c r="Z283" s="85"/>
      <c r="AA283" s="85"/>
      <c r="AB283" s="85"/>
      <c r="AC283" s="85"/>
      <c r="AD283" s="85"/>
      <c r="AE283" s="85"/>
      <c r="AF283" s="85"/>
      <c r="AG283" s="85"/>
      <c r="AH283" s="85"/>
      <c r="AI283" s="85"/>
      <c r="AJ283" s="85"/>
      <c r="AK283" s="85"/>
      <c r="AL283" s="85"/>
      <c r="AM283" s="85"/>
      <c r="AN283" s="85"/>
      <c r="AO283" s="85"/>
      <c r="AP283" s="85"/>
      <c r="AQ283" s="85"/>
      <c r="AR283" s="85"/>
      <c r="AS283" s="85"/>
      <c r="AT283" s="85"/>
      <c r="AU283" s="85"/>
      <c r="AV283" s="85"/>
      <c r="AW283" s="85"/>
      <c r="AX283" s="85"/>
      <c r="AY283" s="85"/>
      <c r="AZ283" s="421"/>
      <c r="BA283" s="886"/>
      <c r="BB283" s="641" t="s">
        <v>84</v>
      </c>
      <c r="BC283" s="120" t="s">
        <v>36</v>
      </c>
      <c r="BD283" s="113" t="s">
        <v>36</v>
      </c>
      <c r="BE283" s="113" t="s">
        <v>36</v>
      </c>
      <c r="BF283" s="113" t="s">
        <v>36</v>
      </c>
      <c r="BG283" s="108" t="s">
        <v>36</v>
      </c>
      <c r="BH283" s="120" t="s">
        <v>36</v>
      </c>
      <c r="BI283" s="113" t="s">
        <v>36</v>
      </c>
      <c r="BJ283" s="113" t="s">
        <v>36</v>
      </c>
      <c r="BK283" s="113" t="s">
        <v>36</v>
      </c>
      <c r="BL283" s="108" t="s">
        <v>36</v>
      </c>
      <c r="BM283" s="120" t="s">
        <v>36</v>
      </c>
      <c r="BN283" s="113" t="s">
        <v>36</v>
      </c>
      <c r="BO283" s="113" t="s">
        <v>36</v>
      </c>
      <c r="BP283" s="113" t="s">
        <v>36</v>
      </c>
      <c r="BQ283" s="108" t="s">
        <v>36</v>
      </c>
      <c r="BR283" s="120" t="s">
        <v>36</v>
      </c>
      <c r="BS283" s="113" t="s">
        <v>36</v>
      </c>
      <c r="BT283" s="113" t="s">
        <v>36</v>
      </c>
      <c r="BU283" s="113" t="s">
        <v>36</v>
      </c>
      <c r="BV283" s="113" t="s">
        <v>36</v>
      </c>
      <c r="BW283" s="113" t="s">
        <v>36</v>
      </c>
      <c r="BX283" s="103" t="s">
        <v>36</v>
      </c>
      <c r="BY283" s="85"/>
      <c r="BZ283" s="85"/>
      <c r="CA283" s="85"/>
      <c r="CB283" s="85"/>
      <c r="CC283" s="85"/>
      <c r="CD283" s="85"/>
      <c r="CE283" s="85"/>
      <c r="CF283" s="85"/>
      <c r="CG283" s="85"/>
      <c r="CH283" s="85"/>
      <c r="CI283" s="85"/>
      <c r="CJ283" s="85"/>
      <c r="CK283" s="85"/>
      <c r="CL283" s="85"/>
      <c r="CM283" s="85"/>
      <c r="CN283" s="85"/>
      <c r="CO283" s="85"/>
      <c r="CP283" s="85"/>
      <c r="CQ283" s="85"/>
      <c r="CR283" s="85"/>
      <c r="CS283" s="85"/>
      <c r="CT283" s="85"/>
      <c r="CU283" s="85"/>
      <c r="CV283" s="85"/>
      <c r="CW283" s="85"/>
      <c r="CX283" s="85"/>
      <c r="CY283" s="85"/>
      <c r="CZ283" s="85"/>
    </row>
    <row r="284" s="384" customFormat="true" ht="15" customHeight="true" x14ac:dyDescent="0.2">
      <c r="A284" s="887"/>
      <c r="B284" s="643" t="s">
        <v>114</v>
      </c>
      <c r="C284" s="77" t="s">
        <v>36</v>
      </c>
      <c r="D284" s="74" t="s">
        <v>36</v>
      </c>
      <c r="E284" s="74" t="s">
        <v>36</v>
      </c>
      <c r="F284" s="74" t="s">
        <v>36</v>
      </c>
      <c r="G284" s="70" t="s">
        <v>36</v>
      </c>
      <c r="H284" s="77" t="s">
        <v>36</v>
      </c>
      <c r="I284" s="74" t="s">
        <v>36</v>
      </c>
      <c r="J284" s="74" t="s">
        <v>36</v>
      </c>
      <c r="K284" s="74" t="s">
        <v>36</v>
      </c>
      <c r="L284" s="70" t="s">
        <v>36</v>
      </c>
      <c r="M284" s="77" t="s">
        <v>36</v>
      </c>
      <c r="N284" s="74" t="s">
        <v>36</v>
      </c>
      <c r="O284" s="74" t="s">
        <v>36</v>
      </c>
      <c r="P284" s="74" t="s">
        <v>36</v>
      </c>
      <c r="Q284" s="65" t="s">
        <v>36</v>
      </c>
      <c r="R284" s="77" t="s">
        <v>36</v>
      </c>
      <c r="S284" s="74" t="s">
        <v>36</v>
      </c>
      <c r="T284" s="74" t="s">
        <v>36</v>
      </c>
      <c r="U284" s="74" t="s">
        <v>36</v>
      </c>
      <c r="V284" s="74" t="s">
        <v>36</v>
      </c>
      <c r="W284" s="74" t="s">
        <v>36</v>
      </c>
      <c r="X284" s="65" t="s">
        <v>36</v>
      </c>
      <c r="Y284" s="87"/>
      <c r="Z284" s="87"/>
      <c r="AA284" s="87"/>
      <c r="AB284" s="87"/>
      <c r="AC284" s="87"/>
      <c r="AD284" s="87"/>
      <c r="AE284" s="87"/>
      <c r="AF284" s="87"/>
      <c r="AG284" s="87"/>
      <c r="AH284" s="87"/>
      <c r="AI284" s="87"/>
      <c r="AJ284" s="87"/>
      <c r="AK284" s="87"/>
      <c r="AL284" s="87"/>
      <c r="AM284" s="87"/>
      <c r="AN284" s="87"/>
      <c r="AO284" s="87"/>
      <c r="AP284" s="87"/>
      <c r="AQ284" s="87"/>
      <c r="AR284" s="87"/>
      <c r="AS284" s="87"/>
      <c r="AT284" s="87"/>
      <c r="AU284" s="87"/>
      <c r="AV284" s="87"/>
      <c r="AW284" s="87"/>
      <c r="AX284" s="87"/>
      <c r="AY284" s="87"/>
      <c r="AZ284" s="421"/>
      <c r="BA284" s="887"/>
      <c r="BB284" s="643" t="s">
        <v>114</v>
      </c>
      <c r="BC284" s="119" t="s">
        <v>36</v>
      </c>
      <c r="BD284" s="115" t="s">
        <v>36</v>
      </c>
      <c r="BE284" s="115" t="s">
        <v>36</v>
      </c>
      <c r="BF284" s="115" t="s">
        <v>36</v>
      </c>
      <c r="BG284" s="110" t="s">
        <v>36</v>
      </c>
      <c r="BH284" s="119" t="s">
        <v>36</v>
      </c>
      <c r="BI284" s="115" t="s">
        <v>36</v>
      </c>
      <c r="BJ284" s="115" t="s">
        <v>36</v>
      </c>
      <c r="BK284" s="115" t="s">
        <v>36</v>
      </c>
      <c r="BL284" s="110" t="s">
        <v>36</v>
      </c>
      <c r="BM284" s="119" t="s">
        <v>36</v>
      </c>
      <c r="BN284" s="115" t="s">
        <v>36</v>
      </c>
      <c r="BO284" s="115" t="s">
        <v>36</v>
      </c>
      <c r="BP284" s="115" t="s">
        <v>36</v>
      </c>
      <c r="BQ284" s="110" t="s">
        <v>36</v>
      </c>
      <c r="BR284" s="119" t="s">
        <v>36</v>
      </c>
      <c r="BS284" s="115" t="s">
        <v>36</v>
      </c>
      <c r="BT284" s="115" t="s">
        <v>36</v>
      </c>
      <c r="BU284" s="115" t="s">
        <v>36</v>
      </c>
      <c r="BV284" s="115" t="s">
        <v>36</v>
      </c>
      <c r="BW284" s="115" t="s">
        <v>36</v>
      </c>
      <c r="BX284" s="104" t="s">
        <v>36</v>
      </c>
      <c r="BY284" s="85"/>
      <c r="BZ284" s="85"/>
      <c r="CA284" s="85"/>
      <c r="CB284" s="85"/>
      <c r="CC284" s="85"/>
      <c r="CD284" s="85"/>
      <c r="CE284" s="85"/>
      <c r="CF284" s="85"/>
      <c r="CG284" s="85"/>
      <c r="CH284" s="85"/>
      <c r="CI284" s="85"/>
      <c r="CJ284" s="85"/>
      <c r="CK284" s="85"/>
      <c r="CL284" s="85"/>
      <c r="CM284" s="85"/>
      <c r="CN284" s="85"/>
      <c r="CO284" s="85"/>
      <c r="CP284" s="85"/>
      <c r="CQ284" s="85"/>
      <c r="CR284" s="85"/>
      <c r="CS284" s="85"/>
      <c r="CT284" s="85"/>
      <c r="CU284" s="85"/>
      <c r="CV284" s="85"/>
      <c r="CW284" s="85"/>
      <c r="CX284" s="85"/>
      <c r="CY284" s="85"/>
      <c r="CZ284" s="85"/>
    </row>
    <row r="285" s="384" customFormat="true" ht="15" customHeight="true" x14ac:dyDescent="0.2">
      <c r="X285" s="386"/>
      <c r="Y285" s="421"/>
      <c r="Z285" s="421"/>
      <c r="AA285" s="421"/>
      <c r="AB285" s="421"/>
      <c r="AC285" s="421"/>
      <c r="AD285" s="421"/>
      <c r="AE285" s="421"/>
      <c r="AF285" s="421"/>
      <c r="AG285" s="421"/>
      <c r="AH285" s="421"/>
      <c r="AI285" s="421"/>
      <c r="AJ285" s="421"/>
      <c r="AK285" s="421"/>
      <c r="AL285" s="421"/>
      <c r="AM285" s="421"/>
      <c r="AN285" s="421"/>
      <c r="AO285" s="421"/>
      <c r="AP285" s="421"/>
      <c r="AQ285" s="421"/>
      <c r="AR285" s="421"/>
      <c r="AS285" s="421"/>
      <c r="AT285" s="421"/>
      <c r="AU285" s="421"/>
      <c r="AV285" s="421"/>
      <c r="AW285" s="421"/>
      <c r="AX285" s="421"/>
      <c r="AY285" s="421"/>
      <c r="AZ285" s="421"/>
      <c r="BA285" s="386"/>
      <c r="BX285" s="386"/>
      <c r="BY285" s="421"/>
      <c r="BZ285" s="421"/>
      <c r="CA285" s="421"/>
      <c r="CB285" s="421"/>
      <c r="CC285" s="421"/>
      <c r="CD285" s="421"/>
      <c r="CE285" s="421"/>
      <c r="CF285" s="421"/>
      <c r="CG285" s="421"/>
      <c r="CH285" s="421"/>
      <c r="CI285" s="421"/>
      <c r="CJ285" s="421"/>
      <c r="CK285" s="421"/>
      <c r="CL285" s="421"/>
      <c r="CM285" s="421"/>
      <c r="CN285" s="421"/>
      <c r="CO285" s="421"/>
      <c r="CP285" s="421"/>
      <c r="CQ285" s="421"/>
      <c r="CR285" s="421"/>
      <c r="CS285" s="421"/>
      <c r="CT285" s="421"/>
      <c r="CU285" s="421"/>
      <c r="CV285" s="421"/>
      <c r="CW285" s="421"/>
      <c r="CX285" s="421"/>
      <c r="CY285" s="421"/>
      <c r="CZ285" s="421"/>
    </row>
    <row r="286" s="384" customFormat="true" ht="15" customHeight="true" x14ac:dyDescent="0.2">
      <c r="X286" s="386"/>
      <c r="Y286" s="421"/>
      <c r="Z286" s="421"/>
      <c r="AA286" s="421"/>
      <c r="AB286" s="421"/>
      <c r="AC286" s="421"/>
      <c r="AD286" s="421"/>
      <c r="AE286" s="421"/>
      <c r="AF286" s="421"/>
      <c r="AG286" s="421"/>
      <c r="AH286" s="421"/>
      <c r="AI286" s="421"/>
      <c r="AJ286" s="421"/>
      <c r="AK286" s="421"/>
      <c r="AL286" s="421"/>
      <c r="AM286" s="421"/>
      <c r="AN286" s="421"/>
      <c r="AO286" s="421"/>
      <c r="AP286" s="421"/>
      <c r="AQ286" s="421"/>
      <c r="AR286" s="421"/>
      <c r="AS286" s="421"/>
      <c r="AT286" s="421"/>
      <c r="AU286" s="421"/>
      <c r="AV286" s="421"/>
      <c r="AW286" s="421"/>
      <c r="AX286" s="421"/>
      <c r="AY286" s="421"/>
      <c r="AZ286" s="421"/>
      <c r="BA286" s="386"/>
      <c r="BX286" s="386"/>
      <c r="BY286" s="421"/>
      <c r="BZ286" s="421"/>
      <c r="CA286" s="421"/>
      <c r="CB286" s="421"/>
      <c r="CC286" s="421"/>
      <c r="CD286" s="421"/>
      <c r="CE286" s="421"/>
      <c r="CF286" s="421"/>
      <c r="CG286" s="421"/>
      <c r="CH286" s="421"/>
      <c r="CI286" s="421"/>
      <c r="CJ286" s="421"/>
      <c r="CK286" s="421"/>
      <c r="CL286" s="421"/>
      <c r="CM286" s="421"/>
      <c r="CN286" s="421"/>
      <c r="CO286" s="421"/>
      <c r="CP286" s="421"/>
      <c r="CQ286" s="421"/>
      <c r="CR286" s="421"/>
      <c r="CS286" s="421"/>
      <c r="CT286" s="421"/>
      <c r="CU286" s="421"/>
      <c r="CV286" s="421"/>
      <c r="CW286" s="421"/>
      <c r="CX286" s="421"/>
      <c r="CY286" s="421"/>
      <c r="CZ286" s="421"/>
    </row>
    <row r="287" s="384" customFormat="true" ht="15" customHeight="true" x14ac:dyDescent="0.2">
      <c r="X287" s="386"/>
      <c r="Y287" s="421"/>
      <c r="Z287" s="421"/>
      <c r="AA287" s="421"/>
      <c r="AB287" s="421"/>
      <c r="AC287" s="421"/>
      <c r="AD287" s="421"/>
      <c r="AE287" s="421"/>
      <c r="AF287" s="421"/>
      <c r="AG287" s="421"/>
      <c r="AH287" s="421"/>
      <c r="AI287" s="421"/>
      <c r="AJ287" s="421"/>
      <c r="AK287" s="421"/>
      <c r="AL287" s="421"/>
      <c r="AM287" s="421"/>
      <c r="AN287" s="421"/>
      <c r="AO287" s="421"/>
      <c r="AP287" s="421"/>
      <c r="AQ287" s="421"/>
      <c r="AR287" s="421"/>
      <c r="AS287" s="421"/>
      <c r="AT287" s="421"/>
      <c r="AU287" s="421"/>
      <c r="AV287" s="421"/>
      <c r="AW287" s="421"/>
      <c r="AX287" s="421"/>
      <c r="AY287" s="421"/>
      <c r="AZ287" s="421"/>
      <c r="BA287" s="386"/>
      <c r="BX287" s="386"/>
      <c r="BY287" s="421"/>
      <c r="BZ287" s="421"/>
      <c r="CA287" s="421"/>
      <c r="CB287" s="421"/>
      <c r="CC287" s="421"/>
      <c r="CD287" s="421"/>
      <c r="CE287" s="421"/>
      <c r="CF287" s="421"/>
      <c r="CG287" s="421"/>
      <c r="CH287" s="421"/>
      <c r="CI287" s="421"/>
      <c r="CJ287" s="421"/>
      <c r="CK287" s="421"/>
      <c r="CL287" s="421"/>
      <c r="CM287" s="421"/>
      <c r="CN287" s="421"/>
      <c r="CO287" s="421"/>
      <c r="CP287" s="421"/>
      <c r="CQ287" s="421"/>
      <c r="CR287" s="421"/>
      <c r="CS287" s="421"/>
      <c r="CT287" s="421"/>
      <c r="CU287" s="421"/>
      <c r="CV287" s="421"/>
      <c r="CW287" s="421"/>
      <c r="CX287" s="421"/>
      <c r="CY287" s="421"/>
      <c r="CZ287" s="421"/>
    </row>
    <row r="288" s="384" customFormat="true" ht="15" customHeight="true" x14ac:dyDescent="0.2">
      <c r="X288" s="386"/>
      <c r="Y288" s="421"/>
      <c r="Z288" s="421"/>
      <c r="AA288" s="421"/>
      <c r="AB288" s="421"/>
      <c r="AC288" s="421"/>
      <c r="AD288" s="421"/>
      <c r="AE288" s="421"/>
      <c r="AF288" s="421"/>
      <c r="AG288" s="421"/>
      <c r="AH288" s="421"/>
      <c r="AI288" s="421"/>
      <c r="AJ288" s="421"/>
      <c r="AK288" s="421"/>
      <c r="AL288" s="421"/>
      <c r="AM288" s="421"/>
      <c r="AN288" s="421"/>
      <c r="AO288" s="421"/>
      <c r="AP288" s="421"/>
      <c r="AQ288" s="421"/>
      <c r="AR288" s="421"/>
      <c r="AS288" s="421"/>
      <c r="AT288" s="421"/>
      <c r="AU288" s="421"/>
      <c r="AV288" s="421"/>
      <c r="AW288" s="421"/>
      <c r="AX288" s="421"/>
      <c r="AY288" s="421"/>
      <c r="AZ288" s="421"/>
      <c r="BA288" s="386"/>
      <c r="BX288" s="386"/>
      <c r="BY288" s="421"/>
      <c r="BZ288" s="421"/>
      <c r="CA288" s="421"/>
      <c r="CB288" s="421"/>
      <c r="CC288" s="421"/>
      <c r="CD288" s="421"/>
      <c r="CE288" s="421"/>
      <c r="CF288" s="421"/>
      <c r="CG288" s="421"/>
      <c r="CH288" s="421"/>
      <c r="CI288" s="421"/>
      <c r="CJ288" s="421"/>
      <c r="CK288" s="421"/>
      <c r="CL288" s="421"/>
      <c r="CM288" s="421"/>
      <c r="CN288" s="421"/>
      <c r="CO288" s="421"/>
      <c r="CP288" s="421"/>
      <c r="CQ288" s="421"/>
      <c r="CR288" s="421"/>
      <c r="CS288" s="421"/>
      <c r="CT288" s="421"/>
      <c r="CU288" s="421"/>
      <c r="CV288" s="421"/>
      <c r="CW288" s="421"/>
      <c r="CX288" s="421"/>
      <c r="CY288" s="421"/>
      <c r="CZ288" s="421"/>
    </row>
    <row r="289" s="384" customFormat="true" ht="15" customHeight="true" x14ac:dyDescent="0.2">
      <c r="X289" s="386"/>
      <c r="Y289" s="421"/>
      <c r="Z289" s="421"/>
      <c r="AA289" s="421"/>
      <c r="AB289" s="421"/>
      <c r="AC289" s="421"/>
      <c r="AD289" s="421"/>
      <c r="AE289" s="421"/>
      <c r="AF289" s="421"/>
      <c r="AG289" s="421"/>
      <c r="AH289" s="421"/>
      <c r="AI289" s="421"/>
      <c r="AJ289" s="421"/>
      <c r="AK289" s="421"/>
      <c r="AL289" s="421"/>
      <c r="AM289" s="421"/>
      <c r="AN289" s="421"/>
      <c r="AO289" s="421"/>
      <c r="AP289" s="421"/>
      <c r="AQ289" s="421"/>
      <c r="AR289" s="421"/>
      <c r="AS289" s="421"/>
      <c r="AT289" s="421"/>
      <c r="AU289" s="421"/>
      <c r="AV289" s="421"/>
      <c r="AW289" s="421"/>
      <c r="AX289" s="421"/>
      <c r="AY289" s="421"/>
      <c r="AZ289" s="421"/>
      <c r="BA289" s="386"/>
      <c r="BX289" s="386"/>
      <c r="BY289" s="421"/>
      <c r="BZ289" s="421"/>
      <c r="CA289" s="421"/>
      <c r="CB289" s="421"/>
      <c r="CC289" s="421"/>
      <c r="CD289" s="421"/>
      <c r="CE289" s="421"/>
      <c r="CF289" s="421"/>
      <c r="CG289" s="421"/>
      <c r="CH289" s="421"/>
      <c r="CI289" s="421"/>
      <c r="CJ289" s="421"/>
      <c r="CK289" s="421"/>
      <c r="CL289" s="421"/>
      <c r="CM289" s="421"/>
      <c r="CN289" s="421"/>
      <c r="CO289" s="421"/>
      <c r="CP289" s="421"/>
      <c r="CQ289" s="421"/>
      <c r="CR289" s="421"/>
      <c r="CS289" s="421"/>
      <c r="CT289" s="421"/>
      <c r="CU289" s="421"/>
      <c r="CV289" s="421"/>
      <c r="CW289" s="421"/>
      <c r="CX289" s="421"/>
      <c r="CY289" s="421"/>
      <c r="CZ289" s="421"/>
    </row>
    <row r="290" s="384" customFormat="true" ht="15" customHeight="true" x14ac:dyDescent="0.2">
      <c r="X290" s="386"/>
      <c r="Y290" s="421"/>
      <c r="Z290" s="421"/>
      <c r="AA290" s="421"/>
      <c r="AB290" s="421"/>
      <c r="AC290" s="421"/>
      <c r="AD290" s="421"/>
      <c r="AE290" s="421"/>
      <c r="AF290" s="421"/>
      <c r="AG290" s="421"/>
      <c r="AH290" s="421"/>
      <c r="AI290" s="421"/>
      <c r="AJ290" s="421"/>
      <c r="AK290" s="421"/>
      <c r="AL290" s="421"/>
      <c r="AM290" s="421"/>
      <c r="AN290" s="421"/>
      <c r="AO290" s="421"/>
      <c r="AP290" s="421"/>
      <c r="AQ290" s="421"/>
      <c r="AR290" s="421"/>
      <c r="AS290" s="421"/>
      <c r="AT290" s="421"/>
      <c r="AU290" s="421"/>
      <c r="AV290" s="421"/>
      <c r="AW290" s="421"/>
      <c r="AX290" s="421"/>
      <c r="AY290" s="421"/>
      <c r="AZ290" s="421"/>
      <c r="BA290" s="386"/>
      <c r="BX290" s="386"/>
      <c r="BY290" s="421"/>
      <c r="BZ290" s="421"/>
      <c r="CA290" s="421"/>
      <c r="CB290" s="421"/>
      <c r="CC290" s="421"/>
      <c r="CD290" s="421"/>
      <c r="CE290" s="421"/>
      <c r="CF290" s="421"/>
      <c r="CG290" s="421"/>
      <c r="CH290" s="421"/>
      <c r="CI290" s="421"/>
      <c r="CJ290" s="421"/>
      <c r="CK290" s="421"/>
      <c r="CL290" s="421"/>
      <c r="CM290" s="421"/>
      <c r="CN290" s="421"/>
      <c r="CO290" s="421"/>
      <c r="CP290" s="421"/>
      <c r="CQ290" s="421"/>
      <c r="CR290" s="421"/>
      <c r="CS290" s="421"/>
      <c r="CT290" s="421"/>
      <c r="CU290" s="421"/>
      <c r="CV290" s="421"/>
      <c r="CW290" s="421"/>
      <c r="CX290" s="421"/>
      <c r="CY290" s="421"/>
      <c r="CZ290" s="421"/>
    </row>
    <row r="291" s="384" customFormat="true" ht="15" customHeight="true" x14ac:dyDescent="0.2">
      <c r="X291" s="386"/>
      <c r="Y291" s="421"/>
      <c r="Z291" s="421"/>
      <c r="AA291" s="421"/>
      <c r="AB291" s="421"/>
      <c r="AC291" s="421"/>
      <c r="AD291" s="421"/>
      <c r="AE291" s="421"/>
      <c r="AF291" s="421"/>
      <c r="AG291" s="421"/>
      <c r="AH291" s="421"/>
      <c r="AI291" s="421"/>
      <c r="AJ291" s="421"/>
      <c r="AK291" s="421"/>
      <c r="AL291" s="421"/>
      <c r="AM291" s="421"/>
      <c r="AN291" s="421"/>
      <c r="AO291" s="421"/>
      <c r="AP291" s="421"/>
      <c r="AQ291" s="421"/>
      <c r="AR291" s="421"/>
      <c r="AS291" s="421"/>
      <c r="AT291" s="421"/>
      <c r="AU291" s="421"/>
      <c r="AV291" s="421"/>
      <c r="AW291" s="421"/>
      <c r="AX291" s="421"/>
      <c r="AY291" s="421"/>
      <c r="AZ291" s="421"/>
      <c r="BA291" s="386"/>
      <c r="BX291" s="386"/>
      <c r="BY291" s="421"/>
      <c r="BZ291" s="421"/>
      <c r="CA291" s="421"/>
      <c r="CB291" s="421"/>
      <c r="CC291" s="421"/>
      <c r="CD291" s="421"/>
      <c r="CE291" s="421"/>
      <c r="CF291" s="421"/>
      <c r="CG291" s="421"/>
      <c r="CH291" s="421"/>
      <c r="CI291" s="421"/>
      <c r="CJ291" s="421"/>
      <c r="CK291" s="421"/>
      <c r="CL291" s="421"/>
      <c r="CM291" s="421"/>
      <c r="CN291" s="421"/>
      <c r="CO291" s="421"/>
      <c r="CP291" s="421"/>
      <c r="CQ291" s="421"/>
      <c r="CR291" s="421"/>
      <c r="CS291" s="421"/>
      <c r="CT291" s="421"/>
      <c r="CU291" s="421"/>
      <c r="CV291" s="421"/>
      <c r="CW291" s="421"/>
      <c r="CX291" s="421"/>
      <c r="CY291" s="421"/>
      <c r="CZ291" s="421"/>
    </row>
    <row r="292" s="384" customFormat="true" ht="15" customHeight="true" x14ac:dyDescent="0.2">
      <c r="X292" s="386"/>
      <c r="Y292" s="421"/>
      <c r="Z292" s="421"/>
      <c r="AA292" s="421"/>
      <c r="AB292" s="421"/>
      <c r="AC292" s="421"/>
      <c r="AD292" s="421"/>
      <c r="AE292" s="421"/>
      <c r="AF292" s="421"/>
      <c r="AG292" s="421"/>
      <c r="AH292" s="421"/>
      <c r="AI292" s="421"/>
      <c r="AJ292" s="421"/>
      <c r="AK292" s="421"/>
      <c r="AL292" s="421"/>
      <c r="AM292" s="421"/>
      <c r="AN292" s="421"/>
      <c r="AO292" s="421"/>
      <c r="AP292" s="421"/>
      <c r="AQ292" s="421"/>
      <c r="AR292" s="421"/>
      <c r="AS292" s="421"/>
      <c r="AT292" s="421"/>
      <c r="AU292" s="421"/>
      <c r="AV292" s="421"/>
      <c r="AW292" s="421"/>
      <c r="AX292" s="421"/>
      <c r="AY292" s="421"/>
      <c r="AZ292" s="421"/>
      <c r="BA292" s="386"/>
      <c r="BX292" s="386"/>
      <c r="BY292" s="421"/>
      <c r="BZ292" s="421"/>
      <c r="CA292" s="421"/>
      <c r="CB292" s="421"/>
      <c r="CC292" s="421"/>
      <c r="CD292" s="421"/>
      <c r="CE292" s="421"/>
      <c r="CF292" s="421"/>
      <c r="CG292" s="421"/>
      <c r="CH292" s="421"/>
      <c r="CI292" s="421"/>
      <c r="CJ292" s="421"/>
      <c r="CK292" s="421"/>
      <c r="CL292" s="421"/>
      <c r="CM292" s="421"/>
      <c r="CN292" s="421"/>
      <c r="CO292" s="421"/>
      <c r="CP292" s="421"/>
      <c r="CQ292" s="421"/>
      <c r="CR292" s="421"/>
      <c r="CS292" s="421"/>
      <c r="CT292" s="421"/>
      <c r="CU292" s="421"/>
      <c r="CV292" s="421"/>
      <c r="CW292" s="421"/>
      <c r="CX292" s="421"/>
      <c r="CY292" s="421"/>
      <c r="CZ292" s="421"/>
    </row>
    <row r="293" s="384" customFormat="true" ht="15" customHeight="true" x14ac:dyDescent="0.2">
      <c r="X293" s="386"/>
      <c r="Y293" s="421"/>
      <c r="Z293" s="421"/>
      <c r="AA293" s="421"/>
      <c r="AB293" s="421"/>
      <c r="AC293" s="421"/>
      <c r="AD293" s="421"/>
      <c r="AE293" s="421"/>
      <c r="AF293" s="421"/>
      <c r="AG293" s="421"/>
      <c r="AH293" s="421"/>
      <c r="AI293" s="421"/>
      <c r="AJ293" s="421"/>
      <c r="AK293" s="421"/>
      <c r="AL293" s="421"/>
      <c r="AM293" s="421"/>
      <c r="AN293" s="421"/>
      <c r="AO293" s="421"/>
      <c r="AP293" s="421"/>
      <c r="AQ293" s="421"/>
      <c r="AR293" s="421"/>
      <c r="AS293" s="421"/>
      <c r="AT293" s="421"/>
      <c r="AU293" s="421"/>
      <c r="AV293" s="421"/>
      <c r="AW293" s="421"/>
      <c r="AX293" s="421"/>
      <c r="AY293" s="421"/>
      <c r="AZ293" s="421"/>
      <c r="BA293" s="386"/>
      <c r="BX293" s="386"/>
      <c r="BY293" s="421"/>
      <c r="BZ293" s="421"/>
      <c r="CA293" s="421"/>
      <c r="CB293" s="421"/>
      <c r="CC293" s="421"/>
      <c r="CD293" s="421"/>
      <c r="CE293" s="421"/>
      <c r="CF293" s="421"/>
      <c r="CG293" s="421"/>
      <c r="CH293" s="421"/>
      <c r="CI293" s="421"/>
      <c r="CJ293" s="421"/>
      <c r="CK293" s="421"/>
      <c r="CL293" s="421"/>
      <c r="CM293" s="421"/>
      <c r="CN293" s="421"/>
      <c r="CO293" s="421"/>
      <c r="CP293" s="421"/>
      <c r="CQ293" s="421"/>
      <c r="CR293" s="421"/>
      <c r="CS293" s="421"/>
      <c r="CT293" s="421"/>
      <c r="CU293" s="421"/>
      <c r="CV293" s="421"/>
      <c r="CW293" s="421"/>
      <c r="CX293" s="421"/>
      <c r="CY293" s="421"/>
      <c r="CZ293" s="421"/>
    </row>
    <row r="294" s="384" customFormat="true" ht="15" customHeight="true" x14ac:dyDescent="0.2">
      <c r="X294" s="386"/>
      <c r="Y294" s="421"/>
      <c r="Z294" s="421"/>
      <c r="AA294" s="421"/>
      <c r="AB294" s="421"/>
      <c r="AC294" s="421"/>
      <c r="AD294" s="421"/>
      <c r="AE294" s="421"/>
      <c r="AF294" s="421"/>
      <c r="AG294" s="421"/>
      <c r="AH294" s="421"/>
      <c r="AI294" s="421"/>
      <c r="AJ294" s="421"/>
      <c r="AK294" s="421"/>
      <c r="AL294" s="421"/>
      <c r="AM294" s="421"/>
      <c r="AN294" s="421"/>
      <c r="AO294" s="421"/>
      <c r="AP294" s="421"/>
      <c r="AQ294" s="421"/>
      <c r="AR294" s="421"/>
      <c r="AS294" s="421"/>
      <c r="AT294" s="421"/>
      <c r="AU294" s="421"/>
      <c r="AV294" s="421"/>
      <c r="AW294" s="421"/>
      <c r="AX294" s="421"/>
      <c r="AY294" s="421"/>
      <c r="AZ294" s="421"/>
      <c r="BA294" s="386"/>
      <c r="BX294" s="386"/>
      <c r="BY294" s="421"/>
      <c r="BZ294" s="421"/>
      <c r="CA294" s="421"/>
      <c r="CB294" s="421"/>
      <c r="CC294" s="421"/>
      <c r="CD294" s="421"/>
      <c r="CE294" s="421"/>
      <c r="CF294" s="421"/>
      <c r="CG294" s="421"/>
      <c r="CH294" s="421"/>
      <c r="CI294" s="421"/>
      <c r="CJ294" s="421"/>
      <c r="CK294" s="421"/>
      <c r="CL294" s="421"/>
      <c r="CM294" s="421"/>
      <c r="CN294" s="421"/>
      <c r="CO294" s="421"/>
      <c r="CP294" s="421"/>
      <c r="CQ294" s="421"/>
      <c r="CR294" s="421"/>
      <c r="CS294" s="421"/>
      <c r="CT294" s="421"/>
      <c r="CU294" s="421"/>
      <c r="CV294" s="421"/>
      <c r="CW294" s="421"/>
      <c r="CX294" s="421"/>
      <c r="CY294" s="421"/>
      <c r="CZ294" s="421"/>
    </row>
    <row r="295" s="384" customFormat="true" ht="15" customHeight="true" x14ac:dyDescent="0.2">
      <c r="X295" s="386"/>
      <c r="Y295" s="421"/>
      <c r="Z295" s="421"/>
      <c r="AA295" s="421"/>
      <c r="AB295" s="421"/>
      <c r="AC295" s="421"/>
      <c r="AD295" s="421"/>
      <c r="AE295" s="421"/>
      <c r="AF295" s="421"/>
      <c r="AG295" s="421"/>
      <c r="AH295" s="421"/>
      <c r="AI295" s="421"/>
      <c r="AJ295" s="421"/>
      <c r="AK295" s="421"/>
      <c r="AL295" s="421"/>
      <c r="AM295" s="421"/>
      <c r="AN295" s="421"/>
      <c r="AO295" s="421"/>
      <c r="AP295" s="421"/>
      <c r="AQ295" s="421"/>
      <c r="AR295" s="421"/>
      <c r="AS295" s="421"/>
      <c r="AT295" s="421"/>
      <c r="AU295" s="421"/>
      <c r="AV295" s="421"/>
      <c r="AW295" s="421"/>
      <c r="AX295" s="421"/>
      <c r="AY295" s="421"/>
      <c r="AZ295" s="421"/>
      <c r="BA295" s="386"/>
      <c r="BX295" s="386"/>
      <c r="BY295" s="421"/>
      <c r="BZ295" s="421"/>
      <c r="CA295" s="421"/>
      <c r="CB295" s="421"/>
      <c r="CC295" s="421"/>
      <c r="CD295" s="421"/>
      <c r="CE295" s="421"/>
      <c r="CF295" s="421"/>
      <c r="CG295" s="421"/>
      <c r="CH295" s="421"/>
      <c r="CI295" s="421"/>
      <c r="CJ295" s="421"/>
      <c r="CK295" s="421"/>
      <c r="CL295" s="421"/>
      <c r="CM295" s="421"/>
      <c r="CN295" s="421"/>
      <c r="CO295" s="421"/>
      <c r="CP295" s="421"/>
      <c r="CQ295" s="421"/>
      <c r="CR295" s="421"/>
      <c r="CS295" s="421"/>
      <c r="CT295" s="421"/>
      <c r="CU295" s="421"/>
      <c r="CV295" s="421"/>
      <c r="CW295" s="421"/>
      <c r="CX295" s="421"/>
      <c r="CY295" s="421"/>
      <c r="CZ295" s="421"/>
    </row>
    <row r="296" s="384" customFormat="true" ht="15" customHeight="true" x14ac:dyDescent="0.2">
      <c r="X296" s="386"/>
      <c r="Y296" s="421"/>
      <c r="Z296" s="421"/>
      <c r="AA296" s="421"/>
      <c r="AB296" s="421"/>
      <c r="AC296" s="421"/>
      <c r="AD296" s="421"/>
      <c r="AE296" s="421"/>
      <c r="AF296" s="421"/>
      <c r="AG296" s="421"/>
      <c r="AH296" s="421"/>
      <c r="AI296" s="421"/>
      <c r="AJ296" s="421"/>
      <c r="AK296" s="421"/>
      <c r="AL296" s="421"/>
      <c r="AM296" s="421"/>
      <c r="AN296" s="421"/>
      <c r="AO296" s="421"/>
      <c r="AP296" s="421"/>
      <c r="AQ296" s="421"/>
      <c r="AR296" s="421"/>
      <c r="AS296" s="421"/>
      <c r="AT296" s="421"/>
      <c r="AU296" s="421"/>
      <c r="AV296" s="421"/>
      <c r="AW296" s="421"/>
      <c r="AX296" s="421"/>
      <c r="AY296" s="421"/>
      <c r="AZ296" s="421"/>
      <c r="BA296" s="386"/>
      <c r="BX296" s="386"/>
      <c r="BY296" s="421"/>
      <c r="BZ296" s="421"/>
      <c r="CA296" s="421"/>
      <c r="CB296" s="421"/>
      <c r="CC296" s="421"/>
      <c r="CD296" s="421"/>
      <c r="CE296" s="421"/>
      <c r="CF296" s="421"/>
      <c r="CG296" s="421"/>
      <c r="CH296" s="421"/>
      <c r="CI296" s="421"/>
      <c r="CJ296" s="421"/>
      <c r="CK296" s="421"/>
      <c r="CL296" s="421"/>
      <c r="CM296" s="421"/>
      <c r="CN296" s="421"/>
      <c r="CO296" s="421"/>
      <c r="CP296" s="421"/>
      <c r="CQ296" s="421"/>
      <c r="CR296" s="421"/>
      <c r="CS296" s="421"/>
      <c r="CT296" s="421"/>
      <c r="CU296" s="421"/>
      <c r="CV296" s="421"/>
      <c r="CW296" s="421"/>
      <c r="CX296" s="421"/>
      <c r="CY296" s="421"/>
      <c r="CZ296" s="421"/>
    </row>
    <row r="297" s="384" customFormat="true" ht="15" customHeight="true" x14ac:dyDescent="0.2">
      <c r="X297" s="386"/>
      <c r="Y297" s="421"/>
      <c r="Z297" s="421"/>
      <c r="AA297" s="421"/>
      <c r="AB297" s="421"/>
      <c r="AC297" s="421"/>
      <c r="AD297" s="421"/>
      <c r="AE297" s="421"/>
      <c r="AF297" s="421"/>
      <c r="AG297" s="421"/>
      <c r="AH297" s="421"/>
      <c r="AI297" s="421"/>
      <c r="AJ297" s="421"/>
      <c r="AK297" s="421"/>
      <c r="AL297" s="421"/>
      <c r="AM297" s="421"/>
      <c r="AN297" s="421"/>
      <c r="AO297" s="421"/>
      <c r="AP297" s="421"/>
      <c r="AQ297" s="421"/>
      <c r="AR297" s="421"/>
      <c r="AS297" s="421"/>
      <c r="AT297" s="421"/>
      <c r="AU297" s="421"/>
      <c r="AV297" s="421"/>
      <c r="AW297" s="421"/>
      <c r="AX297" s="421"/>
      <c r="AY297" s="421"/>
      <c r="AZ297" s="421"/>
      <c r="BA297" s="386"/>
      <c r="BX297" s="386"/>
      <c r="BY297" s="421"/>
      <c r="BZ297" s="421"/>
      <c r="CA297" s="421"/>
      <c r="CB297" s="421"/>
      <c r="CC297" s="421"/>
      <c r="CD297" s="421"/>
      <c r="CE297" s="421"/>
      <c r="CF297" s="421"/>
      <c r="CG297" s="421"/>
      <c r="CH297" s="421"/>
      <c r="CI297" s="421"/>
      <c r="CJ297" s="421"/>
      <c r="CK297" s="421"/>
      <c r="CL297" s="421"/>
      <c r="CM297" s="421"/>
      <c r="CN297" s="421"/>
      <c r="CO297" s="421"/>
      <c r="CP297" s="421"/>
      <c r="CQ297" s="421"/>
      <c r="CR297" s="421"/>
      <c r="CS297" s="421"/>
      <c r="CT297" s="421"/>
      <c r="CU297" s="421"/>
      <c r="CV297" s="421"/>
      <c r="CW297" s="421"/>
      <c r="CX297" s="421"/>
      <c r="CY297" s="421"/>
      <c r="CZ297" s="421"/>
    </row>
    <row r="298" s="384" customFormat="true" ht="15" customHeight="true" x14ac:dyDescent="0.2">
      <c r="X298" s="386"/>
      <c r="Y298" s="421"/>
      <c r="Z298" s="421"/>
      <c r="AA298" s="421"/>
      <c r="AB298" s="421"/>
      <c r="AC298" s="421"/>
      <c r="AD298" s="421"/>
      <c r="AE298" s="421"/>
      <c r="AF298" s="421"/>
      <c r="AG298" s="421"/>
      <c r="AH298" s="421"/>
      <c r="AI298" s="421"/>
      <c r="AJ298" s="421"/>
      <c r="AK298" s="421"/>
      <c r="AL298" s="421"/>
      <c r="AM298" s="421"/>
      <c r="AN298" s="421"/>
      <c r="AO298" s="421"/>
      <c r="AP298" s="421"/>
      <c r="AQ298" s="421"/>
      <c r="AR298" s="421"/>
      <c r="AS298" s="421"/>
      <c r="AT298" s="421"/>
      <c r="AU298" s="421"/>
      <c r="AV298" s="421"/>
      <c r="AW298" s="421"/>
      <c r="AX298" s="421"/>
      <c r="AY298" s="421"/>
      <c r="AZ298" s="421"/>
      <c r="BA298" s="386"/>
      <c r="BX298" s="386"/>
      <c r="BY298" s="421"/>
      <c r="BZ298" s="421"/>
      <c r="CA298" s="421"/>
      <c r="CB298" s="421"/>
      <c r="CC298" s="421"/>
      <c r="CD298" s="421"/>
      <c r="CE298" s="421"/>
      <c r="CF298" s="421"/>
      <c r="CG298" s="421"/>
      <c r="CH298" s="421"/>
      <c r="CI298" s="421"/>
      <c r="CJ298" s="421"/>
      <c r="CK298" s="421"/>
      <c r="CL298" s="421"/>
      <c r="CM298" s="421"/>
      <c r="CN298" s="421"/>
      <c r="CO298" s="421"/>
      <c r="CP298" s="421"/>
      <c r="CQ298" s="421"/>
      <c r="CR298" s="421"/>
      <c r="CS298" s="421"/>
      <c r="CT298" s="421"/>
      <c r="CU298" s="421"/>
      <c r="CV298" s="421"/>
      <c r="CW298" s="421"/>
      <c r="CX298" s="421"/>
      <c r="CY298" s="421"/>
      <c r="CZ298" s="421"/>
    </row>
    <row r="299" s="384" customFormat="true" ht="15" customHeight="true" x14ac:dyDescent="0.2">
      <c r="X299" s="386"/>
      <c r="Y299" s="421"/>
      <c r="Z299" s="421"/>
      <c r="AA299" s="421"/>
      <c r="AB299" s="421"/>
      <c r="AC299" s="421"/>
      <c r="AD299" s="421"/>
      <c r="AE299" s="421"/>
      <c r="AF299" s="421"/>
      <c r="AG299" s="421"/>
      <c r="AH299" s="421"/>
      <c r="AI299" s="421"/>
      <c r="AJ299" s="421"/>
      <c r="AK299" s="421"/>
      <c r="AL299" s="421"/>
      <c r="AM299" s="421"/>
      <c r="AN299" s="421"/>
      <c r="AO299" s="421"/>
      <c r="AP299" s="421"/>
      <c r="AQ299" s="421"/>
      <c r="AR299" s="421"/>
      <c r="AS299" s="421"/>
      <c r="AT299" s="421"/>
      <c r="AU299" s="421"/>
      <c r="AV299" s="421"/>
      <c r="AW299" s="421"/>
      <c r="AX299" s="421"/>
      <c r="AY299" s="421"/>
      <c r="AZ299" s="421"/>
      <c r="BA299" s="386"/>
      <c r="BX299" s="386"/>
      <c r="BY299" s="421"/>
      <c r="BZ299" s="421"/>
      <c r="CA299" s="421"/>
      <c r="CB299" s="421"/>
      <c r="CC299" s="421"/>
      <c r="CD299" s="421"/>
      <c r="CE299" s="421"/>
      <c r="CF299" s="421"/>
      <c r="CG299" s="421"/>
      <c r="CH299" s="421"/>
      <c r="CI299" s="421"/>
      <c r="CJ299" s="421"/>
      <c r="CK299" s="421"/>
      <c r="CL299" s="421"/>
      <c r="CM299" s="421"/>
      <c r="CN299" s="421"/>
      <c r="CO299" s="421"/>
      <c r="CP299" s="421"/>
      <c r="CQ299" s="421"/>
      <c r="CR299" s="421"/>
      <c r="CS299" s="421"/>
      <c r="CT299" s="421"/>
      <c r="CU299" s="421"/>
      <c r="CV299" s="421"/>
      <c r="CW299" s="421"/>
      <c r="CX299" s="421"/>
      <c r="CY299" s="421"/>
      <c r="CZ299" s="421"/>
    </row>
    <row r="300" s="384" customFormat="true" ht="15" customHeight="true" x14ac:dyDescent="0.2">
      <c r="X300" s="386"/>
      <c r="Y300" s="421"/>
      <c r="Z300" s="421"/>
      <c r="AA300" s="421"/>
      <c r="AB300" s="421"/>
      <c r="AC300" s="421"/>
      <c r="AD300" s="421"/>
      <c r="AE300" s="421"/>
      <c r="AF300" s="421"/>
      <c r="AG300" s="421"/>
      <c r="AH300" s="421"/>
      <c r="AI300" s="421"/>
      <c r="AJ300" s="421"/>
      <c r="AK300" s="421"/>
      <c r="AL300" s="421"/>
      <c r="AM300" s="421"/>
      <c r="AN300" s="421"/>
      <c r="AO300" s="421"/>
      <c r="AP300" s="421"/>
      <c r="AQ300" s="421"/>
      <c r="AR300" s="421"/>
      <c r="AS300" s="421"/>
      <c r="AT300" s="421"/>
      <c r="AU300" s="421"/>
      <c r="AV300" s="421"/>
      <c r="AW300" s="421"/>
      <c r="AX300" s="421"/>
      <c r="AY300" s="421"/>
      <c r="AZ300" s="421"/>
      <c r="BA300" s="386"/>
      <c r="BX300" s="386"/>
      <c r="BY300" s="421"/>
      <c r="BZ300" s="421"/>
      <c r="CA300" s="421"/>
      <c r="CB300" s="421"/>
      <c r="CC300" s="421"/>
      <c r="CD300" s="421"/>
      <c r="CE300" s="421"/>
      <c r="CF300" s="421"/>
      <c r="CG300" s="421"/>
      <c r="CH300" s="421"/>
      <c r="CI300" s="421"/>
      <c r="CJ300" s="421"/>
      <c r="CK300" s="421"/>
      <c r="CL300" s="421"/>
      <c r="CM300" s="421"/>
      <c r="CN300" s="421"/>
      <c r="CO300" s="421"/>
      <c r="CP300" s="421"/>
      <c r="CQ300" s="421"/>
      <c r="CR300" s="421"/>
      <c r="CS300" s="421"/>
      <c r="CT300" s="421"/>
      <c r="CU300" s="421"/>
      <c r="CV300" s="421"/>
      <c r="CW300" s="421"/>
      <c r="CX300" s="421"/>
      <c r="CY300" s="421"/>
      <c r="CZ300" s="421"/>
    </row>
    <row r="301" s="384" customFormat="true" ht="15" customHeight="true" x14ac:dyDescent="0.2">
      <c r="X301" s="386"/>
      <c r="Y301" s="421"/>
      <c r="Z301" s="421"/>
      <c r="AA301" s="421"/>
      <c r="AB301" s="421"/>
      <c r="AC301" s="421"/>
      <c r="AD301" s="421"/>
      <c r="AE301" s="421"/>
      <c r="AF301" s="421"/>
      <c r="AG301" s="421"/>
      <c r="AH301" s="421"/>
      <c r="AI301" s="421"/>
      <c r="AJ301" s="421"/>
      <c r="AK301" s="421"/>
      <c r="AL301" s="421"/>
      <c r="AM301" s="421"/>
      <c r="AN301" s="421"/>
      <c r="AO301" s="421"/>
      <c r="AP301" s="421"/>
      <c r="AQ301" s="421"/>
      <c r="AR301" s="421"/>
      <c r="AS301" s="421"/>
      <c r="AT301" s="421"/>
      <c r="AU301" s="421"/>
      <c r="AV301" s="421"/>
      <c r="AW301" s="421"/>
      <c r="AX301" s="421"/>
      <c r="AY301" s="421"/>
      <c r="AZ301" s="421"/>
      <c r="BA301" s="386"/>
      <c r="BX301" s="386"/>
      <c r="BY301" s="421"/>
      <c r="BZ301" s="421"/>
      <c r="CA301" s="421"/>
      <c r="CB301" s="421"/>
      <c r="CC301" s="421"/>
      <c r="CD301" s="421"/>
      <c r="CE301" s="421"/>
      <c r="CF301" s="421"/>
      <c r="CG301" s="421"/>
      <c r="CH301" s="421"/>
      <c r="CI301" s="421"/>
      <c r="CJ301" s="421"/>
      <c r="CK301" s="421"/>
      <c r="CL301" s="421"/>
      <c r="CM301" s="421"/>
      <c r="CN301" s="421"/>
      <c r="CO301" s="421"/>
      <c r="CP301" s="421"/>
      <c r="CQ301" s="421"/>
      <c r="CR301" s="421"/>
      <c r="CS301" s="421"/>
      <c r="CT301" s="421"/>
      <c r="CU301" s="421"/>
      <c r="CV301" s="421"/>
      <c r="CW301" s="421"/>
      <c r="CX301" s="421"/>
      <c r="CY301" s="421"/>
      <c r="CZ301" s="421"/>
    </row>
    <row r="302" s="384" customFormat="true" ht="15" customHeight="true" x14ac:dyDescent="0.2">
      <c r="X302" s="386"/>
      <c r="Y302" s="421"/>
      <c r="Z302" s="421"/>
      <c r="AA302" s="421"/>
      <c r="AB302" s="421"/>
      <c r="AC302" s="421"/>
      <c r="AD302" s="421"/>
      <c r="AE302" s="421"/>
      <c r="AF302" s="421"/>
      <c r="AG302" s="421"/>
      <c r="AH302" s="421"/>
      <c r="AI302" s="421"/>
      <c r="AJ302" s="421"/>
      <c r="AK302" s="421"/>
      <c r="AL302" s="421"/>
      <c r="AM302" s="421"/>
      <c r="AN302" s="421"/>
      <c r="AO302" s="421"/>
      <c r="AP302" s="421"/>
      <c r="AQ302" s="421"/>
      <c r="AR302" s="421"/>
      <c r="AS302" s="421"/>
      <c r="AT302" s="421"/>
      <c r="AU302" s="421"/>
      <c r="AV302" s="421"/>
      <c r="AW302" s="421"/>
      <c r="AX302" s="421"/>
      <c r="AY302" s="421"/>
      <c r="AZ302" s="421"/>
      <c r="BA302" s="386"/>
      <c r="BX302" s="386"/>
      <c r="BY302" s="421"/>
      <c r="BZ302" s="421"/>
      <c r="CA302" s="421"/>
      <c r="CB302" s="421"/>
      <c r="CC302" s="421"/>
      <c r="CD302" s="421"/>
      <c r="CE302" s="421"/>
      <c r="CF302" s="421"/>
      <c r="CG302" s="421"/>
      <c r="CH302" s="421"/>
      <c r="CI302" s="421"/>
      <c r="CJ302" s="421"/>
      <c r="CK302" s="421"/>
      <c r="CL302" s="421"/>
      <c r="CM302" s="421"/>
      <c r="CN302" s="421"/>
      <c r="CO302" s="421"/>
      <c r="CP302" s="421"/>
      <c r="CQ302" s="421"/>
      <c r="CR302" s="421"/>
      <c r="CS302" s="421"/>
      <c r="CT302" s="421"/>
      <c r="CU302" s="421"/>
      <c r="CV302" s="421"/>
      <c r="CW302" s="421"/>
      <c r="CX302" s="421"/>
      <c r="CY302" s="421"/>
      <c r="CZ302" s="421"/>
    </row>
    <row r="303" s="384" customFormat="true" ht="15" customHeight="true" x14ac:dyDescent="0.2">
      <c r="X303" s="386"/>
      <c r="Y303" s="421"/>
      <c r="Z303" s="421"/>
      <c r="AA303" s="421"/>
      <c r="AB303" s="421"/>
      <c r="AC303" s="421"/>
      <c r="AD303" s="421"/>
      <c r="AE303" s="421"/>
      <c r="AF303" s="421"/>
      <c r="AG303" s="421"/>
      <c r="AH303" s="421"/>
      <c r="AI303" s="421"/>
      <c r="AJ303" s="421"/>
      <c r="AK303" s="421"/>
      <c r="AL303" s="421"/>
      <c r="AM303" s="421"/>
      <c r="AN303" s="421"/>
      <c r="AO303" s="421"/>
      <c r="AP303" s="421"/>
      <c r="AQ303" s="421"/>
      <c r="AR303" s="421"/>
      <c r="AS303" s="421"/>
      <c r="AT303" s="421"/>
      <c r="AU303" s="421"/>
      <c r="AV303" s="421"/>
      <c r="AW303" s="421"/>
      <c r="AX303" s="421"/>
      <c r="AY303" s="421"/>
      <c r="AZ303" s="421"/>
      <c r="BA303" s="386"/>
      <c r="BX303" s="386"/>
      <c r="BY303" s="421"/>
      <c r="BZ303" s="421"/>
      <c r="CA303" s="421"/>
      <c r="CB303" s="421"/>
      <c r="CC303" s="421"/>
      <c r="CD303" s="421"/>
      <c r="CE303" s="421"/>
      <c r="CF303" s="421"/>
      <c r="CG303" s="421"/>
      <c r="CH303" s="421"/>
      <c r="CI303" s="421"/>
      <c r="CJ303" s="421"/>
      <c r="CK303" s="421"/>
      <c r="CL303" s="421"/>
      <c r="CM303" s="421"/>
      <c r="CN303" s="421"/>
      <c r="CO303" s="421"/>
      <c r="CP303" s="421"/>
      <c r="CQ303" s="421"/>
      <c r="CR303" s="421"/>
      <c r="CS303" s="421"/>
      <c r="CT303" s="421"/>
      <c r="CU303" s="421"/>
      <c r="CV303" s="421"/>
      <c r="CW303" s="421"/>
      <c r="CX303" s="421"/>
      <c r="CY303" s="421"/>
      <c r="CZ303" s="421"/>
    </row>
    <row r="304" s="384" customFormat="true" ht="15" customHeight="true" x14ac:dyDescent="0.2">
      <c r="X304" s="386"/>
      <c r="Y304" s="421"/>
      <c r="Z304" s="421"/>
      <c r="AA304" s="421"/>
      <c r="AB304" s="421"/>
      <c r="AC304" s="421"/>
      <c r="AD304" s="421"/>
      <c r="AE304" s="421"/>
      <c r="AF304" s="421"/>
      <c r="AG304" s="421"/>
      <c r="AH304" s="421"/>
      <c r="AI304" s="421"/>
      <c r="AJ304" s="421"/>
      <c r="AK304" s="421"/>
      <c r="AL304" s="421"/>
      <c r="AM304" s="421"/>
      <c r="AN304" s="421"/>
      <c r="AO304" s="421"/>
      <c r="AP304" s="421"/>
      <c r="AQ304" s="421"/>
      <c r="AR304" s="421"/>
      <c r="AS304" s="421"/>
      <c r="AT304" s="421"/>
      <c r="AU304" s="421"/>
      <c r="AV304" s="421"/>
      <c r="AW304" s="421"/>
      <c r="AX304" s="421"/>
      <c r="AY304" s="421"/>
      <c r="AZ304" s="421"/>
      <c r="BA304" s="386"/>
      <c r="BX304" s="386"/>
      <c r="BY304" s="421"/>
      <c r="BZ304" s="421"/>
      <c r="CA304" s="421"/>
      <c r="CB304" s="421"/>
      <c r="CC304" s="421"/>
      <c r="CD304" s="421"/>
      <c r="CE304" s="421"/>
      <c r="CF304" s="421"/>
      <c r="CG304" s="421"/>
      <c r="CH304" s="421"/>
      <c r="CI304" s="421"/>
      <c r="CJ304" s="421"/>
      <c r="CK304" s="421"/>
      <c r="CL304" s="421"/>
      <c r="CM304" s="421"/>
      <c r="CN304" s="421"/>
      <c r="CO304" s="421"/>
      <c r="CP304" s="421"/>
      <c r="CQ304" s="421"/>
      <c r="CR304" s="421"/>
      <c r="CS304" s="421"/>
      <c r="CT304" s="421"/>
      <c r="CU304" s="421"/>
      <c r="CV304" s="421"/>
      <c r="CW304" s="421"/>
      <c r="CX304" s="421"/>
      <c r="CY304" s="421"/>
      <c r="CZ304" s="421"/>
    </row>
    <row r="305" s="384" customFormat="true" ht="15" customHeight="true" x14ac:dyDescent="0.2">
      <c r="X305" s="386"/>
      <c r="Y305" s="421"/>
      <c r="Z305" s="421"/>
      <c r="AA305" s="421"/>
      <c r="AB305" s="421"/>
      <c r="AC305" s="421"/>
      <c r="AD305" s="421"/>
      <c r="AE305" s="421"/>
      <c r="AF305" s="421"/>
      <c r="AG305" s="421"/>
      <c r="AH305" s="421"/>
      <c r="AI305" s="421"/>
      <c r="AJ305" s="421"/>
      <c r="AK305" s="421"/>
      <c r="AL305" s="421"/>
      <c r="AM305" s="421"/>
      <c r="AN305" s="421"/>
      <c r="AO305" s="421"/>
      <c r="AP305" s="421"/>
      <c r="AQ305" s="421"/>
      <c r="AR305" s="421"/>
      <c r="AS305" s="421"/>
      <c r="AT305" s="421"/>
      <c r="AU305" s="421"/>
      <c r="AV305" s="421"/>
      <c r="AW305" s="421"/>
      <c r="AX305" s="421"/>
      <c r="AY305" s="421"/>
      <c r="AZ305" s="421"/>
      <c r="BA305" s="386"/>
      <c r="BX305" s="386"/>
      <c r="BY305" s="421"/>
      <c r="BZ305" s="421"/>
      <c r="CA305" s="421"/>
      <c r="CB305" s="421"/>
      <c r="CC305" s="421"/>
      <c r="CD305" s="421"/>
      <c r="CE305" s="421"/>
      <c r="CF305" s="421"/>
      <c r="CG305" s="421"/>
      <c r="CH305" s="421"/>
      <c r="CI305" s="421"/>
      <c r="CJ305" s="421"/>
      <c r="CK305" s="421"/>
      <c r="CL305" s="421"/>
      <c r="CM305" s="421"/>
      <c r="CN305" s="421"/>
      <c r="CO305" s="421"/>
      <c r="CP305" s="421"/>
      <c r="CQ305" s="421"/>
      <c r="CR305" s="421"/>
      <c r="CS305" s="421"/>
      <c r="CT305" s="421"/>
      <c r="CU305" s="421"/>
      <c r="CV305" s="421"/>
      <c r="CW305" s="421"/>
      <c r="CX305" s="421"/>
      <c r="CY305" s="421"/>
      <c r="CZ305" s="421"/>
    </row>
    <row r="306" s="384" customFormat="true" ht="15" customHeight="true" x14ac:dyDescent="0.2">
      <c r="X306" s="386"/>
      <c r="Y306" s="421"/>
      <c r="Z306" s="421"/>
      <c r="AA306" s="421"/>
      <c r="AB306" s="421"/>
      <c r="AC306" s="421"/>
      <c r="AD306" s="421"/>
      <c r="AE306" s="421"/>
      <c r="AF306" s="421"/>
      <c r="AG306" s="421"/>
      <c r="AH306" s="421"/>
      <c r="AI306" s="421"/>
      <c r="AJ306" s="421"/>
      <c r="AK306" s="421"/>
      <c r="AL306" s="421"/>
      <c r="AM306" s="421"/>
      <c r="AN306" s="421"/>
      <c r="AO306" s="421"/>
      <c r="AP306" s="421"/>
      <c r="AQ306" s="421"/>
      <c r="AR306" s="421"/>
      <c r="AS306" s="421"/>
      <c r="AT306" s="421"/>
      <c r="AU306" s="421"/>
      <c r="AV306" s="421"/>
      <c r="AW306" s="421"/>
      <c r="AX306" s="421"/>
      <c r="AY306" s="421"/>
      <c r="AZ306" s="421"/>
      <c r="BA306" s="386"/>
      <c r="BX306" s="386"/>
      <c r="BY306" s="421"/>
      <c r="BZ306" s="421"/>
      <c r="CA306" s="421"/>
      <c r="CB306" s="421"/>
      <c r="CC306" s="421"/>
      <c r="CD306" s="421"/>
      <c r="CE306" s="421"/>
      <c r="CF306" s="421"/>
      <c r="CG306" s="421"/>
      <c r="CH306" s="421"/>
      <c r="CI306" s="421"/>
      <c r="CJ306" s="421"/>
      <c r="CK306" s="421"/>
      <c r="CL306" s="421"/>
      <c r="CM306" s="421"/>
      <c r="CN306" s="421"/>
      <c r="CO306" s="421"/>
      <c r="CP306" s="421"/>
      <c r="CQ306" s="421"/>
      <c r="CR306" s="421"/>
      <c r="CS306" s="421"/>
      <c r="CT306" s="421"/>
      <c r="CU306" s="421"/>
      <c r="CV306" s="421"/>
      <c r="CW306" s="421"/>
      <c r="CX306" s="421"/>
      <c r="CY306" s="421"/>
      <c r="CZ306" s="421"/>
    </row>
    <row r="307" s="384" customFormat="true" ht="15" customHeight="true" x14ac:dyDescent="0.2">
      <c r="X307" s="386"/>
      <c r="Y307" s="421"/>
      <c r="Z307" s="421"/>
      <c r="AA307" s="421"/>
      <c r="AB307" s="421"/>
      <c r="AC307" s="421"/>
      <c r="AD307" s="421"/>
      <c r="AE307" s="421"/>
      <c r="AF307" s="421"/>
      <c r="AG307" s="421"/>
      <c r="AH307" s="421"/>
      <c r="AI307" s="421"/>
      <c r="AJ307" s="421"/>
      <c r="AK307" s="421"/>
      <c r="AL307" s="421"/>
      <c r="AM307" s="421"/>
      <c r="AN307" s="421"/>
      <c r="AO307" s="421"/>
      <c r="AP307" s="421"/>
      <c r="AQ307" s="421"/>
      <c r="AR307" s="421"/>
      <c r="AS307" s="421"/>
      <c r="AT307" s="421"/>
      <c r="AU307" s="421"/>
      <c r="AV307" s="421"/>
      <c r="AW307" s="421"/>
      <c r="AX307" s="421"/>
      <c r="AY307" s="421"/>
      <c r="AZ307" s="421"/>
      <c r="BA307" s="386"/>
      <c r="BX307" s="386"/>
      <c r="BY307" s="421"/>
      <c r="BZ307" s="421"/>
      <c r="CA307" s="421"/>
      <c r="CB307" s="421"/>
      <c r="CC307" s="421"/>
      <c r="CD307" s="421"/>
      <c r="CE307" s="421"/>
      <c r="CF307" s="421"/>
      <c r="CG307" s="421"/>
      <c r="CH307" s="421"/>
      <c r="CI307" s="421"/>
      <c r="CJ307" s="421"/>
      <c r="CK307" s="421"/>
      <c r="CL307" s="421"/>
      <c r="CM307" s="421"/>
      <c r="CN307" s="421"/>
      <c r="CO307" s="421"/>
      <c r="CP307" s="421"/>
      <c r="CQ307" s="421"/>
      <c r="CR307" s="421"/>
      <c r="CS307" s="421"/>
      <c r="CT307" s="421"/>
      <c r="CU307" s="421"/>
      <c r="CV307" s="421"/>
      <c r="CW307" s="421"/>
      <c r="CX307" s="421"/>
      <c r="CY307" s="421"/>
      <c r="CZ307" s="421"/>
    </row>
    <row r="308" s="384" customFormat="true" ht="15" customHeight="true" x14ac:dyDescent="0.2">
      <c r="X308" s="386"/>
      <c r="Y308" s="421"/>
      <c r="Z308" s="421"/>
      <c r="AA308" s="421"/>
      <c r="AB308" s="421"/>
      <c r="AC308" s="421"/>
      <c r="AD308" s="421"/>
      <c r="AE308" s="421"/>
      <c r="AF308" s="421"/>
      <c r="AG308" s="421"/>
      <c r="AH308" s="421"/>
      <c r="AI308" s="421"/>
      <c r="AJ308" s="421"/>
      <c r="AK308" s="421"/>
      <c r="AL308" s="421"/>
      <c r="AM308" s="421"/>
      <c r="AN308" s="421"/>
      <c r="AO308" s="421"/>
      <c r="AP308" s="421"/>
      <c r="AQ308" s="421"/>
      <c r="AR308" s="421"/>
      <c r="AS308" s="421"/>
      <c r="AT308" s="421"/>
      <c r="AU308" s="421"/>
      <c r="AV308" s="421"/>
      <c r="AW308" s="421"/>
      <c r="AX308" s="421"/>
      <c r="AY308" s="421"/>
      <c r="AZ308" s="421"/>
      <c r="BA308" s="386"/>
      <c r="BX308" s="386"/>
      <c r="BY308" s="421"/>
      <c r="BZ308" s="421"/>
      <c r="CA308" s="421"/>
      <c r="CB308" s="421"/>
      <c r="CC308" s="421"/>
      <c r="CD308" s="421"/>
      <c r="CE308" s="421"/>
      <c r="CF308" s="421"/>
      <c r="CG308" s="421"/>
      <c r="CH308" s="421"/>
      <c r="CI308" s="421"/>
      <c r="CJ308" s="421"/>
      <c r="CK308" s="421"/>
      <c r="CL308" s="421"/>
      <c r="CM308" s="421"/>
      <c r="CN308" s="421"/>
      <c r="CO308" s="421"/>
      <c r="CP308" s="421"/>
      <c r="CQ308" s="421"/>
      <c r="CR308" s="421"/>
      <c r="CS308" s="421"/>
      <c r="CT308" s="421"/>
      <c r="CU308" s="421"/>
      <c r="CV308" s="421"/>
      <c r="CW308" s="421"/>
      <c r="CX308" s="421"/>
      <c r="CY308" s="421"/>
      <c r="CZ308" s="421"/>
    </row>
    <row r="309" s="384" customFormat="true" ht="15" customHeight="true" x14ac:dyDescent="0.2">
      <c r="X309" s="386"/>
      <c r="Y309" s="421"/>
      <c r="Z309" s="421"/>
      <c r="AA309" s="421"/>
      <c r="AB309" s="421"/>
      <c r="AC309" s="421"/>
      <c r="AD309" s="421"/>
      <c r="AE309" s="421"/>
      <c r="AF309" s="421"/>
      <c r="AG309" s="421"/>
      <c r="AH309" s="421"/>
      <c r="AI309" s="421"/>
      <c r="AJ309" s="421"/>
      <c r="AK309" s="421"/>
      <c r="AL309" s="421"/>
      <c r="AM309" s="421"/>
      <c r="AN309" s="421"/>
      <c r="AO309" s="421"/>
      <c r="AP309" s="421"/>
      <c r="AQ309" s="421"/>
      <c r="AR309" s="421"/>
      <c r="AS309" s="421"/>
      <c r="AT309" s="421"/>
      <c r="AU309" s="421"/>
      <c r="AV309" s="421"/>
      <c r="AW309" s="421"/>
      <c r="AX309" s="421"/>
      <c r="AY309" s="421"/>
      <c r="AZ309" s="421"/>
      <c r="BA309" s="386"/>
      <c r="BX309" s="386"/>
      <c r="BY309" s="421"/>
      <c r="BZ309" s="421"/>
      <c r="CA309" s="421"/>
      <c r="CB309" s="421"/>
      <c r="CC309" s="421"/>
      <c r="CD309" s="421"/>
      <c r="CE309" s="421"/>
      <c r="CF309" s="421"/>
      <c r="CG309" s="421"/>
      <c r="CH309" s="421"/>
      <c r="CI309" s="421"/>
      <c r="CJ309" s="421"/>
      <c r="CK309" s="421"/>
      <c r="CL309" s="421"/>
      <c r="CM309" s="421"/>
      <c r="CN309" s="421"/>
      <c r="CO309" s="421"/>
      <c r="CP309" s="421"/>
      <c r="CQ309" s="421"/>
      <c r="CR309" s="421"/>
      <c r="CS309" s="421"/>
      <c r="CT309" s="421"/>
      <c r="CU309" s="421"/>
      <c r="CV309" s="421"/>
      <c r="CW309" s="421"/>
      <c r="CX309" s="421"/>
      <c r="CY309" s="421"/>
      <c r="CZ309" s="421"/>
    </row>
    <row r="310" s="384" customFormat="true" ht="15" customHeight="true" x14ac:dyDescent="0.2">
      <c r="X310" s="386"/>
      <c r="Y310" s="421"/>
      <c r="Z310" s="421"/>
      <c r="AA310" s="421"/>
      <c r="AB310" s="421"/>
      <c r="AC310" s="421"/>
      <c r="AD310" s="421"/>
      <c r="AE310" s="421"/>
      <c r="AF310" s="421"/>
      <c r="AG310" s="421"/>
      <c r="AH310" s="421"/>
      <c r="AI310" s="421"/>
      <c r="AJ310" s="421"/>
      <c r="AK310" s="421"/>
      <c r="AL310" s="421"/>
      <c r="AM310" s="421"/>
      <c r="AN310" s="421"/>
      <c r="AO310" s="421"/>
      <c r="AP310" s="421"/>
      <c r="AQ310" s="421"/>
      <c r="AR310" s="421"/>
      <c r="AS310" s="421"/>
      <c r="AT310" s="421"/>
      <c r="AU310" s="421"/>
      <c r="AV310" s="421"/>
      <c r="AW310" s="421"/>
      <c r="AX310" s="421"/>
      <c r="AY310" s="421"/>
      <c r="AZ310" s="421"/>
      <c r="BA310" s="386"/>
      <c r="BX310" s="386"/>
      <c r="BY310" s="421"/>
      <c r="BZ310" s="421"/>
      <c r="CA310" s="421"/>
      <c r="CB310" s="421"/>
      <c r="CC310" s="421"/>
      <c r="CD310" s="421"/>
      <c r="CE310" s="421"/>
      <c r="CF310" s="421"/>
      <c r="CG310" s="421"/>
      <c r="CH310" s="421"/>
      <c r="CI310" s="421"/>
      <c r="CJ310" s="421"/>
      <c r="CK310" s="421"/>
      <c r="CL310" s="421"/>
      <c r="CM310" s="421"/>
      <c r="CN310" s="421"/>
      <c r="CO310" s="421"/>
      <c r="CP310" s="421"/>
      <c r="CQ310" s="421"/>
      <c r="CR310" s="421"/>
      <c r="CS310" s="421"/>
      <c r="CT310" s="421"/>
      <c r="CU310" s="421"/>
      <c r="CV310" s="421"/>
      <c r="CW310" s="421"/>
      <c r="CX310" s="421"/>
      <c r="CY310" s="421"/>
      <c r="CZ310" s="421"/>
    </row>
    <row r="311" s="384" customFormat="true" ht="15" customHeight="true" x14ac:dyDescent="0.2">
      <c r="X311" s="386"/>
      <c r="Y311" s="421"/>
      <c r="Z311" s="421"/>
      <c r="AA311" s="421"/>
      <c r="AB311" s="421"/>
      <c r="AC311" s="421"/>
      <c r="AD311" s="421"/>
      <c r="AE311" s="421"/>
      <c r="AF311" s="421"/>
      <c r="AG311" s="421"/>
      <c r="AH311" s="421"/>
      <c r="AI311" s="421"/>
      <c r="AJ311" s="421"/>
      <c r="AK311" s="421"/>
      <c r="AL311" s="421"/>
      <c r="AM311" s="421"/>
      <c r="AN311" s="421"/>
      <c r="AO311" s="421"/>
      <c r="AP311" s="421"/>
      <c r="AQ311" s="421"/>
      <c r="AR311" s="421"/>
      <c r="AS311" s="421"/>
      <c r="AT311" s="421"/>
      <c r="AU311" s="421"/>
      <c r="AV311" s="421"/>
      <c r="AW311" s="421"/>
      <c r="AX311" s="421"/>
      <c r="AY311" s="421"/>
      <c r="AZ311" s="421"/>
      <c r="BA311" s="386"/>
      <c r="BX311" s="386"/>
      <c r="BY311" s="421"/>
      <c r="BZ311" s="421"/>
      <c r="CA311" s="421"/>
      <c r="CB311" s="421"/>
      <c r="CC311" s="421"/>
      <c r="CD311" s="421"/>
      <c r="CE311" s="421"/>
      <c r="CF311" s="421"/>
      <c r="CG311" s="421"/>
      <c r="CH311" s="421"/>
      <c r="CI311" s="421"/>
      <c r="CJ311" s="421"/>
      <c r="CK311" s="421"/>
      <c r="CL311" s="421"/>
      <c r="CM311" s="421"/>
      <c r="CN311" s="421"/>
      <c r="CO311" s="421"/>
      <c r="CP311" s="421"/>
      <c r="CQ311" s="421"/>
      <c r="CR311" s="421"/>
      <c r="CS311" s="421"/>
      <c r="CT311" s="421"/>
      <c r="CU311" s="421"/>
      <c r="CV311" s="421"/>
      <c r="CW311" s="421"/>
      <c r="CX311" s="421"/>
      <c r="CY311" s="421"/>
      <c r="CZ311" s="421"/>
    </row>
    <row r="312" s="384" customFormat="true" ht="15" customHeight="true" x14ac:dyDescent="0.2">
      <c r="X312" s="386"/>
      <c r="Y312" s="421"/>
      <c r="Z312" s="421"/>
      <c r="AA312" s="421"/>
      <c r="AB312" s="421"/>
      <c r="AC312" s="421"/>
      <c r="AD312" s="421"/>
      <c r="AE312" s="421"/>
      <c r="AF312" s="421"/>
      <c r="AG312" s="421"/>
      <c r="AH312" s="421"/>
      <c r="AI312" s="421"/>
      <c r="AJ312" s="421"/>
      <c r="AK312" s="421"/>
      <c r="AL312" s="421"/>
      <c r="AM312" s="421"/>
      <c r="AN312" s="421"/>
      <c r="AO312" s="421"/>
      <c r="AP312" s="421"/>
      <c r="AQ312" s="421"/>
      <c r="AR312" s="421"/>
      <c r="AS312" s="421"/>
      <c r="AT312" s="421"/>
      <c r="AU312" s="421"/>
      <c r="AV312" s="421"/>
      <c r="AW312" s="421"/>
      <c r="AX312" s="421"/>
      <c r="AY312" s="421"/>
      <c r="AZ312" s="421"/>
      <c r="BA312" s="386"/>
      <c r="BX312" s="386"/>
      <c r="BY312" s="421"/>
      <c r="BZ312" s="421"/>
      <c r="CA312" s="421"/>
      <c r="CB312" s="421"/>
      <c r="CC312" s="421"/>
      <c r="CD312" s="421"/>
      <c r="CE312" s="421"/>
      <c r="CF312" s="421"/>
      <c r="CG312" s="421"/>
      <c r="CH312" s="421"/>
      <c r="CI312" s="421"/>
      <c r="CJ312" s="421"/>
      <c r="CK312" s="421"/>
      <c r="CL312" s="421"/>
      <c r="CM312" s="421"/>
      <c r="CN312" s="421"/>
      <c r="CO312" s="421"/>
      <c r="CP312" s="421"/>
      <c r="CQ312" s="421"/>
      <c r="CR312" s="421"/>
      <c r="CS312" s="421"/>
      <c r="CT312" s="421"/>
      <c r="CU312" s="421"/>
      <c r="CV312" s="421"/>
      <c r="CW312" s="421"/>
      <c r="CX312" s="421"/>
      <c r="CY312" s="421"/>
      <c r="CZ312" s="421"/>
    </row>
    <row r="313" s="384" customFormat="true" ht="15" customHeight="true" x14ac:dyDescent="0.2">
      <c r="X313" s="386"/>
      <c r="Y313" s="421"/>
      <c r="Z313" s="421"/>
      <c r="AA313" s="421"/>
      <c r="AB313" s="421"/>
      <c r="AC313" s="421"/>
      <c r="AD313" s="421"/>
      <c r="AE313" s="421"/>
      <c r="AF313" s="421"/>
      <c r="AG313" s="421"/>
      <c r="AH313" s="421"/>
      <c r="AI313" s="421"/>
      <c r="AJ313" s="421"/>
      <c r="AK313" s="421"/>
      <c r="AL313" s="421"/>
      <c r="AM313" s="421"/>
      <c r="AN313" s="421"/>
      <c r="AO313" s="421"/>
      <c r="AP313" s="421"/>
      <c r="AQ313" s="421"/>
      <c r="AR313" s="421"/>
      <c r="AS313" s="421"/>
      <c r="AT313" s="421"/>
      <c r="AU313" s="421"/>
      <c r="AV313" s="421"/>
      <c r="AW313" s="421"/>
      <c r="AX313" s="421"/>
      <c r="AY313" s="421"/>
      <c r="AZ313" s="421"/>
      <c r="BA313" s="386"/>
      <c r="BX313" s="386"/>
      <c r="BY313" s="421"/>
      <c r="BZ313" s="421"/>
      <c r="CA313" s="421"/>
      <c r="CB313" s="421"/>
      <c r="CC313" s="421"/>
      <c r="CD313" s="421"/>
      <c r="CE313" s="421"/>
      <c r="CF313" s="421"/>
      <c r="CG313" s="421"/>
      <c r="CH313" s="421"/>
      <c r="CI313" s="421"/>
      <c r="CJ313" s="421"/>
      <c r="CK313" s="421"/>
      <c r="CL313" s="421"/>
      <c r="CM313" s="421"/>
      <c r="CN313" s="421"/>
      <c r="CO313" s="421"/>
      <c r="CP313" s="421"/>
      <c r="CQ313" s="421"/>
      <c r="CR313" s="421"/>
      <c r="CS313" s="421"/>
      <c r="CT313" s="421"/>
      <c r="CU313" s="421"/>
      <c r="CV313" s="421"/>
      <c r="CW313" s="421"/>
      <c r="CX313" s="421"/>
      <c r="CY313" s="421"/>
      <c r="CZ313" s="421"/>
    </row>
    <row r="314" s="384" customFormat="true" ht="15" customHeight="true" x14ac:dyDescent="0.2">
      <c r="X314" s="386"/>
      <c r="Y314" s="421"/>
      <c r="Z314" s="421"/>
      <c r="AA314" s="421"/>
      <c r="AB314" s="421"/>
      <c r="AC314" s="421"/>
      <c r="AD314" s="421"/>
      <c r="AE314" s="421"/>
      <c r="AF314" s="421"/>
      <c r="AG314" s="421"/>
      <c r="AH314" s="421"/>
      <c r="AI314" s="421"/>
      <c r="AJ314" s="421"/>
      <c r="AK314" s="421"/>
      <c r="AL314" s="421"/>
      <c r="AM314" s="421"/>
      <c r="AN314" s="421"/>
      <c r="AO314" s="421"/>
      <c r="AP314" s="421"/>
      <c r="AQ314" s="421"/>
      <c r="AR314" s="421"/>
      <c r="AS314" s="421"/>
      <c r="AT314" s="421"/>
      <c r="AU314" s="421"/>
      <c r="AV314" s="421"/>
      <c r="AW314" s="421"/>
      <c r="AX314" s="421"/>
      <c r="AY314" s="421"/>
      <c r="AZ314" s="421"/>
      <c r="BA314" s="386"/>
      <c r="BX314" s="386"/>
      <c r="BY314" s="421"/>
      <c r="BZ314" s="421"/>
      <c r="CA314" s="421"/>
      <c r="CB314" s="421"/>
      <c r="CC314" s="421"/>
      <c r="CD314" s="421"/>
      <c r="CE314" s="421"/>
      <c r="CF314" s="421"/>
      <c r="CG314" s="421"/>
      <c r="CH314" s="421"/>
      <c r="CI314" s="421"/>
      <c r="CJ314" s="421"/>
      <c r="CK314" s="421"/>
      <c r="CL314" s="421"/>
      <c r="CM314" s="421"/>
      <c r="CN314" s="421"/>
      <c r="CO314" s="421"/>
      <c r="CP314" s="421"/>
      <c r="CQ314" s="421"/>
      <c r="CR314" s="421"/>
      <c r="CS314" s="421"/>
      <c r="CT314" s="421"/>
      <c r="CU314" s="421"/>
      <c r="CV314" s="421"/>
      <c r="CW314" s="421"/>
      <c r="CX314" s="421"/>
      <c r="CY314" s="421"/>
      <c r="CZ314" s="421"/>
    </row>
    <row r="315" s="384" customFormat="true" ht="15" customHeight="true" x14ac:dyDescent="0.2">
      <c r="X315" s="386"/>
      <c r="Y315" s="421"/>
      <c r="Z315" s="421"/>
      <c r="AA315" s="421"/>
      <c r="AB315" s="421"/>
      <c r="AC315" s="421"/>
      <c r="AD315" s="421"/>
      <c r="AE315" s="421"/>
      <c r="AF315" s="421"/>
      <c r="AG315" s="421"/>
      <c r="AH315" s="421"/>
      <c r="AI315" s="421"/>
      <c r="AJ315" s="421"/>
      <c r="AK315" s="421"/>
      <c r="AL315" s="421"/>
      <c r="AM315" s="421"/>
      <c r="AN315" s="421"/>
      <c r="AO315" s="421"/>
      <c r="AP315" s="421"/>
      <c r="AQ315" s="421"/>
      <c r="AR315" s="421"/>
      <c r="AS315" s="421"/>
      <c r="AT315" s="421"/>
      <c r="AU315" s="421"/>
      <c r="AV315" s="421"/>
      <c r="AW315" s="421"/>
      <c r="AX315" s="421"/>
      <c r="AY315" s="421"/>
      <c r="AZ315" s="421"/>
      <c r="BA315" s="386"/>
      <c r="BX315" s="386"/>
      <c r="BY315" s="421"/>
      <c r="BZ315" s="421"/>
      <c r="CA315" s="421"/>
      <c r="CB315" s="421"/>
      <c r="CC315" s="421"/>
      <c r="CD315" s="421"/>
      <c r="CE315" s="421"/>
      <c r="CF315" s="421"/>
      <c r="CG315" s="421"/>
      <c r="CH315" s="421"/>
      <c r="CI315" s="421"/>
      <c r="CJ315" s="421"/>
      <c r="CK315" s="421"/>
      <c r="CL315" s="421"/>
      <c r="CM315" s="421"/>
      <c r="CN315" s="421"/>
      <c r="CO315" s="421"/>
      <c r="CP315" s="421"/>
      <c r="CQ315" s="421"/>
      <c r="CR315" s="421"/>
      <c r="CS315" s="421"/>
      <c r="CT315" s="421"/>
      <c r="CU315" s="421"/>
      <c r="CV315" s="421"/>
      <c r="CW315" s="421"/>
      <c r="CX315" s="421"/>
      <c r="CY315" s="421"/>
      <c r="CZ315" s="421"/>
    </row>
    <row r="316" s="384" customFormat="true" ht="15" customHeight="true" x14ac:dyDescent="0.2">
      <c r="X316" s="386"/>
      <c r="Y316" s="421"/>
      <c r="Z316" s="421"/>
      <c r="AA316" s="421"/>
      <c r="AB316" s="421"/>
      <c r="AC316" s="421"/>
      <c r="AD316" s="421"/>
      <c r="AE316" s="421"/>
      <c r="AF316" s="421"/>
      <c r="AG316" s="421"/>
      <c r="AH316" s="421"/>
      <c r="AI316" s="421"/>
      <c r="AJ316" s="421"/>
      <c r="AK316" s="421"/>
      <c r="AL316" s="421"/>
      <c r="AM316" s="421"/>
      <c r="AN316" s="421"/>
      <c r="AO316" s="421"/>
      <c r="AP316" s="421"/>
      <c r="AQ316" s="421"/>
      <c r="AR316" s="421"/>
      <c r="AS316" s="421"/>
      <c r="AT316" s="421"/>
      <c r="AU316" s="421"/>
      <c r="AV316" s="421"/>
      <c r="AW316" s="421"/>
      <c r="AX316" s="421"/>
      <c r="AY316" s="421"/>
      <c r="AZ316" s="421"/>
      <c r="BA316" s="386"/>
      <c r="BX316" s="386"/>
      <c r="BY316" s="421"/>
      <c r="BZ316" s="421"/>
      <c r="CA316" s="421"/>
      <c r="CB316" s="421"/>
      <c r="CC316" s="421"/>
      <c r="CD316" s="421"/>
      <c r="CE316" s="421"/>
      <c r="CF316" s="421"/>
      <c r="CG316" s="421"/>
      <c r="CH316" s="421"/>
      <c r="CI316" s="421"/>
      <c r="CJ316" s="421"/>
      <c r="CK316" s="421"/>
      <c r="CL316" s="421"/>
      <c r="CM316" s="421"/>
      <c r="CN316" s="421"/>
      <c r="CO316" s="421"/>
      <c r="CP316" s="421"/>
      <c r="CQ316" s="421"/>
      <c r="CR316" s="421"/>
      <c r="CS316" s="421"/>
      <c r="CT316" s="421"/>
      <c r="CU316" s="421"/>
      <c r="CV316" s="421"/>
      <c r="CW316" s="421"/>
      <c r="CX316" s="421"/>
      <c r="CY316" s="421"/>
      <c r="CZ316" s="421"/>
    </row>
    <row r="317" s="384" customFormat="true" ht="15" customHeight="true" x14ac:dyDescent="0.2">
      <c r="X317" s="386"/>
      <c r="Y317" s="421"/>
      <c r="Z317" s="421"/>
      <c r="AA317" s="421"/>
      <c r="AB317" s="421"/>
      <c r="AC317" s="421"/>
      <c r="AD317" s="421"/>
      <c r="AE317" s="421"/>
      <c r="AF317" s="421"/>
      <c r="AG317" s="421"/>
      <c r="AH317" s="421"/>
      <c r="AI317" s="421"/>
      <c r="AJ317" s="421"/>
      <c r="AK317" s="421"/>
      <c r="AL317" s="421"/>
      <c r="AM317" s="421"/>
      <c r="AN317" s="421"/>
      <c r="AO317" s="421"/>
      <c r="AP317" s="421"/>
      <c r="AQ317" s="421"/>
      <c r="AR317" s="421"/>
      <c r="AS317" s="421"/>
      <c r="AT317" s="421"/>
      <c r="AU317" s="421"/>
      <c r="AV317" s="421"/>
      <c r="AW317" s="421"/>
      <c r="AX317" s="421"/>
      <c r="AY317" s="421"/>
      <c r="AZ317" s="421"/>
      <c r="BA317" s="386"/>
      <c r="BX317" s="386"/>
      <c r="BY317" s="421"/>
      <c r="BZ317" s="421"/>
      <c r="CA317" s="421"/>
      <c r="CB317" s="421"/>
      <c r="CC317" s="421"/>
      <c r="CD317" s="421"/>
      <c r="CE317" s="421"/>
      <c r="CF317" s="421"/>
      <c r="CG317" s="421"/>
      <c r="CH317" s="421"/>
      <c r="CI317" s="421"/>
      <c r="CJ317" s="421"/>
      <c r="CK317" s="421"/>
      <c r="CL317" s="421"/>
      <c r="CM317" s="421"/>
      <c r="CN317" s="421"/>
      <c r="CO317" s="421"/>
      <c r="CP317" s="421"/>
      <c r="CQ317" s="421"/>
      <c r="CR317" s="421"/>
      <c r="CS317" s="421"/>
      <c r="CT317" s="421"/>
      <c r="CU317" s="421"/>
      <c r="CV317" s="421"/>
      <c r="CW317" s="421"/>
      <c r="CX317" s="421"/>
      <c r="CY317" s="421"/>
      <c r="CZ317" s="421"/>
    </row>
    <row r="318" s="384" customFormat="true" ht="15" customHeight="true" x14ac:dyDescent="0.2">
      <c r="X318" s="386"/>
      <c r="Y318" s="421"/>
      <c r="Z318" s="421"/>
      <c r="AA318" s="421"/>
      <c r="AB318" s="421"/>
      <c r="AC318" s="421"/>
      <c r="AD318" s="421"/>
      <c r="AE318" s="421"/>
      <c r="AF318" s="421"/>
      <c r="AG318" s="421"/>
      <c r="AH318" s="421"/>
      <c r="AI318" s="421"/>
      <c r="AJ318" s="421"/>
      <c r="AK318" s="421"/>
      <c r="AL318" s="421"/>
      <c r="AM318" s="421"/>
      <c r="AN318" s="421"/>
      <c r="AO318" s="421"/>
      <c r="AP318" s="421"/>
      <c r="AQ318" s="421"/>
      <c r="AR318" s="421"/>
      <c r="AS318" s="421"/>
      <c r="AT318" s="421"/>
      <c r="AU318" s="421"/>
      <c r="AV318" s="421"/>
      <c r="AW318" s="421"/>
      <c r="AX318" s="421"/>
      <c r="AY318" s="421"/>
      <c r="AZ318" s="421"/>
      <c r="BA318" s="386"/>
      <c r="BX318" s="386"/>
      <c r="BY318" s="421"/>
      <c r="BZ318" s="421"/>
      <c r="CA318" s="421"/>
      <c r="CB318" s="421"/>
      <c r="CC318" s="421"/>
      <c r="CD318" s="421"/>
      <c r="CE318" s="421"/>
      <c r="CF318" s="421"/>
      <c r="CG318" s="421"/>
      <c r="CH318" s="421"/>
      <c r="CI318" s="421"/>
      <c r="CJ318" s="421"/>
      <c r="CK318" s="421"/>
      <c r="CL318" s="421"/>
      <c r="CM318" s="421"/>
      <c r="CN318" s="421"/>
      <c r="CO318" s="421"/>
      <c r="CP318" s="421"/>
      <c r="CQ318" s="421"/>
      <c r="CR318" s="421"/>
      <c r="CS318" s="421"/>
      <c r="CT318" s="421"/>
      <c r="CU318" s="421"/>
      <c r="CV318" s="421"/>
      <c r="CW318" s="421"/>
      <c r="CX318" s="421"/>
      <c r="CY318" s="421"/>
      <c r="CZ318" s="421"/>
    </row>
    <row r="319" s="384" customFormat="true" ht="15" customHeight="true" x14ac:dyDescent="0.2">
      <c r="X319" s="386"/>
      <c r="Y319" s="421"/>
      <c r="Z319" s="421"/>
      <c r="AA319" s="421"/>
      <c r="AB319" s="421"/>
      <c r="AC319" s="421"/>
      <c r="AD319" s="421"/>
      <c r="AE319" s="421"/>
      <c r="AF319" s="421"/>
      <c r="AG319" s="421"/>
      <c r="AH319" s="421"/>
      <c r="AI319" s="421"/>
      <c r="AJ319" s="421"/>
      <c r="AK319" s="421"/>
      <c r="AL319" s="421"/>
      <c r="AM319" s="421"/>
      <c r="AN319" s="421"/>
      <c r="AO319" s="421"/>
      <c r="AP319" s="421"/>
      <c r="AQ319" s="421"/>
      <c r="AR319" s="421"/>
      <c r="AS319" s="421"/>
      <c r="AT319" s="421"/>
      <c r="AU319" s="421"/>
      <c r="AV319" s="421"/>
      <c r="AW319" s="421"/>
      <c r="AX319" s="421"/>
      <c r="AY319" s="421"/>
      <c r="AZ319" s="421"/>
      <c r="BA319" s="386"/>
      <c r="BX319" s="386"/>
      <c r="BY319" s="421"/>
      <c r="BZ319" s="421"/>
      <c r="CA319" s="421"/>
      <c r="CB319" s="421"/>
      <c r="CC319" s="421"/>
      <c r="CD319" s="421"/>
      <c r="CE319" s="421"/>
      <c r="CF319" s="421"/>
      <c r="CG319" s="421"/>
      <c r="CH319" s="421"/>
      <c r="CI319" s="421"/>
      <c r="CJ319" s="421"/>
      <c r="CK319" s="421"/>
      <c r="CL319" s="421"/>
      <c r="CM319" s="421"/>
      <c r="CN319" s="421"/>
      <c r="CO319" s="421"/>
      <c r="CP319" s="421"/>
      <c r="CQ319" s="421"/>
      <c r="CR319" s="421"/>
      <c r="CS319" s="421"/>
      <c r="CT319" s="421"/>
      <c r="CU319" s="421"/>
      <c r="CV319" s="421"/>
      <c r="CW319" s="421"/>
      <c r="CX319" s="421"/>
      <c r="CY319" s="421"/>
      <c r="CZ319" s="421"/>
    </row>
    <row r="320" s="384" customFormat="true" ht="15" customHeight="true" x14ac:dyDescent="0.2">
      <c r="X320" s="386"/>
      <c r="Y320" s="421"/>
      <c r="Z320" s="421"/>
      <c r="AA320" s="421"/>
      <c r="AB320" s="421"/>
      <c r="AC320" s="421"/>
      <c r="AD320" s="421"/>
      <c r="AE320" s="421"/>
      <c r="AF320" s="421"/>
      <c r="AG320" s="421"/>
      <c r="AH320" s="421"/>
      <c r="AI320" s="421"/>
      <c r="AJ320" s="421"/>
      <c r="AK320" s="421"/>
      <c r="AL320" s="421"/>
      <c r="AM320" s="421"/>
      <c r="AN320" s="421"/>
      <c r="AO320" s="421"/>
      <c r="AP320" s="421"/>
      <c r="AQ320" s="421"/>
      <c r="AR320" s="421"/>
      <c r="AS320" s="421"/>
      <c r="AT320" s="421"/>
      <c r="AU320" s="421"/>
      <c r="AV320" s="421"/>
      <c r="AW320" s="421"/>
      <c r="AX320" s="421"/>
      <c r="AY320" s="421"/>
      <c r="AZ320" s="421"/>
      <c r="BA320" s="386"/>
      <c r="BX320" s="386"/>
      <c r="BY320" s="421"/>
      <c r="BZ320" s="421"/>
      <c r="CA320" s="421"/>
      <c r="CB320" s="421"/>
      <c r="CC320" s="421"/>
      <c r="CD320" s="421"/>
      <c r="CE320" s="421"/>
      <c r="CF320" s="421"/>
      <c r="CG320" s="421"/>
      <c r="CH320" s="421"/>
      <c r="CI320" s="421"/>
      <c r="CJ320" s="421"/>
      <c r="CK320" s="421"/>
      <c r="CL320" s="421"/>
      <c r="CM320" s="421"/>
      <c r="CN320" s="421"/>
      <c r="CO320" s="421"/>
      <c r="CP320" s="421"/>
      <c r="CQ320" s="421"/>
      <c r="CR320" s="421"/>
      <c r="CS320" s="421"/>
      <c r="CT320" s="421"/>
      <c r="CU320" s="421"/>
      <c r="CV320" s="421"/>
      <c r="CW320" s="421"/>
      <c r="CX320" s="421"/>
      <c r="CY320" s="421"/>
      <c r="CZ320" s="421"/>
    </row>
    <row r="321" s="384" customFormat="true" ht="15" customHeight="true" x14ac:dyDescent="0.2">
      <c r="X321" s="386"/>
      <c r="Y321" s="421"/>
      <c r="Z321" s="421"/>
      <c r="AA321" s="421"/>
      <c r="AB321" s="421"/>
      <c r="AC321" s="421"/>
      <c r="AD321" s="421"/>
      <c r="AE321" s="421"/>
      <c r="AF321" s="421"/>
      <c r="AG321" s="421"/>
      <c r="AH321" s="421"/>
      <c r="AI321" s="421"/>
      <c r="AJ321" s="421"/>
      <c r="AK321" s="421"/>
      <c r="AL321" s="421"/>
      <c r="AM321" s="421"/>
      <c r="AN321" s="421"/>
      <c r="AO321" s="421"/>
      <c r="AP321" s="421"/>
      <c r="AQ321" s="421"/>
      <c r="AR321" s="421"/>
      <c r="AS321" s="421"/>
      <c r="AT321" s="421"/>
      <c r="AU321" s="421"/>
      <c r="AV321" s="421"/>
      <c r="AW321" s="421"/>
      <c r="AX321" s="421"/>
      <c r="AY321" s="421"/>
      <c r="AZ321" s="421"/>
      <c r="BA321" s="386"/>
      <c r="BX321" s="386"/>
      <c r="BY321" s="421"/>
      <c r="BZ321" s="421"/>
      <c r="CA321" s="421"/>
      <c r="CB321" s="421"/>
      <c r="CC321" s="421"/>
      <c r="CD321" s="421"/>
      <c r="CE321" s="421"/>
      <c r="CF321" s="421"/>
      <c r="CG321" s="421"/>
      <c r="CH321" s="421"/>
      <c r="CI321" s="421"/>
      <c r="CJ321" s="421"/>
      <c r="CK321" s="421"/>
      <c r="CL321" s="421"/>
      <c r="CM321" s="421"/>
      <c r="CN321" s="421"/>
      <c r="CO321" s="421"/>
      <c r="CP321" s="421"/>
      <c r="CQ321" s="421"/>
      <c r="CR321" s="421"/>
      <c r="CS321" s="421"/>
      <c r="CT321" s="421"/>
      <c r="CU321" s="421"/>
      <c r="CV321" s="421"/>
      <c r="CW321" s="421"/>
      <c r="CX321" s="421"/>
      <c r="CY321" s="421"/>
      <c r="CZ321" s="421"/>
    </row>
    <row r="322" s="384" customFormat="true" ht="15" customHeight="true" x14ac:dyDescent="0.2">
      <c r="X322" s="386"/>
      <c r="Y322" s="421"/>
      <c r="Z322" s="421"/>
      <c r="AA322" s="421"/>
      <c r="AB322" s="421"/>
      <c r="AC322" s="421"/>
      <c r="AD322" s="421"/>
      <c r="AE322" s="421"/>
      <c r="AF322" s="421"/>
      <c r="AG322" s="421"/>
      <c r="AH322" s="421"/>
      <c r="AI322" s="421"/>
      <c r="AJ322" s="421"/>
      <c r="AK322" s="421"/>
      <c r="AL322" s="421"/>
      <c r="AM322" s="421"/>
      <c r="AN322" s="421"/>
      <c r="AO322" s="421"/>
      <c r="AP322" s="421"/>
      <c r="AQ322" s="421"/>
      <c r="AR322" s="421"/>
      <c r="AS322" s="421"/>
      <c r="AT322" s="421"/>
      <c r="AU322" s="421"/>
      <c r="AV322" s="421"/>
      <c r="AW322" s="421"/>
      <c r="AX322" s="421"/>
      <c r="AY322" s="421"/>
      <c r="AZ322" s="421"/>
      <c r="BA322" s="386"/>
      <c r="BX322" s="386"/>
      <c r="BY322" s="421"/>
      <c r="BZ322" s="421"/>
      <c r="CA322" s="421"/>
      <c r="CB322" s="421"/>
      <c r="CC322" s="421"/>
      <c r="CD322" s="421"/>
      <c r="CE322" s="421"/>
      <c r="CF322" s="421"/>
      <c r="CG322" s="421"/>
      <c r="CH322" s="421"/>
      <c r="CI322" s="421"/>
      <c r="CJ322" s="421"/>
      <c r="CK322" s="421"/>
      <c r="CL322" s="421"/>
      <c r="CM322" s="421"/>
      <c r="CN322" s="421"/>
      <c r="CO322" s="421"/>
      <c r="CP322" s="421"/>
      <c r="CQ322" s="421"/>
      <c r="CR322" s="421"/>
      <c r="CS322" s="421"/>
      <c r="CT322" s="421"/>
      <c r="CU322" s="421"/>
      <c r="CV322" s="421"/>
      <c r="CW322" s="421"/>
      <c r="CX322" s="421"/>
      <c r="CY322" s="421"/>
      <c r="CZ322" s="421"/>
    </row>
    <row r="323" s="384" customFormat="true" ht="15" customHeight="true" x14ac:dyDescent="0.2">
      <c r="X323" s="386"/>
      <c r="Y323" s="421"/>
      <c r="Z323" s="421"/>
      <c r="AA323" s="421"/>
      <c r="AB323" s="421"/>
      <c r="AC323" s="421"/>
      <c r="AD323" s="421"/>
      <c r="AE323" s="421"/>
      <c r="AF323" s="421"/>
      <c r="AG323" s="421"/>
      <c r="AH323" s="421"/>
      <c r="AI323" s="421"/>
      <c r="AJ323" s="421"/>
      <c r="AK323" s="421"/>
      <c r="AL323" s="421"/>
      <c r="AM323" s="421"/>
      <c r="AN323" s="421"/>
      <c r="AO323" s="421"/>
      <c r="AP323" s="421"/>
      <c r="AQ323" s="421"/>
      <c r="AR323" s="421"/>
      <c r="AS323" s="421"/>
      <c r="AT323" s="421"/>
      <c r="AU323" s="421"/>
      <c r="AV323" s="421"/>
      <c r="AW323" s="421"/>
      <c r="AX323" s="421"/>
      <c r="AY323" s="421"/>
      <c r="AZ323" s="421"/>
      <c r="BA323" s="386"/>
      <c r="BX323" s="386"/>
      <c r="BY323" s="421"/>
      <c r="BZ323" s="421"/>
      <c r="CA323" s="421"/>
      <c r="CB323" s="421"/>
      <c r="CC323" s="421"/>
      <c r="CD323" s="421"/>
      <c r="CE323" s="421"/>
      <c r="CF323" s="421"/>
      <c r="CG323" s="421"/>
      <c r="CH323" s="421"/>
      <c r="CI323" s="421"/>
      <c r="CJ323" s="421"/>
      <c r="CK323" s="421"/>
      <c r="CL323" s="421"/>
      <c r="CM323" s="421"/>
      <c r="CN323" s="421"/>
      <c r="CO323" s="421"/>
      <c r="CP323" s="421"/>
      <c r="CQ323" s="421"/>
      <c r="CR323" s="421"/>
      <c r="CS323" s="421"/>
      <c r="CT323" s="421"/>
      <c r="CU323" s="421"/>
      <c r="CV323" s="421"/>
      <c r="CW323" s="421"/>
      <c r="CX323" s="421"/>
      <c r="CY323" s="421"/>
      <c r="CZ323" s="421"/>
    </row>
    <row r="324" s="384" customFormat="true" ht="15" customHeight="true" x14ac:dyDescent="0.2">
      <c r="X324" s="386"/>
      <c r="Y324" s="421"/>
      <c r="Z324" s="421"/>
      <c r="AA324" s="421"/>
      <c r="AB324" s="421"/>
      <c r="AC324" s="421"/>
      <c r="AD324" s="421"/>
      <c r="AE324" s="421"/>
      <c r="AF324" s="421"/>
      <c r="AG324" s="421"/>
      <c r="AH324" s="421"/>
      <c r="AI324" s="421"/>
      <c r="AJ324" s="421"/>
      <c r="AK324" s="421"/>
      <c r="AL324" s="421"/>
      <c r="AM324" s="421"/>
      <c r="AN324" s="421"/>
      <c r="AO324" s="421"/>
      <c r="AP324" s="421"/>
      <c r="AQ324" s="421"/>
      <c r="AR324" s="421"/>
      <c r="AS324" s="421"/>
      <c r="AT324" s="421"/>
      <c r="AU324" s="421"/>
      <c r="AV324" s="421"/>
      <c r="AW324" s="421"/>
      <c r="AX324" s="421"/>
      <c r="AY324" s="421"/>
      <c r="AZ324" s="421"/>
      <c r="BA324" s="386"/>
      <c r="BX324" s="386"/>
      <c r="BY324" s="421"/>
      <c r="BZ324" s="421"/>
      <c r="CA324" s="421"/>
      <c r="CB324" s="421"/>
      <c r="CC324" s="421"/>
      <c r="CD324" s="421"/>
      <c r="CE324" s="421"/>
      <c r="CF324" s="421"/>
      <c r="CG324" s="421"/>
      <c r="CH324" s="421"/>
      <c r="CI324" s="421"/>
      <c r="CJ324" s="421"/>
      <c r="CK324" s="421"/>
      <c r="CL324" s="421"/>
      <c r="CM324" s="421"/>
      <c r="CN324" s="421"/>
      <c r="CO324" s="421"/>
      <c r="CP324" s="421"/>
      <c r="CQ324" s="421"/>
      <c r="CR324" s="421"/>
      <c r="CS324" s="421"/>
      <c r="CT324" s="421"/>
      <c r="CU324" s="421"/>
      <c r="CV324" s="421"/>
      <c r="CW324" s="421"/>
      <c r="CX324" s="421"/>
      <c r="CY324" s="421"/>
      <c r="CZ324" s="421"/>
    </row>
    <row r="325" s="384" customFormat="true" ht="15" customHeight="true" x14ac:dyDescent="0.2">
      <c r="X325" s="386"/>
      <c r="Y325" s="421"/>
      <c r="Z325" s="421"/>
      <c r="AA325" s="421"/>
      <c r="AB325" s="421"/>
      <c r="AC325" s="421"/>
      <c r="AD325" s="421"/>
      <c r="AE325" s="421"/>
      <c r="AF325" s="421"/>
      <c r="AG325" s="421"/>
      <c r="AH325" s="421"/>
      <c r="AI325" s="421"/>
      <c r="AJ325" s="421"/>
      <c r="AK325" s="421"/>
      <c r="AL325" s="421"/>
      <c r="AM325" s="421"/>
      <c r="AN325" s="421"/>
      <c r="AO325" s="421"/>
      <c r="AP325" s="421"/>
      <c r="AQ325" s="421"/>
      <c r="AR325" s="421"/>
      <c r="AS325" s="421"/>
      <c r="AT325" s="421"/>
      <c r="AU325" s="421"/>
      <c r="AV325" s="421"/>
      <c r="AW325" s="421"/>
      <c r="AX325" s="421"/>
      <c r="AY325" s="421"/>
      <c r="AZ325" s="421"/>
      <c r="BA325" s="386"/>
      <c r="BX325" s="386"/>
      <c r="BY325" s="421"/>
      <c r="BZ325" s="421"/>
      <c r="CA325" s="421"/>
      <c r="CB325" s="421"/>
      <c r="CC325" s="421"/>
      <c r="CD325" s="421"/>
      <c r="CE325" s="421"/>
      <c r="CF325" s="421"/>
      <c r="CG325" s="421"/>
      <c r="CH325" s="421"/>
      <c r="CI325" s="421"/>
      <c r="CJ325" s="421"/>
      <c r="CK325" s="421"/>
      <c r="CL325" s="421"/>
      <c r="CM325" s="421"/>
      <c r="CN325" s="421"/>
      <c r="CO325" s="421"/>
      <c r="CP325" s="421"/>
      <c r="CQ325" s="421"/>
      <c r="CR325" s="421"/>
      <c r="CS325" s="421"/>
      <c r="CT325" s="421"/>
      <c r="CU325" s="421"/>
      <c r="CV325" s="421"/>
      <c r="CW325" s="421"/>
      <c r="CX325" s="421"/>
      <c r="CY325" s="421"/>
      <c r="CZ325" s="421"/>
    </row>
    <row r="326" s="384" customFormat="true" ht="15" customHeight="true" x14ac:dyDescent="0.2">
      <c r="X326" s="386"/>
      <c r="Y326" s="421"/>
      <c r="Z326" s="421"/>
      <c r="AA326" s="421"/>
      <c r="AB326" s="421"/>
      <c r="AC326" s="421"/>
      <c r="AD326" s="421"/>
      <c r="AE326" s="421"/>
      <c r="AF326" s="421"/>
      <c r="AG326" s="421"/>
      <c r="AH326" s="421"/>
      <c r="AI326" s="421"/>
      <c r="AJ326" s="421"/>
      <c r="AK326" s="421"/>
      <c r="AL326" s="421"/>
      <c r="AM326" s="421"/>
      <c r="AN326" s="421"/>
      <c r="AO326" s="421"/>
      <c r="AP326" s="421"/>
      <c r="AQ326" s="421"/>
      <c r="AR326" s="421"/>
      <c r="AS326" s="421"/>
      <c r="AT326" s="421"/>
      <c r="AU326" s="421"/>
      <c r="AV326" s="421"/>
      <c r="AW326" s="421"/>
      <c r="AX326" s="421"/>
      <c r="AY326" s="421"/>
      <c r="AZ326" s="421"/>
      <c r="BA326" s="386"/>
      <c r="BX326" s="386"/>
      <c r="BY326" s="421"/>
      <c r="BZ326" s="421"/>
      <c r="CA326" s="421"/>
      <c r="CB326" s="421"/>
      <c r="CC326" s="421"/>
      <c r="CD326" s="421"/>
      <c r="CE326" s="421"/>
      <c r="CF326" s="421"/>
      <c r="CG326" s="421"/>
      <c r="CH326" s="421"/>
      <c r="CI326" s="421"/>
      <c r="CJ326" s="421"/>
      <c r="CK326" s="421"/>
      <c r="CL326" s="421"/>
      <c r="CM326" s="421"/>
      <c r="CN326" s="421"/>
      <c r="CO326" s="421"/>
      <c r="CP326" s="421"/>
      <c r="CQ326" s="421"/>
      <c r="CR326" s="421"/>
      <c r="CS326" s="421"/>
      <c r="CT326" s="421"/>
      <c r="CU326" s="421"/>
      <c r="CV326" s="421"/>
      <c r="CW326" s="421"/>
      <c r="CX326" s="421"/>
      <c r="CY326" s="421"/>
      <c r="CZ326" s="421"/>
    </row>
    <row r="327" s="384" customFormat="true" ht="15" customHeight="true" x14ac:dyDescent="0.2">
      <c r="X327" s="386"/>
      <c r="Y327" s="421"/>
      <c r="Z327" s="421"/>
      <c r="AA327" s="421"/>
      <c r="AB327" s="421"/>
      <c r="AC327" s="421"/>
      <c r="AD327" s="421"/>
      <c r="AE327" s="421"/>
      <c r="AF327" s="421"/>
      <c r="AG327" s="421"/>
      <c r="AH327" s="421"/>
      <c r="AI327" s="421"/>
      <c r="AJ327" s="421"/>
      <c r="AK327" s="421"/>
      <c r="AL327" s="421"/>
      <c r="AM327" s="421"/>
      <c r="AN327" s="421"/>
      <c r="AO327" s="421"/>
      <c r="AP327" s="421"/>
      <c r="AQ327" s="421"/>
      <c r="AR327" s="421"/>
      <c r="AS327" s="421"/>
      <c r="AT327" s="421"/>
      <c r="AU327" s="421"/>
      <c r="AV327" s="421"/>
      <c r="AW327" s="421"/>
      <c r="AX327" s="421"/>
      <c r="AY327" s="421"/>
      <c r="AZ327" s="421"/>
      <c r="BA327" s="386"/>
      <c r="BX327" s="386"/>
      <c r="BY327" s="421"/>
      <c r="BZ327" s="421"/>
      <c r="CA327" s="421"/>
      <c r="CB327" s="421"/>
      <c r="CC327" s="421"/>
      <c r="CD327" s="421"/>
      <c r="CE327" s="421"/>
      <c r="CF327" s="421"/>
      <c r="CG327" s="421"/>
      <c r="CH327" s="421"/>
      <c r="CI327" s="421"/>
      <c r="CJ327" s="421"/>
      <c r="CK327" s="421"/>
      <c r="CL327" s="421"/>
      <c r="CM327" s="421"/>
      <c r="CN327" s="421"/>
      <c r="CO327" s="421"/>
      <c r="CP327" s="421"/>
      <c r="CQ327" s="421"/>
      <c r="CR327" s="421"/>
      <c r="CS327" s="421"/>
      <c r="CT327" s="421"/>
      <c r="CU327" s="421"/>
      <c r="CV327" s="421"/>
      <c r="CW327" s="421"/>
      <c r="CX327" s="421"/>
      <c r="CY327" s="421"/>
      <c r="CZ327" s="421"/>
    </row>
    <row r="328" s="384" customFormat="true" ht="15" customHeight="true" x14ac:dyDescent="0.2">
      <c r="X328" s="386"/>
      <c r="Y328" s="421"/>
      <c r="Z328" s="421"/>
      <c r="AA328" s="421"/>
      <c r="AB328" s="421"/>
      <c r="AC328" s="421"/>
      <c r="AD328" s="421"/>
      <c r="AE328" s="421"/>
      <c r="AF328" s="421"/>
      <c r="AG328" s="421"/>
      <c r="AH328" s="421"/>
      <c r="AI328" s="421"/>
      <c r="AJ328" s="421"/>
      <c r="AK328" s="421"/>
      <c r="AL328" s="421"/>
      <c r="AM328" s="421"/>
      <c r="AN328" s="421"/>
      <c r="AO328" s="421"/>
      <c r="AP328" s="421"/>
      <c r="AQ328" s="421"/>
      <c r="AR328" s="421"/>
      <c r="AS328" s="421"/>
      <c r="AT328" s="421"/>
      <c r="AU328" s="421"/>
      <c r="AV328" s="421"/>
      <c r="AW328" s="421"/>
      <c r="AX328" s="421"/>
      <c r="AY328" s="421"/>
      <c r="AZ328" s="421"/>
      <c r="BA328" s="386"/>
      <c r="BX328" s="386"/>
      <c r="BY328" s="421"/>
      <c r="BZ328" s="421"/>
      <c r="CA328" s="421"/>
      <c r="CB328" s="421"/>
      <c r="CC328" s="421"/>
      <c r="CD328" s="421"/>
      <c r="CE328" s="421"/>
      <c r="CF328" s="421"/>
      <c r="CG328" s="421"/>
      <c r="CH328" s="421"/>
      <c r="CI328" s="421"/>
      <c r="CJ328" s="421"/>
      <c r="CK328" s="421"/>
      <c r="CL328" s="421"/>
      <c r="CM328" s="421"/>
      <c r="CN328" s="421"/>
      <c r="CO328" s="421"/>
      <c r="CP328" s="421"/>
      <c r="CQ328" s="421"/>
      <c r="CR328" s="421"/>
      <c r="CS328" s="421"/>
      <c r="CT328" s="421"/>
      <c r="CU328" s="421"/>
      <c r="CV328" s="421"/>
      <c r="CW328" s="421"/>
      <c r="CX328" s="421"/>
      <c r="CY328" s="421"/>
      <c r="CZ328" s="421"/>
    </row>
    <row r="329" s="384" customFormat="true" ht="250.15" customHeight="true" x14ac:dyDescent="0.2">
      <c r="X329" s="386"/>
      <c r="Y329" s="421"/>
      <c r="Z329" s="421"/>
      <c r="AA329" s="421"/>
      <c r="AB329" s="421"/>
      <c r="AC329" s="421"/>
      <c r="AD329" s="421"/>
      <c r="AE329" s="421"/>
      <c r="AF329" s="421"/>
      <c r="AG329" s="421"/>
      <c r="AH329" s="421"/>
      <c r="AI329" s="421"/>
      <c r="AJ329" s="421"/>
      <c r="AK329" s="421"/>
      <c r="AL329" s="421"/>
      <c r="AM329" s="421"/>
      <c r="AN329" s="421"/>
      <c r="AO329" s="421"/>
      <c r="AP329" s="421"/>
      <c r="AQ329" s="421"/>
      <c r="AR329" s="421"/>
      <c r="AS329" s="421"/>
      <c r="AT329" s="421"/>
      <c r="AU329" s="421"/>
      <c r="AV329" s="421"/>
      <c r="AW329" s="421"/>
      <c r="AX329" s="421"/>
      <c r="AY329" s="421"/>
      <c r="AZ329" s="421"/>
      <c r="BA329" s="386"/>
      <c r="BX329" s="386"/>
      <c r="BY329" s="421"/>
      <c r="BZ329" s="421"/>
      <c r="CA329" s="421"/>
      <c r="CB329" s="421"/>
      <c r="CC329" s="421"/>
      <c r="CD329" s="421"/>
      <c r="CE329" s="421"/>
      <c r="CF329" s="421"/>
      <c r="CG329" s="421"/>
      <c r="CH329" s="421"/>
      <c r="CI329" s="421"/>
      <c r="CJ329" s="421"/>
      <c r="CK329" s="421"/>
      <c r="CL329" s="421"/>
      <c r="CM329" s="421"/>
      <c r="CN329" s="421"/>
      <c r="CO329" s="421"/>
      <c r="CP329" s="421"/>
      <c r="CQ329" s="421"/>
      <c r="CR329" s="421"/>
      <c r="CS329" s="421"/>
      <c r="CT329" s="421"/>
      <c r="CU329" s="421"/>
      <c r="CV329" s="421"/>
      <c r="CW329" s="421"/>
      <c r="CX329" s="421"/>
      <c r="CY329" s="421"/>
      <c r="CZ329" s="421"/>
    </row>
    <row r="330" ht="19.15" customHeight="true" x14ac:dyDescent="0.2">
      <c r="A330" s="759"/>
      <c r="B330" s="759"/>
      <c r="BA330" s="759"/>
      <c r="BB330" s="759"/>
    </row>
    <row r="331" ht="22.5" customHeight="true" x14ac:dyDescent="0.2">
      <c r="A331" s="400" t="str">
        <f>A1026</f>
        <v>Central African Republic</v>
      </c>
      <c r="B331" s="401"/>
      <c r="BA331" s="759"/>
      <c r="BB331" s="759"/>
    </row>
    <row r="332" ht="22.5" customHeight="true" x14ac:dyDescent="0.2">
      <c r="A332" s="398" t="str">
        <f>A1034</f>
        <v>2019</v>
      </c>
      <c r="B332" s="399"/>
      <c r="BA332" s="759"/>
      <c r="BB332" s="759"/>
    </row>
    <row r="333" ht="22.5" customHeight="true" x14ac:dyDescent="0.2">
      <c r="A333" s="402" t="s">
        <v>128</v>
      </c>
      <c r="B333" s="403"/>
      <c r="BA333" s="759"/>
      <c r="BB333" s="759"/>
    </row>
    <row r="334" ht="22.5" customHeight="true" x14ac:dyDescent="0.2">
      <c r="A334" s="402" t="s">
        <v>97</v>
      </c>
      <c r="B334" s="403"/>
      <c r="BA334" s="759"/>
      <c r="BB334" s="759"/>
    </row>
    <row r="335" ht="15" customHeight="true" x14ac:dyDescent="0.2">
      <c r="A335" s="404" t="s">
        <v>98</v>
      </c>
      <c r="B335" s="405"/>
      <c r="BA335" s="759"/>
      <c r="BB335" s="759"/>
    </row>
    <row r="336" ht="15" customHeight="true" x14ac:dyDescent="0.2">
      <c r="A336" s="406" t="s">
        <v>41</v>
      </c>
      <c r="B336" s="405"/>
      <c r="BA336" s="759"/>
      <c r="BB336" s="759"/>
    </row>
    <row r="337" ht="18" customHeight="true" x14ac:dyDescent="0.2">
      <c r="A337" s="404" t="s">
        <v>40</v>
      </c>
      <c r="B337" s="407"/>
      <c r="BA337" s="759"/>
      <c r="BB337" s="759"/>
    </row>
    <row r="338" ht="18" customHeight="true" x14ac:dyDescent="0.2">
      <c r="A338" s="427" t="s">
        <v>136</v>
      </c>
      <c r="B338" s="428" t="str">
        <f>A1025</f>
        <v>MICS19</v>
      </c>
      <c r="BA338" s="759"/>
      <c r="BB338" s="759"/>
    </row>
    <row r="339" s="384" customFormat="true" ht="15" customHeight="true" x14ac:dyDescent="0.2">
      <c r="A339" s="371" t="s">
        <v>130</v>
      </c>
      <c r="B339" s="410"/>
      <c r="C339" s="867" t="s">
        <v>115</v>
      </c>
      <c r="D339" s="868"/>
      <c r="E339" s="868"/>
      <c r="F339" s="868"/>
      <c r="G339" s="869"/>
      <c r="H339" s="859" t="s">
        <v>39</v>
      </c>
      <c r="I339" s="860"/>
      <c r="J339" s="860"/>
      <c r="K339" s="860"/>
      <c r="L339" s="889"/>
      <c r="M339" s="859" t="s">
        <v>38</v>
      </c>
      <c r="N339" s="860"/>
      <c r="O339" s="860"/>
      <c r="P339" s="860"/>
      <c r="Q339" s="889"/>
      <c r="R339" s="578" t="s">
        <v>143</v>
      </c>
      <c r="S339" s="531"/>
      <c r="T339" s="531"/>
      <c r="U339" s="531"/>
      <c r="V339" s="531"/>
      <c r="W339" s="531"/>
      <c r="X339" s="531"/>
      <c r="Y339" s="3"/>
      <c r="Z339" s="421"/>
      <c r="AA339" s="421"/>
      <c r="AB339" s="421"/>
      <c r="AC339" s="421"/>
      <c r="AD339" s="421"/>
      <c r="AE339" s="421"/>
      <c r="AF339" s="421"/>
      <c r="AG339" s="421"/>
      <c r="AH339" s="421"/>
      <c r="AI339" s="421"/>
      <c r="AJ339" s="421"/>
      <c r="AK339" s="421"/>
      <c r="AL339" s="421"/>
      <c r="AM339" s="421"/>
      <c r="AN339" s="421"/>
      <c r="AO339" s="421"/>
      <c r="AP339" s="421"/>
      <c r="AQ339" s="421"/>
      <c r="AR339" s="421"/>
      <c r="AS339" s="421"/>
      <c r="AT339" s="421"/>
      <c r="AU339" s="421"/>
      <c r="AV339" s="421"/>
      <c r="AW339" s="421"/>
      <c r="AX339" s="421"/>
      <c r="AY339" s="421"/>
      <c r="AZ339" s="421"/>
      <c r="BA339" s="423" t="s">
        <v>131</v>
      </c>
      <c r="BB339" s="371" t="s">
        <v>130</v>
      </c>
      <c r="BC339" s="859" t="s">
        <v>115</v>
      </c>
      <c r="BD339" s="860"/>
      <c r="BE339" s="860"/>
      <c r="BF339" s="860"/>
      <c r="BG339" s="889"/>
      <c r="BH339" s="859" t="s">
        <v>39</v>
      </c>
      <c r="BI339" s="860"/>
      <c r="BJ339" s="860"/>
      <c r="BK339" s="860"/>
      <c r="BL339" s="889"/>
      <c r="BM339" s="859" t="s">
        <v>38</v>
      </c>
      <c r="BN339" s="860"/>
      <c r="BO339" s="860"/>
      <c r="BP339" s="860"/>
      <c r="BQ339" s="889"/>
      <c r="BR339" s="578" t="s">
        <v>143</v>
      </c>
      <c r="BS339" s="531"/>
      <c r="BT339" s="531"/>
      <c r="BU339" s="531"/>
      <c r="BV339" s="531"/>
      <c r="BW339" s="531"/>
      <c r="BX339" s="531"/>
      <c r="BY339" s="3"/>
      <c r="BZ339" s="421"/>
      <c r="CA339" s="421"/>
      <c r="CB339" s="421"/>
      <c r="CC339" s="421"/>
      <c r="CD339" s="421"/>
      <c r="CE339" s="421"/>
      <c r="CF339" s="421"/>
      <c r="CG339" s="421"/>
      <c r="CH339" s="421"/>
      <c r="CI339" s="421"/>
      <c r="CJ339" s="421"/>
      <c r="CK339" s="421"/>
      <c r="CL339" s="421"/>
      <c r="CM339" s="421"/>
      <c r="CN339" s="421"/>
      <c r="CO339" s="421"/>
      <c r="CP339" s="421"/>
      <c r="CQ339" s="421"/>
      <c r="CR339" s="421"/>
      <c r="CS339" s="421"/>
      <c r="CT339" s="421"/>
      <c r="CU339" s="421"/>
      <c r="CV339" s="421"/>
      <c r="CW339" s="421"/>
      <c r="CX339" s="421"/>
      <c r="CY339" s="421"/>
      <c r="CZ339" s="421"/>
    </row>
    <row r="340" s="384" customFormat="true" ht="12.75" x14ac:dyDescent="0.2">
      <c r="A340" s="409" t="s">
        <v>69</v>
      </c>
      <c r="B340" s="408"/>
      <c r="C340" s="514" t="s">
        <v>0</v>
      </c>
      <c r="D340" s="494" t="s">
        <v>1</v>
      </c>
      <c r="E340" s="494" t="s">
        <v>2</v>
      </c>
      <c r="F340" s="494" t="s">
        <v>3</v>
      </c>
      <c r="G340" s="515" t="s">
        <v>4</v>
      </c>
      <c r="H340" s="532" t="s">
        <v>0</v>
      </c>
      <c r="I340" s="604" t="s">
        <v>1</v>
      </c>
      <c r="J340" s="604" t="s">
        <v>2</v>
      </c>
      <c r="K340" s="604" t="s">
        <v>3</v>
      </c>
      <c r="L340" s="533" t="s">
        <v>4</v>
      </c>
      <c r="M340" s="532" t="s">
        <v>0</v>
      </c>
      <c r="N340" s="604" t="s">
        <v>1</v>
      </c>
      <c r="O340" s="604" t="s">
        <v>2</v>
      </c>
      <c r="P340" s="604" t="s">
        <v>3</v>
      </c>
      <c r="Q340" s="533" t="s">
        <v>4</v>
      </c>
      <c r="R340" s="532" t="s">
        <v>490</v>
      </c>
      <c r="S340" s="604" t="s">
        <v>491</v>
      </c>
      <c r="T340" s="604" t="s">
        <v>492</v>
      </c>
      <c r="U340" s="604" t="s">
        <v>493</v>
      </c>
      <c r="V340" s="604" t="s">
        <v>494</v>
      </c>
      <c r="W340" s="604" t="s">
        <v>495</v>
      </c>
      <c r="X340" s="605" t="s">
        <v>496</v>
      </c>
      <c r="Y340" s="763"/>
      <c r="Z340" s="763"/>
      <c r="AA340" s="763"/>
      <c r="AB340" s="763"/>
      <c r="AC340" s="763"/>
      <c r="AD340" s="763"/>
      <c r="AE340" s="763"/>
      <c r="AF340" s="763"/>
      <c r="AG340" s="763"/>
      <c r="AH340" s="763"/>
      <c r="AI340" s="763"/>
      <c r="AJ340" s="763"/>
      <c r="AK340" s="763"/>
      <c r="AL340" s="763"/>
      <c r="AM340" s="763"/>
      <c r="AN340" s="763"/>
      <c r="AO340" s="763"/>
      <c r="AP340" s="763"/>
      <c r="AQ340" s="763"/>
      <c r="AR340" s="763"/>
      <c r="AS340" s="763"/>
      <c r="AT340" s="763"/>
      <c r="AU340" s="763"/>
      <c r="AV340" s="763"/>
      <c r="AW340" s="763"/>
      <c r="AX340" s="763"/>
      <c r="AY340" s="763"/>
      <c r="AZ340" s="421"/>
      <c r="BA340" s="409" t="s">
        <v>127</v>
      </c>
      <c r="BB340" s="408"/>
      <c r="BC340" s="532" t="s">
        <v>0</v>
      </c>
      <c r="BD340" s="604" t="s">
        <v>1</v>
      </c>
      <c r="BE340" s="604" t="s">
        <v>2</v>
      </c>
      <c r="BF340" s="604" t="s">
        <v>3</v>
      </c>
      <c r="BG340" s="533" t="s">
        <v>4</v>
      </c>
      <c r="BH340" s="532" t="s">
        <v>0</v>
      </c>
      <c r="BI340" s="604" t="s">
        <v>1</v>
      </c>
      <c r="BJ340" s="604" t="s">
        <v>2</v>
      </c>
      <c r="BK340" s="604" t="s">
        <v>3</v>
      </c>
      <c r="BL340" s="533" t="s">
        <v>4</v>
      </c>
      <c r="BM340" s="532" t="s">
        <v>0</v>
      </c>
      <c r="BN340" s="604" t="s">
        <v>1</v>
      </c>
      <c r="BO340" s="604" t="s">
        <v>2</v>
      </c>
      <c r="BP340" s="604" t="s">
        <v>3</v>
      </c>
      <c r="BQ340" s="533" t="s">
        <v>4</v>
      </c>
      <c r="BR340" s="532" t="s">
        <v>490</v>
      </c>
      <c r="BS340" s="604" t="s">
        <v>491</v>
      </c>
      <c r="BT340" s="604" t="s">
        <v>492</v>
      </c>
      <c r="BU340" s="604" t="s">
        <v>493</v>
      </c>
      <c r="BV340" s="604" t="s">
        <v>494</v>
      </c>
      <c r="BW340" s="604" t="s">
        <v>495</v>
      </c>
      <c r="BX340" s="605" t="s">
        <v>496</v>
      </c>
      <c r="BY340" s="763"/>
      <c r="BZ340" s="763"/>
      <c r="CA340" s="763"/>
      <c r="CB340" s="763"/>
      <c r="CC340" s="763"/>
      <c r="CD340" s="763"/>
      <c r="CE340" s="763"/>
      <c r="CF340" s="763"/>
      <c r="CG340" s="763"/>
      <c r="CH340" s="763"/>
      <c r="CI340" s="763"/>
      <c r="CJ340" s="763"/>
      <c r="CK340" s="763"/>
      <c r="CL340" s="763"/>
      <c r="CM340" s="763"/>
      <c r="CN340" s="763"/>
      <c r="CO340" s="763"/>
      <c r="CP340" s="763"/>
      <c r="CQ340" s="763"/>
      <c r="CR340" s="763"/>
      <c r="CS340" s="763"/>
      <c r="CT340" s="763"/>
      <c r="CU340" s="763"/>
      <c r="CV340" s="763"/>
      <c r="CW340" s="763"/>
      <c r="CX340" s="763"/>
      <c r="CY340" s="763"/>
      <c r="CZ340" s="763"/>
    </row>
    <row r="341" s="384" customFormat="true" ht="15" customHeight="true" x14ac:dyDescent="0.2">
      <c r="A341" s="930" t="s">
        <v>150</v>
      </c>
      <c r="B341" s="642" t="s">
        <v>50</v>
      </c>
      <c r="C341" s="541">
        <v>0.1277139208173691</v>
      </c>
      <c r="D341" s="535">
        <v>0.30066145520144316</v>
      </c>
      <c r="E341" s="535">
        <v>0.52049446974625901</v>
      </c>
      <c r="F341" s="535">
        <v>1.6853932584269662</v>
      </c>
      <c r="G341" s="551">
        <v>9.4617563739376767</v>
      </c>
      <c r="H341" s="541">
        <v>0.5008347245409015</v>
      </c>
      <c r="I341" s="535">
        <v>2.5682182985553772</v>
      </c>
      <c r="J341" s="535">
        <v>2.9702970297029703</v>
      </c>
      <c r="K341" s="535">
        <v>4.3410852713178292</v>
      </c>
      <c r="L341" s="551">
        <v>18.032786885245901</v>
      </c>
      <c r="M341" s="541">
        <v>0.10050251256281408</v>
      </c>
      <c r="N341" s="535">
        <v>9.4339622641509441E-2</v>
      </c>
      <c r="O341" s="535">
        <v>0.37878787878787878</v>
      </c>
      <c r="P341" s="535">
        <v>0.62761506276150625</v>
      </c>
      <c r="Q341" s="551">
        <v>1.1930585683297179</v>
      </c>
      <c r="R341" s="541">
        <v>1.9741837509491267</v>
      </c>
      <c r="S341" s="535">
        <v>1.595298068849706</v>
      </c>
      <c r="T341" s="535">
        <v>0.41666666666666669</v>
      </c>
      <c r="U341" s="535">
        <v>0.82041932543299911</v>
      </c>
      <c r="V341" s="535">
        <v>1.4953271028037385</v>
      </c>
      <c r="W341" s="535">
        <v>0.61425061425061422</v>
      </c>
      <c r="X341" s="547">
        <v>8.9335180055401651</v>
      </c>
      <c r="Y341" s="81"/>
      <c r="Z341" s="81"/>
      <c r="AA341" s="81"/>
      <c r="AB341" s="81"/>
      <c r="AC341" s="81"/>
      <c r="AD341" s="81"/>
      <c r="AE341" s="81"/>
      <c r="AF341" s="81"/>
      <c r="AG341" s="81"/>
      <c r="AH341" s="81"/>
      <c r="AI341" s="81"/>
      <c r="AJ341" s="81"/>
      <c r="AK341" s="81"/>
      <c r="AL341" s="81"/>
      <c r="AM341" s="81"/>
      <c r="AN341" s="81"/>
      <c r="AO341" s="81"/>
      <c r="AP341" s="81"/>
      <c r="AQ341" s="81"/>
      <c r="AR341" s="81"/>
      <c r="AS341" s="81"/>
      <c r="AT341" s="81"/>
      <c r="AU341" s="81"/>
      <c r="AV341" s="81"/>
      <c r="AW341" s="81"/>
      <c r="AX341" s="81"/>
      <c r="AY341" s="81"/>
      <c r="AZ341" s="421"/>
      <c r="BA341" s="891" t="s">
        <v>156</v>
      </c>
      <c r="BB341" s="642" t="s">
        <v>50</v>
      </c>
      <c r="BC341" s="559">
        <v>2</v>
      </c>
      <c r="BD341" s="555">
        <v>5</v>
      </c>
      <c r="BE341" s="555">
        <v>8</v>
      </c>
      <c r="BF341" s="555">
        <v>27</v>
      </c>
      <c r="BG341" s="568">
        <v>167</v>
      </c>
      <c r="BH341" s="559">
        <v>3</v>
      </c>
      <c r="BI341" s="555">
        <v>16</v>
      </c>
      <c r="BJ341" s="555">
        <v>18</v>
      </c>
      <c r="BK341" s="555">
        <v>28</v>
      </c>
      <c r="BL341" s="568">
        <v>121</v>
      </c>
      <c r="BM341" s="559">
        <v>1</v>
      </c>
      <c r="BN341" s="555">
        <v>1</v>
      </c>
      <c r="BO341" s="555">
        <v>4</v>
      </c>
      <c r="BP341" s="555">
        <v>6</v>
      </c>
      <c r="BQ341" s="568">
        <v>11</v>
      </c>
      <c r="BR341" s="559">
        <v>26</v>
      </c>
      <c r="BS341" s="555">
        <v>19</v>
      </c>
      <c r="BT341" s="555">
        <v>5</v>
      </c>
      <c r="BU341" s="555">
        <v>9</v>
      </c>
      <c r="BV341" s="555">
        <v>16</v>
      </c>
      <c r="BW341" s="555">
        <v>5</v>
      </c>
      <c r="BX341" s="563">
        <v>129</v>
      </c>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5"/>
    </row>
    <row r="342" s="384" customFormat="true" ht="15" customHeight="true" x14ac:dyDescent="0.2">
      <c r="A342" s="928"/>
      <c r="B342" s="641" t="s">
        <v>49</v>
      </c>
      <c r="C342" s="544">
        <v>99.872286079182629</v>
      </c>
      <c r="D342" s="536">
        <v>99.69933854479855</v>
      </c>
      <c r="E342" s="536">
        <v>99.479505530253746</v>
      </c>
      <c r="F342" s="536">
        <v>98.31460674157303</v>
      </c>
      <c r="G342" s="552">
        <v>90.538243626062325</v>
      </c>
      <c r="H342" s="544">
        <v>99.499165275459106</v>
      </c>
      <c r="I342" s="536">
        <v>97.431781701444621</v>
      </c>
      <c r="J342" s="536">
        <v>97.029702970297024</v>
      </c>
      <c r="K342" s="536">
        <v>95.658914728682163</v>
      </c>
      <c r="L342" s="552">
        <v>81.967213114754102</v>
      </c>
      <c r="M342" s="544">
        <v>99.899497487437188</v>
      </c>
      <c r="N342" s="536">
        <v>99.905660377358487</v>
      </c>
      <c r="O342" s="536">
        <v>99.621212121212125</v>
      </c>
      <c r="P342" s="536">
        <v>99.372384937238493</v>
      </c>
      <c r="Q342" s="552">
        <v>98.806941431670282</v>
      </c>
      <c r="R342" s="544">
        <v>98.025816249050862</v>
      </c>
      <c r="S342" s="536">
        <v>98.404701931150299</v>
      </c>
      <c r="T342" s="536">
        <v>99.583333333333329</v>
      </c>
      <c r="U342" s="536">
        <v>99.179580674567006</v>
      </c>
      <c r="V342" s="536">
        <v>98.504672897196272</v>
      </c>
      <c r="W342" s="536">
        <v>99.385749385749392</v>
      </c>
      <c r="X342" s="548">
        <v>91.066481994459835</v>
      </c>
      <c r="Y342" s="81"/>
      <c r="Z342" s="81"/>
      <c r="AA342" s="81"/>
      <c r="AB342" s="81"/>
      <c r="AC342" s="81"/>
      <c r="AD342" s="81"/>
      <c r="AE342" s="81"/>
      <c r="AF342" s="81"/>
      <c r="AG342" s="81"/>
      <c r="AH342" s="81"/>
      <c r="AI342" s="81"/>
      <c r="AJ342" s="81"/>
      <c r="AK342" s="81"/>
      <c r="AL342" s="81"/>
      <c r="AM342" s="81"/>
      <c r="AN342" s="81"/>
      <c r="AO342" s="81"/>
      <c r="AP342" s="81"/>
      <c r="AQ342" s="81"/>
      <c r="AR342" s="81"/>
      <c r="AS342" s="81"/>
      <c r="AT342" s="81"/>
      <c r="AU342" s="81"/>
      <c r="AV342" s="81"/>
      <c r="AW342" s="81"/>
      <c r="AX342" s="81"/>
      <c r="AY342" s="81"/>
      <c r="AZ342" s="421"/>
      <c r="BA342" s="886"/>
      <c r="BB342" s="641" t="s">
        <v>49</v>
      </c>
      <c r="BC342" s="560">
        <v>1564</v>
      </c>
      <c r="BD342" s="556">
        <v>1658</v>
      </c>
      <c r="BE342" s="556">
        <v>1529</v>
      </c>
      <c r="BF342" s="556">
        <v>1575</v>
      </c>
      <c r="BG342" s="569">
        <v>1598</v>
      </c>
      <c r="BH342" s="560">
        <v>596</v>
      </c>
      <c r="BI342" s="556">
        <v>607</v>
      </c>
      <c r="BJ342" s="556">
        <v>588</v>
      </c>
      <c r="BK342" s="556">
        <v>617</v>
      </c>
      <c r="BL342" s="569">
        <v>550</v>
      </c>
      <c r="BM342" s="560">
        <v>994</v>
      </c>
      <c r="BN342" s="556">
        <v>1059</v>
      </c>
      <c r="BO342" s="556">
        <v>1052</v>
      </c>
      <c r="BP342" s="556">
        <v>950</v>
      </c>
      <c r="BQ342" s="569">
        <v>911</v>
      </c>
      <c r="BR342" s="560">
        <v>1291</v>
      </c>
      <c r="BS342" s="556">
        <v>1172</v>
      </c>
      <c r="BT342" s="556">
        <v>1195</v>
      </c>
      <c r="BU342" s="556">
        <v>1088</v>
      </c>
      <c r="BV342" s="556">
        <v>1054</v>
      </c>
      <c r="BW342" s="556">
        <v>809</v>
      </c>
      <c r="BX342" s="564">
        <v>1315</v>
      </c>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5"/>
    </row>
    <row r="343" s="384" customFormat="true" ht="15" customHeight="true" x14ac:dyDescent="0.2">
      <c r="A343" s="928" t="s">
        <v>145</v>
      </c>
      <c r="B343" s="641" t="s">
        <v>50</v>
      </c>
      <c r="C343" s="544">
        <v>0.83014048531289908</v>
      </c>
      <c r="D343" s="536">
        <v>1.683704149128082</v>
      </c>
      <c r="E343" s="536">
        <v>1.8217306441119063</v>
      </c>
      <c r="F343" s="536">
        <v>4.5568039950062422</v>
      </c>
      <c r="G343" s="552">
        <v>16.657223796033993</v>
      </c>
      <c r="H343" s="544">
        <v>2.1702838063439067</v>
      </c>
      <c r="I343" s="536">
        <v>6.0995184590690208</v>
      </c>
      <c r="J343" s="536">
        <v>7.7557755775577553</v>
      </c>
      <c r="K343" s="536">
        <v>9.7674418604651159</v>
      </c>
      <c r="L343" s="552">
        <v>28.166915052160952</v>
      </c>
      <c r="M343" s="544">
        <v>0.8040201005025126</v>
      </c>
      <c r="N343" s="536">
        <v>0.94339622641509435</v>
      </c>
      <c r="O343" s="536">
        <v>1.893939393939394</v>
      </c>
      <c r="P343" s="536">
        <v>1.6736401673640167</v>
      </c>
      <c r="Q343" s="552">
        <v>3.4707158351409979</v>
      </c>
      <c r="R343" s="544">
        <v>3.7965072133637054</v>
      </c>
      <c r="S343" s="536">
        <v>3.9462636439966414</v>
      </c>
      <c r="T343" s="536">
        <v>1.4166666666666665</v>
      </c>
      <c r="U343" s="536">
        <v>3.919781221513218</v>
      </c>
      <c r="V343" s="536">
        <v>3.3644859813084111</v>
      </c>
      <c r="W343" s="536">
        <v>2.2113022113022112</v>
      </c>
      <c r="X343" s="548">
        <v>15.581717451523547</v>
      </c>
      <c r="Y343" s="81"/>
      <c r="Z343" s="81"/>
      <c r="AA343" s="81"/>
      <c r="AB343" s="81"/>
      <c r="AC343" s="81"/>
      <c r="AD343" s="81"/>
      <c r="AE343" s="81"/>
      <c r="AF343" s="81"/>
      <c r="AG343" s="81"/>
      <c r="AH343" s="81"/>
      <c r="AI343" s="81"/>
      <c r="AJ343" s="81"/>
      <c r="AK343" s="81"/>
      <c r="AL343" s="81"/>
      <c r="AM343" s="81"/>
      <c r="AN343" s="81"/>
      <c r="AO343" s="81"/>
      <c r="AP343" s="81"/>
      <c r="AQ343" s="81"/>
      <c r="AR343" s="81"/>
      <c r="AS343" s="81"/>
      <c r="AT343" s="81"/>
      <c r="AU343" s="81"/>
      <c r="AV343" s="81"/>
      <c r="AW343" s="81"/>
      <c r="AX343" s="81"/>
      <c r="AY343" s="81"/>
      <c r="AZ343" s="421"/>
      <c r="BA343" s="892" t="s">
        <v>151</v>
      </c>
      <c r="BB343" s="641" t="s">
        <v>50</v>
      </c>
      <c r="BC343" s="560">
        <v>13</v>
      </c>
      <c r="BD343" s="556">
        <v>28</v>
      </c>
      <c r="BE343" s="556">
        <v>28</v>
      </c>
      <c r="BF343" s="556">
        <v>73</v>
      </c>
      <c r="BG343" s="569">
        <v>294</v>
      </c>
      <c r="BH343" s="560">
        <v>13</v>
      </c>
      <c r="BI343" s="556">
        <v>38</v>
      </c>
      <c r="BJ343" s="556">
        <v>47</v>
      </c>
      <c r="BK343" s="556">
        <v>63</v>
      </c>
      <c r="BL343" s="569">
        <v>189</v>
      </c>
      <c r="BM343" s="560">
        <v>8</v>
      </c>
      <c r="BN343" s="556">
        <v>10</v>
      </c>
      <c r="BO343" s="556">
        <v>20</v>
      </c>
      <c r="BP343" s="556">
        <v>16</v>
      </c>
      <c r="BQ343" s="569">
        <v>32</v>
      </c>
      <c r="BR343" s="560">
        <v>50</v>
      </c>
      <c r="BS343" s="556">
        <v>47</v>
      </c>
      <c r="BT343" s="556">
        <v>17</v>
      </c>
      <c r="BU343" s="556">
        <v>43</v>
      </c>
      <c r="BV343" s="556">
        <v>36</v>
      </c>
      <c r="BW343" s="556">
        <v>18</v>
      </c>
      <c r="BX343" s="564">
        <v>225</v>
      </c>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5"/>
    </row>
    <row r="344" s="384" customFormat="true" ht="15" customHeight="true" x14ac:dyDescent="0.2">
      <c r="A344" s="928"/>
      <c r="B344" s="641" t="s">
        <v>49</v>
      </c>
      <c r="C344" s="544">
        <v>99.169859514687104</v>
      </c>
      <c r="D344" s="536">
        <v>98.31629585087191</v>
      </c>
      <c r="E344" s="536">
        <v>98.178269355888091</v>
      </c>
      <c r="F344" s="536">
        <v>95.443196004993752</v>
      </c>
      <c r="G344" s="552">
        <v>83.342776203966011</v>
      </c>
      <c r="H344" s="544">
        <v>97.829716193656097</v>
      </c>
      <c r="I344" s="536">
        <v>93.900481540930983</v>
      </c>
      <c r="J344" s="536">
        <v>92.244224422442244</v>
      </c>
      <c r="K344" s="536">
        <v>90.232558139534873</v>
      </c>
      <c r="L344" s="552">
        <v>71.833084947839041</v>
      </c>
      <c r="M344" s="544">
        <v>99.195979899497488</v>
      </c>
      <c r="N344" s="536">
        <v>99.056603773584911</v>
      </c>
      <c r="O344" s="536">
        <v>98.106060606060609</v>
      </c>
      <c r="P344" s="536">
        <v>98.326359832635973</v>
      </c>
      <c r="Q344" s="552">
        <v>96.529284164858993</v>
      </c>
      <c r="R344" s="544">
        <v>96.203492786636289</v>
      </c>
      <c r="S344" s="536">
        <v>96.053736356003355</v>
      </c>
      <c r="T344" s="536">
        <v>98.583333333333329</v>
      </c>
      <c r="U344" s="536">
        <v>96.080218778486781</v>
      </c>
      <c r="V344" s="536">
        <v>96.635514018691595</v>
      </c>
      <c r="W344" s="536">
        <v>97.788697788697789</v>
      </c>
      <c r="X344" s="548">
        <v>84.418282548476455</v>
      </c>
      <c r="Y344" s="81"/>
      <c r="Z344" s="81"/>
      <c r="AA344" s="81"/>
      <c r="AB344" s="81"/>
      <c r="AC344" s="81"/>
      <c r="AD344" s="81"/>
      <c r="AE344" s="81"/>
      <c r="AF344" s="81"/>
      <c r="AG344" s="81"/>
      <c r="AH344" s="81"/>
      <c r="AI344" s="81"/>
      <c r="AJ344" s="81"/>
      <c r="AK344" s="81"/>
      <c r="AL344" s="81"/>
      <c r="AM344" s="81"/>
      <c r="AN344" s="81"/>
      <c r="AO344" s="81"/>
      <c r="AP344" s="81"/>
      <c r="AQ344" s="81"/>
      <c r="AR344" s="81"/>
      <c r="AS344" s="81"/>
      <c r="AT344" s="81"/>
      <c r="AU344" s="81"/>
      <c r="AV344" s="81"/>
      <c r="AW344" s="81"/>
      <c r="AX344" s="81"/>
      <c r="AY344" s="81"/>
      <c r="AZ344" s="421"/>
      <c r="BA344" s="886"/>
      <c r="BB344" s="641" t="s">
        <v>49</v>
      </c>
      <c r="BC344" s="560">
        <v>1553</v>
      </c>
      <c r="BD344" s="556">
        <v>1635</v>
      </c>
      <c r="BE344" s="556">
        <v>1509</v>
      </c>
      <c r="BF344" s="556">
        <v>1529</v>
      </c>
      <c r="BG344" s="569">
        <v>1471</v>
      </c>
      <c r="BH344" s="560">
        <v>586</v>
      </c>
      <c r="BI344" s="556">
        <v>585</v>
      </c>
      <c r="BJ344" s="556">
        <v>559</v>
      </c>
      <c r="BK344" s="556">
        <v>582</v>
      </c>
      <c r="BL344" s="569">
        <v>482</v>
      </c>
      <c r="BM344" s="560">
        <v>987</v>
      </c>
      <c r="BN344" s="556">
        <v>1050</v>
      </c>
      <c r="BO344" s="556">
        <v>1036</v>
      </c>
      <c r="BP344" s="556">
        <v>940</v>
      </c>
      <c r="BQ344" s="569">
        <v>890</v>
      </c>
      <c r="BR344" s="560">
        <v>1267</v>
      </c>
      <c r="BS344" s="556">
        <v>1144</v>
      </c>
      <c r="BT344" s="556">
        <v>1183</v>
      </c>
      <c r="BU344" s="556">
        <v>1054</v>
      </c>
      <c r="BV344" s="556">
        <v>1034</v>
      </c>
      <c r="BW344" s="556">
        <v>796</v>
      </c>
      <c r="BX344" s="564">
        <v>1219</v>
      </c>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5"/>
    </row>
    <row r="345" s="384" customFormat="true" ht="15" customHeight="true" x14ac:dyDescent="0.2">
      <c r="A345" s="928" t="s">
        <v>146</v>
      </c>
      <c r="B345" s="641" t="s">
        <v>50</v>
      </c>
      <c r="C345" s="544">
        <v>2.8735632183908044</v>
      </c>
      <c r="D345" s="536">
        <v>3.3674082982561639</v>
      </c>
      <c r="E345" s="536">
        <v>7.3519843851659079</v>
      </c>
      <c r="F345" s="536">
        <v>13.670411985018728</v>
      </c>
      <c r="G345" s="552">
        <v>24.759206798866856</v>
      </c>
      <c r="H345" s="544">
        <v>9.1819699499165264</v>
      </c>
      <c r="I345" s="536">
        <v>15.409309791332262</v>
      </c>
      <c r="J345" s="536">
        <v>18.481848184818482</v>
      </c>
      <c r="K345" s="536">
        <v>18.604651162790699</v>
      </c>
      <c r="L345" s="552">
        <v>36.214605067064085</v>
      </c>
      <c r="M345" s="544">
        <v>2.0100502512562812</v>
      </c>
      <c r="N345" s="536">
        <v>2.9245283018867925</v>
      </c>
      <c r="O345" s="536">
        <v>3.8825757575757578</v>
      </c>
      <c r="P345" s="536">
        <v>6.3807531380753142</v>
      </c>
      <c r="Q345" s="552">
        <v>9.8698481561822113</v>
      </c>
      <c r="R345" s="544">
        <v>9.3394077448747161</v>
      </c>
      <c r="S345" s="536">
        <v>9.9076406381192275</v>
      </c>
      <c r="T345" s="536">
        <v>4.083333333333333</v>
      </c>
      <c r="U345" s="536">
        <v>7.292616226071102</v>
      </c>
      <c r="V345" s="536">
        <v>11.775700934579438</v>
      </c>
      <c r="W345" s="536">
        <v>1.3513513513513513</v>
      </c>
      <c r="X345" s="548">
        <v>25.138504155124654</v>
      </c>
      <c r="Y345" s="81"/>
      <c r="Z345" s="81"/>
      <c r="AA345" s="81"/>
      <c r="AB345" s="81"/>
      <c r="AC345" s="81"/>
      <c r="AD345" s="81"/>
      <c r="AE345" s="81"/>
      <c r="AF345" s="81"/>
      <c r="AG345" s="81"/>
      <c r="AH345" s="81"/>
      <c r="AI345" s="81"/>
      <c r="AJ345" s="81"/>
      <c r="AK345" s="81"/>
      <c r="AL345" s="81"/>
      <c r="AM345" s="81"/>
      <c r="AN345" s="81"/>
      <c r="AO345" s="81"/>
      <c r="AP345" s="81"/>
      <c r="AQ345" s="81"/>
      <c r="AR345" s="81"/>
      <c r="AS345" s="81"/>
      <c r="AT345" s="81"/>
      <c r="AU345" s="81"/>
      <c r="AV345" s="81"/>
      <c r="AW345" s="81"/>
      <c r="AX345" s="81"/>
      <c r="AY345" s="81"/>
      <c r="AZ345" s="421"/>
      <c r="BA345" s="892" t="s">
        <v>152</v>
      </c>
      <c r="BB345" s="641" t="s">
        <v>50</v>
      </c>
      <c r="BC345" s="560">
        <v>45</v>
      </c>
      <c r="BD345" s="556">
        <v>56</v>
      </c>
      <c r="BE345" s="556">
        <v>113</v>
      </c>
      <c r="BF345" s="556">
        <v>219</v>
      </c>
      <c r="BG345" s="569">
        <v>437</v>
      </c>
      <c r="BH345" s="560">
        <v>55</v>
      </c>
      <c r="BI345" s="556">
        <v>96</v>
      </c>
      <c r="BJ345" s="556">
        <v>112</v>
      </c>
      <c r="BK345" s="556">
        <v>120</v>
      </c>
      <c r="BL345" s="569">
        <v>243</v>
      </c>
      <c r="BM345" s="560">
        <v>20</v>
      </c>
      <c r="BN345" s="556">
        <v>31</v>
      </c>
      <c r="BO345" s="556">
        <v>41</v>
      </c>
      <c r="BP345" s="556">
        <v>61</v>
      </c>
      <c r="BQ345" s="569">
        <v>91</v>
      </c>
      <c r="BR345" s="560">
        <v>123</v>
      </c>
      <c r="BS345" s="556">
        <v>118</v>
      </c>
      <c r="BT345" s="556">
        <v>49</v>
      </c>
      <c r="BU345" s="556">
        <v>80</v>
      </c>
      <c r="BV345" s="556">
        <v>126</v>
      </c>
      <c r="BW345" s="556">
        <v>11</v>
      </c>
      <c r="BX345" s="564">
        <v>363</v>
      </c>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5"/>
    </row>
    <row r="346" s="384" customFormat="true" ht="15" customHeight="true" x14ac:dyDescent="0.2">
      <c r="A346" s="928"/>
      <c r="B346" s="641" t="s">
        <v>49</v>
      </c>
      <c r="C346" s="544">
        <v>97.126436781609186</v>
      </c>
      <c r="D346" s="536">
        <v>96.632591701743848</v>
      </c>
      <c r="E346" s="536">
        <v>92.648015614834094</v>
      </c>
      <c r="F346" s="536">
        <v>86.329588014981269</v>
      </c>
      <c r="G346" s="552">
        <v>75.240793201133144</v>
      </c>
      <c r="H346" s="544">
        <v>90.818030050083479</v>
      </c>
      <c r="I346" s="536">
        <v>84.590690208667738</v>
      </c>
      <c r="J346" s="536">
        <v>81.518151815181511</v>
      </c>
      <c r="K346" s="536">
        <v>81.395348837209298</v>
      </c>
      <c r="L346" s="552">
        <v>63.785394932935915</v>
      </c>
      <c r="M346" s="544">
        <v>97.989949748743726</v>
      </c>
      <c r="N346" s="536">
        <v>97.075471698113205</v>
      </c>
      <c r="O346" s="536">
        <v>96.117424242424249</v>
      </c>
      <c r="P346" s="536">
        <v>93.619246861924694</v>
      </c>
      <c r="Q346" s="552">
        <v>90.130151843817785</v>
      </c>
      <c r="R346" s="544">
        <v>90.66059225512528</v>
      </c>
      <c r="S346" s="536">
        <v>90.092359361880767</v>
      </c>
      <c r="T346" s="536">
        <v>95.916666666666657</v>
      </c>
      <c r="U346" s="536">
        <v>92.707383773928896</v>
      </c>
      <c r="V346" s="536">
        <v>88.224299065420567</v>
      </c>
      <c r="W346" s="536">
        <v>98.648648648648646</v>
      </c>
      <c r="X346" s="548">
        <v>74.86149584487535</v>
      </c>
      <c r="Y346" s="81"/>
      <c r="Z346" s="81"/>
      <c r="AA346" s="81"/>
      <c r="AB346" s="81"/>
      <c r="AC346" s="81"/>
      <c r="AD346" s="81"/>
      <c r="AE346" s="81"/>
      <c r="AF346" s="81"/>
      <c r="AG346" s="81"/>
      <c r="AH346" s="81"/>
      <c r="AI346" s="81"/>
      <c r="AJ346" s="81"/>
      <c r="AK346" s="81"/>
      <c r="AL346" s="81"/>
      <c r="AM346" s="81"/>
      <c r="AN346" s="81"/>
      <c r="AO346" s="81"/>
      <c r="AP346" s="81"/>
      <c r="AQ346" s="81"/>
      <c r="AR346" s="81"/>
      <c r="AS346" s="81"/>
      <c r="AT346" s="81"/>
      <c r="AU346" s="81"/>
      <c r="AV346" s="81"/>
      <c r="AW346" s="81"/>
      <c r="AX346" s="81"/>
      <c r="AY346" s="81"/>
      <c r="AZ346" s="421"/>
      <c r="BA346" s="886"/>
      <c r="BB346" s="641" t="s">
        <v>49</v>
      </c>
      <c r="BC346" s="560">
        <v>1521</v>
      </c>
      <c r="BD346" s="556">
        <v>1607</v>
      </c>
      <c r="BE346" s="556">
        <v>1424</v>
      </c>
      <c r="BF346" s="556">
        <v>1383</v>
      </c>
      <c r="BG346" s="569">
        <v>1328</v>
      </c>
      <c r="BH346" s="560">
        <v>544</v>
      </c>
      <c r="BI346" s="556">
        <v>527</v>
      </c>
      <c r="BJ346" s="556">
        <v>494</v>
      </c>
      <c r="BK346" s="556">
        <v>525</v>
      </c>
      <c r="BL346" s="569">
        <v>428</v>
      </c>
      <c r="BM346" s="560">
        <v>975</v>
      </c>
      <c r="BN346" s="556">
        <v>1029</v>
      </c>
      <c r="BO346" s="556">
        <v>1015</v>
      </c>
      <c r="BP346" s="556">
        <v>895</v>
      </c>
      <c r="BQ346" s="569">
        <v>831</v>
      </c>
      <c r="BR346" s="560">
        <v>1194</v>
      </c>
      <c r="BS346" s="556">
        <v>1073</v>
      </c>
      <c r="BT346" s="556">
        <v>1151</v>
      </c>
      <c r="BU346" s="556">
        <v>1017</v>
      </c>
      <c r="BV346" s="556">
        <v>944</v>
      </c>
      <c r="BW346" s="556">
        <v>803</v>
      </c>
      <c r="BX346" s="564">
        <v>1081</v>
      </c>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5"/>
    </row>
    <row r="347" s="384" customFormat="true" ht="15" customHeight="true" x14ac:dyDescent="0.2">
      <c r="A347" s="928" t="s">
        <v>147</v>
      </c>
      <c r="B347" s="641" t="s">
        <v>50</v>
      </c>
      <c r="C347" s="544">
        <v>0.70242656449552998</v>
      </c>
      <c r="D347" s="536">
        <v>0.84185207456404099</v>
      </c>
      <c r="E347" s="536">
        <v>1.4964216005204944</v>
      </c>
      <c r="F347" s="536">
        <v>2.9962546816479403</v>
      </c>
      <c r="G347" s="552">
        <v>13.824362606232294</v>
      </c>
      <c r="H347" s="544">
        <v>1.335559265442404</v>
      </c>
      <c r="I347" s="536">
        <v>3.5313001605136436</v>
      </c>
      <c r="J347" s="536">
        <v>4.6204620462046204</v>
      </c>
      <c r="K347" s="536">
        <v>7.9069767441860463</v>
      </c>
      <c r="L347" s="552">
        <v>24.88822652757079</v>
      </c>
      <c r="M347" s="544">
        <v>0.8040201005025126</v>
      </c>
      <c r="N347" s="536">
        <v>0.66037735849056611</v>
      </c>
      <c r="O347" s="536">
        <v>0.85227272727272718</v>
      </c>
      <c r="P347" s="536">
        <v>1.5690376569037656</v>
      </c>
      <c r="Q347" s="552">
        <v>2.7114967462039048</v>
      </c>
      <c r="R347" s="544">
        <v>2.8853454821564162</v>
      </c>
      <c r="S347" s="536">
        <v>3.6104114189756507</v>
      </c>
      <c r="T347" s="536">
        <v>0.5</v>
      </c>
      <c r="U347" s="536">
        <v>1.6408386508659982</v>
      </c>
      <c r="V347" s="536">
        <v>4.2990654205607477</v>
      </c>
      <c r="W347" s="536">
        <v>0.73710073710073709</v>
      </c>
      <c r="X347" s="548">
        <v>12.673130193905818</v>
      </c>
      <c r="Y347" s="81"/>
      <c r="Z347" s="81"/>
      <c r="AA347" s="81"/>
      <c r="AB347" s="81"/>
      <c r="AC347" s="81"/>
      <c r="AD347" s="81"/>
      <c r="AE347" s="81"/>
      <c r="AF347" s="81"/>
      <c r="AG347" s="81"/>
      <c r="AH347" s="81"/>
      <c r="AI347" s="81"/>
      <c r="AJ347" s="81"/>
      <c r="AK347" s="81"/>
      <c r="AL347" s="81"/>
      <c r="AM347" s="81"/>
      <c r="AN347" s="81"/>
      <c r="AO347" s="81"/>
      <c r="AP347" s="81"/>
      <c r="AQ347" s="81"/>
      <c r="AR347" s="81"/>
      <c r="AS347" s="81"/>
      <c r="AT347" s="81"/>
      <c r="AU347" s="81"/>
      <c r="AV347" s="81"/>
      <c r="AW347" s="81"/>
      <c r="AX347" s="81"/>
      <c r="AY347" s="81"/>
      <c r="AZ347" s="421"/>
      <c r="BA347" s="892" t="s">
        <v>153</v>
      </c>
      <c r="BB347" s="641" t="s">
        <v>50</v>
      </c>
      <c r="BC347" s="560">
        <v>11</v>
      </c>
      <c r="BD347" s="556">
        <v>14</v>
      </c>
      <c r="BE347" s="556">
        <v>23</v>
      </c>
      <c r="BF347" s="556">
        <v>48</v>
      </c>
      <c r="BG347" s="569">
        <v>244</v>
      </c>
      <c r="BH347" s="560">
        <v>8</v>
      </c>
      <c r="BI347" s="556">
        <v>22</v>
      </c>
      <c r="BJ347" s="556">
        <v>28</v>
      </c>
      <c r="BK347" s="556">
        <v>51</v>
      </c>
      <c r="BL347" s="569">
        <v>167</v>
      </c>
      <c r="BM347" s="560">
        <v>8</v>
      </c>
      <c r="BN347" s="556">
        <v>7</v>
      </c>
      <c r="BO347" s="556">
        <v>9</v>
      </c>
      <c r="BP347" s="556">
        <v>15</v>
      </c>
      <c r="BQ347" s="569">
        <v>25</v>
      </c>
      <c r="BR347" s="560">
        <v>38</v>
      </c>
      <c r="BS347" s="556">
        <v>43</v>
      </c>
      <c r="BT347" s="556">
        <v>6</v>
      </c>
      <c r="BU347" s="556">
        <v>18</v>
      </c>
      <c r="BV347" s="556">
        <v>46</v>
      </c>
      <c r="BW347" s="556">
        <v>6</v>
      </c>
      <c r="BX347" s="564">
        <v>183</v>
      </c>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5"/>
    </row>
    <row r="348" s="384" customFormat="true" ht="15" customHeight="true" x14ac:dyDescent="0.2">
      <c r="A348" s="928"/>
      <c r="B348" s="641" t="s">
        <v>49</v>
      </c>
      <c r="C348" s="544">
        <v>99.297573435504475</v>
      </c>
      <c r="D348" s="536">
        <v>99.158147925435955</v>
      </c>
      <c r="E348" s="536">
        <v>98.503578399479508</v>
      </c>
      <c r="F348" s="536">
        <v>97.00374531835206</v>
      </c>
      <c r="G348" s="552">
        <v>86.175637393767701</v>
      </c>
      <c r="H348" s="544">
        <v>98.664440734557601</v>
      </c>
      <c r="I348" s="536">
        <v>96.468699839486362</v>
      </c>
      <c r="J348" s="536">
        <v>95.379537953795378</v>
      </c>
      <c r="K348" s="536">
        <v>92.093023255813961</v>
      </c>
      <c r="L348" s="552">
        <v>75.111773472429206</v>
      </c>
      <c r="M348" s="544">
        <v>99.195979899497488</v>
      </c>
      <c r="N348" s="536">
        <v>99.339622641509422</v>
      </c>
      <c r="O348" s="536">
        <v>99.147727272727266</v>
      </c>
      <c r="P348" s="536">
        <v>98.430962343096226</v>
      </c>
      <c r="Q348" s="552">
        <v>97.288503253796094</v>
      </c>
      <c r="R348" s="544">
        <v>97.114654517843576</v>
      </c>
      <c r="S348" s="536">
        <v>96.389588581024356</v>
      </c>
      <c r="T348" s="536">
        <v>99.5</v>
      </c>
      <c r="U348" s="536">
        <v>98.359161349134013</v>
      </c>
      <c r="V348" s="536">
        <v>95.700934579439263</v>
      </c>
      <c r="W348" s="536">
        <v>99.262899262899268</v>
      </c>
      <c r="X348" s="548">
        <v>87.32686980609418</v>
      </c>
      <c r="Y348" s="81"/>
      <c r="Z348" s="81"/>
      <c r="AA348" s="81"/>
      <c r="AB348" s="81"/>
      <c r="AC348" s="81"/>
      <c r="AD348" s="81"/>
      <c r="AE348" s="81"/>
      <c r="AF348" s="81"/>
      <c r="AG348" s="81"/>
      <c r="AH348" s="81"/>
      <c r="AI348" s="81"/>
      <c r="AJ348" s="81"/>
      <c r="AK348" s="81"/>
      <c r="AL348" s="81"/>
      <c r="AM348" s="81"/>
      <c r="AN348" s="81"/>
      <c r="AO348" s="81"/>
      <c r="AP348" s="81"/>
      <c r="AQ348" s="81"/>
      <c r="AR348" s="81"/>
      <c r="AS348" s="81"/>
      <c r="AT348" s="81"/>
      <c r="AU348" s="81"/>
      <c r="AV348" s="81"/>
      <c r="AW348" s="81"/>
      <c r="AX348" s="81"/>
      <c r="AY348" s="81"/>
      <c r="AZ348" s="421"/>
      <c r="BA348" s="886"/>
      <c r="BB348" s="641" t="s">
        <v>49</v>
      </c>
      <c r="BC348" s="560">
        <v>1555</v>
      </c>
      <c r="BD348" s="556">
        <v>1649</v>
      </c>
      <c r="BE348" s="556">
        <v>1514</v>
      </c>
      <c r="BF348" s="556">
        <v>1554</v>
      </c>
      <c r="BG348" s="569">
        <v>1521</v>
      </c>
      <c r="BH348" s="560">
        <v>591</v>
      </c>
      <c r="BI348" s="556">
        <v>601</v>
      </c>
      <c r="BJ348" s="556">
        <v>578</v>
      </c>
      <c r="BK348" s="556">
        <v>594</v>
      </c>
      <c r="BL348" s="569">
        <v>504</v>
      </c>
      <c r="BM348" s="560">
        <v>987</v>
      </c>
      <c r="BN348" s="556">
        <v>1053</v>
      </c>
      <c r="BO348" s="556">
        <v>1047</v>
      </c>
      <c r="BP348" s="556">
        <v>941</v>
      </c>
      <c r="BQ348" s="569">
        <v>897</v>
      </c>
      <c r="BR348" s="560">
        <v>1279</v>
      </c>
      <c r="BS348" s="556">
        <v>1148</v>
      </c>
      <c r="BT348" s="556">
        <v>1194</v>
      </c>
      <c r="BU348" s="556">
        <v>1079</v>
      </c>
      <c r="BV348" s="556">
        <v>1024</v>
      </c>
      <c r="BW348" s="556">
        <v>808</v>
      </c>
      <c r="BX348" s="564">
        <v>1261</v>
      </c>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5"/>
    </row>
    <row r="349" s="384" customFormat="true" ht="15" customHeight="true" x14ac:dyDescent="0.2">
      <c r="A349" s="928" t="s">
        <v>148</v>
      </c>
      <c r="B349" s="641" t="s">
        <v>50</v>
      </c>
      <c r="C349" s="544">
        <v>29.501915708812259</v>
      </c>
      <c r="D349" s="536">
        <v>32.110643415514126</v>
      </c>
      <c r="E349" s="536">
        <v>34.612882238126218</v>
      </c>
      <c r="F349" s="536">
        <v>43.695380774032458</v>
      </c>
      <c r="G349" s="552">
        <v>53.257790368271948</v>
      </c>
      <c r="H349" s="544">
        <v>47.412353923205345</v>
      </c>
      <c r="I349" s="536">
        <v>50.240770465489568</v>
      </c>
      <c r="J349" s="536">
        <v>51.155115511551152</v>
      </c>
      <c r="K349" s="536">
        <v>48.992248062015506</v>
      </c>
      <c r="L349" s="552">
        <v>62.14605067064084</v>
      </c>
      <c r="M349" s="544">
        <v>27.236180904522612</v>
      </c>
      <c r="N349" s="536">
        <v>29.528301886792452</v>
      </c>
      <c r="O349" s="536">
        <v>31.25</v>
      </c>
      <c r="P349" s="536">
        <v>31.171548117154813</v>
      </c>
      <c r="Q349" s="552">
        <v>34.273318872017356</v>
      </c>
      <c r="R349" s="544">
        <v>42.520880789673498</v>
      </c>
      <c r="S349" s="536">
        <v>34.089000839630565</v>
      </c>
      <c r="T349" s="536">
        <v>34.833333333333336</v>
      </c>
      <c r="U349" s="536">
        <v>36.736554238833179</v>
      </c>
      <c r="V349" s="536">
        <v>38.037383177570092</v>
      </c>
      <c r="W349" s="536">
        <v>18.304668304668304</v>
      </c>
      <c r="X349" s="548">
        <v>57.13296398891967</v>
      </c>
      <c r="Y349" s="81"/>
      <c r="Z349" s="81"/>
      <c r="AA349" s="81"/>
      <c r="AB349" s="81"/>
      <c r="AC349" s="81"/>
      <c r="AD349" s="81"/>
      <c r="AE349" s="81"/>
      <c r="AF349" s="81"/>
      <c r="AG349" s="81"/>
      <c r="AH349" s="81"/>
      <c r="AI349" s="81"/>
      <c r="AJ349" s="81"/>
      <c r="AK349" s="81"/>
      <c r="AL349" s="81"/>
      <c r="AM349" s="81"/>
      <c r="AN349" s="81"/>
      <c r="AO349" s="81"/>
      <c r="AP349" s="81"/>
      <c r="AQ349" s="81"/>
      <c r="AR349" s="81"/>
      <c r="AS349" s="81"/>
      <c r="AT349" s="81"/>
      <c r="AU349" s="81"/>
      <c r="AV349" s="81"/>
      <c r="AW349" s="81"/>
      <c r="AX349" s="81"/>
      <c r="AY349" s="81"/>
      <c r="AZ349" s="421"/>
      <c r="BA349" s="892" t="s">
        <v>154</v>
      </c>
      <c r="BB349" s="641" t="s">
        <v>50</v>
      </c>
      <c r="BC349" s="560">
        <v>462</v>
      </c>
      <c r="BD349" s="556">
        <v>534</v>
      </c>
      <c r="BE349" s="556">
        <v>532</v>
      </c>
      <c r="BF349" s="556">
        <v>700</v>
      </c>
      <c r="BG349" s="569">
        <v>940</v>
      </c>
      <c r="BH349" s="560">
        <v>284</v>
      </c>
      <c r="BI349" s="556">
        <v>313</v>
      </c>
      <c r="BJ349" s="556">
        <v>310</v>
      </c>
      <c r="BK349" s="556">
        <v>316</v>
      </c>
      <c r="BL349" s="569">
        <v>417</v>
      </c>
      <c r="BM349" s="560">
        <v>271</v>
      </c>
      <c r="BN349" s="556">
        <v>313</v>
      </c>
      <c r="BO349" s="556">
        <v>330</v>
      </c>
      <c r="BP349" s="556">
        <v>298</v>
      </c>
      <c r="BQ349" s="569">
        <v>316</v>
      </c>
      <c r="BR349" s="560">
        <v>560</v>
      </c>
      <c r="BS349" s="556">
        <v>406</v>
      </c>
      <c r="BT349" s="556">
        <v>418</v>
      </c>
      <c r="BU349" s="556">
        <v>403</v>
      </c>
      <c r="BV349" s="556">
        <v>407</v>
      </c>
      <c r="BW349" s="556">
        <v>149</v>
      </c>
      <c r="BX349" s="564">
        <v>825</v>
      </c>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5"/>
    </row>
    <row r="350" s="384" customFormat="true" ht="15" customHeight="true" x14ac:dyDescent="0.2">
      <c r="A350" s="928"/>
      <c r="B350" s="641" t="s">
        <v>49</v>
      </c>
      <c r="C350" s="544">
        <v>70.498084291187737</v>
      </c>
      <c r="D350" s="536">
        <v>67.889356584485867</v>
      </c>
      <c r="E350" s="536">
        <v>65.387117761873782</v>
      </c>
      <c r="F350" s="536">
        <v>56.304619225967542</v>
      </c>
      <c r="G350" s="552">
        <v>46.742209631728045</v>
      </c>
      <c r="H350" s="544">
        <v>52.587646076794655</v>
      </c>
      <c r="I350" s="536">
        <v>49.759229534510432</v>
      </c>
      <c r="J350" s="536">
        <v>48.844884488448848</v>
      </c>
      <c r="K350" s="536">
        <v>51.007751937984494</v>
      </c>
      <c r="L350" s="552">
        <v>37.853949329359168</v>
      </c>
      <c r="M350" s="544">
        <v>72.763819095477388</v>
      </c>
      <c r="N350" s="536">
        <v>70.471698113207552</v>
      </c>
      <c r="O350" s="536">
        <v>68.75</v>
      </c>
      <c r="P350" s="536">
        <v>68.828451882845187</v>
      </c>
      <c r="Q350" s="552">
        <v>65.726681127982644</v>
      </c>
      <c r="R350" s="544">
        <v>57.479119210326502</v>
      </c>
      <c r="S350" s="536">
        <v>65.910999160369428</v>
      </c>
      <c r="T350" s="536">
        <v>65.166666666666657</v>
      </c>
      <c r="U350" s="536">
        <v>63.263445761166814</v>
      </c>
      <c r="V350" s="536">
        <v>61.962616822429908</v>
      </c>
      <c r="W350" s="536">
        <v>81.695331695331703</v>
      </c>
      <c r="X350" s="548">
        <v>42.867036011080337</v>
      </c>
      <c r="Y350" s="81"/>
      <c r="Z350" s="81"/>
      <c r="AA350" s="81"/>
      <c r="AB350" s="81"/>
      <c r="AC350" s="81"/>
      <c r="AD350" s="81"/>
      <c r="AE350" s="81"/>
      <c r="AF350" s="81"/>
      <c r="AG350" s="81"/>
      <c r="AH350" s="81"/>
      <c r="AI350" s="81"/>
      <c r="AJ350" s="81"/>
      <c r="AK350" s="81"/>
      <c r="AL350" s="81"/>
      <c r="AM350" s="81"/>
      <c r="AN350" s="81"/>
      <c r="AO350" s="81"/>
      <c r="AP350" s="81"/>
      <c r="AQ350" s="81"/>
      <c r="AR350" s="81"/>
      <c r="AS350" s="81"/>
      <c r="AT350" s="81"/>
      <c r="AU350" s="81"/>
      <c r="AV350" s="81"/>
      <c r="AW350" s="81"/>
      <c r="AX350" s="81"/>
      <c r="AY350" s="81"/>
      <c r="AZ350" s="421"/>
      <c r="BA350" s="886"/>
      <c r="BB350" s="641" t="s">
        <v>49</v>
      </c>
      <c r="BC350" s="560">
        <v>1104</v>
      </c>
      <c r="BD350" s="556">
        <v>1129</v>
      </c>
      <c r="BE350" s="556">
        <v>1005</v>
      </c>
      <c r="BF350" s="556">
        <v>902</v>
      </c>
      <c r="BG350" s="569">
        <v>825</v>
      </c>
      <c r="BH350" s="560">
        <v>315</v>
      </c>
      <c r="BI350" s="556">
        <v>310</v>
      </c>
      <c r="BJ350" s="556">
        <v>296</v>
      </c>
      <c r="BK350" s="556">
        <v>329</v>
      </c>
      <c r="BL350" s="569">
        <v>254</v>
      </c>
      <c r="BM350" s="560">
        <v>724</v>
      </c>
      <c r="BN350" s="556">
        <v>747</v>
      </c>
      <c r="BO350" s="556">
        <v>726</v>
      </c>
      <c r="BP350" s="556">
        <v>658</v>
      </c>
      <c r="BQ350" s="569">
        <v>606</v>
      </c>
      <c r="BR350" s="560">
        <v>757</v>
      </c>
      <c r="BS350" s="556">
        <v>785</v>
      </c>
      <c r="BT350" s="556">
        <v>782</v>
      </c>
      <c r="BU350" s="556">
        <v>694</v>
      </c>
      <c r="BV350" s="556">
        <v>663</v>
      </c>
      <c r="BW350" s="556">
        <v>665</v>
      </c>
      <c r="BX350" s="564">
        <v>619</v>
      </c>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5"/>
    </row>
    <row r="351" s="384" customFormat="true" ht="15" customHeight="true" x14ac:dyDescent="0.2">
      <c r="A351" s="928" t="s">
        <v>149</v>
      </c>
      <c r="B351" s="641" t="s">
        <v>50</v>
      </c>
      <c r="C351" s="544">
        <v>2.8097062579821199</v>
      </c>
      <c r="D351" s="536">
        <v>4.4497895369813589</v>
      </c>
      <c r="E351" s="536">
        <v>5.8555627846454126</v>
      </c>
      <c r="F351" s="536">
        <v>9.0511860174781518</v>
      </c>
      <c r="G351" s="552">
        <v>26.628895184135974</v>
      </c>
      <c r="H351" s="544">
        <v>6.010016694490818</v>
      </c>
      <c r="I351" s="536">
        <v>10.272873194221509</v>
      </c>
      <c r="J351" s="536">
        <v>12.871287128712872</v>
      </c>
      <c r="K351" s="536">
        <v>18.449612403100776</v>
      </c>
      <c r="L351" s="552">
        <v>41.728763040238448</v>
      </c>
      <c r="M351" s="544">
        <v>2.7135678391959797</v>
      </c>
      <c r="N351" s="536">
        <v>3.5849056603773586</v>
      </c>
      <c r="O351" s="536">
        <v>4.9242424242424239</v>
      </c>
      <c r="P351" s="536">
        <v>5.1255230125523017</v>
      </c>
      <c r="Q351" s="552">
        <v>8.676789587852495</v>
      </c>
      <c r="R351" s="544">
        <v>6.83371298405467</v>
      </c>
      <c r="S351" s="536">
        <v>9.235936188077245</v>
      </c>
      <c r="T351" s="536">
        <v>3.25</v>
      </c>
      <c r="U351" s="536">
        <v>8.20419325432999</v>
      </c>
      <c r="V351" s="536">
        <v>10.186915887850468</v>
      </c>
      <c r="W351" s="536">
        <v>4.6683046683046676</v>
      </c>
      <c r="X351" s="548">
        <v>24.030470914127424</v>
      </c>
      <c r="Y351" s="81"/>
      <c r="Z351" s="81"/>
      <c r="AA351" s="81"/>
      <c r="AB351" s="81"/>
      <c r="AC351" s="81"/>
      <c r="AD351" s="81"/>
      <c r="AE351" s="81"/>
      <c r="AF351" s="81"/>
      <c r="AG351" s="81"/>
      <c r="AH351" s="81"/>
      <c r="AI351" s="81"/>
      <c r="AJ351" s="81"/>
      <c r="AK351" s="81"/>
      <c r="AL351" s="81"/>
      <c r="AM351" s="81"/>
      <c r="AN351" s="81"/>
      <c r="AO351" s="81"/>
      <c r="AP351" s="81"/>
      <c r="AQ351" s="81"/>
      <c r="AR351" s="81"/>
      <c r="AS351" s="81"/>
      <c r="AT351" s="81"/>
      <c r="AU351" s="81"/>
      <c r="AV351" s="81"/>
      <c r="AW351" s="81"/>
      <c r="AX351" s="81"/>
      <c r="AY351" s="81"/>
      <c r="AZ351" s="421"/>
      <c r="BA351" s="892" t="s">
        <v>155</v>
      </c>
      <c r="BB351" s="641" t="s">
        <v>50</v>
      </c>
      <c r="BC351" s="560">
        <v>44</v>
      </c>
      <c r="BD351" s="556">
        <v>74</v>
      </c>
      <c r="BE351" s="556">
        <v>90</v>
      </c>
      <c r="BF351" s="556">
        <v>145</v>
      </c>
      <c r="BG351" s="569">
        <v>470</v>
      </c>
      <c r="BH351" s="560">
        <v>36</v>
      </c>
      <c r="BI351" s="556">
        <v>64</v>
      </c>
      <c r="BJ351" s="556">
        <v>78</v>
      </c>
      <c r="BK351" s="556">
        <v>119</v>
      </c>
      <c r="BL351" s="569">
        <v>280</v>
      </c>
      <c r="BM351" s="560">
        <v>27</v>
      </c>
      <c r="BN351" s="556">
        <v>38</v>
      </c>
      <c r="BO351" s="556">
        <v>52</v>
      </c>
      <c r="BP351" s="556">
        <v>49</v>
      </c>
      <c r="BQ351" s="569">
        <v>80</v>
      </c>
      <c r="BR351" s="560">
        <v>90</v>
      </c>
      <c r="BS351" s="556">
        <v>110</v>
      </c>
      <c r="BT351" s="556">
        <v>39</v>
      </c>
      <c r="BU351" s="556">
        <v>90</v>
      </c>
      <c r="BV351" s="556">
        <v>109</v>
      </c>
      <c r="BW351" s="556">
        <v>38</v>
      </c>
      <c r="BX351" s="564">
        <v>347</v>
      </c>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5"/>
    </row>
    <row r="352" s="384" customFormat="true" ht="15" customHeight="true" x14ac:dyDescent="0.2">
      <c r="A352" s="928"/>
      <c r="B352" s="641" t="s">
        <v>49</v>
      </c>
      <c r="C352" s="544">
        <v>97.190293742017872</v>
      </c>
      <c r="D352" s="536">
        <v>95.55021046301863</v>
      </c>
      <c r="E352" s="536">
        <v>94.144437215354586</v>
      </c>
      <c r="F352" s="536">
        <v>90.948813982521841</v>
      </c>
      <c r="G352" s="552">
        <v>73.371104815864015</v>
      </c>
      <c r="H352" s="544">
        <v>93.989983305509185</v>
      </c>
      <c r="I352" s="536">
        <v>89.727126805778497</v>
      </c>
      <c r="J352" s="536">
        <v>87.128712871287135</v>
      </c>
      <c r="K352" s="536">
        <v>81.550387596899228</v>
      </c>
      <c r="L352" s="552">
        <v>58.271236959761552</v>
      </c>
      <c r="M352" s="544">
        <v>97.286432160804011</v>
      </c>
      <c r="N352" s="536">
        <v>96.415094339622641</v>
      </c>
      <c r="O352" s="536">
        <v>95.075757575757578</v>
      </c>
      <c r="P352" s="536">
        <v>94.874476987447693</v>
      </c>
      <c r="Q352" s="552">
        <v>91.323210412147503</v>
      </c>
      <c r="R352" s="544">
        <v>93.166287015945329</v>
      </c>
      <c r="S352" s="536">
        <v>90.764063811922753</v>
      </c>
      <c r="T352" s="536">
        <v>96.75</v>
      </c>
      <c r="U352" s="536">
        <v>91.795806745670006</v>
      </c>
      <c r="V352" s="536">
        <v>89.813084112149539</v>
      </c>
      <c r="W352" s="536">
        <v>95.331695331695329</v>
      </c>
      <c r="X352" s="548">
        <v>75.96952908587258</v>
      </c>
      <c r="Y352" s="81"/>
      <c r="Z352" s="81"/>
      <c r="AA352" s="81"/>
      <c r="AB352" s="81"/>
      <c r="AC352" s="81"/>
      <c r="AD352" s="81"/>
      <c r="AE352" s="81"/>
      <c r="AF352" s="81"/>
      <c r="AG352" s="81"/>
      <c r="AH352" s="81"/>
      <c r="AI352" s="81"/>
      <c r="AJ352" s="81"/>
      <c r="AK352" s="81"/>
      <c r="AL352" s="81"/>
      <c r="AM352" s="81"/>
      <c r="AN352" s="81"/>
      <c r="AO352" s="81"/>
      <c r="AP352" s="81"/>
      <c r="AQ352" s="81"/>
      <c r="AR352" s="81"/>
      <c r="AS352" s="81"/>
      <c r="AT352" s="81"/>
      <c r="AU352" s="81"/>
      <c r="AV352" s="81"/>
      <c r="AW352" s="81"/>
      <c r="AX352" s="81"/>
      <c r="AY352" s="81"/>
      <c r="AZ352" s="421"/>
      <c r="BA352" s="886"/>
      <c r="BB352" s="641" t="s">
        <v>49</v>
      </c>
      <c r="BC352" s="560">
        <v>1522</v>
      </c>
      <c r="BD352" s="556">
        <v>1589</v>
      </c>
      <c r="BE352" s="556">
        <v>1447</v>
      </c>
      <c r="BF352" s="556">
        <v>1457</v>
      </c>
      <c r="BG352" s="569">
        <v>1295</v>
      </c>
      <c r="BH352" s="560">
        <v>563</v>
      </c>
      <c r="BI352" s="556">
        <v>559</v>
      </c>
      <c r="BJ352" s="556">
        <v>528</v>
      </c>
      <c r="BK352" s="556">
        <v>526</v>
      </c>
      <c r="BL352" s="569">
        <v>391</v>
      </c>
      <c r="BM352" s="560">
        <v>968</v>
      </c>
      <c r="BN352" s="556">
        <v>1022</v>
      </c>
      <c r="BO352" s="556">
        <v>1004</v>
      </c>
      <c r="BP352" s="556">
        <v>907</v>
      </c>
      <c r="BQ352" s="569">
        <v>842</v>
      </c>
      <c r="BR352" s="560">
        <v>1227</v>
      </c>
      <c r="BS352" s="556">
        <v>1081</v>
      </c>
      <c r="BT352" s="556">
        <v>1161</v>
      </c>
      <c r="BU352" s="556">
        <v>1007</v>
      </c>
      <c r="BV352" s="556">
        <v>961</v>
      </c>
      <c r="BW352" s="556">
        <v>776</v>
      </c>
      <c r="BX352" s="564">
        <v>1097</v>
      </c>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5"/>
    </row>
    <row r="353" s="384" customFormat="true" ht="15" customHeight="true" x14ac:dyDescent="0.2">
      <c r="A353" s="928" t="s">
        <v>137</v>
      </c>
      <c r="B353" s="641" t="s">
        <v>50</v>
      </c>
      <c r="C353" s="544">
        <v>8.5568326947637292</v>
      </c>
      <c r="D353" s="536">
        <v>10.042092603728202</v>
      </c>
      <c r="E353" s="536">
        <v>16.916070266753415</v>
      </c>
      <c r="F353" s="536">
        <v>27.902621722846444</v>
      </c>
      <c r="G353" s="552">
        <v>43.85269121813031</v>
      </c>
      <c r="H353" s="544">
        <v>17.529215358931552</v>
      </c>
      <c r="I353" s="536">
        <v>28.410914927768861</v>
      </c>
      <c r="J353" s="536">
        <v>36.303630363036305</v>
      </c>
      <c r="K353" s="536">
        <v>40.465116279069768</v>
      </c>
      <c r="L353" s="552">
        <v>53.800298062593143</v>
      </c>
      <c r="M353" s="544">
        <v>6.8341708542713571</v>
      </c>
      <c r="N353" s="536">
        <v>8.6792452830188669</v>
      </c>
      <c r="O353" s="536">
        <v>11.553030303030303</v>
      </c>
      <c r="P353" s="536">
        <v>16.21338912133891</v>
      </c>
      <c r="Q353" s="552">
        <v>23.969631236442517</v>
      </c>
      <c r="R353" s="544">
        <v>18.299164768413061</v>
      </c>
      <c r="S353" s="536">
        <v>22.670025188916874</v>
      </c>
      <c r="T353" s="536">
        <v>9.9166666666666661</v>
      </c>
      <c r="U353" s="536">
        <v>16.955332725615317</v>
      </c>
      <c r="V353" s="536">
        <v>32.242990654205606</v>
      </c>
      <c r="W353" s="536">
        <v>3.5626535626535629</v>
      </c>
      <c r="X353" s="548">
        <v>40.99722991689751</v>
      </c>
      <c r="Y353" s="81"/>
      <c r="Z353" s="81"/>
      <c r="AA353" s="81"/>
      <c r="AB353" s="81"/>
      <c r="AC353" s="81"/>
      <c r="AD353" s="81"/>
      <c r="AE353" s="81"/>
      <c r="AF353" s="81"/>
      <c r="AG353" s="81"/>
      <c r="AH353" s="81"/>
      <c r="AI353" s="81"/>
      <c r="AJ353" s="81"/>
      <c r="AK353" s="81"/>
      <c r="AL353" s="81"/>
      <c r="AM353" s="81"/>
      <c r="AN353" s="81"/>
      <c r="AO353" s="81"/>
      <c r="AP353" s="81"/>
      <c r="AQ353" s="81"/>
      <c r="AR353" s="81"/>
      <c r="AS353" s="81"/>
      <c r="AT353" s="81"/>
      <c r="AU353" s="81"/>
      <c r="AV353" s="81"/>
      <c r="AW353" s="81"/>
      <c r="AX353" s="81"/>
      <c r="AY353" s="81"/>
      <c r="AZ353" s="421"/>
      <c r="BA353" s="892" t="s">
        <v>144</v>
      </c>
      <c r="BB353" s="641" t="s">
        <v>50</v>
      </c>
      <c r="BC353" s="560">
        <v>134</v>
      </c>
      <c r="BD353" s="556">
        <v>167</v>
      </c>
      <c r="BE353" s="556">
        <v>260</v>
      </c>
      <c r="BF353" s="556">
        <v>447</v>
      </c>
      <c r="BG353" s="569">
        <v>774</v>
      </c>
      <c r="BH353" s="560">
        <v>105</v>
      </c>
      <c r="BI353" s="556">
        <v>177</v>
      </c>
      <c r="BJ353" s="556">
        <v>220</v>
      </c>
      <c r="BK353" s="556">
        <v>261</v>
      </c>
      <c r="BL353" s="569">
        <v>361</v>
      </c>
      <c r="BM353" s="560">
        <v>68</v>
      </c>
      <c r="BN353" s="556">
        <v>92</v>
      </c>
      <c r="BO353" s="556">
        <v>122</v>
      </c>
      <c r="BP353" s="556">
        <v>155</v>
      </c>
      <c r="BQ353" s="569">
        <v>221</v>
      </c>
      <c r="BR353" s="560">
        <v>241</v>
      </c>
      <c r="BS353" s="556">
        <v>270</v>
      </c>
      <c r="BT353" s="556">
        <v>119</v>
      </c>
      <c r="BU353" s="556">
        <v>186</v>
      </c>
      <c r="BV353" s="556">
        <v>345</v>
      </c>
      <c r="BW353" s="556">
        <v>29</v>
      </c>
      <c r="BX353" s="564">
        <v>592</v>
      </c>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5"/>
    </row>
    <row r="354" s="384" customFormat="true" ht="15" customHeight="true" x14ac:dyDescent="0.2">
      <c r="A354" s="929"/>
      <c r="B354" s="643" t="s">
        <v>49</v>
      </c>
      <c r="C354" s="542">
        <v>91.443167305236273</v>
      </c>
      <c r="D354" s="537">
        <v>89.957907396271793</v>
      </c>
      <c r="E354" s="537">
        <v>83.083929733246592</v>
      </c>
      <c r="F354" s="537">
        <v>72.097378277153553</v>
      </c>
      <c r="G354" s="553">
        <v>56.14730878186969</v>
      </c>
      <c r="H354" s="542">
        <v>82.470784641068448</v>
      </c>
      <c r="I354" s="537">
        <v>71.589085072231143</v>
      </c>
      <c r="J354" s="537">
        <v>63.696369636963702</v>
      </c>
      <c r="K354" s="537">
        <v>59.534883720930232</v>
      </c>
      <c r="L354" s="553">
        <v>46.199701937406857</v>
      </c>
      <c r="M354" s="542">
        <v>93.165829145728637</v>
      </c>
      <c r="N354" s="537">
        <v>91.320754716981128</v>
      </c>
      <c r="O354" s="537">
        <v>88.446969696969703</v>
      </c>
      <c r="P354" s="537">
        <v>83.786610878661079</v>
      </c>
      <c r="Q354" s="553">
        <v>76.03036876355749</v>
      </c>
      <c r="R354" s="542">
        <v>81.70083523158695</v>
      </c>
      <c r="S354" s="537">
        <v>77.329974811083119</v>
      </c>
      <c r="T354" s="537">
        <v>90.083333333333343</v>
      </c>
      <c r="U354" s="537">
        <v>83.044667274384693</v>
      </c>
      <c r="V354" s="537">
        <v>67.757009345794401</v>
      </c>
      <c r="W354" s="537">
        <v>96.437346437346434</v>
      </c>
      <c r="X354" s="549">
        <v>59.002770083102497</v>
      </c>
      <c r="Y354" s="81"/>
      <c r="Z354" s="81"/>
      <c r="AA354" s="81"/>
      <c r="AB354" s="81"/>
      <c r="AC354" s="81"/>
      <c r="AD354" s="81"/>
      <c r="AE354" s="81"/>
      <c r="AF354" s="81"/>
      <c r="AG354" s="81"/>
      <c r="AH354" s="81"/>
      <c r="AI354" s="81"/>
      <c r="AJ354" s="81"/>
      <c r="AK354" s="81"/>
      <c r="AL354" s="81"/>
      <c r="AM354" s="81"/>
      <c r="AN354" s="81"/>
      <c r="AO354" s="81"/>
      <c r="AP354" s="81"/>
      <c r="AQ354" s="81"/>
      <c r="AR354" s="81"/>
      <c r="AS354" s="81"/>
      <c r="AT354" s="81"/>
      <c r="AU354" s="81"/>
      <c r="AV354" s="81"/>
      <c r="AW354" s="81"/>
      <c r="AX354" s="81"/>
      <c r="AY354" s="81"/>
      <c r="AZ354" s="421"/>
      <c r="BA354" s="887"/>
      <c r="BB354" s="643" t="s">
        <v>49</v>
      </c>
      <c r="BC354" s="561">
        <v>1432</v>
      </c>
      <c r="BD354" s="557">
        <v>1496</v>
      </c>
      <c r="BE354" s="557">
        <v>1277</v>
      </c>
      <c r="BF354" s="557">
        <v>1155</v>
      </c>
      <c r="BG354" s="570">
        <v>991</v>
      </c>
      <c r="BH354" s="561">
        <v>494</v>
      </c>
      <c r="BI354" s="557">
        <v>446</v>
      </c>
      <c r="BJ354" s="557">
        <v>386</v>
      </c>
      <c r="BK354" s="557">
        <v>384</v>
      </c>
      <c r="BL354" s="570">
        <v>310</v>
      </c>
      <c r="BM354" s="561">
        <v>927</v>
      </c>
      <c r="BN354" s="557">
        <v>968</v>
      </c>
      <c r="BO354" s="557">
        <v>934</v>
      </c>
      <c r="BP354" s="557">
        <v>801</v>
      </c>
      <c r="BQ354" s="570">
        <v>701</v>
      </c>
      <c r="BR354" s="561">
        <v>1076</v>
      </c>
      <c r="BS354" s="557">
        <v>921</v>
      </c>
      <c r="BT354" s="557">
        <v>1081</v>
      </c>
      <c r="BU354" s="557">
        <v>911</v>
      </c>
      <c r="BV354" s="557">
        <v>725</v>
      </c>
      <c r="BW354" s="557">
        <v>785</v>
      </c>
      <c r="BX354" s="565">
        <v>852</v>
      </c>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5"/>
    </row>
    <row r="355" s="448" customFormat="true" ht="15" customHeight="true" x14ac:dyDescent="0.2">
      <c r="A355" s="759"/>
      <c r="B355" s="759"/>
      <c r="C355" s="759"/>
      <c r="D355" s="759"/>
      <c r="E355" s="759"/>
      <c r="F355" s="759"/>
      <c r="G355" s="759"/>
      <c r="Y355" s="422"/>
      <c r="Z355" s="422"/>
      <c r="AA355" s="422"/>
      <c r="AB355" s="422"/>
      <c r="AC355" s="422"/>
      <c r="AD355" s="422"/>
      <c r="AE355" s="422"/>
      <c r="AF355" s="422"/>
      <c r="AG355" s="422"/>
      <c r="AH355" s="422"/>
      <c r="AI355" s="422"/>
      <c r="AJ355" s="422"/>
      <c r="AK355" s="422"/>
      <c r="AL355" s="422"/>
      <c r="AM355" s="422"/>
      <c r="AN355" s="422"/>
      <c r="AO355" s="422"/>
      <c r="AP355" s="422"/>
      <c r="AQ355" s="422"/>
      <c r="AR355" s="422"/>
      <c r="AS355" s="422"/>
      <c r="AT355" s="422"/>
      <c r="AU355" s="422"/>
      <c r="AV355" s="422"/>
      <c r="AW355" s="422"/>
      <c r="AX355" s="422"/>
      <c r="AY355" s="422"/>
      <c r="AZ355" s="422"/>
      <c r="BB355" s="759"/>
      <c r="BC355" s="512"/>
      <c r="BD355" s="512"/>
      <c r="BE355" s="512"/>
      <c r="BF355" s="512"/>
      <c r="BG355" s="512"/>
      <c r="BH355" s="512"/>
      <c r="BI355" s="512"/>
      <c r="BJ355" s="512"/>
      <c r="BK355" s="512"/>
      <c r="BL355" s="512"/>
      <c r="BM355" s="512"/>
      <c r="BN355" s="512"/>
      <c r="BO355" s="512"/>
      <c r="BP355" s="512"/>
      <c r="BQ355" s="512"/>
      <c r="BR355" s="512"/>
      <c r="BS355" s="512"/>
      <c r="BT355" s="512"/>
      <c r="BU355" s="512"/>
      <c r="BV355" s="512"/>
      <c r="BW355" s="512"/>
      <c r="BX355" s="512"/>
      <c r="BY355" s="513"/>
      <c r="BZ355" s="513"/>
      <c r="CA355" s="513"/>
      <c r="CB355" s="513"/>
      <c r="CC355" s="513"/>
      <c r="CD355" s="513"/>
      <c r="CE355" s="513"/>
      <c r="CF355" s="513"/>
      <c r="CG355" s="513"/>
      <c r="CH355" s="513"/>
      <c r="CI355" s="513"/>
      <c r="CJ355" s="513"/>
      <c r="CK355" s="513"/>
      <c r="CL355" s="513"/>
      <c r="CM355" s="513"/>
      <c r="CN355" s="513"/>
      <c r="CO355" s="513"/>
      <c r="CP355" s="513"/>
      <c r="CQ355" s="513"/>
      <c r="CR355" s="513"/>
      <c r="CS355" s="513"/>
      <c r="CT355" s="513"/>
      <c r="CU355" s="513"/>
      <c r="CV355" s="513"/>
      <c r="CW355" s="513"/>
      <c r="CX355" s="513"/>
      <c r="CY355" s="513"/>
      <c r="CZ355" s="513"/>
    </row>
    <row r="356" s="448" customFormat="true" ht="15" customHeight="true" x14ac:dyDescent="0.2">
      <c r="A356" s="759"/>
      <c r="B356" s="759"/>
      <c r="C356" s="759"/>
      <c r="D356" s="759"/>
      <c r="E356" s="759"/>
      <c r="F356" s="759"/>
      <c r="G356" s="759"/>
      <c r="Y356" s="422"/>
      <c r="Z356" s="422"/>
      <c r="AA356" s="422"/>
      <c r="AB356" s="422"/>
      <c r="AC356" s="422"/>
      <c r="AD356" s="422"/>
      <c r="AE356" s="422"/>
      <c r="AF356" s="422"/>
      <c r="AG356" s="422"/>
      <c r="AH356" s="422"/>
      <c r="AI356" s="422"/>
      <c r="AJ356" s="422"/>
      <c r="AK356" s="422"/>
      <c r="AL356" s="422"/>
      <c r="AM356" s="422"/>
      <c r="AN356" s="422"/>
      <c r="AO356" s="422"/>
      <c r="AP356" s="422"/>
      <c r="AQ356" s="422"/>
      <c r="AR356" s="422"/>
      <c r="AS356" s="422"/>
      <c r="AT356" s="422"/>
      <c r="AU356" s="422"/>
      <c r="AV356" s="422"/>
      <c r="AW356" s="422"/>
      <c r="AX356" s="422"/>
      <c r="AY356" s="422"/>
      <c r="AZ356" s="422"/>
      <c r="BB356" s="759"/>
      <c r="BY356" s="422"/>
      <c r="BZ356" s="422"/>
      <c r="CA356" s="422"/>
      <c r="CB356" s="422"/>
      <c r="CC356" s="422"/>
      <c r="CD356" s="422"/>
      <c r="CE356" s="422"/>
      <c r="CF356" s="422"/>
      <c r="CG356" s="422"/>
      <c r="CH356" s="422"/>
      <c r="CI356" s="422"/>
      <c r="CJ356" s="422"/>
      <c r="CK356" s="422"/>
      <c r="CL356" s="422"/>
      <c r="CM356" s="422"/>
      <c r="CN356" s="422"/>
      <c r="CO356" s="422"/>
      <c r="CP356" s="422"/>
      <c r="CQ356" s="422"/>
      <c r="CR356" s="422"/>
      <c r="CS356" s="422"/>
      <c r="CT356" s="422"/>
      <c r="CU356" s="422"/>
      <c r="CV356" s="422"/>
      <c r="CW356" s="422"/>
      <c r="CX356" s="422"/>
      <c r="CY356" s="422"/>
      <c r="CZ356" s="422"/>
    </row>
    <row r="357" s="448" customFormat="true" ht="15" customHeight="true" x14ac:dyDescent="0.2">
      <c r="A357" s="759"/>
      <c r="B357" s="759"/>
      <c r="C357" s="759"/>
      <c r="D357" s="759"/>
      <c r="E357" s="759"/>
      <c r="F357" s="759"/>
      <c r="G357" s="759"/>
      <c r="Y357" s="422"/>
      <c r="Z357" s="422"/>
      <c r="AA357" s="422"/>
      <c r="AB357" s="422"/>
      <c r="AC357" s="422"/>
      <c r="AD357" s="422"/>
      <c r="AE357" s="422"/>
      <c r="AF357" s="422"/>
      <c r="AG357" s="422"/>
      <c r="AH357" s="422"/>
      <c r="AI357" s="422"/>
      <c r="AJ357" s="422"/>
      <c r="AK357" s="422"/>
      <c r="AL357" s="422"/>
      <c r="AM357" s="422"/>
      <c r="AN357" s="422"/>
      <c r="AO357" s="422"/>
      <c r="AP357" s="422"/>
      <c r="AQ357" s="422"/>
      <c r="AR357" s="422"/>
      <c r="AS357" s="422"/>
      <c r="AT357" s="422"/>
      <c r="AU357" s="422"/>
      <c r="AV357" s="422"/>
      <c r="AW357" s="422"/>
      <c r="AX357" s="422"/>
      <c r="AY357" s="422"/>
      <c r="AZ357" s="422"/>
      <c r="BB357" s="759"/>
      <c r="BY357" s="422"/>
      <c r="BZ357" s="422"/>
      <c r="CA357" s="422"/>
      <c r="CB357" s="422"/>
      <c r="CC357" s="422"/>
      <c r="CD357" s="422"/>
      <c r="CE357" s="422"/>
      <c r="CF357" s="422"/>
      <c r="CG357" s="422"/>
      <c r="CH357" s="422"/>
      <c r="CI357" s="422"/>
      <c r="CJ357" s="422"/>
      <c r="CK357" s="422"/>
      <c r="CL357" s="422"/>
      <c r="CM357" s="422"/>
      <c r="CN357" s="422"/>
      <c r="CO357" s="422"/>
      <c r="CP357" s="422"/>
      <c r="CQ357" s="422"/>
      <c r="CR357" s="422"/>
      <c r="CS357" s="422"/>
      <c r="CT357" s="422"/>
      <c r="CU357" s="422"/>
      <c r="CV357" s="422"/>
      <c r="CW357" s="422"/>
      <c r="CX357" s="422"/>
      <c r="CY357" s="422"/>
      <c r="CZ357" s="422"/>
    </row>
    <row r="358" s="448" customFormat="true" ht="15" customHeight="true" x14ac:dyDescent="0.2">
      <c r="A358" s="759"/>
      <c r="B358" s="759"/>
      <c r="C358" s="759"/>
      <c r="D358" s="759"/>
      <c r="E358" s="759"/>
      <c r="F358" s="759"/>
      <c r="G358" s="759"/>
      <c r="Y358" s="422"/>
      <c r="Z358" s="422"/>
      <c r="AA358" s="422"/>
      <c r="AB358" s="422"/>
      <c r="AC358" s="422"/>
      <c r="AD358" s="422"/>
      <c r="AE358" s="422"/>
      <c r="AF358" s="422"/>
      <c r="AG358" s="422"/>
      <c r="AH358" s="422"/>
      <c r="AI358" s="422"/>
      <c r="AJ358" s="422"/>
      <c r="AK358" s="422"/>
      <c r="AL358" s="422"/>
      <c r="AM358" s="422"/>
      <c r="AN358" s="422"/>
      <c r="AO358" s="422"/>
      <c r="AP358" s="422"/>
      <c r="AQ358" s="422"/>
      <c r="AR358" s="422"/>
      <c r="AS358" s="422"/>
      <c r="AT358" s="422"/>
      <c r="AU358" s="422"/>
      <c r="AV358" s="422"/>
      <c r="AW358" s="422"/>
      <c r="AX358" s="422"/>
      <c r="AY358" s="422"/>
      <c r="AZ358" s="422"/>
      <c r="BB358" s="759"/>
      <c r="BY358" s="422"/>
      <c r="BZ358" s="422"/>
      <c r="CA358" s="422"/>
      <c r="CB358" s="422"/>
      <c r="CC358" s="422"/>
      <c r="CD358" s="422"/>
      <c r="CE358" s="422"/>
      <c r="CF358" s="422"/>
      <c r="CG358" s="422"/>
      <c r="CH358" s="422"/>
      <c r="CI358" s="422"/>
      <c r="CJ358" s="422"/>
      <c r="CK358" s="422"/>
      <c r="CL358" s="422"/>
      <c r="CM358" s="422"/>
      <c r="CN358" s="422"/>
      <c r="CO358" s="422"/>
      <c r="CP358" s="422"/>
      <c r="CQ358" s="422"/>
      <c r="CR358" s="422"/>
      <c r="CS358" s="422"/>
      <c r="CT358" s="422"/>
      <c r="CU358" s="422"/>
      <c r="CV358" s="422"/>
      <c r="CW358" s="422"/>
      <c r="CX358" s="422"/>
      <c r="CY358" s="422"/>
      <c r="CZ358" s="422"/>
    </row>
    <row r="359" s="448" customFormat="true" ht="15" customHeight="true" x14ac:dyDescent="0.2">
      <c r="A359" s="759"/>
      <c r="B359" s="759"/>
      <c r="C359" s="759"/>
      <c r="D359" s="759"/>
      <c r="E359" s="759"/>
      <c r="F359" s="759"/>
      <c r="G359" s="759"/>
      <c r="Y359" s="422"/>
      <c r="Z359" s="422"/>
      <c r="AA359" s="422"/>
      <c r="AB359" s="422"/>
      <c r="AC359" s="422"/>
      <c r="AD359" s="422"/>
      <c r="AE359" s="422"/>
      <c r="AF359" s="422"/>
      <c r="AG359" s="422"/>
      <c r="AH359" s="422"/>
      <c r="AI359" s="422"/>
      <c r="AJ359" s="422"/>
      <c r="AK359" s="422"/>
      <c r="AL359" s="422"/>
      <c r="AM359" s="422"/>
      <c r="AN359" s="422"/>
      <c r="AO359" s="422"/>
      <c r="AP359" s="422"/>
      <c r="AQ359" s="422"/>
      <c r="AR359" s="422"/>
      <c r="AS359" s="422"/>
      <c r="AT359" s="422"/>
      <c r="AU359" s="422"/>
      <c r="AV359" s="422"/>
      <c r="AW359" s="422"/>
      <c r="AX359" s="422"/>
      <c r="AY359" s="422"/>
      <c r="AZ359" s="422"/>
      <c r="BB359" s="759"/>
      <c r="BY359" s="422"/>
      <c r="BZ359" s="422"/>
      <c r="CA359" s="422"/>
      <c r="CB359" s="422"/>
      <c r="CC359" s="422"/>
      <c r="CD359" s="422"/>
      <c r="CE359" s="422"/>
      <c r="CF359" s="422"/>
      <c r="CG359" s="422"/>
      <c r="CH359" s="422"/>
      <c r="CI359" s="422"/>
      <c r="CJ359" s="422"/>
      <c r="CK359" s="422"/>
      <c r="CL359" s="422"/>
      <c r="CM359" s="422"/>
      <c r="CN359" s="422"/>
      <c r="CO359" s="422"/>
      <c r="CP359" s="422"/>
      <c r="CQ359" s="422"/>
      <c r="CR359" s="422"/>
      <c r="CS359" s="422"/>
      <c r="CT359" s="422"/>
      <c r="CU359" s="422"/>
      <c r="CV359" s="422"/>
      <c r="CW359" s="422"/>
      <c r="CX359" s="422"/>
      <c r="CY359" s="422"/>
      <c r="CZ359" s="422"/>
    </row>
    <row r="360" s="448" customFormat="true" ht="15" customHeight="true" x14ac:dyDescent="0.2">
      <c r="A360" s="759"/>
      <c r="B360" s="759"/>
      <c r="C360" s="759"/>
      <c r="D360" s="759"/>
      <c r="E360" s="759"/>
      <c r="F360" s="759"/>
      <c r="G360" s="759"/>
      <c r="Y360" s="422"/>
      <c r="Z360" s="422"/>
      <c r="AA360" s="422"/>
      <c r="AB360" s="422"/>
      <c r="AC360" s="422"/>
      <c r="AD360" s="422"/>
      <c r="AE360" s="422"/>
      <c r="AF360" s="422"/>
      <c r="AG360" s="422"/>
      <c r="AH360" s="422"/>
      <c r="AI360" s="422"/>
      <c r="AJ360" s="422"/>
      <c r="AK360" s="422"/>
      <c r="AL360" s="422"/>
      <c r="AM360" s="422"/>
      <c r="AN360" s="422"/>
      <c r="AO360" s="422"/>
      <c r="AP360" s="422"/>
      <c r="AQ360" s="422"/>
      <c r="AR360" s="422"/>
      <c r="AS360" s="422"/>
      <c r="AT360" s="422"/>
      <c r="AU360" s="422"/>
      <c r="AV360" s="422"/>
      <c r="AW360" s="422"/>
      <c r="AX360" s="422"/>
      <c r="AY360" s="422"/>
      <c r="AZ360" s="422"/>
      <c r="BB360" s="759"/>
      <c r="BY360" s="422"/>
      <c r="BZ360" s="422"/>
      <c r="CA360" s="422"/>
      <c r="CB360" s="422"/>
      <c r="CC360" s="422"/>
      <c r="CD360" s="422"/>
      <c r="CE360" s="422"/>
      <c r="CF360" s="422"/>
      <c r="CG360" s="422"/>
      <c r="CH360" s="422"/>
      <c r="CI360" s="422"/>
      <c r="CJ360" s="422"/>
      <c r="CK360" s="422"/>
      <c r="CL360" s="422"/>
      <c r="CM360" s="422"/>
      <c r="CN360" s="422"/>
      <c r="CO360" s="422"/>
      <c r="CP360" s="422"/>
      <c r="CQ360" s="422"/>
      <c r="CR360" s="422"/>
      <c r="CS360" s="422"/>
      <c r="CT360" s="422"/>
      <c r="CU360" s="422"/>
      <c r="CV360" s="422"/>
      <c r="CW360" s="422"/>
      <c r="CX360" s="422"/>
      <c r="CY360" s="422"/>
      <c r="CZ360" s="422"/>
    </row>
    <row r="361" s="448" customFormat="true" ht="15" customHeight="true" x14ac:dyDescent="0.2">
      <c r="A361" s="759"/>
      <c r="B361" s="759"/>
      <c r="C361" s="759"/>
      <c r="D361" s="759"/>
      <c r="E361" s="759"/>
      <c r="F361" s="759"/>
      <c r="G361" s="759"/>
      <c r="Y361" s="422"/>
      <c r="Z361" s="422"/>
      <c r="AA361" s="422"/>
      <c r="AB361" s="422"/>
      <c r="AC361" s="422"/>
      <c r="AD361" s="422"/>
      <c r="AE361" s="422"/>
      <c r="AF361" s="422"/>
      <c r="AG361" s="422"/>
      <c r="AH361" s="422"/>
      <c r="AI361" s="422"/>
      <c r="AJ361" s="422"/>
      <c r="AK361" s="422"/>
      <c r="AL361" s="422"/>
      <c r="AM361" s="422"/>
      <c r="AN361" s="422"/>
      <c r="AO361" s="422"/>
      <c r="AP361" s="422"/>
      <c r="AQ361" s="422"/>
      <c r="AR361" s="422"/>
      <c r="AS361" s="422"/>
      <c r="AT361" s="422"/>
      <c r="AU361" s="422"/>
      <c r="AV361" s="422"/>
      <c r="AW361" s="422"/>
      <c r="AX361" s="422"/>
      <c r="AY361" s="422"/>
      <c r="AZ361" s="422"/>
      <c r="BB361" s="759"/>
      <c r="BY361" s="422"/>
      <c r="BZ361" s="422"/>
      <c r="CA361" s="422"/>
      <c r="CB361" s="422"/>
      <c r="CC361" s="422"/>
      <c r="CD361" s="422"/>
      <c r="CE361" s="422"/>
      <c r="CF361" s="422"/>
      <c r="CG361" s="422"/>
      <c r="CH361" s="422"/>
      <c r="CI361" s="422"/>
      <c r="CJ361" s="422"/>
      <c r="CK361" s="422"/>
      <c r="CL361" s="422"/>
      <c r="CM361" s="422"/>
      <c r="CN361" s="422"/>
      <c r="CO361" s="422"/>
      <c r="CP361" s="422"/>
      <c r="CQ361" s="422"/>
      <c r="CR361" s="422"/>
      <c r="CS361" s="422"/>
      <c r="CT361" s="422"/>
      <c r="CU361" s="422"/>
      <c r="CV361" s="422"/>
      <c r="CW361" s="422"/>
      <c r="CX361" s="422"/>
      <c r="CY361" s="422"/>
      <c r="CZ361" s="422"/>
    </row>
    <row r="362" s="448" customFormat="true" ht="15" customHeight="true" x14ac:dyDescent="0.2">
      <c r="A362" s="759"/>
      <c r="B362" s="759"/>
      <c r="C362" s="759"/>
      <c r="D362" s="759"/>
      <c r="E362" s="759"/>
      <c r="F362" s="759"/>
      <c r="G362" s="759"/>
      <c r="Y362" s="422"/>
      <c r="Z362" s="422"/>
      <c r="AA362" s="422"/>
      <c r="AB362" s="422"/>
      <c r="AC362" s="422"/>
      <c r="AD362" s="422"/>
      <c r="AE362" s="422"/>
      <c r="AF362" s="422"/>
      <c r="AG362" s="422"/>
      <c r="AH362" s="422"/>
      <c r="AI362" s="422"/>
      <c r="AJ362" s="422"/>
      <c r="AK362" s="422"/>
      <c r="AL362" s="422"/>
      <c r="AM362" s="422"/>
      <c r="AN362" s="422"/>
      <c r="AO362" s="422"/>
      <c r="AP362" s="422"/>
      <c r="AQ362" s="422"/>
      <c r="AR362" s="422"/>
      <c r="AS362" s="422"/>
      <c r="AT362" s="422"/>
      <c r="AU362" s="422"/>
      <c r="AV362" s="422"/>
      <c r="AW362" s="422"/>
      <c r="AX362" s="422"/>
      <c r="AY362" s="422"/>
      <c r="AZ362" s="422"/>
      <c r="BB362" s="759"/>
      <c r="BY362" s="422"/>
      <c r="BZ362" s="422"/>
      <c r="CA362" s="422"/>
      <c r="CB362" s="422"/>
      <c r="CC362" s="422"/>
      <c r="CD362" s="422"/>
      <c r="CE362" s="422"/>
      <c r="CF362" s="422"/>
      <c r="CG362" s="422"/>
      <c r="CH362" s="422"/>
      <c r="CI362" s="422"/>
      <c r="CJ362" s="422"/>
      <c r="CK362" s="422"/>
      <c r="CL362" s="422"/>
      <c r="CM362" s="422"/>
      <c r="CN362" s="422"/>
      <c r="CO362" s="422"/>
      <c r="CP362" s="422"/>
      <c r="CQ362" s="422"/>
      <c r="CR362" s="422"/>
      <c r="CS362" s="422"/>
      <c r="CT362" s="422"/>
      <c r="CU362" s="422"/>
      <c r="CV362" s="422"/>
      <c r="CW362" s="422"/>
      <c r="CX362" s="422"/>
      <c r="CY362" s="422"/>
      <c r="CZ362" s="422"/>
    </row>
    <row r="363" s="448" customFormat="true" ht="15" customHeight="true" x14ac:dyDescent="0.2">
      <c r="A363" s="759"/>
      <c r="B363" s="759"/>
      <c r="C363" s="759"/>
      <c r="D363" s="759"/>
      <c r="E363" s="759"/>
      <c r="F363" s="759"/>
      <c r="G363" s="759"/>
      <c r="Y363" s="422"/>
      <c r="Z363" s="422"/>
      <c r="AA363" s="422"/>
      <c r="AB363" s="422"/>
      <c r="AC363" s="422"/>
      <c r="AD363" s="422"/>
      <c r="AE363" s="422"/>
      <c r="AF363" s="422"/>
      <c r="AG363" s="422"/>
      <c r="AH363" s="422"/>
      <c r="AI363" s="422"/>
      <c r="AJ363" s="422"/>
      <c r="AK363" s="422"/>
      <c r="AL363" s="422"/>
      <c r="AM363" s="422"/>
      <c r="AN363" s="422"/>
      <c r="AO363" s="422"/>
      <c r="AP363" s="422"/>
      <c r="AQ363" s="422"/>
      <c r="AR363" s="422"/>
      <c r="AS363" s="422"/>
      <c r="AT363" s="422"/>
      <c r="AU363" s="422"/>
      <c r="AV363" s="422"/>
      <c r="AW363" s="422"/>
      <c r="AX363" s="422"/>
      <c r="AY363" s="422"/>
      <c r="AZ363" s="422"/>
      <c r="BB363" s="759"/>
      <c r="BY363" s="422"/>
      <c r="BZ363" s="422"/>
      <c r="CA363" s="422"/>
      <c r="CB363" s="422"/>
      <c r="CC363" s="422"/>
      <c r="CD363" s="422"/>
      <c r="CE363" s="422"/>
      <c r="CF363" s="422"/>
      <c r="CG363" s="422"/>
      <c r="CH363" s="422"/>
      <c r="CI363" s="422"/>
      <c r="CJ363" s="422"/>
      <c r="CK363" s="422"/>
      <c r="CL363" s="422"/>
      <c r="CM363" s="422"/>
      <c r="CN363" s="422"/>
      <c r="CO363" s="422"/>
      <c r="CP363" s="422"/>
      <c r="CQ363" s="422"/>
      <c r="CR363" s="422"/>
      <c r="CS363" s="422"/>
      <c r="CT363" s="422"/>
      <c r="CU363" s="422"/>
      <c r="CV363" s="422"/>
      <c r="CW363" s="422"/>
      <c r="CX363" s="422"/>
      <c r="CY363" s="422"/>
      <c r="CZ363" s="422"/>
    </row>
    <row r="364" s="448" customFormat="true" ht="15" customHeight="true" x14ac:dyDescent="0.2">
      <c r="A364" s="759"/>
      <c r="B364" s="759"/>
      <c r="C364" s="759"/>
      <c r="D364" s="759"/>
      <c r="E364" s="759"/>
      <c r="F364" s="759"/>
      <c r="G364" s="759"/>
      <c r="Y364" s="422"/>
      <c r="Z364" s="422"/>
      <c r="AA364" s="422"/>
      <c r="AB364" s="422"/>
      <c r="AC364" s="422"/>
      <c r="AD364" s="422"/>
      <c r="AE364" s="422"/>
      <c r="AF364" s="422"/>
      <c r="AG364" s="422"/>
      <c r="AH364" s="422"/>
      <c r="AI364" s="422"/>
      <c r="AJ364" s="422"/>
      <c r="AK364" s="422"/>
      <c r="AL364" s="422"/>
      <c r="AM364" s="422"/>
      <c r="AN364" s="422"/>
      <c r="AO364" s="422"/>
      <c r="AP364" s="422"/>
      <c r="AQ364" s="422"/>
      <c r="AR364" s="422"/>
      <c r="AS364" s="422"/>
      <c r="AT364" s="422"/>
      <c r="AU364" s="422"/>
      <c r="AV364" s="422"/>
      <c r="AW364" s="422"/>
      <c r="AX364" s="422"/>
      <c r="AY364" s="422"/>
      <c r="AZ364" s="422"/>
      <c r="BB364" s="759"/>
      <c r="BY364" s="422"/>
      <c r="BZ364" s="422"/>
      <c r="CA364" s="422"/>
      <c r="CB364" s="422"/>
      <c r="CC364" s="422"/>
      <c r="CD364" s="422"/>
      <c r="CE364" s="422"/>
      <c r="CF364" s="422"/>
      <c r="CG364" s="422"/>
      <c r="CH364" s="422"/>
      <c r="CI364" s="422"/>
      <c r="CJ364" s="422"/>
      <c r="CK364" s="422"/>
      <c r="CL364" s="422"/>
      <c r="CM364" s="422"/>
      <c r="CN364" s="422"/>
      <c r="CO364" s="422"/>
      <c r="CP364" s="422"/>
      <c r="CQ364" s="422"/>
      <c r="CR364" s="422"/>
      <c r="CS364" s="422"/>
      <c r="CT364" s="422"/>
      <c r="CU364" s="422"/>
      <c r="CV364" s="422"/>
      <c r="CW364" s="422"/>
      <c r="CX364" s="422"/>
      <c r="CY364" s="422"/>
      <c r="CZ364" s="422"/>
    </row>
    <row r="365" s="448" customFormat="true" ht="15" customHeight="true" x14ac:dyDescent="0.2">
      <c r="A365" s="759"/>
      <c r="B365" s="759"/>
      <c r="C365" s="759"/>
      <c r="D365" s="759"/>
      <c r="E365" s="759"/>
      <c r="F365" s="759"/>
      <c r="G365" s="759"/>
      <c r="Y365" s="422"/>
      <c r="Z365" s="422"/>
      <c r="AA365" s="422"/>
      <c r="AB365" s="422"/>
      <c r="AC365" s="422"/>
      <c r="AD365" s="422"/>
      <c r="AE365" s="422"/>
      <c r="AF365" s="422"/>
      <c r="AG365" s="422"/>
      <c r="AH365" s="422"/>
      <c r="AI365" s="422"/>
      <c r="AJ365" s="422"/>
      <c r="AK365" s="422"/>
      <c r="AL365" s="422"/>
      <c r="AM365" s="422"/>
      <c r="AN365" s="422"/>
      <c r="AO365" s="422"/>
      <c r="AP365" s="422"/>
      <c r="AQ365" s="422"/>
      <c r="AR365" s="422"/>
      <c r="AS365" s="422"/>
      <c r="AT365" s="422"/>
      <c r="AU365" s="422"/>
      <c r="AV365" s="422"/>
      <c r="AW365" s="422"/>
      <c r="AX365" s="422"/>
      <c r="AY365" s="422"/>
      <c r="AZ365" s="422"/>
      <c r="BB365" s="759"/>
      <c r="BY365" s="422"/>
      <c r="BZ365" s="422"/>
      <c r="CA365" s="422"/>
      <c r="CB365" s="422"/>
      <c r="CC365" s="422"/>
      <c r="CD365" s="422"/>
      <c r="CE365" s="422"/>
      <c r="CF365" s="422"/>
      <c r="CG365" s="422"/>
      <c r="CH365" s="422"/>
      <c r="CI365" s="422"/>
      <c r="CJ365" s="422"/>
      <c r="CK365" s="422"/>
      <c r="CL365" s="422"/>
      <c r="CM365" s="422"/>
      <c r="CN365" s="422"/>
      <c r="CO365" s="422"/>
      <c r="CP365" s="422"/>
      <c r="CQ365" s="422"/>
      <c r="CR365" s="422"/>
      <c r="CS365" s="422"/>
      <c r="CT365" s="422"/>
      <c r="CU365" s="422"/>
      <c r="CV365" s="422"/>
      <c r="CW365" s="422"/>
      <c r="CX365" s="422"/>
      <c r="CY365" s="422"/>
      <c r="CZ365" s="422"/>
    </row>
    <row r="366" s="448" customFormat="true" ht="15" customHeight="true" x14ac:dyDescent="0.2">
      <c r="A366" s="759"/>
      <c r="B366" s="759"/>
      <c r="C366" s="759"/>
      <c r="D366" s="759"/>
      <c r="E366" s="759"/>
      <c r="F366" s="759"/>
      <c r="G366" s="759"/>
      <c r="Y366" s="422"/>
      <c r="Z366" s="422"/>
      <c r="AA366" s="422"/>
      <c r="AB366" s="422"/>
      <c r="AC366" s="422"/>
      <c r="AD366" s="422"/>
      <c r="AE366" s="422"/>
      <c r="AF366" s="422"/>
      <c r="AG366" s="422"/>
      <c r="AH366" s="422"/>
      <c r="AI366" s="422"/>
      <c r="AJ366" s="422"/>
      <c r="AK366" s="422"/>
      <c r="AL366" s="422"/>
      <c r="AM366" s="422"/>
      <c r="AN366" s="422"/>
      <c r="AO366" s="422"/>
      <c r="AP366" s="422"/>
      <c r="AQ366" s="422"/>
      <c r="AR366" s="422"/>
      <c r="AS366" s="422"/>
      <c r="AT366" s="422"/>
      <c r="AU366" s="422"/>
      <c r="AV366" s="422"/>
      <c r="AW366" s="422"/>
      <c r="AX366" s="422"/>
      <c r="AY366" s="422"/>
      <c r="AZ366" s="422"/>
      <c r="BB366" s="759"/>
      <c r="BY366" s="422"/>
      <c r="BZ366" s="422"/>
      <c r="CA366" s="422"/>
      <c r="CB366" s="422"/>
      <c r="CC366" s="422"/>
      <c r="CD366" s="422"/>
      <c r="CE366" s="422"/>
      <c r="CF366" s="422"/>
      <c r="CG366" s="422"/>
      <c r="CH366" s="422"/>
      <c r="CI366" s="422"/>
      <c r="CJ366" s="422"/>
      <c r="CK366" s="422"/>
      <c r="CL366" s="422"/>
      <c r="CM366" s="422"/>
      <c r="CN366" s="422"/>
      <c r="CO366" s="422"/>
      <c r="CP366" s="422"/>
      <c r="CQ366" s="422"/>
      <c r="CR366" s="422"/>
      <c r="CS366" s="422"/>
      <c r="CT366" s="422"/>
      <c r="CU366" s="422"/>
      <c r="CV366" s="422"/>
      <c r="CW366" s="422"/>
      <c r="CX366" s="422"/>
      <c r="CY366" s="422"/>
      <c r="CZ366" s="422"/>
    </row>
    <row r="367" s="448" customFormat="true" ht="15" customHeight="true" x14ac:dyDescent="0.2">
      <c r="A367" s="759"/>
      <c r="B367" s="759"/>
      <c r="C367" s="759"/>
      <c r="D367" s="759"/>
      <c r="E367" s="759"/>
      <c r="F367" s="759"/>
      <c r="G367" s="759"/>
      <c r="Y367" s="422"/>
      <c r="Z367" s="422"/>
      <c r="AA367" s="422"/>
      <c r="AB367" s="422"/>
      <c r="AC367" s="422"/>
      <c r="AD367" s="422"/>
      <c r="AE367" s="422"/>
      <c r="AF367" s="422"/>
      <c r="AG367" s="422"/>
      <c r="AH367" s="422"/>
      <c r="AI367" s="422"/>
      <c r="AJ367" s="422"/>
      <c r="AK367" s="422"/>
      <c r="AL367" s="422"/>
      <c r="AM367" s="422"/>
      <c r="AN367" s="422"/>
      <c r="AO367" s="422"/>
      <c r="AP367" s="422"/>
      <c r="AQ367" s="422"/>
      <c r="AR367" s="422"/>
      <c r="AS367" s="422"/>
      <c r="AT367" s="422"/>
      <c r="AU367" s="422"/>
      <c r="AV367" s="422"/>
      <c r="AW367" s="422"/>
      <c r="AX367" s="422"/>
      <c r="AY367" s="422"/>
      <c r="AZ367" s="422"/>
      <c r="BB367" s="759"/>
      <c r="BY367" s="422"/>
      <c r="BZ367" s="422"/>
      <c r="CA367" s="422"/>
      <c r="CB367" s="422"/>
      <c r="CC367" s="422"/>
      <c r="CD367" s="422"/>
      <c r="CE367" s="422"/>
      <c r="CF367" s="422"/>
      <c r="CG367" s="422"/>
      <c r="CH367" s="422"/>
      <c r="CI367" s="422"/>
      <c r="CJ367" s="422"/>
      <c r="CK367" s="422"/>
      <c r="CL367" s="422"/>
      <c r="CM367" s="422"/>
      <c r="CN367" s="422"/>
      <c r="CO367" s="422"/>
      <c r="CP367" s="422"/>
      <c r="CQ367" s="422"/>
      <c r="CR367" s="422"/>
      <c r="CS367" s="422"/>
      <c r="CT367" s="422"/>
      <c r="CU367" s="422"/>
      <c r="CV367" s="422"/>
      <c r="CW367" s="422"/>
      <c r="CX367" s="422"/>
      <c r="CY367" s="422"/>
      <c r="CZ367" s="422"/>
    </row>
    <row r="368" s="448" customFormat="true" ht="15" customHeight="true" x14ac:dyDescent="0.2">
      <c r="A368" s="759"/>
      <c r="B368" s="759"/>
      <c r="C368" s="759"/>
      <c r="D368" s="759"/>
      <c r="E368" s="759"/>
      <c r="F368" s="759"/>
      <c r="G368" s="759"/>
      <c r="Y368" s="422"/>
      <c r="Z368" s="422"/>
      <c r="AA368" s="422"/>
      <c r="AB368" s="422"/>
      <c r="AC368" s="422"/>
      <c r="AD368" s="422"/>
      <c r="AE368" s="422"/>
      <c r="AF368" s="422"/>
      <c r="AG368" s="422"/>
      <c r="AH368" s="422"/>
      <c r="AI368" s="422"/>
      <c r="AJ368" s="422"/>
      <c r="AK368" s="422"/>
      <c r="AL368" s="422"/>
      <c r="AM368" s="422"/>
      <c r="AN368" s="422"/>
      <c r="AO368" s="422"/>
      <c r="AP368" s="422"/>
      <c r="AQ368" s="422"/>
      <c r="AR368" s="422"/>
      <c r="AS368" s="422"/>
      <c r="AT368" s="422"/>
      <c r="AU368" s="422"/>
      <c r="AV368" s="422"/>
      <c r="AW368" s="422"/>
      <c r="AX368" s="422"/>
      <c r="AY368" s="422"/>
      <c r="AZ368" s="422"/>
      <c r="BB368" s="759"/>
      <c r="BY368" s="422"/>
      <c r="BZ368" s="422"/>
      <c r="CA368" s="422"/>
      <c r="CB368" s="422"/>
      <c r="CC368" s="422"/>
      <c r="CD368" s="422"/>
      <c r="CE368" s="422"/>
      <c r="CF368" s="422"/>
      <c r="CG368" s="422"/>
      <c r="CH368" s="422"/>
      <c r="CI368" s="422"/>
      <c r="CJ368" s="422"/>
      <c r="CK368" s="422"/>
      <c r="CL368" s="422"/>
      <c r="CM368" s="422"/>
      <c r="CN368" s="422"/>
      <c r="CO368" s="422"/>
      <c r="CP368" s="422"/>
      <c r="CQ368" s="422"/>
      <c r="CR368" s="422"/>
      <c r="CS368" s="422"/>
      <c r="CT368" s="422"/>
      <c r="CU368" s="422"/>
      <c r="CV368" s="422"/>
      <c r="CW368" s="422"/>
      <c r="CX368" s="422"/>
      <c r="CY368" s="422"/>
      <c r="CZ368" s="422"/>
    </row>
    <row r="369" s="448" customFormat="true" ht="15" customHeight="true" x14ac:dyDescent="0.2">
      <c r="A369" s="759"/>
      <c r="B369" s="759"/>
      <c r="C369" s="759"/>
      <c r="D369" s="759"/>
      <c r="E369" s="759"/>
      <c r="F369" s="759"/>
      <c r="G369" s="759"/>
      <c r="Y369" s="422"/>
      <c r="Z369" s="422"/>
      <c r="AA369" s="422"/>
      <c r="AB369" s="422"/>
      <c r="AC369" s="422"/>
      <c r="AD369" s="422"/>
      <c r="AE369" s="422"/>
      <c r="AF369" s="422"/>
      <c r="AG369" s="422"/>
      <c r="AH369" s="422"/>
      <c r="AI369" s="422"/>
      <c r="AJ369" s="422"/>
      <c r="AK369" s="422"/>
      <c r="AL369" s="422"/>
      <c r="AM369" s="422"/>
      <c r="AN369" s="422"/>
      <c r="AO369" s="422"/>
      <c r="AP369" s="422"/>
      <c r="AQ369" s="422"/>
      <c r="AR369" s="422"/>
      <c r="AS369" s="422"/>
      <c r="AT369" s="422"/>
      <c r="AU369" s="422"/>
      <c r="AV369" s="422"/>
      <c r="AW369" s="422"/>
      <c r="AX369" s="422"/>
      <c r="AY369" s="422"/>
      <c r="AZ369" s="422"/>
      <c r="BB369" s="759"/>
      <c r="BY369" s="422"/>
      <c r="BZ369" s="422"/>
      <c r="CA369" s="422"/>
      <c r="CB369" s="422"/>
      <c r="CC369" s="422"/>
      <c r="CD369" s="422"/>
      <c r="CE369" s="422"/>
      <c r="CF369" s="422"/>
      <c r="CG369" s="422"/>
      <c r="CH369" s="422"/>
      <c r="CI369" s="422"/>
      <c r="CJ369" s="422"/>
      <c r="CK369" s="422"/>
      <c r="CL369" s="422"/>
      <c r="CM369" s="422"/>
      <c r="CN369" s="422"/>
      <c r="CO369" s="422"/>
      <c r="CP369" s="422"/>
      <c r="CQ369" s="422"/>
      <c r="CR369" s="422"/>
      <c r="CS369" s="422"/>
      <c r="CT369" s="422"/>
      <c r="CU369" s="422"/>
      <c r="CV369" s="422"/>
      <c r="CW369" s="422"/>
      <c r="CX369" s="422"/>
      <c r="CY369" s="422"/>
      <c r="CZ369" s="422"/>
    </row>
    <row r="370" s="448" customFormat="true" ht="15" customHeight="true" x14ac:dyDescent="0.2">
      <c r="A370" s="759"/>
      <c r="B370" s="759"/>
      <c r="C370" s="759"/>
      <c r="D370" s="759"/>
      <c r="E370" s="759"/>
      <c r="F370" s="759"/>
      <c r="G370" s="759"/>
      <c r="Y370" s="422"/>
      <c r="Z370" s="422"/>
      <c r="AA370" s="422"/>
      <c r="AB370" s="422"/>
      <c r="AC370" s="422"/>
      <c r="AD370" s="422"/>
      <c r="AE370" s="422"/>
      <c r="AF370" s="422"/>
      <c r="AG370" s="422"/>
      <c r="AH370" s="422"/>
      <c r="AI370" s="422"/>
      <c r="AJ370" s="422"/>
      <c r="AK370" s="422"/>
      <c r="AL370" s="422"/>
      <c r="AM370" s="422"/>
      <c r="AN370" s="422"/>
      <c r="AO370" s="422"/>
      <c r="AP370" s="422"/>
      <c r="AQ370" s="422"/>
      <c r="AR370" s="422"/>
      <c r="AS370" s="422"/>
      <c r="AT370" s="422"/>
      <c r="AU370" s="422"/>
      <c r="AV370" s="422"/>
      <c r="AW370" s="422"/>
      <c r="AX370" s="422"/>
      <c r="AY370" s="422"/>
      <c r="AZ370" s="422"/>
      <c r="BB370" s="759"/>
      <c r="BY370" s="422"/>
      <c r="BZ370" s="422"/>
      <c r="CA370" s="422"/>
      <c r="CB370" s="422"/>
      <c r="CC370" s="422"/>
      <c r="CD370" s="422"/>
      <c r="CE370" s="422"/>
      <c r="CF370" s="422"/>
      <c r="CG370" s="422"/>
      <c r="CH370" s="422"/>
      <c r="CI370" s="422"/>
      <c r="CJ370" s="422"/>
      <c r="CK370" s="422"/>
      <c r="CL370" s="422"/>
      <c r="CM370" s="422"/>
      <c r="CN370" s="422"/>
      <c r="CO370" s="422"/>
      <c r="CP370" s="422"/>
      <c r="CQ370" s="422"/>
      <c r="CR370" s="422"/>
      <c r="CS370" s="422"/>
      <c r="CT370" s="422"/>
      <c r="CU370" s="422"/>
      <c r="CV370" s="422"/>
      <c r="CW370" s="422"/>
      <c r="CX370" s="422"/>
      <c r="CY370" s="422"/>
      <c r="CZ370" s="422"/>
    </row>
    <row r="371" s="448" customFormat="true" ht="15" customHeight="true" x14ac:dyDescent="0.2">
      <c r="A371" s="759"/>
      <c r="B371" s="759"/>
      <c r="C371" s="759"/>
      <c r="D371" s="759"/>
      <c r="E371" s="759"/>
      <c r="F371" s="759"/>
      <c r="G371" s="759"/>
      <c r="Y371" s="422"/>
      <c r="Z371" s="422"/>
      <c r="AA371" s="422"/>
      <c r="AB371" s="422"/>
      <c r="AC371" s="422"/>
      <c r="AD371" s="422"/>
      <c r="AE371" s="422"/>
      <c r="AF371" s="422"/>
      <c r="AG371" s="422"/>
      <c r="AH371" s="422"/>
      <c r="AI371" s="422"/>
      <c r="AJ371" s="422"/>
      <c r="AK371" s="422"/>
      <c r="AL371" s="422"/>
      <c r="AM371" s="422"/>
      <c r="AN371" s="422"/>
      <c r="AO371" s="422"/>
      <c r="AP371" s="422"/>
      <c r="AQ371" s="422"/>
      <c r="AR371" s="422"/>
      <c r="AS371" s="422"/>
      <c r="AT371" s="422"/>
      <c r="AU371" s="422"/>
      <c r="AV371" s="422"/>
      <c r="AW371" s="422"/>
      <c r="AX371" s="422"/>
      <c r="AY371" s="422"/>
      <c r="AZ371" s="422"/>
      <c r="BB371" s="759"/>
      <c r="BY371" s="422"/>
      <c r="BZ371" s="422"/>
      <c r="CA371" s="422"/>
      <c r="CB371" s="422"/>
      <c r="CC371" s="422"/>
      <c r="CD371" s="422"/>
      <c r="CE371" s="422"/>
      <c r="CF371" s="422"/>
      <c r="CG371" s="422"/>
      <c r="CH371" s="422"/>
      <c r="CI371" s="422"/>
      <c r="CJ371" s="422"/>
      <c r="CK371" s="422"/>
      <c r="CL371" s="422"/>
      <c r="CM371" s="422"/>
      <c r="CN371" s="422"/>
      <c r="CO371" s="422"/>
      <c r="CP371" s="422"/>
      <c r="CQ371" s="422"/>
      <c r="CR371" s="422"/>
      <c r="CS371" s="422"/>
      <c r="CT371" s="422"/>
      <c r="CU371" s="422"/>
      <c r="CV371" s="422"/>
      <c r="CW371" s="422"/>
      <c r="CX371" s="422"/>
      <c r="CY371" s="422"/>
      <c r="CZ371" s="422"/>
    </row>
    <row r="372" s="448" customFormat="true" ht="15" customHeight="true" x14ac:dyDescent="0.2">
      <c r="A372" s="759"/>
      <c r="B372" s="759"/>
      <c r="C372" s="759"/>
      <c r="D372" s="759"/>
      <c r="E372" s="759"/>
      <c r="F372" s="759"/>
      <c r="G372" s="759"/>
      <c r="Y372" s="422"/>
      <c r="Z372" s="422"/>
      <c r="AA372" s="422"/>
      <c r="AB372" s="422"/>
      <c r="AC372" s="422"/>
      <c r="AD372" s="422"/>
      <c r="AE372" s="422"/>
      <c r="AF372" s="422"/>
      <c r="AG372" s="422"/>
      <c r="AH372" s="422"/>
      <c r="AI372" s="422"/>
      <c r="AJ372" s="422"/>
      <c r="AK372" s="422"/>
      <c r="AL372" s="422"/>
      <c r="AM372" s="422"/>
      <c r="AN372" s="422"/>
      <c r="AO372" s="422"/>
      <c r="AP372" s="422"/>
      <c r="AQ372" s="422"/>
      <c r="AR372" s="422"/>
      <c r="AS372" s="422"/>
      <c r="AT372" s="422"/>
      <c r="AU372" s="422"/>
      <c r="AV372" s="422"/>
      <c r="AW372" s="422"/>
      <c r="AX372" s="422"/>
      <c r="AY372" s="422"/>
      <c r="AZ372" s="422"/>
      <c r="BB372" s="759"/>
      <c r="BY372" s="422"/>
      <c r="BZ372" s="422"/>
      <c r="CA372" s="422"/>
      <c r="CB372" s="422"/>
      <c r="CC372" s="422"/>
      <c r="CD372" s="422"/>
      <c r="CE372" s="422"/>
      <c r="CF372" s="422"/>
      <c r="CG372" s="422"/>
      <c r="CH372" s="422"/>
      <c r="CI372" s="422"/>
      <c r="CJ372" s="422"/>
      <c r="CK372" s="422"/>
      <c r="CL372" s="422"/>
      <c r="CM372" s="422"/>
      <c r="CN372" s="422"/>
      <c r="CO372" s="422"/>
      <c r="CP372" s="422"/>
      <c r="CQ372" s="422"/>
      <c r="CR372" s="422"/>
      <c r="CS372" s="422"/>
      <c r="CT372" s="422"/>
      <c r="CU372" s="422"/>
      <c r="CV372" s="422"/>
      <c r="CW372" s="422"/>
      <c r="CX372" s="422"/>
      <c r="CY372" s="422"/>
      <c r="CZ372" s="422"/>
    </row>
    <row r="373" s="448" customFormat="true" ht="15" customHeight="true" x14ac:dyDescent="0.2">
      <c r="A373" s="759"/>
      <c r="B373" s="759"/>
      <c r="C373" s="759"/>
      <c r="D373" s="759"/>
      <c r="E373" s="759"/>
      <c r="F373" s="759"/>
      <c r="G373" s="759"/>
      <c r="Y373" s="422"/>
      <c r="Z373" s="422"/>
      <c r="AA373" s="422"/>
      <c r="AB373" s="422"/>
      <c r="AC373" s="422"/>
      <c r="AD373" s="422"/>
      <c r="AE373" s="422"/>
      <c r="AF373" s="422"/>
      <c r="AG373" s="422"/>
      <c r="AH373" s="422"/>
      <c r="AI373" s="422"/>
      <c r="AJ373" s="422"/>
      <c r="AK373" s="422"/>
      <c r="AL373" s="422"/>
      <c r="AM373" s="422"/>
      <c r="AN373" s="422"/>
      <c r="AO373" s="422"/>
      <c r="AP373" s="422"/>
      <c r="AQ373" s="422"/>
      <c r="AR373" s="422"/>
      <c r="AS373" s="422"/>
      <c r="AT373" s="422"/>
      <c r="AU373" s="422"/>
      <c r="AV373" s="422"/>
      <c r="AW373" s="422"/>
      <c r="AX373" s="422"/>
      <c r="AY373" s="422"/>
      <c r="AZ373" s="422"/>
      <c r="BB373" s="759"/>
      <c r="BY373" s="422"/>
      <c r="BZ373" s="422"/>
      <c r="CA373" s="422"/>
      <c r="CB373" s="422"/>
      <c r="CC373" s="422"/>
      <c r="CD373" s="422"/>
      <c r="CE373" s="422"/>
      <c r="CF373" s="422"/>
      <c r="CG373" s="422"/>
      <c r="CH373" s="422"/>
      <c r="CI373" s="422"/>
      <c r="CJ373" s="422"/>
      <c r="CK373" s="422"/>
      <c r="CL373" s="422"/>
      <c r="CM373" s="422"/>
      <c r="CN373" s="422"/>
      <c r="CO373" s="422"/>
      <c r="CP373" s="422"/>
      <c r="CQ373" s="422"/>
      <c r="CR373" s="422"/>
      <c r="CS373" s="422"/>
      <c r="CT373" s="422"/>
      <c r="CU373" s="422"/>
      <c r="CV373" s="422"/>
      <c r="CW373" s="422"/>
      <c r="CX373" s="422"/>
      <c r="CY373" s="422"/>
      <c r="CZ373" s="422"/>
    </row>
    <row r="374" s="448" customFormat="true" ht="15" customHeight="true" x14ac:dyDescent="0.2">
      <c r="A374" s="759"/>
      <c r="B374" s="759"/>
      <c r="C374" s="759"/>
      <c r="D374" s="759"/>
      <c r="E374" s="759"/>
      <c r="F374" s="759"/>
      <c r="G374" s="759"/>
      <c r="Y374" s="422"/>
      <c r="Z374" s="422"/>
      <c r="AA374" s="422"/>
      <c r="AB374" s="422"/>
      <c r="AC374" s="422"/>
      <c r="AD374" s="422"/>
      <c r="AE374" s="422"/>
      <c r="AF374" s="422"/>
      <c r="AG374" s="422"/>
      <c r="AH374" s="422"/>
      <c r="AI374" s="422"/>
      <c r="AJ374" s="422"/>
      <c r="AK374" s="422"/>
      <c r="AL374" s="422"/>
      <c r="AM374" s="422"/>
      <c r="AN374" s="422"/>
      <c r="AO374" s="422"/>
      <c r="AP374" s="422"/>
      <c r="AQ374" s="422"/>
      <c r="AR374" s="422"/>
      <c r="AS374" s="422"/>
      <c r="AT374" s="422"/>
      <c r="AU374" s="422"/>
      <c r="AV374" s="422"/>
      <c r="AW374" s="422"/>
      <c r="AX374" s="422"/>
      <c r="AY374" s="422"/>
      <c r="AZ374" s="422"/>
      <c r="BB374" s="759"/>
      <c r="BY374" s="422"/>
      <c r="BZ374" s="422"/>
      <c r="CA374" s="422"/>
      <c r="CB374" s="422"/>
      <c r="CC374" s="422"/>
      <c r="CD374" s="422"/>
      <c r="CE374" s="422"/>
      <c r="CF374" s="422"/>
      <c r="CG374" s="422"/>
      <c r="CH374" s="422"/>
      <c r="CI374" s="422"/>
      <c r="CJ374" s="422"/>
      <c r="CK374" s="422"/>
      <c r="CL374" s="422"/>
      <c r="CM374" s="422"/>
      <c r="CN374" s="422"/>
      <c r="CO374" s="422"/>
      <c r="CP374" s="422"/>
      <c r="CQ374" s="422"/>
      <c r="CR374" s="422"/>
      <c r="CS374" s="422"/>
      <c r="CT374" s="422"/>
      <c r="CU374" s="422"/>
      <c r="CV374" s="422"/>
      <c r="CW374" s="422"/>
      <c r="CX374" s="422"/>
      <c r="CY374" s="422"/>
      <c r="CZ374" s="422"/>
    </row>
    <row r="375" s="384" customFormat="true" ht="15" customHeight="true" x14ac:dyDescent="0.2">
      <c r="X375" s="386"/>
      <c r="Y375" s="421"/>
      <c r="Z375" s="421"/>
      <c r="AA375" s="421"/>
      <c r="AB375" s="421"/>
      <c r="AC375" s="421"/>
      <c r="AD375" s="421"/>
      <c r="AE375" s="421"/>
      <c r="AF375" s="421"/>
      <c r="AG375" s="421"/>
      <c r="AH375" s="421"/>
      <c r="AI375" s="421"/>
      <c r="AJ375" s="421"/>
      <c r="AK375" s="421"/>
      <c r="AL375" s="421"/>
      <c r="AM375" s="421"/>
      <c r="AN375" s="421"/>
      <c r="AO375" s="421"/>
      <c r="AP375" s="421"/>
      <c r="AQ375" s="421"/>
      <c r="AR375" s="421"/>
      <c r="AS375" s="421"/>
      <c r="AT375" s="421"/>
      <c r="AU375" s="421"/>
      <c r="AV375" s="421"/>
      <c r="AW375" s="421"/>
      <c r="AX375" s="421"/>
      <c r="AY375" s="421"/>
      <c r="AZ375" s="421"/>
      <c r="BA375" s="386"/>
      <c r="BX375" s="386"/>
      <c r="BY375" s="421"/>
      <c r="BZ375" s="421"/>
      <c r="CA375" s="421"/>
      <c r="CB375" s="421"/>
      <c r="CC375" s="421"/>
      <c r="CD375" s="421"/>
      <c r="CE375" s="421"/>
      <c r="CF375" s="421"/>
      <c r="CG375" s="421"/>
      <c r="CH375" s="421"/>
      <c r="CI375" s="421"/>
      <c r="CJ375" s="421"/>
      <c r="CK375" s="421"/>
      <c r="CL375" s="421"/>
      <c r="CM375" s="421"/>
      <c r="CN375" s="421"/>
      <c r="CO375" s="421"/>
      <c r="CP375" s="421"/>
      <c r="CQ375" s="421"/>
      <c r="CR375" s="421"/>
      <c r="CS375" s="421"/>
      <c r="CT375" s="421"/>
      <c r="CU375" s="421"/>
      <c r="CV375" s="421"/>
      <c r="CW375" s="421"/>
      <c r="CX375" s="421"/>
      <c r="CY375" s="421"/>
      <c r="CZ375" s="421"/>
    </row>
    <row r="376" s="384" customFormat="true" ht="15" customHeight="true" x14ac:dyDescent="0.2">
      <c r="X376" s="386"/>
      <c r="Y376" s="421"/>
      <c r="Z376" s="421"/>
      <c r="AA376" s="421"/>
      <c r="AB376" s="421"/>
      <c r="AC376" s="421"/>
      <c r="AD376" s="421"/>
      <c r="AE376" s="421"/>
      <c r="AF376" s="421"/>
      <c r="AG376" s="421"/>
      <c r="AH376" s="421"/>
      <c r="AI376" s="421"/>
      <c r="AJ376" s="421"/>
      <c r="AK376" s="421"/>
      <c r="AL376" s="421"/>
      <c r="AM376" s="421"/>
      <c r="AN376" s="421"/>
      <c r="AO376" s="421"/>
      <c r="AP376" s="421"/>
      <c r="AQ376" s="421"/>
      <c r="AR376" s="421"/>
      <c r="AS376" s="421"/>
      <c r="AT376" s="421"/>
      <c r="AU376" s="421"/>
      <c r="AV376" s="421"/>
      <c r="AW376" s="421"/>
      <c r="AX376" s="421"/>
      <c r="AY376" s="421"/>
      <c r="AZ376" s="421"/>
      <c r="BA376" s="386"/>
      <c r="BX376" s="386"/>
      <c r="BY376" s="421"/>
      <c r="BZ376" s="421"/>
      <c r="CA376" s="421"/>
      <c r="CB376" s="421"/>
      <c r="CC376" s="421"/>
      <c r="CD376" s="421"/>
      <c r="CE376" s="421"/>
      <c r="CF376" s="421"/>
      <c r="CG376" s="421"/>
      <c r="CH376" s="421"/>
      <c r="CI376" s="421"/>
      <c r="CJ376" s="421"/>
      <c r="CK376" s="421"/>
      <c r="CL376" s="421"/>
      <c r="CM376" s="421"/>
      <c r="CN376" s="421"/>
      <c r="CO376" s="421"/>
      <c r="CP376" s="421"/>
      <c r="CQ376" s="421"/>
      <c r="CR376" s="421"/>
      <c r="CS376" s="421"/>
      <c r="CT376" s="421"/>
      <c r="CU376" s="421"/>
      <c r="CV376" s="421"/>
      <c r="CW376" s="421"/>
      <c r="CX376" s="421"/>
      <c r="CY376" s="421"/>
      <c r="CZ376" s="421"/>
    </row>
    <row r="377" s="384" customFormat="true" ht="15" customHeight="true" x14ac:dyDescent="0.2">
      <c r="X377" s="386"/>
      <c r="Y377" s="421"/>
      <c r="Z377" s="421"/>
      <c r="AA377" s="421"/>
      <c r="AB377" s="421"/>
      <c r="AC377" s="421"/>
      <c r="AD377" s="421"/>
      <c r="AE377" s="421"/>
      <c r="AF377" s="421"/>
      <c r="AG377" s="421"/>
      <c r="AH377" s="421"/>
      <c r="AI377" s="421"/>
      <c r="AJ377" s="421"/>
      <c r="AK377" s="421"/>
      <c r="AL377" s="421"/>
      <c r="AM377" s="421"/>
      <c r="AN377" s="421"/>
      <c r="AO377" s="421"/>
      <c r="AP377" s="421"/>
      <c r="AQ377" s="421"/>
      <c r="AR377" s="421"/>
      <c r="AS377" s="421"/>
      <c r="AT377" s="421"/>
      <c r="AU377" s="421"/>
      <c r="AV377" s="421"/>
      <c r="AW377" s="421"/>
      <c r="AX377" s="421"/>
      <c r="AY377" s="421"/>
      <c r="AZ377" s="421"/>
      <c r="BA377" s="386"/>
      <c r="BX377" s="386"/>
      <c r="BY377" s="421"/>
      <c r="BZ377" s="421"/>
      <c r="CA377" s="421"/>
      <c r="CB377" s="421"/>
      <c r="CC377" s="421"/>
      <c r="CD377" s="421"/>
      <c r="CE377" s="421"/>
      <c r="CF377" s="421"/>
      <c r="CG377" s="421"/>
      <c r="CH377" s="421"/>
      <c r="CI377" s="421"/>
      <c r="CJ377" s="421"/>
      <c r="CK377" s="421"/>
      <c r="CL377" s="421"/>
      <c r="CM377" s="421"/>
      <c r="CN377" s="421"/>
      <c r="CO377" s="421"/>
      <c r="CP377" s="421"/>
      <c r="CQ377" s="421"/>
      <c r="CR377" s="421"/>
      <c r="CS377" s="421"/>
      <c r="CT377" s="421"/>
      <c r="CU377" s="421"/>
      <c r="CV377" s="421"/>
      <c r="CW377" s="421"/>
      <c r="CX377" s="421"/>
      <c r="CY377" s="421"/>
      <c r="CZ377" s="421"/>
    </row>
    <row r="378" s="384" customFormat="true" ht="15" customHeight="true" x14ac:dyDescent="0.2">
      <c r="X378" s="386"/>
      <c r="Y378" s="421"/>
      <c r="Z378" s="421"/>
      <c r="AA378" s="421"/>
      <c r="AB378" s="421"/>
      <c r="AC378" s="421"/>
      <c r="AD378" s="421"/>
      <c r="AE378" s="421"/>
      <c r="AF378" s="421"/>
      <c r="AG378" s="421"/>
      <c r="AH378" s="421"/>
      <c r="AI378" s="421"/>
      <c r="AJ378" s="421"/>
      <c r="AK378" s="421"/>
      <c r="AL378" s="421"/>
      <c r="AM378" s="421"/>
      <c r="AN378" s="421"/>
      <c r="AO378" s="421"/>
      <c r="AP378" s="421"/>
      <c r="AQ378" s="421"/>
      <c r="AR378" s="421"/>
      <c r="AS378" s="421"/>
      <c r="AT378" s="421"/>
      <c r="AU378" s="421"/>
      <c r="AV378" s="421"/>
      <c r="AW378" s="421"/>
      <c r="AX378" s="421"/>
      <c r="AY378" s="421"/>
      <c r="AZ378" s="421"/>
      <c r="BA378" s="386"/>
      <c r="BX378" s="386"/>
      <c r="BY378" s="421"/>
      <c r="BZ378" s="421"/>
      <c r="CA378" s="421"/>
      <c r="CB378" s="421"/>
      <c r="CC378" s="421"/>
      <c r="CD378" s="421"/>
      <c r="CE378" s="421"/>
      <c r="CF378" s="421"/>
      <c r="CG378" s="421"/>
      <c r="CH378" s="421"/>
      <c r="CI378" s="421"/>
      <c r="CJ378" s="421"/>
      <c r="CK378" s="421"/>
      <c r="CL378" s="421"/>
      <c r="CM378" s="421"/>
      <c r="CN378" s="421"/>
      <c r="CO378" s="421"/>
      <c r="CP378" s="421"/>
      <c r="CQ378" s="421"/>
      <c r="CR378" s="421"/>
      <c r="CS378" s="421"/>
      <c r="CT378" s="421"/>
      <c r="CU378" s="421"/>
      <c r="CV378" s="421"/>
      <c r="CW378" s="421"/>
      <c r="CX378" s="421"/>
      <c r="CY378" s="421"/>
      <c r="CZ378" s="421"/>
    </row>
    <row r="379" s="384" customFormat="true" ht="15" customHeight="true" x14ac:dyDescent="0.2">
      <c r="X379" s="386"/>
      <c r="Y379" s="421"/>
      <c r="Z379" s="421"/>
      <c r="AA379" s="421"/>
      <c r="AB379" s="421"/>
      <c r="AC379" s="421"/>
      <c r="AD379" s="421"/>
      <c r="AE379" s="421"/>
      <c r="AF379" s="421"/>
      <c r="AG379" s="421"/>
      <c r="AH379" s="421"/>
      <c r="AI379" s="421"/>
      <c r="AJ379" s="421"/>
      <c r="AK379" s="421"/>
      <c r="AL379" s="421"/>
      <c r="AM379" s="421"/>
      <c r="AN379" s="421"/>
      <c r="AO379" s="421"/>
      <c r="AP379" s="421"/>
      <c r="AQ379" s="421"/>
      <c r="AR379" s="421"/>
      <c r="AS379" s="421"/>
      <c r="AT379" s="421"/>
      <c r="AU379" s="421"/>
      <c r="AV379" s="421"/>
      <c r="AW379" s="421"/>
      <c r="AX379" s="421"/>
      <c r="AY379" s="421"/>
      <c r="AZ379" s="421"/>
      <c r="BA379" s="386"/>
      <c r="BX379" s="386"/>
      <c r="BY379" s="421"/>
      <c r="BZ379" s="421"/>
      <c r="CA379" s="421"/>
      <c r="CB379" s="421"/>
      <c r="CC379" s="421"/>
      <c r="CD379" s="421"/>
      <c r="CE379" s="421"/>
      <c r="CF379" s="421"/>
      <c r="CG379" s="421"/>
      <c r="CH379" s="421"/>
      <c r="CI379" s="421"/>
      <c r="CJ379" s="421"/>
      <c r="CK379" s="421"/>
      <c r="CL379" s="421"/>
      <c r="CM379" s="421"/>
      <c r="CN379" s="421"/>
      <c r="CO379" s="421"/>
      <c r="CP379" s="421"/>
      <c r="CQ379" s="421"/>
      <c r="CR379" s="421"/>
      <c r="CS379" s="421"/>
      <c r="CT379" s="421"/>
      <c r="CU379" s="421"/>
      <c r="CV379" s="421"/>
      <c r="CW379" s="421"/>
      <c r="CX379" s="421"/>
      <c r="CY379" s="421"/>
      <c r="CZ379" s="421"/>
    </row>
    <row r="380" s="384" customFormat="true" ht="15" customHeight="true" x14ac:dyDescent="0.2">
      <c r="X380" s="386"/>
      <c r="Y380" s="421"/>
      <c r="Z380" s="421"/>
      <c r="AA380" s="421"/>
      <c r="AB380" s="421"/>
      <c r="AC380" s="421"/>
      <c r="AD380" s="421"/>
      <c r="AE380" s="421"/>
      <c r="AF380" s="421"/>
      <c r="AG380" s="421"/>
      <c r="AH380" s="421"/>
      <c r="AI380" s="421"/>
      <c r="AJ380" s="421"/>
      <c r="AK380" s="421"/>
      <c r="AL380" s="421"/>
      <c r="AM380" s="421"/>
      <c r="AN380" s="421"/>
      <c r="AO380" s="421"/>
      <c r="AP380" s="421"/>
      <c r="AQ380" s="421"/>
      <c r="AR380" s="421"/>
      <c r="AS380" s="421"/>
      <c r="AT380" s="421"/>
      <c r="AU380" s="421"/>
      <c r="AV380" s="421"/>
      <c r="AW380" s="421"/>
      <c r="AX380" s="421"/>
      <c r="AY380" s="421"/>
      <c r="AZ380" s="421"/>
      <c r="BA380" s="386"/>
      <c r="BX380" s="386"/>
      <c r="BY380" s="421"/>
      <c r="BZ380" s="421"/>
      <c r="CA380" s="421"/>
      <c r="CB380" s="421"/>
      <c r="CC380" s="421"/>
      <c r="CD380" s="421"/>
      <c r="CE380" s="421"/>
      <c r="CF380" s="421"/>
      <c r="CG380" s="421"/>
      <c r="CH380" s="421"/>
      <c r="CI380" s="421"/>
      <c r="CJ380" s="421"/>
      <c r="CK380" s="421"/>
      <c r="CL380" s="421"/>
      <c r="CM380" s="421"/>
      <c r="CN380" s="421"/>
      <c r="CO380" s="421"/>
      <c r="CP380" s="421"/>
      <c r="CQ380" s="421"/>
      <c r="CR380" s="421"/>
      <c r="CS380" s="421"/>
      <c r="CT380" s="421"/>
      <c r="CU380" s="421"/>
      <c r="CV380" s="421"/>
      <c r="CW380" s="421"/>
      <c r="CX380" s="421"/>
      <c r="CY380" s="421"/>
      <c r="CZ380" s="421"/>
    </row>
    <row r="381" s="384" customFormat="true" ht="15" customHeight="true" x14ac:dyDescent="0.2">
      <c r="X381" s="386"/>
      <c r="Y381" s="421"/>
      <c r="Z381" s="421"/>
      <c r="AA381" s="421"/>
      <c r="AB381" s="421"/>
      <c r="AC381" s="421"/>
      <c r="AD381" s="421"/>
      <c r="AE381" s="421"/>
      <c r="AF381" s="421"/>
      <c r="AG381" s="421"/>
      <c r="AH381" s="421"/>
      <c r="AI381" s="421"/>
      <c r="AJ381" s="421"/>
      <c r="AK381" s="421"/>
      <c r="AL381" s="421"/>
      <c r="AM381" s="421"/>
      <c r="AN381" s="421"/>
      <c r="AO381" s="421"/>
      <c r="AP381" s="421"/>
      <c r="AQ381" s="421"/>
      <c r="AR381" s="421"/>
      <c r="AS381" s="421"/>
      <c r="AT381" s="421"/>
      <c r="AU381" s="421"/>
      <c r="AV381" s="421"/>
      <c r="AW381" s="421"/>
      <c r="AX381" s="421"/>
      <c r="AY381" s="421"/>
      <c r="AZ381" s="421"/>
      <c r="BA381" s="386"/>
      <c r="BX381" s="386"/>
      <c r="BY381" s="421"/>
      <c r="BZ381" s="421"/>
      <c r="CA381" s="421"/>
      <c r="CB381" s="421"/>
      <c r="CC381" s="421"/>
      <c r="CD381" s="421"/>
      <c r="CE381" s="421"/>
      <c r="CF381" s="421"/>
      <c r="CG381" s="421"/>
      <c r="CH381" s="421"/>
      <c r="CI381" s="421"/>
      <c r="CJ381" s="421"/>
      <c r="CK381" s="421"/>
      <c r="CL381" s="421"/>
      <c r="CM381" s="421"/>
      <c r="CN381" s="421"/>
      <c r="CO381" s="421"/>
      <c r="CP381" s="421"/>
      <c r="CQ381" s="421"/>
      <c r="CR381" s="421"/>
      <c r="CS381" s="421"/>
      <c r="CT381" s="421"/>
      <c r="CU381" s="421"/>
      <c r="CV381" s="421"/>
      <c r="CW381" s="421"/>
      <c r="CX381" s="421"/>
      <c r="CY381" s="421"/>
      <c r="CZ381" s="421"/>
    </row>
    <row r="382" s="384" customFormat="true" ht="15" customHeight="true" x14ac:dyDescent="0.2">
      <c r="X382" s="386"/>
      <c r="Y382" s="421"/>
      <c r="Z382" s="421"/>
      <c r="AA382" s="421"/>
      <c r="AB382" s="421"/>
      <c r="AC382" s="421"/>
      <c r="AD382" s="421"/>
      <c r="AE382" s="421"/>
      <c r="AF382" s="421"/>
      <c r="AG382" s="421"/>
      <c r="AH382" s="421"/>
      <c r="AI382" s="421"/>
      <c r="AJ382" s="421"/>
      <c r="AK382" s="421"/>
      <c r="AL382" s="421"/>
      <c r="AM382" s="421"/>
      <c r="AN382" s="421"/>
      <c r="AO382" s="421"/>
      <c r="AP382" s="421"/>
      <c r="AQ382" s="421"/>
      <c r="AR382" s="421"/>
      <c r="AS382" s="421"/>
      <c r="AT382" s="421"/>
      <c r="AU382" s="421"/>
      <c r="AV382" s="421"/>
      <c r="AW382" s="421"/>
      <c r="AX382" s="421"/>
      <c r="AY382" s="421"/>
      <c r="AZ382" s="421"/>
      <c r="BA382" s="386"/>
      <c r="BX382" s="386"/>
      <c r="BY382" s="421"/>
      <c r="BZ382" s="421"/>
      <c r="CA382" s="421"/>
      <c r="CB382" s="421"/>
      <c r="CC382" s="421"/>
      <c r="CD382" s="421"/>
      <c r="CE382" s="421"/>
      <c r="CF382" s="421"/>
      <c r="CG382" s="421"/>
      <c r="CH382" s="421"/>
      <c r="CI382" s="421"/>
      <c r="CJ382" s="421"/>
      <c r="CK382" s="421"/>
      <c r="CL382" s="421"/>
      <c r="CM382" s="421"/>
      <c r="CN382" s="421"/>
      <c r="CO382" s="421"/>
      <c r="CP382" s="421"/>
      <c r="CQ382" s="421"/>
      <c r="CR382" s="421"/>
      <c r="CS382" s="421"/>
      <c r="CT382" s="421"/>
      <c r="CU382" s="421"/>
      <c r="CV382" s="421"/>
      <c r="CW382" s="421"/>
      <c r="CX382" s="421"/>
      <c r="CY382" s="421"/>
      <c r="CZ382" s="421"/>
    </row>
    <row r="383" s="384" customFormat="true" ht="15" customHeight="true" x14ac:dyDescent="0.2">
      <c r="X383" s="386"/>
      <c r="Y383" s="421"/>
      <c r="Z383" s="421"/>
      <c r="AA383" s="421"/>
      <c r="AB383" s="421"/>
      <c r="AC383" s="421"/>
      <c r="AD383" s="421"/>
      <c r="AE383" s="421"/>
      <c r="AF383" s="421"/>
      <c r="AG383" s="421"/>
      <c r="AH383" s="421"/>
      <c r="AI383" s="421"/>
      <c r="AJ383" s="421"/>
      <c r="AK383" s="421"/>
      <c r="AL383" s="421"/>
      <c r="AM383" s="421"/>
      <c r="AN383" s="421"/>
      <c r="AO383" s="421"/>
      <c r="AP383" s="421"/>
      <c r="AQ383" s="421"/>
      <c r="AR383" s="421"/>
      <c r="AS383" s="421"/>
      <c r="AT383" s="421"/>
      <c r="AU383" s="421"/>
      <c r="AV383" s="421"/>
      <c r="AW383" s="421"/>
      <c r="AX383" s="421"/>
      <c r="AY383" s="421"/>
      <c r="AZ383" s="421"/>
      <c r="BA383" s="386"/>
      <c r="BX383" s="386"/>
      <c r="BY383" s="421"/>
      <c r="BZ383" s="421"/>
      <c r="CA383" s="421"/>
      <c r="CB383" s="421"/>
      <c r="CC383" s="421"/>
      <c r="CD383" s="421"/>
      <c r="CE383" s="421"/>
      <c r="CF383" s="421"/>
      <c r="CG383" s="421"/>
      <c r="CH383" s="421"/>
      <c r="CI383" s="421"/>
      <c r="CJ383" s="421"/>
      <c r="CK383" s="421"/>
      <c r="CL383" s="421"/>
      <c r="CM383" s="421"/>
      <c r="CN383" s="421"/>
      <c r="CO383" s="421"/>
      <c r="CP383" s="421"/>
      <c r="CQ383" s="421"/>
      <c r="CR383" s="421"/>
      <c r="CS383" s="421"/>
      <c r="CT383" s="421"/>
      <c r="CU383" s="421"/>
      <c r="CV383" s="421"/>
      <c r="CW383" s="421"/>
      <c r="CX383" s="421"/>
      <c r="CY383" s="421"/>
      <c r="CZ383" s="421"/>
    </row>
    <row r="384" s="384" customFormat="true" ht="15" customHeight="true" x14ac:dyDescent="0.2">
      <c r="X384" s="386"/>
      <c r="Y384" s="421"/>
      <c r="Z384" s="421"/>
      <c r="AA384" s="421"/>
      <c r="AB384" s="421"/>
      <c r="AC384" s="421"/>
      <c r="AD384" s="421"/>
      <c r="AE384" s="421"/>
      <c r="AF384" s="421"/>
      <c r="AG384" s="421"/>
      <c r="AH384" s="421"/>
      <c r="AI384" s="421"/>
      <c r="AJ384" s="421"/>
      <c r="AK384" s="421"/>
      <c r="AL384" s="421"/>
      <c r="AM384" s="421"/>
      <c r="AN384" s="421"/>
      <c r="AO384" s="421"/>
      <c r="AP384" s="421"/>
      <c r="AQ384" s="421"/>
      <c r="AR384" s="421"/>
      <c r="AS384" s="421"/>
      <c r="AT384" s="421"/>
      <c r="AU384" s="421"/>
      <c r="AV384" s="421"/>
      <c r="AW384" s="421"/>
      <c r="AX384" s="421"/>
      <c r="AY384" s="421"/>
      <c r="AZ384" s="421"/>
      <c r="BA384" s="386"/>
      <c r="BX384" s="386"/>
      <c r="BY384" s="421"/>
      <c r="BZ384" s="421"/>
      <c r="CA384" s="421"/>
      <c r="CB384" s="421"/>
      <c r="CC384" s="421"/>
      <c r="CD384" s="421"/>
      <c r="CE384" s="421"/>
      <c r="CF384" s="421"/>
      <c r="CG384" s="421"/>
      <c r="CH384" s="421"/>
      <c r="CI384" s="421"/>
      <c r="CJ384" s="421"/>
      <c r="CK384" s="421"/>
      <c r="CL384" s="421"/>
      <c r="CM384" s="421"/>
      <c r="CN384" s="421"/>
      <c r="CO384" s="421"/>
      <c r="CP384" s="421"/>
      <c r="CQ384" s="421"/>
      <c r="CR384" s="421"/>
      <c r="CS384" s="421"/>
      <c r="CT384" s="421"/>
      <c r="CU384" s="421"/>
      <c r="CV384" s="421"/>
      <c r="CW384" s="421"/>
      <c r="CX384" s="421"/>
      <c r="CY384" s="421"/>
      <c r="CZ384" s="421"/>
    </row>
    <row r="385" s="384" customFormat="true" ht="15" customHeight="true" x14ac:dyDescent="0.2">
      <c r="X385" s="386"/>
      <c r="Y385" s="421"/>
      <c r="Z385" s="421"/>
      <c r="AA385" s="421"/>
      <c r="AB385" s="421"/>
      <c r="AC385" s="421"/>
      <c r="AD385" s="421"/>
      <c r="AE385" s="421"/>
      <c r="AF385" s="421"/>
      <c r="AG385" s="421"/>
      <c r="AH385" s="421"/>
      <c r="AI385" s="421"/>
      <c r="AJ385" s="421"/>
      <c r="AK385" s="421"/>
      <c r="AL385" s="421"/>
      <c r="AM385" s="421"/>
      <c r="AN385" s="421"/>
      <c r="AO385" s="421"/>
      <c r="AP385" s="421"/>
      <c r="AQ385" s="421"/>
      <c r="AR385" s="421"/>
      <c r="AS385" s="421"/>
      <c r="AT385" s="421"/>
      <c r="AU385" s="421"/>
      <c r="AV385" s="421"/>
      <c r="AW385" s="421"/>
      <c r="AX385" s="421"/>
      <c r="AY385" s="421"/>
      <c r="AZ385" s="421"/>
      <c r="BA385" s="386"/>
      <c r="BX385" s="386"/>
      <c r="BY385" s="421"/>
      <c r="BZ385" s="421"/>
      <c r="CA385" s="421"/>
      <c r="CB385" s="421"/>
      <c r="CC385" s="421"/>
      <c r="CD385" s="421"/>
      <c r="CE385" s="421"/>
      <c r="CF385" s="421"/>
      <c r="CG385" s="421"/>
      <c r="CH385" s="421"/>
      <c r="CI385" s="421"/>
      <c r="CJ385" s="421"/>
      <c r="CK385" s="421"/>
      <c r="CL385" s="421"/>
      <c r="CM385" s="421"/>
      <c r="CN385" s="421"/>
      <c r="CO385" s="421"/>
      <c r="CP385" s="421"/>
      <c r="CQ385" s="421"/>
      <c r="CR385" s="421"/>
      <c r="CS385" s="421"/>
      <c r="CT385" s="421"/>
      <c r="CU385" s="421"/>
      <c r="CV385" s="421"/>
      <c r="CW385" s="421"/>
      <c r="CX385" s="421"/>
      <c r="CY385" s="421"/>
      <c r="CZ385" s="421"/>
    </row>
    <row r="386" s="384" customFormat="true" ht="15" customHeight="true" x14ac:dyDescent="0.2">
      <c r="X386" s="386"/>
      <c r="Y386" s="421"/>
      <c r="Z386" s="421"/>
      <c r="AA386" s="421"/>
      <c r="AB386" s="421"/>
      <c r="AC386" s="421"/>
      <c r="AD386" s="421"/>
      <c r="AE386" s="421"/>
      <c r="AF386" s="421"/>
      <c r="AG386" s="421"/>
      <c r="AH386" s="421"/>
      <c r="AI386" s="421"/>
      <c r="AJ386" s="421"/>
      <c r="AK386" s="421"/>
      <c r="AL386" s="421"/>
      <c r="AM386" s="421"/>
      <c r="AN386" s="421"/>
      <c r="AO386" s="421"/>
      <c r="AP386" s="421"/>
      <c r="AQ386" s="421"/>
      <c r="AR386" s="421"/>
      <c r="AS386" s="421"/>
      <c r="AT386" s="421"/>
      <c r="AU386" s="421"/>
      <c r="AV386" s="421"/>
      <c r="AW386" s="421"/>
      <c r="AX386" s="421"/>
      <c r="AY386" s="421"/>
      <c r="AZ386" s="421"/>
      <c r="BA386" s="386"/>
      <c r="BX386" s="386"/>
      <c r="BY386" s="421"/>
      <c r="BZ386" s="421"/>
      <c r="CA386" s="421"/>
      <c r="CB386" s="421"/>
      <c r="CC386" s="421"/>
      <c r="CD386" s="421"/>
      <c r="CE386" s="421"/>
      <c r="CF386" s="421"/>
      <c r="CG386" s="421"/>
      <c r="CH386" s="421"/>
      <c r="CI386" s="421"/>
      <c r="CJ386" s="421"/>
      <c r="CK386" s="421"/>
      <c r="CL386" s="421"/>
      <c r="CM386" s="421"/>
      <c r="CN386" s="421"/>
      <c r="CO386" s="421"/>
      <c r="CP386" s="421"/>
      <c r="CQ386" s="421"/>
      <c r="CR386" s="421"/>
      <c r="CS386" s="421"/>
      <c r="CT386" s="421"/>
      <c r="CU386" s="421"/>
      <c r="CV386" s="421"/>
      <c r="CW386" s="421"/>
      <c r="CX386" s="421"/>
      <c r="CY386" s="421"/>
      <c r="CZ386" s="421"/>
    </row>
    <row r="387" s="384" customFormat="true" ht="15" customHeight="true" x14ac:dyDescent="0.2">
      <c r="X387" s="386"/>
      <c r="Y387" s="421"/>
      <c r="Z387" s="421"/>
      <c r="AA387" s="421"/>
      <c r="AB387" s="421"/>
      <c r="AC387" s="421"/>
      <c r="AD387" s="421"/>
      <c r="AE387" s="421"/>
      <c r="AF387" s="421"/>
      <c r="AG387" s="421"/>
      <c r="AH387" s="421"/>
      <c r="AI387" s="421"/>
      <c r="AJ387" s="421"/>
      <c r="AK387" s="421"/>
      <c r="AL387" s="421"/>
      <c r="AM387" s="421"/>
      <c r="AN387" s="421"/>
      <c r="AO387" s="421"/>
      <c r="AP387" s="421"/>
      <c r="AQ387" s="421"/>
      <c r="AR387" s="421"/>
      <c r="AS387" s="421"/>
      <c r="AT387" s="421"/>
      <c r="AU387" s="421"/>
      <c r="AV387" s="421"/>
      <c r="AW387" s="421"/>
      <c r="AX387" s="421"/>
      <c r="AY387" s="421"/>
      <c r="AZ387" s="421"/>
      <c r="BA387" s="386"/>
      <c r="BX387" s="386"/>
      <c r="BY387" s="421"/>
      <c r="BZ387" s="421"/>
      <c r="CA387" s="421"/>
      <c r="CB387" s="421"/>
      <c r="CC387" s="421"/>
      <c r="CD387" s="421"/>
      <c r="CE387" s="421"/>
      <c r="CF387" s="421"/>
      <c r="CG387" s="421"/>
      <c r="CH387" s="421"/>
      <c r="CI387" s="421"/>
      <c r="CJ387" s="421"/>
      <c r="CK387" s="421"/>
      <c r="CL387" s="421"/>
      <c r="CM387" s="421"/>
      <c r="CN387" s="421"/>
      <c r="CO387" s="421"/>
      <c r="CP387" s="421"/>
      <c r="CQ387" s="421"/>
      <c r="CR387" s="421"/>
      <c r="CS387" s="421"/>
      <c r="CT387" s="421"/>
      <c r="CU387" s="421"/>
      <c r="CV387" s="421"/>
      <c r="CW387" s="421"/>
      <c r="CX387" s="421"/>
      <c r="CY387" s="421"/>
      <c r="CZ387" s="421"/>
    </row>
    <row r="388" s="384" customFormat="true" ht="15" customHeight="true" x14ac:dyDescent="0.2">
      <c r="X388" s="386"/>
      <c r="Y388" s="421"/>
      <c r="Z388" s="421"/>
      <c r="AA388" s="421"/>
      <c r="AB388" s="421"/>
      <c r="AC388" s="421"/>
      <c r="AD388" s="421"/>
      <c r="AE388" s="421"/>
      <c r="AF388" s="421"/>
      <c r="AG388" s="421"/>
      <c r="AH388" s="421"/>
      <c r="AI388" s="421"/>
      <c r="AJ388" s="421"/>
      <c r="AK388" s="421"/>
      <c r="AL388" s="421"/>
      <c r="AM388" s="421"/>
      <c r="AN388" s="421"/>
      <c r="AO388" s="421"/>
      <c r="AP388" s="421"/>
      <c r="AQ388" s="421"/>
      <c r="AR388" s="421"/>
      <c r="AS388" s="421"/>
      <c r="AT388" s="421"/>
      <c r="AU388" s="421"/>
      <c r="AV388" s="421"/>
      <c r="AW388" s="421"/>
      <c r="AX388" s="421"/>
      <c r="AY388" s="421"/>
      <c r="AZ388" s="421"/>
      <c r="BA388" s="386"/>
      <c r="BX388" s="386"/>
      <c r="BY388" s="421"/>
      <c r="BZ388" s="421"/>
      <c r="CA388" s="421"/>
      <c r="CB388" s="421"/>
      <c r="CC388" s="421"/>
      <c r="CD388" s="421"/>
      <c r="CE388" s="421"/>
      <c r="CF388" s="421"/>
      <c r="CG388" s="421"/>
      <c r="CH388" s="421"/>
      <c r="CI388" s="421"/>
      <c r="CJ388" s="421"/>
      <c r="CK388" s="421"/>
      <c r="CL388" s="421"/>
      <c r="CM388" s="421"/>
      <c r="CN388" s="421"/>
      <c r="CO388" s="421"/>
      <c r="CP388" s="421"/>
      <c r="CQ388" s="421"/>
      <c r="CR388" s="421"/>
      <c r="CS388" s="421"/>
      <c r="CT388" s="421"/>
      <c r="CU388" s="421"/>
      <c r="CV388" s="421"/>
      <c r="CW388" s="421"/>
      <c r="CX388" s="421"/>
      <c r="CY388" s="421"/>
      <c r="CZ388" s="421"/>
    </row>
    <row r="389" s="384" customFormat="true" ht="15" customHeight="true" x14ac:dyDescent="0.2">
      <c r="X389" s="386"/>
      <c r="Y389" s="421"/>
      <c r="Z389" s="421"/>
      <c r="AA389" s="421"/>
      <c r="AB389" s="421"/>
      <c r="AC389" s="421"/>
      <c r="AD389" s="421"/>
      <c r="AE389" s="421"/>
      <c r="AF389" s="421"/>
      <c r="AG389" s="421"/>
      <c r="AH389" s="421"/>
      <c r="AI389" s="421"/>
      <c r="AJ389" s="421"/>
      <c r="AK389" s="421"/>
      <c r="AL389" s="421"/>
      <c r="AM389" s="421"/>
      <c r="AN389" s="421"/>
      <c r="AO389" s="421"/>
      <c r="AP389" s="421"/>
      <c r="AQ389" s="421"/>
      <c r="AR389" s="421"/>
      <c r="AS389" s="421"/>
      <c r="AT389" s="421"/>
      <c r="AU389" s="421"/>
      <c r="AV389" s="421"/>
      <c r="AW389" s="421"/>
      <c r="AX389" s="421"/>
      <c r="AY389" s="421"/>
      <c r="AZ389" s="421"/>
      <c r="BA389" s="386"/>
      <c r="BX389" s="386"/>
      <c r="BY389" s="421"/>
      <c r="BZ389" s="421"/>
      <c r="CA389" s="421"/>
      <c r="CB389" s="421"/>
      <c r="CC389" s="421"/>
      <c r="CD389" s="421"/>
      <c r="CE389" s="421"/>
      <c r="CF389" s="421"/>
      <c r="CG389" s="421"/>
      <c r="CH389" s="421"/>
      <c r="CI389" s="421"/>
      <c r="CJ389" s="421"/>
      <c r="CK389" s="421"/>
      <c r="CL389" s="421"/>
      <c r="CM389" s="421"/>
      <c r="CN389" s="421"/>
      <c r="CO389" s="421"/>
      <c r="CP389" s="421"/>
      <c r="CQ389" s="421"/>
      <c r="CR389" s="421"/>
      <c r="CS389" s="421"/>
      <c r="CT389" s="421"/>
      <c r="CU389" s="421"/>
      <c r="CV389" s="421"/>
      <c r="CW389" s="421"/>
      <c r="CX389" s="421"/>
      <c r="CY389" s="421"/>
      <c r="CZ389" s="421"/>
    </row>
    <row r="390" s="384" customFormat="true" ht="15" customHeight="true" x14ac:dyDescent="0.2">
      <c r="X390" s="386"/>
      <c r="Y390" s="421"/>
      <c r="Z390" s="421"/>
      <c r="AA390" s="421"/>
      <c r="AB390" s="421"/>
      <c r="AC390" s="421"/>
      <c r="AD390" s="421"/>
      <c r="AE390" s="421"/>
      <c r="AF390" s="421"/>
      <c r="AG390" s="421"/>
      <c r="AH390" s="421"/>
      <c r="AI390" s="421"/>
      <c r="AJ390" s="421"/>
      <c r="AK390" s="421"/>
      <c r="AL390" s="421"/>
      <c r="AM390" s="421"/>
      <c r="AN390" s="421"/>
      <c r="AO390" s="421"/>
      <c r="AP390" s="421"/>
      <c r="AQ390" s="421"/>
      <c r="AR390" s="421"/>
      <c r="AS390" s="421"/>
      <c r="AT390" s="421"/>
      <c r="AU390" s="421"/>
      <c r="AV390" s="421"/>
      <c r="AW390" s="421"/>
      <c r="AX390" s="421"/>
      <c r="AY390" s="421"/>
      <c r="AZ390" s="421"/>
      <c r="BA390" s="386"/>
      <c r="BX390" s="386"/>
      <c r="BY390" s="421"/>
      <c r="BZ390" s="421"/>
      <c r="CA390" s="421"/>
      <c r="CB390" s="421"/>
      <c r="CC390" s="421"/>
      <c r="CD390" s="421"/>
      <c r="CE390" s="421"/>
      <c r="CF390" s="421"/>
      <c r="CG390" s="421"/>
      <c r="CH390" s="421"/>
      <c r="CI390" s="421"/>
      <c r="CJ390" s="421"/>
      <c r="CK390" s="421"/>
      <c r="CL390" s="421"/>
      <c r="CM390" s="421"/>
      <c r="CN390" s="421"/>
      <c r="CO390" s="421"/>
      <c r="CP390" s="421"/>
      <c r="CQ390" s="421"/>
      <c r="CR390" s="421"/>
      <c r="CS390" s="421"/>
      <c r="CT390" s="421"/>
      <c r="CU390" s="421"/>
      <c r="CV390" s="421"/>
      <c r="CW390" s="421"/>
      <c r="CX390" s="421"/>
      <c r="CY390" s="421"/>
      <c r="CZ390" s="421"/>
    </row>
    <row r="391" s="384" customFormat="true" ht="15" customHeight="true" x14ac:dyDescent="0.2">
      <c r="X391" s="386"/>
      <c r="Y391" s="421"/>
      <c r="Z391" s="421"/>
      <c r="AA391" s="421"/>
      <c r="AB391" s="421"/>
      <c r="AC391" s="421"/>
      <c r="AD391" s="421"/>
      <c r="AE391" s="421"/>
      <c r="AF391" s="421"/>
      <c r="AG391" s="421"/>
      <c r="AH391" s="421"/>
      <c r="AI391" s="421"/>
      <c r="AJ391" s="421"/>
      <c r="AK391" s="421"/>
      <c r="AL391" s="421"/>
      <c r="AM391" s="421"/>
      <c r="AN391" s="421"/>
      <c r="AO391" s="421"/>
      <c r="AP391" s="421"/>
      <c r="AQ391" s="421"/>
      <c r="AR391" s="421"/>
      <c r="AS391" s="421"/>
      <c r="AT391" s="421"/>
      <c r="AU391" s="421"/>
      <c r="AV391" s="421"/>
      <c r="AW391" s="421"/>
      <c r="AX391" s="421"/>
      <c r="AY391" s="421"/>
      <c r="AZ391" s="421"/>
      <c r="BA391" s="386"/>
      <c r="BX391" s="386"/>
      <c r="BY391" s="421"/>
      <c r="BZ391" s="421"/>
      <c r="CA391" s="421"/>
      <c r="CB391" s="421"/>
      <c r="CC391" s="421"/>
      <c r="CD391" s="421"/>
      <c r="CE391" s="421"/>
      <c r="CF391" s="421"/>
      <c r="CG391" s="421"/>
      <c r="CH391" s="421"/>
      <c r="CI391" s="421"/>
      <c r="CJ391" s="421"/>
      <c r="CK391" s="421"/>
      <c r="CL391" s="421"/>
      <c r="CM391" s="421"/>
      <c r="CN391" s="421"/>
      <c r="CO391" s="421"/>
      <c r="CP391" s="421"/>
      <c r="CQ391" s="421"/>
      <c r="CR391" s="421"/>
      <c r="CS391" s="421"/>
      <c r="CT391" s="421"/>
      <c r="CU391" s="421"/>
      <c r="CV391" s="421"/>
      <c r="CW391" s="421"/>
      <c r="CX391" s="421"/>
      <c r="CY391" s="421"/>
      <c r="CZ391" s="421"/>
    </row>
    <row r="392" s="384" customFormat="true" ht="15" customHeight="true" x14ac:dyDescent="0.2">
      <c r="X392" s="386"/>
      <c r="Y392" s="421"/>
      <c r="Z392" s="421"/>
      <c r="AA392" s="421"/>
      <c r="AB392" s="421"/>
      <c r="AC392" s="421"/>
      <c r="AD392" s="421"/>
      <c r="AE392" s="421"/>
      <c r="AF392" s="421"/>
      <c r="AG392" s="421"/>
      <c r="AH392" s="421"/>
      <c r="AI392" s="421"/>
      <c r="AJ392" s="421"/>
      <c r="AK392" s="421"/>
      <c r="AL392" s="421"/>
      <c r="AM392" s="421"/>
      <c r="AN392" s="421"/>
      <c r="AO392" s="421"/>
      <c r="AP392" s="421"/>
      <c r="AQ392" s="421"/>
      <c r="AR392" s="421"/>
      <c r="AS392" s="421"/>
      <c r="AT392" s="421"/>
      <c r="AU392" s="421"/>
      <c r="AV392" s="421"/>
      <c r="AW392" s="421"/>
      <c r="AX392" s="421"/>
      <c r="AY392" s="421"/>
      <c r="AZ392" s="421"/>
      <c r="BA392" s="386"/>
      <c r="BX392" s="386"/>
      <c r="BY392" s="421"/>
      <c r="BZ392" s="421"/>
      <c r="CA392" s="421"/>
      <c r="CB392" s="421"/>
      <c r="CC392" s="421"/>
      <c r="CD392" s="421"/>
      <c r="CE392" s="421"/>
      <c r="CF392" s="421"/>
      <c r="CG392" s="421"/>
      <c r="CH392" s="421"/>
      <c r="CI392" s="421"/>
      <c r="CJ392" s="421"/>
      <c r="CK392" s="421"/>
      <c r="CL392" s="421"/>
      <c r="CM392" s="421"/>
      <c r="CN392" s="421"/>
      <c r="CO392" s="421"/>
      <c r="CP392" s="421"/>
      <c r="CQ392" s="421"/>
      <c r="CR392" s="421"/>
      <c r="CS392" s="421"/>
      <c r="CT392" s="421"/>
      <c r="CU392" s="421"/>
      <c r="CV392" s="421"/>
      <c r="CW392" s="421"/>
      <c r="CX392" s="421"/>
      <c r="CY392" s="421"/>
      <c r="CZ392" s="421"/>
    </row>
    <row r="393" s="384" customFormat="true" ht="15" customHeight="true" x14ac:dyDescent="0.2">
      <c r="X393" s="386"/>
      <c r="Y393" s="421"/>
      <c r="Z393" s="421"/>
      <c r="AA393" s="421"/>
      <c r="AB393" s="421"/>
      <c r="AC393" s="421"/>
      <c r="AD393" s="421"/>
      <c r="AE393" s="421"/>
      <c r="AF393" s="421"/>
      <c r="AG393" s="421"/>
      <c r="AH393" s="421"/>
      <c r="AI393" s="421"/>
      <c r="AJ393" s="421"/>
      <c r="AK393" s="421"/>
      <c r="AL393" s="421"/>
      <c r="AM393" s="421"/>
      <c r="AN393" s="421"/>
      <c r="AO393" s="421"/>
      <c r="AP393" s="421"/>
      <c r="AQ393" s="421"/>
      <c r="AR393" s="421"/>
      <c r="AS393" s="421"/>
      <c r="AT393" s="421"/>
      <c r="AU393" s="421"/>
      <c r="AV393" s="421"/>
      <c r="AW393" s="421"/>
      <c r="AX393" s="421"/>
      <c r="AY393" s="421"/>
      <c r="AZ393" s="421"/>
      <c r="BA393" s="386"/>
      <c r="BX393" s="386"/>
      <c r="BY393" s="421"/>
      <c r="BZ393" s="421"/>
      <c r="CA393" s="421"/>
      <c r="CB393" s="421"/>
      <c r="CC393" s="421"/>
      <c r="CD393" s="421"/>
      <c r="CE393" s="421"/>
      <c r="CF393" s="421"/>
      <c r="CG393" s="421"/>
      <c r="CH393" s="421"/>
      <c r="CI393" s="421"/>
      <c r="CJ393" s="421"/>
      <c r="CK393" s="421"/>
      <c r="CL393" s="421"/>
      <c r="CM393" s="421"/>
      <c r="CN393" s="421"/>
      <c r="CO393" s="421"/>
      <c r="CP393" s="421"/>
      <c r="CQ393" s="421"/>
      <c r="CR393" s="421"/>
      <c r="CS393" s="421"/>
      <c r="CT393" s="421"/>
      <c r="CU393" s="421"/>
      <c r="CV393" s="421"/>
      <c r="CW393" s="421"/>
      <c r="CX393" s="421"/>
      <c r="CY393" s="421"/>
      <c r="CZ393" s="421"/>
    </row>
    <row r="394" s="384" customFormat="true" ht="15" customHeight="true" x14ac:dyDescent="0.2">
      <c r="X394" s="386"/>
      <c r="Y394" s="421"/>
      <c r="Z394" s="421"/>
      <c r="AA394" s="421"/>
      <c r="AB394" s="421"/>
      <c r="AC394" s="421"/>
      <c r="AD394" s="421"/>
      <c r="AE394" s="421"/>
      <c r="AF394" s="421"/>
      <c r="AG394" s="421"/>
      <c r="AH394" s="421"/>
      <c r="AI394" s="421"/>
      <c r="AJ394" s="421"/>
      <c r="AK394" s="421"/>
      <c r="AL394" s="421"/>
      <c r="AM394" s="421"/>
      <c r="AN394" s="421"/>
      <c r="AO394" s="421"/>
      <c r="AP394" s="421"/>
      <c r="AQ394" s="421"/>
      <c r="AR394" s="421"/>
      <c r="AS394" s="421"/>
      <c r="AT394" s="421"/>
      <c r="AU394" s="421"/>
      <c r="AV394" s="421"/>
      <c r="AW394" s="421"/>
      <c r="AX394" s="421"/>
      <c r="AY394" s="421"/>
      <c r="AZ394" s="421"/>
      <c r="BA394" s="386"/>
      <c r="BX394" s="386"/>
      <c r="BY394" s="421"/>
      <c r="BZ394" s="421"/>
      <c r="CA394" s="421"/>
      <c r="CB394" s="421"/>
      <c r="CC394" s="421"/>
      <c r="CD394" s="421"/>
      <c r="CE394" s="421"/>
      <c r="CF394" s="421"/>
      <c r="CG394" s="421"/>
      <c r="CH394" s="421"/>
      <c r="CI394" s="421"/>
      <c r="CJ394" s="421"/>
      <c r="CK394" s="421"/>
      <c r="CL394" s="421"/>
      <c r="CM394" s="421"/>
      <c r="CN394" s="421"/>
      <c r="CO394" s="421"/>
      <c r="CP394" s="421"/>
      <c r="CQ394" s="421"/>
      <c r="CR394" s="421"/>
      <c r="CS394" s="421"/>
      <c r="CT394" s="421"/>
      <c r="CU394" s="421"/>
      <c r="CV394" s="421"/>
      <c r="CW394" s="421"/>
      <c r="CX394" s="421"/>
      <c r="CY394" s="421"/>
      <c r="CZ394" s="421"/>
    </row>
    <row r="395" s="384" customFormat="true" ht="15" customHeight="true" x14ac:dyDescent="0.2">
      <c r="X395" s="386"/>
      <c r="Y395" s="421"/>
      <c r="Z395" s="421"/>
      <c r="AA395" s="421"/>
      <c r="AB395" s="421"/>
      <c r="AC395" s="421"/>
      <c r="AD395" s="421"/>
      <c r="AE395" s="421"/>
      <c r="AF395" s="421"/>
      <c r="AG395" s="421"/>
      <c r="AH395" s="421"/>
      <c r="AI395" s="421"/>
      <c r="AJ395" s="421"/>
      <c r="AK395" s="421"/>
      <c r="AL395" s="421"/>
      <c r="AM395" s="421"/>
      <c r="AN395" s="421"/>
      <c r="AO395" s="421"/>
      <c r="AP395" s="421"/>
      <c r="AQ395" s="421"/>
      <c r="AR395" s="421"/>
      <c r="AS395" s="421"/>
      <c r="AT395" s="421"/>
      <c r="AU395" s="421"/>
      <c r="AV395" s="421"/>
      <c r="AW395" s="421"/>
      <c r="AX395" s="421"/>
      <c r="AY395" s="421"/>
      <c r="AZ395" s="421"/>
      <c r="BA395" s="386"/>
      <c r="BX395" s="386"/>
      <c r="BY395" s="421"/>
      <c r="BZ395" s="421"/>
      <c r="CA395" s="421"/>
      <c r="CB395" s="421"/>
      <c r="CC395" s="421"/>
      <c r="CD395" s="421"/>
      <c r="CE395" s="421"/>
      <c r="CF395" s="421"/>
      <c r="CG395" s="421"/>
      <c r="CH395" s="421"/>
      <c r="CI395" s="421"/>
      <c r="CJ395" s="421"/>
      <c r="CK395" s="421"/>
      <c r="CL395" s="421"/>
      <c r="CM395" s="421"/>
      <c r="CN395" s="421"/>
      <c r="CO395" s="421"/>
      <c r="CP395" s="421"/>
      <c r="CQ395" s="421"/>
      <c r="CR395" s="421"/>
      <c r="CS395" s="421"/>
      <c r="CT395" s="421"/>
      <c r="CU395" s="421"/>
      <c r="CV395" s="421"/>
      <c r="CW395" s="421"/>
      <c r="CX395" s="421"/>
      <c r="CY395" s="421"/>
      <c r="CZ395" s="421"/>
    </row>
    <row r="396" s="384" customFormat="true" ht="15" customHeight="true" x14ac:dyDescent="0.2">
      <c r="X396" s="386"/>
      <c r="Y396" s="421"/>
      <c r="Z396" s="421"/>
      <c r="AA396" s="421"/>
      <c r="AB396" s="421"/>
      <c r="AC396" s="421"/>
      <c r="AD396" s="421"/>
      <c r="AE396" s="421"/>
      <c r="AF396" s="421"/>
      <c r="AG396" s="421"/>
      <c r="AH396" s="421"/>
      <c r="AI396" s="421"/>
      <c r="AJ396" s="421"/>
      <c r="AK396" s="421"/>
      <c r="AL396" s="421"/>
      <c r="AM396" s="421"/>
      <c r="AN396" s="421"/>
      <c r="AO396" s="421"/>
      <c r="AP396" s="421"/>
      <c r="AQ396" s="421"/>
      <c r="AR396" s="421"/>
      <c r="AS396" s="421"/>
      <c r="AT396" s="421"/>
      <c r="AU396" s="421"/>
      <c r="AV396" s="421"/>
      <c r="AW396" s="421"/>
      <c r="AX396" s="421"/>
      <c r="AY396" s="421"/>
      <c r="AZ396" s="421"/>
      <c r="BA396" s="386"/>
      <c r="BX396" s="386"/>
      <c r="BY396" s="421"/>
      <c r="BZ396" s="421"/>
      <c r="CA396" s="421"/>
      <c r="CB396" s="421"/>
      <c r="CC396" s="421"/>
      <c r="CD396" s="421"/>
      <c r="CE396" s="421"/>
      <c r="CF396" s="421"/>
      <c r="CG396" s="421"/>
      <c r="CH396" s="421"/>
      <c r="CI396" s="421"/>
      <c r="CJ396" s="421"/>
      <c r="CK396" s="421"/>
      <c r="CL396" s="421"/>
      <c r="CM396" s="421"/>
      <c r="CN396" s="421"/>
      <c r="CO396" s="421"/>
      <c r="CP396" s="421"/>
      <c r="CQ396" s="421"/>
      <c r="CR396" s="421"/>
      <c r="CS396" s="421"/>
      <c r="CT396" s="421"/>
      <c r="CU396" s="421"/>
      <c r="CV396" s="421"/>
      <c r="CW396" s="421"/>
      <c r="CX396" s="421"/>
      <c r="CY396" s="421"/>
      <c r="CZ396" s="421"/>
    </row>
    <row r="397" s="384" customFormat="true" ht="15" customHeight="true" x14ac:dyDescent="0.2">
      <c r="X397" s="386"/>
      <c r="Y397" s="421"/>
      <c r="Z397" s="421"/>
      <c r="AA397" s="421"/>
      <c r="AB397" s="421"/>
      <c r="AC397" s="421"/>
      <c r="AD397" s="421"/>
      <c r="AE397" s="421"/>
      <c r="AF397" s="421"/>
      <c r="AG397" s="421"/>
      <c r="AH397" s="421"/>
      <c r="AI397" s="421"/>
      <c r="AJ397" s="421"/>
      <c r="AK397" s="421"/>
      <c r="AL397" s="421"/>
      <c r="AM397" s="421"/>
      <c r="AN397" s="421"/>
      <c r="AO397" s="421"/>
      <c r="AP397" s="421"/>
      <c r="AQ397" s="421"/>
      <c r="AR397" s="421"/>
      <c r="AS397" s="421"/>
      <c r="AT397" s="421"/>
      <c r="AU397" s="421"/>
      <c r="AV397" s="421"/>
      <c r="AW397" s="421"/>
      <c r="AX397" s="421"/>
      <c r="AY397" s="421"/>
      <c r="AZ397" s="421"/>
      <c r="BA397" s="386"/>
      <c r="BX397" s="386"/>
      <c r="BY397" s="421"/>
      <c r="BZ397" s="421"/>
      <c r="CA397" s="421"/>
      <c r="CB397" s="421"/>
      <c r="CC397" s="421"/>
      <c r="CD397" s="421"/>
      <c r="CE397" s="421"/>
      <c r="CF397" s="421"/>
      <c r="CG397" s="421"/>
      <c r="CH397" s="421"/>
      <c r="CI397" s="421"/>
      <c r="CJ397" s="421"/>
      <c r="CK397" s="421"/>
      <c r="CL397" s="421"/>
      <c r="CM397" s="421"/>
      <c r="CN397" s="421"/>
      <c r="CO397" s="421"/>
      <c r="CP397" s="421"/>
      <c r="CQ397" s="421"/>
      <c r="CR397" s="421"/>
      <c r="CS397" s="421"/>
      <c r="CT397" s="421"/>
      <c r="CU397" s="421"/>
      <c r="CV397" s="421"/>
      <c r="CW397" s="421"/>
      <c r="CX397" s="421"/>
      <c r="CY397" s="421"/>
      <c r="CZ397" s="421"/>
    </row>
    <row r="398" s="384" customFormat="true" ht="15" customHeight="true" x14ac:dyDescent="0.2">
      <c r="X398" s="386"/>
      <c r="Y398" s="421"/>
      <c r="Z398" s="421"/>
      <c r="AA398" s="421"/>
      <c r="AB398" s="421"/>
      <c r="AC398" s="421"/>
      <c r="AD398" s="421"/>
      <c r="AE398" s="421"/>
      <c r="AF398" s="421"/>
      <c r="AG398" s="421"/>
      <c r="AH398" s="421"/>
      <c r="AI398" s="421"/>
      <c r="AJ398" s="421"/>
      <c r="AK398" s="421"/>
      <c r="AL398" s="421"/>
      <c r="AM398" s="421"/>
      <c r="AN398" s="421"/>
      <c r="AO398" s="421"/>
      <c r="AP398" s="421"/>
      <c r="AQ398" s="421"/>
      <c r="AR398" s="421"/>
      <c r="AS398" s="421"/>
      <c r="AT398" s="421"/>
      <c r="AU398" s="421"/>
      <c r="AV398" s="421"/>
      <c r="AW398" s="421"/>
      <c r="AX398" s="421"/>
      <c r="AY398" s="421"/>
      <c r="AZ398" s="421"/>
      <c r="BA398" s="386"/>
      <c r="BX398" s="386"/>
      <c r="BY398" s="421"/>
      <c r="BZ398" s="421"/>
      <c r="CA398" s="421"/>
      <c r="CB398" s="421"/>
      <c r="CC398" s="421"/>
      <c r="CD398" s="421"/>
      <c r="CE398" s="421"/>
      <c r="CF398" s="421"/>
      <c r="CG398" s="421"/>
      <c r="CH398" s="421"/>
      <c r="CI398" s="421"/>
      <c r="CJ398" s="421"/>
      <c r="CK398" s="421"/>
      <c r="CL398" s="421"/>
      <c r="CM398" s="421"/>
      <c r="CN398" s="421"/>
      <c r="CO398" s="421"/>
      <c r="CP398" s="421"/>
      <c r="CQ398" s="421"/>
      <c r="CR398" s="421"/>
      <c r="CS398" s="421"/>
      <c r="CT398" s="421"/>
      <c r="CU398" s="421"/>
      <c r="CV398" s="421"/>
      <c r="CW398" s="421"/>
      <c r="CX398" s="421"/>
      <c r="CY398" s="421"/>
      <c r="CZ398" s="421"/>
    </row>
    <row r="399" s="748" customFormat="true" ht="15" customHeight="true" x14ac:dyDescent="0.25">
      <c r="A399" s="390"/>
      <c r="B399" s="390"/>
      <c r="C399" s="854" t="s">
        <v>132</v>
      </c>
      <c r="D399" s="855"/>
      <c r="E399" s="855"/>
      <c r="F399" s="855"/>
      <c r="G399" s="390"/>
      <c r="H399" s="871" t="s">
        <v>133</v>
      </c>
      <c r="I399" s="872"/>
      <c r="J399" s="872"/>
      <c r="K399" s="872"/>
      <c r="M399" s="871" t="s">
        <v>134</v>
      </c>
      <c r="N399" s="872"/>
      <c r="O399" s="872"/>
      <c r="P399" s="872"/>
      <c r="Y399" s="417"/>
      <c r="Z399" s="417"/>
      <c r="AA399" s="417"/>
      <c r="AB399" s="417"/>
      <c r="AC399" s="417"/>
      <c r="AD399" s="417"/>
      <c r="AE399" s="417"/>
      <c r="AF399" s="417"/>
      <c r="AG399" s="417"/>
      <c r="AH399" s="417"/>
      <c r="AI399" s="417"/>
      <c r="AJ399" s="417"/>
      <c r="AK399" s="417"/>
      <c r="AL399" s="417"/>
      <c r="AM399" s="417"/>
      <c r="AN399" s="417"/>
      <c r="AO399" s="417"/>
      <c r="AP399" s="417"/>
      <c r="AQ399" s="417"/>
      <c r="AR399" s="417"/>
      <c r="AS399" s="417"/>
      <c r="AT399" s="417"/>
      <c r="AU399" s="417"/>
      <c r="AV399" s="417"/>
      <c r="AW399" s="417"/>
      <c r="AX399" s="417"/>
      <c r="AY399" s="417"/>
      <c r="AZ399" s="417"/>
      <c r="BB399" s="390"/>
      <c r="BY399" s="417"/>
      <c r="BZ399" s="417"/>
      <c r="CA399" s="417"/>
      <c r="CB399" s="417"/>
      <c r="CC399" s="417"/>
      <c r="CD399" s="417"/>
      <c r="CE399" s="417"/>
      <c r="CF399" s="417"/>
      <c r="CG399" s="417"/>
      <c r="CH399" s="417"/>
      <c r="CI399" s="417"/>
      <c r="CJ399" s="417"/>
      <c r="CK399" s="417"/>
      <c r="CL399" s="417"/>
      <c r="CM399" s="417"/>
      <c r="CN399" s="417"/>
      <c r="CO399" s="417"/>
      <c r="CP399" s="417"/>
      <c r="CQ399" s="417"/>
      <c r="CR399" s="417"/>
      <c r="CS399" s="417"/>
      <c r="CT399" s="417"/>
      <c r="CU399" s="417"/>
      <c r="CV399" s="417"/>
      <c r="CW399" s="417"/>
      <c r="CX399" s="417"/>
      <c r="CY399" s="417"/>
      <c r="CZ399" s="417"/>
    </row>
    <row r="400" s="748" customFormat="true" ht="15" customHeight="true" x14ac:dyDescent="0.2">
      <c r="A400" s="390"/>
      <c r="B400" s="390"/>
      <c r="C400" s="901" t="s">
        <v>217</v>
      </c>
      <c r="D400" s="902"/>
      <c r="E400" s="902"/>
      <c r="F400"/>
      <c r="G400"/>
      <c r="H400" s="902" t="s">
        <v>217</v>
      </c>
      <c r="I400" s="902"/>
      <c r="J400" s="902"/>
      <c r="K400"/>
      <c r="L400"/>
      <c r="M400" s="902" t="s">
        <v>217</v>
      </c>
      <c r="N400" s="902"/>
      <c r="O400" s="902"/>
      <c r="P400"/>
      <c r="Q400"/>
      <c r="R400" s="417"/>
      <c r="Y400" s="417"/>
      <c r="Z400" s="417"/>
      <c r="AA400" s="417"/>
      <c r="AB400" s="417"/>
      <c r="AC400" s="417"/>
      <c r="AD400" s="417"/>
      <c r="AE400" s="417"/>
      <c r="AF400" s="417"/>
      <c r="AG400" s="417"/>
      <c r="AH400" s="417"/>
      <c r="AI400" s="417"/>
      <c r="AJ400" s="417"/>
      <c r="AK400" s="417"/>
      <c r="AL400" s="417"/>
      <c r="AM400" s="417"/>
      <c r="AN400" s="417"/>
      <c r="AO400" s="417"/>
      <c r="AP400" s="417"/>
      <c r="AQ400" s="417"/>
      <c r="AR400" s="417"/>
      <c r="AS400" s="417"/>
      <c r="AT400" s="417"/>
      <c r="AU400" s="417"/>
      <c r="AV400" s="417"/>
      <c r="AW400" s="417"/>
      <c r="AX400" s="417"/>
      <c r="AY400" s="417"/>
      <c r="AZ400" s="417"/>
      <c r="BB400" s="390"/>
      <c r="BY400" s="417"/>
      <c r="BZ400" s="417"/>
      <c r="CA400" s="417"/>
      <c r="CB400" s="417"/>
      <c r="CC400" s="417"/>
      <c r="CD400" s="417"/>
      <c r="CE400" s="417"/>
      <c r="CF400" s="417"/>
      <c r="CG400" s="417"/>
      <c r="CH400" s="417"/>
      <c r="CI400" s="417"/>
      <c r="CJ400" s="417"/>
      <c r="CK400" s="417"/>
      <c r="CL400" s="417"/>
      <c r="CM400" s="417"/>
      <c r="CN400" s="417"/>
      <c r="CO400" s="417"/>
      <c r="CP400" s="417"/>
      <c r="CQ400" s="417"/>
      <c r="CR400" s="417"/>
      <c r="CS400" s="417"/>
      <c r="CT400" s="417"/>
      <c r="CU400" s="417"/>
      <c r="CV400" s="417"/>
      <c r="CW400" s="417"/>
      <c r="CX400" s="417"/>
      <c r="CY400" s="417"/>
      <c r="CZ400" s="417"/>
    </row>
    <row r="401" s="748" customFormat="true" ht="25.15" customHeight="true" x14ac:dyDescent="0.2">
      <c r="A401" s="390"/>
      <c r="B401" s="390"/>
      <c r="C401" s="900" t="s">
        <v>206</v>
      </c>
      <c r="D401" s="899"/>
      <c r="E401" s="54" t="s">
        <v>218</v>
      </c>
      <c r="F401" s="80"/>
      <c r="G401" s="80"/>
      <c r="H401" s="899" t="s">
        <v>206</v>
      </c>
      <c r="I401" s="899"/>
      <c r="J401" s="53" t="s">
        <v>218</v>
      </c>
      <c r="K401" s="80"/>
      <c r="L401" s="80"/>
      <c r="M401" s="899" t="s">
        <v>206</v>
      </c>
      <c r="N401" s="899"/>
      <c r="O401" s="52" t="s">
        <v>218</v>
      </c>
      <c r="P401" s="80"/>
      <c r="Q401" s="80"/>
      <c r="R401" s="417"/>
      <c r="Y401" s="417"/>
      <c r="Z401" s="417"/>
      <c r="AA401" s="417"/>
      <c r="AB401" s="417"/>
      <c r="AC401" s="417"/>
      <c r="AD401" s="417"/>
      <c r="AE401" s="417"/>
      <c r="AF401" s="417"/>
      <c r="AG401" s="417"/>
      <c r="AH401" s="417"/>
      <c r="AI401" s="417"/>
      <c r="AJ401" s="417"/>
      <c r="AK401" s="417"/>
      <c r="AL401" s="417"/>
      <c r="AM401" s="417"/>
      <c r="AN401" s="417"/>
      <c r="AO401" s="417"/>
      <c r="AP401" s="417"/>
      <c r="AQ401" s="417"/>
      <c r="AR401" s="417"/>
      <c r="AS401" s="417"/>
      <c r="AT401" s="417"/>
      <c r="AU401" s="417"/>
      <c r="AV401" s="417"/>
      <c r="AW401" s="417"/>
      <c r="AX401" s="417"/>
      <c r="AY401" s="417"/>
      <c r="AZ401" s="417"/>
      <c r="BB401" s="390"/>
      <c r="BY401" s="417"/>
      <c r="BZ401" s="417"/>
      <c r="CA401" s="417"/>
      <c r="CB401" s="417"/>
      <c r="CC401" s="417"/>
      <c r="CD401" s="417"/>
      <c r="CE401" s="417"/>
      <c r="CF401" s="417"/>
      <c r="CG401" s="417"/>
      <c r="CH401" s="417"/>
      <c r="CI401" s="417"/>
      <c r="CJ401" s="417"/>
      <c r="CK401" s="417"/>
      <c r="CL401" s="417"/>
      <c r="CM401" s="417"/>
      <c r="CN401" s="417"/>
      <c r="CO401" s="417"/>
      <c r="CP401" s="417"/>
      <c r="CQ401" s="417"/>
      <c r="CR401" s="417"/>
      <c r="CS401" s="417"/>
      <c r="CT401" s="417"/>
      <c r="CU401" s="417"/>
      <c r="CV401" s="417"/>
      <c r="CW401" s="417"/>
      <c r="CX401" s="417"/>
      <c r="CY401" s="417"/>
      <c r="CZ401" s="417"/>
    </row>
    <row r="402" s="748" customFormat="true" ht="25.15" customHeight="true" x14ac:dyDescent="0.2">
      <c r="A402" s="390"/>
      <c r="B402" s="870" t="s">
        <v>141</v>
      </c>
      <c r="C402" s="899"/>
      <c r="D402" s="899"/>
      <c r="E402" s="51" t="s">
        <v>219</v>
      </c>
      <c r="F402" s="80"/>
      <c r="G402" s="80"/>
      <c r="H402" s="899"/>
      <c r="I402" s="899"/>
      <c r="J402" s="50" t="s">
        <v>219</v>
      </c>
      <c r="K402" s="80"/>
      <c r="L402" s="80"/>
      <c r="M402" s="899"/>
      <c r="N402" s="899"/>
      <c r="O402" s="49" t="s">
        <v>219</v>
      </c>
      <c r="P402" s="80"/>
      <c r="Q402" s="80"/>
      <c r="R402" s="417"/>
      <c r="Y402" s="417"/>
      <c r="Z402" s="417"/>
      <c r="AA402" s="417"/>
      <c r="AB402" s="417"/>
      <c r="AC402" s="417"/>
      <c r="AD402" s="417"/>
      <c r="AE402" s="417"/>
      <c r="AF402" s="417"/>
      <c r="AG402" s="417"/>
      <c r="AH402" s="417"/>
      <c r="AI402" s="417"/>
      <c r="AJ402" s="417"/>
      <c r="AK402" s="417"/>
      <c r="AL402" s="417"/>
      <c r="AM402" s="417"/>
      <c r="AN402" s="417"/>
      <c r="AO402" s="417"/>
      <c r="AP402" s="417"/>
      <c r="AQ402" s="417"/>
      <c r="AR402" s="417"/>
      <c r="AS402" s="417"/>
      <c r="AT402" s="417"/>
      <c r="AU402" s="417"/>
      <c r="AV402" s="417"/>
      <c r="AW402" s="417"/>
      <c r="AX402" s="417"/>
      <c r="AY402" s="417"/>
      <c r="AZ402" s="417"/>
      <c r="BB402" s="390"/>
      <c r="BY402" s="417"/>
      <c r="BZ402" s="417"/>
      <c r="CA402" s="417"/>
      <c r="CB402" s="417"/>
      <c r="CC402" s="417"/>
      <c r="CD402" s="417"/>
      <c r="CE402" s="417"/>
      <c r="CF402" s="417"/>
      <c r="CG402" s="417"/>
      <c r="CH402" s="417"/>
      <c r="CI402" s="417"/>
      <c r="CJ402" s="417"/>
      <c r="CK402" s="417"/>
      <c r="CL402" s="417"/>
      <c r="CM402" s="417"/>
      <c r="CN402" s="417"/>
      <c r="CO402" s="417"/>
      <c r="CP402" s="417"/>
      <c r="CQ402" s="417"/>
      <c r="CR402" s="417"/>
      <c r="CS402" s="417"/>
      <c r="CT402" s="417"/>
      <c r="CU402" s="417"/>
      <c r="CV402" s="417"/>
      <c r="CW402" s="417"/>
      <c r="CX402" s="417"/>
      <c r="CY402" s="417"/>
      <c r="CZ402" s="417"/>
    </row>
    <row r="403" s="419" customFormat="true" ht="25.15" customHeight="true" x14ac:dyDescent="0.2">
      <c r="A403" s="495"/>
      <c r="B403" s="770"/>
      <c r="C403" s="900" t="s">
        <v>327</v>
      </c>
      <c r="D403" s="899"/>
      <c r="E403" s="48">
        <v>0.78628157212708316</v>
      </c>
      <c r="F403" s="80"/>
      <c r="G403" s="80"/>
      <c r="H403" s="899" t="s">
        <v>327</v>
      </c>
      <c r="I403" s="899"/>
      <c r="J403" s="47">
        <v>0.77378112773146956</v>
      </c>
      <c r="K403" s="80"/>
      <c r="L403" s="80"/>
      <c r="M403" s="899" t="s">
        <v>533</v>
      </c>
      <c r="N403" s="899"/>
      <c r="O403" s="46">
        <v>0.48493332651536231</v>
      </c>
      <c r="P403" s="80"/>
      <c r="Q403" s="80"/>
      <c r="R403" s="420"/>
      <c r="Y403" s="420"/>
      <c r="Z403" s="420"/>
      <c r="AA403" s="420"/>
      <c r="AB403" s="420"/>
      <c r="AC403" s="420"/>
      <c r="AD403" s="420"/>
      <c r="AE403" s="420"/>
      <c r="AF403" s="420"/>
      <c r="AG403" s="420"/>
      <c r="AH403" s="420"/>
      <c r="AI403" s="420"/>
      <c r="AJ403" s="420"/>
      <c r="AK403" s="420"/>
      <c r="AL403" s="420"/>
      <c r="AM403" s="420"/>
      <c r="AN403" s="420"/>
      <c r="AO403" s="420"/>
      <c r="AP403" s="420"/>
      <c r="AQ403" s="420"/>
      <c r="AR403" s="420"/>
      <c r="AS403" s="420"/>
      <c r="AT403" s="420"/>
      <c r="AU403" s="420"/>
      <c r="AV403" s="420"/>
      <c r="AW403" s="420"/>
      <c r="AX403" s="420"/>
      <c r="AY403" s="420"/>
      <c r="AZ403" s="420"/>
      <c r="BB403" s="495"/>
      <c r="BY403" s="420"/>
      <c r="BZ403" s="420"/>
      <c r="CA403" s="420"/>
      <c r="CB403" s="420"/>
      <c r="CC403" s="420"/>
      <c r="CD403" s="420"/>
      <c r="CE403" s="420"/>
      <c r="CF403" s="420"/>
      <c r="CG403" s="420"/>
      <c r="CH403" s="420"/>
      <c r="CI403" s="420"/>
      <c r="CJ403" s="420"/>
      <c r="CK403" s="420"/>
      <c r="CL403" s="420"/>
      <c r="CM403" s="420"/>
      <c r="CN403" s="420"/>
      <c r="CO403" s="420"/>
      <c r="CP403" s="420"/>
      <c r="CQ403" s="420"/>
      <c r="CR403" s="420"/>
      <c r="CS403" s="420"/>
      <c r="CT403" s="420"/>
      <c r="CU403" s="420"/>
      <c r="CV403" s="420"/>
      <c r="CW403" s="420"/>
      <c r="CX403" s="420"/>
      <c r="CY403" s="420"/>
      <c r="CZ403" s="420"/>
    </row>
    <row r="404" s="419" customFormat="true" ht="25.15" customHeight="true" x14ac:dyDescent="0.2">
      <c r="A404" s="495"/>
      <c r="B404" s="770"/>
      <c r="C404" s="900" t="s">
        <v>534</v>
      </c>
      <c r="D404" s="899"/>
      <c r="E404" s="45">
        <v>0.78458234309349806</v>
      </c>
      <c r="F404" s="80"/>
      <c r="G404" s="80"/>
      <c r="H404" s="899" t="s">
        <v>534</v>
      </c>
      <c r="I404" s="899"/>
      <c r="J404" s="44">
        <v>0.75715403057363473</v>
      </c>
      <c r="K404" s="80"/>
      <c r="L404" s="80"/>
      <c r="M404" s="899" t="s">
        <v>535</v>
      </c>
      <c r="N404" s="899"/>
      <c r="O404" s="43">
        <v>-0.45747735688835944</v>
      </c>
      <c r="P404" s="80"/>
      <c r="Q404" s="80"/>
      <c r="R404" s="420"/>
      <c r="Y404" s="420"/>
      <c r="Z404" s="420"/>
      <c r="AA404" s="420"/>
      <c r="AB404" s="420"/>
      <c r="AC404" s="420"/>
      <c r="AD404" s="420"/>
      <c r="AE404" s="420"/>
      <c r="AF404" s="420"/>
      <c r="AG404" s="420"/>
      <c r="AH404" s="420"/>
      <c r="AI404" s="420"/>
      <c r="AJ404" s="420"/>
      <c r="AK404" s="420"/>
      <c r="AL404" s="420"/>
      <c r="AM404" s="420"/>
      <c r="AN404" s="420"/>
      <c r="AO404" s="420"/>
      <c r="AP404" s="420"/>
      <c r="AQ404" s="420"/>
      <c r="AR404" s="420"/>
      <c r="AS404" s="420"/>
      <c r="AT404" s="420"/>
      <c r="AU404" s="420"/>
      <c r="AV404" s="420"/>
      <c r="AW404" s="420"/>
      <c r="AX404" s="420"/>
      <c r="AY404" s="420"/>
      <c r="AZ404" s="420"/>
      <c r="BB404" s="495"/>
      <c r="BY404" s="420"/>
      <c r="BZ404" s="420"/>
      <c r="CA404" s="420"/>
      <c r="CB404" s="420"/>
      <c r="CC404" s="420"/>
      <c r="CD404" s="420"/>
      <c r="CE404" s="420"/>
      <c r="CF404" s="420"/>
      <c r="CG404" s="420"/>
      <c r="CH404" s="420"/>
      <c r="CI404" s="420"/>
      <c r="CJ404" s="420"/>
      <c r="CK404" s="420"/>
      <c r="CL404" s="420"/>
      <c r="CM404" s="420"/>
      <c r="CN404" s="420"/>
      <c r="CO404" s="420"/>
      <c r="CP404" s="420"/>
      <c r="CQ404" s="420"/>
      <c r="CR404" s="420"/>
      <c r="CS404" s="420"/>
      <c r="CT404" s="420"/>
      <c r="CU404" s="420"/>
      <c r="CV404" s="420"/>
      <c r="CW404" s="420"/>
      <c r="CX404" s="420"/>
      <c r="CY404" s="420"/>
      <c r="CZ404" s="420"/>
    </row>
    <row r="405" s="419" customFormat="true" ht="25.15" customHeight="true" x14ac:dyDescent="0.2">
      <c r="A405" s="495"/>
      <c r="B405" s="770"/>
      <c r="C405" s="900" t="s">
        <v>536</v>
      </c>
      <c r="D405" s="899"/>
      <c r="E405" s="45">
        <v>0.72622131290777403</v>
      </c>
      <c r="F405" s="80"/>
      <c r="G405" s="80"/>
      <c r="H405" s="899" t="s">
        <v>537</v>
      </c>
      <c r="I405" s="899"/>
      <c r="J405" s="44">
        <v>-0.73542275923959244</v>
      </c>
      <c r="K405" s="80"/>
      <c r="L405" s="80"/>
      <c r="M405" s="899" t="s">
        <v>538</v>
      </c>
      <c r="N405" s="899"/>
      <c r="O405" s="43">
        <v>-0.43673945211569359</v>
      </c>
      <c r="P405" s="80"/>
      <c r="Q405" s="80"/>
      <c r="R405" s="420"/>
      <c r="Y405" s="420"/>
      <c r="Z405" s="420"/>
      <c r="AA405" s="420"/>
      <c r="AB405" s="420"/>
      <c r="AC405" s="420"/>
      <c r="AD405" s="420"/>
      <c r="AE405" s="420"/>
      <c r="AF405" s="420"/>
      <c r="AG405" s="420"/>
      <c r="AH405" s="420"/>
      <c r="AI405" s="420"/>
      <c r="AJ405" s="420"/>
      <c r="AK405" s="420"/>
      <c r="AL405" s="420"/>
      <c r="AM405" s="420"/>
      <c r="AN405" s="420"/>
      <c r="AO405" s="420"/>
      <c r="AP405" s="420"/>
      <c r="AQ405" s="420"/>
      <c r="AR405" s="420"/>
      <c r="AS405" s="420"/>
      <c r="AT405" s="420"/>
      <c r="AU405" s="420"/>
      <c r="AV405" s="420"/>
      <c r="AW405" s="420"/>
      <c r="AX405" s="420"/>
      <c r="AY405" s="420"/>
      <c r="AZ405" s="420"/>
      <c r="BB405" s="495"/>
      <c r="BY405" s="420"/>
      <c r="BZ405" s="420"/>
      <c r="CA405" s="420"/>
      <c r="CB405" s="420"/>
      <c r="CC405" s="420"/>
      <c r="CD405" s="420"/>
      <c r="CE405" s="420"/>
      <c r="CF405" s="420"/>
      <c r="CG405" s="420"/>
      <c r="CH405" s="420"/>
      <c r="CI405" s="420"/>
      <c r="CJ405" s="420"/>
      <c r="CK405" s="420"/>
      <c r="CL405" s="420"/>
      <c r="CM405" s="420"/>
      <c r="CN405" s="420"/>
      <c r="CO405" s="420"/>
      <c r="CP405" s="420"/>
      <c r="CQ405" s="420"/>
      <c r="CR405" s="420"/>
      <c r="CS405" s="420"/>
      <c r="CT405" s="420"/>
      <c r="CU405" s="420"/>
      <c r="CV405" s="420"/>
      <c r="CW405" s="420"/>
      <c r="CX405" s="420"/>
      <c r="CY405" s="420"/>
      <c r="CZ405" s="420"/>
    </row>
    <row r="406" s="419" customFormat="true" ht="25.15" customHeight="true" x14ac:dyDescent="0.2">
      <c r="A406" s="495"/>
      <c r="B406" s="770"/>
      <c r="C406" s="900" t="s">
        <v>537</v>
      </c>
      <c r="D406" s="899"/>
      <c r="E406" s="45">
        <v>-0.72321732513076631</v>
      </c>
      <c r="F406" s="80"/>
      <c r="G406" s="80"/>
      <c r="H406" s="899" t="s">
        <v>536</v>
      </c>
      <c r="I406" s="899"/>
      <c r="J406" s="44">
        <v>0.72226219181470275</v>
      </c>
      <c r="K406" s="80"/>
      <c r="L406" s="80"/>
      <c r="M406" s="899" t="s">
        <v>327</v>
      </c>
      <c r="N406" s="899"/>
      <c r="O406" s="43">
        <v>0.43360015136511254</v>
      </c>
      <c r="P406" s="80"/>
      <c r="Q406" s="80"/>
      <c r="R406" s="420"/>
      <c r="Y406" s="420"/>
      <c r="Z406" s="420"/>
      <c r="AA406" s="420"/>
      <c r="AB406" s="420"/>
      <c r="AC406" s="420"/>
      <c r="AD406" s="420"/>
      <c r="AE406" s="420"/>
      <c r="AF406" s="420"/>
      <c r="AG406" s="420"/>
      <c r="AH406" s="420"/>
      <c r="AI406" s="420"/>
      <c r="AJ406" s="420"/>
      <c r="AK406" s="420"/>
      <c r="AL406" s="420"/>
      <c r="AM406" s="420"/>
      <c r="AN406" s="420"/>
      <c r="AO406" s="420"/>
      <c r="AP406" s="420"/>
      <c r="AQ406" s="420"/>
      <c r="AR406" s="420"/>
      <c r="AS406" s="420"/>
      <c r="AT406" s="420"/>
      <c r="AU406" s="420"/>
      <c r="AV406" s="420"/>
      <c r="AW406" s="420"/>
      <c r="AX406" s="420"/>
      <c r="AY406" s="420"/>
      <c r="AZ406" s="420"/>
      <c r="BB406" s="495"/>
      <c r="BY406" s="420"/>
      <c r="BZ406" s="420"/>
      <c r="CA406" s="420"/>
      <c r="CB406" s="420"/>
      <c r="CC406" s="420"/>
      <c r="CD406" s="420"/>
      <c r="CE406" s="420"/>
      <c r="CF406" s="420"/>
      <c r="CG406" s="420"/>
      <c r="CH406" s="420"/>
      <c r="CI406" s="420"/>
      <c r="CJ406" s="420"/>
      <c r="CK406" s="420"/>
      <c r="CL406" s="420"/>
      <c r="CM406" s="420"/>
      <c r="CN406" s="420"/>
      <c r="CO406" s="420"/>
      <c r="CP406" s="420"/>
      <c r="CQ406" s="420"/>
      <c r="CR406" s="420"/>
      <c r="CS406" s="420"/>
      <c r="CT406" s="420"/>
      <c r="CU406" s="420"/>
      <c r="CV406" s="420"/>
      <c r="CW406" s="420"/>
      <c r="CX406" s="420"/>
      <c r="CY406" s="420"/>
      <c r="CZ406" s="420"/>
    </row>
    <row r="407" s="419" customFormat="true" ht="25.15" customHeight="true" x14ac:dyDescent="0.2">
      <c r="A407" s="495"/>
      <c r="B407" s="770"/>
      <c r="C407" s="900" t="s">
        <v>533</v>
      </c>
      <c r="D407" s="899"/>
      <c r="E407" s="45">
        <v>0.7107289347570841</v>
      </c>
      <c r="F407" s="80"/>
      <c r="G407" s="80"/>
      <c r="H407" s="899" t="s">
        <v>533</v>
      </c>
      <c r="I407" s="899"/>
      <c r="J407" s="44">
        <v>0.71171397958514104</v>
      </c>
      <c r="K407" s="80"/>
      <c r="L407" s="80"/>
      <c r="M407" s="899" t="s">
        <v>321</v>
      </c>
      <c r="N407" s="899"/>
      <c r="O407" s="43">
        <v>0.39801874475893034</v>
      </c>
      <c r="P407" s="80"/>
      <c r="Q407" s="80"/>
      <c r="R407" s="420"/>
      <c r="Y407" s="420"/>
      <c r="Z407" s="420"/>
      <c r="AA407" s="420"/>
      <c r="AB407" s="420"/>
      <c r="AC407" s="420"/>
      <c r="AD407" s="420"/>
      <c r="AE407" s="420"/>
      <c r="AF407" s="420"/>
      <c r="AG407" s="420"/>
      <c r="AH407" s="420"/>
      <c r="AI407" s="420"/>
      <c r="AJ407" s="420"/>
      <c r="AK407" s="420"/>
      <c r="AL407" s="420"/>
      <c r="AM407" s="420"/>
      <c r="AN407" s="420"/>
      <c r="AO407" s="420"/>
      <c r="AP407" s="420"/>
      <c r="AQ407" s="420"/>
      <c r="AR407" s="420"/>
      <c r="AS407" s="420"/>
      <c r="AT407" s="420"/>
      <c r="AU407" s="420"/>
      <c r="AV407" s="420"/>
      <c r="AW407" s="420"/>
      <c r="AX407" s="420"/>
      <c r="AY407" s="420"/>
      <c r="AZ407" s="420"/>
      <c r="BB407" s="495"/>
      <c r="BY407" s="420"/>
      <c r="BZ407" s="420"/>
      <c r="CA407" s="420"/>
      <c r="CB407" s="420"/>
      <c r="CC407" s="420"/>
      <c r="CD407" s="420"/>
      <c r="CE407" s="420"/>
      <c r="CF407" s="420"/>
      <c r="CG407" s="420"/>
      <c r="CH407" s="420"/>
      <c r="CI407" s="420"/>
      <c r="CJ407" s="420"/>
      <c r="CK407" s="420"/>
      <c r="CL407" s="420"/>
      <c r="CM407" s="420"/>
      <c r="CN407" s="420"/>
      <c r="CO407" s="420"/>
      <c r="CP407" s="420"/>
      <c r="CQ407" s="420"/>
      <c r="CR407" s="420"/>
      <c r="CS407" s="420"/>
      <c r="CT407" s="420"/>
      <c r="CU407" s="420"/>
      <c r="CV407" s="420"/>
      <c r="CW407" s="420"/>
      <c r="CX407" s="420"/>
      <c r="CY407" s="420"/>
      <c r="CZ407" s="420"/>
    </row>
    <row r="408" s="419" customFormat="true" ht="25.15" customHeight="true" x14ac:dyDescent="0.2">
      <c r="A408" s="495"/>
      <c r="B408" s="770"/>
      <c r="C408" s="900" t="s">
        <v>321</v>
      </c>
      <c r="D408" s="899"/>
      <c r="E408" s="45">
        <v>0.69715315579548143</v>
      </c>
      <c r="F408" s="80"/>
      <c r="G408" s="80"/>
      <c r="H408" s="899" t="s">
        <v>321</v>
      </c>
      <c r="I408" s="899"/>
      <c r="J408" s="44">
        <v>0.69221886912974484</v>
      </c>
      <c r="K408" s="80"/>
      <c r="L408" s="80"/>
      <c r="M408" s="899" t="s">
        <v>539</v>
      </c>
      <c r="N408" s="899"/>
      <c r="O408" s="43">
        <v>0.39002436390543527</v>
      </c>
      <c r="P408" s="80"/>
      <c r="Q408" s="80"/>
      <c r="R408" s="420"/>
      <c r="Y408" s="420"/>
      <c r="Z408" s="420"/>
      <c r="AA408" s="420"/>
      <c r="AB408" s="420"/>
      <c r="AC408" s="420"/>
      <c r="AD408" s="420"/>
      <c r="AE408" s="420"/>
      <c r="AF408" s="420"/>
      <c r="AG408" s="420"/>
      <c r="AH408" s="420"/>
      <c r="AI408" s="420"/>
      <c r="AJ408" s="420"/>
      <c r="AK408" s="420"/>
      <c r="AL408" s="420"/>
      <c r="AM408" s="420"/>
      <c r="AN408" s="420"/>
      <c r="AO408" s="420"/>
      <c r="AP408" s="420"/>
      <c r="AQ408" s="420"/>
      <c r="AR408" s="420"/>
      <c r="AS408" s="420"/>
      <c r="AT408" s="420"/>
      <c r="AU408" s="420"/>
      <c r="AV408" s="420"/>
      <c r="AW408" s="420"/>
      <c r="AX408" s="420"/>
      <c r="AY408" s="420"/>
      <c r="AZ408" s="420"/>
      <c r="BB408" s="495"/>
      <c r="BY408" s="420"/>
      <c r="BZ408" s="420"/>
      <c r="CA408" s="420"/>
      <c r="CB408" s="420"/>
      <c r="CC408" s="420"/>
      <c r="CD408" s="420"/>
      <c r="CE408" s="420"/>
      <c r="CF408" s="420"/>
      <c r="CG408" s="420"/>
      <c r="CH408" s="420"/>
      <c r="CI408" s="420"/>
      <c r="CJ408" s="420"/>
      <c r="CK408" s="420"/>
      <c r="CL408" s="420"/>
      <c r="CM408" s="420"/>
      <c r="CN408" s="420"/>
      <c r="CO408" s="420"/>
      <c r="CP408" s="420"/>
      <c r="CQ408" s="420"/>
      <c r="CR408" s="420"/>
      <c r="CS408" s="420"/>
      <c r="CT408" s="420"/>
      <c r="CU408" s="420"/>
      <c r="CV408" s="420"/>
      <c r="CW408" s="420"/>
      <c r="CX408" s="420"/>
      <c r="CY408" s="420"/>
      <c r="CZ408" s="420"/>
    </row>
    <row r="409" s="419" customFormat="true" ht="25.15" customHeight="true" x14ac:dyDescent="0.2">
      <c r="A409" s="495"/>
      <c r="B409" s="770"/>
      <c r="C409" s="900" t="s">
        <v>540</v>
      </c>
      <c r="D409" s="899"/>
      <c r="E409" s="45">
        <v>0.67486508272181367</v>
      </c>
      <c r="F409" s="80"/>
      <c r="G409" s="80"/>
      <c r="H409" s="899" t="s">
        <v>541</v>
      </c>
      <c r="I409" s="899"/>
      <c r="J409" s="44">
        <v>0.6371150158415263</v>
      </c>
      <c r="K409" s="80"/>
      <c r="L409" s="80"/>
      <c r="M409" s="899" t="s">
        <v>540</v>
      </c>
      <c r="N409" s="899"/>
      <c r="O409" s="43">
        <v>0.38901249197362675</v>
      </c>
      <c r="P409" s="80"/>
      <c r="Q409" s="80"/>
      <c r="R409" s="420"/>
      <c r="Y409" s="420"/>
      <c r="Z409" s="420"/>
      <c r="AA409" s="420"/>
      <c r="AB409" s="420"/>
      <c r="AC409" s="420"/>
      <c r="AD409" s="420"/>
      <c r="AE409" s="420"/>
      <c r="AF409" s="420"/>
      <c r="AG409" s="420"/>
      <c r="AH409" s="420"/>
      <c r="AI409" s="420"/>
      <c r="AJ409" s="420"/>
      <c r="AK409" s="420"/>
      <c r="AL409" s="420"/>
      <c r="AM409" s="420"/>
      <c r="AN409" s="420"/>
      <c r="AO409" s="420"/>
      <c r="AP409" s="420"/>
      <c r="AQ409" s="420"/>
      <c r="AR409" s="420"/>
      <c r="AS409" s="420"/>
      <c r="AT409" s="420"/>
      <c r="AU409" s="420"/>
      <c r="AV409" s="420"/>
      <c r="AW409" s="420"/>
      <c r="AX409" s="420"/>
      <c r="AY409" s="420"/>
      <c r="AZ409" s="420"/>
      <c r="BB409" s="495"/>
      <c r="BY409" s="420"/>
      <c r="BZ409" s="420"/>
      <c r="CA409" s="420"/>
      <c r="CB409" s="420"/>
      <c r="CC409" s="420"/>
      <c r="CD409" s="420"/>
      <c r="CE409" s="420"/>
      <c r="CF409" s="420"/>
      <c r="CG409" s="420"/>
      <c r="CH409" s="420"/>
      <c r="CI409" s="420"/>
      <c r="CJ409" s="420"/>
      <c r="CK409" s="420"/>
      <c r="CL409" s="420"/>
      <c r="CM409" s="420"/>
      <c r="CN409" s="420"/>
      <c r="CO409" s="420"/>
      <c r="CP409" s="420"/>
      <c r="CQ409" s="420"/>
      <c r="CR409" s="420"/>
      <c r="CS409" s="420"/>
      <c r="CT409" s="420"/>
      <c r="CU409" s="420"/>
      <c r="CV409" s="420"/>
      <c r="CW409" s="420"/>
      <c r="CX409" s="420"/>
      <c r="CY409" s="420"/>
      <c r="CZ409" s="420"/>
    </row>
    <row r="410" s="419" customFormat="true" ht="25.15" customHeight="true" x14ac:dyDescent="0.2">
      <c r="A410" s="495"/>
      <c r="B410" s="770"/>
      <c r="C410" s="900" t="s">
        <v>451</v>
      </c>
      <c r="D410" s="899"/>
      <c r="E410" s="45">
        <v>0.65546713578489924</v>
      </c>
      <c r="F410" s="80"/>
      <c r="G410" s="80"/>
      <c r="H410" s="899" t="s">
        <v>540</v>
      </c>
      <c r="I410" s="899"/>
      <c r="J410" s="44">
        <v>0.63456646084708468</v>
      </c>
      <c r="K410" s="80"/>
      <c r="L410" s="80"/>
      <c r="M410" s="899" t="s">
        <v>542</v>
      </c>
      <c r="N410" s="899"/>
      <c r="O410" s="43">
        <v>0.38834948895654248</v>
      </c>
      <c r="P410" s="80"/>
      <c r="Q410" s="80"/>
      <c r="R410" s="420"/>
      <c r="Y410" s="420"/>
      <c r="Z410" s="420"/>
      <c r="AA410" s="420"/>
      <c r="AB410" s="420"/>
      <c r="AC410" s="420"/>
      <c r="AD410" s="420"/>
      <c r="AE410" s="420"/>
      <c r="AF410" s="420"/>
      <c r="AG410" s="420"/>
      <c r="AH410" s="420"/>
      <c r="AI410" s="420"/>
      <c r="AJ410" s="420"/>
      <c r="AK410" s="420"/>
      <c r="AL410" s="420"/>
      <c r="AM410" s="420"/>
      <c r="AN410" s="420"/>
      <c r="AO410" s="420"/>
      <c r="AP410" s="420"/>
      <c r="AQ410" s="420"/>
      <c r="AR410" s="420"/>
      <c r="AS410" s="420"/>
      <c r="AT410" s="420"/>
      <c r="AU410" s="420"/>
      <c r="AV410" s="420"/>
      <c r="AW410" s="420"/>
      <c r="AX410" s="420"/>
      <c r="AY410" s="420"/>
      <c r="AZ410" s="420"/>
      <c r="BB410" s="495"/>
      <c r="BY410" s="420"/>
      <c r="BZ410" s="420"/>
      <c r="CA410" s="420"/>
      <c r="CB410" s="420"/>
      <c r="CC410" s="420"/>
      <c r="CD410" s="420"/>
      <c r="CE410" s="420"/>
      <c r="CF410" s="420"/>
      <c r="CG410" s="420"/>
      <c r="CH410" s="420"/>
      <c r="CI410" s="420"/>
      <c r="CJ410" s="420"/>
      <c r="CK410" s="420"/>
      <c r="CL410" s="420"/>
      <c r="CM410" s="420"/>
      <c r="CN410" s="420"/>
      <c r="CO410" s="420"/>
      <c r="CP410" s="420"/>
      <c r="CQ410" s="420"/>
      <c r="CR410" s="420"/>
      <c r="CS410" s="420"/>
      <c r="CT410" s="420"/>
      <c r="CU410" s="420"/>
      <c r="CV410" s="420"/>
      <c r="CW410" s="420"/>
      <c r="CX410" s="420"/>
      <c r="CY410" s="420"/>
      <c r="CZ410" s="420"/>
    </row>
    <row r="411" s="419" customFormat="true" ht="25.15" customHeight="true" x14ac:dyDescent="0.2">
      <c r="A411" s="495"/>
      <c r="B411" s="770"/>
      <c r="C411" s="900" t="s">
        <v>543</v>
      </c>
      <c r="D411" s="899"/>
      <c r="E411" s="45">
        <v>-0.64078512527055687</v>
      </c>
      <c r="F411" s="80"/>
      <c r="G411" s="80"/>
      <c r="H411" s="899" t="s">
        <v>451</v>
      </c>
      <c r="I411" s="899"/>
      <c r="J411" s="44">
        <v>0.62700752200802878</v>
      </c>
      <c r="K411" s="80"/>
      <c r="L411" s="80"/>
      <c r="M411" s="899" t="s">
        <v>536</v>
      </c>
      <c r="N411" s="899"/>
      <c r="O411" s="43">
        <v>0.38175325221020079</v>
      </c>
      <c r="P411" s="80"/>
      <c r="Q411" s="80"/>
      <c r="R411" s="420"/>
      <c r="Y411" s="420"/>
      <c r="Z411" s="420"/>
      <c r="AA411" s="420"/>
      <c r="AB411" s="420"/>
      <c r="AC411" s="420"/>
      <c r="AD411" s="420"/>
      <c r="AE411" s="420"/>
      <c r="AF411" s="420"/>
      <c r="AG411" s="420"/>
      <c r="AH411" s="420"/>
      <c r="AI411" s="420"/>
      <c r="AJ411" s="420"/>
      <c r="AK411" s="420"/>
      <c r="AL411" s="420"/>
      <c r="AM411" s="420"/>
      <c r="AN411" s="420"/>
      <c r="AO411" s="420"/>
      <c r="AP411" s="420"/>
      <c r="AQ411" s="420"/>
      <c r="AR411" s="420"/>
      <c r="AS411" s="420"/>
      <c r="AT411" s="420"/>
      <c r="AU411" s="420"/>
      <c r="AV411" s="420"/>
      <c r="AW411" s="420"/>
      <c r="AX411" s="420"/>
      <c r="AY411" s="420"/>
      <c r="AZ411" s="420"/>
      <c r="BB411" s="495"/>
      <c r="BY411" s="420"/>
      <c r="BZ411" s="420"/>
      <c r="CA411" s="420"/>
      <c r="CB411" s="420"/>
      <c r="CC411" s="420"/>
      <c r="CD411" s="420"/>
      <c r="CE411" s="420"/>
      <c r="CF411" s="420"/>
      <c r="CG411" s="420"/>
      <c r="CH411" s="420"/>
      <c r="CI411" s="420"/>
      <c r="CJ411" s="420"/>
      <c r="CK411" s="420"/>
      <c r="CL411" s="420"/>
      <c r="CM411" s="420"/>
      <c r="CN411" s="420"/>
      <c r="CO411" s="420"/>
      <c r="CP411" s="420"/>
      <c r="CQ411" s="420"/>
      <c r="CR411" s="420"/>
      <c r="CS411" s="420"/>
      <c r="CT411" s="420"/>
      <c r="CU411" s="420"/>
      <c r="CV411" s="420"/>
      <c r="CW411" s="420"/>
      <c r="CX411" s="420"/>
      <c r="CY411" s="420"/>
      <c r="CZ411" s="420"/>
    </row>
    <row r="412" s="419" customFormat="true" ht="25.15" customHeight="true" x14ac:dyDescent="0.2">
      <c r="A412" s="495"/>
      <c r="B412" s="770"/>
      <c r="C412" s="900" t="s">
        <v>541</v>
      </c>
      <c r="D412" s="899"/>
      <c r="E412" s="45">
        <v>0.63369696041851753</v>
      </c>
      <c r="F412" s="80"/>
      <c r="G412" s="80"/>
      <c r="H412" s="899" t="s">
        <v>543</v>
      </c>
      <c r="I412" s="899"/>
      <c r="J412" s="44">
        <v>-0.58957098339880454</v>
      </c>
      <c r="K412" s="80"/>
      <c r="L412" s="80"/>
      <c r="M412" s="899" t="s">
        <v>534</v>
      </c>
      <c r="N412" s="899"/>
      <c r="O412" s="43">
        <v>0.37886629972461822</v>
      </c>
      <c r="P412" s="80"/>
      <c r="Q412" s="80"/>
      <c r="R412" s="420"/>
      <c r="Y412" s="420"/>
      <c r="Z412" s="420"/>
      <c r="AA412" s="420"/>
      <c r="AB412" s="420"/>
      <c r="AC412" s="420"/>
      <c r="AD412" s="420"/>
      <c r="AE412" s="420"/>
      <c r="AF412" s="420"/>
      <c r="AG412" s="420"/>
      <c r="AH412" s="420"/>
      <c r="AI412" s="420"/>
      <c r="AJ412" s="420"/>
      <c r="AK412" s="420"/>
      <c r="AL412" s="420"/>
      <c r="AM412" s="420"/>
      <c r="AN412" s="420"/>
      <c r="AO412" s="420"/>
      <c r="AP412" s="420"/>
      <c r="AQ412" s="420"/>
      <c r="AR412" s="420"/>
      <c r="AS412" s="420"/>
      <c r="AT412" s="420"/>
      <c r="AU412" s="420"/>
      <c r="AV412" s="420"/>
      <c r="AW412" s="420"/>
      <c r="AX412" s="420"/>
      <c r="AY412" s="420"/>
      <c r="AZ412" s="420"/>
      <c r="BB412" s="495"/>
      <c r="BY412" s="420"/>
      <c r="BZ412" s="420"/>
      <c r="CA412" s="420"/>
      <c r="CB412" s="420"/>
      <c r="CC412" s="420"/>
      <c r="CD412" s="420"/>
      <c r="CE412" s="420"/>
      <c r="CF412" s="420"/>
      <c r="CG412" s="420"/>
      <c r="CH412" s="420"/>
      <c r="CI412" s="420"/>
      <c r="CJ412" s="420"/>
      <c r="CK412" s="420"/>
      <c r="CL412" s="420"/>
      <c r="CM412" s="420"/>
      <c r="CN412" s="420"/>
      <c r="CO412" s="420"/>
      <c r="CP412" s="420"/>
      <c r="CQ412" s="420"/>
      <c r="CR412" s="420"/>
      <c r="CS412" s="420"/>
      <c r="CT412" s="420"/>
      <c r="CU412" s="420"/>
      <c r="CV412" s="420"/>
      <c r="CW412" s="420"/>
      <c r="CX412" s="420"/>
      <c r="CY412" s="420"/>
      <c r="CZ412" s="420"/>
    </row>
    <row r="413" s="419" customFormat="true" ht="25.15" customHeight="true" x14ac:dyDescent="0.2">
      <c r="A413" s="495"/>
      <c r="B413" s="770"/>
      <c r="C413" s="900" t="s">
        <v>539</v>
      </c>
      <c r="D413" s="899"/>
      <c r="E413" s="45">
        <v>0.62273235215711908</v>
      </c>
      <c r="F413" s="80"/>
      <c r="G413" s="80"/>
      <c r="H413" s="899" t="s">
        <v>544</v>
      </c>
      <c r="I413" s="899"/>
      <c r="J413" s="44">
        <v>0.5853068029889279</v>
      </c>
      <c r="K413" s="80"/>
      <c r="L413" s="80"/>
      <c r="M413" s="899" t="s">
        <v>545</v>
      </c>
      <c r="N413" s="899"/>
      <c r="O413" s="43">
        <v>-0.37601959242112371</v>
      </c>
      <c r="P413" s="80"/>
      <c r="Q413" s="80"/>
      <c r="R413" s="420"/>
      <c r="Y413" s="420"/>
      <c r="Z413" s="420"/>
      <c r="AA413" s="420"/>
      <c r="AB413" s="420"/>
      <c r="AC413" s="420"/>
      <c r="AD413" s="420"/>
      <c r="AE413" s="420"/>
      <c r="AF413" s="420"/>
      <c r="AG413" s="420"/>
      <c r="AH413" s="420"/>
      <c r="AI413" s="420"/>
      <c r="AJ413" s="420"/>
      <c r="AK413" s="420"/>
      <c r="AL413" s="420"/>
      <c r="AM413" s="420"/>
      <c r="AN413" s="420"/>
      <c r="AO413" s="420"/>
      <c r="AP413" s="420"/>
      <c r="AQ413" s="420"/>
      <c r="AR413" s="420"/>
      <c r="AS413" s="420"/>
      <c r="AT413" s="420"/>
      <c r="AU413" s="420"/>
      <c r="AV413" s="420"/>
      <c r="AW413" s="420"/>
      <c r="AX413" s="420"/>
      <c r="AY413" s="420"/>
      <c r="AZ413" s="420"/>
      <c r="BB413" s="495"/>
      <c r="BY413" s="420"/>
      <c r="BZ413" s="420"/>
      <c r="CA413" s="420"/>
      <c r="CB413" s="420"/>
      <c r="CC413" s="420"/>
      <c r="CD413" s="420"/>
      <c r="CE413" s="420"/>
      <c r="CF413" s="420"/>
      <c r="CG413" s="420"/>
      <c r="CH413" s="420"/>
      <c r="CI413" s="420"/>
      <c r="CJ413" s="420"/>
      <c r="CK413" s="420"/>
      <c r="CL413" s="420"/>
      <c r="CM413" s="420"/>
      <c r="CN413" s="420"/>
      <c r="CO413" s="420"/>
      <c r="CP413" s="420"/>
      <c r="CQ413" s="420"/>
      <c r="CR413" s="420"/>
      <c r="CS413" s="420"/>
      <c r="CT413" s="420"/>
      <c r="CU413" s="420"/>
      <c r="CV413" s="420"/>
      <c r="CW413" s="420"/>
      <c r="CX413" s="420"/>
      <c r="CY413" s="420"/>
      <c r="CZ413" s="420"/>
    </row>
    <row r="414" s="419" customFormat="true" ht="25.15" customHeight="true" x14ac:dyDescent="0.2">
      <c r="A414" s="495"/>
      <c r="B414" s="770"/>
      <c r="C414" s="900" t="s">
        <v>546</v>
      </c>
      <c r="D414" s="899"/>
      <c r="E414" s="45">
        <v>0.60167125326982207</v>
      </c>
      <c r="F414" s="80"/>
      <c r="G414" s="80"/>
      <c r="H414" s="899" t="s">
        <v>547</v>
      </c>
      <c r="I414" s="899"/>
      <c r="J414" s="44">
        <v>0.55062671614228376</v>
      </c>
      <c r="K414" s="80"/>
      <c r="L414" s="80"/>
      <c r="M414" s="899" t="s">
        <v>541</v>
      </c>
      <c r="N414" s="899"/>
      <c r="O414" s="43">
        <v>0.36993704115053405</v>
      </c>
      <c r="P414" s="80"/>
      <c r="Q414" s="80"/>
      <c r="R414" s="420"/>
      <c r="Y414" s="420"/>
      <c r="Z414" s="420"/>
      <c r="AA414" s="420"/>
      <c r="AB414" s="420"/>
      <c r="AC414" s="420"/>
      <c r="AD414" s="420"/>
      <c r="AE414" s="420"/>
      <c r="AF414" s="420"/>
      <c r="AG414" s="420"/>
      <c r="AH414" s="420"/>
      <c r="AI414" s="420"/>
      <c r="AJ414" s="420"/>
      <c r="AK414" s="420"/>
      <c r="AL414" s="420"/>
      <c r="AM414" s="420"/>
      <c r="AN414" s="420"/>
      <c r="AO414" s="420"/>
      <c r="AP414" s="420"/>
      <c r="AQ414" s="420"/>
      <c r="AR414" s="420"/>
      <c r="AS414" s="420"/>
      <c r="AT414" s="420"/>
      <c r="AU414" s="420"/>
      <c r="AV414" s="420"/>
      <c r="AW414" s="420"/>
      <c r="AX414" s="420"/>
      <c r="AY414" s="420"/>
      <c r="AZ414" s="420"/>
      <c r="BB414" s="495"/>
      <c r="BY414" s="420"/>
      <c r="BZ414" s="420"/>
      <c r="CA414" s="420"/>
      <c r="CB414" s="420"/>
      <c r="CC414" s="420"/>
      <c r="CD414" s="420"/>
      <c r="CE414" s="420"/>
      <c r="CF414" s="420"/>
      <c r="CG414" s="420"/>
      <c r="CH414" s="420"/>
      <c r="CI414" s="420"/>
      <c r="CJ414" s="420"/>
      <c r="CK414" s="420"/>
      <c r="CL414" s="420"/>
      <c r="CM414" s="420"/>
      <c r="CN414" s="420"/>
      <c r="CO414" s="420"/>
      <c r="CP414" s="420"/>
      <c r="CQ414" s="420"/>
      <c r="CR414" s="420"/>
      <c r="CS414" s="420"/>
      <c r="CT414" s="420"/>
      <c r="CU414" s="420"/>
      <c r="CV414" s="420"/>
      <c r="CW414" s="420"/>
      <c r="CX414" s="420"/>
      <c r="CY414" s="420"/>
      <c r="CZ414" s="420"/>
    </row>
    <row r="415" s="419" customFormat="true" ht="25.15" customHeight="true" x14ac:dyDescent="0.2">
      <c r="A415" s="495"/>
      <c r="B415" s="770"/>
      <c r="C415" s="900" t="s">
        <v>548</v>
      </c>
      <c r="D415" s="899"/>
      <c r="E415" s="45">
        <v>0.58203408378819965</v>
      </c>
      <c r="F415" s="80"/>
      <c r="G415" s="80"/>
      <c r="H415" s="899" t="s">
        <v>539</v>
      </c>
      <c r="I415" s="899"/>
      <c r="J415" s="44">
        <v>0.53964158140619967</v>
      </c>
      <c r="K415" s="80"/>
      <c r="L415" s="80"/>
      <c r="M415" s="899" t="s">
        <v>548</v>
      </c>
      <c r="N415" s="899"/>
      <c r="O415" s="43">
        <v>0.36895456163111251</v>
      </c>
      <c r="P415" s="80"/>
      <c r="Q415" s="80"/>
      <c r="R415" s="420"/>
      <c r="Y415" s="420"/>
      <c r="Z415" s="420"/>
      <c r="AA415" s="420"/>
      <c r="AB415" s="420"/>
      <c r="AC415" s="420"/>
      <c r="AD415" s="420"/>
      <c r="AE415" s="420"/>
      <c r="AF415" s="420"/>
      <c r="AG415" s="420"/>
      <c r="AH415" s="420"/>
      <c r="AI415" s="420"/>
      <c r="AJ415" s="420"/>
      <c r="AK415" s="420"/>
      <c r="AL415" s="420"/>
      <c r="AM415" s="420"/>
      <c r="AN415" s="420"/>
      <c r="AO415" s="420"/>
      <c r="AP415" s="420"/>
      <c r="AQ415" s="420"/>
      <c r="AR415" s="420"/>
      <c r="AS415" s="420"/>
      <c r="AT415" s="420"/>
      <c r="AU415" s="420"/>
      <c r="AV415" s="420"/>
      <c r="AW415" s="420"/>
      <c r="AX415" s="420"/>
      <c r="AY415" s="420"/>
      <c r="AZ415" s="420"/>
      <c r="BB415" s="495"/>
      <c r="BY415" s="420"/>
      <c r="BZ415" s="420"/>
      <c r="CA415" s="420"/>
      <c r="CB415" s="420"/>
      <c r="CC415" s="420"/>
      <c r="CD415" s="420"/>
      <c r="CE415" s="420"/>
      <c r="CF415" s="420"/>
      <c r="CG415" s="420"/>
      <c r="CH415" s="420"/>
      <c r="CI415" s="420"/>
      <c r="CJ415" s="420"/>
      <c r="CK415" s="420"/>
      <c r="CL415" s="420"/>
      <c r="CM415" s="420"/>
      <c r="CN415" s="420"/>
      <c r="CO415" s="420"/>
      <c r="CP415" s="420"/>
      <c r="CQ415" s="420"/>
      <c r="CR415" s="420"/>
      <c r="CS415" s="420"/>
      <c r="CT415" s="420"/>
      <c r="CU415" s="420"/>
      <c r="CV415" s="420"/>
      <c r="CW415" s="420"/>
      <c r="CX415" s="420"/>
      <c r="CY415" s="420"/>
      <c r="CZ415" s="420"/>
    </row>
    <row r="416" s="419" customFormat="true" ht="25.15" customHeight="true" x14ac:dyDescent="0.2">
      <c r="A416" s="495"/>
      <c r="B416" s="770"/>
      <c r="C416" s="900" t="s">
        <v>544</v>
      </c>
      <c r="D416" s="899"/>
      <c r="E416" s="45">
        <v>0.56728539803849454</v>
      </c>
      <c r="F416" s="80"/>
      <c r="G416" s="80"/>
      <c r="H416" s="899" t="s">
        <v>549</v>
      </c>
      <c r="I416" s="899"/>
      <c r="J416" s="44">
        <v>0.51837477316990166</v>
      </c>
      <c r="K416" s="80"/>
      <c r="L416" s="80"/>
      <c r="M416" s="899" t="s">
        <v>543</v>
      </c>
      <c r="N416" s="899"/>
      <c r="O416" s="43">
        <v>-0.34739642244773999</v>
      </c>
      <c r="P416" s="80"/>
      <c r="Q416" s="80"/>
      <c r="R416" s="420"/>
      <c r="Y416" s="420"/>
      <c r="Z416" s="420"/>
      <c r="AA416" s="420"/>
      <c r="AB416" s="420"/>
      <c r="AC416" s="420"/>
      <c r="AD416" s="420"/>
      <c r="AE416" s="420"/>
      <c r="AF416" s="420"/>
      <c r="AG416" s="420"/>
      <c r="AH416" s="420"/>
      <c r="AI416" s="420"/>
      <c r="AJ416" s="420"/>
      <c r="AK416" s="420"/>
      <c r="AL416" s="420"/>
      <c r="AM416" s="420"/>
      <c r="AN416" s="420"/>
      <c r="AO416" s="420"/>
      <c r="AP416" s="420"/>
      <c r="AQ416" s="420"/>
      <c r="AR416" s="420"/>
      <c r="AS416" s="420"/>
      <c r="AT416" s="420"/>
      <c r="AU416" s="420"/>
      <c r="AV416" s="420"/>
      <c r="AW416" s="420"/>
      <c r="AX416" s="420"/>
      <c r="AY416" s="420"/>
      <c r="AZ416" s="420"/>
      <c r="BB416" s="495"/>
      <c r="BY416" s="420"/>
      <c r="BZ416" s="420"/>
      <c r="CA416" s="420"/>
      <c r="CB416" s="420"/>
      <c r="CC416" s="420"/>
      <c r="CD416" s="420"/>
      <c r="CE416" s="420"/>
      <c r="CF416" s="420"/>
      <c r="CG416" s="420"/>
      <c r="CH416" s="420"/>
      <c r="CI416" s="420"/>
      <c r="CJ416" s="420"/>
      <c r="CK416" s="420"/>
      <c r="CL416" s="420"/>
      <c r="CM416" s="420"/>
      <c r="CN416" s="420"/>
      <c r="CO416" s="420"/>
      <c r="CP416" s="420"/>
      <c r="CQ416" s="420"/>
      <c r="CR416" s="420"/>
      <c r="CS416" s="420"/>
      <c r="CT416" s="420"/>
      <c r="CU416" s="420"/>
      <c r="CV416" s="420"/>
      <c r="CW416" s="420"/>
      <c r="CX416" s="420"/>
      <c r="CY416" s="420"/>
      <c r="CZ416" s="420"/>
    </row>
    <row r="417" s="419" customFormat="true" ht="25.15" customHeight="true" x14ac:dyDescent="0.2">
      <c r="A417" s="495"/>
      <c r="B417" s="770"/>
      <c r="C417" s="900" t="s">
        <v>549</v>
      </c>
      <c r="D417" s="899"/>
      <c r="E417" s="45">
        <v>0.56546328038568072</v>
      </c>
      <c r="F417" s="80"/>
      <c r="G417" s="80"/>
      <c r="H417" s="899" t="s">
        <v>550</v>
      </c>
      <c r="I417" s="899"/>
      <c r="J417" s="44">
        <v>-0.50931493521982008</v>
      </c>
      <c r="K417" s="80"/>
      <c r="L417" s="80"/>
      <c r="M417" s="899" t="s">
        <v>551</v>
      </c>
      <c r="N417" s="899"/>
      <c r="O417" s="43">
        <v>-0.34567106112720797</v>
      </c>
      <c r="P417" s="80"/>
      <c r="Q417" s="80"/>
      <c r="R417" s="420"/>
      <c r="Y417" s="420"/>
      <c r="Z417" s="420"/>
      <c r="AA417" s="420"/>
      <c r="AB417" s="420"/>
      <c r="AC417" s="420"/>
      <c r="AD417" s="420"/>
      <c r="AE417" s="420"/>
      <c r="AF417" s="420"/>
      <c r="AG417" s="420"/>
      <c r="AH417" s="420"/>
      <c r="AI417" s="420"/>
      <c r="AJ417" s="420"/>
      <c r="AK417" s="420"/>
      <c r="AL417" s="420"/>
      <c r="AM417" s="420"/>
      <c r="AN417" s="420"/>
      <c r="AO417" s="420"/>
      <c r="AP417" s="420"/>
      <c r="AQ417" s="420"/>
      <c r="AR417" s="420"/>
      <c r="AS417" s="420"/>
      <c r="AT417" s="420"/>
      <c r="AU417" s="420"/>
      <c r="AV417" s="420"/>
      <c r="AW417" s="420"/>
      <c r="AX417" s="420"/>
      <c r="AY417" s="420"/>
      <c r="AZ417" s="420"/>
      <c r="BB417" s="495"/>
      <c r="BY417" s="420"/>
      <c r="BZ417" s="420"/>
      <c r="CA417" s="420"/>
      <c r="CB417" s="420"/>
      <c r="CC417" s="420"/>
      <c r="CD417" s="420"/>
      <c r="CE417" s="420"/>
      <c r="CF417" s="420"/>
      <c r="CG417" s="420"/>
      <c r="CH417" s="420"/>
      <c r="CI417" s="420"/>
      <c r="CJ417" s="420"/>
      <c r="CK417" s="420"/>
      <c r="CL417" s="420"/>
      <c r="CM417" s="420"/>
      <c r="CN417" s="420"/>
      <c r="CO417" s="420"/>
      <c r="CP417" s="420"/>
      <c r="CQ417" s="420"/>
      <c r="CR417" s="420"/>
      <c r="CS417" s="420"/>
      <c r="CT417" s="420"/>
      <c r="CU417" s="420"/>
      <c r="CV417" s="420"/>
      <c r="CW417" s="420"/>
      <c r="CX417" s="420"/>
      <c r="CY417" s="420"/>
      <c r="CZ417" s="420"/>
    </row>
    <row r="418" s="419" customFormat="true" ht="25.15" customHeight="true" x14ac:dyDescent="0.2">
      <c r="A418" s="495"/>
      <c r="B418" s="770"/>
      <c r="C418" s="900" t="s">
        <v>547</v>
      </c>
      <c r="D418" s="899"/>
      <c r="E418" s="45">
        <v>0.55922621687709884</v>
      </c>
      <c r="F418" s="80"/>
      <c r="G418" s="80"/>
      <c r="H418" s="899" t="s">
        <v>542</v>
      </c>
      <c r="I418" s="899"/>
      <c r="J418" s="44">
        <v>0.49951386235034673</v>
      </c>
      <c r="K418" s="80"/>
      <c r="L418" s="80"/>
      <c r="M418" s="899" t="s">
        <v>546</v>
      </c>
      <c r="N418" s="899"/>
      <c r="O418" s="43">
        <v>0.34364325377030758</v>
      </c>
      <c r="P418" s="80"/>
      <c r="Q418" s="80"/>
      <c r="R418" s="420"/>
      <c r="Y418" s="420"/>
      <c r="Z418" s="420"/>
      <c r="AA418" s="420"/>
      <c r="AB418" s="420"/>
      <c r="AC418" s="420"/>
      <c r="AD418" s="420"/>
      <c r="AE418" s="420"/>
      <c r="AF418" s="420"/>
      <c r="AG418" s="420"/>
      <c r="AH418" s="420"/>
      <c r="AI418" s="420"/>
      <c r="AJ418" s="420"/>
      <c r="AK418" s="420"/>
      <c r="AL418" s="420"/>
      <c r="AM418" s="420"/>
      <c r="AN418" s="420"/>
      <c r="AO418" s="420"/>
      <c r="AP418" s="420"/>
      <c r="AQ418" s="420"/>
      <c r="AR418" s="420"/>
      <c r="AS418" s="420"/>
      <c r="AT418" s="420"/>
      <c r="AU418" s="420"/>
      <c r="AV418" s="420"/>
      <c r="AW418" s="420"/>
      <c r="AX418" s="420"/>
      <c r="AY418" s="420"/>
      <c r="AZ418" s="420"/>
      <c r="BB418" s="495"/>
      <c r="BY418" s="420"/>
      <c r="BZ418" s="420"/>
      <c r="CA418" s="420"/>
      <c r="CB418" s="420"/>
      <c r="CC418" s="420"/>
      <c r="CD418" s="420"/>
      <c r="CE418" s="420"/>
      <c r="CF418" s="420"/>
      <c r="CG418" s="420"/>
      <c r="CH418" s="420"/>
      <c r="CI418" s="420"/>
      <c r="CJ418" s="420"/>
      <c r="CK418" s="420"/>
      <c r="CL418" s="420"/>
      <c r="CM418" s="420"/>
      <c r="CN418" s="420"/>
      <c r="CO418" s="420"/>
      <c r="CP418" s="420"/>
      <c r="CQ418" s="420"/>
      <c r="CR418" s="420"/>
      <c r="CS418" s="420"/>
      <c r="CT418" s="420"/>
      <c r="CU418" s="420"/>
      <c r="CV418" s="420"/>
      <c r="CW418" s="420"/>
      <c r="CX418" s="420"/>
      <c r="CY418" s="420"/>
      <c r="CZ418" s="420"/>
    </row>
    <row r="419" s="419" customFormat="true" ht="25.15" customHeight="true" x14ac:dyDescent="0.2">
      <c r="A419" s="495"/>
      <c r="B419" s="770"/>
      <c r="C419" s="900" t="s">
        <v>552</v>
      </c>
      <c r="D419" s="899"/>
      <c r="E419" s="45">
        <v>0.5538066247068123</v>
      </c>
      <c r="F419" s="80"/>
      <c r="G419" s="80"/>
      <c r="H419" s="899" t="s">
        <v>553</v>
      </c>
      <c r="I419" s="899"/>
      <c r="J419" s="44">
        <v>-0.49463149638141735</v>
      </c>
      <c r="K419" s="80"/>
      <c r="L419" s="80"/>
      <c r="M419" s="899" t="s">
        <v>554</v>
      </c>
      <c r="N419" s="899"/>
      <c r="O419" s="43">
        <v>0.3391983267303475</v>
      </c>
      <c r="P419" s="80"/>
      <c r="Q419" s="80"/>
      <c r="R419" s="420"/>
      <c r="Y419" s="420"/>
      <c r="Z419" s="420"/>
      <c r="AA419" s="420"/>
      <c r="AB419" s="420"/>
      <c r="AC419" s="420"/>
      <c r="AD419" s="420"/>
      <c r="AE419" s="420"/>
      <c r="AF419" s="420"/>
      <c r="AG419" s="420"/>
      <c r="AH419" s="420"/>
      <c r="AI419" s="420"/>
      <c r="AJ419" s="420"/>
      <c r="AK419" s="420"/>
      <c r="AL419" s="420"/>
      <c r="AM419" s="420"/>
      <c r="AN419" s="420"/>
      <c r="AO419" s="420"/>
      <c r="AP419" s="420"/>
      <c r="AQ419" s="420"/>
      <c r="AR419" s="420"/>
      <c r="AS419" s="420"/>
      <c r="AT419" s="420"/>
      <c r="AU419" s="420"/>
      <c r="AV419" s="420"/>
      <c r="AW419" s="420"/>
      <c r="AX419" s="420"/>
      <c r="AY419" s="420"/>
      <c r="AZ419" s="420"/>
      <c r="BB419" s="495"/>
      <c r="BY419" s="420"/>
      <c r="BZ419" s="420"/>
      <c r="CA419" s="420"/>
      <c r="CB419" s="420"/>
      <c r="CC419" s="420"/>
      <c r="CD419" s="420"/>
      <c r="CE419" s="420"/>
      <c r="CF419" s="420"/>
      <c r="CG419" s="420"/>
      <c r="CH419" s="420"/>
      <c r="CI419" s="420"/>
      <c r="CJ419" s="420"/>
      <c r="CK419" s="420"/>
      <c r="CL419" s="420"/>
      <c r="CM419" s="420"/>
      <c r="CN419" s="420"/>
      <c r="CO419" s="420"/>
      <c r="CP419" s="420"/>
      <c r="CQ419" s="420"/>
      <c r="CR419" s="420"/>
      <c r="CS419" s="420"/>
      <c r="CT419" s="420"/>
      <c r="CU419" s="420"/>
      <c r="CV419" s="420"/>
      <c r="CW419" s="420"/>
      <c r="CX419" s="420"/>
      <c r="CY419" s="420"/>
      <c r="CZ419" s="420"/>
    </row>
    <row r="420" s="419" customFormat="true" ht="25.15" customHeight="true" x14ac:dyDescent="0.2">
      <c r="A420" s="495"/>
      <c r="B420" s="770"/>
      <c r="C420" s="900" t="s">
        <v>553</v>
      </c>
      <c r="D420" s="899"/>
      <c r="E420" s="45">
        <v>-0.53946324576215787</v>
      </c>
      <c r="F420" s="80"/>
      <c r="G420" s="80"/>
      <c r="H420" s="899" t="s">
        <v>552</v>
      </c>
      <c r="I420" s="899"/>
      <c r="J420" s="44">
        <v>0.48685057567331852</v>
      </c>
      <c r="K420" s="80"/>
      <c r="L420" s="80"/>
      <c r="M420" s="899" t="s">
        <v>356</v>
      </c>
      <c r="N420" s="899"/>
      <c r="O420" s="43">
        <v>0.32764550041689738</v>
      </c>
      <c r="P420" s="80"/>
      <c r="Q420" s="80"/>
      <c r="R420" s="420"/>
      <c r="Y420" s="420"/>
      <c r="Z420" s="420"/>
      <c r="AA420" s="420"/>
      <c r="AB420" s="420"/>
      <c r="AC420" s="420"/>
      <c r="AD420" s="420"/>
      <c r="AE420" s="420"/>
      <c r="AF420" s="420"/>
      <c r="AG420" s="420"/>
      <c r="AH420" s="420"/>
      <c r="AI420" s="420"/>
      <c r="AJ420" s="420"/>
      <c r="AK420" s="420"/>
      <c r="AL420" s="420"/>
      <c r="AM420" s="420"/>
      <c r="AN420" s="420"/>
      <c r="AO420" s="420"/>
      <c r="AP420" s="420"/>
      <c r="AQ420" s="420"/>
      <c r="AR420" s="420"/>
      <c r="AS420" s="420"/>
      <c r="AT420" s="420"/>
      <c r="AU420" s="420"/>
      <c r="AV420" s="420"/>
      <c r="AW420" s="420"/>
      <c r="AX420" s="420"/>
      <c r="AY420" s="420"/>
      <c r="AZ420" s="420"/>
      <c r="BB420" s="495"/>
      <c r="BY420" s="420"/>
      <c r="BZ420" s="420"/>
      <c r="CA420" s="420"/>
      <c r="CB420" s="420"/>
      <c r="CC420" s="420"/>
      <c r="CD420" s="420"/>
      <c r="CE420" s="420"/>
      <c r="CF420" s="420"/>
      <c r="CG420" s="420"/>
      <c r="CH420" s="420"/>
      <c r="CI420" s="420"/>
      <c r="CJ420" s="420"/>
      <c r="CK420" s="420"/>
      <c r="CL420" s="420"/>
      <c r="CM420" s="420"/>
      <c r="CN420" s="420"/>
      <c r="CO420" s="420"/>
      <c r="CP420" s="420"/>
      <c r="CQ420" s="420"/>
      <c r="CR420" s="420"/>
      <c r="CS420" s="420"/>
      <c r="CT420" s="420"/>
      <c r="CU420" s="420"/>
      <c r="CV420" s="420"/>
      <c r="CW420" s="420"/>
      <c r="CX420" s="420"/>
      <c r="CY420" s="420"/>
      <c r="CZ420" s="420"/>
    </row>
    <row r="421" s="419" customFormat="true" ht="25.15" customHeight="true" x14ac:dyDescent="0.2">
      <c r="A421" s="495"/>
      <c r="B421" s="770"/>
      <c r="C421" s="900" t="s">
        <v>550</v>
      </c>
      <c r="D421" s="899"/>
      <c r="E421" s="45">
        <v>-0.52829656637178157</v>
      </c>
      <c r="F421" s="80"/>
      <c r="G421" s="80"/>
      <c r="H421" s="899" t="s">
        <v>546</v>
      </c>
      <c r="I421" s="899"/>
      <c r="J421" s="44">
        <v>0.46503027816473469</v>
      </c>
      <c r="K421" s="80"/>
      <c r="L421" s="80"/>
      <c r="M421" s="899" t="s">
        <v>451</v>
      </c>
      <c r="N421" s="899"/>
      <c r="O421" s="43">
        <v>0.31100317367502828</v>
      </c>
      <c r="P421" s="80"/>
      <c r="Q421" s="80"/>
      <c r="R421" s="420"/>
      <c r="Y421" s="420"/>
      <c r="Z421" s="420"/>
      <c r="AA421" s="420"/>
      <c r="AB421" s="420"/>
      <c r="AC421" s="420"/>
      <c r="AD421" s="420"/>
      <c r="AE421" s="420"/>
      <c r="AF421" s="420"/>
      <c r="AG421" s="420"/>
      <c r="AH421" s="420"/>
      <c r="AI421" s="420"/>
      <c r="AJ421" s="420"/>
      <c r="AK421" s="420"/>
      <c r="AL421" s="420"/>
      <c r="AM421" s="420"/>
      <c r="AN421" s="420"/>
      <c r="AO421" s="420"/>
      <c r="AP421" s="420"/>
      <c r="AQ421" s="420"/>
      <c r="AR421" s="420"/>
      <c r="AS421" s="420"/>
      <c r="AT421" s="420"/>
      <c r="AU421" s="420"/>
      <c r="AV421" s="420"/>
      <c r="AW421" s="420"/>
      <c r="AX421" s="420"/>
      <c r="AY421" s="420"/>
      <c r="AZ421" s="420"/>
      <c r="BB421" s="495"/>
      <c r="BY421" s="420"/>
      <c r="BZ421" s="420"/>
      <c r="CA421" s="420"/>
      <c r="CB421" s="420"/>
      <c r="CC421" s="420"/>
      <c r="CD421" s="420"/>
      <c r="CE421" s="420"/>
      <c r="CF421" s="420"/>
      <c r="CG421" s="420"/>
      <c r="CH421" s="420"/>
      <c r="CI421" s="420"/>
      <c r="CJ421" s="420"/>
      <c r="CK421" s="420"/>
      <c r="CL421" s="420"/>
      <c r="CM421" s="420"/>
      <c r="CN421" s="420"/>
      <c r="CO421" s="420"/>
      <c r="CP421" s="420"/>
      <c r="CQ421" s="420"/>
      <c r="CR421" s="420"/>
      <c r="CS421" s="420"/>
      <c r="CT421" s="420"/>
      <c r="CU421" s="420"/>
      <c r="CV421" s="420"/>
      <c r="CW421" s="420"/>
      <c r="CX421" s="420"/>
      <c r="CY421" s="420"/>
      <c r="CZ421" s="420"/>
    </row>
    <row r="422" s="419" customFormat="true" ht="25.15" customHeight="true" x14ac:dyDescent="0.2">
      <c r="A422" s="495"/>
      <c r="B422" s="770"/>
      <c r="C422" s="900" t="s">
        <v>555</v>
      </c>
      <c r="D422" s="899"/>
      <c r="E422" s="45">
        <v>0.48988130582845701</v>
      </c>
      <c r="F422" s="80"/>
      <c r="G422" s="80"/>
      <c r="H422" s="899" t="s">
        <v>548</v>
      </c>
      <c r="I422" s="899"/>
      <c r="J422" s="44">
        <v>0.46313824736033571</v>
      </c>
      <c r="K422" s="80"/>
      <c r="L422" s="80"/>
      <c r="M422" s="899" t="s">
        <v>341</v>
      </c>
      <c r="N422" s="899"/>
      <c r="O422" s="43">
        <v>0.31034184611536586</v>
      </c>
      <c r="P422" s="80"/>
      <c r="Q422" s="80"/>
      <c r="R422" s="420"/>
      <c r="Y422" s="420"/>
      <c r="Z422" s="420"/>
      <c r="AA422" s="420"/>
      <c r="AB422" s="420"/>
      <c r="AC422" s="420"/>
      <c r="AD422" s="420"/>
      <c r="AE422" s="420"/>
      <c r="AF422" s="420"/>
      <c r="AG422" s="420"/>
      <c r="AH422" s="420"/>
      <c r="AI422" s="420"/>
      <c r="AJ422" s="420"/>
      <c r="AK422" s="420"/>
      <c r="AL422" s="420"/>
      <c r="AM422" s="420"/>
      <c r="AN422" s="420"/>
      <c r="AO422" s="420"/>
      <c r="AP422" s="420"/>
      <c r="AQ422" s="420"/>
      <c r="AR422" s="420"/>
      <c r="AS422" s="420"/>
      <c r="AT422" s="420"/>
      <c r="AU422" s="420"/>
      <c r="AV422" s="420"/>
      <c r="AW422" s="420"/>
      <c r="AX422" s="420"/>
      <c r="AY422" s="420"/>
      <c r="AZ422" s="420"/>
      <c r="BB422" s="495"/>
      <c r="BY422" s="420"/>
      <c r="BZ422" s="420"/>
      <c r="CA422" s="420"/>
      <c r="CB422" s="420"/>
      <c r="CC422" s="420"/>
      <c r="CD422" s="420"/>
      <c r="CE422" s="420"/>
      <c r="CF422" s="420"/>
      <c r="CG422" s="420"/>
      <c r="CH422" s="420"/>
      <c r="CI422" s="420"/>
      <c r="CJ422" s="420"/>
      <c r="CK422" s="420"/>
      <c r="CL422" s="420"/>
      <c r="CM422" s="420"/>
      <c r="CN422" s="420"/>
      <c r="CO422" s="420"/>
      <c r="CP422" s="420"/>
      <c r="CQ422" s="420"/>
      <c r="CR422" s="420"/>
      <c r="CS422" s="420"/>
      <c r="CT422" s="420"/>
      <c r="CU422" s="420"/>
      <c r="CV422" s="420"/>
      <c r="CW422" s="420"/>
      <c r="CX422" s="420"/>
      <c r="CY422" s="420"/>
      <c r="CZ422" s="420"/>
    </row>
    <row r="423" s="419" customFormat="true" ht="25.15" customHeight="true" x14ac:dyDescent="0.2">
      <c r="A423" s="495"/>
      <c r="B423" s="770"/>
      <c r="C423" s="900" t="s">
        <v>542</v>
      </c>
      <c r="D423" s="899"/>
      <c r="E423" s="45">
        <v>0.48806150336669968</v>
      </c>
      <c r="F423" s="80"/>
      <c r="G423" s="80"/>
      <c r="H423" s="899" t="s">
        <v>555</v>
      </c>
      <c r="I423" s="899"/>
      <c r="J423" s="44">
        <v>0.43601485593312161</v>
      </c>
      <c r="K423" s="80"/>
      <c r="L423" s="80"/>
      <c r="M423" s="899" t="s">
        <v>556</v>
      </c>
      <c r="N423" s="899"/>
      <c r="O423" s="43">
        <v>0.30137322833280444</v>
      </c>
      <c r="P423" s="80"/>
      <c r="Q423" s="80"/>
      <c r="R423" s="420"/>
      <c r="Y423" s="420"/>
      <c r="Z423" s="420"/>
      <c r="AA423" s="420"/>
      <c r="AB423" s="420"/>
      <c r="AC423" s="420"/>
      <c r="AD423" s="420"/>
      <c r="AE423" s="420"/>
      <c r="AF423" s="420"/>
      <c r="AG423" s="420"/>
      <c r="AH423" s="420"/>
      <c r="AI423" s="420"/>
      <c r="AJ423" s="420"/>
      <c r="AK423" s="420"/>
      <c r="AL423" s="420"/>
      <c r="AM423" s="420"/>
      <c r="AN423" s="420"/>
      <c r="AO423" s="420"/>
      <c r="AP423" s="420"/>
      <c r="AQ423" s="420"/>
      <c r="AR423" s="420"/>
      <c r="AS423" s="420"/>
      <c r="AT423" s="420"/>
      <c r="AU423" s="420"/>
      <c r="AV423" s="420"/>
      <c r="AW423" s="420"/>
      <c r="AX423" s="420"/>
      <c r="AY423" s="420"/>
      <c r="AZ423" s="420"/>
      <c r="BB423" s="495"/>
      <c r="BY423" s="420"/>
      <c r="BZ423" s="420"/>
      <c r="CA423" s="420"/>
      <c r="CB423" s="420"/>
      <c r="CC423" s="420"/>
      <c r="CD423" s="420"/>
      <c r="CE423" s="420"/>
      <c r="CF423" s="420"/>
      <c r="CG423" s="420"/>
      <c r="CH423" s="420"/>
      <c r="CI423" s="420"/>
      <c r="CJ423" s="420"/>
      <c r="CK423" s="420"/>
      <c r="CL423" s="420"/>
      <c r="CM423" s="420"/>
      <c r="CN423" s="420"/>
      <c r="CO423" s="420"/>
      <c r="CP423" s="420"/>
      <c r="CQ423" s="420"/>
      <c r="CR423" s="420"/>
      <c r="CS423" s="420"/>
      <c r="CT423" s="420"/>
      <c r="CU423" s="420"/>
      <c r="CV423" s="420"/>
      <c r="CW423" s="420"/>
      <c r="CX423" s="420"/>
      <c r="CY423" s="420"/>
      <c r="CZ423" s="420"/>
    </row>
    <row r="424" s="419" customFormat="true" ht="25.15" customHeight="true" x14ac:dyDescent="0.2">
      <c r="A424" s="495"/>
      <c r="B424" s="770"/>
      <c r="C424" s="900" t="s">
        <v>554</v>
      </c>
      <c r="D424" s="899"/>
      <c r="E424" s="45">
        <v>0.44103876447236745</v>
      </c>
      <c r="F424" s="80"/>
      <c r="G424" s="80"/>
      <c r="H424" s="899" t="s">
        <v>557</v>
      </c>
      <c r="I424" s="899"/>
      <c r="J424" s="44">
        <v>0.42490844582191656</v>
      </c>
      <c r="K424" s="80"/>
      <c r="L424" s="80"/>
      <c r="M424" s="899" t="s">
        <v>558</v>
      </c>
      <c r="N424" s="899"/>
      <c r="O424" s="43">
        <v>-0.29909617553528606</v>
      </c>
      <c r="P424" s="80"/>
      <c r="Q424" s="80"/>
      <c r="R424" s="420"/>
      <c r="Y424" s="420"/>
      <c r="Z424" s="420"/>
      <c r="AA424" s="420"/>
      <c r="AB424" s="420"/>
      <c r="AC424" s="420"/>
      <c r="AD424" s="420"/>
      <c r="AE424" s="420"/>
      <c r="AF424" s="420"/>
      <c r="AG424" s="420"/>
      <c r="AH424" s="420"/>
      <c r="AI424" s="420"/>
      <c r="AJ424" s="420"/>
      <c r="AK424" s="420"/>
      <c r="AL424" s="420"/>
      <c r="AM424" s="420"/>
      <c r="AN424" s="420"/>
      <c r="AO424" s="420"/>
      <c r="AP424" s="420"/>
      <c r="AQ424" s="420"/>
      <c r="AR424" s="420"/>
      <c r="AS424" s="420"/>
      <c r="AT424" s="420"/>
      <c r="AU424" s="420"/>
      <c r="AV424" s="420"/>
      <c r="AW424" s="420"/>
      <c r="AX424" s="420"/>
      <c r="AY424" s="420"/>
      <c r="AZ424" s="420"/>
      <c r="BB424" s="495"/>
      <c r="BY424" s="420"/>
      <c r="BZ424" s="420"/>
      <c r="CA424" s="420"/>
      <c r="CB424" s="420"/>
      <c r="CC424" s="420"/>
      <c r="CD424" s="420"/>
      <c r="CE424" s="420"/>
      <c r="CF424" s="420"/>
      <c r="CG424" s="420"/>
      <c r="CH424" s="420"/>
      <c r="CI424" s="420"/>
      <c r="CJ424" s="420"/>
      <c r="CK424" s="420"/>
      <c r="CL424" s="420"/>
      <c r="CM424" s="420"/>
      <c r="CN424" s="420"/>
      <c r="CO424" s="420"/>
      <c r="CP424" s="420"/>
      <c r="CQ424" s="420"/>
      <c r="CR424" s="420"/>
      <c r="CS424" s="420"/>
      <c r="CT424" s="420"/>
      <c r="CU424" s="420"/>
      <c r="CV424" s="420"/>
      <c r="CW424" s="420"/>
      <c r="CX424" s="420"/>
      <c r="CY424" s="420"/>
      <c r="CZ424" s="420"/>
    </row>
    <row r="425" s="419" customFormat="true" ht="25.15" customHeight="true" x14ac:dyDescent="0.2">
      <c r="A425" s="495"/>
      <c r="B425" s="770"/>
      <c r="C425" s="900" t="s">
        <v>341</v>
      </c>
      <c r="D425" s="899"/>
      <c r="E425" s="45">
        <v>0.44000099261890774</v>
      </c>
      <c r="F425" s="80"/>
      <c r="G425" s="80"/>
      <c r="H425" s="899" t="s">
        <v>341</v>
      </c>
      <c r="I425" s="899"/>
      <c r="J425" s="44">
        <v>0.42486023478658586</v>
      </c>
      <c r="K425" s="80"/>
      <c r="L425" s="80"/>
      <c r="M425" s="899" t="s">
        <v>351</v>
      </c>
      <c r="N425" s="899"/>
      <c r="O425" s="43">
        <v>0.28839410942393368</v>
      </c>
      <c r="P425" s="80"/>
      <c r="Q425" s="80"/>
      <c r="R425" s="420"/>
      <c r="Y425" s="420"/>
      <c r="Z425" s="420"/>
      <c r="AA425" s="420"/>
      <c r="AB425" s="420"/>
      <c r="AC425" s="420"/>
      <c r="AD425" s="420"/>
      <c r="AE425" s="420"/>
      <c r="AF425" s="420"/>
      <c r="AG425" s="420"/>
      <c r="AH425" s="420"/>
      <c r="AI425" s="420"/>
      <c r="AJ425" s="420"/>
      <c r="AK425" s="420"/>
      <c r="AL425" s="420"/>
      <c r="AM425" s="420"/>
      <c r="AN425" s="420"/>
      <c r="AO425" s="420"/>
      <c r="AP425" s="420"/>
      <c r="AQ425" s="420"/>
      <c r="AR425" s="420"/>
      <c r="AS425" s="420"/>
      <c r="AT425" s="420"/>
      <c r="AU425" s="420"/>
      <c r="AV425" s="420"/>
      <c r="AW425" s="420"/>
      <c r="AX425" s="420"/>
      <c r="AY425" s="420"/>
      <c r="AZ425" s="420"/>
      <c r="BB425" s="495"/>
      <c r="BY425" s="420"/>
      <c r="BZ425" s="420"/>
      <c r="CA425" s="420"/>
      <c r="CB425" s="420"/>
      <c r="CC425" s="420"/>
      <c r="CD425" s="420"/>
      <c r="CE425" s="420"/>
      <c r="CF425" s="420"/>
      <c r="CG425" s="420"/>
      <c r="CH425" s="420"/>
      <c r="CI425" s="420"/>
      <c r="CJ425" s="420"/>
      <c r="CK425" s="420"/>
      <c r="CL425" s="420"/>
      <c r="CM425" s="420"/>
      <c r="CN425" s="420"/>
      <c r="CO425" s="420"/>
      <c r="CP425" s="420"/>
      <c r="CQ425" s="420"/>
      <c r="CR425" s="420"/>
      <c r="CS425" s="420"/>
      <c r="CT425" s="420"/>
      <c r="CU425" s="420"/>
      <c r="CV425" s="420"/>
      <c r="CW425" s="420"/>
      <c r="CX425" s="420"/>
      <c r="CY425" s="420"/>
      <c r="CZ425" s="420"/>
    </row>
    <row r="426" s="419" customFormat="true" ht="25.15" customHeight="true" x14ac:dyDescent="0.2">
      <c r="A426" s="495"/>
      <c r="B426" s="770"/>
      <c r="C426" s="900" t="s">
        <v>556</v>
      </c>
      <c r="D426" s="899"/>
      <c r="E426" s="45">
        <v>0.39588695804062152</v>
      </c>
      <c r="F426" s="80"/>
      <c r="G426" s="80"/>
      <c r="H426" s="899" t="s">
        <v>559</v>
      </c>
      <c r="I426" s="899"/>
      <c r="J426" s="44">
        <v>0.40406010164729839</v>
      </c>
      <c r="K426" s="80"/>
      <c r="L426" s="80"/>
      <c r="M426" s="899" t="s">
        <v>560</v>
      </c>
      <c r="N426" s="899"/>
      <c r="O426" s="43">
        <v>-0.2882437091067081</v>
      </c>
      <c r="P426" s="80"/>
      <c r="Q426" s="80"/>
      <c r="R426" s="420"/>
      <c r="Y426" s="420"/>
      <c r="Z426" s="420"/>
      <c r="AA426" s="420"/>
      <c r="AB426" s="420"/>
      <c r="AC426" s="420"/>
      <c r="AD426" s="420"/>
      <c r="AE426" s="420"/>
      <c r="AF426" s="420"/>
      <c r="AG426" s="420"/>
      <c r="AH426" s="420"/>
      <c r="AI426" s="420"/>
      <c r="AJ426" s="420"/>
      <c r="AK426" s="420"/>
      <c r="AL426" s="420"/>
      <c r="AM426" s="420"/>
      <c r="AN426" s="420"/>
      <c r="AO426" s="420"/>
      <c r="AP426" s="420"/>
      <c r="AQ426" s="420"/>
      <c r="AR426" s="420"/>
      <c r="AS426" s="420"/>
      <c r="AT426" s="420"/>
      <c r="AU426" s="420"/>
      <c r="AV426" s="420"/>
      <c r="AW426" s="420"/>
      <c r="AX426" s="420"/>
      <c r="AY426" s="420"/>
      <c r="AZ426" s="420"/>
      <c r="BB426" s="495"/>
      <c r="BY426" s="420"/>
      <c r="BZ426" s="420"/>
      <c r="CA426" s="420"/>
      <c r="CB426" s="420"/>
      <c r="CC426" s="420"/>
      <c r="CD426" s="420"/>
      <c r="CE426" s="420"/>
      <c r="CF426" s="420"/>
      <c r="CG426" s="420"/>
      <c r="CH426" s="420"/>
      <c r="CI426" s="420"/>
      <c r="CJ426" s="420"/>
      <c r="CK426" s="420"/>
      <c r="CL426" s="420"/>
      <c r="CM426" s="420"/>
      <c r="CN426" s="420"/>
      <c r="CO426" s="420"/>
      <c r="CP426" s="420"/>
      <c r="CQ426" s="420"/>
      <c r="CR426" s="420"/>
      <c r="CS426" s="420"/>
      <c r="CT426" s="420"/>
      <c r="CU426" s="420"/>
      <c r="CV426" s="420"/>
      <c r="CW426" s="420"/>
      <c r="CX426" s="420"/>
      <c r="CY426" s="420"/>
      <c r="CZ426" s="420"/>
    </row>
    <row r="427" s="419" customFormat="true" ht="25.15" customHeight="true" x14ac:dyDescent="0.2">
      <c r="A427" s="495"/>
      <c r="B427" s="770"/>
      <c r="C427" s="900" t="s">
        <v>557</v>
      </c>
      <c r="D427" s="899"/>
      <c r="E427" s="45">
        <v>0.36638339126997066</v>
      </c>
      <c r="F427" s="80"/>
      <c r="G427" s="80"/>
      <c r="H427" s="899" t="s">
        <v>554</v>
      </c>
      <c r="I427" s="899"/>
      <c r="J427" s="44">
        <v>0.40007198898624818</v>
      </c>
      <c r="K427" s="80"/>
      <c r="L427" s="80"/>
      <c r="M427" s="899" t="s">
        <v>561</v>
      </c>
      <c r="N427" s="899"/>
      <c r="O427" s="43">
        <v>-0.27836581116113152</v>
      </c>
      <c r="P427" s="80"/>
      <c r="Q427" s="80"/>
      <c r="R427" s="420"/>
      <c r="Y427" s="420"/>
      <c r="Z427" s="420"/>
      <c r="AA427" s="420"/>
      <c r="AB427" s="420"/>
      <c r="AC427" s="420"/>
      <c r="AD427" s="420"/>
      <c r="AE427" s="420"/>
      <c r="AF427" s="420"/>
      <c r="AG427" s="420"/>
      <c r="AH427" s="420"/>
      <c r="AI427" s="420"/>
      <c r="AJ427" s="420"/>
      <c r="AK427" s="420"/>
      <c r="AL427" s="420"/>
      <c r="AM427" s="420"/>
      <c r="AN427" s="420"/>
      <c r="AO427" s="420"/>
      <c r="AP427" s="420"/>
      <c r="AQ427" s="420"/>
      <c r="AR427" s="420"/>
      <c r="AS427" s="420"/>
      <c r="AT427" s="420"/>
      <c r="AU427" s="420"/>
      <c r="AV427" s="420"/>
      <c r="AW427" s="420"/>
      <c r="AX427" s="420"/>
      <c r="AY427" s="420"/>
      <c r="AZ427" s="420"/>
      <c r="BB427" s="495"/>
      <c r="BY427" s="420"/>
      <c r="BZ427" s="420"/>
      <c r="CA427" s="420"/>
      <c r="CB427" s="420"/>
      <c r="CC427" s="420"/>
      <c r="CD427" s="420"/>
      <c r="CE427" s="420"/>
      <c r="CF427" s="420"/>
      <c r="CG427" s="420"/>
      <c r="CH427" s="420"/>
      <c r="CI427" s="420"/>
      <c r="CJ427" s="420"/>
      <c r="CK427" s="420"/>
      <c r="CL427" s="420"/>
      <c r="CM427" s="420"/>
      <c r="CN427" s="420"/>
      <c r="CO427" s="420"/>
      <c r="CP427" s="420"/>
      <c r="CQ427" s="420"/>
      <c r="CR427" s="420"/>
      <c r="CS427" s="420"/>
      <c r="CT427" s="420"/>
      <c r="CU427" s="420"/>
      <c r="CV427" s="420"/>
      <c r="CW427" s="420"/>
      <c r="CX427" s="420"/>
      <c r="CY427" s="420"/>
      <c r="CZ427" s="420"/>
    </row>
    <row r="428" s="419" customFormat="true" ht="25.15" customHeight="true" x14ac:dyDescent="0.2">
      <c r="A428" s="495"/>
      <c r="B428" s="770"/>
      <c r="C428" s="900" t="s">
        <v>562</v>
      </c>
      <c r="D428" s="899"/>
      <c r="E428" s="45">
        <v>0.36265098459177442</v>
      </c>
      <c r="F428" s="80"/>
      <c r="G428" s="80"/>
      <c r="H428" s="899" t="s">
        <v>562</v>
      </c>
      <c r="I428" s="899"/>
      <c r="J428" s="44">
        <v>0.36612037690565352</v>
      </c>
      <c r="K428" s="80"/>
      <c r="L428" s="80"/>
      <c r="M428" s="899" t="s">
        <v>563</v>
      </c>
      <c r="N428" s="899"/>
      <c r="O428" s="43">
        <v>0.27509112025644933</v>
      </c>
      <c r="P428" s="80"/>
      <c r="Q428" s="80"/>
      <c r="R428" s="420"/>
      <c r="Y428" s="420"/>
      <c r="Z428" s="420"/>
      <c r="AA428" s="420"/>
      <c r="AB428" s="420"/>
      <c r="AC428" s="420"/>
      <c r="AD428" s="420"/>
      <c r="AE428" s="420"/>
      <c r="AF428" s="420"/>
      <c r="AG428" s="420"/>
      <c r="AH428" s="420"/>
      <c r="AI428" s="420"/>
      <c r="AJ428" s="420"/>
      <c r="AK428" s="420"/>
      <c r="AL428" s="420"/>
      <c r="AM428" s="420"/>
      <c r="AN428" s="420"/>
      <c r="AO428" s="420"/>
      <c r="AP428" s="420"/>
      <c r="AQ428" s="420"/>
      <c r="AR428" s="420"/>
      <c r="AS428" s="420"/>
      <c r="AT428" s="420"/>
      <c r="AU428" s="420"/>
      <c r="AV428" s="420"/>
      <c r="AW428" s="420"/>
      <c r="AX428" s="420"/>
      <c r="AY428" s="420"/>
      <c r="AZ428" s="420"/>
      <c r="BB428" s="495"/>
      <c r="BY428" s="420"/>
      <c r="BZ428" s="420"/>
      <c r="CA428" s="420"/>
      <c r="CB428" s="420"/>
      <c r="CC428" s="420"/>
      <c r="CD428" s="420"/>
      <c r="CE428" s="420"/>
      <c r="CF428" s="420"/>
      <c r="CG428" s="420"/>
      <c r="CH428" s="420"/>
      <c r="CI428" s="420"/>
      <c r="CJ428" s="420"/>
      <c r="CK428" s="420"/>
      <c r="CL428" s="420"/>
      <c r="CM428" s="420"/>
      <c r="CN428" s="420"/>
      <c r="CO428" s="420"/>
      <c r="CP428" s="420"/>
      <c r="CQ428" s="420"/>
      <c r="CR428" s="420"/>
      <c r="CS428" s="420"/>
      <c r="CT428" s="420"/>
      <c r="CU428" s="420"/>
      <c r="CV428" s="420"/>
      <c r="CW428" s="420"/>
      <c r="CX428" s="420"/>
      <c r="CY428" s="420"/>
      <c r="CZ428" s="420"/>
    </row>
    <row r="429" s="419" customFormat="true" ht="25.15" customHeight="true" x14ac:dyDescent="0.2">
      <c r="A429" s="495"/>
      <c r="B429" s="770"/>
      <c r="C429" s="900" t="s">
        <v>564</v>
      </c>
      <c r="D429" s="899"/>
      <c r="E429" s="45">
        <v>0.34990477200160053</v>
      </c>
      <c r="F429" s="80"/>
      <c r="G429" s="80"/>
      <c r="H429" s="899" t="s">
        <v>565</v>
      </c>
      <c r="I429" s="899"/>
      <c r="J429" s="44">
        <v>-0.34536686259511001</v>
      </c>
      <c r="K429" s="80"/>
      <c r="L429" s="80"/>
      <c r="M429" s="899" t="s">
        <v>566</v>
      </c>
      <c r="N429" s="899"/>
      <c r="O429" s="43">
        <v>0.27382633881895857</v>
      </c>
      <c r="P429" s="80"/>
      <c r="Q429" s="80"/>
      <c r="R429" s="420"/>
      <c r="Y429" s="420"/>
      <c r="Z429" s="420"/>
      <c r="AA429" s="420"/>
      <c r="AB429" s="420"/>
      <c r="AC429" s="420"/>
      <c r="AD429" s="420"/>
      <c r="AE429" s="420"/>
      <c r="AF429" s="420"/>
      <c r="AG429" s="420"/>
      <c r="AH429" s="420"/>
      <c r="AI429" s="420"/>
      <c r="AJ429" s="420"/>
      <c r="AK429" s="420"/>
      <c r="AL429" s="420"/>
      <c r="AM429" s="420"/>
      <c r="AN429" s="420"/>
      <c r="AO429" s="420"/>
      <c r="AP429" s="420"/>
      <c r="AQ429" s="420"/>
      <c r="AR429" s="420"/>
      <c r="AS429" s="420"/>
      <c r="AT429" s="420"/>
      <c r="AU429" s="420"/>
      <c r="AV429" s="420"/>
      <c r="AW429" s="420"/>
      <c r="AX429" s="420"/>
      <c r="AY429" s="420"/>
      <c r="AZ429" s="420"/>
      <c r="BB429" s="495"/>
      <c r="BY429" s="420"/>
      <c r="BZ429" s="420"/>
      <c r="CA429" s="420"/>
      <c r="CB429" s="420"/>
      <c r="CC429" s="420"/>
      <c r="CD429" s="420"/>
      <c r="CE429" s="420"/>
      <c r="CF429" s="420"/>
      <c r="CG429" s="420"/>
      <c r="CH429" s="420"/>
      <c r="CI429" s="420"/>
      <c r="CJ429" s="420"/>
      <c r="CK429" s="420"/>
      <c r="CL429" s="420"/>
      <c r="CM429" s="420"/>
      <c r="CN429" s="420"/>
      <c r="CO429" s="420"/>
      <c r="CP429" s="420"/>
      <c r="CQ429" s="420"/>
      <c r="CR429" s="420"/>
      <c r="CS429" s="420"/>
      <c r="CT429" s="420"/>
      <c r="CU429" s="420"/>
      <c r="CV429" s="420"/>
      <c r="CW429" s="420"/>
      <c r="CX429" s="420"/>
      <c r="CY429" s="420"/>
      <c r="CZ429" s="420"/>
    </row>
    <row r="430" s="419" customFormat="true" ht="25.15" customHeight="true" x14ac:dyDescent="0.2">
      <c r="A430" s="495"/>
      <c r="B430" s="770"/>
      <c r="C430" s="900" t="s">
        <v>559</v>
      </c>
      <c r="D430" s="899"/>
      <c r="E430" s="45">
        <v>0.34455027658515414</v>
      </c>
      <c r="F430" s="80"/>
      <c r="G430" s="80"/>
      <c r="H430" s="899" t="s">
        <v>556</v>
      </c>
      <c r="I430" s="899"/>
      <c r="J430" s="44">
        <v>0.34338071640426671</v>
      </c>
      <c r="K430" s="80"/>
      <c r="L430" s="80"/>
      <c r="M430" s="899" t="s">
        <v>344</v>
      </c>
      <c r="N430" s="899"/>
      <c r="O430" s="43">
        <v>0.27315823151319196</v>
      </c>
      <c r="P430" s="80"/>
      <c r="Q430" s="80"/>
      <c r="R430" s="420"/>
      <c r="Y430" s="420"/>
      <c r="Z430" s="420"/>
      <c r="AA430" s="420"/>
      <c r="AB430" s="420"/>
      <c r="AC430" s="420"/>
      <c r="AD430" s="420"/>
      <c r="AE430" s="420"/>
      <c r="AF430" s="420"/>
      <c r="AG430" s="420"/>
      <c r="AH430" s="420"/>
      <c r="AI430" s="420"/>
      <c r="AJ430" s="420"/>
      <c r="AK430" s="420"/>
      <c r="AL430" s="420"/>
      <c r="AM430" s="420"/>
      <c r="AN430" s="420"/>
      <c r="AO430" s="420"/>
      <c r="AP430" s="420"/>
      <c r="AQ430" s="420"/>
      <c r="AR430" s="420"/>
      <c r="AS430" s="420"/>
      <c r="AT430" s="420"/>
      <c r="AU430" s="420"/>
      <c r="AV430" s="420"/>
      <c r="AW430" s="420"/>
      <c r="AX430" s="420"/>
      <c r="AY430" s="420"/>
      <c r="AZ430" s="420"/>
      <c r="BB430" s="495"/>
      <c r="BY430" s="420"/>
      <c r="BZ430" s="420"/>
      <c r="CA430" s="420"/>
      <c r="CB430" s="420"/>
      <c r="CC430" s="420"/>
      <c r="CD430" s="420"/>
      <c r="CE430" s="420"/>
      <c r="CF430" s="420"/>
      <c r="CG430" s="420"/>
      <c r="CH430" s="420"/>
      <c r="CI430" s="420"/>
      <c r="CJ430" s="420"/>
      <c r="CK430" s="420"/>
      <c r="CL430" s="420"/>
      <c r="CM430" s="420"/>
      <c r="CN430" s="420"/>
      <c r="CO430" s="420"/>
      <c r="CP430" s="420"/>
      <c r="CQ430" s="420"/>
      <c r="CR430" s="420"/>
      <c r="CS430" s="420"/>
      <c r="CT430" s="420"/>
      <c r="CU430" s="420"/>
      <c r="CV430" s="420"/>
      <c r="CW430" s="420"/>
      <c r="CX430" s="420"/>
      <c r="CY430" s="420"/>
      <c r="CZ430" s="420"/>
    </row>
    <row r="431" s="419" customFormat="true" ht="25.15" customHeight="true" x14ac:dyDescent="0.2">
      <c r="A431" s="495"/>
      <c r="B431" s="770"/>
      <c r="C431" s="900" t="s">
        <v>567</v>
      </c>
      <c r="D431" s="899"/>
      <c r="E431" s="45">
        <v>-0.33611484788311885</v>
      </c>
      <c r="F431" s="80"/>
      <c r="G431" s="80"/>
      <c r="H431" s="899" t="s">
        <v>568</v>
      </c>
      <c r="I431" s="899"/>
      <c r="J431" s="44">
        <v>-0.3414434229681812</v>
      </c>
      <c r="K431" s="80"/>
      <c r="L431" s="80"/>
      <c r="M431" s="899" t="s">
        <v>569</v>
      </c>
      <c r="N431" s="899"/>
      <c r="O431" s="43">
        <v>0.27081030741501216</v>
      </c>
      <c r="P431" s="80"/>
      <c r="Q431" s="80"/>
      <c r="R431" s="420"/>
      <c r="Y431" s="420"/>
      <c r="Z431" s="420"/>
      <c r="AA431" s="420"/>
      <c r="AB431" s="420"/>
      <c r="AC431" s="420"/>
      <c r="AD431" s="420"/>
      <c r="AE431" s="420"/>
      <c r="AF431" s="420"/>
      <c r="AG431" s="420"/>
      <c r="AH431" s="420"/>
      <c r="AI431" s="420"/>
      <c r="AJ431" s="420"/>
      <c r="AK431" s="420"/>
      <c r="AL431" s="420"/>
      <c r="AM431" s="420"/>
      <c r="AN431" s="420"/>
      <c r="AO431" s="420"/>
      <c r="AP431" s="420"/>
      <c r="AQ431" s="420"/>
      <c r="AR431" s="420"/>
      <c r="AS431" s="420"/>
      <c r="AT431" s="420"/>
      <c r="AU431" s="420"/>
      <c r="AV431" s="420"/>
      <c r="AW431" s="420"/>
      <c r="AX431" s="420"/>
      <c r="AY431" s="420"/>
      <c r="AZ431" s="420"/>
      <c r="BB431" s="495"/>
      <c r="BY431" s="420"/>
      <c r="BZ431" s="420"/>
      <c r="CA431" s="420"/>
      <c r="CB431" s="420"/>
      <c r="CC431" s="420"/>
      <c r="CD431" s="420"/>
      <c r="CE431" s="420"/>
      <c r="CF431" s="420"/>
      <c r="CG431" s="420"/>
      <c r="CH431" s="420"/>
      <c r="CI431" s="420"/>
      <c r="CJ431" s="420"/>
      <c r="CK431" s="420"/>
      <c r="CL431" s="420"/>
      <c r="CM431" s="420"/>
      <c r="CN431" s="420"/>
      <c r="CO431" s="420"/>
      <c r="CP431" s="420"/>
      <c r="CQ431" s="420"/>
      <c r="CR431" s="420"/>
      <c r="CS431" s="420"/>
      <c r="CT431" s="420"/>
      <c r="CU431" s="420"/>
      <c r="CV431" s="420"/>
      <c r="CW431" s="420"/>
      <c r="CX431" s="420"/>
      <c r="CY431" s="420"/>
      <c r="CZ431" s="420"/>
    </row>
    <row r="432" s="419" customFormat="true" ht="25.15" customHeight="true" x14ac:dyDescent="0.2">
      <c r="A432" s="495"/>
      <c r="B432" s="770"/>
      <c r="C432" s="900" t="s">
        <v>550</v>
      </c>
      <c r="D432" s="899"/>
      <c r="E432" s="45">
        <v>-0.31099950735044923</v>
      </c>
      <c r="F432" s="80"/>
      <c r="G432" s="80"/>
      <c r="H432" s="899" t="s">
        <v>567</v>
      </c>
      <c r="I432" s="899"/>
      <c r="J432" s="44">
        <v>-0.33219438686790476</v>
      </c>
      <c r="K432" s="80"/>
      <c r="L432" s="80"/>
      <c r="M432" s="899" t="s">
        <v>365</v>
      </c>
      <c r="N432" s="899"/>
      <c r="O432" s="43">
        <v>0.26440270416947997</v>
      </c>
      <c r="P432" s="80"/>
      <c r="Q432" s="80"/>
      <c r="R432" s="420"/>
      <c r="Y432" s="420"/>
      <c r="Z432" s="420"/>
      <c r="AA432" s="420"/>
      <c r="AB432" s="420"/>
      <c r="AC432" s="420"/>
      <c r="AD432" s="420"/>
      <c r="AE432" s="420"/>
      <c r="AF432" s="420"/>
      <c r="AG432" s="420"/>
      <c r="AH432" s="420"/>
      <c r="AI432" s="420"/>
      <c r="AJ432" s="420"/>
      <c r="AK432" s="420"/>
      <c r="AL432" s="420"/>
      <c r="AM432" s="420"/>
      <c r="AN432" s="420"/>
      <c r="AO432" s="420"/>
      <c r="AP432" s="420"/>
      <c r="AQ432" s="420"/>
      <c r="AR432" s="420"/>
      <c r="AS432" s="420"/>
      <c r="AT432" s="420"/>
      <c r="AU432" s="420"/>
      <c r="AV432" s="420"/>
      <c r="AW432" s="420"/>
      <c r="AX432" s="420"/>
      <c r="AY432" s="420"/>
      <c r="AZ432" s="420"/>
      <c r="BB432" s="495"/>
      <c r="BY432" s="420"/>
      <c r="BZ432" s="420"/>
      <c r="CA432" s="420"/>
      <c r="CB432" s="420"/>
      <c r="CC432" s="420"/>
      <c r="CD432" s="420"/>
      <c r="CE432" s="420"/>
      <c r="CF432" s="420"/>
      <c r="CG432" s="420"/>
      <c r="CH432" s="420"/>
      <c r="CI432" s="420"/>
      <c r="CJ432" s="420"/>
      <c r="CK432" s="420"/>
      <c r="CL432" s="420"/>
      <c r="CM432" s="420"/>
      <c r="CN432" s="420"/>
      <c r="CO432" s="420"/>
      <c r="CP432" s="420"/>
      <c r="CQ432" s="420"/>
      <c r="CR432" s="420"/>
      <c r="CS432" s="420"/>
      <c r="CT432" s="420"/>
      <c r="CU432" s="420"/>
      <c r="CV432" s="420"/>
      <c r="CW432" s="420"/>
      <c r="CX432" s="420"/>
      <c r="CY432" s="420"/>
      <c r="CZ432" s="420"/>
    </row>
    <row r="433" s="419" customFormat="true" ht="25.15" customHeight="true" x14ac:dyDescent="0.2">
      <c r="A433" s="495"/>
      <c r="B433" s="770"/>
      <c r="C433" s="900" t="s">
        <v>570</v>
      </c>
      <c r="D433" s="899"/>
      <c r="E433" s="45">
        <v>0.30268034899443014</v>
      </c>
      <c r="F433" s="80"/>
      <c r="G433" s="80"/>
      <c r="H433" s="899" t="s">
        <v>570</v>
      </c>
      <c r="I433" s="899"/>
      <c r="J433" s="44">
        <v>0.31389550386494008</v>
      </c>
      <c r="K433" s="80"/>
      <c r="L433" s="80"/>
      <c r="M433" s="899" t="s">
        <v>557</v>
      </c>
      <c r="N433" s="899"/>
      <c r="O433" s="43">
        <v>0.26051406387192994</v>
      </c>
      <c r="P433" s="80"/>
      <c r="Q433" s="80"/>
      <c r="R433" s="420"/>
      <c r="Y433" s="420"/>
      <c r="Z433" s="420"/>
      <c r="AA433" s="420"/>
      <c r="AB433" s="420"/>
      <c r="AC433" s="420"/>
      <c r="AD433" s="420"/>
      <c r="AE433" s="420"/>
      <c r="AF433" s="420"/>
      <c r="AG433" s="420"/>
      <c r="AH433" s="420"/>
      <c r="AI433" s="420"/>
      <c r="AJ433" s="420"/>
      <c r="AK433" s="420"/>
      <c r="AL433" s="420"/>
      <c r="AM433" s="420"/>
      <c r="AN433" s="420"/>
      <c r="AO433" s="420"/>
      <c r="AP433" s="420"/>
      <c r="AQ433" s="420"/>
      <c r="AR433" s="420"/>
      <c r="AS433" s="420"/>
      <c r="AT433" s="420"/>
      <c r="AU433" s="420"/>
      <c r="AV433" s="420"/>
      <c r="AW433" s="420"/>
      <c r="AX433" s="420"/>
      <c r="AY433" s="420"/>
      <c r="AZ433" s="420"/>
      <c r="BB433" s="495"/>
      <c r="BY433" s="420"/>
      <c r="BZ433" s="420"/>
      <c r="CA433" s="420"/>
      <c r="CB433" s="420"/>
      <c r="CC433" s="420"/>
      <c r="CD433" s="420"/>
      <c r="CE433" s="420"/>
      <c r="CF433" s="420"/>
      <c r="CG433" s="420"/>
      <c r="CH433" s="420"/>
      <c r="CI433" s="420"/>
      <c r="CJ433" s="420"/>
      <c r="CK433" s="420"/>
      <c r="CL433" s="420"/>
      <c r="CM433" s="420"/>
      <c r="CN433" s="420"/>
      <c r="CO433" s="420"/>
      <c r="CP433" s="420"/>
      <c r="CQ433" s="420"/>
      <c r="CR433" s="420"/>
      <c r="CS433" s="420"/>
      <c r="CT433" s="420"/>
      <c r="CU433" s="420"/>
      <c r="CV433" s="420"/>
      <c r="CW433" s="420"/>
      <c r="CX433" s="420"/>
      <c r="CY433" s="420"/>
      <c r="CZ433" s="420"/>
    </row>
    <row r="434" s="419" customFormat="true" ht="25.15" customHeight="true" x14ac:dyDescent="0.2">
      <c r="A434" s="495"/>
      <c r="B434" s="770"/>
      <c r="C434" s="900" t="s">
        <v>568</v>
      </c>
      <c r="D434" s="899"/>
      <c r="E434" s="45">
        <v>-0.30099181716310985</v>
      </c>
      <c r="F434" s="80"/>
      <c r="G434" s="80"/>
      <c r="H434" s="899" t="s">
        <v>571</v>
      </c>
      <c r="I434" s="899"/>
      <c r="J434" s="44">
        <v>0.30851573039922631</v>
      </c>
      <c r="K434" s="80"/>
      <c r="L434" s="80"/>
      <c r="M434" s="899" t="s">
        <v>572</v>
      </c>
      <c r="N434" s="899"/>
      <c r="O434" s="43">
        <v>-0.25922344503192835</v>
      </c>
      <c r="P434" s="80"/>
      <c r="Q434" s="80"/>
      <c r="R434" s="420"/>
      <c r="Y434" s="420"/>
      <c r="Z434" s="420"/>
      <c r="AA434" s="420"/>
      <c r="AB434" s="420"/>
      <c r="AC434" s="420"/>
      <c r="AD434" s="420"/>
      <c r="AE434" s="420"/>
      <c r="AF434" s="420"/>
      <c r="AG434" s="420"/>
      <c r="AH434" s="420"/>
      <c r="AI434" s="420"/>
      <c r="AJ434" s="420"/>
      <c r="AK434" s="420"/>
      <c r="AL434" s="420"/>
      <c r="AM434" s="420"/>
      <c r="AN434" s="420"/>
      <c r="AO434" s="420"/>
      <c r="AP434" s="420"/>
      <c r="AQ434" s="420"/>
      <c r="AR434" s="420"/>
      <c r="AS434" s="420"/>
      <c r="AT434" s="420"/>
      <c r="AU434" s="420"/>
      <c r="AV434" s="420"/>
      <c r="AW434" s="420"/>
      <c r="AX434" s="420"/>
      <c r="AY434" s="420"/>
      <c r="AZ434" s="420"/>
      <c r="BB434" s="495"/>
      <c r="BY434" s="420"/>
      <c r="BZ434" s="420"/>
      <c r="CA434" s="420"/>
      <c r="CB434" s="420"/>
      <c r="CC434" s="420"/>
      <c r="CD434" s="420"/>
      <c r="CE434" s="420"/>
      <c r="CF434" s="420"/>
      <c r="CG434" s="420"/>
      <c r="CH434" s="420"/>
      <c r="CI434" s="420"/>
      <c r="CJ434" s="420"/>
      <c r="CK434" s="420"/>
      <c r="CL434" s="420"/>
      <c r="CM434" s="420"/>
      <c r="CN434" s="420"/>
      <c r="CO434" s="420"/>
      <c r="CP434" s="420"/>
      <c r="CQ434" s="420"/>
      <c r="CR434" s="420"/>
      <c r="CS434" s="420"/>
      <c r="CT434" s="420"/>
      <c r="CU434" s="420"/>
      <c r="CV434" s="420"/>
      <c r="CW434" s="420"/>
      <c r="CX434" s="420"/>
      <c r="CY434" s="420"/>
      <c r="CZ434" s="420"/>
    </row>
    <row r="435" s="419" customFormat="true" ht="25.15" customHeight="true" x14ac:dyDescent="0.2">
      <c r="A435" s="495"/>
      <c r="B435" s="770"/>
      <c r="C435" s="900" t="s">
        <v>571</v>
      </c>
      <c r="D435" s="899"/>
      <c r="E435" s="45">
        <v>0.30008548963172049</v>
      </c>
      <c r="F435" s="80"/>
      <c r="G435" s="80"/>
      <c r="H435" s="899" t="s">
        <v>561</v>
      </c>
      <c r="I435" s="899"/>
      <c r="J435" s="44">
        <v>-0.29255018335168637</v>
      </c>
      <c r="K435" s="80"/>
      <c r="L435" s="80"/>
      <c r="M435" s="899" t="s">
        <v>537</v>
      </c>
      <c r="N435" s="899"/>
      <c r="O435" s="43">
        <v>-0.2501285133430704</v>
      </c>
      <c r="P435" s="80"/>
      <c r="Q435" s="80"/>
      <c r="R435" s="420"/>
      <c r="Y435" s="420"/>
      <c r="Z435" s="420"/>
      <c r="AA435" s="420"/>
      <c r="AB435" s="420"/>
      <c r="AC435" s="420"/>
      <c r="AD435" s="420"/>
      <c r="AE435" s="420"/>
      <c r="AF435" s="420"/>
      <c r="AG435" s="420"/>
      <c r="AH435" s="420"/>
      <c r="AI435" s="420"/>
      <c r="AJ435" s="420"/>
      <c r="AK435" s="420"/>
      <c r="AL435" s="420"/>
      <c r="AM435" s="420"/>
      <c r="AN435" s="420"/>
      <c r="AO435" s="420"/>
      <c r="AP435" s="420"/>
      <c r="AQ435" s="420"/>
      <c r="AR435" s="420"/>
      <c r="AS435" s="420"/>
      <c r="AT435" s="420"/>
      <c r="AU435" s="420"/>
      <c r="AV435" s="420"/>
      <c r="AW435" s="420"/>
      <c r="AX435" s="420"/>
      <c r="AY435" s="420"/>
      <c r="AZ435" s="420"/>
      <c r="BB435" s="495"/>
      <c r="BY435" s="420"/>
      <c r="BZ435" s="420"/>
      <c r="CA435" s="420"/>
      <c r="CB435" s="420"/>
      <c r="CC435" s="420"/>
      <c r="CD435" s="420"/>
      <c r="CE435" s="420"/>
      <c r="CF435" s="420"/>
      <c r="CG435" s="420"/>
      <c r="CH435" s="420"/>
      <c r="CI435" s="420"/>
      <c r="CJ435" s="420"/>
      <c r="CK435" s="420"/>
      <c r="CL435" s="420"/>
      <c r="CM435" s="420"/>
      <c r="CN435" s="420"/>
      <c r="CO435" s="420"/>
      <c r="CP435" s="420"/>
      <c r="CQ435" s="420"/>
      <c r="CR435" s="420"/>
      <c r="CS435" s="420"/>
      <c r="CT435" s="420"/>
      <c r="CU435" s="420"/>
      <c r="CV435" s="420"/>
      <c r="CW435" s="420"/>
      <c r="CX435" s="420"/>
      <c r="CY435" s="420"/>
      <c r="CZ435" s="420"/>
    </row>
    <row r="436" s="419" customFormat="true" ht="25.15" customHeight="true" x14ac:dyDescent="0.2">
      <c r="A436" s="495"/>
      <c r="B436" s="770"/>
      <c r="C436" s="900" t="s">
        <v>569</v>
      </c>
      <c r="D436" s="899"/>
      <c r="E436" s="45">
        <v>0.29898783521892375</v>
      </c>
      <c r="F436" s="80"/>
      <c r="G436" s="80"/>
      <c r="H436" s="899" t="s">
        <v>569</v>
      </c>
      <c r="I436" s="899"/>
      <c r="J436" s="44">
        <v>0.29149147925328223</v>
      </c>
      <c r="K436" s="80"/>
      <c r="L436" s="80"/>
      <c r="M436" s="899" t="s">
        <v>362</v>
      </c>
      <c r="N436" s="899"/>
      <c r="O436" s="43">
        <v>0.2500362382297035</v>
      </c>
      <c r="P436" s="80"/>
      <c r="Q436" s="80"/>
      <c r="R436" s="420"/>
      <c r="Y436" s="420"/>
      <c r="Z436" s="420"/>
      <c r="AA436" s="420"/>
      <c r="AB436" s="420"/>
      <c r="AC436" s="420"/>
      <c r="AD436" s="420"/>
      <c r="AE436" s="420"/>
      <c r="AF436" s="420"/>
      <c r="AG436" s="420"/>
      <c r="AH436" s="420"/>
      <c r="AI436" s="420"/>
      <c r="AJ436" s="420"/>
      <c r="AK436" s="420"/>
      <c r="AL436" s="420"/>
      <c r="AM436" s="420"/>
      <c r="AN436" s="420"/>
      <c r="AO436" s="420"/>
      <c r="AP436" s="420"/>
      <c r="AQ436" s="420"/>
      <c r="AR436" s="420"/>
      <c r="AS436" s="420"/>
      <c r="AT436" s="420"/>
      <c r="AU436" s="420"/>
      <c r="AV436" s="420"/>
      <c r="AW436" s="420"/>
      <c r="AX436" s="420"/>
      <c r="AY436" s="420"/>
      <c r="AZ436" s="420"/>
      <c r="BB436" s="495"/>
      <c r="BY436" s="420"/>
      <c r="BZ436" s="420"/>
      <c r="CA436" s="420"/>
      <c r="CB436" s="420"/>
      <c r="CC436" s="420"/>
      <c r="CD436" s="420"/>
      <c r="CE436" s="420"/>
      <c r="CF436" s="420"/>
      <c r="CG436" s="420"/>
      <c r="CH436" s="420"/>
      <c r="CI436" s="420"/>
      <c r="CJ436" s="420"/>
      <c r="CK436" s="420"/>
      <c r="CL436" s="420"/>
      <c r="CM436" s="420"/>
      <c r="CN436" s="420"/>
      <c r="CO436" s="420"/>
      <c r="CP436" s="420"/>
      <c r="CQ436" s="420"/>
      <c r="CR436" s="420"/>
      <c r="CS436" s="420"/>
      <c r="CT436" s="420"/>
      <c r="CU436" s="420"/>
      <c r="CV436" s="420"/>
      <c r="CW436" s="420"/>
      <c r="CX436" s="420"/>
      <c r="CY436" s="420"/>
      <c r="CZ436" s="420"/>
    </row>
    <row r="437" s="419" customFormat="true" ht="25.15" customHeight="true" x14ac:dyDescent="0.2">
      <c r="A437" s="495"/>
      <c r="B437" s="770"/>
      <c r="C437" s="900" t="s">
        <v>565</v>
      </c>
      <c r="D437" s="899"/>
      <c r="E437" s="45">
        <v>-0.29769467675914496</v>
      </c>
      <c r="F437" s="80"/>
      <c r="G437" s="80"/>
      <c r="H437" s="899" t="s">
        <v>564</v>
      </c>
      <c r="I437" s="899"/>
      <c r="J437" s="44">
        <v>0.28677909291032766</v>
      </c>
      <c r="K437" s="80"/>
      <c r="L437" s="80"/>
      <c r="M437" s="899" t="s">
        <v>573</v>
      </c>
      <c r="N437" s="899"/>
      <c r="O437" s="43">
        <v>-0.24761320829867958</v>
      </c>
      <c r="P437" s="80"/>
      <c r="Q437" s="80"/>
      <c r="R437" s="420"/>
      <c r="Y437" s="420"/>
      <c r="Z437" s="420"/>
      <c r="AA437" s="420"/>
      <c r="AB437" s="420"/>
      <c r="AC437" s="420"/>
      <c r="AD437" s="420"/>
      <c r="AE437" s="420"/>
      <c r="AF437" s="420"/>
      <c r="AG437" s="420"/>
      <c r="AH437" s="420"/>
      <c r="AI437" s="420"/>
      <c r="AJ437" s="420"/>
      <c r="AK437" s="420"/>
      <c r="AL437" s="420"/>
      <c r="AM437" s="420"/>
      <c r="AN437" s="420"/>
      <c r="AO437" s="420"/>
      <c r="AP437" s="420"/>
      <c r="AQ437" s="420"/>
      <c r="AR437" s="420"/>
      <c r="AS437" s="420"/>
      <c r="AT437" s="420"/>
      <c r="AU437" s="420"/>
      <c r="AV437" s="420"/>
      <c r="AW437" s="420"/>
      <c r="AX437" s="420"/>
      <c r="AY437" s="420"/>
      <c r="AZ437" s="420"/>
      <c r="BB437" s="495"/>
      <c r="BY437" s="420"/>
      <c r="BZ437" s="420"/>
      <c r="CA437" s="420"/>
      <c r="CB437" s="420"/>
      <c r="CC437" s="420"/>
      <c r="CD437" s="420"/>
      <c r="CE437" s="420"/>
      <c r="CF437" s="420"/>
      <c r="CG437" s="420"/>
      <c r="CH437" s="420"/>
      <c r="CI437" s="420"/>
      <c r="CJ437" s="420"/>
      <c r="CK437" s="420"/>
      <c r="CL437" s="420"/>
      <c r="CM437" s="420"/>
      <c r="CN437" s="420"/>
      <c r="CO437" s="420"/>
      <c r="CP437" s="420"/>
      <c r="CQ437" s="420"/>
      <c r="CR437" s="420"/>
      <c r="CS437" s="420"/>
      <c r="CT437" s="420"/>
      <c r="CU437" s="420"/>
      <c r="CV437" s="420"/>
      <c r="CW437" s="420"/>
      <c r="CX437" s="420"/>
      <c r="CY437" s="420"/>
      <c r="CZ437" s="420"/>
    </row>
    <row r="438" s="419" customFormat="true" ht="25.15" customHeight="true" x14ac:dyDescent="0.2">
      <c r="A438" s="495"/>
      <c r="B438" s="770"/>
      <c r="C438" s="900" t="s">
        <v>553</v>
      </c>
      <c r="D438" s="899"/>
      <c r="E438" s="45">
        <v>-0.29560079741534523</v>
      </c>
      <c r="F438" s="80"/>
      <c r="G438" s="80"/>
      <c r="H438" s="899" t="s">
        <v>550</v>
      </c>
      <c r="I438" s="899"/>
      <c r="J438" s="44">
        <v>-0.26683470616332899</v>
      </c>
      <c r="K438" s="80"/>
      <c r="L438" s="80"/>
      <c r="M438" s="899" t="s">
        <v>574</v>
      </c>
      <c r="N438" s="899"/>
      <c r="O438" s="43">
        <v>0.24694920568215123</v>
      </c>
      <c r="P438" s="80"/>
      <c r="Q438" s="80"/>
      <c r="R438" s="420"/>
      <c r="Y438" s="420"/>
      <c r="Z438" s="420"/>
      <c r="AA438" s="420"/>
      <c r="AB438" s="420"/>
      <c r="AC438" s="420"/>
      <c r="AD438" s="420"/>
      <c r="AE438" s="420"/>
      <c r="AF438" s="420"/>
      <c r="AG438" s="420"/>
      <c r="AH438" s="420"/>
      <c r="AI438" s="420"/>
      <c r="AJ438" s="420"/>
      <c r="AK438" s="420"/>
      <c r="AL438" s="420"/>
      <c r="AM438" s="420"/>
      <c r="AN438" s="420"/>
      <c r="AO438" s="420"/>
      <c r="AP438" s="420"/>
      <c r="AQ438" s="420"/>
      <c r="AR438" s="420"/>
      <c r="AS438" s="420"/>
      <c r="AT438" s="420"/>
      <c r="AU438" s="420"/>
      <c r="AV438" s="420"/>
      <c r="AW438" s="420"/>
      <c r="AX438" s="420"/>
      <c r="AY438" s="420"/>
      <c r="AZ438" s="420"/>
      <c r="BB438" s="495"/>
      <c r="BY438" s="420"/>
      <c r="BZ438" s="420"/>
      <c r="CA438" s="420"/>
      <c r="CB438" s="420"/>
      <c r="CC438" s="420"/>
      <c r="CD438" s="420"/>
      <c r="CE438" s="420"/>
      <c r="CF438" s="420"/>
      <c r="CG438" s="420"/>
      <c r="CH438" s="420"/>
      <c r="CI438" s="420"/>
      <c r="CJ438" s="420"/>
      <c r="CK438" s="420"/>
      <c r="CL438" s="420"/>
      <c r="CM438" s="420"/>
      <c r="CN438" s="420"/>
      <c r="CO438" s="420"/>
      <c r="CP438" s="420"/>
      <c r="CQ438" s="420"/>
      <c r="CR438" s="420"/>
      <c r="CS438" s="420"/>
      <c r="CT438" s="420"/>
      <c r="CU438" s="420"/>
      <c r="CV438" s="420"/>
      <c r="CW438" s="420"/>
      <c r="CX438" s="420"/>
      <c r="CY438" s="420"/>
      <c r="CZ438" s="420"/>
    </row>
    <row r="439" s="419" customFormat="true" ht="25.15" customHeight="true" x14ac:dyDescent="0.2">
      <c r="A439" s="495"/>
      <c r="B439" s="770"/>
      <c r="C439" s="900" t="s">
        <v>561</v>
      </c>
      <c r="D439" s="899"/>
      <c r="E439" s="45">
        <v>-0.29198069474358201</v>
      </c>
      <c r="F439" s="80"/>
      <c r="G439" s="80"/>
      <c r="H439" s="899" t="s">
        <v>575</v>
      </c>
      <c r="I439" s="899"/>
      <c r="J439" s="44">
        <v>-0.25209180245610324</v>
      </c>
      <c r="K439" s="80"/>
      <c r="L439" s="80"/>
      <c r="M439" s="899" t="s">
        <v>576</v>
      </c>
      <c r="N439" s="899"/>
      <c r="O439" s="43">
        <v>0.23350379370899413</v>
      </c>
      <c r="P439" s="80"/>
      <c r="Q439" s="80"/>
      <c r="R439" s="420"/>
      <c r="Y439" s="420"/>
      <c r="Z439" s="420"/>
      <c r="AA439" s="420"/>
      <c r="AB439" s="420"/>
      <c r="AC439" s="420"/>
      <c r="AD439" s="420"/>
      <c r="AE439" s="420"/>
      <c r="AF439" s="420"/>
      <c r="AG439" s="420"/>
      <c r="AH439" s="420"/>
      <c r="AI439" s="420"/>
      <c r="AJ439" s="420"/>
      <c r="AK439" s="420"/>
      <c r="AL439" s="420"/>
      <c r="AM439" s="420"/>
      <c r="AN439" s="420"/>
      <c r="AO439" s="420"/>
      <c r="AP439" s="420"/>
      <c r="AQ439" s="420"/>
      <c r="AR439" s="420"/>
      <c r="AS439" s="420"/>
      <c r="AT439" s="420"/>
      <c r="AU439" s="420"/>
      <c r="AV439" s="420"/>
      <c r="AW439" s="420"/>
      <c r="AX439" s="420"/>
      <c r="AY439" s="420"/>
      <c r="AZ439" s="420"/>
      <c r="BB439" s="495"/>
      <c r="BY439" s="420"/>
      <c r="BZ439" s="420"/>
      <c r="CA439" s="420"/>
      <c r="CB439" s="420"/>
      <c r="CC439" s="420"/>
      <c r="CD439" s="420"/>
      <c r="CE439" s="420"/>
      <c r="CF439" s="420"/>
      <c r="CG439" s="420"/>
      <c r="CH439" s="420"/>
      <c r="CI439" s="420"/>
      <c r="CJ439" s="420"/>
      <c r="CK439" s="420"/>
      <c r="CL439" s="420"/>
      <c r="CM439" s="420"/>
      <c r="CN439" s="420"/>
      <c r="CO439" s="420"/>
      <c r="CP439" s="420"/>
      <c r="CQ439" s="420"/>
      <c r="CR439" s="420"/>
      <c r="CS439" s="420"/>
      <c r="CT439" s="420"/>
      <c r="CU439" s="420"/>
      <c r="CV439" s="420"/>
      <c r="CW439" s="420"/>
      <c r="CX439" s="420"/>
      <c r="CY439" s="420"/>
      <c r="CZ439" s="420"/>
    </row>
    <row r="440" s="419" customFormat="true" ht="25.15" customHeight="true" x14ac:dyDescent="0.2">
      <c r="A440" s="495"/>
      <c r="B440" s="770"/>
      <c r="C440" s="900" t="s">
        <v>577</v>
      </c>
      <c r="D440" s="899"/>
      <c r="E440" s="45">
        <v>0.27461393229225284</v>
      </c>
      <c r="F440" s="80"/>
      <c r="G440" s="80"/>
      <c r="H440" s="899" t="s">
        <v>578</v>
      </c>
      <c r="I440" s="899"/>
      <c r="J440" s="44">
        <v>0.24995041492297757</v>
      </c>
      <c r="K440" s="80"/>
      <c r="L440" s="80"/>
      <c r="M440" s="899" t="s">
        <v>579</v>
      </c>
      <c r="N440" s="899"/>
      <c r="O440" s="43">
        <v>0.23278015137332086</v>
      </c>
      <c r="P440" s="80"/>
      <c r="Q440" s="80"/>
      <c r="R440" s="420"/>
      <c r="Y440" s="420"/>
      <c r="Z440" s="420"/>
      <c r="AA440" s="420"/>
      <c r="AB440" s="420"/>
      <c r="AC440" s="420"/>
      <c r="AD440" s="420"/>
      <c r="AE440" s="420"/>
      <c r="AF440" s="420"/>
      <c r="AG440" s="420"/>
      <c r="AH440" s="420"/>
      <c r="AI440" s="420"/>
      <c r="AJ440" s="420"/>
      <c r="AK440" s="420"/>
      <c r="AL440" s="420"/>
      <c r="AM440" s="420"/>
      <c r="AN440" s="420"/>
      <c r="AO440" s="420"/>
      <c r="AP440" s="420"/>
      <c r="AQ440" s="420"/>
      <c r="AR440" s="420"/>
      <c r="AS440" s="420"/>
      <c r="AT440" s="420"/>
      <c r="AU440" s="420"/>
      <c r="AV440" s="420"/>
      <c r="AW440" s="420"/>
      <c r="AX440" s="420"/>
      <c r="AY440" s="420"/>
      <c r="AZ440" s="420"/>
      <c r="BB440" s="495"/>
      <c r="BY440" s="420"/>
      <c r="BZ440" s="420"/>
      <c r="CA440" s="420"/>
      <c r="CB440" s="420"/>
      <c r="CC440" s="420"/>
      <c r="CD440" s="420"/>
      <c r="CE440" s="420"/>
      <c r="CF440" s="420"/>
      <c r="CG440" s="420"/>
      <c r="CH440" s="420"/>
      <c r="CI440" s="420"/>
      <c r="CJ440" s="420"/>
      <c r="CK440" s="420"/>
      <c r="CL440" s="420"/>
      <c r="CM440" s="420"/>
      <c r="CN440" s="420"/>
      <c r="CO440" s="420"/>
      <c r="CP440" s="420"/>
      <c r="CQ440" s="420"/>
      <c r="CR440" s="420"/>
      <c r="CS440" s="420"/>
      <c r="CT440" s="420"/>
      <c r="CU440" s="420"/>
      <c r="CV440" s="420"/>
      <c r="CW440" s="420"/>
      <c r="CX440" s="420"/>
      <c r="CY440" s="420"/>
      <c r="CZ440" s="420"/>
    </row>
    <row r="441" s="419" customFormat="true" ht="25.15" customHeight="true" x14ac:dyDescent="0.2">
      <c r="A441" s="495"/>
      <c r="B441" s="770"/>
      <c r="C441" s="900" t="s">
        <v>580</v>
      </c>
      <c r="D441" s="899"/>
      <c r="E441" s="45">
        <v>0.22068940798685505</v>
      </c>
      <c r="F441" s="80"/>
      <c r="G441" s="80"/>
      <c r="H441" s="899" t="s">
        <v>553</v>
      </c>
      <c r="I441" s="899"/>
      <c r="J441" s="44">
        <v>-0.24979247102196392</v>
      </c>
      <c r="K441" s="80"/>
      <c r="L441" s="80"/>
      <c r="M441" s="899" t="s">
        <v>581</v>
      </c>
      <c r="N441" s="899"/>
      <c r="O441" s="43">
        <v>-0.22885206017339271</v>
      </c>
      <c r="P441" s="80"/>
      <c r="Q441" s="80"/>
      <c r="R441" s="420"/>
      <c r="Y441" s="420"/>
      <c r="Z441" s="420"/>
      <c r="AA441" s="420"/>
      <c r="AB441" s="420"/>
      <c r="AC441" s="420"/>
      <c r="AD441" s="420"/>
      <c r="AE441" s="420"/>
      <c r="AF441" s="420"/>
      <c r="AG441" s="420"/>
      <c r="AH441" s="420"/>
      <c r="AI441" s="420"/>
      <c r="AJ441" s="420"/>
      <c r="AK441" s="420"/>
      <c r="AL441" s="420"/>
      <c r="AM441" s="420"/>
      <c r="AN441" s="420"/>
      <c r="AO441" s="420"/>
      <c r="AP441" s="420"/>
      <c r="AQ441" s="420"/>
      <c r="AR441" s="420"/>
      <c r="AS441" s="420"/>
      <c r="AT441" s="420"/>
      <c r="AU441" s="420"/>
      <c r="AV441" s="420"/>
      <c r="AW441" s="420"/>
      <c r="AX441" s="420"/>
      <c r="AY441" s="420"/>
      <c r="AZ441" s="420"/>
      <c r="BB441" s="495"/>
      <c r="BY441" s="420"/>
      <c r="BZ441" s="420"/>
      <c r="CA441" s="420"/>
      <c r="CB441" s="420"/>
      <c r="CC441" s="420"/>
      <c r="CD441" s="420"/>
      <c r="CE441" s="420"/>
      <c r="CF441" s="420"/>
      <c r="CG441" s="420"/>
      <c r="CH441" s="420"/>
      <c r="CI441" s="420"/>
      <c r="CJ441" s="420"/>
      <c r="CK441" s="420"/>
      <c r="CL441" s="420"/>
      <c r="CM441" s="420"/>
      <c r="CN441" s="420"/>
      <c r="CO441" s="420"/>
      <c r="CP441" s="420"/>
      <c r="CQ441" s="420"/>
      <c r="CR441" s="420"/>
      <c r="CS441" s="420"/>
      <c r="CT441" s="420"/>
      <c r="CU441" s="420"/>
      <c r="CV441" s="420"/>
      <c r="CW441" s="420"/>
      <c r="CX441" s="420"/>
      <c r="CY441" s="420"/>
      <c r="CZ441" s="420"/>
    </row>
    <row r="442" s="419" customFormat="true" ht="25.15" customHeight="true" x14ac:dyDescent="0.2">
      <c r="A442" s="495"/>
      <c r="B442" s="770"/>
      <c r="C442" s="900" t="s">
        <v>582</v>
      </c>
      <c r="D442" s="899"/>
      <c r="E442" s="45">
        <v>0.21919034871593979</v>
      </c>
      <c r="F442" s="80"/>
      <c r="G442" s="80"/>
      <c r="H442" s="899" t="s">
        <v>580</v>
      </c>
      <c r="I442" s="899"/>
      <c r="J442" s="44">
        <v>0.24107218343343198</v>
      </c>
      <c r="K442" s="80"/>
      <c r="L442" s="80"/>
      <c r="M442" s="899" t="s">
        <v>583</v>
      </c>
      <c r="N442" s="899"/>
      <c r="O442" s="43">
        <v>0.22821603198202914</v>
      </c>
      <c r="P442" s="80"/>
      <c r="Q442" s="80"/>
      <c r="R442" s="420"/>
      <c r="Y442" s="420"/>
      <c r="Z442" s="420"/>
      <c r="AA442" s="420"/>
      <c r="AB442" s="420"/>
      <c r="AC442" s="420"/>
      <c r="AD442" s="420"/>
      <c r="AE442" s="420"/>
      <c r="AF442" s="420"/>
      <c r="AG442" s="420"/>
      <c r="AH442" s="420"/>
      <c r="AI442" s="420"/>
      <c r="AJ442" s="420"/>
      <c r="AK442" s="420"/>
      <c r="AL442" s="420"/>
      <c r="AM442" s="420"/>
      <c r="AN442" s="420"/>
      <c r="AO442" s="420"/>
      <c r="AP442" s="420"/>
      <c r="AQ442" s="420"/>
      <c r="AR442" s="420"/>
      <c r="AS442" s="420"/>
      <c r="AT442" s="420"/>
      <c r="AU442" s="420"/>
      <c r="AV442" s="420"/>
      <c r="AW442" s="420"/>
      <c r="AX442" s="420"/>
      <c r="AY442" s="420"/>
      <c r="AZ442" s="420"/>
      <c r="BB442" s="495"/>
      <c r="BY442" s="420"/>
      <c r="BZ442" s="420"/>
      <c r="CA442" s="420"/>
      <c r="CB442" s="420"/>
      <c r="CC442" s="420"/>
      <c r="CD442" s="420"/>
      <c r="CE442" s="420"/>
      <c r="CF442" s="420"/>
      <c r="CG442" s="420"/>
      <c r="CH442" s="420"/>
      <c r="CI442" s="420"/>
      <c r="CJ442" s="420"/>
      <c r="CK442" s="420"/>
      <c r="CL442" s="420"/>
      <c r="CM442" s="420"/>
      <c r="CN442" s="420"/>
      <c r="CO442" s="420"/>
      <c r="CP442" s="420"/>
      <c r="CQ442" s="420"/>
      <c r="CR442" s="420"/>
      <c r="CS442" s="420"/>
      <c r="CT442" s="420"/>
      <c r="CU442" s="420"/>
      <c r="CV442" s="420"/>
      <c r="CW442" s="420"/>
      <c r="CX442" s="420"/>
      <c r="CY442" s="420"/>
      <c r="CZ442" s="420"/>
    </row>
    <row r="443" s="419" customFormat="true" ht="25.15" customHeight="true" x14ac:dyDescent="0.2">
      <c r="A443" s="495"/>
      <c r="B443" s="770"/>
      <c r="C443" s="900" t="s">
        <v>575</v>
      </c>
      <c r="D443" s="899"/>
      <c r="E443" s="45">
        <v>-0.21804483413635498</v>
      </c>
      <c r="F443" s="80"/>
      <c r="G443" s="80"/>
      <c r="H443" s="899" t="s">
        <v>582</v>
      </c>
      <c r="I443" s="899"/>
      <c r="J443" s="44">
        <v>0.22478680521200592</v>
      </c>
      <c r="K443" s="80"/>
      <c r="L443" s="80"/>
      <c r="M443" s="899" t="s">
        <v>584</v>
      </c>
      <c r="N443" s="899"/>
      <c r="O443" s="43">
        <v>0.22454690732650479</v>
      </c>
      <c r="P443" s="80"/>
      <c r="Q443" s="80"/>
      <c r="R443" s="420"/>
      <c r="Y443" s="420"/>
      <c r="Z443" s="420"/>
      <c r="AA443" s="420"/>
      <c r="AB443" s="420"/>
      <c r="AC443" s="420"/>
      <c r="AD443" s="420"/>
      <c r="AE443" s="420"/>
      <c r="AF443" s="420"/>
      <c r="AG443" s="420"/>
      <c r="AH443" s="420"/>
      <c r="AI443" s="420"/>
      <c r="AJ443" s="420"/>
      <c r="AK443" s="420"/>
      <c r="AL443" s="420"/>
      <c r="AM443" s="420"/>
      <c r="AN443" s="420"/>
      <c r="AO443" s="420"/>
      <c r="AP443" s="420"/>
      <c r="AQ443" s="420"/>
      <c r="AR443" s="420"/>
      <c r="AS443" s="420"/>
      <c r="AT443" s="420"/>
      <c r="AU443" s="420"/>
      <c r="AV443" s="420"/>
      <c r="AW443" s="420"/>
      <c r="AX443" s="420"/>
      <c r="AY443" s="420"/>
      <c r="AZ443" s="420"/>
      <c r="BB443" s="495"/>
      <c r="BY443" s="420"/>
      <c r="BZ443" s="420"/>
      <c r="CA443" s="420"/>
      <c r="CB443" s="420"/>
      <c r="CC443" s="420"/>
      <c r="CD443" s="420"/>
      <c r="CE443" s="420"/>
      <c r="CF443" s="420"/>
      <c r="CG443" s="420"/>
      <c r="CH443" s="420"/>
      <c r="CI443" s="420"/>
      <c r="CJ443" s="420"/>
      <c r="CK443" s="420"/>
      <c r="CL443" s="420"/>
      <c r="CM443" s="420"/>
      <c r="CN443" s="420"/>
      <c r="CO443" s="420"/>
      <c r="CP443" s="420"/>
      <c r="CQ443" s="420"/>
      <c r="CR443" s="420"/>
      <c r="CS443" s="420"/>
      <c r="CT443" s="420"/>
      <c r="CU443" s="420"/>
      <c r="CV443" s="420"/>
      <c r="CW443" s="420"/>
      <c r="CX443" s="420"/>
      <c r="CY443" s="420"/>
      <c r="CZ443" s="420"/>
    </row>
    <row r="444" s="419" customFormat="true" ht="25.15" customHeight="true" x14ac:dyDescent="0.2">
      <c r="A444" s="495"/>
      <c r="B444" s="770"/>
      <c r="C444" s="900" t="s">
        <v>585</v>
      </c>
      <c r="D444" s="899"/>
      <c r="E444" s="45">
        <v>0.21693669101727894</v>
      </c>
      <c r="F444" s="80"/>
      <c r="G444" s="80"/>
      <c r="H444" s="899" t="s">
        <v>577</v>
      </c>
      <c r="I444" s="899"/>
      <c r="J444" s="44">
        <v>0.2084730912299684</v>
      </c>
      <c r="K444" s="80"/>
      <c r="L444" s="80"/>
      <c r="M444" s="899" t="s">
        <v>586</v>
      </c>
      <c r="N444" s="899"/>
      <c r="O444" s="43">
        <v>-0.22356241550332623</v>
      </c>
      <c r="P444" s="80"/>
      <c r="Q444" s="80"/>
      <c r="R444" s="420"/>
      <c r="Y444" s="420"/>
      <c r="Z444" s="420"/>
      <c r="AA444" s="420"/>
      <c r="AB444" s="420"/>
      <c r="AC444" s="420"/>
      <c r="AD444" s="420"/>
      <c r="AE444" s="420"/>
      <c r="AF444" s="420"/>
      <c r="AG444" s="420"/>
      <c r="AH444" s="420"/>
      <c r="AI444" s="420"/>
      <c r="AJ444" s="420"/>
      <c r="AK444" s="420"/>
      <c r="AL444" s="420"/>
      <c r="AM444" s="420"/>
      <c r="AN444" s="420"/>
      <c r="AO444" s="420"/>
      <c r="AP444" s="420"/>
      <c r="AQ444" s="420"/>
      <c r="AR444" s="420"/>
      <c r="AS444" s="420"/>
      <c r="AT444" s="420"/>
      <c r="AU444" s="420"/>
      <c r="AV444" s="420"/>
      <c r="AW444" s="420"/>
      <c r="AX444" s="420"/>
      <c r="AY444" s="420"/>
      <c r="AZ444" s="420"/>
      <c r="BB444" s="495"/>
      <c r="BY444" s="420"/>
      <c r="BZ444" s="420"/>
      <c r="CA444" s="420"/>
      <c r="CB444" s="420"/>
      <c r="CC444" s="420"/>
      <c r="CD444" s="420"/>
      <c r="CE444" s="420"/>
      <c r="CF444" s="420"/>
      <c r="CG444" s="420"/>
      <c r="CH444" s="420"/>
      <c r="CI444" s="420"/>
      <c r="CJ444" s="420"/>
      <c r="CK444" s="420"/>
      <c r="CL444" s="420"/>
      <c r="CM444" s="420"/>
      <c r="CN444" s="420"/>
      <c r="CO444" s="420"/>
      <c r="CP444" s="420"/>
      <c r="CQ444" s="420"/>
      <c r="CR444" s="420"/>
      <c r="CS444" s="420"/>
      <c r="CT444" s="420"/>
      <c r="CU444" s="420"/>
      <c r="CV444" s="420"/>
      <c r="CW444" s="420"/>
      <c r="CX444" s="420"/>
      <c r="CY444" s="420"/>
      <c r="CZ444" s="420"/>
    </row>
    <row r="445" s="419" customFormat="true" ht="25.15" customHeight="true" x14ac:dyDescent="0.2">
      <c r="A445" s="495"/>
      <c r="B445" s="770"/>
      <c r="C445" s="900" t="s">
        <v>251</v>
      </c>
      <c r="D445" s="899"/>
      <c r="E445" s="45">
        <v>-0.17117800664551153</v>
      </c>
      <c r="F445" s="80"/>
      <c r="G445" s="80"/>
      <c r="H445" s="899" t="s">
        <v>251</v>
      </c>
      <c r="I445" s="899"/>
      <c r="J445" s="44">
        <v>-0.20807713649220883</v>
      </c>
      <c r="K445" s="80"/>
      <c r="L445" s="80"/>
      <c r="M445" s="899" t="s">
        <v>571</v>
      </c>
      <c r="N445" s="899"/>
      <c r="O445" s="43">
        <v>0.22344201889425983</v>
      </c>
      <c r="P445" s="80"/>
      <c r="Q445" s="80"/>
      <c r="R445" s="420"/>
      <c r="Y445" s="420"/>
      <c r="Z445" s="420"/>
      <c r="AA445" s="420"/>
      <c r="AB445" s="420"/>
      <c r="AC445" s="420"/>
      <c r="AD445" s="420"/>
      <c r="AE445" s="420"/>
      <c r="AF445" s="420"/>
      <c r="AG445" s="420"/>
      <c r="AH445" s="420"/>
      <c r="AI445" s="420"/>
      <c r="AJ445" s="420"/>
      <c r="AK445" s="420"/>
      <c r="AL445" s="420"/>
      <c r="AM445" s="420"/>
      <c r="AN445" s="420"/>
      <c r="AO445" s="420"/>
      <c r="AP445" s="420"/>
      <c r="AQ445" s="420"/>
      <c r="AR445" s="420"/>
      <c r="AS445" s="420"/>
      <c r="AT445" s="420"/>
      <c r="AU445" s="420"/>
      <c r="AV445" s="420"/>
      <c r="AW445" s="420"/>
      <c r="AX445" s="420"/>
      <c r="AY445" s="420"/>
      <c r="AZ445" s="420"/>
      <c r="BB445" s="495"/>
      <c r="BY445" s="420"/>
      <c r="BZ445" s="420"/>
      <c r="CA445" s="420"/>
      <c r="CB445" s="420"/>
      <c r="CC445" s="420"/>
      <c r="CD445" s="420"/>
      <c r="CE445" s="420"/>
      <c r="CF445" s="420"/>
      <c r="CG445" s="420"/>
      <c r="CH445" s="420"/>
      <c r="CI445" s="420"/>
      <c r="CJ445" s="420"/>
      <c r="CK445" s="420"/>
      <c r="CL445" s="420"/>
      <c r="CM445" s="420"/>
      <c r="CN445" s="420"/>
      <c r="CO445" s="420"/>
      <c r="CP445" s="420"/>
      <c r="CQ445" s="420"/>
      <c r="CR445" s="420"/>
      <c r="CS445" s="420"/>
      <c r="CT445" s="420"/>
      <c r="CU445" s="420"/>
      <c r="CV445" s="420"/>
      <c r="CW445" s="420"/>
      <c r="CX445" s="420"/>
      <c r="CY445" s="420"/>
      <c r="CZ445" s="420"/>
    </row>
    <row r="446" s="419" customFormat="true" ht="25.15" customHeight="true" x14ac:dyDescent="0.2">
      <c r="A446" s="495"/>
      <c r="B446" s="495"/>
      <c r="C446" s="900" t="s">
        <v>587</v>
      </c>
      <c r="D446" s="899"/>
      <c r="E446" s="45">
        <v>-0.16757968285383751</v>
      </c>
      <c r="F446" s="80"/>
      <c r="G446" s="80"/>
      <c r="H446" s="899" t="s">
        <v>585</v>
      </c>
      <c r="I446" s="899"/>
      <c r="J446" s="44">
        <v>0.20439018564920639</v>
      </c>
      <c r="K446" s="80"/>
      <c r="L446" s="80"/>
      <c r="M446" s="899" t="s">
        <v>588</v>
      </c>
      <c r="N446" s="899"/>
      <c r="O446" s="43">
        <v>-0.21838752315254134</v>
      </c>
      <c r="P446" s="80"/>
      <c r="Q446" s="80"/>
      <c r="R446" s="420"/>
      <c r="Y446" s="420"/>
      <c r="Z446" s="420"/>
      <c r="AA446" s="420"/>
      <c r="AB446" s="420"/>
      <c r="AC446" s="420"/>
      <c r="AD446" s="420"/>
      <c r="AE446" s="420"/>
      <c r="AF446" s="420"/>
      <c r="AG446" s="420"/>
      <c r="AH446" s="420"/>
      <c r="AI446" s="420"/>
      <c r="AJ446" s="420"/>
      <c r="AK446" s="420"/>
      <c r="AL446" s="420"/>
      <c r="AM446" s="420"/>
      <c r="AN446" s="420"/>
      <c r="AO446" s="420"/>
      <c r="AP446" s="420"/>
      <c r="AQ446" s="420"/>
      <c r="AR446" s="420"/>
      <c r="AS446" s="420"/>
      <c r="AT446" s="420"/>
      <c r="AU446" s="420"/>
      <c r="AV446" s="420"/>
      <c r="AW446" s="420"/>
      <c r="AX446" s="420"/>
      <c r="AY446" s="420"/>
      <c r="AZ446" s="420"/>
      <c r="BB446" s="495"/>
      <c r="BY446" s="420"/>
      <c r="BZ446" s="420"/>
      <c r="CA446" s="420"/>
      <c r="CB446" s="420"/>
      <c r="CC446" s="420"/>
      <c r="CD446" s="420"/>
      <c r="CE446" s="420"/>
      <c r="CF446" s="420"/>
      <c r="CG446" s="420"/>
      <c r="CH446" s="420"/>
      <c r="CI446" s="420"/>
      <c r="CJ446" s="420"/>
      <c r="CK446" s="420"/>
      <c r="CL446" s="420"/>
      <c r="CM446" s="420"/>
      <c r="CN446" s="420"/>
      <c r="CO446" s="420"/>
      <c r="CP446" s="420"/>
      <c r="CQ446" s="420"/>
      <c r="CR446" s="420"/>
      <c r="CS446" s="420"/>
      <c r="CT446" s="420"/>
      <c r="CU446" s="420"/>
      <c r="CV446" s="420"/>
      <c r="CW446" s="420"/>
      <c r="CX446" s="420"/>
      <c r="CY446" s="420"/>
      <c r="CZ446" s="420"/>
    </row>
    <row r="447" s="419" customFormat="true" ht="25.15" customHeight="true" x14ac:dyDescent="0.2">
      <c r="A447" s="495"/>
      <c r="B447" s="495"/>
      <c r="C447" s="900" t="s">
        <v>589</v>
      </c>
      <c r="D447" s="899"/>
      <c r="E447" s="45">
        <v>0.16521271100313398</v>
      </c>
      <c r="F447" s="80"/>
      <c r="G447" s="80"/>
      <c r="H447" s="899" t="s">
        <v>587</v>
      </c>
      <c r="I447" s="899"/>
      <c r="J447" s="44">
        <v>-0.18987609254007384</v>
      </c>
      <c r="K447" s="80"/>
      <c r="L447" s="80"/>
      <c r="M447" s="899" t="s">
        <v>555</v>
      </c>
      <c r="N447" s="899"/>
      <c r="O447" s="43">
        <v>0.21693120466231097</v>
      </c>
      <c r="P447" s="80"/>
      <c r="Q447" s="80"/>
      <c r="R447" s="420"/>
      <c r="Y447" s="420"/>
      <c r="Z447" s="420"/>
      <c r="AA447" s="420"/>
      <c r="AB447" s="420"/>
      <c r="AC447" s="420"/>
      <c r="AD447" s="420"/>
      <c r="AE447" s="420"/>
      <c r="AF447" s="420"/>
      <c r="AG447" s="420"/>
      <c r="AH447" s="420"/>
      <c r="AI447" s="420"/>
      <c r="AJ447" s="420"/>
      <c r="AK447" s="420"/>
      <c r="AL447" s="420"/>
      <c r="AM447" s="420"/>
      <c r="AN447" s="420"/>
      <c r="AO447" s="420"/>
      <c r="AP447" s="420"/>
      <c r="AQ447" s="420"/>
      <c r="AR447" s="420"/>
      <c r="AS447" s="420"/>
      <c r="AT447" s="420"/>
      <c r="AU447" s="420"/>
      <c r="AV447" s="420"/>
      <c r="AW447" s="420"/>
      <c r="AX447" s="420"/>
      <c r="AY447" s="420"/>
      <c r="AZ447" s="420"/>
      <c r="BB447" s="495"/>
      <c r="BY447" s="420"/>
      <c r="BZ447" s="420"/>
      <c r="CA447" s="420"/>
      <c r="CB447" s="420"/>
      <c r="CC447" s="420"/>
      <c r="CD447" s="420"/>
      <c r="CE447" s="420"/>
      <c r="CF447" s="420"/>
      <c r="CG447" s="420"/>
      <c r="CH447" s="420"/>
      <c r="CI447" s="420"/>
      <c r="CJ447" s="420"/>
      <c r="CK447" s="420"/>
      <c r="CL447" s="420"/>
      <c r="CM447" s="420"/>
      <c r="CN447" s="420"/>
      <c r="CO447" s="420"/>
      <c r="CP447" s="420"/>
      <c r="CQ447" s="420"/>
      <c r="CR447" s="420"/>
      <c r="CS447" s="420"/>
      <c r="CT447" s="420"/>
      <c r="CU447" s="420"/>
      <c r="CV447" s="420"/>
      <c r="CW447" s="420"/>
      <c r="CX447" s="420"/>
      <c r="CY447" s="420"/>
      <c r="CZ447" s="420"/>
    </row>
    <row r="448" s="419" customFormat="true" ht="25.15" customHeight="true" x14ac:dyDescent="0.2">
      <c r="A448" s="495"/>
      <c r="B448" s="495"/>
      <c r="C448" s="900" t="s">
        <v>583</v>
      </c>
      <c r="D448" s="899"/>
      <c r="E448" s="45">
        <v>0.15185478483603332</v>
      </c>
      <c r="F448" s="80"/>
      <c r="G448" s="80"/>
      <c r="H448" s="899" t="s">
        <v>590</v>
      </c>
      <c r="I448" s="899"/>
      <c r="J448" s="44">
        <v>0.18309293489121081</v>
      </c>
      <c r="K448" s="80"/>
      <c r="L448" s="80"/>
      <c r="M448" s="899" t="s">
        <v>582</v>
      </c>
      <c r="N448" s="899"/>
      <c r="O448" s="43">
        <v>0.21687413181293561</v>
      </c>
      <c r="P448" s="80"/>
      <c r="Q448" s="80"/>
      <c r="R448" s="420"/>
      <c r="Y448" s="420"/>
      <c r="Z448" s="420"/>
      <c r="AA448" s="420"/>
      <c r="AB448" s="420"/>
      <c r="AC448" s="420"/>
      <c r="AD448" s="420"/>
      <c r="AE448" s="420"/>
      <c r="AF448" s="420"/>
      <c r="AG448" s="420"/>
      <c r="AH448" s="420"/>
      <c r="AI448" s="420"/>
      <c r="AJ448" s="420"/>
      <c r="AK448" s="420"/>
      <c r="AL448" s="420"/>
      <c r="AM448" s="420"/>
      <c r="AN448" s="420"/>
      <c r="AO448" s="420"/>
      <c r="AP448" s="420"/>
      <c r="AQ448" s="420"/>
      <c r="AR448" s="420"/>
      <c r="AS448" s="420"/>
      <c r="AT448" s="420"/>
      <c r="AU448" s="420"/>
      <c r="AV448" s="420"/>
      <c r="AW448" s="420"/>
      <c r="AX448" s="420"/>
      <c r="AY448" s="420"/>
      <c r="AZ448" s="420"/>
      <c r="BB448" s="495"/>
      <c r="BY448" s="420"/>
      <c r="BZ448" s="420"/>
      <c r="CA448" s="420"/>
      <c r="CB448" s="420"/>
      <c r="CC448" s="420"/>
      <c r="CD448" s="420"/>
      <c r="CE448" s="420"/>
      <c r="CF448" s="420"/>
      <c r="CG448" s="420"/>
      <c r="CH448" s="420"/>
      <c r="CI448" s="420"/>
      <c r="CJ448" s="420"/>
      <c r="CK448" s="420"/>
      <c r="CL448" s="420"/>
      <c r="CM448" s="420"/>
      <c r="CN448" s="420"/>
      <c r="CO448" s="420"/>
      <c r="CP448" s="420"/>
      <c r="CQ448" s="420"/>
      <c r="CR448" s="420"/>
      <c r="CS448" s="420"/>
      <c r="CT448" s="420"/>
      <c r="CU448" s="420"/>
      <c r="CV448" s="420"/>
      <c r="CW448" s="420"/>
      <c r="CX448" s="420"/>
      <c r="CY448" s="420"/>
      <c r="CZ448" s="420"/>
    </row>
    <row r="449" s="419" customFormat="true" ht="25.15" customHeight="true" x14ac:dyDescent="0.2">
      <c r="A449" s="495"/>
      <c r="B449" s="495"/>
      <c r="C449" s="900" t="s">
        <v>591</v>
      </c>
      <c r="D449" s="899"/>
      <c r="E449" s="45">
        <v>0.14805584497856444</v>
      </c>
      <c r="F449" s="80"/>
      <c r="G449" s="80"/>
      <c r="H449" s="899" t="s">
        <v>592</v>
      </c>
      <c r="I449" s="899"/>
      <c r="J449" s="44">
        <v>-0.16632231140299691</v>
      </c>
      <c r="K449" s="80"/>
      <c r="L449" s="80"/>
      <c r="M449" s="899" t="s">
        <v>589</v>
      </c>
      <c r="N449" s="899"/>
      <c r="O449" s="43">
        <v>0.2030913344787425</v>
      </c>
      <c r="P449" s="80"/>
      <c r="Q449" s="80"/>
      <c r="R449" s="420"/>
      <c r="Y449" s="420"/>
      <c r="Z449" s="420"/>
      <c r="AA449" s="420"/>
      <c r="AB449" s="420"/>
      <c r="AC449" s="420"/>
      <c r="AD449" s="420"/>
      <c r="AE449" s="420"/>
      <c r="AF449" s="420"/>
      <c r="AG449" s="420"/>
      <c r="AH449" s="420"/>
      <c r="AI449" s="420"/>
      <c r="AJ449" s="420"/>
      <c r="AK449" s="420"/>
      <c r="AL449" s="420"/>
      <c r="AM449" s="420"/>
      <c r="AN449" s="420"/>
      <c r="AO449" s="420"/>
      <c r="AP449" s="420"/>
      <c r="AQ449" s="420"/>
      <c r="AR449" s="420"/>
      <c r="AS449" s="420"/>
      <c r="AT449" s="420"/>
      <c r="AU449" s="420"/>
      <c r="AV449" s="420"/>
      <c r="AW449" s="420"/>
      <c r="AX449" s="420"/>
      <c r="AY449" s="420"/>
      <c r="AZ449" s="420"/>
      <c r="BB449" s="495"/>
      <c r="BY449" s="420"/>
      <c r="BZ449" s="420"/>
      <c r="CA449" s="420"/>
      <c r="CB449" s="420"/>
      <c r="CC449" s="420"/>
      <c r="CD449" s="420"/>
      <c r="CE449" s="420"/>
      <c r="CF449" s="420"/>
      <c r="CG449" s="420"/>
      <c r="CH449" s="420"/>
      <c r="CI449" s="420"/>
      <c r="CJ449" s="420"/>
      <c r="CK449" s="420"/>
      <c r="CL449" s="420"/>
      <c r="CM449" s="420"/>
      <c r="CN449" s="420"/>
      <c r="CO449" s="420"/>
      <c r="CP449" s="420"/>
      <c r="CQ449" s="420"/>
      <c r="CR449" s="420"/>
      <c r="CS449" s="420"/>
      <c r="CT449" s="420"/>
      <c r="CU449" s="420"/>
      <c r="CV449" s="420"/>
      <c r="CW449" s="420"/>
      <c r="CX449" s="420"/>
      <c r="CY449" s="420"/>
      <c r="CZ449" s="420"/>
    </row>
    <row r="450" s="419" customFormat="true" ht="25.15" customHeight="true" x14ac:dyDescent="0.2">
      <c r="A450" s="495"/>
      <c r="B450" s="495"/>
      <c r="C450" s="900" t="s">
        <v>550</v>
      </c>
      <c r="D450" s="899"/>
      <c r="E450" s="45">
        <v>-0.14158612275177862</v>
      </c>
      <c r="F450" s="80"/>
      <c r="G450" s="80"/>
      <c r="H450" s="899" t="s">
        <v>589</v>
      </c>
      <c r="I450" s="899"/>
      <c r="J450" s="44">
        <v>0.1657209264687905</v>
      </c>
      <c r="K450" s="80"/>
      <c r="L450" s="80"/>
      <c r="M450" s="899" t="s">
        <v>593</v>
      </c>
      <c r="N450" s="899"/>
      <c r="O450" s="43">
        <v>0.20279007380304254</v>
      </c>
      <c r="P450" s="80"/>
      <c r="Q450" s="80"/>
      <c r="R450" s="420"/>
      <c r="Y450" s="420"/>
      <c r="Z450" s="420"/>
      <c r="AA450" s="420"/>
      <c r="AB450" s="420"/>
      <c r="AC450" s="420"/>
      <c r="AD450" s="420"/>
      <c r="AE450" s="420"/>
      <c r="AF450" s="420"/>
      <c r="AG450" s="420"/>
      <c r="AH450" s="420"/>
      <c r="AI450" s="420"/>
      <c r="AJ450" s="420"/>
      <c r="AK450" s="420"/>
      <c r="AL450" s="420"/>
      <c r="AM450" s="420"/>
      <c r="AN450" s="420"/>
      <c r="AO450" s="420"/>
      <c r="AP450" s="420"/>
      <c r="AQ450" s="420"/>
      <c r="AR450" s="420"/>
      <c r="AS450" s="420"/>
      <c r="AT450" s="420"/>
      <c r="AU450" s="420"/>
      <c r="AV450" s="420"/>
      <c r="AW450" s="420"/>
      <c r="AX450" s="420"/>
      <c r="AY450" s="420"/>
      <c r="AZ450" s="420"/>
      <c r="BB450" s="495"/>
      <c r="BY450" s="420"/>
      <c r="BZ450" s="420"/>
      <c r="CA450" s="420"/>
      <c r="CB450" s="420"/>
      <c r="CC450" s="420"/>
      <c r="CD450" s="420"/>
      <c r="CE450" s="420"/>
      <c r="CF450" s="420"/>
      <c r="CG450" s="420"/>
      <c r="CH450" s="420"/>
      <c r="CI450" s="420"/>
      <c r="CJ450" s="420"/>
      <c r="CK450" s="420"/>
      <c r="CL450" s="420"/>
      <c r="CM450" s="420"/>
      <c r="CN450" s="420"/>
      <c r="CO450" s="420"/>
      <c r="CP450" s="420"/>
      <c r="CQ450" s="420"/>
      <c r="CR450" s="420"/>
      <c r="CS450" s="420"/>
      <c r="CT450" s="420"/>
      <c r="CU450" s="420"/>
      <c r="CV450" s="420"/>
      <c r="CW450" s="420"/>
      <c r="CX450" s="420"/>
      <c r="CY450" s="420"/>
      <c r="CZ450" s="420"/>
    </row>
    <row r="451" s="419" customFormat="true" ht="25.15" customHeight="true" x14ac:dyDescent="0.2">
      <c r="A451" s="495"/>
      <c r="B451" s="495"/>
      <c r="C451" s="900" t="s">
        <v>594</v>
      </c>
      <c r="D451" s="899"/>
      <c r="E451" s="45">
        <v>0.13156902679001337</v>
      </c>
      <c r="F451" s="80"/>
      <c r="G451" s="80"/>
      <c r="H451" s="899" t="s">
        <v>583</v>
      </c>
      <c r="I451" s="899"/>
      <c r="J451" s="44">
        <v>0.15696475569509633</v>
      </c>
      <c r="K451" s="80"/>
      <c r="L451" s="80"/>
      <c r="M451" s="899" t="s">
        <v>550</v>
      </c>
      <c r="N451" s="899"/>
      <c r="O451" s="43">
        <v>-0.19644664705384837</v>
      </c>
      <c r="P451" s="80"/>
      <c r="Q451" s="80"/>
      <c r="R451" s="420"/>
      <c r="Y451" s="420"/>
      <c r="Z451" s="420"/>
      <c r="AA451" s="420"/>
      <c r="AB451" s="420"/>
      <c r="AC451" s="420"/>
      <c r="AD451" s="420"/>
      <c r="AE451" s="420"/>
      <c r="AF451" s="420"/>
      <c r="AG451" s="420"/>
      <c r="AH451" s="420"/>
      <c r="AI451" s="420"/>
      <c r="AJ451" s="420"/>
      <c r="AK451" s="420"/>
      <c r="AL451" s="420"/>
      <c r="AM451" s="420"/>
      <c r="AN451" s="420"/>
      <c r="AO451" s="420"/>
      <c r="AP451" s="420"/>
      <c r="AQ451" s="420"/>
      <c r="AR451" s="420"/>
      <c r="AS451" s="420"/>
      <c r="AT451" s="420"/>
      <c r="AU451" s="420"/>
      <c r="AV451" s="420"/>
      <c r="AW451" s="420"/>
      <c r="AX451" s="420"/>
      <c r="AY451" s="420"/>
      <c r="AZ451" s="420"/>
      <c r="BB451" s="495"/>
      <c r="BY451" s="420"/>
      <c r="BZ451" s="420"/>
      <c r="CA451" s="420"/>
      <c r="CB451" s="420"/>
      <c r="CC451" s="420"/>
      <c r="CD451" s="420"/>
      <c r="CE451" s="420"/>
      <c r="CF451" s="420"/>
      <c r="CG451" s="420"/>
      <c r="CH451" s="420"/>
      <c r="CI451" s="420"/>
      <c r="CJ451" s="420"/>
      <c r="CK451" s="420"/>
      <c r="CL451" s="420"/>
      <c r="CM451" s="420"/>
      <c r="CN451" s="420"/>
      <c r="CO451" s="420"/>
      <c r="CP451" s="420"/>
      <c r="CQ451" s="420"/>
      <c r="CR451" s="420"/>
      <c r="CS451" s="420"/>
      <c r="CT451" s="420"/>
      <c r="CU451" s="420"/>
      <c r="CV451" s="420"/>
      <c r="CW451" s="420"/>
      <c r="CX451" s="420"/>
      <c r="CY451" s="420"/>
      <c r="CZ451" s="420"/>
    </row>
    <row r="452" s="419" customFormat="true" ht="25.15" customHeight="true" x14ac:dyDescent="0.2">
      <c r="A452" s="495"/>
      <c r="B452" s="495"/>
      <c r="C452" s="900" t="s">
        <v>595</v>
      </c>
      <c r="D452" s="899"/>
      <c r="E452" s="45">
        <v>0.11031243674515252</v>
      </c>
      <c r="F452" s="80"/>
      <c r="G452" s="80"/>
      <c r="H452" s="899" t="s">
        <v>596</v>
      </c>
      <c r="I452" s="899"/>
      <c r="J452" s="44">
        <v>0.128527013708889</v>
      </c>
      <c r="K452" s="80"/>
      <c r="L452" s="80"/>
      <c r="M452" s="899" t="s">
        <v>371</v>
      </c>
      <c r="N452" s="899"/>
      <c r="O452" s="43">
        <v>0.19571799683760602</v>
      </c>
      <c r="P452" s="80"/>
      <c r="Q452" s="80"/>
      <c r="R452" s="420"/>
      <c r="Y452" s="420"/>
      <c r="Z452" s="420"/>
      <c r="AA452" s="420"/>
      <c r="AB452" s="420"/>
      <c r="AC452" s="420"/>
      <c r="AD452" s="420"/>
      <c r="AE452" s="420"/>
      <c r="AF452" s="420"/>
      <c r="AG452" s="420"/>
      <c r="AH452" s="420"/>
      <c r="AI452" s="420"/>
      <c r="AJ452" s="420"/>
      <c r="AK452" s="420"/>
      <c r="AL452" s="420"/>
      <c r="AM452" s="420"/>
      <c r="AN452" s="420"/>
      <c r="AO452" s="420"/>
      <c r="AP452" s="420"/>
      <c r="AQ452" s="420"/>
      <c r="AR452" s="420"/>
      <c r="AS452" s="420"/>
      <c r="AT452" s="420"/>
      <c r="AU452" s="420"/>
      <c r="AV452" s="420"/>
      <c r="AW452" s="420"/>
      <c r="AX452" s="420"/>
      <c r="AY452" s="420"/>
      <c r="AZ452" s="420"/>
      <c r="BB452" s="495"/>
      <c r="BY452" s="420"/>
      <c r="BZ452" s="420"/>
      <c r="CA452" s="420"/>
      <c r="CB452" s="420"/>
      <c r="CC452" s="420"/>
      <c r="CD452" s="420"/>
      <c r="CE452" s="420"/>
      <c r="CF452" s="420"/>
      <c r="CG452" s="420"/>
      <c r="CH452" s="420"/>
      <c r="CI452" s="420"/>
      <c r="CJ452" s="420"/>
      <c r="CK452" s="420"/>
      <c r="CL452" s="420"/>
      <c r="CM452" s="420"/>
      <c r="CN452" s="420"/>
      <c r="CO452" s="420"/>
      <c r="CP452" s="420"/>
      <c r="CQ452" s="420"/>
      <c r="CR452" s="420"/>
      <c r="CS452" s="420"/>
      <c r="CT452" s="420"/>
      <c r="CU452" s="420"/>
      <c r="CV452" s="420"/>
      <c r="CW452" s="420"/>
      <c r="CX452" s="420"/>
      <c r="CY452" s="420"/>
      <c r="CZ452" s="420"/>
    </row>
    <row r="453" s="419" customFormat="true" ht="25.15" customHeight="true" x14ac:dyDescent="0.2">
      <c r="A453" s="495"/>
      <c r="B453" s="495"/>
      <c r="C453" s="900" t="s">
        <v>597</v>
      </c>
      <c r="D453" s="899"/>
      <c r="E453" s="45">
        <v>0.10962925927190122</v>
      </c>
      <c r="F453" s="80"/>
      <c r="G453" s="80"/>
      <c r="H453" s="899" t="s">
        <v>550</v>
      </c>
      <c r="I453" s="899"/>
      <c r="J453" s="44">
        <v>-0.1161380995018695</v>
      </c>
      <c r="K453" s="80"/>
      <c r="L453" s="80"/>
      <c r="M453" s="899" t="s">
        <v>553</v>
      </c>
      <c r="N453" s="899"/>
      <c r="O453" s="43">
        <v>-0.19130819348404496</v>
      </c>
      <c r="P453" s="80"/>
      <c r="Q453" s="80"/>
      <c r="R453" s="420"/>
      <c r="Y453" s="420"/>
      <c r="Z453" s="420"/>
      <c r="AA453" s="420"/>
      <c r="AB453" s="420"/>
      <c r="AC453" s="420"/>
      <c r="AD453" s="420"/>
      <c r="AE453" s="420"/>
      <c r="AF453" s="420"/>
      <c r="AG453" s="420"/>
      <c r="AH453" s="420"/>
      <c r="AI453" s="420"/>
      <c r="AJ453" s="420"/>
      <c r="AK453" s="420"/>
      <c r="AL453" s="420"/>
      <c r="AM453" s="420"/>
      <c r="AN453" s="420"/>
      <c r="AO453" s="420"/>
      <c r="AP453" s="420"/>
      <c r="AQ453" s="420"/>
      <c r="AR453" s="420"/>
      <c r="AS453" s="420"/>
      <c r="AT453" s="420"/>
      <c r="AU453" s="420"/>
      <c r="AV453" s="420"/>
      <c r="AW453" s="420"/>
      <c r="AX453" s="420"/>
      <c r="AY453" s="420"/>
      <c r="AZ453" s="420"/>
      <c r="BB453" s="495"/>
      <c r="BY453" s="420"/>
      <c r="BZ453" s="420"/>
      <c r="CA453" s="420"/>
      <c r="CB453" s="420"/>
      <c r="CC453" s="420"/>
      <c r="CD453" s="420"/>
      <c r="CE453" s="420"/>
      <c r="CF453" s="420"/>
      <c r="CG453" s="420"/>
      <c r="CH453" s="420"/>
      <c r="CI453" s="420"/>
      <c r="CJ453" s="420"/>
      <c r="CK453" s="420"/>
      <c r="CL453" s="420"/>
      <c r="CM453" s="420"/>
      <c r="CN453" s="420"/>
      <c r="CO453" s="420"/>
      <c r="CP453" s="420"/>
      <c r="CQ453" s="420"/>
      <c r="CR453" s="420"/>
      <c r="CS453" s="420"/>
      <c r="CT453" s="420"/>
      <c r="CU453" s="420"/>
      <c r="CV453" s="420"/>
      <c r="CW453" s="420"/>
      <c r="CX453" s="420"/>
      <c r="CY453" s="420"/>
      <c r="CZ453" s="420"/>
    </row>
    <row r="454" s="419" customFormat="true" ht="25.15" customHeight="true" x14ac:dyDescent="0.2">
      <c r="A454" s="495"/>
      <c r="B454" s="495"/>
      <c r="C454" s="900" t="s">
        <v>596</v>
      </c>
      <c r="D454" s="899"/>
      <c r="E454" s="45">
        <v>9.9744616634960731E-2</v>
      </c>
      <c r="F454" s="80"/>
      <c r="G454" s="80"/>
      <c r="H454" s="899" t="s">
        <v>591</v>
      </c>
      <c r="I454" s="899"/>
      <c r="J454" s="44">
        <v>0.11452481636719211</v>
      </c>
      <c r="K454" s="80"/>
      <c r="L454" s="80"/>
      <c r="M454" s="899" t="s">
        <v>570</v>
      </c>
      <c r="N454" s="899"/>
      <c r="O454" s="43">
        <v>0.19068964116309875</v>
      </c>
      <c r="P454" s="80"/>
      <c r="Q454" s="80"/>
      <c r="R454" s="420"/>
      <c r="Y454" s="420"/>
      <c r="Z454" s="420"/>
      <c r="AA454" s="420"/>
      <c r="AB454" s="420"/>
      <c r="AC454" s="420"/>
      <c r="AD454" s="420"/>
      <c r="AE454" s="420"/>
      <c r="AF454" s="420"/>
      <c r="AG454" s="420"/>
      <c r="AH454" s="420"/>
      <c r="AI454" s="420"/>
      <c r="AJ454" s="420"/>
      <c r="AK454" s="420"/>
      <c r="AL454" s="420"/>
      <c r="AM454" s="420"/>
      <c r="AN454" s="420"/>
      <c r="AO454" s="420"/>
      <c r="AP454" s="420"/>
      <c r="AQ454" s="420"/>
      <c r="AR454" s="420"/>
      <c r="AS454" s="420"/>
      <c r="AT454" s="420"/>
      <c r="AU454" s="420"/>
      <c r="AV454" s="420"/>
      <c r="AW454" s="420"/>
      <c r="AX454" s="420"/>
      <c r="AY454" s="420"/>
      <c r="AZ454" s="420"/>
      <c r="BB454" s="495"/>
      <c r="BY454" s="420"/>
      <c r="BZ454" s="420"/>
      <c r="CA454" s="420"/>
      <c r="CB454" s="420"/>
      <c r="CC454" s="420"/>
      <c r="CD454" s="420"/>
      <c r="CE454" s="420"/>
      <c r="CF454" s="420"/>
      <c r="CG454" s="420"/>
      <c r="CH454" s="420"/>
      <c r="CI454" s="420"/>
      <c r="CJ454" s="420"/>
      <c r="CK454" s="420"/>
      <c r="CL454" s="420"/>
      <c r="CM454" s="420"/>
      <c r="CN454" s="420"/>
      <c r="CO454" s="420"/>
      <c r="CP454" s="420"/>
      <c r="CQ454" s="420"/>
      <c r="CR454" s="420"/>
      <c r="CS454" s="420"/>
      <c r="CT454" s="420"/>
      <c r="CU454" s="420"/>
      <c r="CV454" s="420"/>
      <c r="CW454" s="420"/>
      <c r="CX454" s="420"/>
      <c r="CY454" s="420"/>
      <c r="CZ454" s="420"/>
    </row>
    <row r="455" s="419" customFormat="true" ht="25.15" customHeight="true" x14ac:dyDescent="0.2">
      <c r="A455" s="495"/>
      <c r="B455" s="495"/>
      <c r="C455" s="900" t="s">
        <v>598</v>
      </c>
      <c r="D455" s="899"/>
      <c r="E455" s="45">
        <v>9.5407770789840848E-2</v>
      </c>
      <c r="F455" s="80"/>
      <c r="G455" s="80"/>
      <c r="H455" s="899" t="s">
        <v>599</v>
      </c>
      <c r="I455" s="899"/>
      <c r="J455" s="44">
        <v>0.11029233307818725</v>
      </c>
      <c r="K455" s="80"/>
      <c r="L455" s="80"/>
      <c r="M455" s="899" t="s">
        <v>354</v>
      </c>
      <c r="N455" s="899"/>
      <c r="O455" s="43">
        <v>0.19040279489244494</v>
      </c>
      <c r="P455" s="80"/>
      <c r="Q455" s="80"/>
      <c r="R455" s="420"/>
      <c r="Y455" s="420"/>
      <c r="Z455" s="420"/>
      <c r="AA455" s="420"/>
      <c r="AB455" s="420"/>
      <c r="AC455" s="420"/>
      <c r="AD455" s="420"/>
      <c r="AE455" s="420"/>
      <c r="AF455" s="420"/>
      <c r="AG455" s="420"/>
      <c r="AH455" s="420"/>
      <c r="AI455" s="420"/>
      <c r="AJ455" s="420"/>
      <c r="AK455" s="420"/>
      <c r="AL455" s="420"/>
      <c r="AM455" s="420"/>
      <c r="AN455" s="420"/>
      <c r="AO455" s="420"/>
      <c r="AP455" s="420"/>
      <c r="AQ455" s="420"/>
      <c r="AR455" s="420"/>
      <c r="AS455" s="420"/>
      <c r="AT455" s="420"/>
      <c r="AU455" s="420"/>
      <c r="AV455" s="420"/>
      <c r="AW455" s="420"/>
      <c r="AX455" s="420"/>
      <c r="AY455" s="420"/>
      <c r="AZ455" s="420"/>
      <c r="BB455" s="495"/>
      <c r="BY455" s="420"/>
      <c r="BZ455" s="420"/>
      <c r="CA455" s="420"/>
      <c r="CB455" s="420"/>
      <c r="CC455" s="420"/>
      <c r="CD455" s="420"/>
      <c r="CE455" s="420"/>
      <c r="CF455" s="420"/>
      <c r="CG455" s="420"/>
      <c r="CH455" s="420"/>
      <c r="CI455" s="420"/>
      <c r="CJ455" s="420"/>
      <c r="CK455" s="420"/>
      <c r="CL455" s="420"/>
      <c r="CM455" s="420"/>
      <c r="CN455" s="420"/>
      <c r="CO455" s="420"/>
      <c r="CP455" s="420"/>
      <c r="CQ455" s="420"/>
      <c r="CR455" s="420"/>
      <c r="CS455" s="420"/>
      <c r="CT455" s="420"/>
      <c r="CU455" s="420"/>
      <c r="CV455" s="420"/>
      <c r="CW455" s="420"/>
      <c r="CX455" s="420"/>
      <c r="CY455" s="420"/>
      <c r="CZ455" s="420"/>
    </row>
    <row r="456" s="419" customFormat="true" ht="25.15" customHeight="true" x14ac:dyDescent="0.2">
      <c r="A456" s="495"/>
      <c r="B456" s="495"/>
      <c r="C456" s="900" t="s">
        <v>599</v>
      </c>
      <c r="D456" s="899"/>
      <c r="E456" s="45">
        <v>9.4863301249634574E-2</v>
      </c>
      <c r="F456" s="80"/>
      <c r="G456" s="80"/>
      <c r="H456" s="899" t="s">
        <v>600</v>
      </c>
      <c r="I456" s="899"/>
      <c r="J456" s="44">
        <v>0.10092496456791625</v>
      </c>
      <c r="K456" s="80"/>
      <c r="L456" s="80"/>
      <c r="M456" s="899" t="s">
        <v>369</v>
      </c>
      <c r="N456" s="899"/>
      <c r="O456" s="43">
        <v>0.18895760841657758</v>
      </c>
      <c r="P456" s="80"/>
      <c r="Q456" s="80"/>
      <c r="R456" s="420"/>
      <c r="Y456" s="420"/>
      <c r="Z456" s="420"/>
      <c r="AA456" s="420"/>
      <c r="AB456" s="420"/>
      <c r="AC456" s="420"/>
      <c r="AD456" s="420"/>
      <c r="AE456" s="420"/>
      <c r="AF456" s="420"/>
      <c r="AG456" s="420"/>
      <c r="AH456" s="420"/>
      <c r="AI456" s="420"/>
      <c r="AJ456" s="420"/>
      <c r="AK456" s="420"/>
      <c r="AL456" s="420"/>
      <c r="AM456" s="420"/>
      <c r="AN456" s="420"/>
      <c r="AO456" s="420"/>
      <c r="AP456" s="420"/>
      <c r="AQ456" s="420"/>
      <c r="AR456" s="420"/>
      <c r="AS456" s="420"/>
      <c r="AT456" s="420"/>
      <c r="AU456" s="420"/>
      <c r="AV456" s="420"/>
      <c r="AW456" s="420"/>
      <c r="AX456" s="420"/>
      <c r="AY456" s="420"/>
      <c r="AZ456" s="420"/>
      <c r="BB456" s="495"/>
      <c r="BY456" s="420"/>
      <c r="BZ456" s="420"/>
      <c r="CA456" s="420"/>
      <c r="CB456" s="420"/>
      <c r="CC456" s="420"/>
      <c r="CD456" s="420"/>
      <c r="CE456" s="420"/>
      <c r="CF456" s="420"/>
      <c r="CG456" s="420"/>
      <c r="CH456" s="420"/>
      <c r="CI456" s="420"/>
      <c r="CJ456" s="420"/>
      <c r="CK456" s="420"/>
      <c r="CL456" s="420"/>
      <c r="CM456" s="420"/>
      <c r="CN456" s="420"/>
      <c r="CO456" s="420"/>
      <c r="CP456" s="420"/>
      <c r="CQ456" s="420"/>
      <c r="CR456" s="420"/>
      <c r="CS456" s="420"/>
      <c r="CT456" s="420"/>
      <c r="CU456" s="420"/>
      <c r="CV456" s="420"/>
      <c r="CW456" s="420"/>
      <c r="CX456" s="420"/>
      <c r="CY456" s="420"/>
      <c r="CZ456" s="420"/>
    </row>
    <row r="457" s="419" customFormat="true" ht="25.15" customHeight="true" x14ac:dyDescent="0.2">
      <c r="A457" s="495"/>
      <c r="B457" s="495"/>
      <c r="C457" s="900" t="s">
        <v>592</v>
      </c>
      <c r="D457" s="899"/>
      <c r="E457" s="45">
        <v>-8.4686419310719421E-2</v>
      </c>
      <c r="F457" s="80"/>
      <c r="G457" s="80"/>
      <c r="H457" s="899" t="s">
        <v>601</v>
      </c>
      <c r="I457" s="899"/>
      <c r="J457" s="44">
        <v>9.9822848131269543E-2</v>
      </c>
      <c r="K457" s="80"/>
      <c r="L457" s="80"/>
      <c r="M457" s="899" t="s">
        <v>577</v>
      </c>
      <c r="N457" s="899"/>
      <c r="O457" s="43">
        <v>0.18361124099796414</v>
      </c>
      <c r="P457" s="80"/>
      <c r="Q457" s="80"/>
      <c r="R457" s="420"/>
      <c r="Y457" s="420"/>
      <c r="Z457" s="420"/>
      <c r="AA457" s="420"/>
      <c r="AB457" s="420"/>
      <c r="AC457" s="420"/>
      <c r="AD457" s="420"/>
      <c r="AE457" s="420"/>
      <c r="AF457" s="420"/>
      <c r="AG457" s="420"/>
      <c r="AH457" s="420"/>
      <c r="AI457" s="420"/>
      <c r="AJ457" s="420"/>
      <c r="AK457" s="420"/>
      <c r="AL457" s="420"/>
      <c r="AM457" s="420"/>
      <c r="AN457" s="420"/>
      <c r="AO457" s="420"/>
      <c r="AP457" s="420"/>
      <c r="AQ457" s="420"/>
      <c r="AR457" s="420"/>
      <c r="AS457" s="420"/>
      <c r="AT457" s="420"/>
      <c r="AU457" s="420"/>
      <c r="AV457" s="420"/>
      <c r="AW457" s="420"/>
      <c r="AX457" s="420"/>
      <c r="AY457" s="420"/>
      <c r="AZ457" s="420"/>
      <c r="BB457" s="495"/>
      <c r="BY457" s="420"/>
      <c r="BZ457" s="420"/>
      <c r="CA457" s="420"/>
      <c r="CB457" s="420"/>
      <c r="CC457" s="420"/>
      <c r="CD457" s="420"/>
      <c r="CE457" s="420"/>
      <c r="CF457" s="420"/>
      <c r="CG457" s="420"/>
      <c r="CH457" s="420"/>
      <c r="CI457" s="420"/>
      <c r="CJ457" s="420"/>
      <c r="CK457" s="420"/>
      <c r="CL457" s="420"/>
      <c r="CM457" s="420"/>
      <c r="CN457" s="420"/>
      <c r="CO457" s="420"/>
      <c r="CP457" s="420"/>
      <c r="CQ457" s="420"/>
      <c r="CR457" s="420"/>
      <c r="CS457" s="420"/>
      <c r="CT457" s="420"/>
      <c r="CU457" s="420"/>
      <c r="CV457" s="420"/>
      <c r="CW457" s="420"/>
      <c r="CX457" s="420"/>
      <c r="CY457" s="420"/>
      <c r="CZ457" s="420"/>
    </row>
    <row r="458" s="419" customFormat="true" ht="25.15" customHeight="true" x14ac:dyDescent="0.2">
      <c r="A458" s="495"/>
      <c r="B458" s="495"/>
      <c r="C458" s="900" t="s">
        <v>602</v>
      </c>
      <c r="D458" s="899"/>
      <c r="E458" s="45">
        <v>-8.2248923683827385E-2</v>
      </c>
      <c r="F458" s="80"/>
      <c r="G458" s="80"/>
      <c r="H458" s="899" t="s">
        <v>603</v>
      </c>
      <c r="I458" s="899"/>
      <c r="J458" s="44">
        <v>9.6560680283582973E-2</v>
      </c>
      <c r="K458" s="80"/>
      <c r="L458" s="80"/>
      <c r="M458" s="899" t="s">
        <v>368</v>
      </c>
      <c r="N458" s="899"/>
      <c r="O458" s="43">
        <v>0.17376441819693489</v>
      </c>
      <c r="P458" s="80"/>
      <c r="Q458" s="80"/>
      <c r="R458" s="420"/>
      <c r="Y458" s="420"/>
      <c r="Z458" s="420"/>
      <c r="AA458" s="420"/>
      <c r="AB458" s="420"/>
      <c r="AC458" s="420"/>
      <c r="AD458" s="420"/>
      <c r="AE458" s="420"/>
      <c r="AF458" s="420"/>
      <c r="AG458" s="420"/>
      <c r="AH458" s="420"/>
      <c r="AI458" s="420"/>
      <c r="AJ458" s="420"/>
      <c r="AK458" s="420"/>
      <c r="AL458" s="420"/>
      <c r="AM458" s="420"/>
      <c r="AN458" s="420"/>
      <c r="AO458" s="420"/>
      <c r="AP458" s="420"/>
      <c r="AQ458" s="420"/>
      <c r="AR458" s="420"/>
      <c r="AS458" s="420"/>
      <c r="AT458" s="420"/>
      <c r="AU458" s="420"/>
      <c r="AV458" s="420"/>
      <c r="AW458" s="420"/>
      <c r="AX458" s="420"/>
      <c r="AY458" s="420"/>
      <c r="AZ458" s="420"/>
      <c r="BB458" s="495"/>
      <c r="BY458" s="420"/>
      <c r="BZ458" s="420"/>
      <c r="CA458" s="420"/>
      <c r="CB458" s="420"/>
      <c r="CC458" s="420"/>
      <c r="CD458" s="420"/>
      <c r="CE458" s="420"/>
      <c r="CF458" s="420"/>
      <c r="CG458" s="420"/>
      <c r="CH458" s="420"/>
      <c r="CI458" s="420"/>
      <c r="CJ458" s="420"/>
      <c r="CK458" s="420"/>
      <c r="CL458" s="420"/>
      <c r="CM458" s="420"/>
      <c r="CN458" s="420"/>
      <c r="CO458" s="420"/>
      <c r="CP458" s="420"/>
      <c r="CQ458" s="420"/>
      <c r="CR458" s="420"/>
      <c r="CS458" s="420"/>
      <c r="CT458" s="420"/>
      <c r="CU458" s="420"/>
      <c r="CV458" s="420"/>
      <c r="CW458" s="420"/>
      <c r="CX458" s="420"/>
      <c r="CY458" s="420"/>
      <c r="CZ458" s="420"/>
    </row>
    <row r="459" s="419" customFormat="true" ht="25.15" customHeight="true" x14ac:dyDescent="0.2">
      <c r="A459" s="495"/>
      <c r="B459" s="495"/>
      <c r="C459" s="900" t="s">
        <v>601</v>
      </c>
      <c r="D459" s="899"/>
      <c r="E459" s="45">
        <v>7.6836026654099263E-2</v>
      </c>
      <c r="F459" s="80"/>
      <c r="G459" s="80"/>
      <c r="H459" s="899" t="s">
        <v>604</v>
      </c>
      <c r="I459" s="899"/>
      <c r="J459" s="44">
        <v>9.1052419030966419E-2</v>
      </c>
      <c r="K459" s="80"/>
      <c r="L459" s="80"/>
      <c r="M459" s="899" t="s">
        <v>378</v>
      </c>
      <c r="N459" s="899"/>
      <c r="O459" s="43">
        <v>0.17235488151125639</v>
      </c>
      <c r="P459" s="80"/>
      <c r="Q459" s="80"/>
      <c r="R459" s="420"/>
      <c r="Y459" s="420"/>
      <c r="Z459" s="420"/>
      <c r="AA459" s="420"/>
      <c r="AB459" s="420"/>
      <c r="AC459" s="420"/>
      <c r="AD459" s="420"/>
      <c r="AE459" s="420"/>
      <c r="AF459" s="420"/>
      <c r="AG459" s="420"/>
      <c r="AH459" s="420"/>
      <c r="AI459" s="420"/>
      <c r="AJ459" s="420"/>
      <c r="AK459" s="420"/>
      <c r="AL459" s="420"/>
      <c r="AM459" s="420"/>
      <c r="AN459" s="420"/>
      <c r="AO459" s="420"/>
      <c r="AP459" s="420"/>
      <c r="AQ459" s="420"/>
      <c r="AR459" s="420"/>
      <c r="AS459" s="420"/>
      <c r="AT459" s="420"/>
      <c r="AU459" s="420"/>
      <c r="AV459" s="420"/>
      <c r="AW459" s="420"/>
      <c r="AX459" s="420"/>
      <c r="AY459" s="420"/>
      <c r="AZ459" s="420"/>
      <c r="BB459" s="495"/>
      <c r="BY459" s="420"/>
      <c r="BZ459" s="420"/>
      <c r="CA459" s="420"/>
      <c r="CB459" s="420"/>
      <c r="CC459" s="420"/>
      <c r="CD459" s="420"/>
      <c r="CE459" s="420"/>
      <c r="CF459" s="420"/>
      <c r="CG459" s="420"/>
      <c r="CH459" s="420"/>
      <c r="CI459" s="420"/>
      <c r="CJ459" s="420"/>
      <c r="CK459" s="420"/>
      <c r="CL459" s="420"/>
      <c r="CM459" s="420"/>
      <c r="CN459" s="420"/>
      <c r="CO459" s="420"/>
      <c r="CP459" s="420"/>
      <c r="CQ459" s="420"/>
      <c r="CR459" s="420"/>
      <c r="CS459" s="420"/>
      <c r="CT459" s="420"/>
      <c r="CU459" s="420"/>
      <c r="CV459" s="420"/>
      <c r="CW459" s="420"/>
      <c r="CX459" s="420"/>
      <c r="CY459" s="420"/>
      <c r="CZ459" s="420"/>
    </row>
    <row r="460" s="419" customFormat="true" ht="25.15" customHeight="true" x14ac:dyDescent="0.2">
      <c r="A460" s="495"/>
      <c r="B460" s="495"/>
      <c r="C460" s="900" t="s">
        <v>605</v>
      </c>
      <c r="D460" s="899"/>
      <c r="E460" s="45">
        <v>7.6280725052336865E-2</v>
      </c>
      <c r="F460" s="80"/>
      <c r="G460" s="80"/>
      <c r="H460" s="899" t="s">
        <v>606</v>
      </c>
      <c r="I460" s="899"/>
      <c r="J460" s="44">
        <v>8.3168204521293448E-2</v>
      </c>
      <c r="K460" s="80"/>
      <c r="L460" s="80"/>
      <c r="M460" s="899" t="s">
        <v>562</v>
      </c>
      <c r="N460" s="899"/>
      <c r="O460" s="43">
        <v>0.17145096632866672</v>
      </c>
      <c r="P460" s="80"/>
      <c r="Q460" s="80"/>
      <c r="R460" s="420"/>
      <c r="Y460" s="420"/>
      <c r="Z460" s="420"/>
      <c r="AA460" s="420"/>
      <c r="AB460" s="420"/>
      <c r="AC460" s="420"/>
      <c r="AD460" s="420"/>
      <c r="AE460" s="420"/>
      <c r="AF460" s="420"/>
      <c r="AG460" s="420"/>
      <c r="AH460" s="420"/>
      <c r="AI460" s="420"/>
      <c r="AJ460" s="420"/>
      <c r="AK460" s="420"/>
      <c r="AL460" s="420"/>
      <c r="AM460" s="420"/>
      <c r="AN460" s="420"/>
      <c r="AO460" s="420"/>
      <c r="AP460" s="420"/>
      <c r="AQ460" s="420"/>
      <c r="AR460" s="420"/>
      <c r="AS460" s="420"/>
      <c r="AT460" s="420"/>
      <c r="AU460" s="420"/>
      <c r="AV460" s="420"/>
      <c r="AW460" s="420"/>
      <c r="AX460" s="420"/>
      <c r="AY460" s="420"/>
      <c r="AZ460" s="420"/>
      <c r="BB460" s="495"/>
      <c r="BY460" s="420"/>
      <c r="BZ460" s="420"/>
      <c r="CA460" s="420"/>
      <c r="CB460" s="420"/>
      <c r="CC460" s="420"/>
      <c r="CD460" s="420"/>
      <c r="CE460" s="420"/>
      <c r="CF460" s="420"/>
      <c r="CG460" s="420"/>
      <c r="CH460" s="420"/>
      <c r="CI460" s="420"/>
      <c r="CJ460" s="420"/>
      <c r="CK460" s="420"/>
      <c r="CL460" s="420"/>
      <c r="CM460" s="420"/>
      <c r="CN460" s="420"/>
      <c r="CO460" s="420"/>
      <c r="CP460" s="420"/>
      <c r="CQ460" s="420"/>
      <c r="CR460" s="420"/>
      <c r="CS460" s="420"/>
      <c r="CT460" s="420"/>
      <c r="CU460" s="420"/>
      <c r="CV460" s="420"/>
      <c r="CW460" s="420"/>
      <c r="CX460" s="420"/>
      <c r="CY460" s="420"/>
      <c r="CZ460" s="420"/>
    </row>
    <row r="461" s="419" customFormat="true" ht="25.15" customHeight="true" x14ac:dyDescent="0.2">
      <c r="A461" s="495"/>
      <c r="B461" s="495"/>
      <c r="C461" s="900" t="s">
        <v>607</v>
      </c>
      <c r="D461" s="899"/>
      <c r="E461" s="45">
        <v>6.8832278880861353E-2</v>
      </c>
      <c r="F461" s="80"/>
      <c r="G461" s="80"/>
      <c r="H461" s="899" t="s">
        <v>608</v>
      </c>
      <c r="I461" s="899"/>
      <c r="J461" s="44">
        <v>7.5547915277449251E-2</v>
      </c>
      <c r="K461" s="80"/>
      <c r="L461" s="80"/>
      <c r="M461" s="899" t="s">
        <v>609</v>
      </c>
      <c r="N461" s="899"/>
      <c r="O461" s="43">
        <v>0.16639231782850197</v>
      </c>
      <c r="P461" s="80"/>
      <c r="Q461" s="80"/>
      <c r="R461" s="420"/>
      <c r="Y461" s="420"/>
      <c r="Z461" s="420"/>
      <c r="AA461" s="420"/>
      <c r="AB461" s="420"/>
      <c r="AC461" s="420"/>
      <c r="AD461" s="420"/>
      <c r="AE461" s="420"/>
      <c r="AF461" s="420"/>
      <c r="AG461" s="420"/>
      <c r="AH461" s="420"/>
      <c r="AI461" s="420"/>
      <c r="AJ461" s="420"/>
      <c r="AK461" s="420"/>
      <c r="AL461" s="420"/>
      <c r="AM461" s="420"/>
      <c r="AN461" s="420"/>
      <c r="AO461" s="420"/>
      <c r="AP461" s="420"/>
      <c r="AQ461" s="420"/>
      <c r="AR461" s="420"/>
      <c r="AS461" s="420"/>
      <c r="AT461" s="420"/>
      <c r="AU461" s="420"/>
      <c r="AV461" s="420"/>
      <c r="AW461" s="420"/>
      <c r="AX461" s="420"/>
      <c r="AY461" s="420"/>
      <c r="AZ461" s="420"/>
      <c r="BB461" s="495"/>
      <c r="BY461" s="420"/>
      <c r="BZ461" s="420"/>
      <c r="CA461" s="420"/>
      <c r="CB461" s="420"/>
      <c r="CC461" s="420"/>
      <c r="CD461" s="420"/>
      <c r="CE461" s="420"/>
      <c r="CF461" s="420"/>
      <c r="CG461" s="420"/>
      <c r="CH461" s="420"/>
      <c r="CI461" s="420"/>
      <c r="CJ461" s="420"/>
      <c r="CK461" s="420"/>
      <c r="CL461" s="420"/>
      <c r="CM461" s="420"/>
      <c r="CN461" s="420"/>
      <c r="CO461" s="420"/>
      <c r="CP461" s="420"/>
      <c r="CQ461" s="420"/>
      <c r="CR461" s="420"/>
      <c r="CS461" s="420"/>
      <c r="CT461" s="420"/>
      <c r="CU461" s="420"/>
      <c r="CV461" s="420"/>
      <c r="CW461" s="420"/>
      <c r="CX461" s="420"/>
      <c r="CY461" s="420"/>
      <c r="CZ461" s="420"/>
    </row>
    <row r="462" s="419" customFormat="true" ht="25.15" customHeight="true" x14ac:dyDescent="0.2">
      <c r="A462" s="495"/>
      <c r="B462" s="495"/>
      <c r="C462" s="900" t="s">
        <v>600</v>
      </c>
      <c r="D462" s="899"/>
      <c r="E462" s="45">
        <v>6.8336704803113948E-2</v>
      </c>
      <c r="F462" s="80"/>
      <c r="G462" s="80"/>
      <c r="H462" s="899" t="s">
        <v>598</v>
      </c>
      <c r="I462" s="899"/>
      <c r="J462" s="44">
        <v>7.3353764413929073E-2</v>
      </c>
      <c r="K462" s="80"/>
      <c r="L462" s="80"/>
      <c r="M462" s="899" t="s">
        <v>610</v>
      </c>
      <c r="N462" s="899"/>
      <c r="O462" s="43">
        <v>-0.15778774892755107</v>
      </c>
      <c r="P462" s="80"/>
      <c r="Q462" s="80"/>
      <c r="R462" s="420"/>
      <c r="Y462" s="420"/>
      <c r="Z462" s="420"/>
      <c r="AA462" s="420"/>
      <c r="AB462" s="420"/>
      <c r="AC462" s="420"/>
      <c r="AD462" s="420"/>
      <c r="AE462" s="420"/>
      <c r="AF462" s="420"/>
      <c r="AG462" s="420"/>
      <c r="AH462" s="420"/>
      <c r="AI462" s="420"/>
      <c r="AJ462" s="420"/>
      <c r="AK462" s="420"/>
      <c r="AL462" s="420"/>
      <c r="AM462" s="420"/>
      <c r="AN462" s="420"/>
      <c r="AO462" s="420"/>
      <c r="AP462" s="420"/>
      <c r="AQ462" s="420"/>
      <c r="AR462" s="420"/>
      <c r="AS462" s="420"/>
      <c r="AT462" s="420"/>
      <c r="AU462" s="420"/>
      <c r="AV462" s="420"/>
      <c r="AW462" s="420"/>
      <c r="AX462" s="420"/>
      <c r="AY462" s="420"/>
      <c r="AZ462" s="420"/>
      <c r="BB462" s="495"/>
      <c r="BY462" s="420"/>
      <c r="BZ462" s="420"/>
      <c r="CA462" s="420"/>
      <c r="CB462" s="420"/>
      <c r="CC462" s="420"/>
      <c r="CD462" s="420"/>
      <c r="CE462" s="420"/>
      <c r="CF462" s="420"/>
      <c r="CG462" s="420"/>
      <c r="CH462" s="420"/>
      <c r="CI462" s="420"/>
      <c r="CJ462" s="420"/>
      <c r="CK462" s="420"/>
      <c r="CL462" s="420"/>
      <c r="CM462" s="420"/>
      <c r="CN462" s="420"/>
      <c r="CO462" s="420"/>
      <c r="CP462" s="420"/>
      <c r="CQ462" s="420"/>
      <c r="CR462" s="420"/>
      <c r="CS462" s="420"/>
      <c r="CT462" s="420"/>
      <c r="CU462" s="420"/>
      <c r="CV462" s="420"/>
      <c r="CW462" s="420"/>
      <c r="CX462" s="420"/>
      <c r="CY462" s="420"/>
      <c r="CZ462" s="420"/>
    </row>
    <row r="463" s="419" customFormat="true" ht="25.15" customHeight="true" x14ac:dyDescent="0.2">
      <c r="A463" s="495"/>
      <c r="B463" s="495"/>
      <c r="C463" s="900" t="s">
        <v>552</v>
      </c>
      <c r="D463" s="899"/>
      <c r="E463" s="45">
        <v>6.3692690335836591E-2</v>
      </c>
      <c r="F463" s="80"/>
      <c r="G463" s="80"/>
      <c r="H463" s="899" t="s">
        <v>607</v>
      </c>
      <c r="I463" s="899"/>
      <c r="J463" s="44">
        <v>7.3337600949045526E-2</v>
      </c>
      <c r="K463" s="80"/>
      <c r="L463" s="80"/>
      <c r="M463" s="899" t="s">
        <v>585</v>
      </c>
      <c r="N463" s="899"/>
      <c r="O463" s="43">
        <v>0.15607478562595306</v>
      </c>
      <c r="P463" s="80"/>
      <c r="Q463" s="80"/>
      <c r="R463" s="420"/>
      <c r="Y463" s="420"/>
      <c r="Z463" s="420"/>
      <c r="AA463" s="420"/>
      <c r="AB463" s="420"/>
      <c r="AC463" s="420"/>
      <c r="AD463" s="420"/>
      <c r="AE463" s="420"/>
      <c r="AF463" s="420"/>
      <c r="AG463" s="420"/>
      <c r="AH463" s="420"/>
      <c r="AI463" s="420"/>
      <c r="AJ463" s="420"/>
      <c r="AK463" s="420"/>
      <c r="AL463" s="420"/>
      <c r="AM463" s="420"/>
      <c r="AN463" s="420"/>
      <c r="AO463" s="420"/>
      <c r="AP463" s="420"/>
      <c r="AQ463" s="420"/>
      <c r="AR463" s="420"/>
      <c r="AS463" s="420"/>
      <c r="AT463" s="420"/>
      <c r="AU463" s="420"/>
      <c r="AV463" s="420"/>
      <c r="AW463" s="420"/>
      <c r="AX463" s="420"/>
      <c r="AY463" s="420"/>
      <c r="AZ463" s="420"/>
      <c r="BB463" s="495"/>
      <c r="BY463" s="420"/>
      <c r="BZ463" s="420"/>
      <c r="CA463" s="420"/>
      <c r="CB463" s="420"/>
      <c r="CC463" s="420"/>
      <c r="CD463" s="420"/>
      <c r="CE463" s="420"/>
      <c r="CF463" s="420"/>
      <c r="CG463" s="420"/>
      <c r="CH463" s="420"/>
      <c r="CI463" s="420"/>
      <c r="CJ463" s="420"/>
      <c r="CK463" s="420"/>
      <c r="CL463" s="420"/>
      <c r="CM463" s="420"/>
      <c r="CN463" s="420"/>
      <c r="CO463" s="420"/>
      <c r="CP463" s="420"/>
      <c r="CQ463" s="420"/>
      <c r="CR463" s="420"/>
      <c r="CS463" s="420"/>
      <c r="CT463" s="420"/>
      <c r="CU463" s="420"/>
      <c r="CV463" s="420"/>
      <c r="CW463" s="420"/>
      <c r="CX463" s="420"/>
      <c r="CY463" s="420"/>
      <c r="CZ463" s="420"/>
    </row>
    <row r="464" s="419" customFormat="true" ht="25.15" customHeight="true" x14ac:dyDescent="0.2">
      <c r="A464" s="495"/>
      <c r="B464" s="495"/>
      <c r="C464" s="900" t="s">
        <v>540</v>
      </c>
      <c r="D464" s="899"/>
      <c r="E464" s="45">
        <v>6.2839062132831316E-2</v>
      </c>
      <c r="F464" s="80"/>
      <c r="G464" s="80"/>
      <c r="H464" s="899" t="s">
        <v>611</v>
      </c>
      <c r="I464" s="899"/>
      <c r="J464" s="44">
        <v>-7.2812879336154809E-2</v>
      </c>
      <c r="K464" s="80"/>
      <c r="L464" s="80"/>
      <c r="M464" s="899" t="s">
        <v>612</v>
      </c>
      <c r="N464" s="899"/>
      <c r="O464" s="43">
        <v>0.15512851800578475</v>
      </c>
      <c r="P464" s="80"/>
      <c r="Q464" s="80"/>
      <c r="R464" s="420"/>
      <c r="Y464" s="420"/>
      <c r="Z464" s="420"/>
      <c r="AA464" s="420"/>
      <c r="AB464" s="420"/>
      <c r="AC464" s="420"/>
      <c r="AD464" s="420"/>
      <c r="AE464" s="420"/>
      <c r="AF464" s="420"/>
      <c r="AG464" s="420"/>
      <c r="AH464" s="420"/>
      <c r="AI464" s="420"/>
      <c r="AJ464" s="420"/>
      <c r="AK464" s="420"/>
      <c r="AL464" s="420"/>
      <c r="AM464" s="420"/>
      <c r="AN464" s="420"/>
      <c r="AO464" s="420"/>
      <c r="AP464" s="420"/>
      <c r="AQ464" s="420"/>
      <c r="AR464" s="420"/>
      <c r="AS464" s="420"/>
      <c r="AT464" s="420"/>
      <c r="AU464" s="420"/>
      <c r="AV464" s="420"/>
      <c r="AW464" s="420"/>
      <c r="AX464" s="420"/>
      <c r="AY464" s="420"/>
      <c r="AZ464" s="420"/>
      <c r="BB464" s="495"/>
      <c r="BY464" s="420"/>
      <c r="BZ464" s="420"/>
      <c r="CA464" s="420"/>
      <c r="CB464" s="420"/>
      <c r="CC464" s="420"/>
      <c r="CD464" s="420"/>
      <c r="CE464" s="420"/>
      <c r="CF464" s="420"/>
      <c r="CG464" s="420"/>
      <c r="CH464" s="420"/>
      <c r="CI464" s="420"/>
      <c r="CJ464" s="420"/>
      <c r="CK464" s="420"/>
      <c r="CL464" s="420"/>
      <c r="CM464" s="420"/>
      <c r="CN464" s="420"/>
      <c r="CO464" s="420"/>
      <c r="CP464" s="420"/>
      <c r="CQ464" s="420"/>
      <c r="CR464" s="420"/>
      <c r="CS464" s="420"/>
      <c r="CT464" s="420"/>
      <c r="CU464" s="420"/>
      <c r="CV464" s="420"/>
      <c r="CW464" s="420"/>
      <c r="CX464" s="420"/>
      <c r="CY464" s="420"/>
      <c r="CZ464" s="420"/>
    </row>
    <row r="465" s="419" customFormat="true" ht="25.15" customHeight="true" x14ac:dyDescent="0.2">
      <c r="A465" s="495"/>
      <c r="B465" s="495"/>
      <c r="C465" s="900" t="s">
        <v>611</v>
      </c>
      <c r="D465" s="899"/>
      <c r="E465" s="45">
        <v>-6.1543788933154965E-2</v>
      </c>
      <c r="F465" s="80"/>
      <c r="G465" s="80"/>
      <c r="H465" s="899" t="s">
        <v>613</v>
      </c>
      <c r="I465" s="899"/>
      <c r="J465" s="44">
        <v>-6.5651304694086171E-2</v>
      </c>
      <c r="K465" s="80"/>
      <c r="L465" s="80"/>
      <c r="M465" s="899" t="s">
        <v>567</v>
      </c>
      <c r="N465" s="899"/>
      <c r="O465" s="43">
        <v>-0.15501539391316418</v>
      </c>
      <c r="P465" s="80"/>
      <c r="Q465" s="80"/>
      <c r="R465" s="420"/>
      <c r="Y465" s="420"/>
      <c r="Z465" s="420"/>
      <c r="AA465" s="420"/>
      <c r="AB465" s="420"/>
      <c r="AC465" s="420"/>
      <c r="AD465" s="420"/>
      <c r="AE465" s="420"/>
      <c r="AF465" s="420"/>
      <c r="AG465" s="420"/>
      <c r="AH465" s="420"/>
      <c r="AI465" s="420"/>
      <c r="AJ465" s="420"/>
      <c r="AK465" s="420"/>
      <c r="AL465" s="420"/>
      <c r="AM465" s="420"/>
      <c r="AN465" s="420"/>
      <c r="AO465" s="420"/>
      <c r="AP465" s="420"/>
      <c r="AQ465" s="420"/>
      <c r="AR465" s="420"/>
      <c r="AS465" s="420"/>
      <c r="AT465" s="420"/>
      <c r="AU465" s="420"/>
      <c r="AV465" s="420"/>
      <c r="AW465" s="420"/>
      <c r="AX465" s="420"/>
      <c r="AY465" s="420"/>
      <c r="AZ465" s="420"/>
      <c r="BB465" s="495"/>
      <c r="BY465" s="420"/>
      <c r="BZ465" s="420"/>
      <c r="CA465" s="420"/>
      <c r="CB465" s="420"/>
      <c r="CC465" s="420"/>
      <c r="CD465" s="420"/>
      <c r="CE465" s="420"/>
      <c r="CF465" s="420"/>
      <c r="CG465" s="420"/>
      <c r="CH465" s="420"/>
      <c r="CI465" s="420"/>
      <c r="CJ465" s="420"/>
      <c r="CK465" s="420"/>
      <c r="CL465" s="420"/>
      <c r="CM465" s="420"/>
      <c r="CN465" s="420"/>
      <c r="CO465" s="420"/>
      <c r="CP465" s="420"/>
      <c r="CQ465" s="420"/>
      <c r="CR465" s="420"/>
      <c r="CS465" s="420"/>
      <c r="CT465" s="420"/>
      <c r="CU465" s="420"/>
      <c r="CV465" s="420"/>
      <c r="CW465" s="420"/>
      <c r="CX465" s="420"/>
      <c r="CY465" s="420"/>
      <c r="CZ465" s="420"/>
    </row>
    <row r="466" s="419" customFormat="true" ht="25.15" customHeight="true" x14ac:dyDescent="0.2">
      <c r="A466" s="495"/>
      <c r="B466" s="495"/>
      <c r="C466" s="900" t="s">
        <v>608</v>
      </c>
      <c r="D466" s="899"/>
      <c r="E466" s="45">
        <v>5.658277386319531E-2</v>
      </c>
      <c r="F466" s="80"/>
      <c r="G466" s="80"/>
      <c r="H466" s="899" t="s">
        <v>614</v>
      </c>
      <c r="I466" s="899"/>
      <c r="J466" s="44">
        <v>-6.4483169598660489E-2</v>
      </c>
      <c r="K466" s="80"/>
      <c r="L466" s="80"/>
      <c r="M466" s="899" t="s">
        <v>580</v>
      </c>
      <c r="N466" s="899"/>
      <c r="O466" s="43">
        <v>0.15463125698290578</v>
      </c>
      <c r="P466" s="80"/>
      <c r="Q466" s="80"/>
      <c r="R466" s="420"/>
      <c r="Y466" s="420"/>
      <c r="Z466" s="420"/>
      <c r="AA466" s="420"/>
      <c r="AB466" s="420"/>
      <c r="AC466" s="420"/>
      <c r="AD466" s="420"/>
      <c r="AE466" s="420"/>
      <c r="AF466" s="420"/>
      <c r="AG466" s="420"/>
      <c r="AH466" s="420"/>
      <c r="AI466" s="420"/>
      <c r="AJ466" s="420"/>
      <c r="AK466" s="420"/>
      <c r="AL466" s="420"/>
      <c r="AM466" s="420"/>
      <c r="AN466" s="420"/>
      <c r="AO466" s="420"/>
      <c r="AP466" s="420"/>
      <c r="AQ466" s="420"/>
      <c r="AR466" s="420"/>
      <c r="AS466" s="420"/>
      <c r="AT466" s="420"/>
      <c r="AU466" s="420"/>
      <c r="AV466" s="420"/>
      <c r="AW466" s="420"/>
      <c r="AX466" s="420"/>
      <c r="AY466" s="420"/>
      <c r="AZ466" s="420"/>
      <c r="BB466" s="495"/>
      <c r="BY466" s="420"/>
      <c r="BZ466" s="420"/>
      <c r="CA466" s="420"/>
      <c r="CB466" s="420"/>
      <c r="CC466" s="420"/>
      <c r="CD466" s="420"/>
      <c r="CE466" s="420"/>
      <c r="CF466" s="420"/>
      <c r="CG466" s="420"/>
      <c r="CH466" s="420"/>
      <c r="CI466" s="420"/>
      <c r="CJ466" s="420"/>
      <c r="CK466" s="420"/>
      <c r="CL466" s="420"/>
      <c r="CM466" s="420"/>
      <c r="CN466" s="420"/>
      <c r="CO466" s="420"/>
      <c r="CP466" s="420"/>
      <c r="CQ466" s="420"/>
      <c r="CR466" s="420"/>
      <c r="CS466" s="420"/>
      <c r="CT466" s="420"/>
      <c r="CU466" s="420"/>
      <c r="CV466" s="420"/>
      <c r="CW466" s="420"/>
      <c r="CX466" s="420"/>
      <c r="CY466" s="420"/>
      <c r="CZ466" s="420"/>
    </row>
    <row r="467" s="419" customFormat="true" ht="25.15" customHeight="true" x14ac:dyDescent="0.2">
      <c r="A467" s="495"/>
      <c r="B467" s="495"/>
      <c r="C467" s="900" t="s">
        <v>615</v>
      </c>
      <c r="D467" s="899"/>
      <c r="E467" s="45">
        <v>5.5343285267681994E-2</v>
      </c>
      <c r="F467" s="80"/>
      <c r="G467" s="80"/>
      <c r="H467" s="899" t="s">
        <v>602</v>
      </c>
      <c r="I467" s="899"/>
      <c r="J467" s="44">
        <v>-6.4024906854241739E-2</v>
      </c>
      <c r="K467" s="80"/>
      <c r="L467" s="80"/>
      <c r="M467" s="899" t="s">
        <v>383</v>
      </c>
      <c r="N467" s="899"/>
      <c r="O467" s="43">
        <v>0.15197087179120894</v>
      </c>
      <c r="P467" s="80"/>
      <c r="Q467" s="80"/>
      <c r="R467" s="420"/>
      <c r="Y467" s="420"/>
      <c r="Z467" s="420"/>
      <c r="AA467" s="420"/>
      <c r="AB467" s="420"/>
      <c r="AC467" s="420"/>
      <c r="AD467" s="420"/>
      <c r="AE467" s="420"/>
      <c r="AF467" s="420"/>
      <c r="AG467" s="420"/>
      <c r="AH467" s="420"/>
      <c r="AI467" s="420"/>
      <c r="AJ467" s="420"/>
      <c r="AK467" s="420"/>
      <c r="AL467" s="420"/>
      <c r="AM467" s="420"/>
      <c r="AN467" s="420"/>
      <c r="AO467" s="420"/>
      <c r="AP467" s="420"/>
      <c r="AQ467" s="420"/>
      <c r="AR467" s="420"/>
      <c r="AS467" s="420"/>
      <c r="AT467" s="420"/>
      <c r="AU467" s="420"/>
      <c r="AV467" s="420"/>
      <c r="AW467" s="420"/>
      <c r="AX467" s="420"/>
      <c r="AY467" s="420"/>
      <c r="AZ467" s="420"/>
      <c r="BB467" s="495"/>
      <c r="BY467" s="420"/>
      <c r="BZ467" s="420"/>
      <c r="CA467" s="420"/>
      <c r="CB467" s="420"/>
      <c r="CC467" s="420"/>
      <c r="CD467" s="420"/>
      <c r="CE467" s="420"/>
      <c r="CF467" s="420"/>
      <c r="CG467" s="420"/>
      <c r="CH467" s="420"/>
      <c r="CI467" s="420"/>
      <c r="CJ467" s="420"/>
      <c r="CK467" s="420"/>
      <c r="CL467" s="420"/>
      <c r="CM467" s="420"/>
      <c r="CN467" s="420"/>
      <c r="CO467" s="420"/>
      <c r="CP467" s="420"/>
      <c r="CQ467" s="420"/>
      <c r="CR467" s="420"/>
      <c r="CS467" s="420"/>
      <c r="CT467" s="420"/>
      <c r="CU467" s="420"/>
      <c r="CV467" s="420"/>
      <c r="CW467" s="420"/>
      <c r="CX467" s="420"/>
      <c r="CY467" s="420"/>
      <c r="CZ467" s="420"/>
    </row>
    <row r="468" s="419" customFormat="true" ht="25.15" customHeight="true" x14ac:dyDescent="0.2">
      <c r="A468" s="495"/>
      <c r="B468" s="495"/>
      <c r="C468" s="900" t="s">
        <v>616</v>
      </c>
      <c r="D468" s="899"/>
      <c r="E468" s="45">
        <v>-5.1888841652789321E-2</v>
      </c>
      <c r="F468" s="80"/>
      <c r="G468" s="80"/>
      <c r="H468" s="899" t="s">
        <v>597</v>
      </c>
      <c r="I468" s="899"/>
      <c r="J468" s="44">
        <v>6.3991896728748304E-2</v>
      </c>
      <c r="K468" s="80"/>
      <c r="L468" s="80"/>
      <c r="M468" s="899" t="s">
        <v>374</v>
      </c>
      <c r="N468" s="899"/>
      <c r="O468" s="43">
        <v>0.14881057939785433</v>
      </c>
      <c r="P468" s="80"/>
      <c r="Q468" s="80"/>
      <c r="R468" s="420"/>
      <c r="Y468" s="420"/>
      <c r="Z468" s="420"/>
      <c r="AA468" s="420"/>
      <c r="AB468" s="420"/>
      <c r="AC468" s="420"/>
      <c r="AD468" s="420"/>
      <c r="AE468" s="420"/>
      <c r="AF468" s="420"/>
      <c r="AG468" s="420"/>
      <c r="AH468" s="420"/>
      <c r="AI468" s="420"/>
      <c r="AJ468" s="420"/>
      <c r="AK468" s="420"/>
      <c r="AL468" s="420"/>
      <c r="AM468" s="420"/>
      <c r="AN468" s="420"/>
      <c r="AO468" s="420"/>
      <c r="AP468" s="420"/>
      <c r="AQ468" s="420"/>
      <c r="AR468" s="420"/>
      <c r="AS468" s="420"/>
      <c r="AT468" s="420"/>
      <c r="AU468" s="420"/>
      <c r="AV468" s="420"/>
      <c r="AW468" s="420"/>
      <c r="AX468" s="420"/>
      <c r="AY468" s="420"/>
      <c r="AZ468" s="420"/>
      <c r="BB468" s="495"/>
      <c r="BY468" s="420"/>
      <c r="BZ468" s="420"/>
      <c r="CA468" s="420"/>
      <c r="CB468" s="420"/>
      <c r="CC468" s="420"/>
      <c r="CD468" s="420"/>
      <c r="CE468" s="420"/>
      <c r="CF468" s="420"/>
      <c r="CG468" s="420"/>
      <c r="CH468" s="420"/>
      <c r="CI468" s="420"/>
      <c r="CJ468" s="420"/>
      <c r="CK468" s="420"/>
      <c r="CL468" s="420"/>
      <c r="CM468" s="420"/>
      <c r="CN468" s="420"/>
      <c r="CO468" s="420"/>
      <c r="CP468" s="420"/>
      <c r="CQ468" s="420"/>
      <c r="CR468" s="420"/>
      <c r="CS468" s="420"/>
      <c r="CT468" s="420"/>
      <c r="CU468" s="420"/>
      <c r="CV468" s="420"/>
      <c r="CW468" s="420"/>
      <c r="CX468" s="420"/>
      <c r="CY468" s="420"/>
      <c r="CZ468" s="420"/>
    </row>
    <row r="469" s="419" customFormat="true" ht="25.15" customHeight="true" x14ac:dyDescent="0.2">
      <c r="A469" s="495"/>
      <c r="B469" s="495"/>
      <c r="C469" s="900" t="s">
        <v>617</v>
      </c>
      <c r="D469" s="899"/>
      <c r="E469" s="45">
        <v>-5.168001414744635E-2</v>
      </c>
      <c r="F469" s="80"/>
      <c r="G469" s="80"/>
      <c r="H469" s="899" t="s">
        <v>618</v>
      </c>
      <c r="I469" s="899"/>
      <c r="J469" s="44">
        <v>5.9603800324004669E-2</v>
      </c>
      <c r="K469" s="80"/>
      <c r="L469" s="80"/>
      <c r="M469" s="899" t="s">
        <v>544</v>
      </c>
      <c r="N469" s="899"/>
      <c r="O469" s="43">
        <v>0.1436146180013467</v>
      </c>
      <c r="P469" s="80"/>
      <c r="Q469" s="80"/>
      <c r="R469" s="420"/>
      <c r="Y469" s="420"/>
      <c r="Z469" s="420"/>
      <c r="AA469" s="420"/>
      <c r="AB469" s="420"/>
      <c r="AC469" s="420"/>
      <c r="AD469" s="420"/>
      <c r="AE469" s="420"/>
      <c r="AF469" s="420"/>
      <c r="AG469" s="420"/>
      <c r="AH469" s="420"/>
      <c r="AI469" s="420"/>
      <c r="AJ469" s="420"/>
      <c r="AK469" s="420"/>
      <c r="AL469" s="420"/>
      <c r="AM469" s="420"/>
      <c r="AN469" s="420"/>
      <c r="AO469" s="420"/>
      <c r="AP469" s="420"/>
      <c r="AQ469" s="420"/>
      <c r="AR469" s="420"/>
      <c r="AS469" s="420"/>
      <c r="AT469" s="420"/>
      <c r="AU469" s="420"/>
      <c r="AV469" s="420"/>
      <c r="AW469" s="420"/>
      <c r="AX469" s="420"/>
      <c r="AY469" s="420"/>
      <c r="AZ469" s="420"/>
      <c r="BB469" s="495"/>
      <c r="BY469" s="420"/>
      <c r="BZ469" s="420"/>
      <c r="CA469" s="420"/>
      <c r="CB469" s="420"/>
      <c r="CC469" s="420"/>
      <c r="CD469" s="420"/>
      <c r="CE469" s="420"/>
      <c r="CF469" s="420"/>
      <c r="CG469" s="420"/>
      <c r="CH469" s="420"/>
      <c r="CI469" s="420"/>
      <c r="CJ469" s="420"/>
      <c r="CK469" s="420"/>
      <c r="CL469" s="420"/>
      <c r="CM469" s="420"/>
      <c r="CN469" s="420"/>
      <c r="CO469" s="420"/>
      <c r="CP469" s="420"/>
      <c r="CQ469" s="420"/>
      <c r="CR469" s="420"/>
      <c r="CS469" s="420"/>
      <c r="CT469" s="420"/>
      <c r="CU469" s="420"/>
      <c r="CV469" s="420"/>
      <c r="CW469" s="420"/>
      <c r="CX469" s="420"/>
      <c r="CY469" s="420"/>
      <c r="CZ469" s="420"/>
    </row>
    <row r="470" s="419" customFormat="true" ht="25.15" customHeight="true" x14ac:dyDescent="0.2">
      <c r="A470" s="495"/>
      <c r="B470" s="495"/>
      <c r="C470" s="900" t="s">
        <v>619</v>
      </c>
      <c r="D470" s="899"/>
      <c r="E470" s="45">
        <v>-5.1105170727599583E-2</v>
      </c>
      <c r="F470" s="80"/>
      <c r="G470" s="80"/>
      <c r="H470" s="899" t="s">
        <v>620</v>
      </c>
      <c r="I470" s="899"/>
      <c r="J470" s="44">
        <v>5.8707775313401621E-2</v>
      </c>
      <c r="K470" s="80"/>
      <c r="L470" s="80"/>
      <c r="M470" s="899" t="s">
        <v>550</v>
      </c>
      <c r="N470" s="899"/>
      <c r="O470" s="43">
        <v>-0.13476861306735988</v>
      </c>
      <c r="P470" s="80"/>
      <c r="Q470" s="80"/>
      <c r="R470" s="420"/>
      <c r="Y470" s="420"/>
      <c r="Z470" s="420"/>
      <c r="AA470" s="420"/>
      <c r="AB470" s="420"/>
      <c r="AC470" s="420"/>
      <c r="AD470" s="420"/>
      <c r="AE470" s="420"/>
      <c r="AF470" s="420"/>
      <c r="AG470" s="420"/>
      <c r="AH470" s="420"/>
      <c r="AI470" s="420"/>
      <c r="AJ470" s="420"/>
      <c r="AK470" s="420"/>
      <c r="AL470" s="420"/>
      <c r="AM470" s="420"/>
      <c r="AN470" s="420"/>
      <c r="AO470" s="420"/>
      <c r="AP470" s="420"/>
      <c r="AQ470" s="420"/>
      <c r="AR470" s="420"/>
      <c r="AS470" s="420"/>
      <c r="AT470" s="420"/>
      <c r="AU470" s="420"/>
      <c r="AV470" s="420"/>
      <c r="AW470" s="420"/>
      <c r="AX470" s="420"/>
      <c r="AY470" s="420"/>
      <c r="AZ470" s="420"/>
      <c r="BB470" s="495"/>
      <c r="BY470" s="420"/>
      <c r="BZ470" s="420"/>
      <c r="CA470" s="420"/>
      <c r="CB470" s="420"/>
      <c r="CC470" s="420"/>
      <c r="CD470" s="420"/>
      <c r="CE470" s="420"/>
      <c r="CF470" s="420"/>
      <c r="CG470" s="420"/>
      <c r="CH470" s="420"/>
      <c r="CI470" s="420"/>
      <c r="CJ470" s="420"/>
      <c r="CK470" s="420"/>
      <c r="CL470" s="420"/>
      <c r="CM470" s="420"/>
      <c r="CN470" s="420"/>
      <c r="CO470" s="420"/>
      <c r="CP470" s="420"/>
      <c r="CQ470" s="420"/>
      <c r="CR470" s="420"/>
      <c r="CS470" s="420"/>
      <c r="CT470" s="420"/>
      <c r="CU470" s="420"/>
      <c r="CV470" s="420"/>
      <c r="CW470" s="420"/>
      <c r="CX470" s="420"/>
      <c r="CY470" s="420"/>
      <c r="CZ470" s="420"/>
    </row>
    <row r="471" s="419" customFormat="true" ht="25.15" customHeight="true" x14ac:dyDescent="0.2">
      <c r="A471" s="495"/>
      <c r="B471" s="495"/>
      <c r="C471" s="900" t="s">
        <v>606</v>
      </c>
      <c r="D471" s="899"/>
      <c r="E471" s="45">
        <v>5.0519280385972996E-2</v>
      </c>
      <c r="F471" s="80"/>
      <c r="G471" s="80"/>
      <c r="H471" s="899" t="s">
        <v>595</v>
      </c>
      <c r="I471" s="899"/>
      <c r="J471" s="44">
        <v>5.8577702034683127E-2</v>
      </c>
      <c r="K471" s="80"/>
      <c r="L471" s="80"/>
      <c r="M471" s="899" t="s">
        <v>377</v>
      </c>
      <c r="N471" s="899"/>
      <c r="O471" s="43">
        <v>0.1316608257870604</v>
      </c>
      <c r="P471" s="80"/>
      <c r="Q471" s="80"/>
      <c r="R471" s="420"/>
      <c r="Y471" s="420"/>
      <c r="Z471" s="420"/>
      <c r="AA471" s="420"/>
      <c r="AB471" s="420"/>
      <c r="AC471" s="420"/>
      <c r="AD471" s="420"/>
      <c r="AE471" s="420"/>
      <c r="AF471" s="420"/>
      <c r="AG471" s="420"/>
      <c r="AH471" s="420"/>
      <c r="AI471" s="420"/>
      <c r="AJ471" s="420"/>
      <c r="AK471" s="420"/>
      <c r="AL471" s="420"/>
      <c r="AM471" s="420"/>
      <c r="AN471" s="420"/>
      <c r="AO471" s="420"/>
      <c r="AP471" s="420"/>
      <c r="AQ471" s="420"/>
      <c r="AR471" s="420"/>
      <c r="AS471" s="420"/>
      <c r="AT471" s="420"/>
      <c r="AU471" s="420"/>
      <c r="AV471" s="420"/>
      <c r="AW471" s="420"/>
      <c r="AX471" s="420"/>
      <c r="AY471" s="420"/>
      <c r="AZ471" s="420"/>
      <c r="BB471" s="495"/>
      <c r="BY471" s="420"/>
      <c r="BZ471" s="420"/>
      <c r="CA471" s="420"/>
      <c r="CB471" s="420"/>
      <c r="CC471" s="420"/>
      <c r="CD471" s="420"/>
      <c r="CE471" s="420"/>
      <c r="CF471" s="420"/>
      <c r="CG471" s="420"/>
      <c r="CH471" s="420"/>
      <c r="CI471" s="420"/>
      <c r="CJ471" s="420"/>
      <c r="CK471" s="420"/>
      <c r="CL471" s="420"/>
      <c r="CM471" s="420"/>
      <c r="CN471" s="420"/>
      <c r="CO471" s="420"/>
      <c r="CP471" s="420"/>
      <c r="CQ471" s="420"/>
      <c r="CR471" s="420"/>
      <c r="CS471" s="420"/>
      <c r="CT471" s="420"/>
      <c r="CU471" s="420"/>
      <c r="CV471" s="420"/>
      <c r="CW471" s="420"/>
      <c r="CX471" s="420"/>
      <c r="CY471" s="420"/>
      <c r="CZ471" s="420"/>
    </row>
    <row r="472" s="419" customFormat="true" ht="25.15" customHeight="true" x14ac:dyDescent="0.2">
      <c r="A472" s="495"/>
      <c r="B472" s="495"/>
      <c r="C472" s="900" t="s">
        <v>621</v>
      </c>
      <c r="D472" s="899"/>
      <c r="E472" s="45">
        <v>5.0174630078685348E-2</v>
      </c>
      <c r="F472" s="80"/>
      <c r="G472" s="80"/>
      <c r="H472" s="899" t="s">
        <v>605</v>
      </c>
      <c r="I472" s="899"/>
      <c r="J472" s="44">
        <v>5.6125395429529934E-2</v>
      </c>
      <c r="K472" s="80"/>
      <c r="L472" s="80"/>
      <c r="M472" s="899" t="s">
        <v>359</v>
      </c>
      <c r="N472" s="899"/>
      <c r="O472" s="43">
        <v>0.13142480227667203</v>
      </c>
      <c r="P472" s="80"/>
      <c r="Q472" s="80"/>
      <c r="R472" s="420"/>
      <c r="Y472" s="420"/>
      <c r="Z472" s="420"/>
      <c r="AA472" s="420"/>
      <c r="AB472" s="420"/>
      <c r="AC472" s="420"/>
      <c r="AD472" s="420"/>
      <c r="AE472" s="420"/>
      <c r="AF472" s="420"/>
      <c r="AG472" s="420"/>
      <c r="AH472" s="420"/>
      <c r="AI472" s="420"/>
      <c r="AJ472" s="420"/>
      <c r="AK472" s="420"/>
      <c r="AL472" s="420"/>
      <c r="AM472" s="420"/>
      <c r="AN472" s="420"/>
      <c r="AO472" s="420"/>
      <c r="AP472" s="420"/>
      <c r="AQ472" s="420"/>
      <c r="AR472" s="420"/>
      <c r="AS472" s="420"/>
      <c r="AT472" s="420"/>
      <c r="AU472" s="420"/>
      <c r="AV472" s="420"/>
      <c r="AW472" s="420"/>
      <c r="AX472" s="420"/>
      <c r="AY472" s="420"/>
      <c r="AZ472" s="420"/>
      <c r="BB472" s="495"/>
      <c r="BY472" s="420"/>
      <c r="BZ472" s="420"/>
      <c r="CA472" s="420"/>
      <c r="CB472" s="420"/>
      <c r="CC472" s="420"/>
      <c r="CD472" s="420"/>
      <c r="CE472" s="420"/>
      <c r="CF472" s="420"/>
      <c r="CG472" s="420"/>
      <c r="CH472" s="420"/>
      <c r="CI472" s="420"/>
      <c r="CJ472" s="420"/>
      <c r="CK472" s="420"/>
      <c r="CL472" s="420"/>
      <c r="CM472" s="420"/>
      <c r="CN472" s="420"/>
      <c r="CO472" s="420"/>
      <c r="CP472" s="420"/>
      <c r="CQ472" s="420"/>
      <c r="CR472" s="420"/>
      <c r="CS472" s="420"/>
      <c r="CT472" s="420"/>
      <c r="CU472" s="420"/>
      <c r="CV472" s="420"/>
      <c r="CW472" s="420"/>
      <c r="CX472" s="420"/>
      <c r="CY472" s="420"/>
      <c r="CZ472" s="420"/>
    </row>
    <row r="473" s="419" customFormat="true" ht="25.15" customHeight="true" x14ac:dyDescent="0.2">
      <c r="A473" s="495"/>
      <c r="B473" s="495"/>
      <c r="C473" s="900" t="s">
        <v>622</v>
      </c>
      <c r="D473" s="899"/>
      <c r="E473" s="45">
        <v>-5.0146857620625256E-2</v>
      </c>
      <c r="F473" s="80"/>
      <c r="G473" s="80"/>
      <c r="H473" s="899" t="s">
        <v>540</v>
      </c>
      <c r="I473" s="899"/>
      <c r="J473" s="44">
        <v>5.1009708494231081E-2</v>
      </c>
      <c r="K473" s="80"/>
      <c r="L473" s="80"/>
      <c r="M473" s="899" t="s">
        <v>591</v>
      </c>
      <c r="N473" s="899"/>
      <c r="O473" s="43">
        <v>0.12811281741329633</v>
      </c>
      <c r="P473" s="80"/>
      <c r="Q473" s="80"/>
      <c r="R473" s="420"/>
      <c r="Y473" s="420"/>
      <c r="Z473" s="420"/>
      <c r="AA473" s="420"/>
      <c r="AB473" s="420"/>
      <c r="AC473" s="420"/>
      <c r="AD473" s="420"/>
      <c r="AE473" s="420"/>
      <c r="AF473" s="420"/>
      <c r="AG473" s="420"/>
      <c r="AH473" s="420"/>
      <c r="AI473" s="420"/>
      <c r="AJ473" s="420"/>
      <c r="AK473" s="420"/>
      <c r="AL473" s="420"/>
      <c r="AM473" s="420"/>
      <c r="AN473" s="420"/>
      <c r="AO473" s="420"/>
      <c r="AP473" s="420"/>
      <c r="AQ473" s="420"/>
      <c r="AR473" s="420"/>
      <c r="AS473" s="420"/>
      <c r="AT473" s="420"/>
      <c r="AU473" s="420"/>
      <c r="AV473" s="420"/>
      <c r="AW473" s="420"/>
      <c r="AX473" s="420"/>
      <c r="AY473" s="420"/>
      <c r="AZ473" s="420"/>
      <c r="BB473" s="495"/>
      <c r="BY473" s="420"/>
      <c r="BZ473" s="420"/>
      <c r="CA473" s="420"/>
      <c r="CB473" s="420"/>
      <c r="CC473" s="420"/>
      <c r="CD473" s="420"/>
      <c r="CE473" s="420"/>
      <c r="CF473" s="420"/>
      <c r="CG473" s="420"/>
      <c r="CH473" s="420"/>
      <c r="CI473" s="420"/>
      <c r="CJ473" s="420"/>
      <c r="CK473" s="420"/>
      <c r="CL473" s="420"/>
      <c r="CM473" s="420"/>
      <c r="CN473" s="420"/>
      <c r="CO473" s="420"/>
      <c r="CP473" s="420"/>
      <c r="CQ473" s="420"/>
      <c r="CR473" s="420"/>
      <c r="CS473" s="420"/>
      <c r="CT473" s="420"/>
      <c r="CU473" s="420"/>
      <c r="CV473" s="420"/>
      <c r="CW473" s="420"/>
      <c r="CX473" s="420"/>
      <c r="CY473" s="420"/>
      <c r="CZ473" s="420"/>
    </row>
    <row r="474" s="419" customFormat="true" ht="25.15" customHeight="true" x14ac:dyDescent="0.2">
      <c r="A474" s="495"/>
      <c r="B474" s="495"/>
      <c r="C474" s="900" t="s">
        <v>623</v>
      </c>
      <c r="D474" s="899"/>
      <c r="E474" s="45">
        <v>4.4229351346933503E-2</v>
      </c>
      <c r="F474" s="80"/>
      <c r="G474" s="80"/>
      <c r="H474" s="899" t="s">
        <v>624</v>
      </c>
      <c r="I474" s="899"/>
      <c r="J474" s="44">
        <v>4.8320419230899823E-2</v>
      </c>
      <c r="K474" s="80"/>
      <c r="L474" s="80"/>
      <c r="M474" s="899" t="s">
        <v>547</v>
      </c>
      <c r="N474" s="899"/>
      <c r="O474" s="43">
        <v>0.12754112389629027</v>
      </c>
      <c r="P474" s="80"/>
      <c r="Q474" s="80"/>
      <c r="R474" s="420"/>
      <c r="Y474" s="420"/>
      <c r="Z474" s="420"/>
      <c r="AA474" s="420"/>
      <c r="AB474" s="420"/>
      <c r="AC474" s="420"/>
      <c r="AD474" s="420"/>
      <c r="AE474" s="420"/>
      <c r="AF474" s="420"/>
      <c r="AG474" s="420"/>
      <c r="AH474" s="420"/>
      <c r="AI474" s="420"/>
      <c r="AJ474" s="420"/>
      <c r="AK474" s="420"/>
      <c r="AL474" s="420"/>
      <c r="AM474" s="420"/>
      <c r="AN474" s="420"/>
      <c r="AO474" s="420"/>
      <c r="AP474" s="420"/>
      <c r="AQ474" s="420"/>
      <c r="AR474" s="420"/>
      <c r="AS474" s="420"/>
      <c r="AT474" s="420"/>
      <c r="AU474" s="420"/>
      <c r="AV474" s="420"/>
      <c r="AW474" s="420"/>
      <c r="AX474" s="420"/>
      <c r="AY474" s="420"/>
      <c r="AZ474" s="420"/>
      <c r="BB474" s="495"/>
      <c r="BY474" s="420"/>
      <c r="BZ474" s="420"/>
      <c r="CA474" s="420"/>
      <c r="CB474" s="420"/>
      <c r="CC474" s="420"/>
      <c r="CD474" s="420"/>
      <c r="CE474" s="420"/>
      <c r="CF474" s="420"/>
      <c r="CG474" s="420"/>
      <c r="CH474" s="420"/>
      <c r="CI474" s="420"/>
      <c r="CJ474" s="420"/>
      <c r="CK474" s="420"/>
      <c r="CL474" s="420"/>
      <c r="CM474" s="420"/>
      <c r="CN474" s="420"/>
      <c r="CO474" s="420"/>
      <c r="CP474" s="420"/>
      <c r="CQ474" s="420"/>
      <c r="CR474" s="420"/>
      <c r="CS474" s="420"/>
      <c r="CT474" s="420"/>
      <c r="CU474" s="420"/>
      <c r="CV474" s="420"/>
      <c r="CW474" s="420"/>
      <c r="CX474" s="420"/>
      <c r="CY474" s="420"/>
      <c r="CZ474" s="420"/>
    </row>
    <row r="475" s="419" customFormat="true" ht="25.15" customHeight="true" x14ac:dyDescent="0.2">
      <c r="A475" s="495"/>
      <c r="B475" s="495"/>
      <c r="C475" s="900" t="s">
        <v>625</v>
      </c>
      <c r="D475" s="899"/>
      <c r="E475" s="45">
        <v>4.3312379189156598E-2</v>
      </c>
      <c r="F475" s="80"/>
      <c r="G475" s="80"/>
      <c r="H475" s="899" t="s">
        <v>615</v>
      </c>
      <c r="I475" s="899"/>
      <c r="J475" s="44">
        <v>4.8228469579272827E-2</v>
      </c>
      <c r="K475" s="80"/>
      <c r="L475" s="80"/>
      <c r="M475" s="899" t="s">
        <v>626</v>
      </c>
      <c r="N475" s="899"/>
      <c r="O475" s="43">
        <v>0.1250471852883461</v>
      </c>
      <c r="P475" s="80"/>
      <c r="Q475" s="80"/>
      <c r="R475" s="420"/>
      <c r="Y475" s="420"/>
      <c r="Z475" s="420"/>
      <c r="AA475" s="420"/>
      <c r="AB475" s="420"/>
      <c r="AC475" s="420"/>
      <c r="AD475" s="420"/>
      <c r="AE475" s="420"/>
      <c r="AF475" s="420"/>
      <c r="AG475" s="420"/>
      <c r="AH475" s="420"/>
      <c r="AI475" s="420"/>
      <c r="AJ475" s="420"/>
      <c r="AK475" s="420"/>
      <c r="AL475" s="420"/>
      <c r="AM475" s="420"/>
      <c r="AN475" s="420"/>
      <c r="AO475" s="420"/>
      <c r="AP475" s="420"/>
      <c r="AQ475" s="420"/>
      <c r="AR475" s="420"/>
      <c r="AS475" s="420"/>
      <c r="AT475" s="420"/>
      <c r="AU475" s="420"/>
      <c r="AV475" s="420"/>
      <c r="AW475" s="420"/>
      <c r="AX475" s="420"/>
      <c r="AY475" s="420"/>
      <c r="AZ475" s="420"/>
      <c r="BB475" s="495"/>
      <c r="BY475" s="420"/>
      <c r="BZ475" s="420"/>
      <c r="CA475" s="420"/>
      <c r="CB475" s="420"/>
      <c r="CC475" s="420"/>
      <c r="CD475" s="420"/>
      <c r="CE475" s="420"/>
      <c r="CF475" s="420"/>
      <c r="CG475" s="420"/>
      <c r="CH475" s="420"/>
      <c r="CI475" s="420"/>
      <c r="CJ475" s="420"/>
      <c r="CK475" s="420"/>
      <c r="CL475" s="420"/>
      <c r="CM475" s="420"/>
      <c r="CN475" s="420"/>
      <c r="CO475" s="420"/>
      <c r="CP475" s="420"/>
      <c r="CQ475" s="420"/>
      <c r="CR475" s="420"/>
      <c r="CS475" s="420"/>
      <c r="CT475" s="420"/>
      <c r="CU475" s="420"/>
      <c r="CV475" s="420"/>
      <c r="CW475" s="420"/>
      <c r="CX475" s="420"/>
      <c r="CY475" s="420"/>
      <c r="CZ475" s="420"/>
    </row>
    <row r="476" s="419" customFormat="true" ht="25.15" customHeight="true" x14ac:dyDescent="0.2">
      <c r="A476" s="495"/>
      <c r="B476" s="495"/>
      <c r="C476" s="900" t="s">
        <v>627</v>
      </c>
      <c r="D476" s="899"/>
      <c r="E476" s="45">
        <v>3.8477754159664583E-2</v>
      </c>
      <c r="F476" s="80"/>
      <c r="G476" s="80"/>
      <c r="H476" s="899" t="s">
        <v>617</v>
      </c>
      <c r="I476" s="899"/>
      <c r="J476" s="44">
        <v>-4.6539489085200024E-2</v>
      </c>
      <c r="K476" s="80"/>
      <c r="L476" s="80"/>
      <c r="M476" s="899" t="s">
        <v>549</v>
      </c>
      <c r="N476" s="899"/>
      <c r="O476" s="43">
        <v>0.12323634373304272</v>
      </c>
      <c r="P476" s="80"/>
      <c r="Q476" s="80"/>
      <c r="R476" s="420"/>
      <c r="Y476" s="420"/>
      <c r="Z476" s="420"/>
      <c r="AA476" s="420"/>
      <c r="AB476" s="420"/>
      <c r="AC476" s="420"/>
      <c r="AD476" s="420"/>
      <c r="AE476" s="420"/>
      <c r="AF476" s="420"/>
      <c r="AG476" s="420"/>
      <c r="AH476" s="420"/>
      <c r="AI476" s="420"/>
      <c r="AJ476" s="420"/>
      <c r="AK476" s="420"/>
      <c r="AL476" s="420"/>
      <c r="AM476" s="420"/>
      <c r="AN476" s="420"/>
      <c r="AO476" s="420"/>
      <c r="AP476" s="420"/>
      <c r="AQ476" s="420"/>
      <c r="AR476" s="420"/>
      <c r="AS476" s="420"/>
      <c r="AT476" s="420"/>
      <c r="AU476" s="420"/>
      <c r="AV476" s="420"/>
      <c r="AW476" s="420"/>
      <c r="AX476" s="420"/>
      <c r="AY476" s="420"/>
      <c r="AZ476" s="420"/>
      <c r="BB476" s="495"/>
      <c r="BY476" s="420"/>
      <c r="BZ476" s="420"/>
      <c r="CA476" s="420"/>
      <c r="CB476" s="420"/>
      <c r="CC476" s="420"/>
      <c r="CD476" s="420"/>
      <c r="CE476" s="420"/>
      <c r="CF476" s="420"/>
      <c r="CG476" s="420"/>
      <c r="CH476" s="420"/>
      <c r="CI476" s="420"/>
      <c r="CJ476" s="420"/>
      <c r="CK476" s="420"/>
      <c r="CL476" s="420"/>
      <c r="CM476" s="420"/>
      <c r="CN476" s="420"/>
      <c r="CO476" s="420"/>
      <c r="CP476" s="420"/>
      <c r="CQ476" s="420"/>
      <c r="CR476" s="420"/>
      <c r="CS476" s="420"/>
      <c r="CT476" s="420"/>
      <c r="CU476" s="420"/>
      <c r="CV476" s="420"/>
      <c r="CW476" s="420"/>
      <c r="CX476" s="420"/>
      <c r="CY476" s="420"/>
      <c r="CZ476" s="420"/>
    </row>
    <row r="477" s="419" customFormat="true" ht="25.15" customHeight="true" x14ac:dyDescent="0.2">
      <c r="A477" s="495"/>
      <c r="B477" s="495"/>
      <c r="C477" s="900" t="s">
        <v>628</v>
      </c>
      <c r="D477" s="899"/>
      <c r="E477" s="45">
        <v>3.4033848488289088E-2</v>
      </c>
      <c r="F477" s="80"/>
      <c r="G477" s="80"/>
      <c r="H477" s="899" t="s">
        <v>622</v>
      </c>
      <c r="I477" s="899"/>
      <c r="J477" s="44">
        <v>-4.6019835913605485E-2</v>
      </c>
      <c r="K477" s="80"/>
      <c r="L477" s="80"/>
      <c r="M477" s="899" t="s">
        <v>629</v>
      </c>
      <c r="N477" s="899"/>
      <c r="O477" s="43">
        <v>0.11931413276757037</v>
      </c>
      <c r="P477" s="80"/>
      <c r="Q477" s="80"/>
      <c r="R477" s="420"/>
      <c r="Y477" s="420"/>
      <c r="Z477" s="420"/>
      <c r="AA477" s="420"/>
      <c r="AB477" s="420"/>
      <c r="AC477" s="420"/>
      <c r="AD477" s="420"/>
      <c r="AE477" s="420"/>
      <c r="AF477" s="420"/>
      <c r="AG477" s="420"/>
      <c r="AH477" s="420"/>
      <c r="AI477" s="420"/>
      <c r="AJ477" s="420"/>
      <c r="AK477" s="420"/>
      <c r="AL477" s="420"/>
      <c r="AM477" s="420"/>
      <c r="AN477" s="420"/>
      <c r="AO477" s="420"/>
      <c r="AP477" s="420"/>
      <c r="AQ477" s="420"/>
      <c r="AR477" s="420"/>
      <c r="AS477" s="420"/>
      <c r="AT477" s="420"/>
      <c r="AU477" s="420"/>
      <c r="AV477" s="420"/>
      <c r="AW477" s="420"/>
      <c r="AX477" s="420"/>
      <c r="AY477" s="420"/>
      <c r="AZ477" s="420"/>
      <c r="BB477" s="495"/>
      <c r="BY477" s="420"/>
      <c r="BZ477" s="420"/>
      <c r="CA477" s="420"/>
      <c r="CB477" s="420"/>
      <c r="CC477" s="420"/>
      <c r="CD477" s="420"/>
      <c r="CE477" s="420"/>
      <c r="CF477" s="420"/>
      <c r="CG477" s="420"/>
      <c r="CH477" s="420"/>
      <c r="CI477" s="420"/>
      <c r="CJ477" s="420"/>
      <c r="CK477" s="420"/>
      <c r="CL477" s="420"/>
      <c r="CM477" s="420"/>
      <c r="CN477" s="420"/>
      <c r="CO477" s="420"/>
      <c r="CP477" s="420"/>
      <c r="CQ477" s="420"/>
      <c r="CR477" s="420"/>
      <c r="CS477" s="420"/>
      <c r="CT477" s="420"/>
      <c r="CU477" s="420"/>
      <c r="CV477" s="420"/>
      <c r="CW477" s="420"/>
      <c r="CX477" s="420"/>
      <c r="CY477" s="420"/>
      <c r="CZ477" s="420"/>
    </row>
    <row r="478" s="419" customFormat="true" ht="25.15" customHeight="true" x14ac:dyDescent="0.2">
      <c r="A478" s="495"/>
      <c r="B478" s="495"/>
      <c r="C478" s="900" t="s">
        <v>613</v>
      </c>
      <c r="D478" s="899"/>
      <c r="E478" s="45">
        <v>-3.1989854947050679E-2</v>
      </c>
      <c r="F478" s="80"/>
      <c r="G478" s="80"/>
      <c r="H478" s="899" t="s">
        <v>594</v>
      </c>
      <c r="I478" s="899"/>
      <c r="J478" s="44">
        <v>-4.5410983186295877E-2</v>
      </c>
      <c r="K478" s="80"/>
      <c r="L478" s="80"/>
      <c r="M478" s="899" t="s">
        <v>568</v>
      </c>
      <c r="N478" s="899"/>
      <c r="O478" s="43">
        <v>-0.11868408346263501</v>
      </c>
      <c r="P478" s="80"/>
      <c r="Q478" s="80"/>
      <c r="R478" s="420"/>
      <c r="Y478" s="420"/>
      <c r="Z478" s="420"/>
      <c r="AA478" s="420"/>
      <c r="AB478" s="420"/>
      <c r="AC478" s="420"/>
      <c r="AD478" s="420"/>
      <c r="AE478" s="420"/>
      <c r="AF478" s="420"/>
      <c r="AG478" s="420"/>
      <c r="AH478" s="420"/>
      <c r="AI478" s="420"/>
      <c r="AJ478" s="420"/>
      <c r="AK478" s="420"/>
      <c r="AL478" s="420"/>
      <c r="AM478" s="420"/>
      <c r="AN478" s="420"/>
      <c r="AO478" s="420"/>
      <c r="AP478" s="420"/>
      <c r="AQ478" s="420"/>
      <c r="AR478" s="420"/>
      <c r="AS478" s="420"/>
      <c r="AT478" s="420"/>
      <c r="AU478" s="420"/>
      <c r="AV478" s="420"/>
      <c r="AW478" s="420"/>
      <c r="AX478" s="420"/>
      <c r="AY478" s="420"/>
      <c r="AZ478" s="420"/>
      <c r="BB478" s="495"/>
      <c r="BY478" s="420"/>
      <c r="BZ478" s="420"/>
      <c r="CA478" s="420"/>
      <c r="CB478" s="420"/>
      <c r="CC478" s="420"/>
      <c r="CD478" s="420"/>
      <c r="CE478" s="420"/>
      <c r="CF478" s="420"/>
      <c r="CG478" s="420"/>
      <c r="CH478" s="420"/>
      <c r="CI478" s="420"/>
      <c r="CJ478" s="420"/>
      <c r="CK478" s="420"/>
      <c r="CL478" s="420"/>
      <c r="CM478" s="420"/>
      <c r="CN478" s="420"/>
      <c r="CO478" s="420"/>
      <c r="CP478" s="420"/>
      <c r="CQ478" s="420"/>
      <c r="CR478" s="420"/>
      <c r="CS478" s="420"/>
      <c r="CT478" s="420"/>
      <c r="CU478" s="420"/>
      <c r="CV478" s="420"/>
      <c r="CW478" s="420"/>
      <c r="CX478" s="420"/>
      <c r="CY478" s="420"/>
      <c r="CZ478" s="420"/>
    </row>
    <row r="479" s="419" customFormat="true" ht="25.15" customHeight="true" x14ac:dyDescent="0.2">
      <c r="A479" s="495"/>
      <c r="B479" s="495"/>
      <c r="C479" s="900" t="s">
        <v>630</v>
      </c>
      <c r="D479" s="899"/>
      <c r="E479" s="45">
        <v>2.9887239367096936E-2</v>
      </c>
      <c r="F479" s="80"/>
      <c r="G479" s="80"/>
      <c r="H479" s="899" t="s">
        <v>623</v>
      </c>
      <c r="I479" s="899"/>
      <c r="J479" s="44">
        <v>4.5336771133757198E-2</v>
      </c>
      <c r="K479" s="80"/>
      <c r="L479" s="80"/>
      <c r="M479" s="899" t="s">
        <v>631</v>
      </c>
      <c r="N479" s="899"/>
      <c r="O479" s="43">
        <v>0.11675025981901212</v>
      </c>
      <c r="P479" s="80"/>
      <c r="Q479" s="80"/>
      <c r="R479" s="420"/>
      <c r="Y479" s="420"/>
      <c r="Z479" s="420"/>
      <c r="AA479" s="420"/>
      <c r="AB479" s="420"/>
      <c r="AC479" s="420"/>
      <c r="AD479" s="420"/>
      <c r="AE479" s="420"/>
      <c r="AF479" s="420"/>
      <c r="AG479" s="420"/>
      <c r="AH479" s="420"/>
      <c r="AI479" s="420"/>
      <c r="AJ479" s="420"/>
      <c r="AK479" s="420"/>
      <c r="AL479" s="420"/>
      <c r="AM479" s="420"/>
      <c r="AN479" s="420"/>
      <c r="AO479" s="420"/>
      <c r="AP479" s="420"/>
      <c r="AQ479" s="420"/>
      <c r="AR479" s="420"/>
      <c r="AS479" s="420"/>
      <c r="AT479" s="420"/>
      <c r="AU479" s="420"/>
      <c r="AV479" s="420"/>
      <c r="AW479" s="420"/>
      <c r="AX479" s="420"/>
      <c r="AY479" s="420"/>
      <c r="AZ479" s="420"/>
      <c r="BB479" s="495"/>
      <c r="BY479" s="420"/>
      <c r="BZ479" s="420"/>
      <c r="CA479" s="420"/>
      <c r="CB479" s="420"/>
      <c r="CC479" s="420"/>
      <c r="CD479" s="420"/>
      <c r="CE479" s="420"/>
      <c r="CF479" s="420"/>
      <c r="CG479" s="420"/>
      <c r="CH479" s="420"/>
      <c r="CI479" s="420"/>
      <c r="CJ479" s="420"/>
      <c r="CK479" s="420"/>
      <c r="CL479" s="420"/>
      <c r="CM479" s="420"/>
      <c r="CN479" s="420"/>
      <c r="CO479" s="420"/>
      <c r="CP479" s="420"/>
      <c r="CQ479" s="420"/>
      <c r="CR479" s="420"/>
      <c r="CS479" s="420"/>
      <c r="CT479" s="420"/>
      <c r="CU479" s="420"/>
      <c r="CV479" s="420"/>
      <c r="CW479" s="420"/>
      <c r="CX479" s="420"/>
      <c r="CY479" s="420"/>
      <c r="CZ479" s="420"/>
    </row>
    <row r="480" s="419" customFormat="true" ht="25.15" customHeight="true" x14ac:dyDescent="0.2">
      <c r="A480" s="495"/>
      <c r="B480" s="495"/>
      <c r="C480" s="900" t="s">
        <v>619</v>
      </c>
      <c r="D480" s="899"/>
      <c r="E480" s="45">
        <v>-2.7815002695374735E-2</v>
      </c>
      <c r="F480" s="80"/>
      <c r="G480" s="80"/>
      <c r="H480" s="899" t="s">
        <v>612</v>
      </c>
      <c r="I480" s="899"/>
      <c r="J480" s="44">
        <v>4.4225968206117246E-2</v>
      </c>
      <c r="K480" s="80"/>
      <c r="L480" s="80"/>
      <c r="M480" s="899" t="s">
        <v>632</v>
      </c>
      <c r="N480" s="899"/>
      <c r="O480" s="43">
        <v>0.11640288271639922</v>
      </c>
      <c r="P480" s="80"/>
      <c r="Q480" s="80"/>
      <c r="R480" s="420"/>
      <c r="Y480" s="420"/>
      <c r="Z480" s="420"/>
      <c r="AA480" s="420"/>
      <c r="AB480" s="420"/>
      <c r="AC480" s="420"/>
      <c r="AD480" s="420"/>
      <c r="AE480" s="420"/>
      <c r="AF480" s="420"/>
      <c r="AG480" s="420"/>
      <c r="AH480" s="420"/>
      <c r="AI480" s="420"/>
      <c r="AJ480" s="420"/>
      <c r="AK480" s="420"/>
      <c r="AL480" s="420"/>
      <c r="AM480" s="420"/>
      <c r="AN480" s="420"/>
      <c r="AO480" s="420"/>
      <c r="AP480" s="420"/>
      <c r="AQ480" s="420"/>
      <c r="AR480" s="420"/>
      <c r="AS480" s="420"/>
      <c r="AT480" s="420"/>
      <c r="AU480" s="420"/>
      <c r="AV480" s="420"/>
      <c r="AW480" s="420"/>
      <c r="AX480" s="420"/>
      <c r="AY480" s="420"/>
      <c r="AZ480" s="420"/>
      <c r="BB480" s="495"/>
      <c r="BY480" s="420"/>
      <c r="BZ480" s="420"/>
      <c r="CA480" s="420"/>
      <c r="CB480" s="420"/>
      <c r="CC480" s="420"/>
      <c r="CD480" s="420"/>
      <c r="CE480" s="420"/>
      <c r="CF480" s="420"/>
      <c r="CG480" s="420"/>
      <c r="CH480" s="420"/>
      <c r="CI480" s="420"/>
      <c r="CJ480" s="420"/>
      <c r="CK480" s="420"/>
      <c r="CL480" s="420"/>
      <c r="CM480" s="420"/>
      <c r="CN480" s="420"/>
      <c r="CO480" s="420"/>
      <c r="CP480" s="420"/>
      <c r="CQ480" s="420"/>
      <c r="CR480" s="420"/>
      <c r="CS480" s="420"/>
      <c r="CT480" s="420"/>
      <c r="CU480" s="420"/>
      <c r="CV480" s="420"/>
      <c r="CW480" s="420"/>
      <c r="CX480" s="420"/>
      <c r="CY480" s="420"/>
      <c r="CZ480" s="420"/>
    </row>
    <row r="481" s="419" customFormat="true" ht="25.15" customHeight="true" x14ac:dyDescent="0.2">
      <c r="A481" s="495"/>
      <c r="B481" s="495"/>
      <c r="C481" s="900" t="s">
        <v>633</v>
      </c>
      <c r="D481" s="899"/>
      <c r="E481" s="45">
        <v>-2.5058368782388544E-2</v>
      </c>
      <c r="F481" s="80"/>
      <c r="G481" s="80"/>
      <c r="H481" s="899" t="s">
        <v>619</v>
      </c>
      <c r="I481" s="899"/>
      <c r="J481" s="44">
        <v>-4.3981013776820219E-2</v>
      </c>
      <c r="K481" s="80"/>
      <c r="L481" s="80"/>
      <c r="M481" s="899" t="s">
        <v>595</v>
      </c>
      <c r="N481" s="899"/>
      <c r="O481" s="43">
        <v>0.11539932315330585</v>
      </c>
      <c r="P481" s="80"/>
      <c r="Q481" s="80"/>
      <c r="R481" s="420"/>
      <c r="Y481" s="420"/>
      <c r="Z481" s="420"/>
      <c r="AA481" s="420"/>
      <c r="AB481" s="420"/>
      <c r="AC481" s="420"/>
      <c r="AD481" s="420"/>
      <c r="AE481" s="420"/>
      <c r="AF481" s="420"/>
      <c r="AG481" s="420"/>
      <c r="AH481" s="420"/>
      <c r="AI481" s="420"/>
      <c r="AJ481" s="420"/>
      <c r="AK481" s="420"/>
      <c r="AL481" s="420"/>
      <c r="AM481" s="420"/>
      <c r="AN481" s="420"/>
      <c r="AO481" s="420"/>
      <c r="AP481" s="420"/>
      <c r="AQ481" s="420"/>
      <c r="AR481" s="420"/>
      <c r="AS481" s="420"/>
      <c r="AT481" s="420"/>
      <c r="AU481" s="420"/>
      <c r="AV481" s="420"/>
      <c r="AW481" s="420"/>
      <c r="AX481" s="420"/>
      <c r="AY481" s="420"/>
      <c r="AZ481" s="420"/>
      <c r="BB481" s="495"/>
      <c r="BY481" s="420"/>
      <c r="BZ481" s="420"/>
      <c r="CA481" s="420"/>
      <c r="CB481" s="420"/>
      <c r="CC481" s="420"/>
      <c r="CD481" s="420"/>
      <c r="CE481" s="420"/>
      <c r="CF481" s="420"/>
      <c r="CG481" s="420"/>
      <c r="CH481" s="420"/>
      <c r="CI481" s="420"/>
      <c r="CJ481" s="420"/>
      <c r="CK481" s="420"/>
      <c r="CL481" s="420"/>
      <c r="CM481" s="420"/>
      <c r="CN481" s="420"/>
      <c r="CO481" s="420"/>
      <c r="CP481" s="420"/>
      <c r="CQ481" s="420"/>
      <c r="CR481" s="420"/>
      <c r="CS481" s="420"/>
      <c r="CT481" s="420"/>
      <c r="CU481" s="420"/>
      <c r="CV481" s="420"/>
      <c r="CW481" s="420"/>
      <c r="CX481" s="420"/>
      <c r="CY481" s="420"/>
      <c r="CZ481" s="420"/>
    </row>
    <row r="482" s="419" customFormat="true" ht="25.15" customHeight="true" x14ac:dyDescent="0.2">
      <c r="A482" s="495"/>
      <c r="B482" s="495"/>
      <c r="C482" s="900" t="s">
        <v>634</v>
      </c>
      <c r="D482" s="899"/>
      <c r="E482" s="45">
        <v>-2.1043381838132494E-2</v>
      </c>
      <c r="F482" s="80"/>
      <c r="G482" s="80"/>
      <c r="H482" s="899" t="s">
        <v>627</v>
      </c>
      <c r="I482" s="899"/>
      <c r="J482" s="44">
        <v>4.2599402705569334E-2</v>
      </c>
      <c r="K482" s="80"/>
      <c r="L482" s="80"/>
      <c r="M482" s="899" t="s">
        <v>599</v>
      </c>
      <c r="N482" s="899"/>
      <c r="O482" s="43">
        <v>0.1121936460551876</v>
      </c>
      <c r="P482" s="80"/>
      <c r="Q482" s="80"/>
      <c r="R482" s="420"/>
      <c r="Y482" s="420"/>
      <c r="Z482" s="420"/>
      <c r="AA482" s="420"/>
      <c r="AB482" s="420"/>
      <c r="AC482" s="420"/>
      <c r="AD482" s="420"/>
      <c r="AE482" s="420"/>
      <c r="AF482" s="420"/>
      <c r="AG482" s="420"/>
      <c r="AH482" s="420"/>
      <c r="AI482" s="420"/>
      <c r="AJ482" s="420"/>
      <c r="AK482" s="420"/>
      <c r="AL482" s="420"/>
      <c r="AM482" s="420"/>
      <c r="AN482" s="420"/>
      <c r="AO482" s="420"/>
      <c r="AP482" s="420"/>
      <c r="AQ482" s="420"/>
      <c r="AR482" s="420"/>
      <c r="AS482" s="420"/>
      <c r="AT482" s="420"/>
      <c r="AU482" s="420"/>
      <c r="AV482" s="420"/>
      <c r="AW482" s="420"/>
      <c r="AX482" s="420"/>
      <c r="AY482" s="420"/>
      <c r="AZ482" s="420"/>
      <c r="BB482" s="495"/>
      <c r="BY482" s="420"/>
      <c r="BZ482" s="420"/>
      <c r="CA482" s="420"/>
      <c r="CB482" s="420"/>
      <c r="CC482" s="420"/>
      <c r="CD482" s="420"/>
      <c r="CE482" s="420"/>
      <c r="CF482" s="420"/>
      <c r="CG482" s="420"/>
      <c r="CH482" s="420"/>
      <c r="CI482" s="420"/>
      <c r="CJ482" s="420"/>
      <c r="CK482" s="420"/>
      <c r="CL482" s="420"/>
      <c r="CM482" s="420"/>
      <c r="CN482" s="420"/>
      <c r="CO482" s="420"/>
      <c r="CP482" s="420"/>
      <c r="CQ482" s="420"/>
      <c r="CR482" s="420"/>
      <c r="CS482" s="420"/>
      <c r="CT482" s="420"/>
      <c r="CU482" s="420"/>
      <c r="CV482" s="420"/>
      <c r="CW482" s="420"/>
      <c r="CX482" s="420"/>
      <c r="CY482" s="420"/>
      <c r="CZ482" s="420"/>
    </row>
    <row r="483" s="419" customFormat="true" ht="25.15" customHeight="true" x14ac:dyDescent="0.2">
      <c r="A483" s="495"/>
      <c r="B483" s="495"/>
      <c r="C483" s="900" t="s">
        <v>635</v>
      </c>
      <c r="D483" s="899"/>
      <c r="E483" s="45">
        <v>-2.0826787570353542E-2</v>
      </c>
      <c r="F483" s="80"/>
      <c r="G483" s="80"/>
      <c r="H483" s="899" t="s">
        <v>636</v>
      </c>
      <c r="I483" s="899"/>
      <c r="J483" s="44">
        <v>4.170926697596803E-2</v>
      </c>
      <c r="K483" s="80"/>
      <c r="L483" s="80"/>
      <c r="M483" s="899" t="s">
        <v>614</v>
      </c>
      <c r="N483" s="899"/>
      <c r="O483" s="43">
        <v>0.11140987886736591</v>
      </c>
      <c r="P483" s="80"/>
      <c r="Q483" s="80"/>
      <c r="R483" s="420"/>
      <c r="Y483" s="420"/>
      <c r="Z483" s="420"/>
      <c r="AA483" s="420"/>
      <c r="AB483" s="420"/>
      <c r="AC483" s="420"/>
      <c r="AD483" s="420"/>
      <c r="AE483" s="420"/>
      <c r="AF483" s="420"/>
      <c r="AG483" s="420"/>
      <c r="AH483" s="420"/>
      <c r="AI483" s="420"/>
      <c r="AJ483" s="420"/>
      <c r="AK483" s="420"/>
      <c r="AL483" s="420"/>
      <c r="AM483" s="420"/>
      <c r="AN483" s="420"/>
      <c r="AO483" s="420"/>
      <c r="AP483" s="420"/>
      <c r="AQ483" s="420"/>
      <c r="AR483" s="420"/>
      <c r="AS483" s="420"/>
      <c r="AT483" s="420"/>
      <c r="AU483" s="420"/>
      <c r="AV483" s="420"/>
      <c r="AW483" s="420"/>
      <c r="AX483" s="420"/>
      <c r="AY483" s="420"/>
      <c r="AZ483" s="420"/>
      <c r="BB483" s="495"/>
      <c r="BY483" s="420"/>
      <c r="BZ483" s="420"/>
      <c r="CA483" s="420"/>
      <c r="CB483" s="420"/>
      <c r="CC483" s="420"/>
      <c r="CD483" s="420"/>
      <c r="CE483" s="420"/>
      <c r="CF483" s="420"/>
      <c r="CG483" s="420"/>
      <c r="CH483" s="420"/>
      <c r="CI483" s="420"/>
      <c r="CJ483" s="420"/>
      <c r="CK483" s="420"/>
      <c r="CL483" s="420"/>
      <c r="CM483" s="420"/>
      <c r="CN483" s="420"/>
      <c r="CO483" s="420"/>
      <c r="CP483" s="420"/>
      <c r="CQ483" s="420"/>
      <c r="CR483" s="420"/>
      <c r="CS483" s="420"/>
      <c r="CT483" s="420"/>
      <c r="CU483" s="420"/>
      <c r="CV483" s="420"/>
      <c r="CW483" s="420"/>
      <c r="CX483" s="420"/>
      <c r="CY483" s="420"/>
      <c r="CZ483" s="420"/>
    </row>
    <row r="484" s="419" customFormat="true" ht="25.15" customHeight="true" x14ac:dyDescent="0.2">
      <c r="A484" s="495"/>
      <c r="B484" s="495"/>
      <c r="C484" s="900" t="s">
        <v>637</v>
      </c>
      <c r="D484" s="899"/>
      <c r="E484" s="45">
        <v>-2.0058011322241873E-2</v>
      </c>
      <c r="F484" s="80"/>
      <c r="G484" s="80"/>
      <c r="H484" s="899" t="s">
        <v>634</v>
      </c>
      <c r="I484" s="899"/>
      <c r="J484" s="44">
        <v>-4.1358455444504248E-2</v>
      </c>
      <c r="K484" s="80"/>
      <c r="L484" s="80"/>
      <c r="M484" s="899" t="s">
        <v>597</v>
      </c>
      <c r="N484" s="899"/>
      <c r="O484" s="43">
        <v>0.10933002450355064</v>
      </c>
      <c r="P484" s="80"/>
      <c r="Q484" s="80"/>
      <c r="R484" s="420"/>
      <c r="Y484" s="420"/>
      <c r="Z484" s="420"/>
      <c r="AA484" s="420"/>
      <c r="AB484" s="420"/>
      <c r="AC484" s="420"/>
      <c r="AD484" s="420"/>
      <c r="AE484" s="420"/>
      <c r="AF484" s="420"/>
      <c r="AG484" s="420"/>
      <c r="AH484" s="420"/>
      <c r="AI484" s="420"/>
      <c r="AJ484" s="420"/>
      <c r="AK484" s="420"/>
      <c r="AL484" s="420"/>
      <c r="AM484" s="420"/>
      <c r="AN484" s="420"/>
      <c r="AO484" s="420"/>
      <c r="AP484" s="420"/>
      <c r="AQ484" s="420"/>
      <c r="AR484" s="420"/>
      <c r="AS484" s="420"/>
      <c r="AT484" s="420"/>
      <c r="AU484" s="420"/>
      <c r="AV484" s="420"/>
      <c r="AW484" s="420"/>
      <c r="AX484" s="420"/>
      <c r="AY484" s="420"/>
      <c r="AZ484" s="420"/>
      <c r="BB484" s="495"/>
      <c r="BY484" s="420"/>
      <c r="BZ484" s="420"/>
      <c r="CA484" s="420"/>
      <c r="CB484" s="420"/>
      <c r="CC484" s="420"/>
      <c r="CD484" s="420"/>
      <c r="CE484" s="420"/>
      <c r="CF484" s="420"/>
      <c r="CG484" s="420"/>
      <c r="CH484" s="420"/>
      <c r="CI484" s="420"/>
      <c r="CJ484" s="420"/>
      <c r="CK484" s="420"/>
      <c r="CL484" s="420"/>
      <c r="CM484" s="420"/>
      <c r="CN484" s="420"/>
      <c r="CO484" s="420"/>
      <c r="CP484" s="420"/>
      <c r="CQ484" s="420"/>
      <c r="CR484" s="420"/>
      <c r="CS484" s="420"/>
      <c r="CT484" s="420"/>
      <c r="CU484" s="420"/>
      <c r="CV484" s="420"/>
      <c r="CW484" s="420"/>
      <c r="CX484" s="420"/>
      <c r="CY484" s="420"/>
      <c r="CZ484" s="420"/>
    </row>
    <row r="485" s="419" customFormat="true" ht="25.15" customHeight="true" x14ac:dyDescent="0.2">
      <c r="A485" s="495"/>
      <c r="B485" s="495"/>
      <c r="C485" s="900" t="s">
        <v>638</v>
      </c>
      <c r="D485" s="899"/>
      <c r="E485" s="45">
        <v>-1.9737611028382694E-2</v>
      </c>
      <c r="F485" s="80"/>
      <c r="G485" s="80"/>
      <c r="H485" s="899" t="s">
        <v>621</v>
      </c>
      <c r="I485" s="899"/>
      <c r="J485" s="44">
        <v>3.9150048130016928E-2</v>
      </c>
      <c r="K485" s="80"/>
      <c r="L485" s="80"/>
      <c r="M485" s="899" t="s">
        <v>598</v>
      </c>
      <c r="N485" s="899"/>
      <c r="O485" s="43">
        <v>0.10924624805674242</v>
      </c>
      <c r="P485" s="80"/>
      <c r="Q485" s="80"/>
      <c r="R485" s="420"/>
      <c r="Y485" s="420"/>
      <c r="Z485" s="420"/>
      <c r="AA485" s="420"/>
      <c r="AB485" s="420"/>
      <c r="AC485" s="420"/>
      <c r="AD485" s="420"/>
      <c r="AE485" s="420"/>
      <c r="AF485" s="420"/>
      <c r="AG485" s="420"/>
      <c r="AH485" s="420"/>
      <c r="AI485" s="420"/>
      <c r="AJ485" s="420"/>
      <c r="AK485" s="420"/>
      <c r="AL485" s="420"/>
      <c r="AM485" s="420"/>
      <c r="AN485" s="420"/>
      <c r="AO485" s="420"/>
      <c r="AP485" s="420"/>
      <c r="AQ485" s="420"/>
      <c r="AR485" s="420"/>
      <c r="AS485" s="420"/>
      <c r="AT485" s="420"/>
      <c r="AU485" s="420"/>
      <c r="AV485" s="420"/>
      <c r="AW485" s="420"/>
      <c r="AX485" s="420"/>
      <c r="AY485" s="420"/>
      <c r="AZ485" s="420"/>
      <c r="BB485" s="495"/>
      <c r="BY485" s="420"/>
      <c r="BZ485" s="420"/>
      <c r="CA485" s="420"/>
      <c r="CB485" s="420"/>
      <c r="CC485" s="420"/>
      <c r="CD485" s="420"/>
      <c r="CE485" s="420"/>
      <c r="CF485" s="420"/>
      <c r="CG485" s="420"/>
      <c r="CH485" s="420"/>
      <c r="CI485" s="420"/>
      <c r="CJ485" s="420"/>
      <c r="CK485" s="420"/>
      <c r="CL485" s="420"/>
      <c r="CM485" s="420"/>
      <c r="CN485" s="420"/>
      <c r="CO485" s="420"/>
      <c r="CP485" s="420"/>
      <c r="CQ485" s="420"/>
      <c r="CR485" s="420"/>
      <c r="CS485" s="420"/>
      <c r="CT485" s="420"/>
      <c r="CU485" s="420"/>
      <c r="CV485" s="420"/>
      <c r="CW485" s="420"/>
      <c r="CX485" s="420"/>
      <c r="CY485" s="420"/>
      <c r="CZ485" s="420"/>
    </row>
    <row r="486" s="419" customFormat="true" ht="25.15" customHeight="true" x14ac:dyDescent="0.2">
      <c r="A486" s="495"/>
      <c r="B486" s="495"/>
      <c r="C486" s="900" t="s">
        <v>639</v>
      </c>
      <c r="D486" s="899"/>
      <c r="E486" s="45">
        <v>1.8053159204050456E-2</v>
      </c>
      <c r="F486" s="80"/>
      <c r="G486" s="80"/>
      <c r="H486" s="899" t="s">
        <v>640</v>
      </c>
      <c r="I486" s="899"/>
      <c r="J486" s="44">
        <v>-3.8430465827376248E-2</v>
      </c>
      <c r="K486" s="80"/>
      <c r="L486" s="80"/>
      <c r="M486" s="899" t="s">
        <v>380</v>
      </c>
      <c r="N486" s="899"/>
      <c r="O486" s="43">
        <v>0.10617288927879177</v>
      </c>
      <c r="P486" s="80"/>
      <c r="Q486" s="80"/>
      <c r="R486" s="420"/>
      <c r="Y486" s="420"/>
      <c r="Z486" s="420"/>
      <c r="AA486" s="420"/>
      <c r="AB486" s="420"/>
      <c r="AC486" s="420"/>
      <c r="AD486" s="420"/>
      <c r="AE486" s="420"/>
      <c r="AF486" s="420"/>
      <c r="AG486" s="420"/>
      <c r="AH486" s="420"/>
      <c r="AI486" s="420"/>
      <c r="AJ486" s="420"/>
      <c r="AK486" s="420"/>
      <c r="AL486" s="420"/>
      <c r="AM486" s="420"/>
      <c r="AN486" s="420"/>
      <c r="AO486" s="420"/>
      <c r="AP486" s="420"/>
      <c r="AQ486" s="420"/>
      <c r="AR486" s="420"/>
      <c r="AS486" s="420"/>
      <c r="AT486" s="420"/>
      <c r="AU486" s="420"/>
      <c r="AV486" s="420"/>
      <c r="AW486" s="420"/>
      <c r="AX486" s="420"/>
      <c r="AY486" s="420"/>
      <c r="AZ486" s="420"/>
      <c r="BB486" s="495"/>
      <c r="BY486" s="420"/>
      <c r="BZ486" s="420"/>
      <c r="CA486" s="420"/>
      <c r="CB486" s="420"/>
      <c r="CC486" s="420"/>
      <c r="CD486" s="420"/>
      <c r="CE486" s="420"/>
      <c r="CF486" s="420"/>
      <c r="CG486" s="420"/>
      <c r="CH486" s="420"/>
      <c r="CI486" s="420"/>
      <c r="CJ486" s="420"/>
      <c r="CK486" s="420"/>
      <c r="CL486" s="420"/>
      <c r="CM486" s="420"/>
      <c r="CN486" s="420"/>
      <c r="CO486" s="420"/>
      <c r="CP486" s="420"/>
      <c r="CQ486" s="420"/>
      <c r="CR486" s="420"/>
      <c r="CS486" s="420"/>
      <c r="CT486" s="420"/>
      <c r="CU486" s="420"/>
      <c r="CV486" s="420"/>
      <c r="CW486" s="420"/>
      <c r="CX486" s="420"/>
      <c r="CY486" s="420"/>
      <c r="CZ486" s="420"/>
    </row>
    <row r="487" s="419" customFormat="true" ht="25.15" customHeight="true" x14ac:dyDescent="0.2">
      <c r="A487" s="495"/>
      <c r="B487" s="495"/>
      <c r="C487" s="900" t="s">
        <v>641</v>
      </c>
      <c r="D487" s="899"/>
      <c r="E487" s="45">
        <v>-1.7226661637276517E-2</v>
      </c>
      <c r="F487" s="80"/>
      <c r="G487" s="80"/>
      <c r="H487" s="899" t="s">
        <v>642</v>
      </c>
      <c r="I487" s="899"/>
      <c r="J487" s="44">
        <v>3.683777636205645E-2</v>
      </c>
      <c r="K487" s="80"/>
      <c r="L487" s="80"/>
      <c r="M487" s="899" t="s">
        <v>643</v>
      </c>
      <c r="N487" s="899"/>
      <c r="O487" s="43">
        <v>0.10379461487009989</v>
      </c>
      <c r="P487" s="80"/>
      <c r="Q487" s="80"/>
      <c r="R487" s="420"/>
      <c r="Y487" s="420"/>
      <c r="Z487" s="420"/>
      <c r="AA487" s="420"/>
      <c r="AB487" s="420"/>
      <c r="AC487" s="420"/>
      <c r="AD487" s="420"/>
      <c r="AE487" s="420"/>
      <c r="AF487" s="420"/>
      <c r="AG487" s="420"/>
      <c r="AH487" s="420"/>
      <c r="AI487" s="420"/>
      <c r="AJ487" s="420"/>
      <c r="AK487" s="420"/>
      <c r="AL487" s="420"/>
      <c r="AM487" s="420"/>
      <c r="AN487" s="420"/>
      <c r="AO487" s="420"/>
      <c r="AP487" s="420"/>
      <c r="AQ487" s="420"/>
      <c r="AR487" s="420"/>
      <c r="AS487" s="420"/>
      <c r="AT487" s="420"/>
      <c r="AU487" s="420"/>
      <c r="AV487" s="420"/>
      <c r="AW487" s="420"/>
      <c r="AX487" s="420"/>
      <c r="AY487" s="420"/>
      <c r="AZ487" s="420"/>
      <c r="BB487" s="495"/>
      <c r="BY487" s="420"/>
      <c r="BZ487" s="420"/>
      <c r="CA487" s="420"/>
      <c r="CB487" s="420"/>
      <c r="CC487" s="420"/>
      <c r="CD487" s="420"/>
      <c r="CE487" s="420"/>
      <c r="CF487" s="420"/>
      <c r="CG487" s="420"/>
      <c r="CH487" s="420"/>
      <c r="CI487" s="420"/>
      <c r="CJ487" s="420"/>
      <c r="CK487" s="420"/>
      <c r="CL487" s="420"/>
      <c r="CM487" s="420"/>
      <c r="CN487" s="420"/>
      <c r="CO487" s="420"/>
      <c r="CP487" s="420"/>
      <c r="CQ487" s="420"/>
      <c r="CR487" s="420"/>
      <c r="CS487" s="420"/>
      <c r="CT487" s="420"/>
      <c r="CU487" s="420"/>
      <c r="CV487" s="420"/>
      <c r="CW487" s="420"/>
      <c r="CX487" s="420"/>
      <c r="CY487" s="420"/>
      <c r="CZ487" s="420"/>
    </row>
    <row r="488" s="419" customFormat="true" ht="25.15" customHeight="true" x14ac:dyDescent="0.2">
      <c r="A488" s="495"/>
      <c r="B488" s="495"/>
      <c r="C488" s="900" t="s">
        <v>644</v>
      </c>
      <c r="D488" s="899"/>
      <c r="E488" s="45">
        <v>1.7210382774123369E-2</v>
      </c>
      <c r="F488" s="80"/>
      <c r="G488" s="80"/>
      <c r="H488" s="899" t="s">
        <v>630</v>
      </c>
      <c r="I488" s="899"/>
      <c r="J488" s="44">
        <v>3.6018785812426547E-2</v>
      </c>
      <c r="K488" s="80"/>
      <c r="L488" s="80"/>
      <c r="M488" s="899" t="s">
        <v>602</v>
      </c>
      <c r="N488" s="899"/>
      <c r="O488" s="43">
        <v>-9.5386699761375288E-2</v>
      </c>
      <c r="P488" s="80"/>
      <c r="Q488" s="80"/>
      <c r="R488" s="420"/>
      <c r="Y488" s="420"/>
      <c r="Z488" s="420"/>
      <c r="AA488" s="420"/>
      <c r="AB488" s="420"/>
      <c r="AC488" s="420"/>
      <c r="AD488" s="420"/>
      <c r="AE488" s="420"/>
      <c r="AF488" s="420"/>
      <c r="AG488" s="420"/>
      <c r="AH488" s="420"/>
      <c r="AI488" s="420"/>
      <c r="AJ488" s="420"/>
      <c r="AK488" s="420"/>
      <c r="AL488" s="420"/>
      <c r="AM488" s="420"/>
      <c r="AN488" s="420"/>
      <c r="AO488" s="420"/>
      <c r="AP488" s="420"/>
      <c r="AQ488" s="420"/>
      <c r="AR488" s="420"/>
      <c r="AS488" s="420"/>
      <c r="AT488" s="420"/>
      <c r="AU488" s="420"/>
      <c r="AV488" s="420"/>
      <c r="AW488" s="420"/>
      <c r="AX488" s="420"/>
      <c r="AY488" s="420"/>
      <c r="AZ488" s="420"/>
      <c r="BB488" s="495"/>
      <c r="BY488" s="420"/>
      <c r="BZ488" s="420"/>
      <c r="CA488" s="420"/>
      <c r="CB488" s="420"/>
      <c r="CC488" s="420"/>
      <c r="CD488" s="420"/>
      <c r="CE488" s="420"/>
      <c r="CF488" s="420"/>
      <c r="CG488" s="420"/>
      <c r="CH488" s="420"/>
      <c r="CI488" s="420"/>
      <c r="CJ488" s="420"/>
      <c r="CK488" s="420"/>
      <c r="CL488" s="420"/>
      <c r="CM488" s="420"/>
      <c r="CN488" s="420"/>
      <c r="CO488" s="420"/>
      <c r="CP488" s="420"/>
      <c r="CQ488" s="420"/>
      <c r="CR488" s="420"/>
      <c r="CS488" s="420"/>
      <c r="CT488" s="420"/>
      <c r="CU488" s="420"/>
      <c r="CV488" s="420"/>
      <c r="CW488" s="420"/>
      <c r="CX488" s="420"/>
      <c r="CY488" s="420"/>
      <c r="CZ488" s="420"/>
    </row>
    <row r="489" s="419" customFormat="true" ht="25.15" customHeight="true" x14ac:dyDescent="0.2">
      <c r="A489" s="495"/>
      <c r="B489" s="495"/>
      <c r="C489" s="900" t="s">
        <v>645</v>
      </c>
      <c r="D489" s="899"/>
      <c r="E489" s="45">
        <v>1.7044267338642217E-2</v>
      </c>
      <c r="F489" s="80"/>
      <c r="G489" s="80"/>
      <c r="H489" s="899" t="s">
        <v>646</v>
      </c>
      <c r="I489" s="899"/>
      <c r="J489" s="44">
        <v>-3.2490406747980635E-2</v>
      </c>
      <c r="K489" s="80"/>
      <c r="L489" s="80"/>
      <c r="M489" s="899" t="s">
        <v>647</v>
      </c>
      <c r="N489" s="899"/>
      <c r="O489" s="43">
        <v>7.9414380499013212E-2</v>
      </c>
      <c r="P489" s="80"/>
      <c r="Q489" s="80"/>
      <c r="R489" s="420"/>
      <c r="Y489" s="420"/>
      <c r="Z489" s="420"/>
      <c r="AA489" s="420"/>
      <c r="AB489" s="420"/>
      <c r="AC489" s="420"/>
      <c r="AD489" s="420"/>
      <c r="AE489" s="420"/>
      <c r="AF489" s="420"/>
      <c r="AG489" s="420"/>
      <c r="AH489" s="420"/>
      <c r="AI489" s="420"/>
      <c r="AJ489" s="420"/>
      <c r="AK489" s="420"/>
      <c r="AL489" s="420"/>
      <c r="AM489" s="420"/>
      <c r="AN489" s="420"/>
      <c r="AO489" s="420"/>
      <c r="AP489" s="420"/>
      <c r="AQ489" s="420"/>
      <c r="AR489" s="420"/>
      <c r="AS489" s="420"/>
      <c r="AT489" s="420"/>
      <c r="AU489" s="420"/>
      <c r="AV489" s="420"/>
      <c r="AW489" s="420"/>
      <c r="AX489" s="420"/>
      <c r="AY489" s="420"/>
      <c r="AZ489" s="420"/>
      <c r="BB489" s="495"/>
      <c r="BY489" s="420"/>
      <c r="BZ489" s="420"/>
      <c r="CA489" s="420"/>
      <c r="CB489" s="420"/>
      <c r="CC489" s="420"/>
      <c r="CD489" s="420"/>
      <c r="CE489" s="420"/>
      <c r="CF489" s="420"/>
      <c r="CG489" s="420"/>
      <c r="CH489" s="420"/>
      <c r="CI489" s="420"/>
      <c r="CJ489" s="420"/>
      <c r="CK489" s="420"/>
      <c r="CL489" s="420"/>
      <c r="CM489" s="420"/>
      <c r="CN489" s="420"/>
      <c r="CO489" s="420"/>
      <c r="CP489" s="420"/>
      <c r="CQ489" s="420"/>
      <c r="CR489" s="420"/>
      <c r="CS489" s="420"/>
      <c r="CT489" s="420"/>
      <c r="CU489" s="420"/>
      <c r="CV489" s="420"/>
      <c r="CW489" s="420"/>
      <c r="CX489" s="420"/>
      <c r="CY489" s="420"/>
      <c r="CZ489" s="420"/>
    </row>
    <row r="490" s="419" customFormat="true" ht="25.15" customHeight="true" x14ac:dyDescent="0.2">
      <c r="A490" s="495"/>
      <c r="B490" s="495"/>
      <c r="C490" s="900" t="s">
        <v>648</v>
      </c>
      <c r="D490" s="899"/>
      <c r="E490" s="45">
        <v>1.6931931135814794E-2</v>
      </c>
      <c r="F490" s="80"/>
      <c r="G490" s="80"/>
      <c r="H490" s="899" t="s">
        <v>649</v>
      </c>
      <c r="I490" s="899"/>
      <c r="J490" s="44">
        <v>-3.1547882476012257E-2</v>
      </c>
      <c r="K490" s="80"/>
      <c r="L490" s="80"/>
      <c r="M490" s="899" t="s">
        <v>559</v>
      </c>
      <c r="N490" s="899"/>
      <c r="O490" s="43">
        <v>7.6370318615148189E-2</v>
      </c>
      <c r="P490" s="80"/>
      <c r="Q490" s="80"/>
      <c r="R490" s="420"/>
      <c r="Y490" s="420"/>
      <c r="Z490" s="420"/>
      <c r="AA490" s="420"/>
      <c r="AB490" s="420"/>
      <c r="AC490" s="420"/>
      <c r="AD490" s="420"/>
      <c r="AE490" s="420"/>
      <c r="AF490" s="420"/>
      <c r="AG490" s="420"/>
      <c r="AH490" s="420"/>
      <c r="AI490" s="420"/>
      <c r="AJ490" s="420"/>
      <c r="AK490" s="420"/>
      <c r="AL490" s="420"/>
      <c r="AM490" s="420"/>
      <c r="AN490" s="420"/>
      <c r="AO490" s="420"/>
      <c r="AP490" s="420"/>
      <c r="AQ490" s="420"/>
      <c r="AR490" s="420"/>
      <c r="AS490" s="420"/>
      <c r="AT490" s="420"/>
      <c r="AU490" s="420"/>
      <c r="AV490" s="420"/>
      <c r="AW490" s="420"/>
      <c r="AX490" s="420"/>
      <c r="AY490" s="420"/>
      <c r="AZ490" s="420"/>
      <c r="BB490" s="495"/>
      <c r="BY490" s="420"/>
      <c r="BZ490" s="420"/>
      <c r="CA490" s="420"/>
      <c r="CB490" s="420"/>
      <c r="CC490" s="420"/>
      <c r="CD490" s="420"/>
      <c r="CE490" s="420"/>
      <c r="CF490" s="420"/>
      <c r="CG490" s="420"/>
      <c r="CH490" s="420"/>
      <c r="CI490" s="420"/>
      <c r="CJ490" s="420"/>
      <c r="CK490" s="420"/>
      <c r="CL490" s="420"/>
      <c r="CM490" s="420"/>
      <c r="CN490" s="420"/>
      <c r="CO490" s="420"/>
      <c r="CP490" s="420"/>
      <c r="CQ490" s="420"/>
      <c r="CR490" s="420"/>
      <c r="CS490" s="420"/>
      <c r="CT490" s="420"/>
      <c r="CU490" s="420"/>
      <c r="CV490" s="420"/>
      <c r="CW490" s="420"/>
      <c r="CX490" s="420"/>
      <c r="CY490" s="420"/>
      <c r="CZ490" s="420"/>
    </row>
    <row r="491" s="419" customFormat="true" ht="25.15" customHeight="true" x14ac:dyDescent="0.2">
      <c r="A491" s="495"/>
      <c r="B491" s="495"/>
      <c r="C491" s="900" t="s">
        <v>650</v>
      </c>
      <c r="D491" s="899"/>
      <c r="E491" s="45">
        <v>1.4987716730814839E-2</v>
      </c>
      <c r="F491" s="80"/>
      <c r="G491" s="80"/>
      <c r="H491" s="899" t="s">
        <v>616</v>
      </c>
      <c r="I491" s="899"/>
      <c r="J491" s="44">
        <v>-3.0639922701196608E-2</v>
      </c>
      <c r="K491" s="80"/>
      <c r="L491" s="80"/>
      <c r="M491" s="899" t="s">
        <v>553</v>
      </c>
      <c r="N491" s="899"/>
      <c r="O491" s="43">
        <v>-7.3956353228540994E-2</v>
      </c>
      <c r="P491" s="80"/>
      <c r="Q491" s="80"/>
      <c r="R491" s="420"/>
      <c r="Y491" s="420"/>
      <c r="Z491" s="420"/>
      <c r="AA491" s="420"/>
      <c r="AB491" s="420"/>
      <c r="AC491" s="420"/>
      <c r="AD491" s="420"/>
      <c r="AE491" s="420"/>
      <c r="AF491" s="420"/>
      <c r="AG491" s="420"/>
      <c r="AH491" s="420"/>
      <c r="AI491" s="420"/>
      <c r="AJ491" s="420"/>
      <c r="AK491" s="420"/>
      <c r="AL491" s="420"/>
      <c r="AM491" s="420"/>
      <c r="AN491" s="420"/>
      <c r="AO491" s="420"/>
      <c r="AP491" s="420"/>
      <c r="AQ491" s="420"/>
      <c r="AR491" s="420"/>
      <c r="AS491" s="420"/>
      <c r="AT491" s="420"/>
      <c r="AU491" s="420"/>
      <c r="AV491" s="420"/>
      <c r="AW491" s="420"/>
      <c r="AX491" s="420"/>
      <c r="AY491" s="420"/>
      <c r="AZ491" s="420"/>
      <c r="BB491" s="495"/>
      <c r="BY491" s="420"/>
      <c r="BZ491" s="420"/>
      <c r="CA491" s="420"/>
      <c r="CB491" s="420"/>
      <c r="CC491" s="420"/>
      <c r="CD491" s="420"/>
      <c r="CE491" s="420"/>
      <c r="CF491" s="420"/>
      <c r="CG491" s="420"/>
      <c r="CH491" s="420"/>
      <c r="CI491" s="420"/>
      <c r="CJ491" s="420"/>
      <c r="CK491" s="420"/>
      <c r="CL491" s="420"/>
      <c r="CM491" s="420"/>
      <c r="CN491" s="420"/>
      <c r="CO491" s="420"/>
      <c r="CP491" s="420"/>
      <c r="CQ491" s="420"/>
      <c r="CR491" s="420"/>
      <c r="CS491" s="420"/>
      <c r="CT491" s="420"/>
      <c r="CU491" s="420"/>
      <c r="CV491" s="420"/>
      <c r="CW491" s="420"/>
      <c r="CX491" s="420"/>
      <c r="CY491" s="420"/>
      <c r="CZ491" s="420"/>
    </row>
    <row r="492" s="419" customFormat="true" ht="25.15" customHeight="true" x14ac:dyDescent="0.2">
      <c r="A492" s="495"/>
      <c r="B492" s="495"/>
      <c r="C492" s="900" t="s">
        <v>651</v>
      </c>
      <c r="D492" s="899"/>
      <c r="E492" s="45">
        <v>-1.4199534735076385E-2</v>
      </c>
      <c r="F492" s="80"/>
      <c r="G492" s="80"/>
      <c r="H492" s="899" t="s">
        <v>641</v>
      </c>
      <c r="I492" s="899"/>
      <c r="J492" s="44">
        <v>-2.9583676830497414E-2</v>
      </c>
      <c r="K492" s="80"/>
      <c r="L492" s="80"/>
      <c r="M492" s="899" t="s">
        <v>652</v>
      </c>
      <c r="N492" s="899"/>
      <c r="O492" s="43">
        <v>7.373468684442494E-2</v>
      </c>
      <c r="P492" s="80"/>
      <c r="Q492" s="80"/>
      <c r="R492" s="420"/>
      <c r="Y492" s="420"/>
      <c r="Z492" s="420"/>
      <c r="AA492" s="420"/>
      <c r="AB492" s="420"/>
      <c r="AC492" s="420"/>
      <c r="AD492" s="420"/>
      <c r="AE492" s="420"/>
      <c r="AF492" s="420"/>
      <c r="AG492" s="420"/>
      <c r="AH492" s="420"/>
      <c r="AI492" s="420"/>
      <c r="AJ492" s="420"/>
      <c r="AK492" s="420"/>
      <c r="AL492" s="420"/>
      <c r="AM492" s="420"/>
      <c r="AN492" s="420"/>
      <c r="AO492" s="420"/>
      <c r="AP492" s="420"/>
      <c r="AQ492" s="420"/>
      <c r="AR492" s="420"/>
      <c r="AS492" s="420"/>
      <c r="AT492" s="420"/>
      <c r="AU492" s="420"/>
      <c r="AV492" s="420"/>
      <c r="AW492" s="420"/>
      <c r="AX492" s="420"/>
      <c r="AY492" s="420"/>
      <c r="AZ492" s="420"/>
      <c r="BB492" s="495"/>
      <c r="BY492" s="420"/>
      <c r="BZ492" s="420"/>
      <c r="CA492" s="420"/>
      <c r="CB492" s="420"/>
      <c r="CC492" s="420"/>
      <c r="CD492" s="420"/>
      <c r="CE492" s="420"/>
      <c r="CF492" s="420"/>
      <c r="CG492" s="420"/>
      <c r="CH492" s="420"/>
      <c r="CI492" s="420"/>
      <c r="CJ492" s="420"/>
      <c r="CK492" s="420"/>
      <c r="CL492" s="420"/>
      <c r="CM492" s="420"/>
      <c r="CN492" s="420"/>
      <c r="CO492" s="420"/>
      <c r="CP492" s="420"/>
      <c r="CQ492" s="420"/>
      <c r="CR492" s="420"/>
      <c r="CS492" s="420"/>
      <c r="CT492" s="420"/>
      <c r="CU492" s="420"/>
      <c r="CV492" s="420"/>
      <c r="CW492" s="420"/>
      <c r="CX492" s="420"/>
      <c r="CY492" s="420"/>
      <c r="CZ492" s="420"/>
    </row>
    <row r="493" s="419" customFormat="true" ht="25.15" customHeight="true" x14ac:dyDescent="0.2">
      <c r="A493" s="495"/>
      <c r="B493" s="495"/>
      <c r="C493" s="900" t="s">
        <v>653</v>
      </c>
      <c r="D493" s="899"/>
      <c r="E493" s="45">
        <v>1.284276405968757E-2</v>
      </c>
      <c r="F493" s="80"/>
      <c r="G493" s="80"/>
      <c r="H493" s="899" t="s">
        <v>635</v>
      </c>
      <c r="I493" s="899"/>
      <c r="J493" s="44">
        <v>-2.8703875536398409E-2</v>
      </c>
      <c r="K493" s="80"/>
      <c r="L493" s="80"/>
      <c r="M493" s="899" t="s">
        <v>607</v>
      </c>
      <c r="N493" s="899"/>
      <c r="O493" s="43">
        <v>7.3429128889350298E-2</v>
      </c>
      <c r="P493" s="80"/>
      <c r="Q493" s="80"/>
      <c r="R493" s="420"/>
      <c r="Y493" s="420"/>
      <c r="Z493" s="420"/>
      <c r="AA493" s="420"/>
      <c r="AB493" s="420"/>
      <c r="AC493" s="420"/>
      <c r="AD493" s="420"/>
      <c r="AE493" s="420"/>
      <c r="AF493" s="420"/>
      <c r="AG493" s="420"/>
      <c r="AH493" s="420"/>
      <c r="AI493" s="420"/>
      <c r="AJ493" s="420"/>
      <c r="AK493" s="420"/>
      <c r="AL493" s="420"/>
      <c r="AM493" s="420"/>
      <c r="AN493" s="420"/>
      <c r="AO493" s="420"/>
      <c r="AP493" s="420"/>
      <c r="AQ493" s="420"/>
      <c r="AR493" s="420"/>
      <c r="AS493" s="420"/>
      <c r="AT493" s="420"/>
      <c r="AU493" s="420"/>
      <c r="AV493" s="420"/>
      <c r="AW493" s="420"/>
      <c r="AX493" s="420"/>
      <c r="AY493" s="420"/>
      <c r="AZ493" s="420"/>
      <c r="BB493" s="495"/>
      <c r="BY493" s="420"/>
      <c r="BZ493" s="420"/>
      <c r="CA493" s="420"/>
      <c r="CB493" s="420"/>
      <c r="CC493" s="420"/>
      <c r="CD493" s="420"/>
      <c r="CE493" s="420"/>
      <c r="CF493" s="420"/>
      <c r="CG493" s="420"/>
      <c r="CH493" s="420"/>
      <c r="CI493" s="420"/>
      <c r="CJ493" s="420"/>
      <c r="CK493" s="420"/>
      <c r="CL493" s="420"/>
      <c r="CM493" s="420"/>
      <c r="CN493" s="420"/>
      <c r="CO493" s="420"/>
      <c r="CP493" s="420"/>
      <c r="CQ493" s="420"/>
      <c r="CR493" s="420"/>
      <c r="CS493" s="420"/>
      <c r="CT493" s="420"/>
      <c r="CU493" s="420"/>
      <c r="CV493" s="420"/>
      <c r="CW493" s="420"/>
      <c r="CX493" s="420"/>
      <c r="CY493" s="420"/>
      <c r="CZ493" s="420"/>
    </row>
    <row r="494" s="419" customFormat="true" ht="25.15" customHeight="true" x14ac:dyDescent="0.2">
      <c r="A494" s="495"/>
      <c r="B494" s="495"/>
      <c r="C494" s="900" t="s">
        <v>649</v>
      </c>
      <c r="D494" s="899"/>
      <c r="E494" s="45">
        <v>-8.9921465534286375E-3</v>
      </c>
      <c r="F494" s="80"/>
      <c r="G494" s="80"/>
      <c r="H494" s="899" t="s">
        <v>654</v>
      </c>
      <c r="I494" s="899"/>
      <c r="J494" s="44">
        <v>-2.7629351013464053E-2</v>
      </c>
      <c r="K494" s="80"/>
      <c r="L494" s="80"/>
      <c r="M494" s="899" t="s">
        <v>552</v>
      </c>
      <c r="N494" s="899"/>
      <c r="O494" s="43">
        <v>7.1991456715906774E-2</v>
      </c>
      <c r="P494" s="80"/>
      <c r="Q494" s="80"/>
      <c r="R494" s="420"/>
      <c r="Y494" s="420"/>
      <c r="Z494" s="420"/>
      <c r="AA494" s="420"/>
      <c r="AB494" s="420"/>
      <c r="AC494" s="420"/>
      <c r="AD494" s="420"/>
      <c r="AE494" s="420"/>
      <c r="AF494" s="420"/>
      <c r="AG494" s="420"/>
      <c r="AH494" s="420"/>
      <c r="AI494" s="420"/>
      <c r="AJ494" s="420"/>
      <c r="AK494" s="420"/>
      <c r="AL494" s="420"/>
      <c r="AM494" s="420"/>
      <c r="AN494" s="420"/>
      <c r="AO494" s="420"/>
      <c r="AP494" s="420"/>
      <c r="AQ494" s="420"/>
      <c r="AR494" s="420"/>
      <c r="AS494" s="420"/>
      <c r="AT494" s="420"/>
      <c r="AU494" s="420"/>
      <c r="AV494" s="420"/>
      <c r="AW494" s="420"/>
      <c r="AX494" s="420"/>
      <c r="AY494" s="420"/>
      <c r="AZ494" s="420"/>
      <c r="BB494" s="495"/>
      <c r="BY494" s="420"/>
      <c r="BZ494" s="420"/>
      <c r="CA494" s="420"/>
      <c r="CB494" s="420"/>
      <c r="CC494" s="420"/>
      <c r="CD494" s="420"/>
      <c r="CE494" s="420"/>
      <c r="CF494" s="420"/>
      <c r="CG494" s="420"/>
      <c r="CH494" s="420"/>
      <c r="CI494" s="420"/>
      <c r="CJ494" s="420"/>
      <c r="CK494" s="420"/>
      <c r="CL494" s="420"/>
      <c r="CM494" s="420"/>
      <c r="CN494" s="420"/>
      <c r="CO494" s="420"/>
      <c r="CP494" s="420"/>
      <c r="CQ494" s="420"/>
      <c r="CR494" s="420"/>
      <c r="CS494" s="420"/>
      <c r="CT494" s="420"/>
      <c r="CU494" s="420"/>
      <c r="CV494" s="420"/>
      <c r="CW494" s="420"/>
      <c r="CX494" s="420"/>
      <c r="CY494" s="420"/>
      <c r="CZ494" s="420"/>
    </row>
    <row r="495" s="419" customFormat="true" ht="25.15" customHeight="true" x14ac:dyDescent="0.2">
      <c r="A495" s="495"/>
      <c r="B495" s="495"/>
      <c r="C495" s="900" t="s">
        <v>655</v>
      </c>
      <c r="D495" s="899"/>
      <c r="E495" s="45">
        <v>8.9338514257858402E-3</v>
      </c>
      <c r="F495" s="80"/>
      <c r="G495" s="80"/>
      <c r="H495" s="899" t="s">
        <v>656</v>
      </c>
      <c r="I495" s="899"/>
      <c r="J495" s="44">
        <v>2.626536976048861E-2</v>
      </c>
      <c r="K495" s="80"/>
      <c r="L495" s="80"/>
      <c r="M495" s="899" t="s">
        <v>657</v>
      </c>
      <c r="N495" s="899"/>
      <c r="O495" s="43">
        <v>7.1433826420967281E-2</v>
      </c>
      <c r="P495" s="80"/>
      <c r="Q495" s="80"/>
      <c r="R495" s="420"/>
      <c r="Y495" s="420"/>
      <c r="Z495" s="420"/>
      <c r="AA495" s="420"/>
      <c r="AB495" s="420"/>
      <c r="AC495" s="420"/>
      <c r="AD495" s="420"/>
      <c r="AE495" s="420"/>
      <c r="AF495" s="420"/>
      <c r="AG495" s="420"/>
      <c r="AH495" s="420"/>
      <c r="AI495" s="420"/>
      <c r="AJ495" s="420"/>
      <c r="AK495" s="420"/>
      <c r="AL495" s="420"/>
      <c r="AM495" s="420"/>
      <c r="AN495" s="420"/>
      <c r="AO495" s="420"/>
      <c r="AP495" s="420"/>
      <c r="AQ495" s="420"/>
      <c r="AR495" s="420"/>
      <c r="AS495" s="420"/>
      <c r="AT495" s="420"/>
      <c r="AU495" s="420"/>
      <c r="AV495" s="420"/>
      <c r="AW495" s="420"/>
      <c r="AX495" s="420"/>
      <c r="AY495" s="420"/>
      <c r="AZ495" s="420"/>
      <c r="BB495" s="495"/>
      <c r="BY495" s="420"/>
      <c r="BZ495" s="420"/>
      <c r="CA495" s="420"/>
      <c r="CB495" s="420"/>
      <c r="CC495" s="420"/>
      <c r="CD495" s="420"/>
      <c r="CE495" s="420"/>
      <c r="CF495" s="420"/>
      <c r="CG495" s="420"/>
      <c r="CH495" s="420"/>
      <c r="CI495" s="420"/>
      <c r="CJ495" s="420"/>
      <c r="CK495" s="420"/>
      <c r="CL495" s="420"/>
      <c r="CM495" s="420"/>
      <c r="CN495" s="420"/>
      <c r="CO495" s="420"/>
      <c r="CP495" s="420"/>
      <c r="CQ495" s="420"/>
      <c r="CR495" s="420"/>
      <c r="CS495" s="420"/>
      <c r="CT495" s="420"/>
      <c r="CU495" s="420"/>
      <c r="CV495" s="420"/>
      <c r="CW495" s="420"/>
      <c r="CX495" s="420"/>
      <c r="CY495" s="420"/>
      <c r="CZ495" s="420"/>
    </row>
    <row r="496" s="419" customFormat="true" ht="25.15" customHeight="true" x14ac:dyDescent="0.2">
      <c r="A496" s="495"/>
      <c r="B496" s="495"/>
      <c r="C496" s="900" t="s">
        <v>658</v>
      </c>
      <c r="D496" s="899"/>
      <c r="E496" s="45">
        <v>-7.4820384091108518E-3</v>
      </c>
      <c r="F496" s="80"/>
      <c r="G496" s="80"/>
      <c r="H496" s="899" t="s">
        <v>659</v>
      </c>
      <c r="I496" s="899"/>
      <c r="J496" s="44">
        <v>-2.5327688083069004E-2</v>
      </c>
      <c r="K496" s="80"/>
      <c r="L496" s="80"/>
      <c r="M496" s="899" t="s">
        <v>660</v>
      </c>
      <c r="N496" s="899"/>
      <c r="O496" s="43">
        <v>7.032668934467165E-2</v>
      </c>
      <c r="P496" s="80"/>
      <c r="Q496" s="80"/>
      <c r="R496" s="420"/>
      <c r="Y496" s="420"/>
      <c r="Z496" s="420"/>
      <c r="AA496" s="420"/>
      <c r="AB496" s="420"/>
      <c r="AC496" s="420"/>
      <c r="AD496" s="420"/>
      <c r="AE496" s="420"/>
      <c r="AF496" s="420"/>
      <c r="AG496" s="420"/>
      <c r="AH496" s="420"/>
      <c r="AI496" s="420"/>
      <c r="AJ496" s="420"/>
      <c r="AK496" s="420"/>
      <c r="AL496" s="420"/>
      <c r="AM496" s="420"/>
      <c r="AN496" s="420"/>
      <c r="AO496" s="420"/>
      <c r="AP496" s="420"/>
      <c r="AQ496" s="420"/>
      <c r="AR496" s="420"/>
      <c r="AS496" s="420"/>
      <c r="AT496" s="420"/>
      <c r="AU496" s="420"/>
      <c r="AV496" s="420"/>
      <c r="AW496" s="420"/>
      <c r="AX496" s="420"/>
      <c r="AY496" s="420"/>
      <c r="AZ496" s="420"/>
      <c r="BB496" s="495"/>
      <c r="BY496" s="420"/>
      <c r="BZ496" s="420"/>
      <c r="CA496" s="420"/>
      <c r="CB496" s="420"/>
      <c r="CC496" s="420"/>
      <c r="CD496" s="420"/>
      <c r="CE496" s="420"/>
      <c r="CF496" s="420"/>
      <c r="CG496" s="420"/>
      <c r="CH496" s="420"/>
      <c r="CI496" s="420"/>
      <c r="CJ496" s="420"/>
      <c r="CK496" s="420"/>
      <c r="CL496" s="420"/>
      <c r="CM496" s="420"/>
      <c r="CN496" s="420"/>
      <c r="CO496" s="420"/>
      <c r="CP496" s="420"/>
      <c r="CQ496" s="420"/>
      <c r="CR496" s="420"/>
      <c r="CS496" s="420"/>
      <c r="CT496" s="420"/>
      <c r="CU496" s="420"/>
      <c r="CV496" s="420"/>
      <c r="CW496" s="420"/>
      <c r="CX496" s="420"/>
      <c r="CY496" s="420"/>
      <c r="CZ496" s="420"/>
    </row>
    <row r="497" s="419" customFormat="true" ht="25.15" customHeight="true" x14ac:dyDescent="0.2">
      <c r="A497" s="495"/>
      <c r="B497" s="495"/>
      <c r="C497" s="900" t="s">
        <v>661</v>
      </c>
      <c r="D497" s="899"/>
      <c r="E497" s="45">
        <v>-6.6442316288089307E-3</v>
      </c>
      <c r="F497" s="80"/>
      <c r="G497" s="80"/>
      <c r="H497" s="899" t="s">
        <v>651</v>
      </c>
      <c r="I497" s="899"/>
      <c r="J497" s="44">
        <v>-2.5140485601228186E-2</v>
      </c>
      <c r="K497" s="80"/>
      <c r="L497" s="80"/>
      <c r="M497" s="899" t="s">
        <v>587</v>
      </c>
      <c r="N497" s="899"/>
      <c r="O497" s="43">
        <v>-7.0233756387403146E-2</v>
      </c>
      <c r="P497" s="80"/>
      <c r="Q497" s="80"/>
      <c r="R497" s="420"/>
      <c r="Y497" s="420"/>
      <c r="Z497" s="420"/>
      <c r="AA497" s="420"/>
      <c r="AB497" s="420"/>
      <c r="AC497" s="420"/>
      <c r="AD497" s="420"/>
      <c r="AE497" s="420"/>
      <c r="AF497" s="420"/>
      <c r="AG497" s="420"/>
      <c r="AH497" s="420"/>
      <c r="AI497" s="420"/>
      <c r="AJ497" s="420"/>
      <c r="AK497" s="420"/>
      <c r="AL497" s="420"/>
      <c r="AM497" s="420"/>
      <c r="AN497" s="420"/>
      <c r="AO497" s="420"/>
      <c r="AP497" s="420"/>
      <c r="AQ497" s="420"/>
      <c r="AR497" s="420"/>
      <c r="AS497" s="420"/>
      <c r="AT497" s="420"/>
      <c r="AU497" s="420"/>
      <c r="AV497" s="420"/>
      <c r="AW497" s="420"/>
      <c r="AX497" s="420"/>
      <c r="AY497" s="420"/>
      <c r="AZ497" s="420"/>
      <c r="BB497" s="495"/>
      <c r="BY497" s="420"/>
      <c r="BZ497" s="420"/>
      <c r="CA497" s="420"/>
      <c r="CB497" s="420"/>
      <c r="CC497" s="420"/>
      <c r="CD497" s="420"/>
      <c r="CE497" s="420"/>
      <c r="CF497" s="420"/>
      <c r="CG497" s="420"/>
      <c r="CH497" s="420"/>
      <c r="CI497" s="420"/>
      <c r="CJ497" s="420"/>
      <c r="CK497" s="420"/>
      <c r="CL497" s="420"/>
      <c r="CM497" s="420"/>
      <c r="CN497" s="420"/>
      <c r="CO497" s="420"/>
      <c r="CP497" s="420"/>
      <c r="CQ497" s="420"/>
      <c r="CR497" s="420"/>
      <c r="CS497" s="420"/>
      <c r="CT497" s="420"/>
      <c r="CU497" s="420"/>
      <c r="CV497" s="420"/>
      <c r="CW497" s="420"/>
      <c r="CX497" s="420"/>
      <c r="CY497" s="420"/>
      <c r="CZ497" s="420"/>
    </row>
    <row r="498" s="419" customFormat="true" ht="25.15" customHeight="true" x14ac:dyDescent="0.2">
      <c r="A498" s="495"/>
      <c r="B498" s="495"/>
      <c r="C498" s="900" t="s">
        <v>662</v>
      </c>
      <c r="D498" s="899"/>
      <c r="E498" s="45">
        <v>-6.5673402225799741E-3</v>
      </c>
      <c r="F498" s="80"/>
      <c r="G498" s="80"/>
      <c r="H498" s="899" t="s">
        <v>663</v>
      </c>
      <c r="I498" s="899"/>
      <c r="J498" s="44">
        <v>-2.4561858468538141E-2</v>
      </c>
      <c r="K498" s="80"/>
      <c r="L498" s="80"/>
      <c r="M498" s="899" t="s">
        <v>608</v>
      </c>
      <c r="N498" s="899"/>
      <c r="O498" s="43">
        <v>6.7416537920408082E-2</v>
      </c>
      <c r="P498" s="80"/>
      <c r="Q498" s="80"/>
      <c r="R498" s="420"/>
      <c r="Y498" s="420"/>
      <c r="Z498" s="420"/>
      <c r="AA498" s="420"/>
      <c r="AB498" s="420"/>
      <c r="AC498" s="420"/>
      <c r="AD498" s="420"/>
      <c r="AE498" s="420"/>
      <c r="AF498" s="420"/>
      <c r="AG498" s="420"/>
      <c r="AH498" s="420"/>
      <c r="AI498" s="420"/>
      <c r="AJ498" s="420"/>
      <c r="AK498" s="420"/>
      <c r="AL498" s="420"/>
      <c r="AM498" s="420"/>
      <c r="AN498" s="420"/>
      <c r="AO498" s="420"/>
      <c r="AP498" s="420"/>
      <c r="AQ498" s="420"/>
      <c r="AR498" s="420"/>
      <c r="AS498" s="420"/>
      <c r="AT498" s="420"/>
      <c r="AU498" s="420"/>
      <c r="AV498" s="420"/>
      <c r="AW498" s="420"/>
      <c r="AX498" s="420"/>
      <c r="AY498" s="420"/>
      <c r="AZ498" s="420"/>
      <c r="BB498" s="495"/>
      <c r="BY498" s="420"/>
      <c r="BZ498" s="420"/>
      <c r="CA498" s="420"/>
      <c r="CB498" s="420"/>
      <c r="CC498" s="420"/>
      <c r="CD498" s="420"/>
      <c r="CE498" s="420"/>
      <c r="CF498" s="420"/>
      <c r="CG498" s="420"/>
      <c r="CH498" s="420"/>
      <c r="CI498" s="420"/>
      <c r="CJ498" s="420"/>
      <c r="CK498" s="420"/>
      <c r="CL498" s="420"/>
      <c r="CM498" s="420"/>
      <c r="CN498" s="420"/>
      <c r="CO498" s="420"/>
      <c r="CP498" s="420"/>
      <c r="CQ498" s="420"/>
      <c r="CR498" s="420"/>
      <c r="CS498" s="420"/>
      <c r="CT498" s="420"/>
      <c r="CU498" s="420"/>
      <c r="CV498" s="420"/>
      <c r="CW498" s="420"/>
      <c r="CX498" s="420"/>
      <c r="CY498" s="420"/>
      <c r="CZ498" s="420"/>
    </row>
    <row r="499" s="419" customFormat="true" ht="25.15" customHeight="true" x14ac:dyDescent="0.2">
      <c r="A499" s="495"/>
      <c r="B499" s="495"/>
      <c r="C499" s="900" t="s">
        <v>614</v>
      </c>
      <c r="D499" s="899"/>
      <c r="E499" s="42">
        <v>-8.3134560576855179E-4</v>
      </c>
      <c r="F499" s="80"/>
      <c r="G499" s="80"/>
      <c r="H499" s="899" t="s">
        <v>619</v>
      </c>
      <c r="I499" s="899"/>
      <c r="J499" s="44">
        <v>-2.4065389235343401E-2</v>
      </c>
      <c r="K499" s="80"/>
      <c r="L499" s="80"/>
      <c r="M499" s="899" t="s">
        <v>664</v>
      </c>
      <c r="N499" s="899"/>
      <c r="O499" s="43">
        <v>6.5009610704154397E-2</v>
      </c>
      <c r="P499" s="80"/>
      <c r="Q499" s="80"/>
      <c r="R499" s="420"/>
      <c r="Y499" s="420"/>
      <c r="Z499" s="420"/>
      <c r="AA499" s="420"/>
      <c r="AB499" s="420"/>
      <c r="AC499" s="420"/>
      <c r="AD499" s="420"/>
      <c r="AE499" s="420"/>
      <c r="AF499" s="420"/>
      <c r="AG499" s="420"/>
      <c r="AH499" s="420"/>
      <c r="AI499" s="420"/>
      <c r="AJ499" s="420"/>
      <c r="AK499" s="420"/>
      <c r="AL499" s="420"/>
      <c r="AM499" s="420"/>
      <c r="AN499" s="420"/>
      <c r="AO499" s="420"/>
      <c r="AP499" s="420"/>
      <c r="AQ499" s="420"/>
      <c r="AR499" s="420"/>
      <c r="AS499" s="420"/>
      <c r="AT499" s="420"/>
      <c r="AU499" s="420"/>
      <c r="AV499" s="420"/>
      <c r="AW499" s="420"/>
      <c r="AX499" s="420"/>
      <c r="AY499" s="420"/>
      <c r="AZ499" s="420"/>
      <c r="BB499" s="495"/>
      <c r="BY499" s="420"/>
      <c r="BZ499" s="420"/>
      <c r="CA499" s="420"/>
      <c r="CB499" s="420"/>
      <c r="CC499" s="420"/>
      <c r="CD499" s="420"/>
      <c r="CE499" s="420"/>
      <c r="CF499" s="420"/>
      <c r="CG499" s="420"/>
      <c r="CH499" s="420"/>
      <c r="CI499" s="420"/>
      <c r="CJ499" s="420"/>
      <c r="CK499" s="420"/>
      <c r="CL499" s="420"/>
      <c r="CM499" s="420"/>
      <c r="CN499" s="420"/>
      <c r="CO499" s="420"/>
      <c r="CP499" s="420"/>
      <c r="CQ499" s="420"/>
      <c r="CR499" s="420"/>
      <c r="CS499" s="420"/>
      <c r="CT499" s="420"/>
      <c r="CU499" s="420"/>
      <c r="CV499" s="420"/>
      <c r="CW499" s="420"/>
      <c r="CX499" s="420"/>
      <c r="CY499" s="420"/>
      <c r="CZ499" s="420"/>
    </row>
    <row r="500" s="419" customFormat="true" ht="25.15" customHeight="true" x14ac:dyDescent="0.2">
      <c r="A500" s="495"/>
      <c r="B500" s="495"/>
      <c r="C500" s="900"/>
      <c r="D500" s="898"/>
      <c r="E500" s="80"/>
      <c r="F500" s="80"/>
      <c r="G500" s="80"/>
      <c r="H500" s="899" t="s">
        <v>665</v>
      </c>
      <c r="I500" s="899"/>
      <c r="J500" s="44">
        <v>2.3377351742993508E-2</v>
      </c>
      <c r="K500" s="80"/>
      <c r="L500" s="80"/>
      <c r="M500" s="899" t="s">
        <v>594</v>
      </c>
      <c r="N500" s="899"/>
      <c r="O500" s="43">
        <v>6.2256029587983347E-2</v>
      </c>
      <c r="P500" s="80"/>
      <c r="Q500" s="80"/>
      <c r="R500" s="420"/>
      <c r="Y500" s="420"/>
      <c r="Z500" s="420"/>
      <c r="AA500" s="420"/>
      <c r="AB500" s="420"/>
      <c r="AC500" s="420"/>
      <c r="AD500" s="420"/>
      <c r="AE500" s="420"/>
      <c r="AF500" s="420"/>
      <c r="AG500" s="420"/>
      <c r="AH500" s="420"/>
      <c r="AI500" s="420"/>
      <c r="AJ500" s="420"/>
      <c r="AK500" s="420"/>
      <c r="AL500" s="420"/>
      <c r="AM500" s="420"/>
      <c r="AN500" s="420"/>
      <c r="AO500" s="420"/>
      <c r="AP500" s="420"/>
      <c r="AQ500" s="420"/>
      <c r="AR500" s="420"/>
      <c r="AS500" s="420"/>
      <c r="AT500" s="420"/>
      <c r="AU500" s="420"/>
      <c r="AV500" s="420"/>
      <c r="AW500" s="420"/>
      <c r="AX500" s="420"/>
      <c r="AY500" s="420"/>
      <c r="AZ500" s="420"/>
      <c r="BB500" s="495"/>
      <c r="BY500" s="420"/>
      <c r="BZ500" s="420"/>
      <c r="CA500" s="420"/>
      <c r="CB500" s="420"/>
      <c r="CC500" s="420"/>
      <c r="CD500" s="420"/>
      <c r="CE500" s="420"/>
      <c r="CF500" s="420"/>
      <c r="CG500" s="420"/>
      <c r="CH500" s="420"/>
      <c r="CI500" s="420"/>
      <c r="CJ500" s="420"/>
      <c r="CK500" s="420"/>
      <c r="CL500" s="420"/>
      <c r="CM500" s="420"/>
      <c r="CN500" s="420"/>
      <c r="CO500" s="420"/>
      <c r="CP500" s="420"/>
      <c r="CQ500" s="420"/>
      <c r="CR500" s="420"/>
      <c r="CS500" s="420"/>
      <c r="CT500" s="420"/>
      <c r="CU500" s="420"/>
      <c r="CV500" s="420"/>
      <c r="CW500" s="420"/>
      <c r="CX500" s="420"/>
      <c r="CY500" s="420"/>
      <c r="CZ500" s="420"/>
    </row>
    <row r="501" s="419" customFormat="true" ht="25.15" customHeight="true" x14ac:dyDescent="0.2">
      <c r="A501" s="495"/>
      <c r="B501" s="495"/>
      <c r="C501" s="900"/>
      <c r="D501" s="898"/>
      <c r="E501" s="80"/>
      <c r="F501" s="80"/>
      <c r="G501" s="80"/>
      <c r="H501" s="899" t="s">
        <v>633</v>
      </c>
      <c r="I501" s="899"/>
      <c r="J501" s="44">
        <v>-2.1405415440854888E-2</v>
      </c>
      <c r="K501" s="80"/>
      <c r="L501" s="80"/>
      <c r="M501" s="899" t="s">
        <v>606</v>
      </c>
      <c r="N501" s="899"/>
      <c r="O501" s="43">
        <v>6.1654946973193799E-2</v>
      </c>
      <c r="P501" s="80"/>
      <c r="Q501" s="80"/>
      <c r="R501" s="420"/>
      <c r="Y501" s="420"/>
      <c r="Z501" s="420"/>
      <c r="AA501" s="420"/>
      <c r="AB501" s="420"/>
      <c r="AC501" s="420"/>
      <c r="AD501" s="420"/>
      <c r="AE501" s="420"/>
      <c r="AF501" s="420"/>
      <c r="AG501" s="420"/>
      <c r="AH501" s="420"/>
      <c r="AI501" s="420"/>
      <c r="AJ501" s="420"/>
      <c r="AK501" s="420"/>
      <c r="AL501" s="420"/>
      <c r="AM501" s="420"/>
      <c r="AN501" s="420"/>
      <c r="AO501" s="420"/>
      <c r="AP501" s="420"/>
      <c r="AQ501" s="420"/>
      <c r="AR501" s="420"/>
      <c r="AS501" s="420"/>
      <c r="AT501" s="420"/>
      <c r="AU501" s="420"/>
      <c r="AV501" s="420"/>
      <c r="AW501" s="420"/>
      <c r="AX501" s="420"/>
      <c r="AY501" s="420"/>
      <c r="AZ501" s="420"/>
      <c r="BB501" s="495"/>
      <c r="BY501" s="420"/>
      <c r="BZ501" s="420"/>
      <c r="CA501" s="420"/>
      <c r="CB501" s="420"/>
      <c r="CC501" s="420"/>
      <c r="CD501" s="420"/>
      <c r="CE501" s="420"/>
      <c r="CF501" s="420"/>
      <c r="CG501" s="420"/>
      <c r="CH501" s="420"/>
      <c r="CI501" s="420"/>
      <c r="CJ501" s="420"/>
      <c r="CK501" s="420"/>
      <c r="CL501" s="420"/>
      <c r="CM501" s="420"/>
      <c r="CN501" s="420"/>
      <c r="CO501" s="420"/>
      <c r="CP501" s="420"/>
      <c r="CQ501" s="420"/>
      <c r="CR501" s="420"/>
      <c r="CS501" s="420"/>
      <c r="CT501" s="420"/>
      <c r="CU501" s="420"/>
      <c r="CV501" s="420"/>
      <c r="CW501" s="420"/>
      <c r="CX501" s="420"/>
      <c r="CY501" s="420"/>
      <c r="CZ501" s="420"/>
    </row>
    <row r="502" s="419" customFormat="true" ht="25.15" customHeight="true" x14ac:dyDescent="0.2">
      <c r="A502" s="495"/>
      <c r="B502" s="495"/>
      <c r="C502" s="900"/>
      <c r="D502" s="898"/>
      <c r="E502" s="80"/>
      <c r="F502" s="80"/>
      <c r="G502" s="80"/>
      <c r="H502" s="899" t="s">
        <v>637</v>
      </c>
      <c r="I502" s="899"/>
      <c r="J502" s="44">
        <v>-1.9755647537249427E-2</v>
      </c>
      <c r="K502" s="80"/>
      <c r="L502" s="80"/>
      <c r="M502" s="899" t="s">
        <v>550</v>
      </c>
      <c r="N502" s="899"/>
      <c r="O502" s="43">
        <v>-5.8595869354626753E-2</v>
      </c>
      <c r="P502" s="80"/>
      <c r="Q502" s="80"/>
      <c r="R502" s="420"/>
      <c r="Y502" s="420"/>
      <c r="Z502" s="420"/>
      <c r="AA502" s="420"/>
      <c r="AB502" s="420"/>
      <c r="AC502" s="420"/>
      <c r="AD502" s="420"/>
      <c r="AE502" s="420"/>
      <c r="AF502" s="420"/>
      <c r="AG502" s="420"/>
      <c r="AH502" s="420"/>
      <c r="AI502" s="420"/>
      <c r="AJ502" s="420"/>
      <c r="AK502" s="420"/>
      <c r="AL502" s="420"/>
      <c r="AM502" s="420"/>
      <c r="AN502" s="420"/>
      <c r="AO502" s="420"/>
      <c r="AP502" s="420"/>
      <c r="AQ502" s="420"/>
      <c r="AR502" s="420"/>
      <c r="AS502" s="420"/>
      <c r="AT502" s="420"/>
      <c r="AU502" s="420"/>
      <c r="AV502" s="420"/>
      <c r="AW502" s="420"/>
      <c r="AX502" s="420"/>
      <c r="AY502" s="420"/>
      <c r="AZ502" s="420"/>
      <c r="BB502" s="495"/>
      <c r="BY502" s="420"/>
      <c r="BZ502" s="420"/>
      <c r="CA502" s="420"/>
      <c r="CB502" s="420"/>
      <c r="CC502" s="420"/>
      <c r="CD502" s="420"/>
      <c r="CE502" s="420"/>
      <c r="CF502" s="420"/>
      <c r="CG502" s="420"/>
      <c r="CH502" s="420"/>
      <c r="CI502" s="420"/>
      <c r="CJ502" s="420"/>
      <c r="CK502" s="420"/>
      <c r="CL502" s="420"/>
      <c r="CM502" s="420"/>
      <c r="CN502" s="420"/>
      <c r="CO502" s="420"/>
      <c r="CP502" s="420"/>
      <c r="CQ502" s="420"/>
      <c r="CR502" s="420"/>
      <c r="CS502" s="420"/>
      <c r="CT502" s="420"/>
      <c r="CU502" s="420"/>
      <c r="CV502" s="420"/>
      <c r="CW502" s="420"/>
      <c r="CX502" s="420"/>
      <c r="CY502" s="420"/>
      <c r="CZ502" s="420"/>
    </row>
    <row r="503" s="419" customFormat="true" ht="25.15" customHeight="true" x14ac:dyDescent="0.2">
      <c r="A503" s="495"/>
      <c r="B503" s="495"/>
      <c r="C503" s="900" t="s">
        <v>257</v>
      </c>
      <c r="D503" s="899"/>
      <c r="E503" s="899"/>
      <c r="F503" s="80"/>
      <c r="G503" s="80"/>
      <c r="H503" s="899" t="s">
        <v>645</v>
      </c>
      <c r="I503" s="899"/>
      <c r="J503" s="44">
        <v>1.8353132076143506E-2</v>
      </c>
      <c r="K503" s="80"/>
      <c r="L503" s="80"/>
      <c r="M503" s="899" t="s">
        <v>623</v>
      </c>
      <c r="N503" s="899"/>
      <c r="O503" s="43">
        <v>5.8531815264145831E-2</v>
      </c>
      <c r="P503" s="80"/>
      <c r="Q503" s="80"/>
      <c r="R503" s="420"/>
      <c r="Y503" s="420"/>
      <c r="Z503" s="420"/>
      <c r="AA503" s="420"/>
      <c r="AB503" s="420"/>
      <c r="AC503" s="420"/>
      <c r="AD503" s="420"/>
      <c r="AE503" s="420"/>
      <c r="AF503" s="420"/>
      <c r="AG503" s="420"/>
      <c r="AH503" s="420"/>
      <c r="AI503" s="420"/>
      <c r="AJ503" s="420"/>
      <c r="AK503" s="420"/>
      <c r="AL503" s="420"/>
      <c r="AM503" s="420"/>
      <c r="AN503" s="420"/>
      <c r="AO503" s="420"/>
      <c r="AP503" s="420"/>
      <c r="AQ503" s="420"/>
      <c r="AR503" s="420"/>
      <c r="AS503" s="420"/>
      <c r="AT503" s="420"/>
      <c r="AU503" s="420"/>
      <c r="AV503" s="420"/>
      <c r="AW503" s="420"/>
      <c r="AX503" s="420"/>
      <c r="AY503" s="420"/>
      <c r="AZ503" s="420"/>
      <c r="BB503" s="495"/>
      <c r="BY503" s="420"/>
      <c r="BZ503" s="420"/>
      <c r="CA503" s="420"/>
      <c r="CB503" s="420"/>
      <c r="CC503" s="420"/>
      <c r="CD503" s="420"/>
      <c r="CE503" s="420"/>
      <c r="CF503" s="420"/>
      <c r="CG503" s="420"/>
      <c r="CH503" s="420"/>
      <c r="CI503" s="420"/>
      <c r="CJ503" s="420"/>
      <c r="CK503" s="420"/>
      <c r="CL503" s="420"/>
      <c r="CM503" s="420"/>
      <c r="CN503" s="420"/>
      <c r="CO503" s="420"/>
      <c r="CP503" s="420"/>
      <c r="CQ503" s="420"/>
      <c r="CR503" s="420"/>
      <c r="CS503" s="420"/>
      <c r="CT503" s="420"/>
      <c r="CU503" s="420"/>
      <c r="CV503" s="420"/>
      <c r="CW503" s="420"/>
      <c r="CX503" s="420"/>
      <c r="CY503" s="420"/>
      <c r="CZ503" s="420"/>
    </row>
    <row r="504" s="419" customFormat="true" ht="25.15" customHeight="true" x14ac:dyDescent="0.2">
      <c r="A504" s="495"/>
      <c r="B504" s="495"/>
      <c r="C504" s="900" t="s">
        <v>206</v>
      </c>
      <c r="D504" s="899"/>
      <c r="E504" s="41" t="s">
        <v>258</v>
      </c>
      <c r="F504" s="80"/>
      <c r="G504" s="80"/>
      <c r="H504" s="899" t="s">
        <v>552</v>
      </c>
      <c r="I504" s="899"/>
      <c r="J504" s="44">
        <v>1.7842909317858459E-2</v>
      </c>
      <c r="K504" s="80"/>
      <c r="L504" s="80"/>
      <c r="M504" s="899" t="s">
        <v>619</v>
      </c>
      <c r="N504" s="899"/>
      <c r="O504" s="43">
        <v>-5.7258480825574776E-2</v>
      </c>
      <c r="P504" s="80"/>
      <c r="Q504" s="80"/>
      <c r="R504" s="420"/>
      <c r="Y504" s="420"/>
      <c r="Z504" s="420"/>
      <c r="AA504" s="420"/>
      <c r="AB504" s="420"/>
      <c r="AC504" s="420"/>
      <c r="AD504" s="420"/>
      <c r="AE504" s="420"/>
      <c r="AF504" s="420"/>
      <c r="AG504" s="420"/>
      <c r="AH504" s="420"/>
      <c r="AI504" s="420"/>
      <c r="AJ504" s="420"/>
      <c r="AK504" s="420"/>
      <c r="AL504" s="420"/>
      <c r="AM504" s="420"/>
      <c r="AN504" s="420"/>
      <c r="AO504" s="420"/>
      <c r="AP504" s="420"/>
      <c r="AQ504" s="420"/>
      <c r="AR504" s="420"/>
      <c r="AS504" s="420"/>
      <c r="AT504" s="420"/>
      <c r="AU504" s="420"/>
      <c r="AV504" s="420"/>
      <c r="AW504" s="420"/>
      <c r="AX504" s="420"/>
      <c r="AY504" s="420"/>
      <c r="AZ504" s="420"/>
      <c r="BB504" s="495"/>
      <c r="BY504" s="420"/>
      <c r="BZ504" s="420"/>
      <c r="CA504" s="420"/>
      <c r="CB504" s="420"/>
      <c r="CC504" s="420"/>
      <c r="CD504" s="420"/>
      <c r="CE504" s="420"/>
      <c r="CF504" s="420"/>
      <c r="CG504" s="420"/>
      <c r="CH504" s="420"/>
      <c r="CI504" s="420"/>
      <c r="CJ504" s="420"/>
      <c r="CK504" s="420"/>
      <c r="CL504" s="420"/>
      <c r="CM504" s="420"/>
      <c r="CN504" s="420"/>
      <c r="CO504" s="420"/>
      <c r="CP504" s="420"/>
      <c r="CQ504" s="420"/>
      <c r="CR504" s="420"/>
      <c r="CS504" s="420"/>
      <c r="CT504" s="420"/>
      <c r="CU504" s="420"/>
      <c r="CV504" s="420"/>
      <c r="CW504" s="420"/>
      <c r="CX504" s="420"/>
      <c r="CY504" s="420"/>
      <c r="CZ504" s="420"/>
    </row>
    <row r="505" s="419" customFormat="true" ht="25.15" customHeight="true" x14ac:dyDescent="0.2">
      <c r="A505" s="495"/>
      <c r="B505" s="495"/>
      <c r="C505" s="900" t="s">
        <v>251</v>
      </c>
      <c r="D505" s="899"/>
      <c r="E505" s="48">
        <v>2.930190995913079E-2</v>
      </c>
      <c r="F505" s="80"/>
      <c r="G505" s="80"/>
      <c r="H505" s="899" t="s">
        <v>656</v>
      </c>
      <c r="I505" s="899"/>
      <c r="J505" s="44">
        <v>-1.7676145377811155E-2</v>
      </c>
      <c r="K505" s="80"/>
      <c r="L505" s="80"/>
      <c r="M505" s="899" t="s">
        <v>634</v>
      </c>
      <c r="N505" s="899"/>
      <c r="O505" s="43">
        <v>5.363566661956589E-2</v>
      </c>
      <c r="P505" s="80"/>
      <c r="Q505" s="80"/>
      <c r="R505" s="420"/>
      <c r="Y505" s="420"/>
      <c r="Z505" s="420"/>
      <c r="AA505" s="420"/>
      <c r="AB505" s="420"/>
      <c r="AC505" s="420"/>
      <c r="AD505" s="420"/>
      <c r="AE505" s="420"/>
      <c r="AF505" s="420"/>
      <c r="AG505" s="420"/>
      <c r="AH505" s="420"/>
      <c r="AI505" s="420"/>
      <c r="AJ505" s="420"/>
      <c r="AK505" s="420"/>
      <c r="AL505" s="420"/>
      <c r="AM505" s="420"/>
      <c r="AN505" s="420"/>
      <c r="AO505" s="420"/>
      <c r="AP505" s="420"/>
      <c r="AQ505" s="420"/>
      <c r="AR505" s="420"/>
      <c r="AS505" s="420"/>
      <c r="AT505" s="420"/>
      <c r="AU505" s="420"/>
      <c r="AV505" s="420"/>
      <c r="AW505" s="420"/>
      <c r="AX505" s="420"/>
      <c r="AY505" s="420"/>
      <c r="AZ505" s="420"/>
      <c r="BB505" s="495"/>
      <c r="BY505" s="420"/>
      <c r="BZ505" s="420"/>
      <c r="CA505" s="420"/>
      <c r="CB505" s="420"/>
      <c r="CC505" s="420"/>
      <c r="CD505" s="420"/>
      <c r="CE505" s="420"/>
      <c r="CF505" s="420"/>
      <c r="CG505" s="420"/>
      <c r="CH505" s="420"/>
      <c r="CI505" s="420"/>
      <c r="CJ505" s="420"/>
      <c r="CK505" s="420"/>
      <c r="CL505" s="420"/>
      <c r="CM505" s="420"/>
      <c r="CN505" s="420"/>
      <c r="CO505" s="420"/>
      <c r="CP505" s="420"/>
      <c r="CQ505" s="420"/>
      <c r="CR505" s="420"/>
      <c r="CS505" s="420"/>
      <c r="CT505" s="420"/>
      <c r="CU505" s="420"/>
      <c r="CV505" s="420"/>
      <c r="CW505" s="420"/>
      <c r="CX505" s="420"/>
      <c r="CY505" s="420"/>
      <c r="CZ505" s="420"/>
    </row>
    <row r="506" s="419" customFormat="true" ht="25.15" customHeight="true" x14ac:dyDescent="0.2">
      <c r="A506" s="495"/>
      <c r="B506" s="495"/>
      <c r="C506" s="900" t="s">
        <v>543</v>
      </c>
      <c r="D506" s="899"/>
      <c r="E506" s="45">
        <v>0.41060557676800324</v>
      </c>
      <c r="F506" s="80"/>
      <c r="G506" s="80"/>
      <c r="H506" s="899" t="s">
        <v>661</v>
      </c>
      <c r="I506" s="899"/>
      <c r="J506" s="44">
        <v>-1.763114662225692E-2</v>
      </c>
      <c r="K506" s="80"/>
      <c r="L506" s="80"/>
      <c r="M506" s="899" t="s">
        <v>251</v>
      </c>
      <c r="N506" s="899"/>
      <c r="O506" s="43">
        <v>-5.2822829570221615E-2</v>
      </c>
      <c r="P506" s="80"/>
      <c r="Q506" s="80"/>
      <c r="R506" s="420"/>
      <c r="Y506" s="420"/>
      <c r="Z506" s="420"/>
      <c r="AA506" s="420"/>
      <c r="AB506" s="420"/>
      <c r="AC506" s="420"/>
      <c r="AD506" s="420"/>
      <c r="AE506" s="420"/>
      <c r="AF506" s="420"/>
      <c r="AG506" s="420"/>
      <c r="AH506" s="420"/>
      <c r="AI506" s="420"/>
      <c r="AJ506" s="420"/>
      <c r="AK506" s="420"/>
      <c r="AL506" s="420"/>
      <c r="AM506" s="420"/>
      <c r="AN506" s="420"/>
      <c r="AO506" s="420"/>
      <c r="AP506" s="420"/>
      <c r="AQ506" s="420"/>
      <c r="AR506" s="420"/>
      <c r="AS506" s="420"/>
      <c r="AT506" s="420"/>
      <c r="AU506" s="420"/>
      <c r="AV506" s="420"/>
      <c r="AW506" s="420"/>
      <c r="AX506" s="420"/>
      <c r="AY506" s="420"/>
      <c r="AZ506" s="420"/>
      <c r="BB506" s="495"/>
      <c r="BY506" s="420"/>
      <c r="BZ506" s="420"/>
      <c r="CA506" s="420"/>
      <c r="CB506" s="420"/>
      <c r="CC506" s="420"/>
      <c r="CD506" s="420"/>
      <c r="CE506" s="420"/>
      <c r="CF506" s="420"/>
      <c r="CG506" s="420"/>
      <c r="CH506" s="420"/>
      <c r="CI506" s="420"/>
      <c r="CJ506" s="420"/>
      <c r="CK506" s="420"/>
      <c r="CL506" s="420"/>
      <c r="CM506" s="420"/>
      <c r="CN506" s="420"/>
      <c r="CO506" s="420"/>
      <c r="CP506" s="420"/>
      <c r="CQ506" s="420"/>
      <c r="CR506" s="420"/>
      <c r="CS506" s="420"/>
      <c r="CT506" s="420"/>
      <c r="CU506" s="420"/>
      <c r="CV506" s="420"/>
      <c r="CW506" s="420"/>
      <c r="CX506" s="420"/>
      <c r="CY506" s="420"/>
      <c r="CZ506" s="420"/>
    </row>
    <row r="507" s="419" customFormat="true" ht="25.15" customHeight="true" x14ac:dyDescent="0.2">
      <c r="A507" s="495"/>
      <c r="B507" s="495"/>
      <c r="C507" s="900" t="s">
        <v>633</v>
      </c>
      <c r="D507" s="899"/>
      <c r="E507" s="45">
        <v>6.2792184603418469E-4</v>
      </c>
      <c r="F507" s="80"/>
      <c r="G507" s="80"/>
      <c r="H507" s="899" t="s">
        <v>662</v>
      </c>
      <c r="I507" s="899"/>
      <c r="J507" s="44">
        <v>1.6354954964392075E-2</v>
      </c>
      <c r="K507" s="80"/>
      <c r="L507" s="80"/>
      <c r="M507" s="899" t="s">
        <v>601</v>
      </c>
      <c r="N507" s="899"/>
      <c r="O507" s="43">
        <v>5.0245711420640521E-2</v>
      </c>
      <c r="P507" s="80"/>
      <c r="Q507" s="80"/>
      <c r="R507" s="420"/>
      <c r="Y507" s="420"/>
      <c r="Z507" s="420"/>
      <c r="AA507" s="420"/>
      <c r="AB507" s="420"/>
      <c r="AC507" s="420"/>
      <c r="AD507" s="420"/>
      <c r="AE507" s="420"/>
      <c r="AF507" s="420"/>
      <c r="AG507" s="420"/>
      <c r="AH507" s="420"/>
      <c r="AI507" s="420"/>
      <c r="AJ507" s="420"/>
      <c r="AK507" s="420"/>
      <c r="AL507" s="420"/>
      <c r="AM507" s="420"/>
      <c r="AN507" s="420"/>
      <c r="AO507" s="420"/>
      <c r="AP507" s="420"/>
      <c r="AQ507" s="420"/>
      <c r="AR507" s="420"/>
      <c r="AS507" s="420"/>
      <c r="AT507" s="420"/>
      <c r="AU507" s="420"/>
      <c r="AV507" s="420"/>
      <c r="AW507" s="420"/>
      <c r="AX507" s="420"/>
      <c r="AY507" s="420"/>
      <c r="AZ507" s="420"/>
      <c r="BB507" s="495"/>
      <c r="BY507" s="420"/>
      <c r="BZ507" s="420"/>
      <c r="CA507" s="420"/>
      <c r="CB507" s="420"/>
      <c r="CC507" s="420"/>
      <c r="CD507" s="420"/>
      <c r="CE507" s="420"/>
      <c r="CF507" s="420"/>
      <c r="CG507" s="420"/>
      <c r="CH507" s="420"/>
      <c r="CI507" s="420"/>
      <c r="CJ507" s="420"/>
      <c r="CK507" s="420"/>
      <c r="CL507" s="420"/>
      <c r="CM507" s="420"/>
      <c r="CN507" s="420"/>
      <c r="CO507" s="420"/>
      <c r="CP507" s="420"/>
      <c r="CQ507" s="420"/>
      <c r="CR507" s="420"/>
      <c r="CS507" s="420"/>
      <c r="CT507" s="420"/>
      <c r="CU507" s="420"/>
      <c r="CV507" s="420"/>
      <c r="CW507" s="420"/>
      <c r="CX507" s="420"/>
      <c r="CY507" s="420"/>
      <c r="CZ507" s="420"/>
    </row>
    <row r="508" s="419" customFormat="true" ht="25.15" customHeight="true" x14ac:dyDescent="0.2">
      <c r="A508" s="495"/>
      <c r="B508" s="495"/>
      <c r="C508" s="900" t="s">
        <v>627</v>
      </c>
      <c r="D508" s="899"/>
      <c r="E508" s="45">
        <v>1.4805375651715852E-3</v>
      </c>
      <c r="F508" s="80"/>
      <c r="G508" s="80"/>
      <c r="H508" s="899" t="s">
        <v>666</v>
      </c>
      <c r="I508" s="899"/>
      <c r="J508" s="44">
        <v>-1.6211129939350366E-2</v>
      </c>
      <c r="K508" s="80"/>
      <c r="L508" s="80"/>
      <c r="M508" s="899" t="s">
        <v>615</v>
      </c>
      <c r="N508" s="899"/>
      <c r="O508" s="43">
        <v>4.4717054222870409E-2</v>
      </c>
      <c r="P508" s="80"/>
      <c r="Q508" s="80"/>
      <c r="R508" s="420"/>
      <c r="Y508" s="420"/>
      <c r="Z508" s="420"/>
      <c r="AA508" s="420"/>
      <c r="AB508" s="420"/>
      <c r="AC508" s="420"/>
      <c r="AD508" s="420"/>
      <c r="AE508" s="420"/>
      <c r="AF508" s="420"/>
      <c r="AG508" s="420"/>
      <c r="AH508" s="420"/>
      <c r="AI508" s="420"/>
      <c r="AJ508" s="420"/>
      <c r="AK508" s="420"/>
      <c r="AL508" s="420"/>
      <c r="AM508" s="420"/>
      <c r="AN508" s="420"/>
      <c r="AO508" s="420"/>
      <c r="AP508" s="420"/>
      <c r="AQ508" s="420"/>
      <c r="AR508" s="420"/>
      <c r="AS508" s="420"/>
      <c r="AT508" s="420"/>
      <c r="AU508" s="420"/>
      <c r="AV508" s="420"/>
      <c r="AW508" s="420"/>
      <c r="AX508" s="420"/>
      <c r="AY508" s="420"/>
      <c r="AZ508" s="420"/>
      <c r="BB508" s="495"/>
      <c r="BY508" s="420"/>
      <c r="BZ508" s="420"/>
      <c r="CA508" s="420"/>
      <c r="CB508" s="420"/>
      <c r="CC508" s="420"/>
      <c r="CD508" s="420"/>
      <c r="CE508" s="420"/>
      <c r="CF508" s="420"/>
      <c r="CG508" s="420"/>
      <c r="CH508" s="420"/>
      <c r="CI508" s="420"/>
      <c r="CJ508" s="420"/>
      <c r="CK508" s="420"/>
      <c r="CL508" s="420"/>
      <c r="CM508" s="420"/>
      <c r="CN508" s="420"/>
      <c r="CO508" s="420"/>
      <c r="CP508" s="420"/>
      <c r="CQ508" s="420"/>
      <c r="CR508" s="420"/>
      <c r="CS508" s="420"/>
      <c r="CT508" s="420"/>
      <c r="CU508" s="420"/>
      <c r="CV508" s="420"/>
      <c r="CW508" s="420"/>
      <c r="CX508" s="420"/>
      <c r="CY508" s="420"/>
      <c r="CZ508" s="420"/>
    </row>
    <row r="509" s="419" customFormat="true" ht="25.15" customHeight="true" x14ac:dyDescent="0.2">
      <c r="A509" s="495"/>
      <c r="B509" s="495"/>
      <c r="C509" s="900" t="s">
        <v>539</v>
      </c>
      <c r="D509" s="899"/>
      <c r="E509" s="45">
        <v>0.38779558242313816</v>
      </c>
      <c r="F509" s="80"/>
      <c r="G509" s="80"/>
      <c r="H509" s="899" t="s">
        <v>638</v>
      </c>
      <c r="I509" s="899"/>
      <c r="J509" s="44">
        <v>-1.5002349306570109E-2</v>
      </c>
      <c r="K509" s="80"/>
      <c r="L509" s="80"/>
      <c r="M509" s="899" t="s">
        <v>552</v>
      </c>
      <c r="N509" s="899"/>
      <c r="O509" s="43">
        <v>4.4427363367905474E-2</v>
      </c>
      <c r="P509" s="80"/>
      <c r="Q509" s="80"/>
      <c r="R509" s="420"/>
      <c r="Y509" s="420"/>
      <c r="Z509" s="420"/>
      <c r="AA509" s="420"/>
      <c r="AB509" s="420"/>
      <c r="AC509" s="420"/>
      <c r="AD509" s="420"/>
      <c r="AE509" s="420"/>
      <c r="AF509" s="420"/>
      <c r="AG509" s="420"/>
      <c r="AH509" s="420"/>
      <c r="AI509" s="420"/>
      <c r="AJ509" s="420"/>
      <c r="AK509" s="420"/>
      <c r="AL509" s="420"/>
      <c r="AM509" s="420"/>
      <c r="AN509" s="420"/>
      <c r="AO509" s="420"/>
      <c r="AP509" s="420"/>
      <c r="AQ509" s="420"/>
      <c r="AR509" s="420"/>
      <c r="AS509" s="420"/>
      <c r="AT509" s="420"/>
      <c r="AU509" s="420"/>
      <c r="AV509" s="420"/>
      <c r="AW509" s="420"/>
      <c r="AX509" s="420"/>
      <c r="AY509" s="420"/>
      <c r="AZ509" s="420"/>
      <c r="BB509" s="495"/>
      <c r="BY509" s="420"/>
      <c r="BZ509" s="420"/>
      <c r="CA509" s="420"/>
      <c r="CB509" s="420"/>
      <c r="CC509" s="420"/>
      <c r="CD509" s="420"/>
      <c r="CE509" s="420"/>
      <c r="CF509" s="420"/>
      <c r="CG509" s="420"/>
      <c r="CH509" s="420"/>
      <c r="CI509" s="420"/>
      <c r="CJ509" s="420"/>
      <c r="CK509" s="420"/>
      <c r="CL509" s="420"/>
      <c r="CM509" s="420"/>
      <c r="CN509" s="420"/>
      <c r="CO509" s="420"/>
      <c r="CP509" s="420"/>
      <c r="CQ509" s="420"/>
      <c r="CR509" s="420"/>
      <c r="CS509" s="420"/>
      <c r="CT509" s="420"/>
      <c r="CU509" s="420"/>
      <c r="CV509" s="420"/>
      <c r="CW509" s="420"/>
      <c r="CX509" s="420"/>
      <c r="CY509" s="420"/>
      <c r="CZ509" s="420"/>
    </row>
    <row r="510" s="419" customFormat="true" ht="25.15" customHeight="true" x14ac:dyDescent="0.2">
      <c r="A510" s="495"/>
      <c r="B510" s="495"/>
      <c r="C510" s="900" t="s">
        <v>641</v>
      </c>
      <c r="D510" s="899"/>
      <c r="E510" s="45">
        <v>2.9675787116521443E-4</v>
      </c>
      <c r="F510" s="80"/>
      <c r="G510" s="80"/>
      <c r="H510" s="899" t="s">
        <v>667</v>
      </c>
      <c r="I510" s="899"/>
      <c r="J510" s="44">
        <v>-1.2236958212732066E-2</v>
      </c>
      <c r="K510" s="80"/>
      <c r="L510" s="80"/>
      <c r="M510" s="899" t="s">
        <v>361</v>
      </c>
      <c r="N510" s="899"/>
      <c r="O510" s="43">
        <v>4.1704488561231504E-2</v>
      </c>
      <c r="P510" s="80"/>
      <c r="Q510" s="80"/>
      <c r="R510" s="420"/>
      <c r="Y510" s="420"/>
      <c r="Z510" s="420"/>
      <c r="AA510" s="420"/>
      <c r="AB510" s="420"/>
      <c r="AC510" s="420"/>
      <c r="AD510" s="420"/>
      <c r="AE510" s="420"/>
      <c r="AF510" s="420"/>
      <c r="AG510" s="420"/>
      <c r="AH510" s="420"/>
      <c r="AI510" s="420"/>
      <c r="AJ510" s="420"/>
      <c r="AK510" s="420"/>
      <c r="AL510" s="420"/>
      <c r="AM510" s="420"/>
      <c r="AN510" s="420"/>
      <c r="AO510" s="420"/>
      <c r="AP510" s="420"/>
      <c r="AQ510" s="420"/>
      <c r="AR510" s="420"/>
      <c r="AS510" s="420"/>
      <c r="AT510" s="420"/>
      <c r="AU510" s="420"/>
      <c r="AV510" s="420"/>
      <c r="AW510" s="420"/>
      <c r="AX510" s="420"/>
      <c r="AY510" s="420"/>
      <c r="AZ510" s="420"/>
      <c r="BB510" s="495"/>
      <c r="BY510" s="420"/>
      <c r="BZ510" s="420"/>
      <c r="CA510" s="420"/>
      <c r="CB510" s="420"/>
      <c r="CC510" s="420"/>
      <c r="CD510" s="420"/>
      <c r="CE510" s="420"/>
      <c r="CF510" s="420"/>
      <c r="CG510" s="420"/>
      <c r="CH510" s="420"/>
      <c r="CI510" s="420"/>
      <c r="CJ510" s="420"/>
      <c r="CK510" s="420"/>
      <c r="CL510" s="420"/>
      <c r="CM510" s="420"/>
      <c r="CN510" s="420"/>
      <c r="CO510" s="420"/>
      <c r="CP510" s="420"/>
      <c r="CQ510" s="420"/>
      <c r="CR510" s="420"/>
      <c r="CS510" s="420"/>
      <c r="CT510" s="420"/>
      <c r="CU510" s="420"/>
      <c r="CV510" s="420"/>
      <c r="CW510" s="420"/>
      <c r="CX510" s="420"/>
      <c r="CY510" s="420"/>
      <c r="CZ510" s="420"/>
    </row>
    <row r="511" s="419" customFormat="true" ht="25.15" customHeight="true" x14ac:dyDescent="0.2">
      <c r="A511" s="495"/>
      <c r="B511" s="495"/>
      <c r="C511" s="900" t="s">
        <v>587</v>
      </c>
      <c r="D511" s="899"/>
      <c r="E511" s="45">
        <v>2.8082950105392759E-2</v>
      </c>
      <c r="F511" s="80"/>
      <c r="G511" s="80"/>
      <c r="H511" s="899" t="s">
        <v>644</v>
      </c>
      <c r="I511" s="899"/>
      <c r="J511" s="44">
        <v>7.8724510331118717E-3</v>
      </c>
      <c r="K511" s="80"/>
      <c r="L511" s="80"/>
      <c r="M511" s="899" t="s">
        <v>622</v>
      </c>
      <c r="N511" s="899"/>
      <c r="O511" s="43">
        <v>-3.8720384418183033E-2</v>
      </c>
      <c r="P511" s="80"/>
      <c r="Q511" s="80"/>
      <c r="R511" s="420"/>
      <c r="Y511" s="420"/>
      <c r="Z511" s="420"/>
      <c r="AA511" s="420"/>
      <c r="AB511" s="420"/>
      <c r="AC511" s="420"/>
      <c r="AD511" s="420"/>
      <c r="AE511" s="420"/>
      <c r="AF511" s="420"/>
      <c r="AG511" s="420"/>
      <c r="AH511" s="420"/>
      <c r="AI511" s="420"/>
      <c r="AJ511" s="420"/>
      <c r="AK511" s="420"/>
      <c r="AL511" s="420"/>
      <c r="AM511" s="420"/>
      <c r="AN511" s="420"/>
      <c r="AO511" s="420"/>
      <c r="AP511" s="420"/>
      <c r="AQ511" s="420"/>
      <c r="AR511" s="420"/>
      <c r="AS511" s="420"/>
      <c r="AT511" s="420"/>
      <c r="AU511" s="420"/>
      <c r="AV511" s="420"/>
      <c r="AW511" s="420"/>
      <c r="AX511" s="420"/>
      <c r="AY511" s="420"/>
      <c r="AZ511" s="420"/>
      <c r="BB511" s="495"/>
      <c r="BY511" s="420"/>
      <c r="BZ511" s="420"/>
      <c r="CA511" s="420"/>
      <c r="CB511" s="420"/>
      <c r="CC511" s="420"/>
      <c r="CD511" s="420"/>
      <c r="CE511" s="420"/>
      <c r="CF511" s="420"/>
      <c r="CG511" s="420"/>
      <c r="CH511" s="420"/>
      <c r="CI511" s="420"/>
      <c r="CJ511" s="420"/>
      <c r="CK511" s="420"/>
      <c r="CL511" s="420"/>
      <c r="CM511" s="420"/>
      <c r="CN511" s="420"/>
      <c r="CO511" s="420"/>
      <c r="CP511" s="420"/>
      <c r="CQ511" s="420"/>
      <c r="CR511" s="420"/>
      <c r="CS511" s="420"/>
      <c r="CT511" s="420"/>
      <c r="CU511" s="420"/>
      <c r="CV511" s="420"/>
      <c r="CW511" s="420"/>
      <c r="CX511" s="420"/>
      <c r="CY511" s="420"/>
      <c r="CZ511" s="420"/>
    </row>
    <row r="512" s="419" customFormat="true" ht="25.15" customHeight="true" x14ac:dyDescent="0.2">
      <c r="A512" s="495"/>
      <c r="B512" s="495"/>
      <c r="C512" s="900" t="s">
        <v>567</v>
      </c>
      <c r="D512" s="899"/>
      <c r="E512" s="45">
        <v>0.11297319096749213</v>
      </c>
      <c r="F512" s="80"/>
      <c r="G512" s="80"/>
      <c r="H512" s="899" t="s">
        <v>628</v>
      </c>
      <c r="I512" s="899"/>
      <c r="J512" s="40">
        <v>6.0023092784350909E-3</v>
      </c>
      <c r="K512" s="80"/>
      <c r="L512" s="80"/>
      <c r="M512" s="899" t="s">
        <v>605</v>
      </c>
      <c r="N512" s="899"/>
      <c r="O512" s="43">
        <v>3.5853854152337425E-2</v>
      </c>
      <c r="P512" s="80"/>
      <c r="Q512" s="80"/>
      <c r="R512" s="420"/>
      <c r="Y512" s="420"/>
      <c r="Z512" s="420"/>
      <c r="AA512" s="420"/>
      <c r="AB512" s="420"/>
      <c r="AC512" s="420"/>
      <c r="AD512" s="420"/>
      <c r="AE512" s="420"/>
      <c r="AF512" s="420"/>
      <c r="AG512" s="420"/>
      <c r="AH512" s="420"/>
      <c r="AI512" s="420"/>
      <c r="AJ512" s="420"/>
      <c r="AK512" s="420"/>
      <c r="AL512" s="420"/>
      <c r="AM512" s="420"/>
      <c r="AN512" s="420"/>
      <c r="AO512" s="420"/>
      <c r="AP512" s="420"/>
      <c r="AQ512" s="420"/>
      <c r="AR512" s="420"/>
      <c r="AS512" s="420"/>
      <c r="AT512" s="420"/>
      <c r="AU512" s="420"/>
      <c r="AV512" s="420"/>
      <c r="AW512" s="420"/>
      <c r="AX512" s="420"/>
      <c r="AY512" s="420"/>
      <c r="AZ512" s="420"/>
      <c r="BB512" s="495"/>
      <c r="BY512" s="420"/>
      <c r="BZ512" s="420"/>
      <c r="CA512" s="420"/>
      <c r="CB512" s="420"/>
      <c r="CC512" s="420"/>
      <c r="CD512" s="420"/>
      <c r="CE512" s="420"/>
      <c r="CF512" s="420"/>
      <c r="CG512" s="420"/>
      <c r="CH512" s="420"/>
      <c r="CI512" s="420"/>
      <c r="CJ512" s="420"/>
      <c r="CK512" s="420"/>
      <c r="CL512" s="420"/>
      <c r="CM512" s="420"/>
      <c r="CN512" s="420"/>
      <c r="CO512" s="420"/>
      <c r="CP512" s="420"/>
      <c r="CQ512" s="420"/>
      <c r="CR512" s="420"/>
      <c r="CS512" s="420"/>
      <c r="CT512" s="420"/>
      <c r="CU512" s="420"/>
      <c r="CV512" s="420"/>
      <c r="CW512" s="420"/>
      <c r="CX512" s="420"/>
      <c r="CY512" s="420"/>
      <c r="CZ512" s="420"/>
    </row>
    <row r="513" s="419" customFormat="true" ht="25.15" customHeight="true" x14ac:dyDescent="0.2">
      <c r="A513" s="495"/>
      <c r="B513" s="495"/>
      <c r="C513" s="900" t="s">
        <v>622</v>
      </c>
      <c r="D513" s="899"/>
      <c r="E513" s="45">
        <v>2.5147073292232612E-3</v>
      </c>
      <c r="F513" s="80"/>
      <c r="G513" s="80"/>
      <c r="H513" s="898"/>
      <c r="I513" s="898"/>
      <c r="J513" s="80"/>
      <c r="K513" s="80"/>
      <c r="L513" s="80"/>
      <c r="M513" s="899" t="s">
        <v>600</v>
      </c>
      <c r="N513" s="899"/>
      <c r="O513" s="43">
        <v>-3.5572533540806993E-2</v>
      </c>
      <c r="P513" s="80"/>
      <c r="Q513" s="80"/>
      <c r="R513" s="420"/>
      <c r="Y513" s="420"/>
      <c r="Z513" s="420"/>
      <c r="AA513" s="420"/>
      <c r="AB513" s="420"/>
      <c r="AC513" s="420"/>
      <c r="AD513" s="420"/>
      <c r="AE513" s="420"/>
      <c r="AF513" s="420"/>
      <c r="AG513" s="420"/>
      <c r="AH513" s="420"/>
      <c r="AI513" s="420"/>
      <c r="AJ513" s="420"/>
      <c r="AK513" s="420"/>
      <c r="AL513" s="420"/>
      <c r="AM513" s="420"/>
      <c r="AN513" s="420"/>
      <c r="AO513" s="420"/>
      <c r="AP513" s="420"/>
      <c r="AQ513" s="420"/>
      <c r="AR513" s="420"/>
      <c r="AS513" s="420"/>
      <c r="AT513" s="420"/>
      <c r="AU513" s="420"/>
      <c r="AV513" s="420"/>
      <c r="AW513" s="420"/>
      <c r="AX513" s="420"/>
      <c r="AY513" s="420"/>
      <c r="AZ513" s="420"/>
      <c r="BB513" s="495"/>
      <c r="BY513" s="420"/>
      <c r="BZ513" s="420"/>
      <c r="CA513" s="420"/>
      <c r="CB513" s="420"/>
      <c r="CC513" s="420"/>
      <c r="CD513" s="420"/>
      <c r="CE513" s="420"/>
      <c r="CF513" s="420"/>
      <c r="CG513" s="420"/>
      <c r="CH513" s="420"/>
      <c r="CI513" s="420"/>
      <c r="CJ513" s="420"/>
      <c r="CK513" s="420"/>
      <c r="CL513" s="420"/>
      <c r="CM513" s="420"/>
      <c r="CN513" s="420"/>
      <c r="CO513" s="420"/>
      <c r="CP513" s="420"/>
      <c r="CQ513" s="420"/>
      <c r="CR513" s="420"/>
      <c r="CS513" s="420"/>
      <c r="CT513" s="420"/>
      <c r="CU513" s="420"/>
      <c r="CV513" s="420"/>
      <c r="CW513" s="420"/>
      <c r="CX513" s="420"/>
      <c r="CY513" s="420"/>
      <c r="CZ513" s="420"/>
    </row>
    <row r="514" s="419" customFormat="true" ht="25.15" customHeight="true" x14ac:dyDescent="0.2">
      <c r="A514" s="495"/>
      <c r="B514" s="495"/>
      <c r="C514" s="900" t="s">
        <v>575</v>
      </c>
      <c r="D514" s="899"/>
      <c r="E514" s="45">
        <v>4.7543549693550555E-2</v>
      </c>
      <c r="F514" s="80"/>
      <c r="G514" s="80"/>
      <c r="H514" s="898"/>
      <c r="I514" s="898"/>
      <c r="J514" s="80"/>
      <c r="K514" s="80"/>
      <c r="L514" s="80"/>
      <c r="M514" s="899" t="s">
        <v>596</v>
      </c>
      <c r="N514" s="899"/>
      <c r="O514" s="43">
        <v>3.5168778926988109E-2</v>
      </c>
      <c r="P514" s="80"/>
      <c r="Q514" s="80"/>
      <c r="R514" s="420"/>
      <c r="Y514" s="420"/>
      <c r="Z514" s="420"/>
      <c r="AA514" s="420"/>
      <c r="AB514" s="420"/>
      <c r="AC514" s="420"/>
      <c r="AD514" s="420"/>
      <c r="AE514" s="420"/>
      <c r="AF514" s="420"/>
      <c r="AG514" s="420"/>
      <c r="AH514" s="420"/>
      <c r="AI514" s="420"/>
      <c r="AJ514" s="420"/>
      <c r="AK514" s="420"/>
      <c r="AL514" s="420"/>
      <c r="AM514" s="420"/>
      <c r="AN514" s="420"/>
      <c r="AO514" s="420"/>
      <c r="AP514" s="420"/>
      <c r="AQ514" s="420"/>
      <c r="AR514" s="420"/>
      <c r="AS514" s="420"/>
      <c r="AT514" s="420"/>
      <c r="AU514" s="420"/>
      <c r="AV514" s="420"/>
      <c r="AW514" s="420"/>
      <c r="AX514" s="420"/>
      <c r="AY514" s="420"/>
      <c r="AZ514" s="420"/>
      <c r="BB514" s="495"/>
      <c r="BY514" s="420"/>
      <c r="BZ514" s="420"/>
      <c r="CA514" s="420"/>
      <c r="CB514" s="420"/>
      <c r="CC514" s="420"/>
      <c r="CD514" s="420"/>
      <c r="CE514" s="420"/>
      <c r="CF514" s="420"/>
      <c r="CG514" s="420"/>
      <c r="CH514" s="420"/>
      <c r="CI514" s="420"/>
      <c r="CJ514" s="420"/>
      <c r="CK514" s="420"/>
      <c r="CL514" s="420"/>
      <c r="CM514" s="420"/>
      <c r="CN514" s="420"/>
      <c r="CO514" s="420"/>
      <c r="CP514" s="420"/>
      <c r="CQ514" s="420"/>
      <c r="CR514" s="420"/>
      <c r="CS514" s="420"/>
      <c r="CT514" s="420"/>
      <c r="CU514" s="420"/>
      <c r="CV514" s="420"/>
      <c r="CW514" s="420"/>
      <c r="CX514" s="420"/>
      <c r="CY514" s="420"/>
      <c r="CZ514" s="420"/>
    </row>
    <row r="515" s="419" customFormat="true" ht="25.15" customHeight="true" x14ac:dyDescent="0.2">
      <c r="A515" s="495"/>
      <c r="B515" s="495"/>
      <c r="C515" s="900" t="s">
        <v>644</v>
      </c>
      <c r="D515" s="899"/>
      <c r="E515" s="45">
        <v>2.9619727523184241E-4</v>
      </c>
      <c r="F515" s="80"/>
      <c r="G515" s="80"/>
      <c r="H515" s="898"/>
      <c r="I515" s="898"/>
      <c r="J515" s="80"/>
      <c r="K515" s="80"/>
      <c r="L515" s="80"/>
      <c r="M515" s="899" t="s">
        <v>646</v>
      </c>
      <c r="N515" s="899"/>
      <c r="O515" s="43">
        <v>3.3475565696319577E-2</v>
      </c>
      <c r="P515" s="80"/>
      <c r="Q515" s="80"/>
      <c r="R515" s="420"/>
      <c r="Y515" s="420"/>
      <c r="Z515" s="420"/>
      <c r="AA515" s="420"/>
      <c r="AB515" s="420"/>
      <c r="AC515" s="420"/>
      <c r="AD515" s="420"/>
      <c r="AE515" s="420"/>
      <c r="AF515" s="420"/>
      <c r="AG515" s="420"/>
      <c r="AH515" s="420"/>
      <c r="AI515" s="420"/>
      <c r="AJ515" s="420"/>
      <c r="AK515" s="420"/>
      <c r="AL515" s="420"/>
      <c r="AM515" s="420"/>
      <c r="AN515" s="420"/>
      <c r="AO515" s="420"/>
      <c r="AP515" s="420"/>
      <c r="AQ515" s="420"/>
      <c r="AR515" s="420"/>
      <c r="AS515" s="420"/>
      <c r="AT515" s="420"/>
      <c r="AU515" s="420"/>
      <c r="AV515" s="420"/>
      <c r="AW515" s="420"/>
      <c r="AX515" s="420"/>
      <c r="AY515" s="420"/>
      <c r="AZ515" s="420"/>
      <c r="BB515" s="495"/>
      <c r="BY515" s="420"/>
      <c r="BZ515" s="420"/>
      <c r="CA515" s="420"/>
      <c r="CB515" s="420"/>
      <c r="CC515" s="420"/>
      <c r="CD515" s="420"/>
      <c r="CE515" s="420"/>
      <c r="CF515" s="420"/>
      <c r="CG515" s="420"/>
      <c r="CH515" s="420"/>
      <c r="CI515" s="420"/>
      <c r="CJ515" s="420"/>
      <c r="CK515" s="420"/>
      <c r="CL515" s="420"/>
      <c r="CM515" s="420"/>
      <c r="CN515" s="420"/>
      <c r="CO515" s="420"/>
      <c r="CP515" s="420"/>
      <c r="CQ515" s="420"/>
      <c r="CR515" s="420"/>
      <c r="CS515" s="420"/>
      <c r="CT515" s="420"/>
      <c r="CU515" s="420"/>
      <c r="CV515" s="420"/>
      <c r="CW515" s="420"/>
      <c r="CX515" s="420"/>
      <c r="CY515" s="420"/>
      <c r="CZ515" s="420"/>
    </row>
    <row r="516" s="419" customFormat="true" ht="25.15" customHeight="true" x14ac:dyDescent="0.2">
      <c r="A516" s="495"/>
      <c r="B516" s="495"/>
      <c r="C516" s="900" t="s">
        <v>546</v>
      </c>
      <c r="D516" s="899"/>
      <c r="E516" s="45">
        <v>0.3620082970112784</v>
      </c>
      <c r="F516" s="80"/>
      <c r="G516" s="80"/>
      <c r="H516" s="899" t="s">
        <v>257</v>
      </c>
      <c r="I516" s="899"/>
      <c r="J516" s="899"/>
      <c r="K516" s="80"/>
      <c r="L516" s="80"/>
      <c r="M516" s="899" t="s">
        <v>645</v>
      </c>
      <c r="N516" s="899"/>
      <c r="O516" s="43">
        <v>3.1221644414590938E-2</v>
      </c>
      <c r="P516" s="80"/>
      <c r="Q516" s="80"/>
      <c r="R516" s="420"/>
      <c r="Y516" s="420"/>
      <c r="Z516" s="420"/>
      <c r="AA516" s="420"/>
      <c r="AB516" s="420"/>
      <c r="AC516" s="420"/>
      <c r="AD516" s="420"/>
      <c r="AE516" s="420"/>
      <c r="AF516" s="420"/>
      <c r="AG516" s="420"/>
      <c r="AH516" s="420"/>
      <c r="AI516" s="420"/>
      <c r="AJ516" s="420"/>
      <c r="AK516" s="420"/>
      <c r="AL516" s="420"/>
      <c r="AM516" s="420"/>
      <c r="AN516" s="420"/>
      <c r="AO516" s="420"/>
      <c r="AP516" s="420"/>
      <c r="AQ516" s="420"/>
      <c r="AR516" s="420"/>
      <c r="AS516" s="420"/>
      <c r="AT516" s="420"/>
      <c r="AU516" s="420"/>
      <c r="AV516" s="420"/>
      <c r="AW516" s="420"/>
      <c r="AX516" s="420"/>
      <c r="AY516" s="420"/>
      <c r="AZ516" s="420"/>
      <c r="BB516" s="495"/>
      <c r="BY516" s="420"/>
      <c r="BZ516" s="420"/>
      <c r="CA516" s="420"/>
      <c r="CB516" s="420"/>
      <c r="CC516" s="420"/>
      <c r="CD516" s="420"/>
      <c r="CE516" s="420"/>
      <c r="CF516" s="420"/>
      <c r="CG516" s="420"/>
      <c r="CH516" s="420"/>
      <c r="CI516" s="420"/>
      <c r="CJ516" s="420"/>
      <c r="CK516" s="420"/>
      <c r="CL516" s="420"/>
      <c r="CM516" s="420"/>
      <c r="CN516" s="420"/>
      <c r="CO516" s="420"/>
      <c r="CP516" s="420"/>
      <c r="CQ516" s="420"/>
      <c r="CR516" s="420"/>
      <c r="CS516" s="420"/>
      <c r="CT516" s="420"/>
      <c r="CU516" s="420"/>
      <c r="CV516" s="420"/>
      <c r="CW516" s="420"/>
      <c r="CX516" s="420"/>
      <c r="CY516" s="420"/>
      <c r="CZ516" s="420"/>
    </row>
    <row r="517" s="419" customFormat="true" ht="25.15" customHeight="true" x14ac:dyDescent="0.2">
      <c r="A517" s="495"/>
      <c r="B517" s="495"/>
      <c r="C517" s="900" t="s">
        <v>630</v>
      </c>
      <c r="D517" s="899"/>
      <c r="E517" s="45">
        <v>8.932470769861488E-4</v>
      </c>
      <c r="F517" s="80"/>
      <c r="G517" s="80"/>
      <c r="H517" s="899" t="s">
        <v>206</v>
      </c>
      <c r="I517" s="899"/>
      <c r="J517" s="39" t="s">
        <v>258</v>
      </c>
      <c r="K517" s="80"/>
      <c r="L517" s="80"/>
      <c r="M517" s="899" t="s">
        <v>592</v>
      </c>
      <c r="N517" s="899"/>
      <c r="O517" s="43">
        <v>3.0268343091771954E-2</v>
      </c>
      <c r="P517" s="80"/>
      <c r="Q517" s="80"/>
      <c r="R517" s="420"/>
      <c r="Y517" s="420"/>
      <c r="Z517" s="420"/>
      <c r="AA517" s="420"/>
      <c r="AB517" s="420"/>
      <c r="AC517" s="420"/>
      <c r="AD517" s="420"/>
      <c r="AE517" s="420"/>
      <c r="AF517" s="420"/>
      <c r="AG517" s="420"/>
      <c r="AH517" s="420"/>
      <c r="AI517" s="420"/>
      <c r="AJ517" s="420"/>
      <c r="AK517" s="420"/>
      <c r="AL517" s="420"/>
      <c r="AM517" s="420"/>
      <c r="AN517" s="420"/>
      <c r="AO517" s="420"/>
      <c r="AP517" s="420"/>
      <c r="AQ517" s="420"/>
      <c r="AR517" s="420"/>
      <c r="AS517" s="420"/>
      <c r="AT517" s="420"/>
      <c r="AU517" s="420"/>
      <c r="AV517" s="420"/>
      <c r="AW517" s="420"/>
      <c r="AX517" s="420"/>
      <c r="AY517" s="420"/>
      <c r="AZ517" s="420"/>
      <c r="BB517" s="495"/>
      <c r="BY517" s="420"/>
      <c r="BZ517" s="420"/>
      <c r="CA517" s="420"/>
      <c r="CB517" s="420"/>
      <c r="CC517" s="420"/>
      <c r="CD517" s="420"/>
      <c r="CE517" s="420"/>
      <c r="CF517" s="420"/>
      <c r="CG517" s="420"/>
      <c r="CH517" s="420"/>
      <c r="CI517" s="420"/>
      <c r="CJ517" s="420"/>
      <c r="CK517" s="420"/>
      <c r="CL517" s="420"/>
      <c r="CM517" s="420"/>
      <c r="CN517" s="420"/>
      <c r="CO517" s="420"/>
      <c r="CP517" s="420"/>
      <c r="CQ517" s="420"/>
      <c r="CR517" s="420"/>
      <c r="CS517" s="420"/>
      <c r="CT517" s="420"/>
      <c r="CU517" s="420"/>
      <c r="CV517" s="420"/>
      <c r="CW517" s="420"/>
      <c r="CX517" s="420"/>
      <c r="CY517" s="420"/>
      <c r="CZ517" s="420"/>
    </row>
    <row r="518" s="419" customFormat="true" ht="25.15" customHeight="true" x14ac:dyDescent="0.2">
      <c r="A518" s="495"/>
      <c r="B518" s="495"/>
      <c r="C518" s="900" t="s">
        <v>628</v>
      </c>
      <c r="D518" s="899"/>
      <c r="E518" s="45">
        <v>1.1583028429238175E-3</v>
      </c>
      <c r="F518" s="80"/>
      <c r="G518" s="80"/>
      <c r="H518" s="899" t="s">
        <v>251</v>
      </c>
      <c r="I518" s="899"/>
      <c r="J518" s="47">
        <v>4.3296094730797305E-2</v>
      </c>
      <c r="K518" s="80"/>
      <c r="L518" s="80"/>
      <c r="M518" s="899" t="s">
        <v>621</v>
      </c>
      <c r="N518" s="899"/>
      <c r="O518" s="43">
        <v>2.9135941144977751E-2</v>
      </c>
      <c r="P518" s="80"/>
      <c r="Q518" s="80"/>
      <c r="R518" s="420"/>
      <c r="Y518" s="420"/>
      <c r="Z518" s="420"/>
      <c r="AA518" s="420"/>
      <c r="AB518" s="420"/>
      <c r="AC518" s="420"/>
      <c r="AD518" s="420"/>
      <c r="AE518" s="420"/>
      <c r="AF518" s="420"/>
      <c r="AG518" s="420"/>
      <c r="AH518" s="420"/>
      <c r="AI518" s="420"/>
      <c r="AJ518" s="420"/>
      <c r="AK518" s="420"/>
      <c r="AL518" s="420"/>
      <c r="AM518" s="420"/>
      <c r="AN518" s="420"/>
      <c r="AO518" s="420"/>
      <c r="AP518" s="420"/>
      <c r="AQ518" s="420"/>
      <c r="AR518" s="420"/>
      <c r="AS518" s="420"/>
      <c r="AT518" s="420"/>
      <c r="AU518" s="420"/>
      <c r="AV518" s="420"/>
      <c r="AW518" s="420"/>
      <c r="AX518" s="420"/>
      <c r="AY518" s="420"/>
      <c r="AZ518" s="420"/>
      <c r="BB518" s="495"/>
      <c r="BY518" s="420"/>
      <c r="BZ518" s="420"/>
      <c r="CA518" s="420"/>
      <c r="CB518" s="420"/>
      <c r="CC518" s="420"/>
      <c r="CD518" s="420"/>
      <c r="CE518" s="420"/>
      <c r="CF518" s="420"/>
      <c r="CG518" s="420"/>
      <c r="CH518" s="420"/>
      <c r="CI518" s="420"/>
      <c r="CJ518" s="420"/>
      <c r="CK518" s="420"/>
      <c r="CL518" s="420"/>
      <c r="CM518" s="420"/>
      <c r="CN518" s="420"/>
      <c r="CO518" s="420"/>
      <c r="CP518" s="420"/>
      <c r="CQ518" s="420"/>
      <c r="CR518" s="420"/>
      <c r="CS518" s="420"/>
      <c r="CT518" s="420"/>
      <c r="CU518" s="420"/>
      <c r="CV518" s="420"/>
      <c r="CW518" s="420"/>
      <c r="CX518" s="420"/>
      <c r="CY518" s="420"/>
      <c r="CZ518" s="420"/>
    </row>
    <row r="519" s="419" customFormat="true" ht="25.15" customHeight="true" x14ac:dyDescent="0.2">
      <c r="A519" s="495"/>
      <c r="B519" s="495"/>
      <c r="C519" s="900" t="s">
        <v>615</v>
      </c>
      <c r="D519" s="899"/>
      <c r="E519" s="45">
        <v>3.0628792242200268E-3</v>
      </c>
      <c r="F519" s="80"/>
      <c r="G519" s="80"/>
      <c r="H519" s="899" t="s">
        <v>543</v>
      </c>
      <c r="I519" s="899"/>
      <c r="J519" s="44">
        <v>0.34759394446583347</v>
      </c>
      <c r="K519" s="80"/>
      <c r="L519" s="80"/>
      <c r="M519" s="899" t="s">
        <v>611</v>
      </c>
      <c r="N519" s="899"/>
      <c r="O519" s="43">
        <v>-2.7936282326588468E-2</v>
      </c>
      <c r="P519" s="80"/>
      <c r="Q519" s="80"/>
      <c r="R519" s="420"/>
      <c r="Y519" s="420"/>
      <c r="Z519" s="420"/>
      <c r="AA519" s="420"/>
      <c r="AB519" s="420"/>
      <c r="AC519" s="420"/>
      <c r="AD519" s="420"/>
      <c r="AE519" s="420"/>
      <c r="AF519" s="420"/>
      <c r="AG519" s="420"/>
      <c r="AH519" s="420"/>
      <c r="AI519" s="420"/>
      <c r="AJ519" s="420"/>
      <c r="AK519" s="420"/>
      <c r="AL519" s="420"/>
      <c r="AM519" s="420"/>
      <c r="AN519" s="420"/>
      <c r="AO519" s="420"/>
      <c r="AP519" s="420"/>
      <c r="AQ519" s="420"/>
      <c r="AR519" s="420"/>
      <c r="AS519" s="420"/>
      <c r="AT519" s="420"/>
      <c r="AU519" s="420"/>
      <c r="AV519" s="420"/>
      <c r="AW519" s="420"/>
      <c r="AX519" s="420"/>
      <c r="AY519" s="420"/>
      <c r="AZ519" s="420"/>
      <c r="BB519" s="495"/>
      <c r="BY519" s="420"/>
      <c r="BZ519" s="420"/>
      <c r="CA519" s="420"/>
      <c r="CB519" s="420"/>
      <c r="CC519" s="420"/>
      <c r="CD519" s="420"/>
      <c r="CE519" s="420"/>
      <c r="CF519" s="420"/>
      <c r="CG519" s="420"/>
      <c r="CH519" s="420"/>
      <c r="CI519" s="420"/>
      <c r="CJ519" s="420"/>
      <c r="CK519" s="420"/>
      <c r="CL519" s="420"/>
      <c r="CM519" s="420"/>
      <c r="CN519" s="420"/>
      <c r="CO519" s="420"/>
      <c r="CP519" s="420"/>
      <c r="CQ519" s="420"/>
      <c r="CR519" s="420"/>
      <c r="CS519" s="420"/>
      <c r="CT519" s="420"/>
      <c r="CU519" s="420"/>
      <c r="CV519" s="420"/>
      <c r="CW519" s="420"/>
      <c r="CX519" s="420"/>
      <c r="CY519" s="420"/>
      <c r="CZ519" s="420"/>
    </row>
    <row r="520" s="419" customFormat="true" ht="25.15" customHeight="true" x14ac:dyDescent="0.2">
      <c r="A520" s="495"/>
      <c r="B520" s="495"/>
      <c r="C520" s="900" t="s">
        <v>598</v>
      </c>
      <c r="D520" s="899"/>
      <c r="E520" s="45">
        <v>9.1026427270868085E-3</v>
      </c>
      <c r="F520" s="80"/>
      <c r="G520" s="80"/>
      <c r="H520" s="899" t="s">
        <v>640</v>
      </c>
      <c r="I520" s="899"/>
      <c r="J520" s="44">
        <v>1.4769007037091335E-3</v>
      </c>
      <c r="K520" s="80"/>
      <c r="L520" s="80"/>
      <c r="M520" s="899" t="s">
        <v>575</v>
      </c>
      <c r="N520" s="899"/>
      <c r="O520" s="43">
        <v>-2.6452099615678924E-2</v>
      </c>
      <c r="P520" s="80"/>
      <c r="Q520" s="80"/>
      <c r="R520" s="420"/>
      <c r="Y520" s="420"/>
      <c r="Z520" s="420"/>
      <c r="AA520" s="420"/>
      <c r="AB520" s="420"/>
      <c r="AC520" s="420"/>
      <c r="AD520" s="420"/>
      <c r="AE520" s="420"/>
      <c r="AF520" s="420"/>
      <c r="AG520" s="420"/>
      <c r="AH520" s="420"/>
      <c r="AI520" s="420"/>
      <c r="AJ520" s="420"/>
      <c r="AK520" s="420"/>
      <c r="AL520" s="420"/>
      <c r="AM520" s="420"/>
      <c r="AN520" s="420"/>
      <c r="AO520" s="420"/>
      <c r="AP520" s="420"/>
      <c r="AQ520" s="420"/>
      <c r="AR520" s="420"/>
      <c r="AS520" s="420"/>
      <c r="AT520" s="420"/>
      <c r="AU520" s="420"/>
      <c r="AV520" s="420"/>
      <c r="AW520" s="420"/>
      <c r="AX520" s="420"/>
      <c r="AY520" s="420"/>
      <c r="AZ520" s="420"/>
      <c r="BB520" s="495"/>
      <c r="BY520" s="420"/>
      <c r="BZ520" s="420"/>
      <c r="CA520" s="420"/>
      <c r="CB520" s="420"/>
      <c r="CC520" s="420"/>
      <c r="CD520" s="420"/>
      <c r="CE520" s="420"/>
      <c r="CF520" s="420"/>
      <c r="CG520" s="420"/>
      <c r="CH520" s="420"/>
      <c r="CI520" s="420"/>
      <c r="CJ520" s="420"/>
      <c r="CK520" s="420"/>
      <c r="CL520" s="420"/>
      <c r="CM520" s="420"/>
      <c r="CN520" s="420"/>
      <c r="CO520" s="420"/>
      <c r="CP520" s="420"/>
      <c r="CQ520" s="420"/>
      <c r="CR520" s="420"/>
      <c r="CS520" s="420"/>
      <c r="CT520" s="420"/>
      <c r="CU520" s="420"/>
      <c r="CV520" s="420"/>
      <c r="CW520" s="420"/>
      <c r="CX520" s="420"/>
      <c r="CY520" s="420"/>
      <c r="CZ520" s="420"/>
    </row>
    <row r="521" s="419" customFormat="true" ht="25.15" customHeight="true" x14ac:dyDescent="0.2">
      <c r="A521" s="495"/>
      <c r="B521" s="495"/>
      <c r="C521" s="900" t="s">
        <v>651</v>
      </c>
      <c r="D521" s="899"/>
      <c r="E521" s="45">
        <v>2.0162678669264077E-4</v>
      </c>
      <c r="F521" s="80"/>
      <c r="G521" s="80"/>
      <c r="H521" s="899" t="s">
        <v>646</v>
      </c>
      <c r="I521" s="899"/>
      <c r="J521" s="44">
        <v>1.0556265306492256E-3</v>
      </c>
      <c r="K521" s="80"/>
      <c r="L521" s="80"/>
      <c r="M521" s="899" t="s">
        <v>668</v>
      </c>
      <c r="N521" s="899"/>
      <c r="O521" s="43">
        <v>2.570952023865726E-2</v>
      </c>
      <c r="P521" s="80"/>
      <c r="Q521" s="80"/>
      <c r="R521" s="420"/>
      <c r="Y521" s="420"/>
      <c r="Z521" s="420"/>
      <c r="AA521" s="420"/>
      <c r="AB521" s="420"/>
      <c r="AC521" s="420"/>
      <c r="AD521" s="420"/>
      <c r="AE521" s="420"/>
      <c r="AF521" s="420"/>
      <c r="AG521" s="420"/>
      <c r="AH521" s="420"/>
      <c r="AI521" s="420"/>
      <c r="AJ521" s="420"/>
      <c r="AK521" s="420"/>
      <c r="AL521" s="420"/>
      <c r="AM521" s="420"/>
      <c r="AN521" s="420"/>
      <c r="AO521" s="420"/>
      <c r="AP521" s="420"/>
      <c r="AQ521" s="420"/>
      <c r="AR521" s="420"/>
      <c r="AS521" s="420"/>
      <c r="AT521" s="420"/>
      <c r="AU521" s="420"/>
      <c r="AV521" s="420"/>
      <c r="AW521" s="420"/>
      <c r="AX521" s="420"/>
      <c r="AY521" s="420"/>
      <c r="AZ521" s="420"/>
      <c r="BB521" s="495"/>
      <c r="BY521" s="420"/>
      <c r="BZ521" s="420"/>
      <c r="CA521" s="420"/>
      <c r="CB521" s="420"/>
      <c r="CC521" s="420"/>
      <c r="CD521" s="420"/>
      <c r="CE521" s="420"/>
      <c r="CF521" s="420"/>
      <c r="CG521" s="420"/>
      <c r="CH521" s="420"/>
      <c r="CI521" s="420"/>
      <c r="CJ521" s="420"/>
      <c r="CK521" s="420"/>
      <c r="CL521" s="420"/>
      <c r="CM521" s="420"/>
      <c r="CN521" s="420"/>
      <c r="CO521" s="420"/>
      <c r="CP521" s="420"/>
      <c r="CQ521" s="420"/>
      <c r="CR521" s="420"/>
      <c r="CS521" s="420"/>
      <c r="CT521" s="420"/>
      <c r="CU521" s="420"/>
      <c r="CV521" s="420"/>
      <c r="CW521" s="420"/>
      <c r="CX521" s="420"/>
      <c r="CY521" s="420"/>
      <c r="CZ521" s="420"/>
    </row>
    <row r="522" s="419" customFormat="true" ht="25.15" customHeight="true" x14ac:dyDescent="0.2">
      <c r="A522" s="495"/>
      <c r="B522" s="495"/>
      <c r="C522" s="900" t="s">
        <v>616</v>
      </c>
      <c r="D522" s="899"/>
      <c r="E522" s="45">
        <v>2.6924518880682442E-3</v>
      </c>
      <c r="F522" s="80"/>
      <c r="G522" s="80"/>
      <c r="H522" s="899" t="s">
        <v>633</v>
      </c>
      <c r="I522" s="899"/>
      <c r="J522" s="44">
        <v>4.5819181019558883E-4</v>
      </c>
      <c r="K522" s="80"/>
      <c r="L522" s="80"/>
      <c r="M522" s="899" t="s">
        <v>627</v>
      </c>
      <c r="N522" s="899"/>
      <c r="O522" s="43">
        <v>2.5054318971956847E-2</v>
      </c>
      <c r="P522" s="80"/>
      <c r="Q522" s="80"/>
      <c r="R522" s="420"/>
      <c r="Y522" s="420"/>
      <c r="Z522" s="420"/>
      <c r="AA522" s="420"/>
      <c r="AB522" s="420"/>
      <c r="AC522" s="420"/>
      <c r="AD522" s="420"/>
      <c r="AE522" s="420"/>
      <c r="AF522" s="420"/>
      <c r="AG522" s="420"/>
      <c r="AH522" s="420"/>
      <c r="AI522" s="420"/>
      <c r="AJ522" s="420"/>
      <c r="AK522" s="420"/>
      <c r="AL522" s="420"/>
      <c r="AM522" s="420"/>
      <c r="AN522" s="420"/>
      <c r="AO522" s="420"/>
      <c r="AP522" s="420"/>
      <c r="AQ522" s="420"/>
      <c r="AR522" s="420"/>
      <c r="AS522" s="420"/>
      <c r="AT522" s="420"/>
      <c r="AU522" s="420"/>
      <c r="AV522" s="420"/>
      <c r="AW522" s="420"/>
      <c r="AX522" s="420"/>
      <c r="AY522" s="420"/>
      <c r="AZ522" s="420"/>
      <c r="BB522" s="495"/>
      <c r="BY522" s="420"/>
      <c r="BZ522" s="420"/>
      <c r="CA522" s="420"/>
      <c r="CB522" s="420"/>
      <c r="CC522" s="420"/>
      <c r="CD522" s="420"/>
      <c r="CE522" s="420"/>
      <c r="CF522" s="420"/>
      <c r="CG522" s="420"/>
      <c r="CH522" s="420"/>
      <c r="CI522" s="420"/>
      <c r="CJ522" s="420"/>
      <c r="CK522" s="420"/>
      <c r="CL522" s="420"/>
      <c r="CM522" s="420"/>
      <c r="CN522" s="420"/>
      <c r="CO522" s="420"/>
      <c r="CP522" s="420"/>
      <c r="CQ522" s="420"/>
      <c r="CR522" s="420"/>
      <c r="CS522" s="420"/>
      <c r="CT522" s="420"/>
      <c r="CU522" s="420"/>
      <c r="CV522" s="420"/>
      <c r="CW522" s="420"/>
      <c r="CX522" s="420"/>
      <c r="CY522" s="420"/>
      <c r="CZ522" s="420"/>
    </row>
    <row r="523" s="419" customFormat="true" ht="25.15" customHeight="true" x14ac:dyDescent="0.2">
      <c r="A523" s="495"/>
      <c r="B523" s="495"/>
      <c r="C523" s="900" t="s">
        <v>613</v>
      </c>
      <c r="D523" s="899"/>
      <c r="E523" s="45">
        <v>1.0233508195333428E-3</v>
      </c>
      <c r="F523" s="80"/>
      <c r="G523" s="80"/>
      <c r="H523" s="899" t="s">
        <v>627</v>
      </c>
      <c r="I523" s="899"/>
      <c r="J523" s="44">
        <v>1.814709110871268E-3</v>
      </c>
      <c r="K523" s="80"/>
      <c r="L523" s="80"/>
      <c r="M523" s="899" t="s">
        <v>669</v>
      </c>
      <c r="N523" s="899"/>
      <c r="O523" s="43">
        <v>2.4268012932939797E-2</v>
      </c>
      <c r="P523" s="80"/>
      <c r="Q523" s="80"/>
      <c r="R523" s="420"/>
      <c r="Y523" s="420"/>
      <c r="Z523" s="420"/>
      <c r="AA523" s="420"/>
      <c r="AB523" s="420"/>
      <c r="AC523" s="420"/>
      <c r="AD523" s="420"/>
      <c r="AE523" s="420"/>
      <c r="AF523" s="420"/>
      <c r="AG523" s="420"/>
      <c r="AH523" s="420"/>
      <c r="AI523" s="420"/>
      <c r="AJ523" s="420"/>
      <c r="AK523" s="420"/>
      <c r="AL523" s="420"/>
      <c r="AM523" s="420"/>
      <c r="AN523" s="420"/>
      <c r="AO523" s="420"/>
      <c r="AP523" s="420"/>
      <c r="AQ523" s="420"/>
      <c r="AR523" s="420"/>
      <c r="AS523" s="420"/>
      <c r="AT523" s="420"/>
      <c r="AU523" s="420"/>
      <c r="AV523" s="420"/>
      <c r="AW523" s="420"/>
      <c r="AX523" s="420"/>
      <c r="AY523" s="420"/>
      <c r="AZ523" s="420"/>
      <c r="BB523" s="495"/>
      <c r="BY523" s="420"/>
      <c r="BZ523" s="420"/>
      <c r="CA523" s="420"/>
      <c r="CB523" s="420"/>
      <c r="CC523" s="420"/>
      <c r="CD523" s="420"/>
      <c r="CE523" s="420"/>
      <c r="CF523" s="420"/>
      <c r="CG523" s="420"/>
      <c r="CH523" s="420"/>
      <c r="CI523" s="420"/>
      <c r="CJ523" s="420"/>
      <c r="CK523" s="420"/>
      <c r="CL523" s="420"/>
      <c r="CM523" s="420"/>
      <c r="CN523" s="420"/>
      <c r="CO523" s="420"/>
      <c r="CP523" s="420"/>
      <c r="CQ523" s="420"/>
      <c r="CR523" s="420"/>
      <c r="CS523" s="420"/>
      <c r="CT523" s="420"/>
      <c r="CU523" s="420"/>
      <c r="CV523" s="420"/>
      <c r="CW523" s="420"/>
      <c r="CX523" s="420"/>
      <c r="CY523" s="420"/>
      <c r="CZ523" s="420"/>
    </row>
    <row r="524" s="419" customFormat="true" ht="25.15" customHeight="true" x14ac:dyDescent="0.2">
      <c r="A524" s="495"/>
      <c r="B524" s="495"/>
      <c r="C524" s="900" t="s">
        <v>617</v>
      </c>
      <c r="D524" s="899"/>
      <c r="E524" s="45">
        <v>2.6708238622802547E-3</v>
      </c>
      <c r="F524" s="80"/>
      <c r="G524" s="80"/>
      <c r="H524" s="899" t="s">
        <v>578</v>
      </c>
      <c r="I524" s="899"/>
      <c r="J524" s="44">
        <v>6.2475209920168646E-2</v>
      </c>
      <c r="K524" s="80"/>
      <c r="L524" s="80"/>
      <c r="M524" s="899" t="s">
        <v>639</v>
      </c>
      <c r="N524" s="899"/>
      <c r="O524" s="43">
        <v>2.2983323255206821E-2</v>
      </c>
      <c r="P524" s="80"/>
      <c r="Q524" s="80"/>
      <c r="R524" s="420"/>
      <c r="Y524" s="420"/>
      <c r="Z524" s="420"/>
      <c r="AA524" s="420"/>
      <c r="AB524" s="420"/>
      <c r="AC524" s="420"/>
      <c r="AD524" s="420"/>
      <c r="AE524" s="420"/>
      <c r="AF524" s="420"/>
      <c r="AG524" s="420"/>
      <c r="AH524" s="420"/>
      <c r="AI524" s="420"/>
      <c r="AJ524" s="420"/>
      <c r="AK524" s="420"/>
      <c r="AL524" s="420"/>
      <c r="AM524" s="420"/>
      <c r="AN524" s="420"/>
      <c r="AO524" s="420"/>
      <c r="AP524" s="420"/>
      <c r="AQ524" s="420"/>
      <c r="AR524" s="420"/>
      <c r="AS524" s="420"/>
      <c r="AT524" s="420"/>
      <c r="AU524" s="420"/>
      <c r="AV524" s="420"/>
      <c r="AW524" s="420"/>
      <c r="AX524" s="420"/>
      <c r="AY524" s="420"/>
      <c r="AZ524" s="420"/>
      <c r="BB524" s="495"/>
      <c r="BY524" s="420"/>
      <c r="BZ524" s="420"/>
      <c r="CA524" s="420"/>
      <c r="CB524" s="420"/>
      <c r="CC524" s="420"/>
      <c r="CD524" s="420"/>
      <c r="CE524" s="420"/>
      <c r="CF524" s="420"/>
      <c r="CG524" s="420"/>
      <c r="CH524" s="420"/>
      <c r="CI524" s="420"/>
      <c r="CJ524" s="420"/>
      <c r="CK524" s="420"/>
      <c r="CL524" s="420"/>
      <c r="CM524" s="420"/>
      <c r="CN524" s="420"/>
      <c r="CO524" s="420"/>
      <c r="CP524" s="420"/>
      <c r="CQ524" s="420"/>
      <c r="CR524" s="420"/>
      <c r="CS524" s="420"/>
      <c r="CT524" s="420"/>
      <c r="CU524" s="420"/>
      <c r="CV524" s="420"/>
      <c r="CW524" s="420"/>
      <c r="CX524" s="420"/>
      <c r="CY524" s="420"/>
      <c r="CZ524" s="420"/>
    </row>
    <row r="525" s="419" customFormat="true" ht="25.15" customHeight="true" x14ac:dyDescent="0.2">
      <c r="A525" s="495"/>
      <c r="B525" s="495"/>
      <c r="C525" s="900" t="s">
        <v>625</v>
      </c>
      <c r="D525" s="899"/>
      <c r="E525" s="45">
        <v>1.8759621910252855E-3</v>
      </c>
      <c r="F525" s="80"/>
      <c r="G525" s="80"/>
      <c r="H525" s="899" t="s">
        <v>539</v>
      </c>
      <c r="I525" s="899"/>
      <c r="J525" s="44">
        <v>0.291213036382584</v>
      </c>
      <c r="K525" s="80"/>
      <c r="L525" s="80"/>
      <c r="M525" s="899" t="s">
        <v>638</v>
      </c>
      <c r="N525" s="899"/>
      <c r="O525" s="43">
        <v>-2.2204179256133272E-2</v>
      </c>
      <c r="P525" s="80"/>
      <c r="Q525" s="80"/>
      <c r="R525" s="420"/>
      <c r="Y525" s="420"/>
      <c r="Z525" s="420"/>
      <c r="AA525" s="420"/>
      <c r="AB525" s="420"/>
      <c r="AC525" s="420"/>
      <c r="AD525" s="420"/>
      <c r="AE525" s="420"/>
      <c r="AF525" s="420"/>
      <c r="AG525" s="420"/>
      <c r="AH525" s="420"/>
      <c r="AI525" s="420"/>
      <c r="AJ525" s="420"/>
      <c r="AK525" s="420"/>
      <c r="AL525" s="420"/>
      <c r="AM525" s="420"/>
      <c r="AN525" s="420"/>
      <c r="AO525" s="420"/>
      <c r="AP525" s="420"/>
      <c r="AQ525" s="420"/>
      <c r="AR525" s="420"/>
      <c r="AS525" s="420"/>
      <c r="AT525" s="420"/>
      <c r="AU525" s="420"/>
      <c r="AV525" s="420"/>
      <c r="AW525" s="420"/>
      <c r="AX525" s="420"/>
      <c r="AY525" s="420"/>
      <c r="AZ525" s="420"/>
      <c r="BB525" s="495"/>
      <c r="BY525" s="420"/>
      <c r="BZ525" s="420"/>
      <c r="CA525" s="420"/>
      <c r="CB525" s="420"/>
      <c r="CC525" s="420"/>
      <c r="CD525" s="420"/>
      <c r="CE525" s="420"/>
      <c r="CF525" s="420"/>
      <c r="CG525" s="420"/>
      <c r="CH525" s="420"/>
      <c r="CI525" s="420"/>
      <c r="CJ525" s="420"/>
      <c r="CK525" s="420"/>
      <c r="CL525" s="420"/>
      <c r="CM525" s="420"/>
      <c r="CN525" s="420"/>
      <c r="CO525" s="420"/>
      <c r="CP525" s="420"/>
      <c r="CQ525" s="420"/>
      <c r="CR525" s="420"/>
      <c r="CS525" s="420"/>
      <c r="CT525" s="420"/>
      <c r="CU525" s="420"/>
      <c r="CV525" s="420"/>
      <c r="CW525" s="420"/>
      <c r="CX525" s="420"/>
      <c r="CY525" s="420"/>
      <c r="CZ525" s="420"/>
    </row>
    <row r="526" s="419" customFormat="true" ht="25.15" customHeight="true" x14ac:dyDescent="0.2">
      <c r="A526" s="495"/>
      <c r="B526" s="495"/>
      <c r="C526" s="900" t="s">
        <v>611</v>
      </c>
      <c r="D526" s="899"/>
      <c r="E526" s="45">
        <v>3.7876379562487277E-3</v>
      </c>
      <c r="F526" s="80"/>
      <c r="G526" s="80"/>
      <c r="H526" s="899" t="s">
        <v>624</v>
      </c>
      <c r="I526" s="899"/>
      <c r="J526" s="44">
        <v>2.3348629146499136E-3</v>
      </c>
      <c r="K526" s="80"/>
      <c r="L526" s="80"/>
      <c r="M526" s="899" t="s">
        <v>651</v>
      </c>
      <c r="N526" s="899"/>
      <c r="O526" s="43">
        <v>-2.0282811974931744E-2</v>
      </c>
      <c r="P526" s="80"/>
      <c r="Q526" s="80"/>
      <c r="R526" s="420"/>
      <c r="Y526" s="420"/>
      <c r="Z526" s="420"/>
      <c r="AA526" s="420"/>
      <c r="AB526" s="420"/>
      <c r="AC526" s="420"/>
      <c r="AD526" s="420"/>
      <c r="AE526" s="420"/>
      <c r="AF526" s="420"/>
      <c r="AG526" s="420"/>
      <c r="AH526" s="420"/>
      <c r="AI526" s="420"/>
      <c r="AJ526" s="420"/>
      <c r="AK526" s="420"/>
      <c r="AL526" s="420"/>
      <c r="AM526" s="420"/>
      <c r="AN526" s="420"/>
      <c r="AO526" s="420"/>
      <c r="AP526" s="420"/>
      <c r="AQ526" s="420"/>
      <c r="AR526" s="420"/>
      <c r="AS526" s="420"/>
      <c r="AT526" s="420"/>
      <c r="AU526" s="420"/>
      <c r="AV526" s="420"/>
      <c r="AW526" s="420"/>
      <c r="AX526" s="420"/>
      <c r="AY526" s="420"/>
      <c r="AZ526" s="420"/>
      <c r="BB526" s="495"/>
      <c r="BY526" s="420"/>
      <c r="BZ526" s="420"/>
      <c r="CA526" s="420"/>
      <c r="CB526" s="420"/>
      <c r="CC526" s="420"/>
      <c r="CD526" s="420"/>
      <c r="CE526" s="420"/>
      <c r="CF526" s="420"/>
      <c r="CG526" s="420"/>
      <c r="CH526" s="420"/>
      <c r="CI526" s="420"/>
      <c r="CJ526" s="420"/>
      <c r="CK526" s="420"/>
      <c r="CL526" s="420"/>
      <c r="CM526" s="420"/>
      <c r="CN526" s="420"/>
      <c r="CO526" s="420"/>
      <c r="CP526" s="420"/>
      <c r="CQ526" s="420"/>
      <c r="CR526" s="420"/>
      <c r="CS526" s="420"/>
      <c r="CT526" s="420"/>
      <c r="CU526" s="420"/>
      <c r="CV526" s="420"/>
      <c r="CW526" s="420"/>
      <c r="CX526" s="420"/>
      <c r="CY526" s="420"/>
      <c r="CZ526" s="420"/>
    </row>
    <row r="527" s="419" customFormat="true" ht="25.15" customHeight="true" x14ac:dyDescent="0.2">
      <c r="A527" s="495"/>
      <c r="B527" s="495"/>
      <c r="C527" s="900" t="s">
        <v>635</v>
      </c>
      <c r="D527" s="899"/>
      <c r="E527" s="45">
        <v>4.3375508050063277E-4</v>
      </c>
      <c r="F527" s="80"/>
      <c r="G527" s="80"/>
      <c r="H527" s="899" t="s">
        <v>641</v>
      </c>
      <c r="I527" s="899"/>
      <c r="J527" s="44">
        <v>8.7519393481130955E-4</v>
      </c>
      <c r="K527" s="80"/>
      <c r="L527" s="80"/>
      <c r="M527" s="899" t="s">
        <v>635</v>
      </c>
      <c r="N527" s="899"/>
      <c r="O527" s="43">
        <v>1.6431816186983524E-2</v>
      </c>
      <c r="P527" s="80"/>
      <c r="Q527" s="80"/>
      <c r="R527" s="420"/>
      <c r="Y527" s="420"/>
      <c r="Z527" s="420"/>
      <c r="AA527" s="420"/>
      <c r="AB527" s="420"/>
      <c r="AC527" s="420"/>
      <c r="AD527" s="420"/>
      <c r="AE527" s="420"/>
      <c r="AF527" s="420"/>
      <c r="AG527" s="420"/>
      <c r="AH527" s="420"/>
      <c r="AI527" s="420"/>
      <c r="AJ527" s="420"/>
      <c r="AK527" s="420"/>
      <c r="AL527" s="420"/>
      <c r="AM527" s="420"/>
      <c r="AN527" s="420"/>
      <c r="AO527" s="420"/>
      <c r="AP527" s="420"/>
      <c r="AQ527" s="420"/>
      <c r="AR527" s="420"/>
      <c r="AS527" s="420"/>
      <c r="AT527" s="420"/>
      <c r="AU527" s="420"/>
      <c r="AV527" s="420"/>
      <c r="AW527" s="420"/>
      <c r="AX527" s="420"/>
      <c r="AY527" s="420"/>
      <c r="AZ527" s="420"/>
      <c r="BB527" s="495"/>
      <c r="BY527" s="420"/>
      <c r="BZ527" s="420"/>
      <c r="CA527" s="420"/>
      <c r="CB527" s="420"/>
      <c r="CC527" s="420"/>
      <c r="CD527" s="420"/>
      <c r="CE527" s="420"/>
      <c r="CF527" s="420"/>
      <c r="CG527" s="420"/>
      <c r="CH527" s="420"/>
      <c r="CI527" s="420"/>
      <c r="CJ527" s="420"/>
      <c r="CK527" s="420"/>
      <c r="CL527" s="420"/>
      <c r="CM527" s="420"/>
      <c r="CN527" s="420"/>
      <c r="CO527" s="420"/>
      <c r="CP527" s="420"/>
      <c r="CQ527" s="420"/>
      <c r="CR527" s="420"/>
      <c r="CS527" s="420"/>
      <c r="CT527" s="420"/>
      <c r="CU527" s="420"/>
      <c r="CV527" s="420"/>
      <c r="CW527" s="420"/>
      <c r="CX527" s="420"/>
      <c r="CY527" s="420"/>
      <c r="CZ527" s="420"/>
    </row>
    <row r="528" s="419" customFormat="true" ht="25.15" customHeight="true" x14ac:dyDescent="0.2">
      <c r="A528" s="495"/>
      <c r="B528" s="495"/>
      <c r="C528" s="900" t="s">
        <v>649</v>
      </c>
      <c r="D528" s="899"/>
      <c r="E528" s="38">
        <v>8.085869963833852E-5</v>
      </c>
      <c r="F528" s="80"/>
      <c r="G528" s="80"/>
      <c r="H528" s="899" t="s">
        <v>587</v>
      </c>
      <c r="I528" s="899"/>
      <c r="J528" s="44">
        <v>3.6052930518286688E-2</v>
      </c>
      <c r="K528" s="80"/>
      <c r="L528" s="80"/>
      <c r="M528" s="899" t="s">
        <v>641</v>
      </c>
      <c r="N528" s="899"/>
      <c r="O528" s="43">
        <v>-1.6352130178195784E-2</v>
      </c>
      <c r="P528" s="80"/>
      <c r="Q528" s="80"/>
      <c r="R528" s="420"/>
      <c r="Y528" s="420"/>
      <c r="Z528" s="420"/>
      <c r="AA528" s="420"/>
      <c r="AB528" s="420"/>
      <c r="AC528" s="420"/>
      <c r="AD528" s="420"/>
      <c r="AE528" s="420"/>
      <c r="AF528" s="420"/>
      <c r="AG528" s="420"/>
      <c r="AH528" s="420"/>
      <c r="AI528" s="420"/>
      <c r="AJ528" s="420"/>
      <c r="AK528" s="420"/>
      <c r="AL528" s="420"/>
      <c r="AM528" s="420"/>
      <c r="AN528" s="420"/>
      <c r="AO528" s="420"/>
      <c r="AP528" s="420"/>
      <c r="AQ528" s="420"/>
      <c r="AR528" s="420"/>
      <c r="AS528" s="420"/>
      <c r="AT528" s="420"/>
      <c r="AU528" s="420"/>
      <c r="AV528" s="420"/>
      <c r="AW528" s="420"/>
      <c r="AX528" s="420"/>
      <c r="AY528" s="420"/>
      <c r="AZ528" s="420"/>
      <c r="BB528" s="495"/>
      <c r="BY528" s="420"/>
      <c r="BZ528" s="420"/>
      <c r="CA528" s="420"/>
      <c r="CB528" s="420"/>
      <c r="CC528" s="420"/>
      <c r="CD528" s="420"/>
      <c r="CE528" s="420"/>
      <c r="CF528" s="420"/>
      <c r="CG528" s="420"/>
      <c r="CH528" s="420"/>
      <c r="CI528" s="420"/>
      <c r="CJ528" s="420"/>
      <c r="CK528" s="420"/>
      <c r="CL528" s="420"/>
      <c r="CM528" s="420"/>
      <c r="CN528" s="420"/>
      <c r="CO528" s="420"/>
      <c r="CP528" s="420"/>
      <c r="CQ528" s="420"/>
      <c r="CR528" s="420"/>
      <c r="CS528" s="420"/>
      <c r="CT528" s="420"/>
      <c r="CU528" s="420"/>
      <c r="CV528" s="420"/>
      <c r="CW528" s="420"/>
      <c r="CX528" s="420"/>
      <c r="CY528" s="420"/>
      <c r="CZ528" s="420"/>
    </row>
    <row r="529" s="419" customFormat="true" ht="25.15" customHeight="true" x14ac:dyDescent="0.2">
      <c r="A529" s="495"/>
      <c r="B529" s="495"/>
      <c r="C529" s="900" t="s">
        <v>555</v>
      </c>
      <c r="D529" s="899"/>
      <c r="E529" s="45">
        <v>0.23998369380019424</v>
      </c>
      <c r="F529" s="80"/>
      <c r="G529" s="80"/>
      <c r="H529" s="899" t="s">
        <v>567</v>
      </c>
      <c r="I529" s="899"/>
      <c r="J529" s="44">
        <v>0.11035311066654317</v>
      </c>
      <c r="K529" s="80"/>
      <c r="L529" s="80"/>
      <c r="M529" s="899" t="s">
        <v>659</v>
      </c>
      <c r="N529" s="899"/>
      <c r="O529" s="43">
        <v>-1.5809772425375651E-2</v>
      </c>
      <c r="P529" s="80"/>
      <c r="Q529" s="80"/>
      <c r="R529" s="420"/>
      <c r="Y529" s="420"/>
      <c r="Z529" s="420"/>
      <c r="AA529" s="420"/>
      <c r="AB529" s="420"/>
      <c r="AC529" s="420"/>
      <c r="AD529" s="420"/>
      <c r="AE529" s="420"/>
      <c r="AF529" s="420"/>
      <c r="AG529" s="420"/>
      <c r="AH529" s="420"/>
      <c r="AI529" s="420"/>
      <c r="AJ529" s="420"/>
      <c r="AK529" s="420"/>
      <c r="AL529" s="420"/>
      <c r="AM529" s="420"/>
      <c r="AN529" s="420"/>
      <c r="AO529" s="420"/>
      <c r="AP529" s="420"/>
      <c r="AQ529" s="420"/>
      <c r="AR529" s="420"/>
      <c r="AS529" s="420"/>
      <c r="AT529" s="420"/>
      <c r="AU529" s="420"/>
      <c r="AV529" s="420"/>
      <c r="AW529" s="420"/>
      <c r="AX529" s="420"/>
      <c r="AY529" s="420"/>
      <c r="AZ529" s="420"/>
      <c r="BB529" s="495"/>
      <c r="BY529" s="420"/>
      <c r="BZ529" s="420"/>
      <c r="CA529" s="420"/>
      <c r="CB529" s="420"/>
      <c r="CC529" s="420"/>
      <c r="CD529" s="420"/>
      <c r="CE529" s="420"/>
      <c r="CF529" s="420"/>
      <c r="CG529" s="420"/>
      <c r="CH529" s="420"/>
      <c r="CI529" s="420"/>
      <c r="CJ529" s="420"/>
      <c r="CK529" s="420"/>
      <c r="CL529" s="420"/>
      <c r="CM529" s="420"/>
      <c r="CN529" s="420"/>
      <c r="CO529" s="420"/>
      <c r="CP529" s="420"/>
      <c r="CQ529" s="420"/>
      <c r="CR529" s="420"/>
      <c r="CS529" s="420"/>
      <c r="CT529" s="420"/>
      <c r="CU529" s="420"/>
      <c r="CV529" s="420"/>
      <c r="CW529" s="420"/>
      <c r="CX529" s="420"/>
      <c r="CY529" s="420"/>
      <c r="CZ529" s="420"/>
    </row>
    <row r="530" s="419" customFormat="true" ht="25.15" customHeight="true" x14ac:dyDescent="0.2">
      <c r="A530" s="495"/>
      <c r="B530" s="495"/>
      <c r="C530" s="900" t="s">
        <v>591</v>
      </c>
      <c r="D530" s="899"/>
      <c r="E530" s="45">
        <v>2.1920533232316707E-2</v>
      </c>
      <c r="F530" s="80"/>
      <c r="G530" s="80"/>
      <c r="H530" s="899" t="s">
        <v>622</v>
      </c>
      <c r="I530" s="899"/>
      <c r="J530" s="44">
        <v>2.1178252975151734E-3</v>
      </c>
      <c r="K530" s="80"/>
      <c r="L530" s="80"/>
      <c r="M530" s="899" t="s">
        <v>658</v>
      </c>
      <c r="N530" s="899"/>
      <c r="O530" s="43">
        <v>1.5750291811767403E-2</v>
      </c>
      <c r="P530" s="80"/>
      <c r="Q530" s="80"/>
      <c r="R530" s="420"/>
      <c r="Y530" s="420"/>
      <c r="Z530" s="420"/>
      <c r="AA530" s="420"/>
      <c r="AB530" s="420"/>
      <c r="AC530" s="420"/>
      <c r="AD530" s="420"/>
      <c r="AE530" s="420"/>
      <c r="AF530" s="420"/>
      <c r="AG530" s="420"/>
      <c r="AH530" s="420"/>
      <c r="AI530" s="420"/>
      <c r="AJ530" s="420"/>
      <c r="AK530" s="420"/>
      <c r="AL530" s="420"/>
      <c r="AM530" s="420"/>
      <c r="AN530" s="420"/>
      <c r="AO530" s="420"/>
      <c r="AP530" s="420"/>
      <c r="AQ530" s="420"/>
      <c r="AR530" s="420"/>
      <c r="AS530" s="420"/>
      <c r="AT530" s="420"/>
      <c r="AU530" s="420"/>
      <c r="AV530" s="420"/>
      <c r="AW530" s="420"/>
      <c r="AX530" s="420"/>
      <c r="AY530" s="420"/>
      <c r="AZ530" s="420"/>
      <c r="BB530" s="495"/>
      <c r="BY530" s="420"/>
      <c r="BZ530" s="420"/>
      <c r="CA530" s="420"/>
      <c r="CB530" s="420"/>
      <c r="CC530" s="420"/>
      <c r="CD530" s="420"/>
      <c r="CE530" s="420"/>
      <c r="CF530" s="420"/>
      <c r="CG530" s="420"/>
      <c r="CH530" s="420"/>
      <c r="CI530" s="420"/>
      <c r="CJ530" s="420"/>
      <c r="CK530" s="420"/>
      <c r="CL530" s="420"/>
      <c r="CM530" s="420"/>
      <c r="CN530" s="420"/>
      <c r="CO530" s="420"/>
      <c r="CP530" s="420"/>
      <c r="CQ530" s="420"/>
      <c r="CR530" s="420"/>
      <c r="CS530" s="420"/>
      <c r="CT530" s="420"/>
      <c r="CU530" s="420"/>
      <c r="CV530" s="420"/>
      <c r="CW530" s="420"/>
      <c r="CX530" s="420"/>
      <c r="CY530" s="420"/>
      <c r="CZ530" s="420"/>
    </row>
    <row r="531" s="419" customFormat="true" ht="25.15" customHeight="true" x14ac:dyDescent="0.2">
      <c r="A531" s="495"/>
      <c r="B531" s="495"/>
      <c r="C531" s="900" t="s">
        <v>568</v>
      </c>
      <c r="D531" s="899"/>
      <c r="E531" s="45">
        <v>9.0596073999150956E-2</v>
      </c>
      <c r="F531" s="80"/>
      <c r="G531" s="80"/>
      <c r="H531" s="899" t="s">
        <v>575</v>
      </c>
      <c r="I531" s="899"/>
      <c r="J531" s="44">
        <v>6.3550276865566982E-2</v>
      </c>
      <c r="K531" s="80"/>
      <c r="L531" s="80"/>
      <c r="M531" s="899" t="s">
        <v>552</v>
      </c>
      <c r="N531" s="899"/>
      <c r="O531" s="43">
        <v>-1.5255987822860929E-2</v>
      </c>
      <c r="P531" s="80"/>
      <c r="Q531" s="80"/>
      <c r="R531" s="420"/>
      <c r="Y531" s="420"/>
      <c r="Z531" s="420"/>
      <c r="AA531" s="420"/>
      <c r="AB531" s="420"/>
      <c r="AC531" s="420"/>
      <c r="AD531" s="420"/>
      <c r="AE531" s="420"/>
      <c r="AF531" s="420"/>
      <c r="AG531" s="420"/>
      <c r="AH531" s="420"/>
      <c r="AI531" s="420"/>
      <c r="AJ531" s="420"/>
      <c r="AK531" s="420"/>
      <c r="AL531" s="420"/>
      <c r="AM531" s="420"/>
      <c r="AN531" s="420"/>
      <c r="AO531" s="420"/>
      <c r="AP531" s="420"/>
      <c r="AQ531" s="420"/>
      <c r="AR531" s="420"/>
      <c r="AS531" s="420"/>
      <c r="AT531" s="420"/>
      <c r="AU531" s="420"/>
      <c r="AV531" s="420"/>
      <c r="AW531" s="420"/>
      <c r="AX531" s="420"/>
      <c r="AY531" s="420"/>
      <c r="AZ531" s="420"/>
      <c r="BB531" s="495"/>
      <c r="BY531" s="420"/>
      <c r="BZ531" s="420"/>
      <c r="CA531" s="420"/>
      <c r="CB531" s="420"/>
      <c r="CC531" s="420"/>
      <c r="CD531" s="420"/>
      <c r="CE531" s="420"/>
      <c r="CF531" s="420"/>
      <c r="CG531" s="420"/>
      <c r="CH531" s="420"/>
      <c r="CI531" s="420"/>
      <c r="CJ531" s="420"/>
      <c r="CK531" s="420"/>
      <c r="CL531" s="420"/>
      <c r="CM531" s="420"/>
      <c r="CN531" s="420"/>
      <c r="CO531" s="420"/>
      <c r="CP531" s="420"/>
      <c r="CQ531" s="420"/>
      <c r="CR531" s="420"/>
      <c r="CS531" s="420"/>
      <c r="CT531" s="420"/>
      <c r="CU531" s="420"/>
      <c r="CV531" s="420"/>
      <c r="CW531" s="420"/>
      <c r="CX531" s="420"/>
      <c r="CY531" s="420"/>
      <c r="CZ531" s="420"/>
    </row>
    <row r="532" s="419" customFormat="true" ht="25.15" customHeight="true" x14ac:dyDescent="0.2">
      <c r="A532" s="495"/>
      <c r="B532" s="495"/>
      <c r="C532" s="900" t="s">
        <v>585</v>
      </c>
      <c r="D532" s="899"/>
      <c r="E532" s="45">
        <v>4.7061527909526356E-2</v>
      </c>
      <c r="F532" s="80"/>
      <c r="G532" s="80"/>
      <c r="H532" s="899" t="s">
        <v>644</v>
      </c>
      <c r="I532" s="899"/>
      <c r="J532" s="37">
        <v>6.1975485268744176E-5</v>
      </c>
      <c r="K532" s="80"/>
      <c r="L532" s="80"/>
      <c r="M532" s="899" t="s">
        <v>625</v>
      </c>
      <c r="N532" s="899"/>
      <c r="O532" s="43">
        <v>1.4242913752384687E-2</v>
      </c>
      <c r="P532" s="80"/>
      <c r="Q532" s="80"/>
      <c r="R532" s="420"/>
      <c r="Y532" s="420"/>
      <c r="Z532" s="420"/>
      <c r="AA532" s="420"/>
      <c r="AB532" s="420"/>
      <c r="AC532" s="420"/>
      <c r="AD532" s="420"/>
      <c r="AE532" s="420"/>
      <c r="AF532" s="420"/>
      <c r="AG532" s="420"/>
      <c r="AH532" s="420"/>
      <c r="AI532" s="420"/>
      <c r="AJ532" s="420"/>
      <c r="AK532" s="420"/>
      <c r="AL532" s="420"/>
      <c r="AM532" s="420"/>
      <c r="AN532" s="420"/>
      <c r="AO532" s="420"/>
      <c r="AP532" s="420"/>
      <c r="AQ532" s="420"/>
      <c r="AR532" s="420"/>
      <c r="AS532" s="420"/>
      <c r="AT532" s="420"/>
      <c r="AU532" s="420"/>
      <c r="AV532" s="420"/>
      <c r="AW532" s="420"/>
      <c r="AX532" s="420"/>
      <c r="AY532" s="420"/>
      <c r="AZ532" s="420"/>
      <c r="BB532" s="495"/>
      <c r="BY532" s="420"/>
      <c r="BZ532" s="420"/>
      <c r="CA532" s="420"/>
      <c r="CB532" s="420"/>
      <c r="CC532" s="420"/>
      <c r="CD532" s="420"/>
      <c r="CE532" s="420"/>
      <c r="CF532" s="420"/>
      <c r="CG532" s="420"/>
      <c r="CH532" s="420"/>
      <c r="CI532" s="420"/>
      <c r="CJ532" s="420"/>
      <c r="CK532" s="420"/>
      <c r="CL532" s="420"/>
      <c r="CM532" s="420"/>
      <c r="CN532" s="420"/>
      <c r="CO532" s="420"/>
      <c r="CP532" s="420"/>
      <c r="CQ532" s="420"/>
      <c r="CR532" s="420"/>
      <c r="CS532" s="420"/>
      <c r="CT532" s="420"/>
      <c r="CU532" s="420"/>
      <c r="CV532" s="420"/>
      <c r="CW532" s="420"/>
      <c r="CX532" s="420"/>
      <c r="CY532" s="420"/>
      <c r="CZ532" s="420"/>
    </row>
    <row r="533" s="419" customFormat="true" ht="25.15" customHeight="true" x14ac:dyDescent="0.2">
      <c r="A533" s="495"/>
      <c r="B533" s="495"/>
      <c r="C533" s="900" t="s">
        <v>634</v>
      </c>
      <c r="D533" s="899"/>
      <c r="E533" s="45">
        <v>4.4282391918544451E-4</v>
      </c>
      <c r="F533" s="80"/>
      <c r="G533" s="80"/>
      <c r="H533" s="899" t="s">
        <v>656</v>
      </c>
      <c r="I533" s="899"/>
      <c r="J533" s="44">
        <v>6.8986964865518953E-4</v>
      </c>
      <c r="K533" s="80"/>
      <c r="L533" s="80"/>
      <c r="M533" s="899" t="s">
        <v>670</v>
      </c>
      <c r="N533" s="899"/>
      <c r="O533" s="43">
        <v>-1.4057772756779271E-2</v>
      </c>
      <c r="P533" s="80"/>
      <c r="Q533" s="80"/>
      <c r="R533" s="420"/>
      <c r="Y533" s="420"/>
      <c r="Z533" s="420"/>
      <c r="AA533" s="420"/>
      <c r="AB533" s="420"/>
      <c r="AC533" s="420"/>
      <c r="AD533" s="420"/>
      <c r="AE533" s="420"/>
      <c r="AF533" s="420"/>
      <c r="AG533" s="420"/>
      <c r="AH533" s="420"/>
      <c r="AI533" s="420"/>
      <c r="AJ533" s="420"/>
      <c r="AK533" s="420"/>
      <c r="AL533" s="420"/>
      <c r="AM533" s="420"/>
      <c r="AN533" s="420"/>
      <c r="AO533" s="420"/>
      <c r="AP533" s="420"/>
      <c r="AQ533" s="420"/>
      <c r="AR533" s="420"/>
      <c r="AS533" s="420"/>
      <c r="AT533" s="420"/>
      <c r="AU533" s="420"/>
      <c r="AV533" s="420"/>
      <c r="AW533" s="420"/>
      <c r="AX533" s="420"/>
      <c r="AY533" s="420"/>
      <c r="AZ533" s="420"/>
      <c r="BB533" s="495"/>
      <c r="BY533" s="420"/>
      <c r="BZ533" s="420"/>
      <c r="CA533" s="420"/>
      <c r="CB533" s="420"/>
      <c r="CC533" s="420"/>
      <c r="CD533" s="420"/>
      <c r="CE533" s="420"/>
      <c r="CF533" s="420"/>
      <c r="CG533" s="420"/>
      <c r="CH533" s="420"/>
      <c r="CI533" s="420"/>
      <c r="CJ533" s="420"/>
      <c r="CK533" s="420"/>
      <c r="CL533" s="420"/>
      <c r="CM533" s="420"/>
      <c r="CN533" s="420"/>
      <c r="CO533" s="420"/>
      <c r="CP533" s="420"/>
      <c r="CQ533" s="420"/>
      <c r="CR533" s="420"/>
      <c r="CS533" s="420"/>
      <c r="CT533" s="420"/>
      <c r="CU533" s="420"/>
      <c r="CV533" s="420"/>
      <c r="CW533" s="420"/>
      <c r="CX533" s="420"/>
      <c r="CY533" s="420"/>
      <c r="CZ533" s="420"/>
    </row>
    <row r="534" s="419" customFormat="true" ht="25.15" customHeight="true" x14ac:dyDescent="0.2">
      <c r="A534" s="495"/>
      <c r="B534" s="495"/>
      <c r="C534" s="900" t="s">
        <v>605</v>
      </c>
      <c r="D534" s="899"/>
      <c r="E534" s="45">
        <v>5.8187490145102131E-3</v>
      </c>
      <c r="F534" s="80"/>
      <c r="G534" s="80"/>
      <c r="H534" s="899" t="s">
        <v>546</v>
      </c>
      <c r="I534" s="899"/>
      <c r="J534" s="44">
        <v>0.21625315960997052</v>
      </c>
      <c r="K534" s="80"/>
      <c r="L534" s="80"/>
      <c r="M534" s="899" t="s">
        <v>666</v>
      </c>
      <c r="N534" s="899"/>
      <c r="O534" s="43">
        <v>-1.2603671102473121E-2</v>
      </c>
      <c r="P534" s="80"/>
      <c r="Q534" s="80"/>
      <c r="R534" s="420"/>
      <c r="Y534" s="420"/>
      <c r="Z534" s="420"/>
      <c r="AA534" s="420"/>
      <c r="AB534" s="420"/>
      <c r="AC534" s="420"/>
      <c r="AD534" s="420"/>
      <c r="AE534" s="420"/>
      <c r="AF534" s="420"/>
      <c r="AG534" s="420"/>
      <c r="AH534" s="420"/>
      <c r="AI534" s="420"/>
      <c r="AJ534" s="420"/>
      <c r="AK534" s="420"/>
      <c r="AL534" s="420"/>
      <c r="AM534" s="420"/>
      <c r="AN534" s="420"/>
      <c r="AO534" s="420"/>
      <c r="AP534" s="420"/>
      <c r="AQ534" s="420"/>
      <c r="AR534" s="420"/>
      <c r="AS534" s="420"/>
      <c r="AT534" s="420"/>
      <c r="AU534" s="420"/>
      <c r="AV534" s="420"/>
      <c r="AW534" s="420"/>
      <c r="AX534" s="420"/>
      <c r="AY534" s="420"/>
      <c r="AZ534" s="420"/>
      <c r="BB534" s="495"/>
      <c r="BY534" s="420"/>
      <c r="BZ534" s="420"/>
      <c r="CA534" s="420"/>
      <c r="CB534" s="420"/>
      <c r="CC534" s="420"/>
      <c r="CD534" s="420"/>
      <c r="CE534" s="420"/>
      <c r="CF534" s="420"/>
      <c r="CG534" s="420"/>
      <c r="CH534" s="420"/>
      <c r="CI534" s="420"/>
      <c r="CJ534" s="420"/>
      <c r="CK534" s="420"/>
      <c r="CL534" s="420"/>
      <c r="CM534" s="420"/>
      <c r="CN534" s="420"/>
      <c r="CO534" s="420"/>
      <c r="CP534" s="420"/>
      <c r="CQ534" s="420"/>
      <c r="CR534" s="420"/>
      <c r="CS534" s="420"/>
      <c r="CT534" s="420"/>
      <c r="CU534" s="420"/>
      <c r="CV534" s="420"/>
      <c r="CW534" s="420"/>
      <c r="CX534" s="420"/>
      <c r="CY534" s="420"/>
      <c r="CZ534" s="420"/>
    </row>
    <row r="535" s="419" customFormat="true" ht="25.15" customHeight="true" x14ac:dyDescent="0.2">
      <c r="A535" s="495"/>
      <c r="B535" s="495"/>
      <c r="C535" s="900" t="s">
        <v>341</v>
      </c>
      <c r="D535" s="899"/>
      <c r="E535" s="45">
        <v>0.1936008735056241</v>
      </c>
      <c r="F535" s="80"/>
      <c r="G535" s="80"/>
      <c r="H535" s="899" t="s">
        <v>630</v>
      </c>
      <c r="I535" s="899"/>
      <c r="J535" s="44">
        <v>1.29735293140146E-3</v>
      </c>
      <c r="K535" s="80"/>
      <c r="L535" s="80"/>
      <c r="M535" s="899" t="s">
        <v>637</v>
      </c>
      <c r="N535" s="899"/>
      <c r="O535" s="43">
        <v>-1.2527929958286471E-2</v>
      </c>
      <c r="P535" s="80"/>
      <c r="Q535" s="80"/>
      <c r="R535" s="420"/>
      <c r="Y535" s="420"/>
      <c r="Z535" s="420"/>
      <c r="AA535" s="420"/>
      <c r="AB535" s="420"/>
      <c r="AC535" s="420"/>
      <c r="AD535" s="420"/>
      <c r="AE535" s="420"/>
      <c r="AF535" s="420"/>
      <c r="AG535" s="420"/>
      <c r="AH535" s="420"/>
      <c r="AI535" s="420"/>
      <c r="AJ535" s="420"/>
      <c r="AK535" s="420"/>
      <c r="AL535" s="420"/>
      <c r="AM535" s="420"/>
      <c r="AN535" s="420"/>
      <c r="AO535" s="420"/>
      <c r="AP535" s="420"/>
      <c r="AQ535" s="420"/>
      <c r="AR535" s="420"/>
      <c r="AS535" s="420"/>
      <c r="AT535" s="420"/>
      <c r="AU535" s="420"/>
      <c r="AV535" s="420"/>
      <c r="AW535" s="420"/>
      <c r="AX535" s="420"/>
      <c r="AY535" s="420"/>
      <c r="AZ535" s="420"/>
      <c r="BB535" s="495"/>
      <c r="BY535" s="420"/>
      <c r="BZ535" s="420"/>
      <c r="CA535" s="420"/>
      <c r="CB535" s="420"/>
      <c r="CC535" s="420"/>
      <c r="CD535" s="420"/>
      <c r="CE535" s="420"/>
      <c r="CF535" s="420"/>
      <c r="CG535" s="420"/>
      <c r="CH535" s="420"/>
      <c r="CI535" s="420"/>
      <c r="CJ535" s="420"/>
      <c r="CK535" s="420"/>
      <c r="CL535" s="420"/>
      <c r="CM535" s="420"/>
      <c r="CN535" s="420"/>
      <c r="CO535" s="420"/>
      <c r="CP535" s="420"/>
      <c r="CQ535" s="420"/>
      <c r="CR535" s="420"/>
      <c r="CS535" s="420"/>
      <c r="CT535" s="420"/>
      <c r="CU535" s="420"/>
      <c r="CV535" s="420"/>
      <c r="CW535" s="420"/>
      <c r="CX535" s="420"/>
      <c r="CY535" s="420"/>
      <c r="CZ535" s="420"/>
    </row>
    <row r="536" s="419" customFormat="true" ht="25.15" customHeight="true" x14ac:dyDescent="0.2">
      <c r="A536" s="495"/>
      <c r="B536" s="495"/>
      <c r="C536" s="900" t="s">
        <v>562</v>
      </c>
      <c r="D536" s="899"/>
      <c r="E536" s="45">
        <v>0.13151573662538341</v>
      </c>
      <c r="F536" s="80"/>
      <c r="G536" s="80"/>
      <c r="H536" s="899" t="s">
        <v>628</v>
      </c>
      <c r="I536" s="899"/>
      <c r="J536" s="37">
        <v>3.6027716673987983E-5</v>
      </c>
      <c r="K536" s="80"/>
      <c r="L536" s="80"/>
      <c r="M536" s="899" t="s">
        <v>667</v>
      </c>
      <c r="N536" s="899"/>
      <c r="O536" s="43">
        <v>1.1969484169357864E-2</v>
      </c>
      <c r="P536" s="80"/>
      <c r="Q536" s="80"/>
      <c r="R536" s="420"/>
      <c r="Y536" s="420"/>
      <c r="Z536" s="420"/>
      <c r="AA536" s="420"/>
      <c r="AB536" s="420"/>
      <c r="AC536" s="420"/>
      <c r="AD536" s="420"/>
      <c r="AE536" s="420"/>
      <c r="AF536" s="420"/>
      <c r="AG536" s="420"/>
      <c r="AH536" s="420"/>
      <c r="AI536" s="420"/>
      <c r="AJ536" s="420"/>
      <c r="AK536" s="420"/>
      <c r="AL536" s="420"/>
      <c r="AM536" s="420"/>
      <c r="AN536" s="420"/>
      <c r="AO536" s="420"/>
      <c r="AP536" s="420"/>
      <c r="AQ536" s="420"/>
      <c r="AR536" s="420"/>
      <c r="AS536" s="420"/>
      <c r="AT536" s="420"/>
      <c r="AU536" s="420"/>
      <c r="AV536" s="420"/>
      <c r="AW536" s="420"/>
      <c r="AX536" s="420"/>
      <c r="AY536" s="420"/>
      <c r="AZ536" s="420"/>
      <c r="BB536" s="495"/>
      <c r="BY536" s="420"/>
      <c r="BZ536" s="420"/>
      <c r="CA536" s="420"/>
      <c r="CB536" s="420"/>
      <c r="CC536" s="420"/>
      <c r="CD536" s="420"/>
      <c r="CE536" s="420"/>
      <c r="CF536" s="420"/>
      <c r="CG536" s="420"/>
      <c r="CH536" s="420"/>
      <c r="CI536" s="420"/>
      <c r="CJ536" s="420"/>
      <c r="CK536" s="420"/>
      <c r="CL536" s="420"/>
      <c r="CM536" s="420"/>
      <c r="CN536" s="420"/>
      <c r="CO536" s="420"/>
      <c r="CP536" s="420"/>
      <c r="CQ536" s="420"/>
      <c r="CR536" s="420"/>
      <c r="CS536" s="420"/>
      <c r="CT536" s="420"/>
      <c r="CU536" s="420"/>
      <c r="CV536" s="420"/>
      <c r="CW536" s="420"/>
      <c r="CX536" s="420"/>
      <c r="CY536" s="420"/>
      <c r="CZ536" s="420"/>
    </row>
    <row r="537" s="419" customFormat="true" ht="25.15" customHeight="true" x14ac:dyDescent="0.2">
      <c r="A537" s="495"/>
      <c r="B537" s="495"/>
      <c r="C537" s="900" t="s">
        <v>549</v>
      </c>
      <c r="D537" s="899"/>
      <c r="E537" s="45">
        <v>0.31974872146453498</v>
      </c>
      <c r="F537" s="80"/>
      <c r="G537" s="80"/>
      <c r="H537" s="899" t="s">
        <v>615</v>
      </c>
      <c r="I537" s="899"/>
      <c r="J537" s="44">
        <v>2.3259852779588443E-3</v>
      </c>
      <c r="K537" s="80"/>
      <c r="L537" s="80"/>
      <c r="M537" s="899" t="s">
        <v>650</v>
      </c>
      <c r="N537" s="899"/>
      <c r="O537" s="43">
        <v>1.1763381918456864E-2</v>
      </c>
      <c r="P537" s="80"/>
      <c r="Q537" s="80"/>
      <c r="R537" s="420"/>
      <c r="Y537" s="420"/>
      <c r="Z537" s="420"/>
      <c r="AA537" s="420"/>
      <c r="AB537" s="420"/>
      <c r="AC537" s="420"/>
      <c r="AD537" s="420"/>
      <c r="AE537" s="420"/>
      <c r="AF537" s="420"/>
      <c r="AG537" s="420"/>
      <c r="AH537" s="420"/>
      <c r="AI537" s="420"/>
      <c r="AJ537" s="420"/>
      <c r="AK537" s="420"/>
      <c r="AL537" s="420"/>
      <c r="AM537" s="420"/>
      <c r="AN537" s="420"/>
      <c r="AO537" s="420"/>
      <c r="AP537" s="420"/>
      <c r="AQ537" s="420"/>
      <c r="AR537" s="420"/>
      <c r="AS537" s="420"/>
      <c r="AT537" s="420"/>
      <c r="AU537" s="420"/>
      <c r="AV537" s="420"/>
      <c r="AW537" s="420"/>
      <c r="AX537" s="420"/>
      <c r="AY537" s="420"/>
      <c r="AZ537" s="420"/>
      <c r="BB537" s="495"/>
      <c r="BY537" s="420"/>
      <c r="BZ537" s="420"/>
      <c r="CA537" s="420"/>
      <c r="CB537" s="420"/>
      <c r="CC537" s="420"/>
      <c r="CD537" s="420"/>
      <c r="CE537" s="420"/>
      <c r="CF537" s="420"/>
      <c r="CG537" s="420"/>
      <c r="CH537" s="420"/>
      <c r="CI537" s="420"/>
      <c r="CJ537" s="420"/>
      <c r="CK537" s="420"/>
      <c r="CL537" s="420"/>
      <c r="CM537" s="420"/>
      <c r="CN537" s="420"/>
      <c r="CO537" s="420"/>
      <c r="CP537" s="420"/>
      <c r="CQ537" s="420"/>
      <c r="CR537" s="420"/>
      <c r="CS537" s="420"/>
      <c r="CT537" s="420"/>
      <c r="CU537" s="420"/>
      <c r="CV537" s="420"/>
      <c r="CW537" s="420"/>
      <c r="CX537" s="420"/>
      <c r="CY537" s="420"/>
      <c r="CZ537" s="420"/>
    </row>
    <row r="538" s="419" customFormat="true" ht="25.15" customHeight="true" x14ac:dyDescent="0.2">
      <c r="A538" s="495"/>
      <c r="B538" s="495"/>
      <c r="C538" s="900" t="s">
        <v>580</v>
      </c>
      <c r="D538" s="899"/>
      <c r="E538" s="45">
        <v>4.8703814797588563E-2</v>
      </c>
      <c r="F538" s="80"/>
      <c r="G538" s="80"/>
      <c r="H538" s="899" t="s">
        <v>598</v>
      </c>
      <c r="I538" s="899"/>
      <c r="J538" s="44">
        <v>5.3807747536942074E-3</v>
      </c>
      <c r="K538" s="80"/>
      <c r="L538" s="80"/>
      <c r="M538" s="899" t="s">
        <v>628</v>
      </c>
      <c r="N538" s="899"/>
      <c r="O538" s="43">
        <v>-1.1677112367963963E-2</v>
      </c>
      <c r="P538" s="80"/>
      <c r="Q538" s="80"/>
      <c r="R538" s="420"/>
      <c r="Y538" s="420"/>
      <c r="Z538" s="420"/>
      <c r="AA538" s="420"/>
      <c r="AB538" s="420"/>
      <c r="AC538" s="420"/>
      <c r="AD538" s="420"/>
      <c r="AE538" s="420"/>
      <c r="AF538" s="420"/>
      <c r="AG538" s="420"/>
      <c r="AH538" s="420"/>
      <c r="AI538" s="420"/>
      <c r="AJ538" s="420"/>
      <c r="AK538" s="420"/>
      <c r="AL538" s="420"/>
      <c r="AM538" s="420"/>
      <c r="AN538" s="420"/>
      <c r="AO538" s="420"/>
      <c r="AP538" s="420"/>
      <c r="AQ538" s="420"/>
      <c r="AR538" s="420"/>
      <c r="AS538" s="420"/>
      <c r="AT538" s="420"/>
      <c r="AU538" s="420"/>
      <c r="AV538" s="420"/>
      <c r="AW538" s="420"/>
      <c r="AX538" s="420"/>
      <c r="AY538" s="420"/>
      <c r="AZ538" s="420"/>
      <c r="BB538" s="495"/>
      <c r="BY538" s="420"/>
      <c r="BZ538" s="420"/>
      <c r="CA538" s="420"/>
      <c r="CB538" s="420"/>
      <c r="CC538" s="420"/>
      <c r="CD538" s="420"/>
      <c r="CE538" s="420"/>
      <c r="CF538" s="420"/>
      <c r="CG538" s="420"/>
      <c r="CH538" s="420"/>
      <c r="CI538" s="420"/>
      <c r="CJ538" s="420"/>
      <c r="CK538" s="420"/>
      <c r="CL538" s="420"/>
      <c r="CM538" s="420"/>
      <c r="CN538" s="420"/>
      <c r="CO538" s="420"/>
      <c r="CP538" s="420"/>
      <c r="CQ538" s="420"/>
      <c r="CR538" s="420"/>
      <c r="CS538" s="420"/>
      <c r="CT538" s="420"/>
      <c r="CU538" s="420"/>
      <c r="CV538" s="420"/>
      <c r="CW538" s="420"/>
      <c r="CX538" s="420"/>
      <c r="CY538" s="420"/>
      <c r="CZ538" s="420"/>
    </row>
    <row r="539" s="419" customFormat="true" ht="25.15" customHeight="true" x14ac:dyDescent="0.2">
      <c r="A539" s="495"/>
      <c r="B539" s="495"/>
      <c r="C539" s="900" t="s">
        <v>556</v>
      </c>
      <c r="D539" s="899"/>
      <c r="E539" s="45">
        <v>0.15672648354665683</v>
      </c>
      <c r="F539" s="80"/>
      <c r="G539" s="80"/>
      <c r="H539" s="899" t="s">
        <v>651</v>
      </c>
      <c r="I539" s="899"/>
      <c r="J539" s="44">
        <v>6.3204401626556171E-4</v>
      </c>
      <c r="K539" s="80"/>
      <c r="L539" s="80"/>
      <c r="M539" s="899" t="s">
        <v>656</v>
      </c>
      <c r="N539" s="899"/>
      <c r="O539" s="43">
        <v>-1.0997491829677906E-2</v>
      </c>
      <c r="P539" s="80"/>
      <c r="Q539" s="80"/>
      <c r="R539" s="420"/>
      <c r="Y539" s="420"/>
      <c r="Z539" s="420"/>
      <c r="AA539" s="420"/>
      <c r="AB539" s="420"/>
      <c r="AC539" s="420"/>
      <c r="AD539" s="420"/>
      <c r="AE539" s="420"/>
      <c r="AF539" s="420"/>
      <c r="AG539" s="420"/>
      <c r="AH539" s="420"/>
      <c r="AI539" s="420"/>
      <c r="AJ539" s="420"/>
      <c r="AK539" s="420"/>
      <c r="AL539" s="420"/>
      <c r="AM539" s="420"/>
      <c r="AN539" s="420"/>
      <c r="AO539" s="420"/>
      <c r="AP539" s="420"/>
      <c r="AQ539" s="420"/>
      <c r="AR539" s="420"/>
      <c r="AS539" s="420"/>
      <c r="AT539" s="420"/>
      <c r="AU539" s="420"/>
      <c r="AV539" s="420"/>
      <c r="AW539" s="420"/>
      <c r="AX539" s="420"/>
      <c r="AY539" s="420"/>
      <c r="AZ539" s="420"/>
      <c r="BB539" s="495"/>
      <c r="BY539" s="420"/>
      <c r="BZ539" s="420"/>
      <c r="CA539" s="420"/>
      <c r="CB539" s="420"/>
      <c r="CC539" s="420"/>
      <c r="CD539" s="420"/>
      <c r="CE539" s="420"/>
      <c r="CF539" s="420"/>
      <c r="CG539" s="420"/>
      <c r="CH539" s="420"/>
      <c r="CI539" s="420"/>
      <c r="CJ539" s="420"/>
      <c r="CK539" s="420"/>
      <c r="CL539" s="420"/>
      <c r="CM539" s="420"/>
      <c r="CN539" s="420"/>
      <c r="CO539" s="420"/>
      <c r="CP539" s="420"/>
      <c r="CQ539" s="420"/>
      <c r="CR539" s="420"/>
      <c r="CS539" s="420"/>
      <c r="CT539" s="420"/>
      <c r="CU539" s="420"/>
      <c r="CV539" s="420"/>
      <c r="CW539" s="420"/>
      <c r="CX539" s="420"/>
      <c r="CY539" s="420"/>
      <c r="CZ539" s="420"/>
    </row>
    <row r="540" s="419" customFormat="true" ht="25.15" customHeight="true" x14ac:dyDescent="0.2">
      <c r="A540" s="495"/>
      <c r="B540" s="495"/>
      <c r="C540" s="900" t="s">
        <v>534</v>
      </c>
      <c r="D540" s="899"/>
      <c r="E540" s="45">
        <v>0.61556945309408351</v>
      </c>
      <c r="F540" s="80"/>
      <c r="G540" s="80"/>
      <c r="H540" s="899" t="s">
        <v>616</v>
      </c>
      <c r="I540" s="899"/>
      <c r="J540" s="44">
        <v>9.3880486313530325E-4</v>
      </c>
      <c r="K540" s="80"/>
      <c r="L540" s="80"/>
      <c r="M540" s="899" t="s">
        <v>653</v>
      </c>
      <c r="N540" s="899"/>
      <c r="O540" s="43">
        <v>1.0753152533276815E-2</v>
      </c>
      <c r="P540" s="80"/>
      <c r="Q540" s="80"/>
      <c r="R540" s="420"/>
      <c r="Y540" s="420"/>
      <c r="Z540" s="420"/>
      <c r="AA540" s="420"/>
      <c r="AB540" s="420"/>
      <c r="AC540" s="420"/>
      <c r="AD540" s="420"/>
      <c r="AE540" s="420"/>
      <c r="AF540" s="420"/>
      <c r="AG540" s="420"/>
      <c r="AH540" s="420"/>
      <c r="AI540" s="420"/>
      <c r="AJ540" s="420"/>
      <c r="AK540" s="420"/>
      <c r="AL540" s="420"/>
      <c r="AM540" s="420"/>
      <c r="AN540" s="420"/>
      <c r="AO540" s="420"/>
      <c r="AP540" s="420"/>
      <c r="AQ540" s="420"/>
      <c r="AR540" s="420"/>
      <c r="AS540" s="420"/>
      <c r="AT540" s="420"/>
      <c r="AU540" s="420"/>
      <c r="AV540" s="420"/>
      <c r="AW540" s="420"/>
      <c r="AX540" s="420"/>
      <c r="AY540" s="420"/>
      <c r="AZ540" s="420"/>
      <c r="BB540" s="495"/>
      <c r="BY540" s="420"/>
      <c r="BZ540" s="420"/>
      <c r="CA540" s="420"/>
      <c r="CB540" s="420"/>
      <c r="CC540" s="420"/>
      <c r="CD540" s="420"/>
      <c r="CE540" s="420"/>
      <c r="CF540" s="420"/>
      <c r="CG540" s="420"/>
      <c r="CH540" s="420"/>
      <c r="CI540" s="420"/>
      <c r="CJ540" s="420"/>
      <c r="CK540" s="420"/>
      <c r="CL540" s="420"/>
      <c r="CM540" s="420"/>
      <c r="CN540" s="420"/>
      <c r="CO540" s="420"/>
      <c r="CP540" s="420"/>
      <c r="CQ540" s="420"/>
      <c r="CR540" s="420"/>
      <c r="CS540" s="420"/>
      <c r="CT540" s="420"/>
      <c r="CU540" s="420"/>
      <c r="CV540" s="420"/>
      <c r="CW540" s="420"/>
      <c r="CX540" s="420"/>
      <c r="CY540" s="420"/>
      <c r="CZ540" s="420"/>
    </row>
    <row r="541" s="419" customFormat="true" ht="25.15" customHeight="true" x14ac:dyDescent="0.2">
      <c r="A541" s="495"/>
      <c r="B541" s="495"/>
      <c r="C541" s="900" t="s">
        <v>595</v>
      </c>
      <c r="D541" s="899"/>
      <c r="E541" s="45">
        <v>1.2168833700653277E-2</v>
      </c>
      <c r="F541" s="80"/>
      <c r="G541" s="80"/>
      <c r="H541" s="899" t="s">
        <v>613</v>
      </c>
      <c r="I541" s="899"/>
      <c r="J541" s="44">
        <v>4.3100938080357408E-3</v>
      </c>
      <c r="K541" s="80"/>
      <c r="L541" s="80"/>
      <c r="M541" s="899" t="s">
        <v>663</v>
      </c>
      <c r="N541" s="899"/>
      <c r="O541" s="43">
        <v>1.0643820584679968E-2</v>
      </c>
      <c r="P541" s="80"/>
      <c r="Q541" s="80"/>
      <c r="R541" s="420"/>
      <c r="Y541" s="420"/>
      <c r="Z541" s="420"/>
      <c r="AA541" s="420"/>
      <c r="AB541" s="420"/>
      <c r="AC541" s="420"/>
      <c r="AD541" s="420"/>
      <c r="AE541" s="420"/>
      <c r="AF541" s="420"/>
      <c r="AG541" s="420"/>
      <c r="AH541" s="420"/>
      <c r="AI541" s="420"/>
      <c r="AJ541" s="420"/>
      <c r="AK541" s="420"/>
      <c r="AL541" s="420"/>
      <c r="AM541" s="420"/>
      <c r="AN541" s="420"/>
      <c r="AO541" s="420"/>
      <c r="AP541" s="420"/>
      <c r="AQ541" s="420"/>
      <c r="AR541" s="420"/>
      <c r="AS541" s="420"/>
      <c r="AT541" s="420"/>
      <c r="AU541" s="420"/>
      <c r="AV541" s="420"/>
      <c r="AW541" s="420"/>
      <c r="AX541" s="420"/>
      <c r="AY541" s="420"/>
      <c r="AZ541" s="420"/>
      <c r="BB541" s="495"/>
      <c r="BY541" s="420"/>
      <c r="BZ541" s="420"/>
      <c r="CA541" s="420"/>
      <c r="CB541" s="420"/>
      <c r="CC541" s="420"/>
      <c r="CD541" s="420"/>
      <c r="CE541" s="420"/>
      <c r="CF541" s="420"/>
      <c r="CG541" s="420"/>
      <c r="CH541" s="420"/>
      <c r="CI541" s="420"/>
      <c r="CJ541" s="420"/>
      <c r="CK541" s="420"/>
      <c r="CL541" s="420"/>
      <c r="CM541" s="420"/>
      <c r="CN541" s="420"/>
      <c r="CO541" s="420"/>
      <c r="CP541" s="420"/>
      <c r="CQ541" s="420"/>
      <c r="CR541" s="420"/>
      <c r="CS541" s="420"/>
      <c r="CT541" s="420"/>
      <c r="CU541" s="420"/>
      <c r="CV541" s="420"/>
      <c r="CW541" s="420"/>
      <c r="CX541" s="420"/>
      <c r="CY541" s="420"/>
      <c r="CZ541" s="420"/>
    </row>
    <row r="542" s="419" customFormat="true" ht="25.15" customHeight="true" x14ac:dyDescent="0.2">
      <c r="A542" s="495"/>
      <c r="B542" s="495"/>
      <c r="C542" s="900" t="s">
        <v>537</v>
      </c>
      <c r="D542" s="899"/>
      <c r="E542" s="45">
        <v>0.5230432993693005</v>
      </c>
      <c r="F542" s="80"/>
      <c r="G542" s="80"/>
      <c r="H542" s="899" t="s">
        <v>617</v>
      </c>
      <c r="I542" s="899"/>
      <c r="J542" s="44">
        <v>2.1659240443114521E-3</v>
      </c>
      <c r="K542" s="80"/>
      <c r="L542" s="80"/>
      <c r="M542" s="899" t="s">
        <v>617</v>
      </c>
      <c r="N542" s="899"/>
      <c r="O542" s="43">
        <v>-9.097186634492745E-3</v>
      </c>
      <c r="P542" s="80"/>
      <c r="Q542" s="80"/>
      <c r="R542" s="420"/>
      <c r="Y542" s="420"/>
      <c r="Z542" s="420"/>
      <c r="AA542" s="420"/>
      <c r="AB542" s="420"/>
      <c r="AC542" s="420"/>
      <c r="AD542" s="420"/>
      <c r="AE542" s="420"/>
      <c r="AF542" s="420"/>
      <c r="AG542" s="420"/>
      <c r="AH542" s="420"/>
      <c r="AI542" s="420"/>
      <c r="AJ542" s="420"/>
      <c r="AK542" s="420"/>
      <c r="AL542" s="420"/>
      <c r="AM542" s="420"/>
      <c r="AN542" s="420"/>
      <c r="AO542" s="420"/>
      <c r="AP542" s="420"/>
      <c r="AQ542" s="420"/>
      <c r="AR542" s="420"/>
      <c r="AS542" s="420"/>
      <c r="AT542" s="420"/>
      <c r="AU542" s="420"/>
      <c r="AV542" s="420"/>
      <c r="AW542" s="420"/>
      <c r="AX542" s="420"/>
      <c r="AY542" s="420"/>
      <c r="AZ542" s="420"/>
      <c r="BB542" s="495"/>
      <c r="BY542" s="420"/>
      <c r="BZ542" s="420"/>
      <c r="CA542" s="420"/>
      <c r="CB542" s="420"/>
      <c r="CC542" s="420"/>
      <c r="CD542" s="420"/>
      <c r="CE542" s="420"/>
      <c r="CF542" s="420"/>
      <c r="CG542" s="420"/>
      <c r="CH542" s="420"/>
      <c r="CI542" s="420"/>
      <c r="CJ542" s="420"/>
      <c r="CK542" s="420"/>
      <c r="CL542" s="420"/>
      <c r="CM542" s="420"/>
      <c r="CN542" s="420"/>
      <c r="CO542" s="420"/>
      <c r="CP542" s="420"/>
      <c r="CQ542" s="420"/>
      <c r="CR542" s="420"/>
      <c r="CS542" s="420"/>
      <c r="CT542" s="420"/>
      <c r="CU542" s="420"/>
      <c r="CV542" s="420"/>
      <c r="CW542" s="420"/>
      <c r="CX542" s="420"/>
      <c r="CY542" s="420"/>
      <c r="CZ542" s="420"/>
    </row>
    <row r="543" s="419" customFormat="true" ht="25.15" customHeight="true" x14ac:dyDescent="0.2">
      <c r="A543" s="495"/>
      <c r="B543" s="495"/>
      <c r="C543" s="900" t="s">
        <v>327</v>
      </c>
      <c r="D543" s="899"/>
      <c r="E543" s="45">
        <v>0.61823871066663749</v>
      </c>
      <c r="F543" s="80"/>
      <c r="G543" s="80"/>
      <c r="H543" s="899" t="s">
        <v>611</v>
      </c>
      <c r="I543" s="899"/>
      <c r="J543" s="44">
        <v>5.30171539722144E-3</v>
      </c>
      <c r="K543" s="80"/>
      <c r="L543" s="80"/>
      <c r="M543" s="899" t="s">
        <v>644</v>
      </c>
      <c r="N543" s="899"/>
      <c r="O543" s="43">
        <v>8.8769215595218658E-3</v>
      </c>
      <c r="P543" s="80"/>
      <c r="Q543" s="80"/>
      <c r="R543" s="420"/>
      <c r="Y543" s="420"/>
      <c r="Z543" s="420"/>
      <c r="AA543" s="420"/>
      <c r="AB543" s="420"/>
      <c r="AC543" s="420"/>
      <c r="AD543" s="420"/>
      <c r="AE543" s="420"/>
      <c r="AF543" s="420"/>
      <c r="AG543" s="420"/>
      <c r="AH543" s="420"/>
      <c r="AI543" s="420"/>
      <c r="AJ543" s="420"/>
      <c r="AK543" s="420"/>
      <c r="AL543" s="420"/>
      <c r="AM543" s="420"/>
      <c r="AN543" s="420"/>
      <c r="AO543" s="420"/>
      <c r="AP543" s="420"/>
      <c r="AQ543" s="420"/>
      <c r="AR543" s="420"/>
      <c r="AS543" s="420"/>
      <c r="AT543" s="420"/>
      <c r="AU543" s="420"/>
      <c r="AV543" s="420"/>
      <c r="AW543" s="420"/>
      <c r="AX543" s="420"/>
      <c r="AY543" s="420"/>
      <c r="AZ543" s="420"/>
      <c r="BB543" s="495"/>
      <c r="BY543" s="420"/>
      <c r="BZ543" s="420"/>
      <c r="CA543" s="420"/>
      <c r="CB543" s="420"/>
      <c r="CC543" s="420"/>
      <c r="CD543" s="420"/>
      <c r="CE543" s="420"/>
      <c r="CF543" s="420"/>
      <c r="CG543" s="420"/>
      <c r="CH543" s="420"/>
      <c r="CI543" s="420"/>
      <c r="CJ543" s="420"/>
      <c r="CK543" s="420"/>
      <c r="CL543" s="420"/>
      <c r="CM543" s="420"/>
      <c r="CN543" s="420"/>
      <c r="CO543" s="420"/>
      <c r="CP543" s="420"/>
      <c r="CQ543" s="420"/>
      <c r="CR543" s="420"/>
      <c r="CS543" s="420"/>
      <c r="CT543" s="420"/>
      <c r="CU543" s="420"/>
      <c r="CV543" s="420"/>
      <c r="CW543" s="420"/>
      <c r="CX543" s="420"/>
      <c r="CY543" s="420"/>
      <c r="CZ543" s="420"/>
    </row>
    <row r="544" s="419" customFormat="true" ht="25.15" customHeight="true" x14ac:dyDescent="0.2">
      <c r="A544" s="495"/>
      <c r="B544" s="495"/>
      <c r="C544" s="900" t="s">
        <v>542</v>
      </c>
      <c r="D544" s="899"/>
      <c r="E544" s="45">
        <v>0.238204031068563</v>
      </c>
      <c r="F544" s="80"/>
      <c r="G544" s="80"/>
      <c r="H544" s="899" t="s">
        <v>663</v>
      </c>
      <c r="I544" s="899"/>
      <c r="J544" s="44">
        <v>6.0328489142849877E-4</v>
      </c>
      <c r="K544" s="80"/>
      <c r="L544" s="80"/>
      <c r="M544" s="899" t="s">
        <v>666</v>
      </c>
      <c r="N544" s="899"/>
      <c r="O544" s="43">
        <v>-8.6161755335469898E-3</v>
      </c>
      <c r="P544" s="80"/>
      <c r="Q544" s="80"/>
      <c r="R544" s="420"/>
      <c r="Y544" s="420"/>
      <c r="Z544" s="420"/>
      <c r="AA544" s="420"/>
      <c r="AB544" s="420"/>
      <c r="AC544" s="420"/>
      <c r="AD544" s="420"/>
      <c r="AE544" s="420"/>
      <c r="AF544" s="420"/>
      <c r="AG544" s="420"/>
      <c r="AH544" s="420"/>
      <c r="AI544" s="420"/>
      <c r="AJ544" s="420"/>
      <c r="AK544" s="420"/>
      <c r="AL544" s="420"/>
      <c r="AM544" s="420"/>
      <c r="AN544" s="420"/>
      <c r="AO544" s="420"/>
      <c r="AP544" s="420"/>
      <c r="AQ544" s="420"/>
      <c r="AR544" s="420"/>
      <c r="AS544" s="420"/>
      <c r="AT544" s="420"/>
      <c r="AU544" s="420"/>
      <c r="AV544" s="420"/>
      <c r="AW544" s="420"/>
      <c r="AX544" s="420"/>
      <c r="AY544" s="420"/>
      <c r="AZ544" s="420"/>
      <c r="BB544" s="495"/>
      <c r="BY544" s="420"/>
      <c r="BZ544" s="420"/>
      <c r="CA544" s="420"/>
      <c r="CB544" s="420"/>
      <c r="CC544" s="420"/>
      <c r="CD544" s="420"/>
      <c r="CE544" s="420"/>
      <c r="CF544" s="420"/>
      <c r="CG544" s="420"/>
      <c r="CH544" s="420"/>
      <c r="CI544" s="420"/>
      <c r="CJ544" s="420"/>
      <c r="CK544" s="420"/>
      <c r="CL544" s="420"/>
      <c r="CM544" s="420"/>
      <c r="CN544" s="420"/>
      <c r="CO544" s="420"/>
      <c r="CP544" s="420"/>
      <c r="CQ544" s="420"/>
      <c r="CR544" s="420"/>
      <c r="CS544" s="420"/>
      <c r="CT544" s="420"/>
      <c r="CU544" s="420"/>
      <c r="CV544" s="420"/>
      <c r="CW544" s="420"/>
      <c r="CX544" s="420"/>
      <c r="CY544" s="420"/>
      <c r="CZ544" s="420"/>
    </row>
    <row r="545" s="419" customFormat="true" ht="25.15" customHeight="true" x14ac:dyDescent="0.2">
      <c r="A545" s="495"/>
      <c r="B545" s="495"/>
      <c r="C545" s="900" t="s">
        <v>541</v>
      </c>
      <c r="D545" s="899"/>
      <c r="E545" s="45">
        <v>0.40157183764366816</v>
      </c>
      <c r="F545" s="80"/>
      <c r="G545" s="80"/>
      <c r="H545" s="899" t="s">
        <v>635</v>
      </c>
      <c r="I545" s="899"/>
      <c r="J545" s="44">
        <v>8.2391247080905103E-4</v>
      </c>
      <c r="K545" s="80"/>
      <c r="L545" s="80"/>
      <c r="M545" s="899" t="s">
        <v>649</v>
      </c>
      <c r="N545" s="899"/>
      <c r="O545" s="43">
        <v>-8.6072818714204354E-3</v>
      </c>
      <c r="P545" s="80"/>
      <c r="Q545" s="80"/>
      <c r="R545" s="420"/>
      <c r="Y545" s="420"/>
      <c r="Z545" s="420"/>
      <c r="AA545" s="420"/>
      <c r="AB545" s="420"/>
      <c r="AC545" s="420"/>
      <c r="AD545" s="420"/>
      <c r="AE545" s="420"/>
      <c r="AF545" s="420"/>
      <c r="AG545" s="420"/>
      <c r="AH545" s="420"/>
      <c r="AI545" s="420"/>
      <c r="AJ545" s="420"/>
      <c r="AK545" s="420"/>
      <c r="AL545" s="420"/>
      <c r="AM545" s="420"/>
      <c r="AN545" s="420"/>
      <c r="AO545" s="420"/>
      <c r="AP545" s="420"/>
      <c r="AQ545" s="420"/>
      <c r="AR545" s="420"/>
      <c r="AS545" s="420"/>
      <c r="AT545" s="420"/>
      <c r="AU545" s="420"/>
      <c r="AV545" s="420"/>
      <c r="AW545" s="420"/>
      <c r="AX545" s="420"/>
      <c r="AY545" s="420"/>
      <c r="AZ545" s="420"/>
      <c r="BB545" s="495"/>
      <c r="BY545" s="420"/>
      <c r="BZ545" s="420"/>
      <c r="CA545" s="420"/>
      <c r="CB545" s="420"/>
      <c r="CC545" s="420"/>
      <c r="CD545" s="420"/>
      <c r="CE545" s="420"/>
      <c r="CF545" s="420"/>
      <c r="CG545" s="420"/>
      <c r="CH545" s="420"/>
      <c r="CI545" s="420"/>
      <c r="CJ545" s="420"/>
      <c r="CK545" s="420"/>
      <c r="CL545" s="420"/>
      <c r="CM545" s="420"/>
      <c r="CN545" s="420"/>
      <c r="CO545" s="420"/>
      <c r="CP545" s="420"/>
      <c r="CQ545" s="420"/>
      <c r="CR545" s="420"/>
      <c r="CS545" s="420"/>
      <c r="CT545" s="420"/>
      <c r="CU545" s="420"/>
      <c r="CV545" s="420"/>
      <c r="CW545" s="420"/>
      <c r="CX545" s="420"/>
      <c r="CY545" s="420"/>
      <c r="CZ545" s="420"/>
    </row>
    <row r="546" s="419" customFormat="true" ht="25.15" customHeight="true" x14ac:dyDescent="0.2">
      <c r="A546" s="495"/>
      <c r="B546" s="495"/>
      <c r="C546" s="900" t="s">
        <v>321</v>
      </c>
      <c r="D546" s="899"/>
      <c r="E546" s="45">
        <v>0.48602252263559881</v>
      </c>
      <c r="F546" s="80"/>
      <c r="G546" s="80"/>
      <c r="H546" s="899" t="s">
        <v>649</v>
      </c>
      <c r="I546" s="899"/>
      <c r="J546" s="44">
        <v>9.9526888872028129E-4</v>
      </c>
      <c r="K546" s="80"/>
      <c r="L546" s="80"/>
      <c r="M546" s="899" t="s">
        <v>654</v>
      </c>
      <c r="N546" s="899"/>
      <c r="O546" s="43">
        <v>-8.2778444909770241E-3</v>
      </c>
      <c r="P546" s="80"/>
      <c r="Q546" s="80"/>
      <c r="R546" s="420"/>
      <c r="Y546" s="420"/>
      <c r="Z546" s="420"/>
      <c r="AA546" s="420"/>
      <c r="AB546" s="420"/>
      <c r="AC546" s="420"/>
      <c r="AD546" s="420"/>
      <c r="AE546" s="420"/>
      <c r="AF546" s="420"/>
      <c r="AG546" s="420"/>
      <c r="AH546" s="420"/>
      <c r="AI546" s="420"/>
      <c r="AJ546" s="420"/>
      <c r="AK546" s="420"/>
      <c r="AL546" s="420"/>
      <c r="AM546" s="420"/>
      <c r="AN546" s="420"/>
      <c r="AO546" s="420"/>
      <c r="AP546" s="420"/>
      <c r="AQ546" s="420"/>
      <c r="AR546" s="420"/>
      <c r="AS546" s="420"/>
      <c r="AT546" s="420"/>
      <c r="AU546" s="420"/>
      <c r="AV546" s="420"/>
      <c r="AW546" s="420"/>
      <c r="AX546" s="420"/>
      <c r="AY546" s="420"/>
      <c r="AZ546" s="420"/>
      <c r="BB546" s="495"/>
      <c r="BY546" s="420"/>
      <c r="BZ546" s="420"/>
      <c r="CA546" s="420"/>
      <c r="CB546" s="420"/>
      <c r="CC546" s="420"/>
      <c r="CD546" s="420"/>
      <c r="CE546" s="420"/>
      <c r="CF546" s="420"/>
      <c r="CG546" s="420"/>
      <c r="CH546" s="420"/>
      <c r="CI546" s="420"/>
      <c r="CJ546" s="420"/>
      <c r="CK546" s="420"/>
      <c r="CL546" s="420"/>
      <c r="CM546" s="420"/>
      <c r="CN546" s="420"/>
      <c r="CO546" s="420"/>
      <c r="CP546" s="420"/>
      <c r="CQ546" s="420"/>
      <c r="CR546" s="420"/>
      <c r="CS546" s="420"/>
      <c r="CT546" s="420"/>
      <c r="CU546" s="420"/>
      <c r="CV546" s="420"/>
      <c r="CW546" s="420"/>
      <c r="CX546" s="420"/>
      <c r="CY546" s="420"/>
      <c r="CZ546" s="420"/>
    </row>
    <row r="547" s="419" customFormat="true" ht="25.15" customHeight="true" x14ac:dyDescent="0.2">
      <c r="A547" s="495"/>
      <c r="B547" s="495"/>
      <c r="C547" s="900" t="s">
        <v>533</v>
      </c>
      <c r="D547" s="899"/>
      <c r="E547" s="45">
        <v>0.50513561870093948</v>
      </c>
      <c r="F547" s="80"/>
      <c r="G547" s="80"/>
      <c r="H547" s="899" t="s">
        <v>659</v>
      </c>
      <c r="I547" s="899"/>
      <c r="J547" s="44">
        <v>6.4149178363323567E-4</v>
      </c>
      <c r="K547" s="80"/>
      <c r="L547" s="80"/>
      <c r="M547" s="899" t="s">
        <v>564</v>
      </c>
      <c r="N547" s="899"/>
      <c r="O547" s="43">
        <v>8.1757193563069385E-3</v>
      </c>
      <c r="P547" s="80"/>
      <c r="Q547" s="80"/>
      <c r="R547" s="420"/>
      <c r="Y547" s="420"/>
      <c r="Z547" s="420"/>
      <c r="AA547" s="420"/>
      <c r="AB547" s="420"/>
      <c r="AC547" s="420"/>
      <c r="AD547" s="420"/>
      <c r="AE547" s="420"/>
      <c r="AF547" s="420"/>
      <c r="AG547" s="420"/>
      <c r="AH547" s="420"/>
      <c r="AI547" s="420"/>
      <c r="AJ547" s="420"/>
      <c r="AK547" s="420"/>
      <c r="AL547" s="420"/>
      <c r="AM547" s="420"/>
      <c r="AN547" s="420"/>
      <c r="AO547" s="420"/>
      <c r="AP547" s="420"/>
      <c r="AQ547" s="420"/>
      <c r="AR547" s="420"/>
      <c r="AS547" s="420"/>
      <c r="AT547" s="420"/>
      <c r="AU547" s="420"/>
      <c r="AV547" s="420"/>
      <c r="AW547" s="420"/>
      <c r="AX547" s="420"/>
      <c r="AY547" s="420"/>
      <c r="AZ547" s="420"/>
      <c r="BB547" s="495"/>
      <c r="BY547" s="420"/>
      <c r="BZ547" s="420"/>
      <c r="CA547" s="420"/>
      <c r="CB547" s="420"/>
      <c r="CC547" s="420"/>
      <c r="CD547" s="420"/>
      <c r="CE547" s="420"/>
      <c r="CF547" s="420"/>
      <c r="CG547" s="420"/>
      <c r="CH547" s="420"/>
      <c r="CI547" s="420"/>
      <c r="CJ547" s="420"/>
      <c r="CK547" s="420"/>
      <c r="CL547" s="420"/>
      <c r="CM547" s="420"/>
      <c r="CN547" s="420"/>
      <c r="CO547" s="420"/>
      <c r="CP547" s="420"/>
      <c r="CQ547" s="420"/>
      <c r="CR547" s="420"/>
      <c r="CS547" s="420"/>
      <c r="CT547" s="420"/>
      <c r="CU547" s="420"/>
      <c r="CV547" s="420"/>
      <c r="CW547" s="420"/>
      <c r="CX547" s="420"/>
      <c r="CY547" s="420"/>
      <c r="CZ547" s="420"/>
    </row>
    <row r="548" s="419" customFormat="true" ht="25.15" customHeight="true" x14ac:dyDescent="0.2">
      <c r="A548" s="495"/>
      <c r="B548" s="495"/>
      <c r="C548" s="900" t="s">
        <v>571</v>
      </c>
      <c r="D548" s="899"/>
      <c r="E548" s="45">
        <v>9.0051301087509431E-2</v>
      </c>
      <c r="F548" s="80"/>
      <c r="G548" s="80"/>
      <c r="H548" s="899" t="s">
        <v>656</v>
      </c>
      <c r="I548" s="899"/>
      <c r="J548" s="44">
        <v>3.1244611541751465E-4</v>
      </c>
      <c r="K548" s="80"/>
      <c r="L548" s="80"/>
      <c r="M548" s="899" t="s">
        <v>662</v>
      </c>
      <c r="N548" s="899"/>
      <c r="O548" s="43">
        <v>-6.1500474265034476E-3</v>
      </c>
      <c r="P548" s="80"/>
      <c r="Q548" s="80"/>
      <c r="R548" s="420"/>
      <c r="Y548" s="420"/>
      <c r="Z548" s="420"/>
      <c r="AA548" s="420"/>
      <c r="AB548" s="420"/>
      <c r="AC548" s="420"/>
      <c r="AD548" s="420"/>
      <c r="AE548" s="420"/>
      <c r="AF548" s="420"/>
      <c r="AG548" s="420"/>
      <c r="AH548" s="420"/>
      <c r="AI548" s="420"/>
      <c r="AJ548" s="420"/>
      <c r="AK548" s="420"/>
      <c r="AL548" s="420"/>
      <c r="AM548" s="420"/>
      <c r="AN548" s="420"/>
      <c r="AO548" s="420"/>
      <c r="AP548" s="420"/>
      <c r="AQ548" s="420"/>
      <c r="AR548" s="420"/>
      <c r="AS548" s="420"/>
      <c r="AT548" s="420"/>
      <c r="AU548" s="420"/>
      <c r="AV548" s="420"/>
      <c r="AW548" s="420"/>
      <c r="AX548" s="420"/>
      <c r="AY548" s="420"/>
      <c r="AZ548" s="420"/>
      <c r="BB548" s="495"/>
      <c r="BY548" s="420"/>
      <c r="BZ548" s="420"/>
      <c r="CA548" s="420"/>
      <c r="CB548" s="420"/>
      <c r="CC548" s="420"/>
      <c r="CD548" s="420"/>
      <c r="CE548" s="420"/>
      <c r="CF548" s="420"/>
      <c r="CG548" s="420"/>
      <c r="CH548" s="420"/>
      <c r="CI548" s="420"/>
      <c r="CJ548" s="420"/>
      <c r="CK548" s="420"/>
      <c r="CL548" s="420"/>
      <c r="CM548" s="420"/>
      <c r="CN548" s="420"/>
      <c r="CO548" s="420"/>
      <c r="CP548" s="420"/>
      <c r="CQ548" s="420"/>
      <c r="CR548" s="420"/>
      <c r="CS548" s="420"/>
      <c r="CT548" s="420"/>
      <c r="CU548" s="420"/>
      <c r="CV548" s="420"/>
      <c r="CW548" s="420"/>
      <c r="CX548" s="420"/>
      <c r="CY548" s="420"/>
      <c r="CZ548" s="420"/>
    </row>
    <row r="549" s="419" customFormat="true" ht="25.15" customHeight="true" x14ac:dyDescent="0.2">
      <c r="A549" s="495"/>
      <c r="B549" s="495"/>
      <c r="C549" s="900" t="s">
        <v>570</v>
      </c>
      <c r="D549" s="899"/>
      <c r="E549" s="45">
        <v>9.1615393667390022E-2</v>
      </c>
      <c r="F549" s="80"/>
      <c r="G549" s="80"/>
      <c r="H549" s="899" t="s">
        <v>555</v>
      </c>
      <c r="I549" s="899"/>
      <c r="J549" s="44">
        <v>0.19010895459438079</v>
      </c>
      <c r="K549" s="80"/>
      <c r="L549" s="80"/>
      <c r="M549" s="899" t="s">
        <v>633</v>
      </c>
      <c r="N549" s="899"/>
      <c r="O549" s="43">
        <v>-2.7031314140981946E-3</v>
      </c>
      <c r="P549" s="80"/>
      <c r="Q549" s="80"/>
      <c r="R549" s="420"/>
      <c r="Y549" s="420"/>
      <c r="Z549" s="420"/>
      <c r="AA549" s="420"/>
      <c r="AB549" s="420"/>
      <c r="AC549" s="420"/>
      <c r="AD549" s="420"/>
      <c r="AE549" s="420"/>
      <c r="AF549" s="420"/>
      <c r="AG549" s="420"/>
      <c r="AH549" s="420"/>
      <c r="AI549" s="420"/>
      <c r="AJ549" s="420"/>
      <c r="AK549" s="420"/>
      <c r="AL549" s="420"/>
      <c r="AM549" s="420"/>
      <c r="AN549" s="420"/>
      <c r="AO549" s="420"/>
      <c r="AP549" s="420"/>
      <c r="AQ549" s="420"/>
      <c r="AR549" s="420"/>
      <c r="AS549" s="420"/>
      <c r="AT549" s="420"/>
      <c r="AU549" s="420"/>
      <c r="AV549" s="420"/>
      <c r="AW549" s="420"/>
      <c r="AX549" s="420"/>
      <c r="AY549" s="420"/>
      <c r="AZ549" s="420"/>
      <c r="BB549" s="495"/>
      <c r="BY549" s="420"/>
      <c r="BZ549" s="420"/>
      <c r="CA549" s="420"/>
      <c r="CB549" s="420"/>
      <c r="CC549" s="420"/>
      <c r="CD549" s="420"/>
      <c r="CE549" s="420"/>
      <c r="CF549" s="420"/>
      <c r="CG549" s="420"/>
      <c r="CH549" s="420"/>
      <c r="CI549" s="420"/>
      <c r="CJ549" s="420"/>
      <c r="CK549" s="420"/>
      <c r="CL549" s="420"/>
      <c r="CM549" s="420"/>
      <c r="CN549" s="420"/>
      <c r="CO549" s="420"/>
      <c r="CP549" s="420"/>
      <c r="CQ549" s="420"/>
      <c r="CR549" s="420"/>
      <c r="CS549" s="420"/>
      <c r="CT549" s="420"/>
      <c r="CU549" s="420"/>
      <c r="CV549" s="420"/>
      <c r="CW549" s="420"/>
      <c r="CX549" s="420"/>
      <c r="CY549" s="420"/>
      <c r="CZ549" s="420"/>
    </row>
    <row r="550" s="419" customFormat="true" ht="25.15" customHeight="true" x14ac:dyDescent="0.2">
      <c r="A550" s="495"/>
      <c r="B550" s="495"/>
      <c r="C550" s="900" t="s">
        <v>536</v>
      </c>
      <c r="D550" s="899"/>
      <c r="E550" s="45">
        <v>0.52739739532149099</v>
      </c>
      <c r="F550" s="80"/>
      <c r="G550" s="80"/>
      <c r="H550" s="899" t="s">
        <v>591</v>
      </c>
      <c r="I550" s="899"/>
      <c r="J550" s="44">
        <v>1.3115933563939074E-2</v>
      </c>
      <c r="K550" s="80"/>
      <c r="L550" s="80"/>
      <c r="M550" s="899" t="s">
        <v>565</v>
      </c>
      <c r="N550" s="899"/>
      <c r="O550" s="43">
        <v>-1.809842280379862E-3</v>
      </c>
      <c r="P550" s="80"/>
      <c r="Q550" s="80"/>
      <c r="R550" s="420"/>
      <c r="Y550" s="420"/>
      <c r="Z550" s="420"/>
      <c r="AA550" s="420"/>
      <c r="AB550" s="420"/>
      <c r="AC550" s="420"/>
      <c r="AD550" s="420"/>
      <c r="AE550" s="420"/>
      <c r="AF550" s="420"/>
      <c r="AG550" s="420"/>
      <c r="AH550" s="420"/>
      <c r="AI550" s="420"/>
      <c r="AJ550" s="420"/>
      <c r="AK550" s="420"/>
      <c r="AL550" s="420"/>
      <c r="AM550" s="420"/>
      <c r="AN550" s="420"/>
      <c r="AO550" s="420"/>
      <c r="AP550" s="420"/>
      <c r="AQ550" s="420"/>
      <c r="AR550" s="420"/>
      <c r="AS550" s="420"/>
      <c r="AT550" s="420"/>
      <c r="AU550" s="420"/>
      <c r="AV550" s="420"/>
      <c r="AW550" s="420"/>
      <c r="AX550" s="420"/>
      <c r="AY550" s="420"/>
      <c r="AZ550" s="420"/>
      <c r="BB550" s="495"/>
      <c r="BY550" s="420"/>
      <c r="BZ550" s="420"/>
      <c r="CA550" s="420"/>
      <c r="CB550" s="420"/>
      <c r="CC550" s="420"/>
      <c r="CD550" s="420"/>
      <c r="CE550" s="420"/>
      <c r="CF550" s="420"/>
      <c r="CG550" s="420"/>
      <c r="CH550" s="420"/>
      <c r="CI550" s="420"/>
      <c r="CJ550" s="420"/>
      <c r="CK550" s="420"/>
      <c r="CL550" s="420"/>
      <c r="CM550" s="420"/>
      <c r="CN550" s="420"/>
      <c r="CO550" s="420"/>
      <c r="CP550" s="420"/>
      <c r="CQ550" s="420"/>
      <c r="CR550" s="420"/>
      <c r="CS550" s="420"/>
      <c r="CT550" s="420"/>
      <c r="CU550" s="420"/>
      <c r="CV550" s="420"/>
      <c r="CW550" s="420"/>
      <c r="CX550" s="420"/>
      <c r="CY550" s="420"/>
      <c r="CZ550" s="420"/>
    </row>
    <row r="551" s="419" customFormat="true" ht="25.15" customHeight="true" x14ac:dyDescent="0.2">
      <c r="A551" s="495"/>
      <c r="B551" s="495"/>
      <c r="C551" s="900" t="s">
        <v>557</v>
      </c>
      <c r="D551" s="899"/>
      <c r="E551" s="45">
        <v>0.13423678939848441</v>
      </c>
      <c r="F551" s="80"/>
      <c r="G551" s="80"/>
      <c r="H551" s="899" t="s">
        <v>568</v>
      </c>
      <c r="I551" s="899"/>
      <c r="J551" s="44">
        <v>0.11658361108822829</v>
      </c>
      <c r="K551" s="80"/>
      <c r="L551" s="80"/>
      <c r="M551" s="899" t="s">
        <v>648</v>
      </c>
      <c r="N551" s="899"/>
      <c r="O551" s="36">
        <v>1.60111824576794E-3</v>
      </c>
      <c r="P551" s="80"/>
      <c r="Q551" s="80"/>
      <c r="R551" s="420"/>
      <c r="Y551" s="420"/>
      <c r="Z551" s="420"/>
      <c r="AA551" s="420"/>
      <c r="AB551" s="420"/>
      <c r="AC551" s="420"/>
      <c r="AD551" s="420"/>
      <c r="AE551" s="420"/>
      <c r="AF551" s="420"/>
      <c r="AG551" s="420"/>
      <c r="AH551" s="420"/>
      <c r="AI551" s="420"/>
      <c r="AJ551" s="420"/>
      <c r="AK551" s="420"/>
      <c r="AL551" s="420"/>
      <c r="AM551" s="420"/>
      <c r="AN551" s="420"/>
      <c r="AO551" s="420"/>
      <c r="AP551" s="420"/>
      <c r="AQ551" s="420"/>
      <c r="AR551" s="420"/>
      <c r="AS551" s="420"/>
      <c r="AT551" s="420"/>
      <c r="AU551" s="420"/>
      <c r="AV551" s="420"/>
      <c r="AW551" s="420"/>
      <c r="AX551" s="420"/>
      <c r="AY551" s="420"/>
      <c r="AZ551" s="420"/>
      <c r="BB551" s="495"/>
      <c r="BY551" s="420"/>
      <c r="BZ551" s="420"/>
      <c r="CA551" s="420"/>
      <c r="CB551" s="420"/>
      <c r="CC551" s="420"/>
      <c r="CD551" s="420"/>
      <c r="CE551" s="420"/>
      <c r="CF551" s="420"/>
      <c r="CG551" s="420"/>
      <c r="CH551" s="420"/>
      <c r="CI551" s="420"/>
      <c r="CJ551" s="420"/>
      <c r="CK551" s="420"/>
      <c r="CL551" s="420"/>
      <c r="CM551" s="420"/>
      <c r="CN551" s="420"/>
      <c r="CO551" s="420"/>
      <c r="CP551" s="420"/>
      <c r="CQ551" s="420"/>
      <c r="CR551" s="420"/>
      <c r="CS551" s="420"/>
      <c r="CT551" s="420"/>
      <c r="CU551" s="420"/>
      <c r="CV551" s="420"/>
      <c r="CW551" s="420"/>
      <c r="CX551" s="420"/>
      <c r="CY551" s="420"/>
      <c r="CZ551" s="420"/>
    </row>
    <row r="552" s="419" customFormat="true" ht="25.15" customHeight="true" x14ac:dyDescent="0.2">
      <c r="A552" s="495"/>
      <c r="B552" s="495"/>
      <c r="C552" s="900" t="s">
        <v>582</v>
      </c>
      <c r="D552" s="899"/>
      <c r="E552" s="45">
        <v>4.8044408970215287E-2</v>
      </c>
      <c r="F552" s="80"/>
      <c r="G552" s="80"/>
      <c r="H552" s="899" t="s">
        <v>585</v>
      </c>
      <c r="I552" s="899"/>
      <c r="J552" s="44">
        <v>4.1775347989717049E-2</v>
      </c>
      <c r="K552" s="80"/>
      <c r="L552" s="80"/>
      <c r="M552" s="898"/>
      <c r="N552" s="898"/>
      <c r="O552" s="80"/>
      <c r="P552" s="80"/>
      <c r="Q552" s="80"/>
      <c r="R552" s="420"/>
      <c r="Y552" s="420"/>
      <c r="Z552" s="420"/>
      <c r="AA552" s="420"/>
      <c r="AB552" s="420"/>
      <c r="AC552" s="420"/>
      <c r="AD552" s="420"/>
      <c r="AE552" s="420"/>
      <c r="AF552" s="420"/>
      <c r="AG552" s="420"/>
      <c r="AH552" s="420"/>
      <c r="AI552" s="420"/>
      <c r="AJ552" s="420"/>
      <c r="AK552" s="420"/>
      <c r="AL552" s="420"/>
      <c r="AM552" s="420"/>
      <c r="AN552" s="420"/>
      <c r="AO552" s="420"/>
      <c r="AP552" s="420"/>
      <c r="AQ552" s="420"/>
      <c r="AR552" s="420"/>
      <c r="AS552" s="420"/>
      <c r="AT552" s="420"/>
      <c r="AU552" s="420"/>
      <c r="AV552" s="420"/>
      <c r="AW552" s="420"/>
      <c r="AX552" s="420"/>
      <c r="AY552" s="420"/>
      <c r="AZ552" s="420"/>
      <c r="BB552" s="495"/>
      <c r="BY552" s="420"/>
      <c r="BZ552" s="420"/>
      <c r="CA552" s="420"/>
      <c r="CB552" s="420"/>
      <c r="CC552" s="420"/>
      <c r="CD552" s="420"/>
      <c r="CE552" s="420"/>
      <c r="CF552" s="420"/>
      <c r="CG552" s="420"/>
      <c r="CH552" s="420"/>
      <c r="CI552" s="420"/>
      <c r="CJ552" s="420"/>
      <c r="CK552" s="420"/>
      <c r="CL552" s="420"/>
      <c r="CM552" s="420"/>
      <c r="CN552" s="420"/>
      <c r="CO552" s="420"/>
      <c r="CP552" s="420"/>
      <c r="CQ552" s="420"/>
      <c r="CR552" s="420"/>
      <c r="CS552" s="420"/>
      <c r="CT552" s="420"/>
      <c r="CU552" s="420"/>
      <c r="CV552" s="420"/>
      <c r="CW552" s="420"/>
      <c r="CX552" s="420"/>
      <c r="CY552" s="420"/>
      <c r="CZ552" s="420"/>
    </row>
    <row r="553" s="419" customFormat="true" ht="25.15" customHeight="true" x14ac:dyDescent="0.2">
      <c r="A553" s="495"/>
      <c r="B553" s="495"/>
      <c r="C553" s="900" t="s">
        <v>589</v>
      </c>
      <c r="D553" s="899"/>
      <c r="E553" s="45">
        <v>2.7295239877005068E-2</v>
      </c>
      <c r="F553" s="80"/>
      <c r="G553" s="80"/>
      <c r="H553" s="899" t="s">
        <v>634</v>
      </c>
      <c r="I553" s="899"/>
      <c r="J553" s="44">
        <v>1.7105218367550431E-3</v>
      </c>
      <c r="K553" s="80"/>
      <c r="L553" s="80"/>
      <c r="M553" s="898"/>
      <c r="N553" s="898"/>
      <c r="O553" s="80"/>
      <c r="P553" s="80"/>
      <c r="Q553" s="80"/>
      <c r="R553" s="420"/>
      <c r="Y553" s="420"/>
      <c r="Z553" s="420"/>
      <c r="AA553" s="420"/>
      <c r="AB553" s="420"/>
      <c r="AC553" s="420"/>
      <c r="AD553" s="420"/>
      <c r="AE553" s="420"/>
      <c r="AF553" s="420"/>
      <c r="AG553" s="420"/>
      <c r="AH553" s="420"/>
      <c r="AI553" s="420"/>
      <c r="AJ553" s="420"/>
      <c r="AK553" s="420"/>
      <c r="AL553" s="420"/>
      <c r="AM553" s="420"/>
      <c r="AN553" s="420"/>
      <c r="AO553" s="420"/>
      <c r="AP553" s="420"/>
      <c r="AQ553" s="420"/>
      <c r="AR553" s="420"/>
      <c r="AS553" s="420"/>
      <c r="AT553" s="420"/>
      <c r="AU553" s="420"/>
      <c r="AV553" s="420"/>
      <c r="AW553" s="420"/>
      <c r="AX553" s="420"/>
      <c r="AY553" s="420"/>
      <c r="AZ553" s="420"/>
      <c r="BB553" s="495"/>
      <c r="BY553" s="420"/>
      <c r="BZ553" s="420"/>
      <c r="CA553" s="420"/>
      <c r="CB553" s="420"/>
      <c r="CC553" s="420"/>
      <c r="CD553" s="420"/>
      <c r="CE553" s="420"/>
      <c r="CF553" s="420"/>
      <c r="CG553" s="420"/>
      <c r="CH553" s="420"/>
      <c r="CI553" s="420"/>
      <c r="CJ553" s="420"/>
      <c r="CK553" s="420"/>
      <c r="CL553" s="420"/>
      <c r="CM553" s="420"/>
      <c r="CN553" s="420"/>
      <c r="CO553" s="420"/>
      <c r="CP553" s="420"/>
      <c r="CQ553" s="420"/>
      <c r="CR553" s="420"/>
      <c r="CS553" s="420"/>
      <c r="CT553" s="420"/>
      <c r="CU553" s="420"/>
      <c r="CV553" s="420"/>
      <c r="CW553" s="420"/>
      <c r="CX553" s="420"/>
      <c r="CY553" s="420"/>
      <c r="CZ553" s="420"/>
    </row>
    <row r="554" s="419" customFormat="true" ht="25.15" customHeight="true" x14ac:dyDescent="0.2">
      <c r="A554" s="495"/>
      <c r="B554" s="495"/>
      <c r="C554" s="900" t="s">
        <v>559</v>
      </c>
      <c r="D554" s="899"/>
      <c r="E554" s="45">
        <v>0.11871489309490621</v>
      </c>
      <c r="F554" s="80"/>
      <c r="G554" s="80"/>
      <c r="H554" s="899" t="s">
        <v>605</v>
      </c>
      <c r="I554" s="899"/>
      <c r="J554" s="44">
        <v>3.1500600121210998E-3</v>
      </c>
      <c r="K554" s="80"/>
      <c r="L554" s="80"/>
      <c r="M554" s="898"/>
      <c r="N554" s="898"/>
      <c r="O554" s="80"/>
      <c r="P554" s="80"/>
      <c r="Q554" s="80"/>
      <c r="R554" s="420"/>
      <c r="Y554" s="420"/>
      <c r="Z554" s="420"/>
      <c r="AA554" s="420"/>
      <c r="AB554" s="420"/>
      <c r="AC554" s="420"/>
      <c r="AD554" s="420"/>
      <c r="AE554" s="420"/>
      <c r="AF554" s="420"/>
      <c r="AG554" s="420"/>
      <c r="AH554" s="420"/>
      <c r="AI554" s="420"/>
      <c r="AJ554" s="420"/>
      <c r="AK554" s="420"/>
      <c r="AL554" s="420"/>
      <c r="AM554" s="420"/>
      <c r="AN554" s="420"/>
      <c r="AO554" s="420"/>
      <c r="AP554" s="420"/>
      <c r="AQ554" s="420"/>
      <c r="AR554" s="420"/>
      <c r="AS554" s="420"/>
      <c r="AT554" s="420"/>
      <c r="AU554" s="420"/>
      <c r="AV554" s="420"/>
      <c r="AW554" s="420"/>
      <c r="AX554" s="420"/>
      <c r="AY554" s="420"/>
      <c r="AZ554" s="420"/>
      <c r="BB554" s="495"/>
      <c r="BY554" s="420"/>
      <c r="BZ554" s="420"/>
      <c r="CA554" s="420"/>
      <c r="CB554" s="420"/>
      <c r="CC554" s="420"/>
      <c r="CD554" s="420"/>
      <c r="CE554" s="420"/>
      <c r="CF554" s="420"/>
      <c r="CG554" s="420"/>
      <c r="CH554" s="420"/>
      <c r="CI554" s="420"/>
      <c r="CJ554" s="420"/>
      <c r="CK554" s="420"/>
      <c r="CL554" s="420"/>
      <c r="CM554" s="420"/>
      <c r="CN554" s="420"/>
      <c r="CO554" s="420"/>
      <c r="CP554" s="420"/>
      <c r="CQ554" s="420"/>
      <c r="CR554" s="420"/>
      <c r="CS554" s="420"/>
      <c r="CT554" s="420"/>
      <c r="CU554" s="420"/>
      <c r="CV554" s="420"/>
      <c r="CW554" s="420"/>
      <c r="CX554" s="420"/>
      <c r="CY554" s="420"/>
      <c r="CZ554" s="420"/>
    </row>
    <row r="555" s="419" customFormat="true" ht="25.15" customHeight="true" x14ac:dyDescent="0.2">
      <c r="A555" s="495"/>
      <c r="B555" s="495"/>
      <c r="C555" s="900" t="s">
        <v>599</v>
      </c>
      <c r="D555" s="899"/>
      <c r="E555" s="45">
        <v>8.9990459239789201E-3</v>
      </c>
      <c r="F555" s="80"/>
      <c r="G555" s="80"/>
      <c r="H555" s="899" t="s">
        <v>341</v>
      </c>
      <c r="I555" s="899"/>
      <c r="J555" s="44">
        <v>0.18050621910291287</v>
      </c>
      <c r="K555" s="80"/>
      <c r="L555" s="80"/>
      <c r="M555" s="899" t="s">
        <v>257</v>
      </c>
      <c r="N555" s="899"/>
      <c r="O555" s="899"/>
      <c r="P555" s="80"/>
      <c r="Q555" s="80"/>
      <c r="R555" s="420"/>
      <c r="Y555" s="420"/>
      <c r="Z555" s="420"/>
      <c r="AA555" s="420"/>
      <c r="AB555" s="420"/>
      <c r="AC555" s="420"/>
      <c r="AD555" s="420"/>
      <c r="AE555" s="420"/>
      <c r="AF555" s="420"/>
      <c r="AG555" s="420"/>
      <c r="AH555" s="420"/>
      <c r="AI555" s="420"/>
      <c r="AJ555" s="420"/>
      <c r="AK555" s="420"/>
      <c r="AL555" s="420"/>
      <c r="AM555" s="420"/>
      <c r="AN555" s="420"/>
      <c r="AO555" s="420"/>
      <c r="AP555" s="420"/>
      <c r="AQ555" s="420"/>
      <c r="AR555" s="420"/>
      <c r="AS555" s="420"/>
      <c r="AT555" s="420"/>
      <c r="AU555" s="420"/>
      <c r="AV555" s="420"/>
      <c r="AW555" s="420"/>
      <c r="AX555" s="420"/>
      <c r="AY555" s="420"/>
      <c r="AZ555" s="420"/>
      <c r="BB555" s="495"/>
      <c r="BY555" s="420"/>
      <c r="BZ555" s="420"/>
      <c r="CA555" s="420"/>
      <c r="CB555" s="420"/>
      <c r="CC555" s="420"/>
      <c r="CD555" s="420"/>
      <c r="CE555" s="420"/>
      <c r="CF555" s="420"/>
      <c r="CG555" s="420"/>
      <c r="CH555" s="420"/>
      <c r="CI555" s="420"/>
      <c r="CJ555" s="420"/>
      <c r="CK555" s="420"/>
      <c r="CL555" s="420"/>
      <c r="CM555" s="420"/>
      <c r="CN555" s="420"/>
      <c r="CO555" s="420"/>
      <c r="CP555" s="420"/>
      <c r="CQ555" s="420"/>
      <c r="CR555" s="420"/>
      <c r="CS555" s="420"/>
      <c r="CT555" s="420"/>
      <c r="CU555" s="420"/>
      <c r="CV555" s="420"/>
      <c r="CW555" s="420"/>
      <c r="CX555" s="420"/>
      <c r="CY555" s="420"/>
      <c r="CZ555" s="420"/>
    </row>
    <row r="556" s="419" customFormat="true" ht="25.15" customHeight="true" x14ac:dyDescent="0.2">
      <c r="A556" s="495"/>
      <c r="B556" s="495"/>
      <c r="C556" s="900" t="s">
        <v>608</v>
      </c>
      <c r="D556" s="899"/>
      <c r="E556" s="45">
        <v>3.2016102980534982E-3</v>
      </c>
      <c r="F556" s="80"/>
      <c r="G556" s="80"/>
      <c r="H556" s="899" t="s">
        <v>562</v>
      </c>
      <c r="I556" s="899"/>
      <c r="J556" s="44">
        <v>0.13404413038553778</v>
      </c>
      <c r="K556" s="80"/>
      <c r="L556" s="80"/>
      <c r="M556" s="899" t="s">
        <v>206</v>
      </c>
      <c r="N556" s="899"/>
      <c r="O556" s="35" t="s">
        <v>258</v>
      </c>
      <c r="P556" s="80"/>
      <c r="Q556" s="80"/>
      <c r="R556" s="420"/>
      <c r="Y556" s="420"/>
      <c r="Z556" s="420"/>
      <c r="AA556" s="420"/>
      <c r="AB556" s="420"/>
      <c r="AC556" s="420"/>
      <c r="AD556" s="420"/>
      <c r="AE556" s="420"/>
      <c r="AF556" s="420"/>
      <c r="AG556" s="420"/>
      <c r="AH556" s="420"/>
      <c r="AI556" s="420"/>
      <c r="AJ556" s="420"/>
      <c r="AK556" s="420"/>
      <c r="AL556" s="420"/>
      <c r="AM556" s="420"/>
      <c r="AN556" s="420"/>
      <c r="AO556" s="420"/>
      <c r="AP556" s="420"/>
      <c r="AQ556" s="420"/>
      <c r="AR556" s="420"/>
      <c r="AS556" s="420"/>
      <c r="AT556" s="420"/>
      <c r="AU556" s="420"/>
      <c r="AV556" s="420"/>
      <c r="AW556" s="420"/>
      <c r="AX556" s="420"/>
      <c r="AY556" s="420"/>
      <c r="AZ556" s="420"/>
      <c r="BB556" s="495"/>
      <c r="BY556" s="420"/>
      <c r="BZ556" s="420"/>
      <c r="CA556" s="420"/>
      <c r="CB556" s="420"/>
      <c r="CC556" s="420"/>
      <c r="CD556" s="420"/>
      <c r="CE556" s="420"/>
      <c r="CF556" s="420"/>
      <c r="CG556" s="420"/>
      <c r="CH556" s="420"/>
      <c r="CI556" s="420"/>
      <c r="CJ556" s="420"/>
      <c r="CK556" s="420"/>
      <c r="CL556" s="420"/>
      <c r="CM556" s="420"/>
      <c r="CN556" s="420"/>
      <c r="CO556" s="420"/>
      <c r="CP556" s="420"/>
      <c r="CQ556" s="420"/>
      <c r="CR556" s="420"/>
      <c r="CS556" s="420"/>
      <c r="CT556" s="420"/>
      <c r="CU556" s="420"/>
      <c r="CV556" s="420"/>
      <c r="CW556" s="420"/>
      <c r="CX556" s="420"/>
      <c r="CY556" s="420"/>
      <c r="CZ556" s="420"/>
    </row>
    <row r="557" s="419" customFormat="true" ht="25.15" customHeight="true" x14ac:dyDescent="0.2">
      <c r="A557" s="495"/>
      <c r="B557" s="495"/>
      <c r="C557" s="900" t="s">
        <v>607</v>
      </c>
      <c r="D557" s="899"/>
      <c r="E557" s="45">
        <v>4.7378826159326717E-3</v>
      </c>
      <c r="F557" s="80"/>
      <c r="G557" s="80"/>
      <c r="H557" s="899" t="s">
        <v>549</v>
      </c>
      <c r="I557" s="899"/>
      <c r="J557" s="44">
        <v>0.26871240545894698</v>
      </c>
      <c r="K557" s="80"/>
      <c r="L557" s="80"/>
      <c r="M557" s="899" t="s">
        <v>251</v>
      </c>
      <c r="N557" s="899"/>
      <c r="O557" s="46">
        <v>2.7902513238046789E-3</v>
      </c>
      <c r="P557" s="80"/>
      <c r="Q557" s="80"/>
      <c r="R557" s="420"/>
      <c r="Y557" s="420"/>
      <c r="Z557" s="420"/>
      <c r="AA557" s="420"/>
      <c r="AB557" s="420"/>
      <c r="AC557" s="420"/>
      <c r="AD557" s="420"/>
      <c r="AE557" s="420"/>
      <c r="AF557" s="420"/>
      <c r="AG557" s="420"/>
      <c r="AH557" s="420"/>
      <c r="AI557" s="420"/>
      <c r="AJ557" s="420"/>
      <c r="AK557" s="420"/>
      <c r="AL557" s="420"/>
      <c r="AM557" s="420"/>
      <c r="AN557" s="420"/>
      <c r="AO557" s="420"/>
      <c r="AP557" s="420"/>
      <c r="AQ557" s="420"/>
      <c r="AR557" s="420"/>
      <c r="AS557" s="420"/>
      <c r="AT557" s="420"/>
      <c r="AU557" s="420"/>
      <c r="AV557" s="420"/>
      <c r="AW557" s="420"/>
      <c r="AX557" s="420"/>
      <c r="AY557" s="420"/>
      <c r="AZ557" s="420"/>
      <c r="BB557" s="495"/>
      <c r="BY557" s="420"/>
      <c r="BZ557" s="420"/>
      <c r="CA557" s="420"/>
      <c r="CB557" s="420"/>
      <c r="CC557" s="420"/>
      <c r="CD557" s="420"/>
      <c r="CE557" s="420"/>
      <c r="CF557" s="420"/>
      <c r="CG557" s="420"/>
      <c r="CH557" s="420"/>
      <c r="CI557" s="420"/>
      <c r="CJ557" s="420"/>
      <c r="CK557" s="420"/>
      <c r="CL557" s="420"/>
      <c r="CM557" s="420"/>
      <c r="CN557" s="420"/>
      <c r="CO557" s="420"/>
      <c r="CP557" s="420"/>
      <c r="CQ557" s="420"/>
      <c r="CR557" s="420"/>
      <c r="CS557" s="420"/>
      <c r="CT557" s="420"/>
      <c r="CU557" s="420"/>
      <c r="CV557" s="420"/>
      <c r="CW557" s="420"/>
      <c r="CX557" s="420"/>
      <c r="CY557" s="420"/>
      <c r="CZ557" s="420"/>
    </row>
    <row r="558" s="419" customFormat="true" ht="25.15" customHeight="true" x14ac:dyDescent="0.2">
      <c r="A558" s="495"/>
      <c r="B558" s="495"/>
      <c r="C558" s="900" t="s">
        <v>645</v>
      </c>
      <c r="D558" s="899"/>
      <c r="E558" s="45">
        <v>2.9050704911110582E-4</v>
      </c>
      <c r="F558" s="80"/>
      <c r="G558" s="80"/>
      <c r="H558" s="899" t="s">
        <v>580</v>
      </c>
      <c r="I558" s="899"/>
      <c r="J558" s="44">
        <v>5.811579762536228E-2</v>
      </c>
      <c r="K558" s="80"/>
      <c r="L558" s="80"/>
      <c r="M558" s="899" t="s">
        <v>543</v>
      </c>
      <c r="N558" s="899"/>
      <c r="O558" s="43">
        <v>0.12068427432948862</v>
      </c>
      <c r="P558" s="80"/>
      <c r="Q558" s="80"/>
      <c r="R558" s="420"/>
      <c r="Y558" s="420"/>
      <c r="Z558" s="420"/>
      <c r="AA558" s="420"/>
      <c r="AB558" s="420"/>
      <c r="AC558" s="420"/>
      <c r="AD558" s="420"/>
      <c r="AE558" s="420"/>
      <c r="AF558" s="420"/>
      <c r="AG558" s="420"/>
      <c r="AH558" s="420"/>
      <c r="AI558" s="420"/>
      <c r="AJ558" s="420"/>
      <c r="AK558" s="420"/>
      <c r="AL558" s="420"/>
      <c r="AM558" s="420"/>
      <c r="AN558" s="420"/>
      <c r="AO558" s="420"/>
      <c r="AP558" s="420"/>
      <c r="AQ558" s="420"/>
      <c r="AR558" s="420"/>
      <c r="AS558" s="420"/>
      <c r="AT558" s="420"/>
      <c r="AU558" s="420"/>
      <c r="AV558" s="420"/>
      <c r="AW558" s="420"/>
      <c r="AX558" s="420"/>
      <c r="AY558" s="420"/>
      <c r="AZ558" s="420"/>
      <c r="BB558" s="495"/>
      <c r="BY558" s="420"/>
      <c r="BZ558" s="420"/>
      <c r="CA558" s="420"/>
      <c r="CB558" s="420"/>
      <c r="CC558" s="420"/>
      <c r="CD558" s="420"/>
      <c r="CE558" s="420"/>
      <c r="CF558" s="420"/>
      <c r="CG558" s="420"/>
      <c r="CH558" s="420"/>
      <c r="CI558" s="420"/>
      <c r="CJ558" s="420"/>
      <c r="CK558" s="420"/>
      <c r="CL558" s="420"/>
      <c r="CM558" s="420"/>
      <c r="CN558" s="420"/>
      <c r="CO558" s="420"/>
      <c r="CP558" s="420"/>
      <c r="CQ558" s="420"/>
      <c r="CR558" s="420"/>
      <c r="CS558" s="420"/>
      <c r="CT558" s="420"/>
      <c r="CU558" s="420"/>
      <c r="CV558" s="420"/>
      <c r="CW558" s="420"/>
      <c r="CX558" s="420"/>
      <c r="CY558" s="420"/>
      <c r="CZ558" s="420"/>
    </row>
    <row r="559" s="419" customFormat="true" ht="25.15" customHeight="true" x14ac:dyDescent="0.2">
      <c r="A559" s="495"/>
      <c r="B559" s="495"/>
      <c r="C559" s="900" t="s">
        <v>639</v>
      </c>
      <c r="D559" s="899"/>
      <c r="E559" s="45">
        <v>3.2591655724679172E-4</v>
      </c>
      <c r="F559" s="80"/>
      <c r="G559" s="80"/>
      <c r="H559" s="899" t="s">
        <v>556</v>
      </c>
      <c r="I559" s="899"/>
      <c r="J559" s="44">
        <v>0.11791031639830744</v>
      </c>
      <c r="K559" s="80"/>
      <c r="L559" s="80"/>
      <c r="M559" s="899" t="s">
        <v>646</v>
      </c>
      <c r="N559" s="899"/>
      <c r="O559" s="43">
        <v>1.1206134986886081E-3</v>
      </c>
      <c r="P559" s="80"/>
      <c r="Q559" s="80"/>
      <c r="R559" s="420"/>
      <c r="Y559" s="420"/>
      <c r="Z559" s="420"/>
      <c r="AA559" s="420"/>
      <c r="AB559" s="420"/>
      <c r="AC559" s="420"/>
      <c r="AD559" s="420"/>
      <c r="AE559" s="420"/>
      <c r="AF559" s="420"/>
      <c r="AG559" s="420"/>
      <c r="AH559" s="420"/>
      <c r="AI559" s="420"/>
      <c r="AJ559" s="420"/>
      <c r="AK559" s="420"/>
      <c r="AL559" s="420"/>
      <c r="AM559" s="420"/>
      <c r="AN559" s="420"/>
      <c r="AO559" s="420"/>
      <c r="AP559" s="420"/>
      <c r="AQ559" s="420"/>
      <c r="AR559" s="420"/>
      <c r="AS559" s="420"/>
      <c r="AT559" s="420"/>
      <c r="AU559" s="420"/>
      <c r="AV559" s="420"/>
      <c r="AW559" s="420"/>
      <c r="AX559" s="420"/>
      <c r="AY559" s="420"/>
      <c r="AZ559" s="420"/>
      <c r="BB559" s="495"/>
      <c r="BY559" s="420"/>
      <c r="BZ559" s="420"/>
      <c r="CA559" s="420"/>
      <c r="CB559" s="420"/>
      <c r="CC559" s="420"/>
      <c r="CD559" s="420"/>
      <c r="CE559" s="420"/>
      <c r="CF559" s="420"/>
      <c r="CG559" s="420"/>
      <c r="CH559" s="420"/>
      <c r="CI559" s="420"/>
      <c r="CJ559" s="420"/>
      <c r="CK559" s="420"/>
      <c r="CL559" s="420"/>
      <c r="CM559" s="420"/>
      <c r="CN559" s="420"/>
      <c r="CO559" s="420"/>
      <c r="CP559" s="420"/>
      <c r="CQ559" s="420"/>
      <c r="CR559" s="420"/>
      <c r="CS559" s="420"/>
      <c r="CT559" s="420"/>
      <c r="CU559" s="420"/>
      <c r="CV559" s="420"/>
      <c r="CW559" s="420"/>
      <c r="CX559" s="420"/>
      <c r="CY559" s="420"/>
      <c r="CZ559" s="420"/>
    </row>
    <row r="560" s="419" customFormat="true" ht="25.15" customHeight="true" x14ac:dyDescent="0.2">
      <c r="A560" s="495"/>
      <c r="B560" s="495"/>
      <c r="C560" s="900" t="s">
        <v>601</v>
      </c>
      <c r="D560" s="899"/>
      <c r="E560" s="45">
        <v>5.903774991989452E-3</v>
      </c>
      <c r="F560" s="80"/>
      <c r="G560" s="80"/>
      <c r="H560" s="899" t="s">
        <v>534</v>
      </c>
      <c r="I560" s="899"/>
      <c r="J560" s="44">
        <v>0.57328222601390055</v>
      </c>
      <c r="K560" s="80"/>
      <c r="L560" s="80"/>
      <c r="M560" s="899" t="s">
        <v>633</v>
      </c>
      <c r="N560" s="899"/>
      <c r="O560" s="34">
        <v>7.3069194418845057E-6</v>
      </c>
      <c r="P560" s="80"/>
      <c r="Q560" s="80"/>
      <c r="R560" s="420"/>
      <c r="Y560" s="420"/>
      <c r="Z560" s="420"/>
      <c r="AA560" s="420"/>
      <c r="AB560" s="420"/>
      <c r="AC560" s="420"/>
      <c r="AD560" s="420"/>
      <c r="AE560" s="420"/>
      <c r="AF560" s="420"/>
      <c r="AG560" s="420"/>
      <c r="AH560" s="420"/>
      <c r="AI560" s="420"/>
      <c r="AJ560" s="420"/>
      <c r="AK560" s="420"/>
      <c r="AL560" s="420"/>
      <c r="AM560" s="420"/>
      <c r="AN560" s="420"/>
      <c r="AO560" s="420"/>
      <c r="AP560" s="420"/>
      <c r="AQ560" s="420"/>
      <c r="AR560" s="420"/>
      <c r="AS560" s="420"/>
      <c r="AT560" s="420"/>
      <c r="AU560" s="420"/>
      <c r="AV560" s="420"/>
      <c r="AW560" s="420"/>
      <c r="AX560" s="420"/>
      <c r="AY560" s="420"/>
      <c r="AZ560" s="420"/>
      <c r="BB560" s="495"/>
      <c r="BY560" s="420"/>
      <c r="BZ560" s="420"/>
      <c r="CA560" s="420"/>
      <c r="CB560" s="420"/>
      <c r="CC560" s="420"/>
      <c r="CD560" s="420"/>
      <c r="CE560" s="420"/>
      <c r="CF560" s="420"/>
      <c r="CG560" s="420"/>
      <c r="CH560" s="420"/>
      <c r="CI560" s="420"/>
      <c r="CJ560" s="420"/>
      <c r="CK560" s="420"/>
      <c r="CL560" s="420"/>
      <c r="CM560" s="420"/>
      <c r="CN560" s="420"/>
      <c r="CO560" s="420"/>
      <c r="CP560" s="420"/>
      <c r="CQ560" s="420"/>
      <c r="CR560" s="420"/>
      <c r="CS560" s="420"/>
      <c r="CT560" s="420"/>
      <c r="CU560" s="420"/>
      <c r="CV560" s="420"/>
      <c r="CW560" s="420"/>
      <c r="CX560" s="420"/>
      <c r="CY560" s="420"/>
      <c r="CZ560" s="420"/>
    </row>
    <row r="561" s="419" customFormat="true" ht="25.15" customHeight="true" x14ac:dyDescent="0.2">
      <c r="A561" s="495"/>
      <c r="B561" s="495"/>
      <c r="C561" s="900" t="s">
        <v>623</v>
      </c>
      <c r="D561" s="899"/>
      <c r="E561" s="45">
        <v>1.9562355205704884E-3</v>
      </c>
      <c r="F561" s="80"/>
      <c r="G561" s="80"/>
      <c r="H561" s="899" t="s">
        <v>595</v>
      </c>
      <c r="I561" s="899"/>
      <c r="J561" s="44">
        <v>3.4313471756641199E-3</v>
      </c>
      <c r="K561" s="80"/>
      <c r="L561" s="80"/>
      <c r="M561" s="899" t="s">
        <v>627</v>
      </c>
      <c r="N561" s="899"/>
      <c r="O561" s="43">
        <v>6.2771889914855681E-4</v>
      </c>
      <c r="P561" s="80"/>
      <c r="Q561" s="80"/>
      <c r="R561" s="420"/>
      <c r="Y561" s="420"/>
      <c r="Z561" s="420"/>
      <c r="AA561" s="420"/>
      <c r="AB561" s="420"/>
      <c r="AC561" s="420"/>
      <c r="AD561" s="420"/>
      <c r="AE561" s="420"/>
      <c r="AF561" s="420"/>
      <c r="AG561" s="420"/>
      <c r="AH561" s="420"/>
      <c r="AI561" s="420"/>
      <c r="AJ561" s="420"/>
      <c r="AK561" s="420"/>
      <c r="AL561" s="420"/>
      <c r="AM561" s="420"/>
      <c r="AN561" s="420"/>
      <c r="AO561" s="420"/>
      <c r="AP561" s="420"/>
      <c r="AQ561" s="420"/>
      <c r="AR561" s="420"/>
      <c r="AS561" s="420"/>
      <c r="AT561" s="420"/>
      <c r="AU561" s="420"/>
      <c r="AV561" s="420"/>
      <c r="AW561" s="420"/>
      <c r="AX561" s="420"/>
      <c r="AY561" s="420"/>
      <c r="AZ561" s="420"/>
      <c r="BB561" s="495"/>
      <c r="BY561" s="420"/>
      <c r="BZ561" s="420"/>
      <c r="CA561" s="420"/>
      <c r="CB561" s="420"/>
      <c r="CC561" s="420"/>
      <c r="CD561" s="420"/>
      <c r="CE561" s="420"/>
      <c r="CF561" s="420"/>
      <c r="CG561" s="420"/>
      <c r="CH561" s="420"/>
      <c r="CI561" s="420"/>
      <c r="CJ561" s="420"/>
      <c r="CK561" s="420"/>
      <c r="CL561" s="420"/>
      <c r="CM561" s="420"/>
      <c r="CN561" s="420"/>
      <c r="CO561" s="420"/>
      <c r="CP561" s="420"/>
      <c r="CQ561" s="420"/>
      <c r="CR561" s="420"/>
      <c r="CS561" s="420"/>
      <c r="CT561" s="420"/>
      <c r="CU561" s="420"/>
      <c r="CV561" s="420"/>
      <c r="CW561" s="420"/>
      <c r="CX561" s="420"/>
      <c r="CY561" s="420"/>
      <c r="CZ561" s="420"/>
    </row>
    <row r="562" s="419" customFormat="true" ht="25.15" customHeight="true" x14ac:dyDescent="0.2">
      <c r="A562" s="495"/>
      <c r="B562" s="495"/>
      <c r="C562" s="900" t="s">
        <v>606</v>
      </c>
      <c r="D562" s="899"/>
      <c r="E562" s="45">
        <v>2.552197690716556E-3</v>
      </c>
      <c r="F562" s="80"/>
      <c r="G562" s="80"/>
      <c r="H562" s="899" t="s">
        <v>537</v>
      </c>
      <c r="I562" s="899"/>
      <c r="J562" s="44">
        <v>0.54084663480757555</v>
      </c>
      <c r="K562" s="80"/>
      <c r="L562" s="80"/>
      <c r="M562" s="899" t="s">
        <v>539</v>
      </c>
      <c r="N562" s="899"/>
      <c r="O562" s="43">
        <v>0.15211900443983939</v>
      </c>
      <c r="P562" s="80"/>
      <c r="Q562" s="80"/>
      <c r="R562" s="420"/>
      <c r="Y562" s="420"/>
      <c r="Z562" s="420"/>
      <c r="AA562" s="420"/>
      <c r="AB562" s="420"/>
      <c r="AC562" s="420"/>
      <c r="AD562" s="420"/>
      <c r="AE562" s="420"/>
      <c r="AF562" s="420"/>
      <c r="AG562" s="420"/>
      <c r="AH562" s="420"/>
      <c r="AI562" s="420"/>
      <c r="AJ562" s="420"/>
      <c r="AK562" s="420"/>
      <c r="AL562" s="420"/>
      <c r="AM562" s="420"/>
      <c r="AN562" s="420"/>
      <c r="AO562" s="420"/>
      <c r="AP562" s="420"/>
      <c r="AQ562" s="420"/>
      <c r="AR562" s="420"/>
      <c r="AS562" s="420"/>
      <c r="AT562" s="420"/>
      <c r="AU562" s="420"/>
      <c r="AV562" s="420"/>
      <c r="AW562" s="420"/>
      <c r="AX562" s="420"/>
      <c r="AY562" s="420"/>
      <c r="AZ562" s="420"/>
      <c r="BB562" s="495"/>
      <c r="BY562" s="420"/>
      <c r="BZ562" s="420"/>
      <c r="CA562" s="420"/>
      <c r="CB562" s="420"/>
      <c r="CC562" s="420"/>
      <c r="CD562" s="420"/>
      <c r="CE562" s="420"/>
      <c r="CF562" s="420"/>
      <c r="CG562" s="420"/>
      <c r="CH562" s="420"/>
      <c r="CI562" s="420"/>
      <c r="CJ562" s="420"/>
      <c r="CK562" s="420"/>
      <c r="CL562" s="420"/>
      <c r="CM562" s="420"/>
      <c r="CN562" s="420"/>
      <c r="CO562" s="420"/>
      <c r="CP562" s="420"/>
      <c r="CQ562" s="420"/>
      <c r="CR562" s="420"/>
      <c r="CS562" s="420"/>
      <c r="CT562" s="420"/>
      <c r="CU562" s="420"/>
      <c r="CV562" s="420"/>
      <c r="CW562" s="420"/>
      <c r="CX562" s="420"/>
      <c r="CY562" s="420"/>
      <c r="CZ562" s="420"/>
    </row>
    <row r="563" s="419" customFormat="true" ht="25.15" customHeight="true" x14ac:dyDescent="0.2">
      <c r="A563" s="495"/>
      <c r="B563" s="495"/>
      <c r="C563" s="900" t="s">
        <v>583</v>
      </c>
      <c r="D563" s="899"/>
      <c r="E563" s="45">
        <v>2.3059875677597975E-2</v>
      </c>
      <c r="F563" s="80"/>
      <c r="G563" s="80"/>
      <c r="H563" s="899" t="s">
        <v>327</v>
      </c>
      <c r="I563" s="899"/>
      <c r="J563" s="44">
        <v>0.59873723363338482</v>
      </c>
      <c r="K563" s="80"/>
      <c r="L563" s="80"/>
      <c r="M563" s="899" t="s">
        <v>641</v>
      </c>
      <c r="N563" s="899"/>
      <c r="O563" s="43">
        <v>2.673921613646613E-4</v>
      </c>
      <c r="P563" s="80"/>
      <c r="Q563" s="80"/>
      <c r="R563" s="420"/>
      <c r="Y563" s="420"/>
      <c r="Z563" s="420"/>
      <c r="AA563" s="420"/>
      <c r="AB563" s="420"/>
      <c r="AC563" s="420"/>
      <c r="AD563" s="420"/>
      <c r="AE563" s="420"/>
      <c r="AF563" s="420"/>
      <c r="AG563" s="420"/>
      <c r="AH563" s="420"/>
      <c r="AI563" s="420"/>
      <c r="AJ563" s="420"/>
      <c r="AK563" s="420"/>
      <c r="AL563" s="420"/>
      <c r="AM563" s="420"/>
      <c r="AN563" s="420"/>
      <c r="AO563" s="420"/>
      <c r="AP563" s="420"/>
      <c r="AQ563" s="420"/>
      <c r="AR563" s="420"/>
      <c r="AS563" s="420"/>
      <c r="AT563" s="420"/>
      <c r="AU563" s="420"/>
      <c r="AV563" s="420"/>
      <c r="AW563" s="420"/>
      <c r="AX563" s="420"/>
      <c r="AY563" s="420"/>
      <c r="AZ563" s="420"/>
      <c r="BB563" s="495"/>
      <c r="BY563" s="420"/>
      <c r="BZ563" s="420"/>
      <c r="CA563" s="420"/>
      <c r="CB563" s="420"/>
      <c r="CC563" s="420"/>
      <c r="CD563" s="420"/>
      <c r="CE563" s="420"/>
      <c r="CF563" s="420"/>
      <c r="CG563" s="420"/>
      <c r="CH563" s="420"/>
      <c r="CI563" s="420"/>
      <c r="CJ563" s="420"/>
      <c r="CK563" s="420"/>
      <c r="CL563" s="420"/>
      <c r="CM563" s="420"/>
      <c r="CN563" s="420"/>
      <c r="CO563" s="420"/>
      <c r="CP563" s="420"/>
      <c r="CQ563" s="420"/>
      <c r="CR563" s="420"/>
      <c r="CS563" s="420"/>
      <c r="CT563" s="420"/>
      <c r="CU563" s="420"/>
      <c r="CV563" s="420"/>
      <c r="CW563" s="420"/>
      <c r="CX563" s="420"/>
      <c r="CY563" s="420"/>
      <c r="CZ563" s="420"/>
    </row>
    <row r="564" s="419" customFormat="true" ht="25.15" customHeight="true" x14ac:dyDescent="0.2">
      <c r="A564" s="495"/>
      <c r="B564" s="495"/>
      <c r="C564" s="900" t="s">
        <v>554</v>
      </c>
      <c r="D564" s="899"/>
      <c r="E564" s="45">
        <v>0.19451519176731241</v>
      </c>
      <c r="F564" s="80"/>
      <c r="G564" s="80"/>
      <c r="H564" s="899" t="s">
        <v>542</v>
      </c>
      <c r="I564" s="899"/>
      <c r="J564" s="44">
        <v>0.24951409868016114</v>
      </c>
      <c r="K564" s="80"/>
      <c r="L564" s="80"/>
      <c r="M564" s="899" t="s">
        <v>587</v>
      </c>
      <c r="N564" s="899"/>
      <c r="O564" s="43">
        <v>4.9327805362850922E-3</v>
      </c>
      <c r="P564" s="80"/>
      <c r="Q564" s="80"/>
      <c r="R564" s="420"/>
      <c r="Y564" s="420"/>
      <c r="Z564" s="420"/>
      <c r="AA564" s="420"/>
      <c r="AB564" s="420"/>
      <c r="AC564" s="420"/>
      <c r="AD564" s="420"/>
      <c r="AE564" s="420"/>
      <c r="AF564" s="420"/>
      <c r="AG564" s="420"/>
      <c r="AH564" s="420"/>
      <c r="AI564" s="420"/>
      <c r="AJ564" s="420"/>
      <c r="AK564" s="420"/>
      <c r="AL564" s="420"/>
      <c r="AM564" s="420"/>
      <c r="AN564" s="420"/>
      <c r="AO564" s="420"/>
      <c r="AP564" s="420"/>
      <c r="AQ564" s="420"/>
      <c r="AR564" s="420"/>
      <c r="AS564" s="420"/>
      <c r="AT564" s="420"/>
      <c r="AU564" s="420"/>
      <c r="AV564" s="420"/>
      <c r="AW564" s="420"/>
      <c r="AX564" s="420"/>
      <c r="AY564" s="420"/>
      <c r="AZ564" s="420"/>
      <c r="BB564" s="495"/>
      <c r="BY564" s="420"/>
      <c r="BZ564" s="420"/>
      <c r="CA564" s="420"/>
      <c r="CB564" s="420"/>
      <c r="CC564" s="420"/>
      <c r="CD564" s="420"/>
      <c r="CE564" s="420"/>
      <c r="CF564" s="420"/>
      <c r="CG564" s="420"/>
      <c r="CH564" s="420"/>
      <c r="CI564" s="420"/>
      <c r="CJ564" s="420"/>
      <c r="CK564" s="420"/>
      <c r="CL564" s="420"/>
      <c r="CM564" s="420"/>
      <c r="CN564" s="420"/>
      <c r="CO564" s="420"/>
      <c r="CP564" s="420"/>
      <c r="CQ564" s="420"/>
      <c r="CR564" s="420"/>
      <c r="CS564" s="420"/>
      <c r="CT564" s="420"/>
      <c r="CU564" s="420"/>
      <c r="CV564" s="420"/>
      <c r="CW564" s="420"/>
      <c r="CX564" s="420"/>
      <c r="CY564" s="420"/>
      <c r="CZ564" s="420"/>
    </row>
    <row r="565" s="419" customFormat="true" ht="25.15" customHeight="true" x14ac:dyDescent="0.2">
      <c r="A565" s="495"/>
      <c r="B565" s="495"/>
      <c r="C565" s="900" t="s">
        <v>544</v>
      </c>
      <c r="D565" s="899"/>
      <c r="E565" s="45">
        <v>0.32181272282769319</v>
      </c>
      <c r="F565" s="80"/>
      <c r="G565" s="80"/>
      <c r="H565" s="899" t="s">
        <v>541</v>
      </c>
      <c r="I565" s="899"/>
      <c r="J565" s="44">
        <v>0.40591554341074831</v>
      </c>
      <c r="K565" s="80"/>
      <c r="L565" s="80"/>
      <c r="M565" s="899" t="s">
        <v>567</v>
      </c>
      <c r="N565" s="899"/>
      <c r="O565" s="43">
        <v>2.402977235005346E-2</v>
      </c>
      <c r="P565" s="80"/>
      <c r="Q565" s="80"/>
      <c r="R565" s="420"/>
      <c r="Y565" s="420"/>
      <c r="Z565" s="420"/>
      <c r="AA565" s="420"/>
      <c r="AB565" s="420"/>
      <c r="AC565" s="420"/>
      <c r="AD565" s="420"/>
      <c r="AE565" s="420"/>
      <c r="AF565" s="420"/>
      <c r="AG565" s="420"/>
      <c r="AH565" s="420"/>
      <c r="AI565" s="420"/>
      <c r="AJ565" s="420"/>
      <c r="AK565" s="420"/>
      <c r="AL565" s="420"/>
      <c r="AM565" s="420"/>
      <c r="AN565" s="420"/>
      <c r="AO565" s="420"/>
      <c r="AP565" s="420"/>
      <c r="AQ565" s="420"/>
      <c r="AR565" s="420"/>
      <c r="AS565" s="420"/>
      <c r="AT565" s="420"/>
      <c r="AU565" s="420"/>
      <c r="AV565" s="420"/>
      <c r="AW565" s="420"/>
      <c r="AX565" s="420"/>
      <c r="AY565" s="420"/>
      <c r="AZ565" s="420"/>
      <c r="BB565" s="495"/>
      <c r="BY565" s="420"/>
      <c r="BZ565" s="420"/>
      <c r="CA565" s="420"/>
      <c r="CB565" s="420"/>
      <c r="CC565" s="420"/>
      <c r="CD565" s="420"/>
      <c r="CE565" s="420"/>
      <c r="CF565" s="420"/>
      <c r="CG565" s="420"/>
      <c r="CH565" s="420"/>
      <c r="CI565" s="420"/>
      <c r="CJ565" s="420"/>
      <c r="CK565" s="420"/>
      <c r="CL565" s="420"/>
      <c r="CM565" s="420"/>
      <c r="CN565" s="420"/>
      <c r="CO565" s="420"/>
      <c r="CP565" s="420"/>
      <c r="CQ565" s="420"/>
      <c r="CR565" s="420"/>
      <c r="CS565" s="420"/>
      <c r="CT565" s="420"/>
      <c r="CU565" s="420"/>
      <c r="CV565" s="420"/>
      <c r="CW565" s="420"/>
      <c r="CX565" s="420"/>
      <c r="CY565" s="420"/>
      <c r="CZ565" s="420"/>
    </row>
    <row r="566" s="419" customFormat="true" ht="25.15" customHeight="true" x14ac:dyDescent="0.2">
      <c r="A566" s="495"/>
      <c r="B566" s="495"/>
      <c r="C566" s="900" t="s">
        <v>548</v>
      </c>
      <c r="D566" s="899"/>
      <c r="E566" s="45">
        <v>0.33876367469116903</v>
      </c>
      <c r="F566" s="80"/>
      <c r="G566" s="80"/>
      <c r="H566" s="899" t="s">
        <v>321</v>
      </c>
      <c r="I566" s="899"/>
      <c r="J566" s="44">
        <v>0.4791669627792628</v>
      </c>
      <c r="K566" s="80"/>
      <c r="L566" s="80"/>
      <c r="M566" s="899" t="s">
        <v>622</v>
      </c>
      <c r="N566" s="899"/>
      <c r="O566" s="43">
        <v>1.4992681694918715E-3</v>
      </c>
      <c r="P566" s="80"/>
      <c r="Q566" s="80"/>
      <c r="R566" s="420"/>
      <c r="Y566" s="420"/>
      <c r="Z566" s="420"/>
      <c r="AA566" s="420"/>
      <c r="AB566" s="420"/>
      <c r="AC566" s="420"/>
      <c r="AD566" s="420"/>
      <c r="AE566" s="420"/>
      <c r="AF566" s="420"/>
      <c r="AG566" s="420"/>
      <c r="AH566" s="420"/>
      <c r="AI566" s="420"/>
      <c r="AJ566" s="420"/>
      <c r="AK566" s="420"/>
      <c r="AL566" s="420"/>
      <c r="AM566" s="420"/>
      <c r="AN566" s="420"/>
      <c r="AO566" s="420"/>
      <c r="AP566" s="420"/>
      <c r="AQ566" s="420"/>
      <c r="AR566" s="420"/>
      <c r="AS566" s="420"/>
      <c r="AT566" s="420"/>
      <c r="AU566" s="420"/>
      <c r="AV566" s="420"/>
      <c r="AW566" s="420"/>
      <c r="AX566" s="420"/>
      <c r="AY566" s="420"/>
      <c r="AZ566" s="420"/>
      <c r="BB566" s="495"/>
      <c r="BY566" s="420"/>
      <c r="BZ566" s="420"/>
      <c r="CA566" s="420"/>
      <c r="CB566" s="420"/>
      <c r="CC566" s="420"/>
      <c r="CD566" s="420"/>
      <c r="CE566" s="420"/>
      <c r="CF566" s="420"/>
      <c r="CG566" s="420"/>
      <c r="CH566" s="420"/>
      <c r="CI566" s="420"/>
      <c r="CJ566" s="420"/>
      <c r="CK566" s="420"/>
      <c r="CL566" s="420"/>
      <c r="CM566" s="420"/>
      <c r="CN566" s="420"/>
      <c r="CO566" s="420"/>
      <c r="CP566" s="420"/>
      <c r="CQ566" s="420"/>
      <c r="CR566" s="420"/>
      <c r="CS566" s="420"/>
      <c r="CT566" s="420"/>
      <c r="CU566" s="420"/>
      <c r="CV566" s="420"/>
      <c r="CW566" s="420"/>
      <c r="CX566" s="420"/>
      <c r="CY566" s="420"/>
      <c r="CZ566" s="420"/>
    </row>
    <row r="567" s="419" customFormat="true" ht="25.15" customHeight="true" x14ac:dyDescent="0.2">
      <c r="A567" s="495"/>
      <c r="B567" s="495"/>
      <c r="C567" s="900" t="s">
        <v>547</v>
      </c>
      <c r="D567" s="899"/>
      <c r="E567" s="45">
        <v>0.31273396164267198</v>
      </c>
      <c r="F567" s="80"/>
      <c r="G567" s="80"/>
      <c r="H567" s="899" t="s">
        <v>533</v>
      </c>
      <c r="I567" s="899"/>
      <c r="J567" s="44">
        <v>0.50653678873691854</v>
      </c>
      <c r="K567" s="80"/>
      <c r="L567" s="80"/>
      <c r="M567" s="899" t="s">
        <v>575</v>
      </c>
      <c r="N567" s="899"/>
      <c r="O567" s="43">
        <v>6.9971357407780106E-4</v>
      </c>
      <c r="P567" s="80"/>
      <c r="Q567" s="80"/>
      <c r="R567" s="420"/>
      <c r="Y567" s="420"/>
      <c r="Z567" s="420"/>
      <c r="AA567" s="420"/>
      <c r="AB567" s="420"/>
      <c r="AC567" s="420"/>
      <c r="AD567" s="420"/>
      <c r="AE567" s="420"/>
      <c r="AF567" s="420"/>
      <c r="AG567" s="420"/>
      <c r="AH567" s="420"/>
      <c r="AI567" s="420"/>
      <c r="AJ567" s="420"/>
      <c r="AK567" s="420"/>
      <c r="AL567" s="420"/>
      <c r="AM567" s="420"/>
      <c r="AN567" s="420"/>
      <c r="AO567" s="420"/>
      <c r="AP567" s="420"/>
      <c r="AQ567" s="420"/>
      <c r="AR567" s="420"/>
      <c r="AS567" s="420"/>
      <c r="AT567" s="420"/>
      <c r="AU567" s="420"/>
      <c r="AV567" s="420"/>
      <c r="AW567" s="420"/>
      <c r="AX567" s="420"/>
      <c r="AY567" s="420"/>
      <c r="AZ567" s="420"/>
      <c r="BB567" s="495"/>
      <c r="BY567" s="420"/>
      <c r="BZ567" s="420"/>
      <c r="CA567" s="420"/>
      <c r="CB567" s="420"/>
      <c r="CC567" s="420"/>
      <c r="CD567" s="420"/>
      <c r="CE567" s="420"/>
      <c r="CF567" s="420"/>
      <c r="CG567" s="420"/>
      <c r="CH567" s="420"/>
      <c r="CI567" s="420"/>
      <c r="CJ567" s="420"/>
      <c r="CK567" s="420"/>
      <c r="CL567" s="420"/>
      <c r="CM567" s="420"/>
      <c r="CN567" s="420"/>
      <c r="CO567" s="420"/>
      <c r="CP567" s="420"/>
      <c r="CQ567" s="420"/>
      <c r="CR567" s="420"/>
      <c r="CS567" s="420"/>
      <c r="CT567" s="420"/>
      <c r="CU567" s="420"/>
      <c r="CV567" s="420"/>
      <c r="CW567" s="420"/>
      <c r="CX567" s="420"/>
      <c r="CY567" s="420"/>
      <c r="CZ567" s="420"/>
    </row>
    <row r="568" s="419" customFormat="true" ht="25.15" customHeight="true" x14ac:dyDescent="0.2">
      <c r="A568" s="495"/>
      <c r="B568" s="495"/>
      <c r="C568" s="900" t="s">
        <v>451</v>
      </c>
      <c r="D568" s="899"/>
      <c r="E568" s="45">
        <v>0.42963716609405955</v>
      </c>
      <c r="F568" s="80"/>
      <c r="G568" s="80"/>
      <c r="H568" s="899" t="s">
        <v>571</v>
      </c>
      <c r="I568" s="899"/>
      <c r="J568" s="44">
        <v>9.5181955903768087E-2</v>
      </c>
      <c r="K568" s="80"/>
      <c r="L568" s="80"/>
      <c r="M568" s="899" t="s">
        <v>644</v>
      </c>
      <c r="N568" s="899"/>
      <c r="O568" s="34">
        <v>7.8799736373904116E-5</v>
      </c>
      <c r="P568" s="80"/>
      <c r="Q568" s="80"/>
      <c r="R568" s="420"/>
      <c r="Y568" s="420"/>
      <c r="Z568" s="420"/>
      <c r="AA568" s="420"/>
      <c r="AB568" s="420"/>
      <c r="AC568" s="420"/>
      <c r="AD568" s="420"/>
      <c r="AE568" s="420"/>
      <c r="AF568" s="420"/>
      <c r="AG568" s="420"/>
      <c r="AH568" s="420"/>
      <c r="AI568" s="420"/>
      <c r="AJ568" s="420"/>
      <c r="AK568" s="420"/>
      <c r="AL568" s="420"/>
      <c r="AM568" s="420"/>
      <c r="AN568" s="420"/>
      <c r="AO568" s="420"/>
      <c r="AP568" s="420"/>
      <c r="AQ568" s="420"/>
      <c r="AR568" s="420"/>
      <c r="AS568" s="420"/>
      <c r="AT568" s="420"/>
      <c r="AU568" s="420"/>
      <c r="AV568" s="420"/>
      <c r="AW568" s="420"/>
      <c r="AX568" s="420"/>
      <c r="AY568" s="420"/>
      <c r="AZ568" s="420"/>
      <c r="BB568" s="495"/>
      <c r="BY568" s="420"/>
      <c r="BZ568" s="420"/>
      <c r="CA568" s="420"/>
      <c r="CB568" s="420"/>
      <c r="CC568" s="420"/>
      <c r="CD568" s="420"/>
      <c r="CE568" s="420"/>
      <c r="CF568" s="420"/>
      <c r="CG568" s="420"/>
      <c r="CH568" s="420"/>
      <c r="CI568" s="420"/>
      <c r="CJ568" s="420"/>
      <c r="CK568" s="420"/>
      <c r="CL568" s="420"/>
      <c r="CM568" s="420"/>
      <c r="CN568" s="420"/>
      <c r="CO568" s="420"/>
      <c r="CP568" s="420"/>
      <c r="CQ568" s="420"/>
      <c r="CR568" s="420"/>
      <c r="CS568" s="420"/>
      <c r="CT568" s="420"/>
      <c r="CU568" s="420"/>
      <c r="CV568" s="420"/>
      <c r="CW568" s="420"/>
      <c r="CX568" s="420"/>
      <c r="CY568" s="420"/>
      <c r="CZ568" s="420"/>
    </row>
    <row r="569" s="419" customFormat="true" ht="25.15" customHeight="true" x14ac:dyDescent="0.2">
      <c r="A569" s="495"/>
      <c r="B569" s="495"/>
      <c r="C569" s="900" t="s">
        <v>564</v>
      </c>
      <c r="D569" s="899"/>
      <c r="E569" s="45">
        <v>0.12243334946949205</v>
      </c>
      <c r="F569" s="80"/>
      <c r="G569" s="80"/>
      <c r="H569" s="899" t="s">
        <v>570</v>
      </c>
      <c r="I569" s="899"/>
      <c r="J569" s="44">
        <v>9.8530387346624615E-2</v>
      </c>
      <c r="K569" s="80"/>
      <c r="L569" s="80"/>
      <c r="M569" s="899" t="s">
        <v>659</v>
      </c>
      <c r="N569" s="899"/>
      <c r="O569" s="43">
        <v>2.4994890414216831E-4</v>
      </c>
      <c r="P569" s="80"/>
      <c r="Q569" s="80"/>
      <c r="R569" s="420"/>
      <c r="Y569" s="420"/>
      <c r="Z569" s="420"/>
      <c r="AA569" s="420"/>
      <c r="AB569" s="420"/>
      <c r="AC569" s="420"/>
      <c r="AD569" s="420"/>
      <c r="AE569" s="420"/>
      <c r="AF569" s="420"/>
      <c r="AG569" s="420"/>
      <c r="AH569" s="420"/>
      <c r="AI569" s="420"/>
      <c r="AJ569" s="420"/>
      <c r="AK569" s="420"/>
      <c r="AL569" s="420"/>
      <c r="AM569" s="420"/>
      <c r="AN569" s="420"/>
      <c r="AO569" s="420"/>
      <c r="AP569" s="420"/>
      <c r="AQ569" s="420"/>
      <c r="AR569" s="420"/>
      <c r="AS569" s="420"/>
      <c r="AT569" s="420"/>
      <c r="AU569" s="420"/>
      <c r="AV569" s="420"/>
      <c r="AW569" s="420"/>
      <c r="AX569" s="420"/>
      <c r="AY569" s="420"/>
      <c r="AZ569" s="420"/>
      <c r="BB569" s="495"/>
      <c r="BY569" s="420"/>
      <c r="BZ569" s="420"/>
      <c r="CA569" s="420"/>
      <c r="CB569" s="420"/>
      <c r="CC569" s="420"/>
      <c r="CD569" s="420"/>
      <c r="CE569" s="420"/>
      <c r="CF569" s="420"/>
      <c r="CG569" s="420"/>
      <c r="CH569" s="420"/>
      <c r="CI569" s="420"/>
      <c r="CJ569" s="420"/>
      <c r="CK569" s="420"/>
      <c r="CL569" s="420"/>
      <c r="CM569" s="420"/>
      <c r="CN569" s="420"/>
      <c r="CO569" s="420"/>
      <c r="CP569" s="420"/>
      <c r="CQ569" s="420"/>
      <c r="CR569" s="420"/>
      <c r="CS569" s="420"/>
      <c r="CT569" s="420"/>
      <c r="CU569" s="420"/>
      <c r="CV569" s="420"/>
      <c r="CW569" s="420"/>
      <c r="CX569" s="420"/>
      <c r="CY569" s="420"/>
      <c r="CZ569" s="420"/>
    </row>
    <row r="570" s="419" customFormat="true" ht="25.15" customHeight="true" x14ac:dyDescent="0.2">
      <c r="A570" s="495"/>
      <c r="B570" s="495"/>
      <c r="C570" s="900" t="s">
        <v>553</v>
      </c>
      <c r="D570" s="899"/>
      <c r="E570" s="45">
        <v>0.29102059352824233</v>
      </c>
      <c r="F570" s="80"/>
      <c r="G570" s="80"/>
      <c r="H570" s="899" t="s">
        <v>536</v>
      </c>
      <c r="I570" s="899"/>
      <c r="J570" s="44">
        <v>0.52166267372497843</v>
      </c>
      <c r="K570" s="80"/>
      <c r="L570" s="80"/>
      <c r="M570" s="899" t="s">
        <v>546</v>
      </c>
      <c r="N570" s="899"/>
      <c r="O570" s="43">
        <v>0.11809068586184401</v>
      </c>
      <c r="P570" s="80"/>
      <c r="Q570" s="80"/>
      <c r="R570" s="420"/>
      <c r="Y570" s="420"/>
      <c r="Z570" s="420"/>
      <c r="AA570" s="420"/>
      <c r="AB570" s="420"/>
      <c r="AC570" s="420"/>
      <c r="AD570" s="420"/>
      <c r="AE570" s="420"/>
      <c r="AF570" s="420"/>
      <c r="AG570" s="420"/>
      <c r="AH570" s="420"/>
      <c r="AI570" s="420"/>
      <c r="AJ570" s="420"/>
      <c r="AK570" s="420"/>
      <c r="AL570" s="420"/>
      <c r="AM570" s="420"/>
      <c r="AN570" s="420"/>
      <c r="AO570" s="420"/>
      <c r="AP570" s="420"/>
      <c r="AQ570" s="420"/>
      <c r="AR570" s="420"/>
      <c r="AS570" s="420"/>
      <c r="AT570" s="420"/>
      <c r="AU570" s="420"/>
      <c r="AV570" s="420"/>
      <c r="AW570" s="420"/>
      <c r="AX570" s="420"/>
      <c r="AY570" s="420"/>
      <c r="AZ570" s="420"/>
      <c r="BB570" s="495"/>
      <c r="BY570" s="420"/>
      <c r="BZ570" s="420"/>
      <c r="CA570" s="420"/>
      <c r="CB570" s="420"/>
      <c r="CC570" s="420"/>
      <c r="CD570" s="420"/>
      <c r="CE570" s="420"/>
      <c r="CF570" s="420"/>
      <c r="CG570" s="420"/>
      <c r="CH570" s="420"/>
      <c r="CI570" s="420"/>
      <c r="CJ570" s="420"/>
      <c r="CK570" s="420"/>
      <c r="CL570" s="420"/>
      <c r="CM570" s="420"/>
      <c r="CN570" s="420"/>
      <c r="CO570" s="420"/>
      <c r="CP570" s="420"/>
      <c r="CQ570" s="420"/>
      <c r="CR570" s="420"/>
      <c r="CS570" s="420"/>
      <c r="CT570" s="420"/>
      <c r="CU570" s="420"/>
      <c r="CV570" s="420"/>
      <c r="CW570" s="420"/>
      <c r="CX570" s="420"/>
      <c r="CY570" s="420"/>
      <c r="CZ570" s="420"/>
    </row>
    <row r="571" s="419" customFormat="true" ht="25.15" customHeight="true" x14ac:dyDescent="0.2">
      <c r="A571" s="495"/>
      <c r="B571" s="495"/>
      <c r="C571" s="900" t="s">
        <v>621</v>
      </c>
      <c r="D571" s="899"/>
      <c r="E571" s="45">
        <v>2.5174935035329163E-3</v>
      </c>
      <c r="F571" s="80"/>
      <c r="G571" s="80"/>
      <c r="H571" s="899" t="s">
        <v>557</v>
      </c>
      <c r="I571" s="899"/>
      <c r="J571" s="44">
        <v>0.18054718733079661</v>
      </c>
      <c r="K571" s="80"/>
      <c r="L571" s="80"/>
      <c r="M571" s="899" t="s">
        <v>628</v>
      </c>
      <c r="N571" s="899"/>
      <c r="O571" s="43">
        <v>1.3635495325405695E-4</v>
      </c>
      <c r="P571" s="80"/>
      <c r="Q571" s="80"/>
      <c r="R571" s="420"/>
      <c r="Y571" s="420"/>
      <c r="Z571" s="420"/>
      <c r="AA571" s="420"/>
      <c r="AB571" s="420"/>
      <c r="AC571" s="420"/>
      <c r="AD571" s="420"/>
      <c r="AE571" s="420"/>
      <c r="AF571" s="420"/>
      <c r="AG571" s="420"/>
      <c r="AH571" s="420"/>
      <c r="AI571" s="420"/>
      <c r="AJ571" s="420"/>
      <c r="AK571" s="420"/>
      <c r="AL571" s="420"/>
      <c r="AM571" s="420"/>
      <c r="AN571" s="420"/>
      <c r="AO571" s="420"/>
      <c r="AP571" s="420"/>
      <c r="AQ571" s="420"/>
      <c r="AR571" s="420"/>
      <c r="AS571" s="420"/>
      <c r="AT571" s="420"/>
      <c r="AU571" s="420"/>
      <c r="AV571" s="420"/>
      <c r="AW571" s="420"/>
      <c r="AX571" s="420"/>
      <c r="AY571" s="420"/>
      <c r="AZ571" s="420"/>
      <c r="BB571" s="495"/>
      <c r="BY571" s="420"/>
      <c r="BZ571" s="420"/>
      <c r="CA571" s="420"/>
      <c r="CB571" s="420"/>
      <c r="CC571" s="420"/>
      <c r="CD571" s="420"/>
      <c r="CE571" s="420"/>
      <c r="CF571" s="420"/>
      <c r="CG571" s="420"/>
      <c r="CH571" s="420"/>
      <c r="CI571" s="420"/>
      <c r="CJ571" s="420"/>
      <c r="CK571" s="420"/>
      <c r="CL571" s="420"/>
      <c r="CM571" s="420"/>
      <c r="CN571" s="420"/>
      <c r="CO571" s="420"/>
      <c r="CP571" s="420"/>
      <c r="CQ571" s="420"/>
      <c r="CR571" s="420"/>
      <c r="CS571" s="420"/>
      <c r="CT571" s="420"/>
      <c r="CU571" s="420"/>
      <c r="CV571" s="420"/>
      <c r="CW571" s="420"/>
      <c r="CX571" s="420"/>
      <c r="CY571" s="420"/>
      <c r="CZ571" s="420"/>
    </row>
    <row r="572" s="419" customFormat="true" ht="25.15" customHeight="true" x14ac:dyDescent="0.2">
      <c r="A572" s="495"/>
      <c r="B572" s="495"/>
      <c r="C572" s="900" t="s">
        <v>552</v>
      </c>
      <c r="D572" s="899"/>
      <c r="E572" s="45">
        <v>0.30670177756915207</v>
      </c>
      <c r="F572" s="80"/>
      <c r="G572" s="80"/>
      <c r="H572" s="899" t="s">
        <v>612</v>
      </c>
      <c r="I572" s="899"/>
      <c r="J572" s="44">
        <v>1.9559362637684933E-3</v>
      </c>
      <c r="K572" s="80"/>
      <c r="L572" s="80"/>
      <c r="M572" s="899" t="s">
        <v>615</v>
      </c>
      <c r="N572" s="899"/>
      <c r="O572" s="43">
        <v>1.9996149383711324E-3</v>
      </c>
      <c r="P572" s="80"/>
      <c r="Q572" s="80"/>
      <c r="R572" s="420"/>
      <c r="Y572" s="420"/>
      <c r="Z572" s="420"/>
      <c r="AA572" s="420"/>
      <c r="AB572" s="420"/>
      <c r="AC572" s="420"/>
      <c r="AD572" s="420"/>
      <c r="AE572" s="420"/>
      <c r="AF572" s="420"/>
      <c r="AG572" s="420"/>
      <c r="AH572" s="420"/>
      <c r="AI572" s="420"/>
      <c r="AJ572" s="420"/>
      <c r="AK572" s="420"/>
      <c r="AL572" s="420"/>
      <c r="AM572" s="420"/>
      <c r="AN572" s="420"/>
      <c r="AO572" s="420"/>
      <c r="AP572" s="420"/>
      <c r="AQ572" s="420"/>
      <c r="AR572" s="420"/>
      <c r="AS572" s="420"/>
      <c r="AT572" s="420"/>
      <c r="AU572" s="420"/>
      <c r="AV572" s="420"/>
      <c r="AW572" s="420"/>
      <c r="AX572" s="420"/>
      <c r="AY572" s="420"/>
      <c r="AZ572" s="420"/>
      <c r="BB572" s="495"/>
      <c r="BY572" s="420"/>
      <c r="BZ572" s="420"/>
      <c r="CA572" s="420"/>
      <c r="CB572" s="420"/>
      <c r="CC572" s="420"/>
      <c r="CD572" s="420"/>
      <c r="CE572" s="420"/>
      <c r="CF572" s="420"/>
      <c r="CG572" s="420"/>
      <c r="CH572" s="420"/>
      <c r="CI572" s="420"/>
      <c r="CJ572" s="420"/>
      <c r="CK572" s="420"/>
      <c r="CL572" s="420"/>
      <c r="CM572" s="420"/>
      <c r="CN572" s="420"/>
      <c r="CO572" s="420"/>
      <c r="CP572" s="420"/>
      <c r="CQ572" s="420"/>
      <c r="CR572" s="420"/>
      <c r="CS572" s="420"/>
      <c r="CT572" s="420"/>
      <c r="CU572" s="420"/>
      <c r="CV572" s="420"/>
      <c r="CW572" s="420"/>
      <c r="CX572" s="420"/>
      <c r="CY572" s="420"/>
      <c r="CZ572" s="420"/>
    </row>
    <row r="573" s="419" customFormat="true" ht="25.15" customHeight="true" x14ac:dyDescent="0.2">
      <c r="A573" s="495"/>
      <c r="B573" s="495"/>
      <c r="C573" s="900" t="s">
        <v>550</v>
      </c>
      <c r="D573" s="899"/>
      <c r="E573" s="45">
        <v>0.27909726204021423</v>
      </c>
      <c r="F573" s="80"/>
      <c r="G573" s="80"/>
      <c r="H573" s="899" t="s">
        <v>582</v>
      </c>
      <c r="I573" s="899"/>
      <c r="J573" s="44">
        <v>5.0529107797420293E-2</v>
      </c>
      <c r="K573" s="80"/>
      <c r="L573" s="80"/>
      <c r="M573" s="899" t="s">
        <v>598</v>
      </c>
      <c r="N573" s="899"/>
      <c r="O573" s="43">
        <v>1.1934742714475297E-2</v>
      </c>
      <c r="P573" s="80"/>
      <c r="Q573" s="80"/>
      <c r="R573" s="420"/>
      <c r="Y573" s="420"/>
      <c r="Z573" s="420"/>
      <c r="AA573" s="420"/>
      <c r="AB573" s="420"/>
      <c r="AC573" s="420"/>
      <c r="AD573" s="420"/>
      <c r="AE573" s="420"/>
      <c r="AF573" s="420"/>
      <c r="AG573" s="420"/>
      <c r="AH573" s="420"/>
      <c r="AI573" s="420"/>
      <c r="AJ573" s="420"/>
      <c r="AK573" s="420"/>
      <c r="AL573" s="420"/>
      <c r="AM573" s="420"/>
      <c r="AN573" s="420"/>
      <c r="AO573" s="420"/>
      <c r="AP573" s="420"/>
      <c r="AQ573" s="420"/>
      <c r="AR573" s="420"/>
      <c r="AS573" s="420"/>
      <c r="AT573" s="420"/>
      <c r="AU573" s="420"/>
      <c r="AV573" s="420"/>
      <c r="AW573" s="420"/>
      <c r="AX573" s="420"/>
      <c r="AY573" s="420"/>
      <c r="AZ573" s="420"/>
      <c r="BB573" s="495"/>
      <c r="BY573" s="420"/>
      <c r="BZ573" s="420"/>
      <c r="CA573" s="420"/>
      <c r="CB573" s="420"/>
      <c r="CC573" s="420"/>
      <c r="CD573" s="420"/>
      <c r="CE573" s="420"/>
      <c r="CF573" s="420"/>
      <c r="CG573" s="420"/>
      <c r="CH573" s="420"/>
      <c r="CI573" s="420"/>
      <c r="CJ573" s="420"/>
      <c r="CK573" s="420"/>
      <c r="CL573" s="420"/>
      <c r="CM573" s="420"/>
      <c r="CN573" s="420"/>
      <c r="CO573" s="420"/>
      <c r="CP573" s="420"/>
      <c r="CQ573" s="420"/>
      <c r="CR573" s="420"/>
      <c r="CS573" s="420"/>
      <c r="CT573" s="420"/>
      <c r="CU573" s="420"/>
      <c r="CV573" s="420"/>
      <c r="CW573" s="420"/>
      <c r="CX573" s="420"/>
      <c r="CY573" s="420"/>
      <c r="CZ573" s="420"/>
    </row>
    <row r="574" s="419" customFormat="true" ht="25.15" customHeight="true" x14ac:dyDescent="0.2">
      <c r="A574" s="495"/>
      <c r="B574" s="495"/>
      <c r="C574" s="900" t="s">
        <v>619</v>
      </c>
      <c r="D574" s="899"/>
      <c r="E574" s="45">
        <v>7.7367437494370382E-4</v>
      </c>
      <c r="F574" s="80"/>
      <c r="G574" s="80"/>
      <c r="H574" s="899" t="s">
        <v>589</v>
      </c>
      <c r="I574" s="899"/>
      <c r="J574" s="44">
        <v>2.7463425469674268E-2</v>
      </c>
      <c r="K574" s="80"/>
      <c r="L574" s="80"/>
      <c r="M574" s="899" t="s">
        <v>651</v>
      </c>
      <c r="N574" s="899"/>
      <c r="O574" s="43">
        <v>4.1139246161043456E-4</v>
      </c>
      <c r="P574" s="80"/>
      <c r="Q574" s="80"/>
      <c r="R574" s="420"/>
      <c r="Y574" s="420"/>
      <c r="Z574" s="420"/>
      <c r="AA574" s="420"/>
      <c r="AB574" s="420"/>
      <c r="AC574" s="420"/>
      <c r="AD574" s="420"/>
      <c r="AE574" s="420"/>
      <c r="AF574" s="420"/>
      <c r="AG574" s="420"/>
      <c r="AH574" s="420"/>
      <c r="AI574" s="420"/>
      <c r="AJ574" s="420"/>
      <c r="AK574" s="420"/>
      <c r="AL574" s="420"/>
      <c r="AM574" s="420"/>
      <c r="AN574" s="420"/>
      <c r="AO574" s="420"/>
      <c r="AP574" s="420"/>
      <c r="AQ574" s="420"/>
      <c r="AR574" s="420"/>
      <c r="AS574" s="420"/>
      <c r="AT574" s="420"/>
      <c r="AU574" s="420"/>
      <c r="AV574" s="420"/>
      <c r="AW574" s="420"/>
      <c r="AX574" s="420"/>
      <c r="AY574" s="420"/>
      <c r="AZ574" s="420"/>
      <c r="BB574" s="495"/>
      <c r="BY574" s="420"/>
      <c r="BZ574" s="420"/>
      <c r="CA574" s="420"/>
      <c r="CB574" s="420"/>
      <c r="CC574" s="420"/>
      <c r="CD574" s="420"/>
      <c r="CE574" s="420"/>
      <c r="CF574" s="420"/>
      <c r="CG574" s="420"/>
      <c r="CH574" s="420"/>
      <c r="CI574" s="420"/>
      <c r="CJ574" s="420"/>
      <c r="CK574" s="420"/>
      <c r="CL574" s="420"/>
      <c r="CM574" s="420"/>
      <c r="CN574" s="420"/>
      <c r="CO574" s="420"/>
      <c r="CP574" s="420"/>
      <c r="CQ574" s="420"/>
      <c r="CR574" s="420"/>
      <c r="CS574" s="420"/>
      <c r="CT574" s="420"/>
      <c r="CU574" s="420"/>
      <c r="CV574" s="420"/>
      <c r="CW574" s="420"/>
      <c r="CX574" s="420"/>
      <c r="CY574" s="420"/>
      <c r="CZ574" s="420"/>
    </row>
    <row r="575" s="419" customFormat="true" ht="25.15" customHeight="true" x14ac:dyDescent="0.2">
      <c r="A575" s="495"/>
      <c r="B575" s="495"/>
      <c r="C575" s="900" t="s">
        <v>661</v>
      </c>
      <c r="D575" s="899"/>
      <c r="E575" s="38">
        <v>4.4145813937264977E-5</v>
      </c>
      <c r="F575" s="80"/>
      <c r="G575" s="80"/>
      <c r="H575" s="899" t="s">
        <v>559</v>
      </c>
      <c r="I575" s="899"/>
      <c r="J575" s="44">
        <v>0.16326456574322509</v>
      </c>
      <c r="K575" s="80"/>
      <c r="L575" s="80"/>
      <c r="M575" s="899" t="s">
        <v>617</v>
      </c>
      <c r="N575" s="899"/>
      <c r="O575" s="34">
        <v>8.2758804662793437E-5</v>
      </c>
      <c r="P575" s="80"/>
      <c r="Q575" s="80"/>
      <c r="R575" s="420"/>
      <c r="Y575" s="420"/>
      <c r="Z575" s="420"/>
      <c r="AA575" s="420"/>
      <c r="AB575" s="420"/>
      <c r="AC575" s="420"/>
      <c r="AD575" s="420"/>
      <c r="AE575" s="420"/>
      <c r="AF575" s="420"/>
      <c r="AG575" s="420"/>
      <c r="AH575" s="420"/>
      <c r="AI575" s="420"/>
      <c r="AJ575" s="420"/>
      <c r="AK575" s="420"/>
      <c r="AL575" s="420"/>
      <c r="AM575" s="420"/>
      <c r="AN575" s="420"/>
      <c r="AO575" s="420"/>
      <c r="AP575" s="420"/>
      <c r="AQ575" s="420"/>
      <c r="AR575" s="420"/>
      <c r="AS575" s="420"/>
      <c r="AT575" s="420"/>
      <c r="AU575" s="420"/>
      <c r="AV575" s="420"/>
      <c r="AW575" s="420"/>
      <c r="AX575" s="420"/>
      <c r="AY575" s="420"/>
      <c r="AZ575" s="420"/>
      <c r="BB575" s="495"/>
      <c r="BY575" s="420"/>
      <c r="BZ575" s="420"/>
      <c r="CA575" s="420"/>
      <c r="CB575" s="420"/>
      <c r="CC575" s="420"/>
      <c r="CD575" s="420"/>
      <c r="CE575" s="420"/>
      <c r="CF575" s="420"/>
      <c r="CG575" s="420"/>
      <c r="CH575" s="420"/>
      <c r="CI575" s="420"/>
      <c r="CJ575" s="420"/>
      <c r="CK575" s="420"/>
      <c r="CL575" s="420"/>
      <c r="CM575" s="420"/>
      <c r="CN575" s="420"/>
      <c r="CO575" s="420"/>
      <c r="CP575" s="420"/>
      <c r="CQ575" s="420"/>
      <c r="CR575" s="420"/>
      <c r="CS575" s="420"/>
      <c r="CT575" s="420"/>
      <c r="CU575" s="420"/>
      <c r="CV575" s="420"/>
      <c r="CW575" s="420"/>
      <c r="CX575" s="420"/>
      <c r="CY575" s="420"/>
      <c r="CZ575" s="420"/>
    </row>
    <row r="576" s="419" customFormat="true" ht="25.15" customHeight="true" x14ac:dyDescent="0.2">
      <c r="A576" s="495"/>
      <c r="B576" s="495"/>
      <c r="C576" s="900" t="s">
        <v>600</v>
      </c>
      <c r="D576" s="899"/>
      <c r="E576" s="45">
        <v>4.6699052233479367E-3</v>
      </c>
      <c r="F576" s="80"/>
      <c r="G576" s="80"/>
      <c r="H576" s="899" t="s">
        <v>599</v>
      </c>
      <c r="I576" s="899"/>
      <c r="J576" s="44">
        <v>1.2164398735829798E-2</v>
      </c>
      <c r="K576" s="80"/>
      <c r="L576" s="80"/>
      <c r="M576" s="899" t="s">
        <v>625</v>
      </c>
      <c r="N576" s="899"/>
      <c r="O576" s="43">
        <v>2.0286059215786885E-4</v>
      </c>
      <c r="P576" s="80"/>
      <c r="Q576" s="80"/>
      <c r="R576" s="420"/>
      <c r="Y576" s="420"/>
      <c r="Z576" s="420"/>
      <c r="AA576" s="420"/>
      <c r="AB576" s="420"/>
      <c r="AC576" s="420"/>
      <c r="AD576" s="420"/>
      <c r="AE576" s="420"/>
      <c r="AF576" s="420"/>
      <c r="AG576" s="420"/>
      <c r="AH576" s="420"/>
      <c r="AI576" s="420"/>
      <c r="AJ576" s="420"/>
      <c r="AK576" s="420"/>
      <c r="AL576" s="420"/>
      <c r="AM576" s="420"/>
      <c r="AN576" s="420"/>
      <c r="AO576" s="420"/>
      <c r="AP576" s="420"/>
      <c r="AQ576" s="420"/>
      <c r="AR576" s="420"/>
      <c r="AS576" s="420"/>
      <c r="AT576" s="420"/>
      <c r="AU576" s="420"/>
      <c r="AV576" s="420"/>
      <c r="AW576" s="420"/>
      <c r="AX576" s="420"/>
      <c r="AY576" s="420"/>
      <c r="AZ576" s="420"/>
      <c r="BB576" s="495"/>
      <c r="BY576" s="420"/>
      <c r="BZ576" s="420"/>
      <c r="CA576" s="420"/>
      <c r="CB576" s="420"/>
      <c r="CC576" s="420"/>
      <c r="CD576" s="420"/>
      <c r="CE576" s="420"/>
      <c r="CF576" s="420"/>
      <c r="CG576" s="420"/>
      <c r="CH576" s="420"/>
      <c r="CI576" s="420"/>
      <c r="CJ576" s="420"/>
      <c r="CK576" s="420"/>
      <c r="CL576" s="420"/>
      <c r="CM576" s="420"/>
      <c r="CN576" s="420"/>
      <c r="CO576" s="420"/>
      <c r="CP576" s="420"/>
      <c r="CQ576" s="420"/>
      <c r="CR576" s="420"/>
      <c r="CS576" s="420"/>
      <c r="CT576" s="420"/>
      <c r="CU576" s="420"/>
      <c r="CV576" s="420"/>
      <c r="CW576" s="420"/>
      <c r="CX576" s="420"/>
      <c r="CY576" s="420"/>
      <c r="CZ576" s="420"/>
    </row>
    <row r="577" s="419" customFormat="true" ht="25.15" customHeight="true" x14ac:dyDescent="0.2">
      <c r="A577" s="495"/>
      <c r="B577" s="495"/>
      <c r="C577" s="900" t="s">
        <v>596</v>
      </c>
      <c r="D577" s="899"/>
      <c r="E577" s="45">
        <v>9.9489885476552846E-3</v>
      </c>
      <c r="F577" s="80"/>
      <c r="G577" s="80"/>
      <c r="H577" s="899" t="s">
        <v>608</v>
      </c>
      <c r="I577" s="899"/>
      <c r="J577" s="44">
        <v>5.7074875027686503E-3</v>
      </c>
      <c r="K577" s="80"/>
      <c r="L577" s="80"/>
      <c r="M577" s="899" t="s">
        <v>611</v>
      </c>
      <c r="N577" s="899"/>
      <c r="O577" s="43">
        <v>7.8043587023085917E-4</v>
      </c>
      <c r="P577" s="80"/>
      <c r="Q577" s="80"/>
      <c r="R577" s="420"/>
      <c r="Y577" s="420"/>
      <c r="Z577" s="420"/>
      <c r="AA577" s="420"/>
      <c r="AB577" s="420"/>
      <c r="AC577" s="420"/>
      <c r="AD577" s="420"/>
      <c r="AE577" s="420"/>
      <c r="AF577" s="420"/>
      <c r="AG577" s="420"/>
      <c r="AH577" s="420"/>
      <c r="AI577" s="420"/>
      <c r="AJ577" s="420"/>
      <c r="AK577" s="420"/>
      <c r="AL577" s="420"/>
      <c r="AM577" s="420"/>
      <c r="AN577" s="420"/>
      <c r="AO577" s="420"/>
      <c r="AP577" s="420"/>
      <c r="AQ577" s="420"/>
      <c r="AR577" s="420"/>
      <c r="AS577" s="420"/>
      <c r="AT577" s="420"/>
      <c r="AU577" s="420"/>
      <c r="AV577" s="420"/>
      <c r="AW577" s="420"/>
      <c r="AX577" s="420"/>
      <c r="AY577" s="420"/>
      <c r="AZ577" s="420"/>
      <c r="BB577" s="495"/>
      <c r="BY577" s="420"/>
      <c r="BZ577" s="420"/>
      <c r="CA577" s="420"/>
      <c r="CB577" s="420"/>
      <c r="CC577" s="420"/>
      <c r="CD577" s="420"/>
      <c r="CE577" s="420"/>
      <c r="CF577" s="420"/>
      <c r="CG577" s="420"/>
      <c r="CH577" s="420"/>
      <c r="CI577" s="420"/>
      <c r="CJ577" s="420"/>
      <c r="CK577" s="420"/>
      <c r="CL577" s="420"/>
      <c r="CM577" s="420"/>
      <c r="CN577" s="420"/>
      <c r="CO577" s="420"/>
      <c r="CP577" s="420"/>
      <c r="CQ577" s="420"/>
      <c r="CR577" s="420"/>
      <c r="CS577" s="420"/>
      <c r="CT577" s="420"/>
      <c r="CU577" s="420"/>
      <c r="CV577" s="420"/>
      <c r="CW577" s="420"/>
      <c r="CX577" s="420"/>
      <c r="CY577" s="420"/>
      <c r="CZ577" s="420"/>
    </row>
    <row r="578" s="419" customFormat="true" ht="25.15" customHeight="true" x14ac:dyDescent="0.2">
      <c r="A578" s="495"/>
      <c r="B578" s="495"/>
      <c r="C578" s="900" t="s">
        <v>569</v>
      </c>
      <c r="D578" s="899"/>
      <c r="E578" s="45">
        <v>8.93937256088983E-2</v>
      </c>
      <c r="F578" s="80"/>
      <c r="G578" s="80"/>
      <c r="H578" s="899" t="s">
        <v>607</v>
      </c>
      <c r="I578" s="899"/>
      <c r="J578" s="44">
        <v>5.3784037129614428E-3</v>
      </c>
      <c r="K578" s="80"/>
      <c r="L578" s="80"/>
      <c r="M578" s="899" t="s">
        <v>663</v>
      </c>
      <c r="N578" s="899"/>
      <c r="O578" s="43">
        <v>1.13290916638857E-4</v>
      </c>
      <c r="P578" s="80"/>
      <c r="Q578" s="80"/>
      <c r="R578" s="420"/>
      <c r="Y578" s="420"/>
      <c r="Z578" s="420"/>
      <c r="AA578" s="420"/>
      <c r="AB578" s="420"/>
      <c r="AC578" s="420"/>
      <c r="AD578" s="420"/>
      <c r="AE578" s="420"/>
      <c r="AF578" s="420"/>
      <c r="AG578" s="420"/>
      <c r="AH578" s="420"/>
      <c r="AI578" s="420"/>
      <c r="AJ578" s="420"/>
      <c r="AK578" s="420"/>
      <c r="AL578" s="420"/>
      <c r="AM578" s="420"/>
      <c r="AN578" s="420"/>
      <c r="AO578" s="420"/>
      <c r="AP578" s="420"/>
      <c r="AQ578" s="420"/>
      <c r="AR578" s="420"/>
      <c r="AS578" s="420"/>
      <c r="AT578" s="420"/>
      <c r="AU578" s="420"/>
      <c r="AV578" s="420"/>
      <c r="AW578" s="420"/>
      <c r="AX578" s="420"/>
      <c r="AY578" s="420"/>
      <c r="AZ578" s="420"/>
      <c r="BB578" s="495"/>
      <c r="BY578" s="420"/>
      <c r="BZ578" s="420"/>
      <c r="CA578" s="420"/>
      <c r="CB578" s="420"/>
      <c r="CC578" s="420"/>
      <c r="CD578" s="420"/>
      <c r="CE578" s="420"/>
      <c r="CF578" s="420"/>
      <c r="CG578" s="420"/>
      <c r="CH578" s="420"/>
      <c r="CI578" s="420"/>
      <c r="CJ578" s="420"/>
      <c r="CK578" s="420"/>
      <c r="CL578" s="420"/>
      <c r="CM578" s="420"/>
      <c r="CN578" s="420"/>
      <c r="CO578" s="420"/>
      <c r="CP578" s="420"/>
      <c r="CQ578" s="420"/>
      <c r="CR578" s="420"/>
      <c r="CS578" s="420"/>
      <c r="CT578" s="420"/>
      <c r="CU578" s="420"/>
      <c r="CV578" s="420"/>
      <c r="CW578" s="420"/>
      <c r="CX578" s="420"/>
      <c r="CY578" s="420"/>
      <c r="CZ578" s="420"/>
    </row>
    <row r="579" s="419" customFormat="true" ht="25.15" customHeight="true" x14ac:dyDescent="0.2">
      <c r="A579" s="495"/>
      <c r="B579" s="495"/>
      <c r="C579" s="900" t="s">
        <v>561</v>
      </c>
      <c r="D579" s="899"/>
      <c r="E579" s="45">
        <v>8.525272610294482E-2</v>
      </c>
      <c r="F579" s="80"/>
      <c r="G579" s="80"/>
      <c r="H579" s="899" t="s">
        <v>645</v>
      </c>
      <c r="I579" s="899"/>
      <c r="J579" s="44">
        <v>3.3683745700436766E-4</v>
      </c>
      <c r="K579" s="80"/>
      <c r="L579" s="80"/>
      <c r="M579" s="899" t="s">
        <v>635</v>
      </c>
      <c r="N579" s="899"/>
      <c r="O579" s="43">
        <v>2.7000458320281375E-4</v>
      </c>
      <c r="P579" s="80"/>
      <c r="Q579" s="80"/>
      <c r="R579" s="420"/>
      <c r="Y579" s="420"/>
      <c r="Z579" s="420"/>
      <c r="AA579" s="420"/>
      <c r="AB579" s="420"/>
      <c r="AC579" s="420"/>
      <c r="AD579" s="420"/>
      <c r="AE579" s="420"/>
      <c r="AF579" s="420"/>
      <c r="AG579" s="420"/>
      <c r="AH579" s="420"/>
      <c r="AI579" s="420"/>
      <c r="AJ579" s="420"/>
      <c r="AK579" s="420"/>
      <c r="AL579" s="420"/>
      <c r="AM579" s="420"/>
      <c r="AN579" s="420"/>
      <c r="AO579" s="420"/>
      <c r="AP579" s="420"/>
      <c r="AQ579" s="420"/>
      <c r="AR579" s="420"/>
      <c r="AS579" s="420"/>
      <c r="AT579" s="420"/>
      <c r="AU579" s="420"/>
      <c r="AV579" s="420"/>
      <c r="AW579" s="420"/>
      <c r="AX579" s="420"/>
      <c r="AY579" s="420"/>
      <c r="AZ579" s="420"/>
      <c r="BB579" s="495"/>
      <c r="BY579" s="420"/>
      <c r="BZ579" s="420"/>
      <c r="CA579" s="420"/>
      <c r="CB579" s="420"/>
      <c r="CC579" s="420"/>
      <c r="CD579" s="420"/>
      <c r="CE579" s="420"/>
      <c r="CF579" s="420"/>
      <c r="CG579" s="420"/>
      <c r="CH579" s="420"/>
      <c r="CI579" s="420"/>
      <c r="CJ579" s="420"/>
      <c r="CK579" s="420"/>
      <c r="CL579" s="420"/>
      <c r="CM579" s="420"/>
      <c r="CN579" s="420"/>
      <c r="CO579" s="420"/>
      <c r="CP579" s="420"/>
      <c r="CQ579" s="420"/>
      <c r="CR579" s="420"/>
      <c r="CS579" s="420"/>
      <c r="CT579" s="420"/>
      <c r="CU579" s="420"/>
      <c r="CV579" s="420"/>
      <c r="CW579" s="420"/>
      <c r="CX579" s="420"/>
      <c r="CY579" s="420"/>
      <c r="CZ579" s="420"/>
    </row>
    <row r="580" s="419" customFormat="true" ht="25.15" customHeight="true" x14ac:dyDescent="0.2">
      <c r="A580" s="495"/>
      <c r="B580" s="495"/>
      <c r="C580" s="900" t="s">
        <v>614</v>
      </c>
      <c r="D580" s="899"/>
      <c r="E580" s="38">
        <v>6.9113551623068034E-7</v>
      </c>
      <c r="F580" s="80"/>
      <c r="G580" s="80"/>
      <c r="H580" s="899" t="s">
        <v>601</v>
      </c>
      <c r="I580" s="899"/>
      <c r="J580" s="44">
        <v>9.9646010090385026E-3</v>
      </c>
      <c r="K580" s="80"/>
      <c r="L580" s="80"/>
      <c r="M580" s="899" t="s">
        <v>649</v>
      </c>
      <c r="N580" s="899"/>
      <c r="O580" s="34">
        <v>7.4085301214082871E-5</v>
      </c>
      <c r="P580" s="80"/>
      <c r="Q580" s="80"/>
      <c r="R580" s="420"/>
      <c r="Y580" s="420"/>
      <c r="Z580" s="420"/>
      <c r="AA580" s="420"/>
      <c r="AB580" s="420"/>
      <c r="AC580" s="420"/>
      <c r="AD580" s="420"/>
      <c r="AE580" s="420"/>
      <c r="AF580" s="420"/>
      <c r="AG580" s="420"/>
      <c r="AH580" s="420"/>
      <c r="AI580" s="420"/>
      <c r="AJ580" s="420"/>
      <c r="AK580" s="420"/>
      <c r="AL580" s="420"/>
      <c r="AM580" s="420"/>
      <c r="AN580" s="420"/>
      <c r="AO580" s="420"/>
      <c r="AP580" s="420"/>
      <c r="AQ580" s="420"/>
      <c r="AR580" s="420"/>
      <c r="AS580" s="420"/>
      <c r="AT580" s="420"/>
      <c r="AU580" s="420"/>
      <c r="AV580" s="420"/>
      <c r="AW580" s="420"/>
      <c r="AX580" s="420"/>
      <c r="AY580" s="420"/>
      <c r="AZ580" s="420"/>
      <c r="BB580" s="495"/>
      <c r="BY580" s="420"/>
      <c r="BZ580" s="420"/>
      <c r="CA580" s="420"/>
      <c r="CB580" s="420"/>
      <c r="CC580" s="420"/>
      <c r="CD580" s="420"/>
      <c r="CE580" s="420"/>
      <c r="CF580" s="420"/>
      <c r="CG580" s="420"/>
      <c r="CH580" s="420"/>
      <c r="CI580" s="420"/>
      <c r="CJ580" s="420"/>
      <c r="CK580" s="420"/>
      <c r="CL580" s="420"/>
      <c r="CM580" s="420"/>
      <c r="CN580" s="420"/>
      <c r="CO580" s="420"/>
      <c r="CP580" s="420"/>
      <c r="CQ580" s="420"/>
      <c r="CR580" s="420"/>
      <c r="CS580" s="420"/>
      <c r="CT580" s="420"/>
      <c r="CU580" s="420"/>
      <c r="CV580" s="420"/>
      <c r="CW580" s="420"/>
      <c r="CX580" s="420"/>
      <c r="CY580" s="420"/>
      <c r="CZ580" s="420"/>
    </row>
    <row r="581" s="419" customFormat="true" ht="25.15" customHeight="true" x14ac:dyDescent="0.2">
      <c r="A581" s="495"/>
      <c r="B581" s="495"/>
      <c r="C581" s="900" t="s">
        <v>658</v>
      </c>
      <c r="D581" s="899"/>
      <c r="E581" s="38">
        <v>5.598089875541005E-5</v>
      </c>
      <c r="F581" s="80"/>
      <c r="G581" s="80"/>
      <c r="H581" s="899" t="s">
        <v>623</v>
      </c>
      <c r="I581" s="899"/>
      <c r="J581" s="44">
        <v>2.0554228168346801E-3</v>
      </c>
      <c r="K581" s="80"/>
      <c r="L581" s="80"/>
      <c r="M581" s="899" t="s">
        <v>656</v>
      </c>
      <c r="N581" s="899"/>
      <c r="O581" s="43">
        <v>1.2094482654383231E-4</v>
      </c>
      <c r="P581" s="80"/>
      <c r="Q581" s="80"/>
      <c r="R581" s="420"/>
      <c r="Y581" s="420"/>
      <c r="Z581" s="420"/>
      <c r="AA581" s="420"/>
      <c r="AB581" s="420"/>
      <c r="AC581" s="420"/>
      <c r="AD581" s="420"/>
      <c r="AE581" s="420"/>
      <c r="AF581" s="420"/>
      <c r="AG581" s="420"/>
      <c r="AH581" s="420"/>
      <c r="AI581" s="420"/>
      <c r="AJ581" s="420"/>
      <c r="AK581" s="420"/>
      <c r="AL581" s="420"/>
      <c r="AM581" s="420"/>
      <c r="AN581" s="420"/>
      <c r="AO581" s="420"/>
      <c r="AP581" s="420"/>
      <c r="AQ581" s="420"/>
      <c r="AR581" s="420"/>
      <c r="AS581" s="420"/>
      <c r="AT581" s="420"/>
      <c r="AU581" s="420"/>
      <c r="AV581" s="420"/>
      <c r="AW581" s="420"/>
      <c r="AX581" s="420"/>
      <c r="AY581" s="420"/>
      <c r="AZ581" s="420"/>
      <c r="BB581" s="495"/>
      <c r="BY581" s="420"/>
      <c r="BZ581" s="420"/>
      <c r="CA581" s="420"/>
      <c r="CB581" s="420"/>
      <c r="CC581" s="420"/>
      <c r="CD581" s="420"/>
      <c r="CE581" s="420"/>
      <c r="CF581" s="420"/>
      <c r="CG581" s="420"/>
      <c r="CH581" s="420"/>
      <c r="CI581" s="420"/>
      <c r="CJ581" s="420"/>
      <c r="CK581" s="420"/>
      <c r="CL581" s="420"/>
      <c r="CM581" s="420"/>
      <c r="CN581" s="420"/>
      <c r="CO581" s="420"/>
      <c r="CP581" s="420"/>
      <c r="CQ581" s="420"/>
      <c r="CR581" s="420"/>
      <c r="CS581" s="420"/>
      <c r="CT581" s="420"/>
      <c r="CU581" s="420"/>
      <c r="CV581" s="420"/>
      <c r="CW581" s="420"/>
      <c r="CX581" s="420"/>
      <c r="CY581" s="420"/>
      <c r="CZ581" s="420"/>
    </row>
    <row r="582" s="419" customFormat="true" ht="25.15" customHeight="true" x14ac:dyDescent="0.2">
      <c r="A582" s="495"/>
      <c r="B582" s="495"/>
      <c r="C582" s="900" t="s">
        <v>648</v>
      </c>
      <c r="D582" s="899"/>
      <c r="E582" s="45">
        <v>2.8669029198797447E-4</v>
      </c>
      <c r="F582" s="80"/>
      <c r="G582" s="80"/>
      <c r="H582" s="899" t="s">
        <v>606</v>
      </c>
      <c r="I582" s="899"/>
      <c r="J582" s="44">
        <v>6.9169502432956959E-3</v>
      </c>
      <c r="K582" s="80"/>
      <c r="L582" s="80"/>
      <c r="M582" s="899" t="s">
        <v>555</v>
      </c>
      <c r="N582" s="899"/>
      <c r="O582" s="43">
        <v>4.7059147556241451E-2</v>
      </c>
      <c r="P582" s="80"/>
      <c r="Q582" s="80"/>
      <c r="R582" s="420"/>
      <c r="Y582" s="420"/>
      <c r="Z582" s="420"/>
      <c r="AA582" s="420"/>
      <c r="AB582" s="420"/>
      <c r="AC582" s="420"/>
      <c r="AD582" s="420"/>
      <c r="AE582" s="420"/>
      <c r="AF582" s="420"/>
      <c r="AG582" s="420"/>
      <c r="AH582" s="420"/>
      <c r="AI582" s="420"/>
      <c r="AJ582" s="420"/>
      <c r="AK582" s="420"/>
      <c r="AL582" s="420"/>
      <c r="AM582" s="420"/>
      <c r="AN582" s="420"/>
      <c r="AO582" s="420"/>
      <c r="AP582" s="420"/>
      <c r="AQ582" s="420"/>
      <c r="AR582" s="420"/>
      <c r="AS582" s="420"/>
      <c r="AT582" s="420"/>
      <c r="AU582" s="420"/>
      <c r="AV582" s="420"/>
      <c r="AW582" s="420"/>
      <c r="AX582" s="420"/>
      <c r="AY582" s="420"/>
      <c r="AZ582" s="420"/>
      <c r="BB582" s="495"/>
      <c r="BY582" s="420"/>
      <c r="BZ582" s="420"/>
      <c r="CA582" s="420"/>
      <c r="CB582" s="420"/>
      <c r="CC582" s="420"/>
      <c r="CD582" s="420"/>
      <c r="CE582" s="420"/>
      <c r="CF582" s="420"/>
      <c r="CG582" s="420"/>
      <c r="CH582" s="420"/>
      <c r="CI582" s="420"/>
      <c r="CJ582" s="420"/>
      <c r="CK582" s="420"/>
      <c r="CL582" s="420"/>
      <c r="CM582" s="420"/>
      <c r="CN582" s="420"/>
      <c r="CO582" s="420"/>
      <c r="CP582" s="420"/>
      <c r="CQ582" s="420"/>
      <c r="CR582" s="420"/>
      <c r="CS582" s="420"/>
      <c r="CT582" s="420"/>
      <c r="CU582" s="420"/>
      <c r="CV582" s="420"/>
      <c r="CW582" s="420"/>
      <c r="CX582" s="420"/>
      <c r="CY582" s="420"/>
      <c r="CZ582" s="420"/>
    </row>
    <row r="583" s="419" customFormat="true" ht="25.15" customHeight="true" x14ac:dyDescent="0.2">
      <c r="A583" s="495"/>
      <c r="B583" s="495"/>
      <c r="C583" s="900" t="s">
        <v>553</v>
      </c>
      <c r="D583" s="899"/>
      <c r="E583" s="45">
        <v>8.737983143258797E-2</v>
      </c>
      <c r="F583" s="80"/>
      <c r="G583" s="80"/>
      <c r="H583" s="899" t="s">
        <v>583</v>
      </c>
      <c r="I583" s="899"/>
      <c r="J583" s="44">
        <v>2.4637934530421273E-2</v>
      </c>
      <c r="K583" s="80"/>
      <c r="L583" s="80"/>
      <c r="M583" s="899" t="s">
        <v>591</v>
      </c>
      <c r="N583" s="899"/>
      <c r="O583" s="43">
        <v>1.6412893985572604E-2</v>
      </c>
      <c r="P583" s="80"/>
      <c r="Q583" s="80"/>
      <c r="R583" s="420"/>
      <c r="Y583" s="420"/>
      <c r="Z583" s="420"/>
      <c r="AA583" s="420"/>
      <c r="AB583" s="420"/>
      <c r="AC583" s="420"/>
      <c r="AD583" s="420"/>
      <c r="AE583" s="420"/>
      <c r="AF583" s="420"/>
      <c r="AG583" s="420"/>
      <c r="AH583" s="420"/>
      <c r="AI583" s="420"/>
      <c r="AJ583" s="420"/>
      <c r="AK583" s="420"/>
      <c r="AL583" s="420"/>
      <c r="AM583" s="420"/>
      <c r="AN583" s="420"/>
      <c r="AO583" s="420"/>
      <c r="AP583" s="420"/>
      <c r="AQ583" s="420"/>
      <c r="AR583" s="420"/>
      <c r="AS583" s="420"/>
      <c r="AT583" s="420"/>
      <c r="AU583" s="420"/>
      <c r="AV583" s="420"/>
      <c r="AW583" s="420"/>
      <c r="AX583" s="420"/>
      <c r="AY583" s="420"/>
      <c r="AZ583" s="420"/>
      <c r="BB583" s="495"/>
      <c r="BY583" s="420"/>
      <c r="BZ583" s="420"/>
      <c r="CA583" s="420"/>
      <c r="CB583" s="420"/>
      <c r="CC583" s="420"/>
      <c r="CD583" s="420"/>
      <c r="CE583" s="420"/>
      <c r="CF583" s="420"/>
      <c r="CG583" s="420"/>
      <c r="CH583" s="420"/>
      <c r="CI583" s="420"/>
      <c r="CJ583" s="420"/>
      <c r="CK583" s="420"/>
      <c r="CL583" s="420"/>
      <c r="CM583" s="420"/>
      <c r="CN583" s="420"/>
      <c r="CO583" s="420"/>
      <c r="CP583" s="420"/>
      <c r="CQ583" s="420"/>
      <c r="CR583" s="420"/>
      <c r="CS583" s="420"/>
      <c r="CT583" s="420"/>
      <c r="CU583" s="420"/>
      <c r="CV583" s="420"/>
      <c r="CW583" s="420"/>
      <c r="CX583" s="420"/>
      <c r="CY583" s="420"/>
      <c r="CZ583" s="420"/>
    </row>
    <row r="584" s="419" customFormat="true" ht="25.15" customHeight="true" x14ac:dyDescent="0.2">
      <c r="A584" s="495"/>
      <c r="B584" s="495"/>
      <c r="C584" s="900" t="s">
        <v>577</v>
      </c>
      <c r="D584" s="899"/>
      <c r="E584" s="45">
        <v>7.5412811809014033E-2</v>
      </c>
      <c r="F584" s="80"/>
      <c r="G584" s="80"/>
      <c r="H584" s="899" t="s">
        <v>554</v>
      </c>
      <c r="I584" s="899"/>
      <c r="J584" s="44">
        <v>0.16005759637141267</v>
      </c>
      <c r="K584" s="80"/>
      <c r="L584" s="80"/>
      <c r="M584" s="899" t="s">
        <v>568</v>
      </c>
      <c r="N584" s="899"/>
      <c r="O584" s="43">
        <v>1.4085911667365713E-2</v>
      </c>
      <c r="P584" s="80"/>
      <c r="Q584" s="80"/>
      <c r="R584" s="420"/>
      <c r="Y584" s="420"/>
      <c r="Z584" s="420"/>
      <c r="AA584" s="420"/>
      <c r="AB584" s="420"/>
      <c r="AC584" s="420"/>
      <c r="AD584" s="420"/>
      <c r="AE584" s="420"/>
      <c r="AF584" s="420"/>
      <c r="AG584" s="420"/>
      <c r="AH584" s="420"/>
      <c r="AI584" s="420"/>
      <c r="AJ584" s="420"/>
      <c r="AK584" s="420"/>
      <c r="AL584" s="420"/>
      <c r="AM584" s="420"/>
      <c r="AN584" s="420"/>
      <c r="AO584" s="420"/>
      <c r="AP584" s="420"/>
      <c r="AQ584" s="420"/>
      <c r="AR584" s="420"/>
      <c r="AS584" s="420"/>
      <c r="AT584" s="420"/>
      <c r="AU584" s="420"/>
      <c r="AV584" s="420"/>
      <c r="AW584" s="420"/>
      <c r="AX584" s="420"/>
      <c r="AY584" s="420"/>
      <c r="AZ584" s="420"/>
      <c r="BB584" s="495"/>
      <c r="BY584" s="420"/>
      <c r="BZ584" s="420"/>
      <c r="CA584" s="420"/>
      <c r="CB584" s="420"/>
      <c r="CC584" s="420"/>
      <c r="CD584" s="420"/>
      <c r="CE584" s="420"/>
      <c r="CF584" s="420"/>
      <c r="CG584" s="420"/>
      <c r="CH584" s="420"/>
      <c r="CI584" s="420"/>
      <c r="CJ584" s="420"/>
      <c r="CK584" s="420"/>
      <c r="CL584" s="420"/>
      <c r="CM584" s="420"/>
      <c r="CN584" s="420"/>
      <c r="CO584" s="420"/>
      <c r="CP584" s="420"/>
      <c r="CQ584" s="420"/>
      <c r="CR584" s="420"/>
      <c r="CS584" s="420"/>
      <c r="CT584" s="420"/>
      <c r="CU584" s="420"/>
      <c r="CV584" s="420"/>
      <c r="CW584" s="420"/>
      <c r="CX584" s="420"/>
      <c r="CY584" s="420"/>
      <c r="CZ584" s="420"/>
    </row>
    <row r="585" s="419" customFormat="true" ht="25.15" customHeight="true" x14ac:dyDescent="0.2">
      <c r="A585" s="495"/>
      <c r="B585" s="495"/>
      <c r="C585" s="900" t="s">
        <v>655</v>
      </c>
      <c r="D585" s="899"/>
      <c r="E585" s="38">
        <v>7.9813701298015689E-5</v>
      </c>
      <c r="F585" s="80"/>
      <c r="G585" s="80"/>
      <c r="H585" s="899" t="s">
        <v>544</v>
      </c>
      <c r="I585" s="899"/>
      <c r="J585" s="44">
        <v>0.34258405362511968</v>
      </c>
      <c r="K585" s="80"/>
      <c r="L585" s="80"/>
      <c r="M585" s="899" t="s">
        <v>585</v>
      </c>
      <c r="N585" s="899"/>
      <c r="O585" s="43">
        <v>2.4359338708187205E-2</v>
      </c>
      <c r="P585" s="80"/>
      <c r="Q585" s="80"/>
      <c r="R585" s="420"/>
      <c r="Y585" s="420"/>
      <c r="Z585" s="420"/>
      <c r="AA585" s="420"/>
      <c r="AB585" s="420"/>
      <c r="AC585" s="420"/>
      <c r="AD585" s="420"/>
      <c r="AE585" s="420"/>
      <c r="AF585" s="420"/>
      <c r="AG585" s="420"/>
      <c r="AH585" s="420"/>
      <c r="AI585" s="420"/>
      <c r="AJ585" s="420"/>
      <c r="AK585" s="420"/>
      <c r="AL585" s="420"/>
      <c r="AM585" s="420"/>
      <c r="AN585" s="420"/>
      <c r="AO585" s="420"/>
      <c r="AP585" s="420"/>
      <c r="AQ585" s="420"/>
      <c r="AR585" s="420"/>
      <c r="AS585" s="420"/>
      <c r="AT585" s="420"/>
      <c r="AU585" s="420"/>
      <c r="AV585" s="420"/>
      <c r="AW585" s="420"/>
      <c r="AX585" s="420"/>
      <c r="AY585" s="420"/>
      <c r="AZ585" s="420"/>
      <c r="BB585" s="495"/>
      <c r="BY585" s="420"/>
      <c r="BZ585" s="420"/>
      <c r="CA585" s="420"/>
      <c r="CB585" s="420"/>
      <c r="CC585" s="420"/>
      <c r="CD585" s="420"/>
      <c r="CE585" s="420"/>
      <c r="CF585" s="420"/>
      <c r="CG585" s="420"/>
      <c r="CH585" s="420"/>
      <c r="CI585" s="420"/>
      <c r="CJ585" s="420"/>
      <c r="CK585" s="420"/>
      <c r="CL585" s="420"/>
      <c r="CM585" s="420"/>
      <c r="CN585" s="420"/>
      <c r="CO585" s="420"/>
      <c r="CP585" s="420"/>
      <c r="CQ585" s="420"/>
      <c r="CR585" s="420"/>
      <c r="CS585" s="420"/>
      <c r="CT585" s="420"/>
      <c r="CU585" s="420"/>
      <c r="CV585" s="420"/>
      <c r="CW585" s="420"/>
      <c r="CX585" s="420"/>
      <c r="CY585" s="420"/>
      <c r="CZ585" s="420"/>
    </row>
    <row r="586" s="419" customFormat="true" ht="25.15" customHeight="true" x14ac:dyDescent="0.2">
      <c r="A586" s="495"/>
      <c r="B586" s="495"/>
      <c r="C586" s="900" t="s">
        <v>540</v>
      </c>
      <c r="D586" s="899"/>
      <c r="E586" s="45">
        <v>3.9487477297338348E-3</v>
      </c>
      <c r="F586" s="80"/>
      <c r="G586" s="80"/>
      <c r="H586" s="899" t="s">
        <v>548</v>
      </c>
      <c r="I586" s="899"/>
      <c r="J586" s="44">
        <v>0.2144970361680035</v>
      </c>
      <c r="K586" s="80"/>
      <c r="L586" s="80"/>
      <c r="M586" s="899" t="s">
        <v>634</v>
      </c>
      <c r="N586" s="899"/>
      <c r="O586" s="43">
        <v>2.8767847337252146E-3</v>
      </c>
      <c r="P586" s="80"/>
      <c r="Q586" s="80"/>
      <c r="R586" s="420"/>
      <c r="Y586" s="420"/>
      <c r="Z586" s="420"/>
      <c r="AA586" s="420"/>
      <c r="AB586" s="420"/>
      <c r="AC586" s="420"/>
      <c r="AD586" s="420"/>
      <c r="AE586" s="420"/>
      <c r="AF586" s="420"/>
      <c r="AG586" s="420"/>
      <c r="AH586" s="420"/>
      <c r="AI586" s="420"/>
      <c r="AJ586" s="420"/>
      <c r="AK586" s="420"/>
      <c r="AL586" s="420"/>
      <c r="AM586" s="420"/>
      <c r="AN586" s="420"/>
      <c r="AO586" s="420"/>
      <c r="AP586" s="420"/>
      <c r="AQ586" s="420"/>
      <c r="AR586" s="420"/>
      <c r="AS586" s="420"/>
      <c r="AT586" s="420"/>
      <c r="AU586" s="420"/>
      <c r="AV586" s="420"/>
      <c r="AW586" s="420"/>
      <c r="AX586" s="420"/>
      <c r="AY586" s="420"/>
      <c r="AZ586" s="420"/>
      <c r="BB586" s="495"/>
      <c r="BY586" s="420"/>
      <c r="BZ586" s="420"/>
      <c r="CA586" s="420"/>
      <c r="CB586" s="420"/>
      <c r="CC586" s="420"/>
      <c r="CD586" s="420"/>
      <c r="CE586" s="420"/>
      <c r="CF586" s="420"/>
      <c r="CG586" s="420"/>
      <c r="CH586" s="420"/>
      <c r="CI586" s="420"/>
      <c r="CJ586" s="420"/>
      <c r="CK586" s="420"/>
      <c r="CL586" s="420"/>
      <c r="CM586" s="420"/>
      <c r="CN586" s="420"/>
      <c r="CO586" s="420"/>
      <c r="CP586" s="420"/>
      <c r="CQ586" s="420"/>
      <c r="CR586" s="420"/>
      <c r="CS586" s="420"/>
      <c r="CT586" s="420"/>
      <c r="CU586" s="420"/>
      <c r="CV586" s="420"/>
      <c r="CW586" s="420"/>
      <c r="CX586" s="420"/>
      <c r="CY586" s="420"/>
      <c r="CZ586" s="420"/>
    </row>
    <row r="587" s="419" customFormat="true" ht="25.15" customHeight="true" x14ac:dyDescent="0.2">
      <c r="A587" s="495"/>
      <c r="B587" s="495"/>
      <c r="C587" s="900" t="s">
        <v>653</v>
      </c>
      <c r="D587" s="899"/>
      <c r="E587" s="45">
        <v>1.6493658869280275E-4</v>
      </c>
      <c r="F587" s="80"/>
      <c r="G587" s="80"/>
      <c r="H587" s="899" t="s">
        <v>547</v>
      </c>
      <c r="I587" s="899"/>
      <c r="J587" s="44">
        <v>0.30318978052963513</v>
      </c>
      <c r="K587" s="80"/>
      <c r="L587" s="80"/>
      <c r="M587" s="899" t="s">
        <v>605</v>
      </c>
      <c r="N587" s="899"/>
      <c r="O587" s="43">
        <v>1.2854988575770835E-3</v>
      </c>
      <c r="P587" s="80"/>
      <c r="Q587" s="80"/>
      <c r="R587" s="420"/>
      <c r="Y587" s="420"/>
      <c r="Z587" s="420"/>
      <c r="AA587" s="420"/>
      <c r="AB587" s="420"/>
      <c r="AC587" s="420"/>
      <c r="AD587" s="420"/>
      <c r="AE587" s="420"/>
      <c r="AF587" s="420"/>
      <c r="AG587" s="420"/>
      <c r="AH587" s="420"/>
      <c r="AI587" s="420"/>
      <c r="AJ587" s="420"/>
      <c r="AK587" s="420"/>
      <c r="AL587" s="420"/>
      <c r="AM587" s="420"/>
      <c r="AN587" s="420"/>
      <c r="AO587" s="420"/>
      <c r="AP587" s="420"/>
      <c r="AQ587" s="420"/>
      <c r="AR587" s="420"/>
      <c r="AS587" s="420"/>
      <c r="AT587" s="420"/>
      <c r="AU587" s="420"/>
      <c r="AV587" s="420"/>
      <c r="AW587" s="420"/>
      <c r="AX587" s="420"/>
      <c r="AY587" s="420"/>
      <c r="AZ587" s="420"/>
      <c r="BB587" s="495"/>
      <c r="BY587" s="420"/>
      <c r="BZ587" s="420"/>
      <c r="CA587" s="420"/>
      <c r="CB587" s="420"/>
      <c r="CC587" s="420"/>
      <c r="CD587" s="420"/>
      <c r="CE587" s="420"/>
      <c r="CF587" s="420"/>
      <c r="CG587" s="420"/>
      <c r="CH587" s="420"/>
      <c r="CI587" s="420"/>
      <c r="CJ587" s="420"/>
      <c r="CK587" s="420"/>
      <c r="CL587" s="420"/>
      <c r="CM587" s="420"/>
      <c r="CN587" s="420"/>
      <c r="CO587" s="420"/>
      <c r="CP587" s="420"/>
      <c r="CQ587" s="420"/>
      <c r="CR587" s="420"/>
      <c r="CS587" s="420"/>
      <c r="CT587" s="420"/>
      <c r="CU587" s="420"/>
      <c r="CV587" s="420"/>
      <c r="CW587" s="420"/>
      <c r="CX587" s="420"/>
      <c r="CY587" s="420"/>
      <c r="CZ587" s="420"/>
    </row>
    <row r="588" s="419" customFormat="true" ht="25.15" customHeight="true" x14ac:dyDescent="0.2">
      <c r="A588" s="495"/>
      <c r="B588" s="495"/>
      <c r="C588" s="900" t="s">
        <v>552</v>
      </c>
      <c r="D588" s="899"/>
      <c r="E588" s="45">
        <v>4.0567588022167719E-3</v>
      </c>
      <c r="F588" s="80"/>
      <c r="G588" s="80"/>
      <c r="H588" s="899" t="s">
        <v>451</v>
      </c>
      <c r="I588" s="899"/>
      <c r="J588" s="44">
        <v>0.39313843265464871</v>
      </c>
      <c r="K588" s="80"/>
      <c r="L588" s="80"/>
      <c r="M588" s="899" t="s">
        <v>341</v>
      </c>
      <c r="N588" s="899"/>
      <c r="O588" s="43">
        <v>9.6312061450293418E-2</v>
      </c>
      <c r="P588" s="80"/>
      <c r="Q588" s="80"/>
      <c r="R588" s="420"/>
      <c r="Y588" s="420"/>
      <c r="Z588" s="420"/>
      <c r="AA588" s="420"/>
      <c r="AB588" s="420"/>
      <c r="AC588" s="420"/>
      <c r="AD588" s="420"/>
      <c r="AE588" s="420"/>
      <c r="AF588" s="420"/>
      <c r="AG588" s="420"/>
      <c r="AH588" s="420"/>
      <c r="AI588" s="420"/>
      <c r="AJ588" s="420"/>
      <c r="AK588" s="420"/>
      <c r="AL588" s="420"/>
      <c r="AM588" s="420"/>
      <c r="AN588" s="420"/>
      <c r="AO588" s="420"/>
      <c r="AP588" s="420"/>
      <c r="AQ588" s="420"/>
      <c r="AR588" s="420"/>
      <c r="AS588" s="420"/>
      <c r="AT588" s="420"/>
      <c r="AU588" s="420"/>
      <c r="AV588" s="420"/>
      <c r="AW588" s="420"/>
      <c r="AX588" s="420"/>
      <c r="AY588" s="420"/>
      <c r="AZ588" s="420"/>
      <c r="BB588" s="495"/>
      <c r="BY588" s="420"/>
      <c r="BZ588" s="420"/>
      <c r="CA588" s="420"/>
      <c r="CB588" s="420"/>
      <c r="CC588" s="420"/>
      <c r="CD588" s="420"/>
      <c r="CE588" s="420"/>
      <c r="CF588" s="420"/>
      <c r="CG588" s="420"/>
      <c r="CH588" s="420"/>
      <c r="CI588" s="420"/>
      <c r="CJ588" s="420"/>
      <c r="CK588" s="420"/>
      <c r="CL588" s="420"/>
      <c r="CM588" s="420"/>
      <c r="CN588" s="420"/>
      <c r="CO588" s="420"/>
      <c r="CP588" s="420"/>
      <c r="CQ588" s="420"/>
      <c r="CR588" s="420"/>
      <c r="CS588" s="420"/>
      <c r="CT588" s="420"/>
      <c r="CU588" s="420"/>
      <c r="CV588" s="420"/>
      <c r="CW588" s="420"/>
      <c r="CX588" s="420"/>
      <c r="CY588" s="420"/>
      <c r="CZ588" s="420"/>
    </row>
    <row r="589" s="419" customFormat="true" ht="25.15" customHeight="true" x14ac:dyDescent="0.2">
      <c r="A589" s="495"/>
      <c r="B589" s="495"/>
      <c r="C589" s="900" t="s">
        <v>550</v>
      </c>
      <c r="D589" s="899"/>
      <c r="E589" s="45">
        <v>9.6720693572222127E-2</v>
      </c>
      <c r="F589" s="80"/>
      <c r="G589" s="80"/>
      <c r="H589" s="899" t="s">
        <v>603</v>
      </c>
      <c r="I589" s="899"/>
      <c r="J589" s="44">
        <v>9.3239649768283289E-3</v>
      </c>
      <c r="K589" s="80"/>
      <c r="L589" s="80"/>
      <c r="M589" s="899" t="s">
        <v>562</v>
      </c>
      <c r="N589" s="899"/>
      <c r="O589" s="43">
        <v>2.9395433855033608E-2</v>
      </c>
      <c r="P589" s="80"/>
      <c r="Q589" s="80"/>
      <c r="R589" s="420"/>
      <c r="Y589" s="420"/>
      <c r="Z589" s="420"/>
      <c r="AA589" s="420"/>
      <c r="AB589" s="420"/>
      <c r="AC589" s="420"/>
      <c r="AD589" s="420"/>
      <c r="AE589" s="420"/>
      <c r="AF589" s="420"/>
      <c r="AG589" s="420"/>
      <c r="AH589" s="420"/>
      <c r="AI589" s="420"/>
      <c r="AJ589" s="420"/>
      <c r="AK589" s="420"/>
      <c r="AL589" s="420"/>
      <c r="AM589" s="420"/>
      <c r="AN589" s="420"/>
      <c r="AO589" s="420"/>
      <c r="AP589" s="420"/>
      <c r="AQ589" s="420"/>
      <c r="AR589" s="420"/>
      <c r="AS589" s="420"/>
      <c r="AT589" s="420"/>
      <c r="AU589" s="420"/>
      <c r="AV589" s="420"/>
      <c r="AW589" s="420"/>
      <c r="AX589" s="420"/>
      <c r="AY589" s="420"/>
      <c r="AZ589" s="420"/>
      <c r="BB589" s="495"/>
      <c r="BY589" s="420"/>
      <c r="BZ589" s="420"/>
      <c r="CA589" s="420"/>
      <c r="CB589" s="420"/>
      <c r="CC589" s="420"/>
      <c r="CD589" s="420"/>
      <c r="CE589" s="420"/>
      <c r="CF589" s="420"/>
      <c r="CG589" s="420"/>
      <c r="CH589" s="420"/>
      <c r="CI589" s="420"/>
      <c r="CJ589" s="420"/>
      <c r="CK589" s="420"/>
      <c r="CL589" s="420"/>
      <c r="CM589" s="420"/>
      <c r="CN589" s="420"/>
      <c r="CO589" s="420"/>
      <c r="CP589" s="420"/>
      <c r="CQ589" s="420"/>
      <c r="CR589" s="420"/>
      <c r="CS589" s="420"/>
      <c r="CT589" s="420"/>
      <c r="CU589" s="420"/>
      <c r="CV589" s="420"/>
      <c r="CW589" s="420"/>
      <c r="CX589" s="420"/>
      <c r="CY589" s="420"/>
      <c r="CZ589" s="420"/>
    </row>
    <row r="590" s="419" customFormat="true" ht="25.15" customHeight="true" x14ac:dyDescent="0.2">
      <c r="A590" s="495"/>
      <c r="B590" s="495"/>
      <c r="C590" s="900" t="s">
        <v>662</v>
      </c>
      <c r="D590" s="899"/>
      <c r="E590" s="38">
        <v>4.3129957599116783E-5</v>
      </c>
      <c r="F590" s="80"/>
      <c r="G590" s="80"/>
      <c r="H590" s="899" t="s">
        <v>590</v>
      </c>
      <c r="I590" s="899"/>
      <c r="J590" s="44">
        <v>3.3523022807077162E-2</v>
      </c>
      <c r="K590" s="80"/>
      <c r="L590" s="80"/>
      <c r="M590" s="899" t="s">
        <v>549</v>
      </c>
      <c r="N590" s="899"/>
      <c r="O590" s="43">
        <v>1.5187196416688658E-2</v>
      </c>
      <c r="P590" s="80"/>
      <c r="Q590" s="80"/>
      <c r="R590" s="420"/>
      <c r="Y590" s="420"/>
      <c r="Z590" s="420"/>
      <c r="AA590" s="420"/>
      <c r="AB590" s="420"/>
      <c r="AC590" s="420"/>
      <c r="AD590" s="420"/>
      <c r="AE590" s="420"/>
      <c r="AF590" s="420"/>
      <c r="AG590" s="420"/>
      <c r="AH590" s="420"/>
      <c r="AI590" s="420"/>
      <c r="AJ590" s="420"/>
      <c r="AK590" s="420"/>
      <c r="AL590" s="420"/>
      <c r="AM590" s="420"/>
      <c r="AN590" s="420"/>
      <c r="AO590" s="420"/>
      <c r="AP590" s="420"/>
      <c r="AQ590" s="420"/>
      <c r="AR590" s="420"/>
      <c r="AS590" s="420"/>
      <c r="AT590" s="420"/>
      <c r="AU590" s="420"/>
      <c r="AV590" s="420"/>
      <c r="AW590" s="420"/>
      <c r="AX590" s="420"/>
      <c r="AY590" s="420"/>
      <c r="AZ590" s="420"/>
      <c r="BB590" s="495"/>
      <c r="BY590" s="420"/>
      <c r="BZ590" s="420"/>
      <c r="CA590" s="420"/>
      <c r="CB590" s="420"/>
      <c r="CC590" s="420"/>
      <c r="CD590" s="420"/>
      <c r="CE590" s="420"/>
      <c r="CF590" s="420"/>
      <c r="CG590" s="420"/>
      <c r="CH590" s="420"/>
      <c r="CI590" s="420"/>
      <c r="CJ590" s="420"/>
      <c r="CK590" s="420"/>
      <c r="CL590" s="420"/>
      <c r="CM590" s="420"/>
      <c r="CN590" s="420"/>
      <c r="CO590" s="420"/>
      <c r="CP590" s="420"/>
      <c r="CQ590" s="420"/>
      <c r="CR590" s="420"/>
      <c r="CS590" s="420"/>
      <c r="CT590" s="420"/>
      <c r="CU590" s="420"/>
      <c r="CV590" s="420"/>
      <c r="CW590" s="420"/>
      <c r="CX590" s="420"/>
      <c r="CY590" s="420"/>
      <c r="CZ590" s="420"/>
    </row>
    <row r="591" s="419" customFormat="true" ht="25.15" customHeight="true" x14ac:dyDescent="0.2">
      <c r="A591" s="495"/>
      <c r="B591" s="495"/>
      <c r="C591" s="900" t="s">
        <v>540</v>
      </c>
      <c r="D591" s="899"/>
      <c r="E591" s="45">
        <v>0.4554428798771204</v>
      </c>
      <c r="F591" s="80"/>
      <c r="G591" s="80"/>
      <c r="H591" s="899" t="s">
        <v>618</v>
      </c>
      <c r="I591" s="899"/>
      <c r="J591" s="44">
        <v>3.5526130130638192E-3</v>
      </c>
      <c r="K591" s="80"/>
      <c r="L591" s="80"/>
      <c r="M591" s="899" t="s">
        <v>580</v>
      </c>
      <c r="N591" s="899"/>
      <c r="O591" s="43">
        <v>2.3910825636113447E-2</v>
      </c>
      <c r="P591" s="80"/>
      <c r="Q591" s="80"/>
      <c r="R591" s="420"/>
      <c r="Y591" s="420"/>
      <c r="Z591" s="420"/>
      <c r="AA591" s="420"/>
      <c r="AB591" s="420"/>
      <c r="AC591" s="420"/>
      <c r="AD591" s="420"/>
      <c r="AE591" s="420"/>
      <c r="AF591" s="420"/>
      <c r="AG591" s="420"/>
      <c r="AH591" s="420"/>
      <c r="AI591" s="420"/>
      <c r="AJ591" s="420"/>
      <c r="AK591" s="420"/>
      <c r="AL591" s="420"/>
      <c r="AM591" s="420"/>
      <c r="AN591" s="420"/>
      <c r="AO591" s="420"/>
      <c r="AP591" s="420"/>
      <c r="AQ591" s="420"/>
      <c r="AR591" s="420"/>
      <c r="AS591" s="420"/>
      <c r="AT591" s="420"/>
      <c r="AU591" s="420"/>
      <c r="AV591" s="420"/>
      <c r="AW591" s="420"/>
      <c r="AX591" s="420"/>
      <c r="AY591" s="420"/>
      <c r="AZ591" s="420"/>
      <c r="BB591" s="495"/>
      <c r="BY591" s="420"/>
      <c r="BZ591" s="420"/>
      <c r="CA591" s="420"/>
      <c r="CB591" s="420"/>
      <c r="CC591" s="420"/>
      <c r="CD591" s="420"/>
      <c r="CE591" s="420"/>
      <c r="CF591" s="420"/>
      <c r="CG591" s="420"/>
      <c r="CH591" s="420"/>
      <c r="CI591" s="420"/>
      <c r="CJ591" s="420"/>
      <c r="CK591" s="420"/>
      <c r="CL591" s="420"/>
      <c r="CM591" s="420"/>
      <c r="CN591" s="420"/>
      <c r="CO591" s="420"/>
      <c r="CP591" s="420"/>
      <c r="CQ591" s="420"/>
      <c r="CR591" s="420"/>
      <c r="CS591" s="420"/>
      <c r="CT591" s="420"/>
      <c r="CU591" s="420"/>
      <c r="CV591" s="420"/>
      <c r="CW591" s="420"/>
      <c r="CX591" s="420"/>
      <c r="CY591" s="420"/>
      <c r="CZ591" s="420"/>
    </row>
    <row r="592" s="419" customFormat="true" ht="25.15" customHeight="true" x14ac:dyDescent="0.2">
      <c r="A592" s="495"/>
      <c r="B592" s="495"/>
      <c r="C592" s="900" t="s">
        <v>597</v>
      </c>
      <c r="D592" s="899"/>
      <c r="E592" s="45">
        <v>1.2018574488505738E-2</v>
      </c>
      <c r="F592" s="80"/>
      <c r="G592" s="80"/>
      <c r="H592" s="899" t="s">
        <v>604</v>
      </c>
      <c r="I592" s="899"/>
      <c r="J592" s="44">
        <v>8.2905430113906966E-3</v>
      </c>
      <c r="K592" s="80"/>
      <c r="L592" s="80"/>
      <c r="M592" s="899" t="s">
        <v>556</v>
      </c>
      <c r="N592" s="899"/>
      <c r="O592" s="43">
        <v>9.0825822755736682E-2</v>
      </c>
      <c r="P592" s="80"/>
      <c r="Q592" s="80"/>
      <c r="R592" s="420"/>
      <c r="Y592" s="420"/>
      <c r="Z592" s="420"/>
      <c r="AA592" s="420"/>
      <c r="AB592" s="420"/>
      <c r="AC592" s="420"/>
      <c r="AD592" s="420"/>
      <c r="AE592" s="420"/>
      <c r="AF592" s="420"/>
      <c r="AG592" s="420"/>
      <c r="AH592" s="420"/>
      <c r="AI592" s="420"/>
      <c r="AJ592" s="420"/>
      <c r="AK592" s="420"/>
      <c r="AL592" s="420"/>
      <c r="AM592" s="420"/>
      <c r="AN592" s="420"/>
      <c r="AO592" s="420"/>
      <c r="AP592" s="420"/>
      <c r="AQ592" s="420"/>
      <c r="AR592" s="420"/>
      <c r="AS592" s="420"/>
      <c r="AT592" s="420"/>
      <c r="AU592" s="420"/>
      <c r="AV592" s="420"/>
      <c r="AW592" s="420"/>
      <c r="AX592" s="420"/>
      <c r="AY592" s="420"/>
      <c r="AZ592" s="420"/>
      <c r="BB592" s="495"/>
      <c r="BY592" s="420"/>
      <c r="BZ592" s="420"/>
      <c r="CA592" s="420"/>
      <c r="CB592" s="420"/>
      <c r="CC592" s="420"/>
      <c r="CD592" s="420"/>
      <c r="CE592" s="420"/>
      <c r="CF592" s="420"/>
      <c r="CG592" s="420"/>
      <c r="CH592" s="420"/>
      <c r="CI592" s="420"/>
      <c r="CJ592" s="420"/>
      <c r="CK592" s="420"/>
      <c r="CL592" s="420"/>
      <c r="CM592" s="420"/>
      <c r="CN592" s="420"/>
      <c r="CO592" s="420"/>
      <c r="CP592" s="420"/>
      <c r="CQ592" s="420"/>
      <c r="CR592" s="420"/>
      <c r="CS592" s="420"/>
      <c r="CT592" s="420"/>
      <c r="CU592" s="420"/>
      <c r="CV592" s="420"/>
      <c r="CW592" s="420"/>
      <c r="CX592" s="420"/>
      <c r="CY592" s="420"/>
      <c r="CZ592" s="420"/>
    </row>
    <row r="593" s="419" customFormat="true" ht="25.15" customHeight="true" x14ac:dyDescent="0.2">
      <c r="A593" s="495"/>
      <c r="B593" s="495"/>
      <c r="C593" s="900" t="s">
        <v>592</v>
      </c>
      <c r="D593" s="899"/>
      <c r="E593" s="45">
        <v>7.1717896156709912E-3</v>
      </c>
      <c r="F593" s="80"/>
      <c r="G593" s="80"/>
      <c r="H593" s="899" t="s">
        <v>564</v>
      </c>
      <c r="I593" s="899"/>
      <c r="J593" s="44">
        <v>8.2242248130470347E-2</v>
      </c>
      <c r="K593" s="80"/>
      <c r="L593" s="80"/>
      <c r="M593" s="899" t="s">
        <v>534</v>
      </c>
      <c r="N593" s="899"/>
      <c r="O593" s="43">
        <v>0.14353967306702425</v>
      </c>
      <c r="P593" s="80"/>
      <c r="Q593" s="80"/>
      <c r="R593" s="420"/>
      <c r="Y593" s="420"/>
      <c r="Z593" s="420"/>
      <c r="AA593" s="420"/>
      <c r="AB593" s="420"/>
      <c r="AC593" s="420"/>
      <c r="AD593" s="420"/>
      <c r="AE593" s="420"/>
      <c r="AF593" s="420"/>
      <c r="AG593" s="420"/>
      <c r="AH593" s="420"/>
      <c r="AI593" s="420"/>
      <c r="AJ593" s="420"/>
      <c r="AK593" s="420"/>
      <c r="AL593" s="420"/>
      <c r="AM593" s="420"/>
      <c r="AN593" s="420"/>
      <c r="AO593" s="420"/>
      <c r="AP593" s="420"/>
      <c r="AQ593" s="420"/>
      <c r="AR593" s="420"/>
      <c r="AS593" s="420"/>
      <c r="AT593" s="420"/>
      <c r="AU593" s="420"/>
      <c r="AV593" s="420"/>
      <c r="AW593" s="420"/>
      <c r="AX593" s="420"/>
      <c r="AY593" s="420"/>
      <c r="AZ593" s="420"/>
      <c r="BB593" s="495"/>
      <c r="BY593" s="420"/>
      <c r="BZ593" s="420"/>
      <c r="CA593" s="420"/>
      <c r="CB593" s="420"/>
      <c r="CC593" s="420"/>
      <c r="CD593" s="420"/>
      <c r="CE593" s="420"/>
      <c r="CF593" s="420"/>
      <c r="CG593" s="420"/>
      <c r="CH593" s="420"/>
      <c r="CI593" s="420"/>
      <c r="CJ593" s="420"/>
      <c r="CK593" s="420"/>
      <c r="CL593" s="420"/>
      <c r="CM593" s="420"/>
      <c r="CN593" s="420"/>
      <c r="CO593" s="420"/>
      <c r="CP593" s="420"/>
      <c r="CQ593" s="420"/>
      <c r="CR593" s="420"/>
      <c r="CS593" s="420"/>
      <c r="CT593" s="420"/>
      <c r="CU593" s="420"/>
      <c r="CV593" s="420"/>
      <c r="CW593" s="420"/>
      <c r="CX593" s="420"/>
      <c r="CY593" s="420"/>
      <c r="CZ593" s="420"/>
    </row>
    <row r="594" s="419" customFormat="true" ht="25.15" customHeight="true" x14ac:dyDescent="0.2">
      <c r="A594" s="495"/>
      <c r="B594" s="495"/>
      <c r="C594" s="900" t="s">
        <v>565</v>
      </c>
      <c r="D594" s="899"/>
      <c r="E594" s="45">
        <v>8.8622120570731808E-2</v>
      </c>
      <c r="F594" s="80"/>
      <c r="G594" s="80"/>
      <c r="H594" s="899" t="s">
        <v>553</v>
      </c>
      <c r="I594" s="899"/>
      <c r="J594" s="44">
        <v>0.24466031721252007</v>
      </c>
      <c r="K594" s="80"/>
      <c r="L594" s="80"/>
      <c r="M594" s="899" t="s">
        <v>595</v>
      </c>
      <c r="N594" s="899"/>
      <c r="O594" s="43">
        <v>1.3317003784241112E-2</v>
      </c>
      <c r="P594" s="80"/>
      <c r="Q594" s="80"/>
      <c r="R594" s="420"/>
      <c r="Y594" s="420"/>
      <c r="Z594" s="420"/>
      <c r="AA594" s="420"/>
      <c r="AB594" s="420"/>
      <c r="AC594" s="420"/>
      <c r="AD594" s="420"/>
      <c r="AE594" s="420"/>
      <c r="AF594" s="420"/>
      <c r="AG594" s="420"/>
      <c r="AH594" s="420"/>
      <c r="AI594" s="420"/>
      <c r="AJ594" s="420"/>
      <c r="AK594" s="420"/>
      <c r="AL594" s="420"/>
      <c r="AM594" s="420"/>
      <c r="AN594" s="420"/>
      <c r="AO594" s="420"/>
      <c r="AP594" s="420"/>
      <c r="AQ594" s="420"/>
      <c r="AR594" s="420"/>
      <c r="AS594" s="420"/>
      <c r="AT594" s="420"/>
      <c r="AU594" s="420"/>
      <c r="AV594" s="420"/>
      <c r="AW594" s="420"/>
      <c r="AX594" s="420"/>
      <c r="AY594" s="420"/>
      <c r="AZ594" s="420"/>
      <c r="BB594" s="495"/>
      <c r="BY594" s="420"/>
      <c r="BZ594" s="420"/>
      <c r="CA594" s="420"/>
      <c r="CB594" s="420"/>
      <c r="CC594" s="420"/>
      <c r="CD594" s="420"/>
      <c r="CE594" s="420"/>
      <c r="CF594" s="420"/>
      <c r="CG594" s="420"/>
      <c r="CH594" s="420"/>
      <c r="CI594" s="420"/>
      <c r="CJ594" s="420"/>
      <c r="CK594" s="420"/>
      <c r="CL594" s="420"/>
      <c r="CM594" s="420"/>
      <c r="CN594" s="420"/>
      <c r="CO594" s="420"/>
      <c r="CP594" s="420"/>
      <c r="CQ594" s="420"/>
      <c r="CR594" s="420"/>
      <c r="CS594" s="420"/>
      <c r="CT594" s="420"/>
      <c r="CU594" s="420"/>
      <c r="CV594" s="420"/>
      <c r="CW594" s="420"/>
      <c r="CX594" s="420"/>
      <c r="CY594" s="420"/>
      <c r="CZ594" s="420"/>
    </row>
    <row r="595" s="419" customFormat="true" ht="25.15" customHeight="true" x14ac:dyDescent="0.2">
      <c r="A595" s="495"/>
      <c r="B595" s="495"/>
      <c r="C595" s="900" t="s">
        <v>637</v>
      </c>
      <c r="D595" s="899"/>
      <c r="E595" s="45">
        <v>4.0232381820318316E-4</v>
      </c>
      <c r="F595" s="80"/>
      <c r="G595" s="80"/>
      <c r="H595" s="899" t="s">
        <v>621</v>
      </c>
      <c r="I595" s="899"/>
      <c r="J595" s="44">
        <v>1.5327262685826419E-3</v>
      </c>
      <c r="K595" s="80"/>
      <c r="L595" s="80"/>
      <c r="M595" s="899" t="s">
        <v>537</v>
      </c>
      <c r="N595" s="899"/>
      <c r="O595" s="43">
        <v>6.2564273187214553E-2</v>
      </c>
      <c r="P595" s="80"/>
      <c r="Q595" s="80"/>
      <c r="R595" s="420"/>
      <c r="Y595" s="420"/>
      <c r="Z595" s="420"/>
      <c r="AA595" s="420"/>
      <c r="AB595" s="420"/>
      <c r="AC595" s="420"/>
      <c r="AD595" s="420"/>
      <c r="AE595" s="420"/>
      <c r="AF595" s="420"/>
      <c r="AG595" s="420"/>
      <c r="AH595" s="420"/>
      <c r="AI595" s="420"/>
      <c r="AJ595" s="420"/>
      <c r="AK595" s="420"/>
      <c r="AL595" s="420"/>
      <c r="AM595" s="420"/>
      <c r="AN595" s="420"/>
      <c r="AO595" s="420"/>
      <c r="AP595" s="420"/>
      <c r="AQ595" s="420"/>
      <c r="AR595" s="420"/>
      <c r="AS595" s="420"/>
      <c r="AT595" s="420"/>
      <c r="AU595" s="420"/>
      <c r="AV595" s="420"/>
      <c r="AW595" s="420"/>
      <c r="AX595" s="420"/>
      <c r="AY595" s="420"/>
      <c r="AZ595" s="420"/>
      <c r="BB595" s="495"/>
      <c r="BY595" s="420"/>
      <c r="BZ595" s="420"/>
      <c r="CA595" s="420"/>
      <c r="CB595" s="420"/>
      <c r="CC595" s="420"/>
      <c r="CD595" s="420"/>
      <c r="CE595" s="420"/>
      <c r="CF595" s="420"/>
      <c r="CG595" s="420"/>
      <c r="CH595" s="420"/>
      <c r="CI595" s="420"/>
      <c r="CJ595" s="420"/>
      <c r="CK595" s="420"/>
      <c r="CL595" s="420"/>
      <c r="CM595" s="420"/>
      <c r="CN595" s="420"/>
      <c r="CO595" s="420"/>
      <c r="CP595" s="420"/>
      <c r="CQ595" s="420"/>
      <c r="CR595" s="420"/>
      <c r="CS595" s="420"/>
      <c r="CT595" s="420"/>
      <c r="CU595" s="420"/>
      <c r="CV595" s="420"/>
      <c r="CW595" s="420"/>
      <c r="CX595" s="420"/>
      <c r="CY595" s="420"/>
      <c r="CZ595" s="420"/>
    </row>
    <row r="596" s="419" customFormat="true" ht="25.15" customHeight="true" x14ac:dyDescent="0.2">
      <c r="A596" s="495"/>
      <c r="B596" s="495"/>
      <c r="C596" s="900" t="s">
        <v>650</v>
      </c>
      <c r="D596" s="899"/>
      <c r="E596" s="45">
        <v>2.2463165280314705E-4</v>
      </c>
      <c r="F596" s="80"/>
      <c r="G596" s="80"/>
      <c r="H596" s="899" t="s">
        <v>620</v>
      </c>
      <c r="I596" s="899"/>
      <c r="J596" s="44">
        <v>3.4466028822488486E-3</v>
      </c>
      <c r="K596" s="80"/>
      <c r="L596" s="80"/>
      <c r="M596" s="899" t="s">
        <v>327</v>
      </c>
      <c r="N596" s="899"/>
      <c r="O596" s="43">
        <v>0.18800909126384852</v>
      </c>
      <c r="P596" s="80"/>
      <c r="Q596" s="80"/>
      <c r="R596" s="420"/>
      <c r="Y596" s="420"/>
      <c r="Z596" s="420"/>
      <c r="AA596" s="420"/>
      <c r="AB596" s="420"/>
      <c r="AC596" s="420"/>
      <c r="AD596" s="420"/>
      <c r="AE596" s="420"/>
      <c r="AF596" s="420"/>
      <c r="AG596" s="420"/>
      <c r="AH596" s="420"/>
      <c r="AI596" s="420"/>
      <c r="AJ596" s="420"/>
      <c r="AK596" s="420"/>
      <c r="AL596" s="420"/>
      <c r="AM596" s="420"/>
      <c r="AN596" s="420"/>
      <c r="AO596" s="420"/>
      <c r="AP596" s="420"/>
      <c r="AQ596" s="420"/>
      <c r="AR596" s="420"/>
      <c r="AS596" s="420"/>
      <c r="AT596" s="420"/>
      <c r="AU596" s="420"/>
      <c r="AV596" s="420"/>
      <c r="AW596" s="420"/>
      <c r="AX596" s="420"/>
      <c r="AY596" s="420"/>
      <c r="AZ596" s="420"/>
      <c r="BB596" s="495"/>
      <c r="BY596" s="420"/>
      <c r="BZ596" s="420"/>
      <c r="CA596" s="420"/>
      <c r="CB596" s="420"/>
      <c r="CC596" s="420"/>
      <c r="CD596" s="420"/>
      <c r="CE596" s="420"/>
      <c r="CF596" s="420"/>
      <c r="CG596" s="420"/>
      <c r="CH596" s="420"/>
      <c r="CI596" s="420"/>
      <c r="CJ596" s="420"/>
      <c r="CK596" s="420"/>
      <c r="CL596" s="420"/>
      <c r="CM596" s="420"/>
      <c r="CN596" s="420"/>
      <c r="CO596" s="420"/>
      <c r="CP596" s="420"/>
      <c r="CQ596" s="420"/>
      <c r="CR596" s="420"/>
      <c r="CS596" s="420"/>
      <c r="CT596" s="420"/>
      <c r="CU596" s="420"/>
      <c r="CV596" s="420"/>
      <c r="CW596" s="420"/>
      <c r="CX596" s="420"/>
      <c r="CY596" s="420"/>
      <c r="CZ596" s="420"/>
    </row>
    <row r="597" s="419" customFormat="true" ht="25.15" customHeight="true" x14ac:dyDescent="0.2">
      <c r="A597" s="495"/>
      <c r="B597" s="495"/>
      <c r="C597" s="900" t="s">
        <v>594</v>
      </c>
      <c r="D597" s="899"/>
      <c r="E597" s="45">
        <v>1.7310408810471255E-2</v>
      </c>
      <c r="F597" s="80"/>
      <c r="G597" s="80"/>
      <c r="H597" s="899" t="s">
        <v>552</v>
      </c>
      <c r="I597" s="899"/>
      <c r="J597" s="44">
        <v>0.23702348303344165</v>
      </c>
      <c r="K597" s="80"/>
      <c r="L597" s="80"/>
      <c r="M597" s="899" t="s">
        <v>542</v>
      </c>
      <c r="N597" s="899"/>
      <c r="O597" s="43">
        <v>0.15081532557280772</v>
      </c>
      <c r="P597" s="80"/>
      <c r="Q597" s="80"/>
      <c r="R597" s="420"/>
      <c r="Y597" s="420"/>
      <c r="Z597" s="420"/>
      <c r="AA597" s="420"/>
      <c r="AB597" s="420"/>
      <c r="AC597" s="420"/>
      <c r="AD597" s="420"/>
      <c r="AE597" s="420"/>
      <c r="AF597" s="420"/>
      <c r="AG597" s="420"/>
      <c r="AH597" s="420"/>
      <c r="AI597" s="420"/>
      <c r="AJ597" s="420"/>
      <c r="AK597" s="420"/>
      <c r="AL597" s="420"/>
      <c r="AM597" s="420"/>
      <c r="AN597" s="420"/>
      <c r="AO597" s="420"/>
      <c r="AP597" s="420"/>
      <c r="AQ597" s="420"/>
      <c r="AR597" s="420"/>
      <c r="AS597" s="420"/>
      <c r="AT597" s="420"/>
      <c r="AU597" s="420"/>
      <c r="AV597" s="420"/>
      <c r="AW597" s="420"/>
      <c r="AX597" s="420"/>
      <c r="AY597" s="420"/>
      <c r="AZ597" s="420"/>
      <c r="BB597" s="495"/>
      <c r="BY597" s="420"/>
      <c r="BZ597" s="420"/>
      <c r="CA597" s="420"/>
      <c r="CB597" s="420"/>
      <c r="CC597" s="420"/>
      <c r="CD597" s="420"/>
      <c r="CE597" s="420"/>
      <c r="CF597" s="420"/>
      <c r="CG597" s="420"/>
      <c r="CH597" s="420"/>
      <c r="CI597" s="420"/>
      <c r="CJ597" s="420"/>
      <c r="CK597" s="420"/>
      <c r="CL597" s="420"/>
      <c r="CM597" s="420"/>
      <c r="CN597" s="420"/>
      <c r="CO597" s="420"/>
      <c r="CP597" s="420"/>
      <c r="CQ597" s="420"/>
      <c r="CR597" s="420"/>
      <c r="CS597" s="420"/>
      <c r="CT597" s="420"/>
      <c r="CU597" s="420"/>
      <c r="CV597" s="420"/>
      <c r="CW597" s="420"/>
      <c r="CX597" s="420"/>
      <c r="CY597" s="420"/>
      <c r="CZ597" s="420"/>
    </row>
    <row r="598" s="419" customFormat="true" ht="25.15" customHeight="true" x14ac:dyDescent="0.2">
      <c r="A598" s="495"/>
      <c r="B598" s="495"/>
      <c r="C598" s="900" t="s">
        <v>550</v>
      </c>
      <c r="D598" s="899"/>
      <c r="E598" s="45">
        <v>2.0046630155881724E-2</v>
      </c>
      <c r="F598" s="80"/>
      <c r="G598" s="80"/>
      <c r="H598" s="899" t="s">
        <v>550</v>
      </c>
      <c r="I598" s="899"/>
      <c r="J598" s="44">
        <v>0.25940170323796952</v>
      </c>
      <c r="K598" s="80"/>
      <c r="L598" s="80"/>
      <c r="M598" s="899" t="s">
        <v>541</v>
      </c>
      <c r="N598" s="899"/>
      <c r="O598" s="43">
        <v>0.13685341441521193</v>
      </c>
      <c r="P598" s="80"/>
      <c r="Q598" s="80"/>
      <c r="R598" s="420"/>
      <c r="Y598" s="420"/>
      <c r="Z598" s="420"/>
      <c r="AA598" s="420"/>
      <c r="AB598" s="420"/>
      <c r="AC598" s="420"/>
      <c r="AD598" s="420"/>
      <c r="AE598" s="420"/>
      <c r="AF598" s="420"/>
      <c r="AG598" s="420"/>
      <c r="AH598" s="420"/>
      <c r="AI598" s="420"/>
      <c r="AJ598" s="420"/>
      <c r="AK598" s="420"/>
      <c r="AL598" s="420"/>
      <c r="AM598" s="420"/>
      <c r="AN598" s="420"/>
      <c r="AO598" s="420"/>
      <c r="AP598" s="420"/>
      <c r="AQ598" s="420"/>
      <c r="AR598" s="420"/>
      <c r="AS598" s="420"/>
      <c r="AT598" s="420"/>
      <c r="AU598" s="420"/>
      <c r="AV598" s="420"/>
      <c r="AW598" s="420"/>
      <c r="AX598" s="420"/>
      <c r="AY598" s="420"/>
      <c r="AZ598" s="420"/>
      <c r="BB598" s="495"/>
      <c r="BY598" s="420"/>
      <c r="BZ598" s="420"/>
      <c r="CA598" s="420"/>
      <c r="CB598" s="420"/>
      <c r="CC598" s="420"/>
      <c r="CD598" s="420"/>
      <c r="CE598" s="420"/>
      <c r="CF598" s="420"/>
      <c r="CG598" s="420"/>
      <c r="CH598" s="420"/>
      <c r="CI598" s="420"/>
      <c r="CJ598" s="420"/>
      <c r="CK598" s="420"/>
      <c r="CL598" s="420"/>
      <c r="CM598" s="420"/>
      <c r="CN598" s="420"/>
      <c r="CO598" s="420"/>
      <c r="CP598" s="420"/>
      <c r="CQ598" s="420"/>
      <c r="CR598" s="420"/>
      <c r="CS598" s="420"/>
      <c r="CT598" s="420"/>
      <c r="CU598" s="420"/>
      <c r="CV598" s="420"/>
      <c r="CW598" s="420"/>
      <c r="CX598" s="420"/>
      <c r="CY598" s="420"/>
      <c r="CZ598" s="420"/>
    </row>
    <row r="599" s="419" customFormat="true" ht="25.15" customHeight="true" x14ac:dyDescent="0.2">
      <c r="A599" s="495"/>
      <c r="B599" s="495"/>
      <c r="C599" s="900" t="s">
        <v>619</v>
      </c>
      <c r="D599" s="899"/>
      <c r="E599" s="45">
        <v>2.6117384750971012E-3</v>
      </c>
      <c r="F599" s="80"/>
      <c r="G599" s="80"/>
      <c r="H599" s="899" t="s">
        <v>619</v>
      </c>
      <c r="I599" s="899"/>
      <c r="J599" s="44">
        <v>1.9343295728368498E-3</v>
      </c>
      <c r="K599" s="80"/>
      <c r="L599" s="80"/>
      <c r="M599" s="899" t="s">
        <v>321</v>
      </c>
      <c r="N599" s="899"/>
      <c r="O599" s="43">
        <v>0.15841892117947454</v>
      </c>
      <c r="P599" s="80"/>
      <c r="Q599" s="80"/>
      <c r="R599" s="420"/>
      <c r="Y599" s="420"/>
      <c r="Z599" s="420"/>
      <c r="AA599" s="420"/>
      <c r="AB599" s="420"/>
      <c r="AC599" s="420"/>
      <c r="AD599" s="420"/>
      <c r="AE599" s="420"/>
      <c r="AF599" s="420"/>
      <c r="AG599" s="420"/>
      <c r="AH599" s="420"/>
      <c r="AI599" s="420"/>
      <c r="AJ599" s="420"/>
      <c r="AK599" s="420"/>
      <c r="AL599" s="420"/>
      <c r="AM599" s="420"/>
      <c r="AN599" s="420"/>
      <c r="AO599" s="420"/>
      <c r="AP599" s="420"/>
      <c r="AQ599" s="420"/>
      <c r="AR599" s="420"/>
      <c r="AS599" s="420"/>
      <c r="AT599" s="420"/>
      <c r="AU599" s="420"/>
      <c r="AV599" s="420"/>
      <c r="AW599" s="420"/>
      <c r="AX599" s="420"/>
      <c r="AY599" s="420"/>
      <c r="AZ599" s="420"/>
      <c r="BB599" s="495"/>
      <c r="BY599" s="420"/>
      <c r="BZ599" s="420"/>
      <c r="CA599" s="420"/>
      <c r="CB599" s="420"/>
      <c r="CC599" s="420"/>
      <c r="CD599" s="420"/>
      <c r="CE599" s="420"/>
      <c r="CF599" s="420"/>
      <c r="CG599" s="420"/>
      <c r="CH599" s="420"/>
      <c r="CI599" s="420"/>
      <c r="CJ599" s="420"/>
      <c r="CK599" s="420"/>
      <c r="CL599" s="420"/>
      <c r="CM599" s="420"/>
      <c r="CN599" s="420"/>
      <c r="CO599" s="420"/>
      <c r="CP599" s="420"/>
      <c r="CQ599" s="420"/>
      <c r="CR599" s="420"/>
      <c r="CS599" s="420"/>
      <c r="CT599" s="420"/>
      <c r="CU599" s="420"/>
      <c r="CV599" s="420"/>
      <c r="CW599" s="420"/>
      <c r="CX599" s="420"/>
      <c r="CY599" s="420"/>
      <c r="CZ599" s="420"/>
    </row>
    <row r="600" s="419" customFormat="true" ht="25.15" customHeight="true" x14ac:dyDescent="0.2">
      <c r="A600" s="495"/>
      <c r="B600" s="495"/>
      <c r="C600" s="900" t="s">
        <v>638</v>
      </c>
      <c r="D600" s="899"/>
      <c r="E600" s="45">
        <v>3.8957328910773416E-4</v>
      </c>
      <c r="F600" s="80"/>
      <c r="G600" s="80"/>
      <c r="H600" s="899" t="s">
        <v>666</v>
      </c>
      <c r="I600" s="899"/>
      <c r="J600" s="44">
        <v>2.6280073391050181E-4</v>
      </c>
      <c r="K600" s="80"/>
      <c r="L600" s="80"/>
      <c r="M600" s="899" t="s">
        <v>533</v>
      </c>
      <c r="N600" s="899"/>
      <c r="O600" s="43">
        <v>0.235160331165255</v>
      </c>
      <c r="P600" s="80"/>
      <c r="Q600" s="80"/>
      <c r="R600" s="420"/>
      <c r="Y600" s="420"/>
      <c r="Z600" s="420"/>
      <c r="AA600" s="420"/>
      <c r="AB600" s="420"/>
      <c r="AC600" s="420"/>
      <c r="AD600" s="420"/>
      <c r="AE600" s="420"/>
      <c r="AF600" s="420"/>
      <c r="AG600" s="420"/>
      <c r="AH600" s="420"/>
      <c r="AI600" s="420"/>
      <c r="AJ600" s="420"/>
      <c r="AK600" s="420"/>
      <c r="AL600" s="420"/>
      <c r="AM600" s="420"/>
      <c r="AN600" s="420"/>
      <c r="AO600" s="420"/>
      <c r="AP600" s="420"/>
      <c r="AQ600" s="420"/>
      <c r="AR600" s="420"/>
      <c r="AS600" s="420"/>
      <c r="AT600" s="420"/>
      <c r="AU600" s="420"/>
      <c r="AV600" s="420"/>
      <c r="AW600" s="420"/>
      <c r="AX600" s="420"/>
      <c r="AY600" s="420"/>
      <c r="AZ600" s="420"/>
      <c r="BB600" s="495"/>
      <c r="BY600" s="420"/>
      <c r="BZ600" s="420"/>
      <c r="CA600" s="420"/>
      <c r="CB600" s="420"/>
      <c r="CC600" s="420"/>
      <c r="CD600" s="420"/>
      <c r="CE600" s="420"/>
      <c r="CF600" s="420"/>
      <c r="CG600" s="420"/>
      <c r="CH600" s="420"/>
      <c r="CI600" s="420"/>
      <c r="CJ600" s="420"/>
      <c r="CK600" s="420"/>
      <c r="CL600" s="420"/>
      <c r="CM600" s="420"/>
      <c r="CN600" s="420"/>
      <c r="CO600" s="420"/>
      <c r="CP600" s="420"/>
      <c r="CQ600" s="420"/>
      <c r="CR600" s="420"/>
      <c r="CS600" s="420"/>
      <c r="CT600" s="420"/>
      <c r="CU600" s="420"/>
      <c r="CV600" s="420"/>
      <c r="CW600" s="420"/>
      <c r="CX600" s="420"/>
      <c r="CY600" s="420"/>
      <c r="CZ600" s="420"/>
    </row>
    <row r="601" s="419" customFormat="true" ht="25.15" customHeight="true" x14ac:dyDescent="0.2">
      <c r="A601" s="495"/>
      <c r="B601" s="495"/>
      <c r="C601" s="900" t="s">
        <v>602</v>
      </c>
      <c r="D601" s="899"/>
      <c r="E601" s="42">
        <v>6.7648854471480616E-3</v>
      </c>
      <c r="F601" s="80"/>
      <c r="G601" s="80"/>
      <c r="H601" s="899" t="s">
        <v>661</v>
      </c>
      <c r="I601" s="899"/>
      <c r="J601" s="44">
        <v>3.1085733121552158E-4</v>
      </c>
      <c r="K601" s="80"/>
      <c r="L601" s="80"/>
      <c r="M601" s="899" t="s">
        <v>571</v>
      </c>
      <c r="N601" s="899"/>
      <c r="O601" s="43">
        <v>4.9926335807542764E-2</v>
      </c>
      <c r="P601" s="80"/>
      <c r="Q601" s="80"/>
      <c r="R601" s="420"/>
      <c r="Y601" s="420"/>
      <c r="Z601" s="420"/>
      <c r="AA601" s="420"/>
      <c r="AB601" s="420"/>
      <c r="AC601" s="420"/>
      <c r="AD601" s="420"/>
      <c r="AE601" s="420"/>
      <c r="AF601" s="420"/>
      <c r="AG601" s="420"/>
      <c r="AH601" s="420"/>
      <c r="AI601" s="420"/>
      <c r="AJ601" s="420"/>
      <c r="AK601" s="420"/>
      <c r="AL601" s="420"/>
      <c r="AM601" s="420"/>
      <c r="AN601" s="420"/>
      <c r="AO601" s="420"/>
      <c r="AP601" s="420"/>
      <c r="AQ601" s="420"/>
      <c r="AR601" s="420"/>
      <c r="AS601" s="420"/>
      <c r="AT601" s="420"/>
      <c r="AU601" s="420"/>
      <c r="AV601" s="420"/>
      <c r="AW601" s="420"/>
      <c r="AX601" s="420"/>
      <c r="AY601" s="420"/>
      <c r="AZ601" s="420"/>
      <c r="BB601" s="495"/>
      <c r="BY601" s="420"/>
      <c r="BZ601" s="420"/>
      <c r="CA601" s="420"/>
      <c r="CB601" s="420"/>
      <c r="CC601" s="420"/>
      <c r="CD601" s="420"/>
      <c r="CE601" s="420"/>
      <c r="CF601" s="420"/>
      <c r="CG601" s="420"/>
      <c r="CH601" s="420"/>
      <c r="CI601" s="420"/>
      <c r="CJ601" s="420"/>
      <c r="CK601" s="420"/>
      <c r="CL601" s="420"/>
      <c r="CM601" s="420"/>
      <c r="CN601" s="420"/>
      <c r="CO601" s="420"/>
      <c r="CP601" s="420"/>
      <c r="CQ601" s="420"/>
      <c r="CR601" s="420"/>
      <c r="CS601" s="420"/>
      <c r="CT601" s="420"/>
      <c r="CU601" s="420"/>
      <c r="CV601" s="420"/>
      <c r="CW601" s="420"/>
      <c r="CX601" s="420"/>
      <c r="CY601" s="420"/>
      <c r="CZ601" s="420"/>
    </row>
    <row r="602" s="419" customFormat="true" ht="25.15" customHeight="true" x14ac:dyDescent="0.2">
      <c r="A602" s="495"/>
      <c r="B602" s="495"/>
      <c r="C602" s="900"/>
      <c r="D602" s="898"/>
      <c r="E602" s="80"/>
      <c r="F602" s="80"/>
      <c r="G602" s="80"/>
      <c r="H602" s="899" t="s">
        <v>654</v>
      </c>
      <c r="I602" s="899"/>
      <c r="J602" s="44">
        <v>7.6338103742520707E-4</v>
      </c>
      <c r="K602" s="80"/>
      <c r="L602" s="80"/>
      <c r="M602" s="899" t="s">
        <v>570</v>
      </c>
      <c r="N602" s="899"/>
      <c r="O602" s="43">
        <v>3.6362539246911366E-2</v>
      </c>
      <c r="P602" s="80"/>
      <c r="Q602" s="80"/>
      <c r="R602" s="420"/>
      <c r="Y602" s="420"/>
      <c r="Z602" s="420"/>
      <c r="AA602" s="420"/>
      <c r="AB602" s="420"/>
      <c r="AC602" s="420"/>
      <c r="AD602" s="420"/>
      <c r="AE602" s="420"/>
      <c r="AF602" s="420"/>
      <c r="AG602" s="420"/>
      <c r="AH602" s="420"/>
      <c r="AI602" s="420"/>
      <c r="AJ602" s="420"/>
      <c r="AK602" s="420"/>
      <c r="AL602" s="420"/>
      <c r="AM602" s="420"/>
      <c r="AN602" s="420"/>
      <c r="AO602" s="420"/>
      <c r="AP602" s="420"/>
      <c r="AQ602" s="420"/>
      <c r="AR602" s="420"/>
      <c r="AS602" s="420"/>
      <c r="AT602" s="420"/>
      <c r="AU602" s="420"/>
      <c r="AV602" s="420"/>
      <c r="AW602" s="420"/>
      <c r="AX602" s="420"/>
      <c r="AY602" s="420"/>
      <c r="AZ602" s="420"/>
      <c r="BB602" s="495"/>
      <c r="BY602" s="420"/>
      <c r="BZ602" s="420"/>
      <c r="CA602" s="420"/>
      <c r="CB602" s="420"/>
      <c r="CC602" s="420"/>
      <c r="CD602" s="420"/>
      <c r="CE602" s="420"/>
      <c r="CF602" s="420"/>
      <c r="CG602" s="420"/>
      <c r="CH602" s="420"/>
      <c r="CI602" s="420"/>
      <c r="CJ602" s="420"/>
      <c r="CK602" s="420"/>
      <c r="CL602" s="420"/>
      <c r="CM602" s="420"/>
      <c r="CN602" s="420"/>
      <c r="CO602" s="420"/>
      <c r="CP602" s="420"/>
      <c r="CQ602" s="420"/>
      <c r="CR602" s="420"/>
      <c r="CS602" s="420"/>
      <c r="CT602" s="420"/>
      <c r="CU602" s="420"/>
      <c r="CV602" s="420"/>
      <c r="CW602" s="420"/>
      <c r="CX602" s="420"/>
      <c r="CY602" s="420"/>
      <c r="CZ602" s="420"/>
    </row>
    <row r="603" s="419" customFormat="true" ht="25.15" customHeight="true" x14ac:dyDescent="0.2">
      <c r="A603" s="495"/>
      <c r="B603" s="495"/>
      <c r="C603" s="900"/>
      <c r="D603" s="898"/>
      <c r="E603" s="80"/>
      <c r="F603" s="80"/>
      <c r="G603" s="80"/>
      <c r="H603" s="899" t="s">
        <v>665</v>
      </c>
      <c r="I603" s="899"/>
      <c r="J603" s="44">
        <v>5.4650057451564166E-4</v>
      </c>
      <c r="K603" s="80"/>
      <c r="L603" s="80"/>
      <c r="M603" s="899" t="s">
        <v>536</v>
      </c>
      <c r="N603" s="899"/>
      <c r="O603" s="43">
        <v>0.14573554557306517</v>
      </c>
      <c r="P603" s="80"/>
      <c r="Q603" s="80"/>
      <c r="R603" s="420"/>
      <c r="Y603" s="420"/>
      <c r="Z603" s="420"/>
      <c r="AA603" s="420"/>
      <c r="AB603" s="420"/>
      <c r="AC603" s="420"/>
      <c r="AD603" s="420"/>
      <c r="AE603" s="420"/>
      <c r="AF603" s="420"/>
      <c r="AG603" s="420"/>
      <c r="AH603" s="420"/>
      <c r="AI603" s="420"/>
      <c r="AJ603" s="420"/>
      <c r="AK603" s="420"/>
      <c r="AL603" s="420"/>
      <c r="AM603" s="420"/>
      <c r="AN603" s="420"/>
      <c r="AO603" s="420"/>
      <c r="AP603" s="420"/>
      <c r="AQ603" s="420"/>
      <c r="AR603" s="420"/>
      <c r="AS603" s="420"/>
      <c r="AT603" s="420"/>
      <c r="AU603" s="420"/>
      <c r="AV603" s="420"/>
      <c r="AW603" s="420"/>
      <c r="AX603" s="420"/>
      <c r="AY603" s="420"/>
      <c r="AZ603" s="420"/>
      <c r="BB603" s="495"/>
      <c r="BY603" s="420"/>
      <c r="BZ603" s="420"/>
      <c r="CA603" s="420"/>
      <c r="CB603" s="420"/>
      <c r="CC603" s="420"/>
      <c r="CD603" s="420"/>
      <c r="CE603" s="420"/>
      <c r="CF603" s="420"/>
      <c r="CG603" s="420"/>
      <c r="CH603" s="420"/>
      <c r="CI603" s="420"/>
      <c r="CJ603" s="420"/>
      <c r="CK603" s="420"/>
      <c r="CL603" s="420"/>
      <c r="CM603" s="420"/>
      <c r="CN603" s="420"/>
      <c r="CO603" s="420"/>
      <c r="CP603" s="420"/>
      <c r="CQ603" s="420"/>
      <c r="CR603" s="420"/>
      <c r="CS603" s="420"/>
      <c r="CT603" s="420"/>
      <c r="CU603" s="420"/>
      <c r="CV603" s="420"/>
      <c r="CW603" s="420"/>
      <c r="CX603" s="420"/>
      <c r="CY603" s="420"/>
      <c r="CZ603" s="420"/>
    </row>
    <row r="604" s="420" customFormat="true" ht="25.15" customHeight="true" x14ac:dyDescent="0.2">
      <c r="A604" s="496"/>
      <c r="B604" s="496"/>
      <c r="C604" s="900" t="s">
        <v>259</v>
      </c>
      <c r="D604" s="899"/>
      <c r="E604" s="899"/>
      <c r="F604" s="899"/>
      <c r="G604" s="899"/>
      <c r="H604" s="899" t="s">
        <v>600</v>
      </c>
      <c r="I604" s="899"/>
      <c r="J604" s="44">
        <v>1.018584847303515E-2</v>
      </c>
      <c r="K604" s="80"/>
      <c r="L604" s="80"/>
      <c r="M604" s="899" t="s">
        <v>557</v>
      </c>
      <c r="N604" s="899"/>
      <c r="O604" s="43">
        <v>6.7867577475067983E-2</v>
      </c>
      <c r="P604" s="80"/>
      <c r="Q604" s="80"/>
      <c r="BB604" s="496"/>
    </row>
    <row r="605" s="420" customFormat="true" ht="25.15" customHeight="true" x14ac:dyDescent="0.2">
      <c r="A605" s="496"/>
      <c r="B605" s="496"/>
      <c r="C605" s="900" t="s">
        <v>218</v>
      </c>
      <c r="D605" s="899"/>
      <c r="E605" s="909" t="s">
        <v>260</v>
      </c>
      <c r="F605" s="910"/>
      <c r="G605" s="911"/>
      <c r="H605" s="899" t="s">
        <v>596</v>
      </c>
      <c r="I605" s="899"/>
      <c r="J605" s="44">
        <v>1.6519193252924939E-2</v>
      </c>
      <c r="K605" s="80"/>
      <c r="L605" s="80"/>
      <c r="M605" s="899" t="s">
        <v>612</v>
      </c>
      <c r="N605" s="899"/>
      <c r="O605" s="43">
        <v>2.4064857098671084E-2</v>
      </c>
      <c r="P605" s="80"/>
      <c r="Q605" s="80"/>
      <c r="BB605" s="496"/>
    </row>
    <row r="606" s="420" customFormat="true" ht="25.15" customHeight="true" x14ac:dyDescent="0.2">
      <c r="A606" s="496"/>
      <c r="B606" s="496"/>
      <c r="C606" s="899"/>
      <c r="D606" s="899"/>
      <c r="E606" s="33" t="s">
        <v>202</v>
      </c>
      <c r="F606" s="32" t="s">
        <v>261</v>
      </c>
      <c r="G606" s="31" t="s">
        <v>262</v>
      </c>
      <c r="H606" s="899" t="s">
        <v>569</v>
      </c>
      <c r="I606" s="899"/>
      <c r="J606" s="44">
        <v>8.4967282477266662E-2</v>
      </c>
      <c r="K606" s="80"/>
      <c r="L606" s="80"/>
      <c r="M606" s="899" t="s">
        <v>582</v>
      </c>
      <c r="N606" s="899"/>
      <c r="O606" s="43">
        <v>4.7034389049614565E-2</v>
      </c>
      <c r="P606" s="80"/>
      <c r="Q606" s="80"/>
      <c r="BB606" s="496"/>
    </row>
    <row r="607" s="420" customFormat="true" ht="25.15" customHeight="true" x14ac:dyDescent="0.2">
      <c r="A607" s="496"/>
      <c r="B607" s="496"/>
      <c r="C607" s="900" t="s">
        <v>219</v>
      </c>
      <c r="D607" s="899"/>
      <c r="E607" s="30">
        <v>10.823438525331964</v>
      </c>
      <c r="F607" s="29">
        <v>11.158184046733984</v>
      </c>
      <c r="G607" s="28">
        <v>11.158184046733984</v>
      </c>
      <c r="H607" s="899" t="s">
        <v>561</v>
      </c>
      <c r="I607" s="899"/>
      <c r="J607" s="44">
        <v>8.5585609779105315E-2</v>
      </c>
      <c r="K607" s="80"/>
      <c r="L607" s="80"/>
      <c r="M607" s="899" t="s">
        <v>589</v>
      </c>
      <c r="N607" s="899"/>
      <c r="O607" s="43">
        <v>4.1246090140356462E-2</v>
      </c>
      <c r="P607" s="80"/>
      <c r="Q607" s="80"/>
      <c r="BB607" s="496"/>
    </row>
    <row r="608" s="420" customFormat="true" ht="25.15" customHeight="true" x14ac:dyDescent="0.2">
      <c r="A608" s="496"/>
      <c r="B608" s="496"/>
      <c r="C608" s="900"/>
      <c r="D608" s="898"/>
      <c r="E608" s="80"/>
      <c r="F608" s="80"/>
      <c r="G608" s="80"/>
      <c r="H608" s="899" t="s">
        <v>614</v>
      </c>
      <c r="I608" s="899"/>
      <c r="J608" s="44">
        <v>4.1580791614896128E-3</v>
      </c>
      <c r="K608" s="80"/>
      <c r="L608" s="80"/>
      <c r="M608" s="899" t="s">
        <v>626</v>
      </c>
      <c r="N608" s="899"/>
      <c r="O608" s="43">
        <v>1.5636798548537962E-2</v>
      </c>
      <c r="P608" s="80"/>
      <c r="Q608" s="80"/>
      <c r="BB608" s="496"/>
    </row>
    <row r="609" s="420" customFormat="true" ht="25.15" customHeight="true" x14ac:dyDescent="0.2">
      <c r="A609" s="496"/>
      <c r="B609" s="496"/>
      <c r="C609" s="900"/>
      <c r="D609" s="898"/>
      <c r="E609" s="80"/>
      <c r="F609" s="80"/>
      <c r="G609" s="80"/>
      <c r="H609" s="899" t="s">
        <v>636</v>
      </c>
      <c r="I609" s="899"/>
      <c r="J609" s="44">
        <v>1.7396629516725772E-3</v>
      </c>
      <c r="K609" s="80"/>
      <c r="L609" s="80"/>
      <c r="M609" s="899" t="s">
        <v>559</v>
      </c>
      <c r="N609" s="899"/>
      <c r="O609" s="43">
        <v>5.83242556537925E-3</v>
      </c>
      <c r="P609" s="80"/>
      <c r="Q609" s="80"/>
      <c r="BB609" s="496"/>
    </row>
    <row r="610" s="420" customFormat="true" ht="25.15" customHeight="true" x14ac:dyDescent="0.2">
      <c r="A610" s="496"/>
      <c r="B610" s="496"/>
      <c r="C610" s="900" t="s">
        <v>263</v>
      </c>
      <c r="D610" s="899"/>
      <c r="E610" s="899"/>
      <c r="F610" s="80"/>
      <c r="G610" s="80"/>
      <c r="H610" s="899" t="s">
        <v>642</v>
      </c>
      <c r="I610" s="899"/>
      <c r="J610" s="44">
        <v>1.3570217673008849E-3</v>
      </c>
      <c r="K610" s="80"/>
      <c r="L610" s="80"/>
      <c r="M610" s="899" t="s">
        <v>599</v>
      </c>
      <c r="N610" s="899"/>
      <c r="O610" s="43">
        <v>1.2587414215156712E-2</v>
      </c>
      <c r="P610" s="80"/>
      <c r="Q610" s="80"/>
      <c r="BB610" s="496"/>
    </row>
    <row r="611" s="420" customFormat="true" ht="25.15" customHeight="true" x14ac:dyDescent="0.2">
      <c r="A611" s="496"/>
      <c r="B611" s="496"/>
      <c r="C611" s="900" t="s">
        <v>206</v>
      </c>
      <c r="D611" s="899"/>
      <c r="E611" s="54" t="s">
        <v>218</v>
      </c>
      <c r="F611" s="80"/>
      <c r="G611" s="80"/>
      <c r="H611" s="899" t="s">
        <v>553</v>
      </c>
      <c r="I611" s="899"/>
      <c r="J611" s="44">
        <v>6.2396278579258682E-2</v>
      </c>
      <c r="K611" s="80"/>
      <c r="L611" s="80"/>
      <c r="M611" s="899" t="s">
        <v>608</v>
      </c>
      <c r="N611" s="899"/>
      <c r="O611" s="43">
        <v>4.544989585173821E-3</v>
      </c>
      <c r="P611" s="80"/>
      <c r="Q611" s="80"/>
      <c r="BB611" s="496"/>
    </row>
    <row r="612" s="420" customFormat="true" ht="25.15" customHeight="true" x14ac:dyDescent="0.2">
      <c r="A612" s="496"/>
      <c r="B612" s="496"/>
      <c r="C612" s="899"/>
      <c r="D612" s="899"/>
      <c r="E612" s="51" t="s">
        <v>219</v>
      </c>
      <c r="F612" s="80"/>
      <c r="G612" s="80"/>
      <c r="H612" s="899" t="s">
        <v>577</v>
      </c>
      <c r="I612" s="899"/>
      <c r="J612" s="44">
        <v>4.3461029766978729E-2</v>
      </c>
      <c r="K612" s="80"/>
      <c r="L612" s="80"/>
      <c r="M612" s="899" t="s">
        <v>607</v>
      </c>
      <c r="N612" s="899"/>
      <c r="O612" s="43">
        <v>5.3918369694488186E-3</v>
      </c>
      <c r="P612" s="80"/>
      <c r="Q612" s="80"/>
      <c r="BB612" s="496"/>
    </row>
    <row r="613" s="420" customFormat="true" ht="25.15" customHeight="true" x14ac:dyDescent="0.2">
      <c r="A613" s="496"/>
      <c r="B613" s="496"/>
      <c r="C613" s="900" t="s">
        <v>251</v>
      </c>
      <c r="D613" s="899"/>
      <c r="E613" s="48">
        <v>-1.5815492114162614E-2</v>
      </c>
      <c r="F613" s="80"/>
      <c r="G613" s="80"/>
      <c r="H613" s="899" t="s">
        <v>540</v>
      </c>
      <c r="I613" s="899"/>
      <c r="J613" s="44">
        <v>2.6019903606664305E-3</v>
      </c>
      <c r="K613" s="80"/>
      <c r="L613" s="80"/>
      <c r="M613" s="899" t="s">
        <v>645</v>
      </c>
      <c r="N613" s="899"/>
      <c r="O613" s="43">
        <v>9.7479107995115748E-4</v>
      </c>
      <c r="P613" s="80"/>
      <c r="Q613" s="80"/>
      <c r="BB613" s="496"/>
    </row>
    <row r="614" s="420" customFormat="true" ht="25.15" customHeight="true" x14ac:dyDescent="0.2">
      <c r="A614" s="496"/>
      <c r="B614" s="496"/>
      <c r="C614" s="900" t="s">
        <v>543</v>
      </c>
      <c r="D614" s="899"/>
      <c r="E614" s="45">
        <v>-5.9203470668846736E-2</v>
      </c>
      <c r="F614" s="80"/>
      <c r="G614" s="80"/>
      <c r="H614" s="899" t="s">
        <v>667</v>
      </c>
      <c r="I614" s="899"/>
      <c r="J614" s="44">
        <v>1.4974314630015074E-4</v>
      </c>
      <c r="K614" s="80"/>
      <c r="L614" s="80"/>
      <c r="M614" s="899" t="s">
        <v>639</v>
      </c>
      <c r="N614" s="899"/>
      <c r="O614" s="43">
        <v>5.2823314785333062E-4</v>
      </c>
      <c r="P614" s="80"/>
      <c r="Q614" s="80"/>
      <c r="BB614" s="496"/>
    </row>
    <row r="615" s="420" customFormat="true" ht="25.15" customHeight="true" x14ac:dyDescent="0.2">
      <c r="A615" s="496"/>
      <c r="B615" s="496"/>
      <c r="C615" s="900" t="s">
        <v>633</v>
      </c>
      <c r="D615" s="899"/>
      <c r="E615" s="45">
        <v>-2.3151948175933281E-3</v>
      </c>
      <c r="F615" s="80"/>
      <c r="G615" s="80"/>
      <c r="H615" s="899" t="s">
        <v>552</v>
      </c>
      <c r="I615" s="899"/>
      <c r="J615" s="44">
        <v>3.1836941292532023E-4</v>
      </c>
      <c r="K615" s="80"/>
      <c r="L615" s="80"/>
      <c r="M615" s="899" t="s">
        <v>668</v>
      </c>
      <c r="N615" s="899"/>
      <c r="O615" s="43">
        <v>6.6097943090192722E-4</v>
      </c>
      <c r="P615" s="80"/>
      <c r="Q615" s="80"/>
      <c r="BB615" s="496"/>
    </row>
    <row r="616" s="420" customFormat="true" ht="25.15" customHeight="true" x14ac:dyDescent="0.2">
      <c r="A616" s="496"/>
      <c r="B616" s="496"/>
      <c r="C616" s="900" t="s">
        <v>627</v>
      </c>
      <c r="D616" s="899"/>
      <c r="E616" s="45">
        <v>3.555039747267787E-3</v>
      </c>
      <c r="F616" s="80"/>
      <c r="G616" s="80"/>
      <c r="H616" s="899" t="s">
        <v>550</v>
      </c>
      <c r="I616" s="899"/>
      <c r="J616" s="44">
        <v>7.1200760413270128E-2</v>
      </c>
      <c r="K616" s="80"/>
      <c r="L616" s="80"/>
      <c r="M616" s="899" t="s">
        <v>669</v>
      </c>
      <c r="N616" s="899"/>
      <c r="O616" s="43">
        <v>5.8893645171333327E-4</v>
      </c>
      <c r="P616" s="80"/>
      <c r="Q616" s="80"/>
      <c r="BB616" s="496"/>
    </row>
    <row r="617" s="420" customFormat="true" ht="25.15" customHeight="true" x14ac:dyDescent="0.2">
      <c r="A617" s="496"/>
      <c r="B617" s="496"/>
      <c r="C617" s="900" t="s">
        <v>539</v>
      </c>
      <c r="D617" s="899"/>
      <c r="E617" s="45">
        <v>5.7535537407971668E-2</v>
      </c>
      <c r="F617" s="80"/>
      <c r="G617" s="80"/>
      <c r="H617" s="899" t="s">
        <v>662</v>
      </c>
      <c r="I617" s="899"/>
      <c r="J617" s="44">
        <v>2.6748455188729299E-4</v>
      </c>
      <c r="K617" s="80"/>
      <c r="L617" s="80"/>
      <c r="M617" s="899" t="s">
        <v>601</v>
      </c>
      <c r="N617" s="899"/>
      <c r="O617" s="43">
        <v>2.5246315161662853E-3</v>
      </c>
      <c r="P617" s="80"/>
      <c r="Q617" s="80"/>
      <c r="BB617" s="496"/>
    </row>
    <row r="618" s="420" customFormat="true" ht="25.15" customHeight="true" x14ac:dyDescent="0.2">
      <c r="A618" s="496"/>
      <c r="B618" s="496"/>
      <c r="C618" s="900" t="s">
        <v>641</v>
      </c>
      <c r="D618" s="899"/>
      <c r="E618" s="45">
        <v>-1.5916071031362149E-3</v>
      </c>
      <c r="F618" s="80"/>
      <c r="G618" s="80"/>
      <c r="H618" s="899" t="s">
        <v>540</v>
      </c>
      <c r="I618" s="899"/>
      <c r="J618" s="44">
        <v>0.40267459323199467</v>
      </c>
      <c r="K618" s="80"/>
      <c r="L618" s="80"/>
      <c r="M618" s="899" t="s">
        <v>623</v>
      </c>
      <c r="N618" s="899"/>
      <c r="O618" s="43">
        <v>3.4259733981160949E-3</v>
      </c>
      <c r="P618" s="80"/>
      <c r="Q618" s="80"/>
      <c r="BB618" s="496"/>
    </row>
    <row r="619" s="420" customFormat="true" ht="25.15" customHeight="true" x14ac:dyDescent="0.2">
      <c r="A619" s="496"/>
      <c r="B619" s="496"/>
      <c r="C619" s="900" t="s">
        <v>587</v>
      </c>
      <c r="D619" s="899"/>
      <c r="E619" s="45">
        <v>-1.5483035493907206E-2</v>
      </c>
      <c r="F619" s="80"/>
      <c r="G619" s="80"/>
      <c r="H619" s="899" t="s">
        <v>597</v>
      </c>
      <c r="I619" s="899"/>
      <c r="J619" s="44">
        <v>4.0949628469427882E-3</v>
      </c>
      <c r="K619" s="80"/>
      <c r="L619" s="80"/>
      <c r="M619" s="899" t="s">
        <v>606</v>
      </c>
      <c r="N619" s="899"/>
      <c r="O619" s="43">
        <v>3.801332486267339E-3</v>
      </c>
      <c r="P619" s="80"/>
      <c r="Q619" s="80"/>
      <c r="BB619" s="496"/>
    </row>
    <row r="620" s="420" customFormat="true" ht="25.15" customHeight="true" x14ac:dyDescent="0.2">
      <c r="A620" s="496"/>
      <c r="B620" s="496"/>
      <c r="C620" s="900" t="s">
        <v>567</v>
      </c>
      <c r="D620" s="899"/>
      <c r="E620" s="45">
        <v>-3.1054349973573658E-2</v>
      </c>
      <c r="F620" s="80"/>
      <c r="G620" s="80"/>
      <c r="H620" s="899" t="s">
        <v>592</v>
      </c>
      <c r="I620" s="899"/>
      <c r="J620" s="44">
        <v>2.7663111270435477E-2</v>
      </c>
      <c r="K620" s="80"/>
      <c r="L620" s="80"/>
      <c r="M620" s="899" t="s">
        <v>583</v>
      </c>
      <c r="N620" s="899"/>
      <c r="O620" s="43">
        <v>5.2082557253622548E-2</v>
      </c>
      <c r="P620" s="80"/>
      <c r="Q620" s="80"/>
      <c r="BB620" s="496"/>
    </row>
    <row r="621" s="420" customFormat="true" ht="25.15" customHeight="true" x14ac:dyDescent="0.2">
      <c r="A621" s="496"/>
      <c r="B621" s="496"/>
      <c r="C621" s="900" t="s">
        <v>622</v>
      </c>
      <c r="D621" s="899"/>
      <c r="E621" s="45">
        <v>-4.6331724898014516E-3</v>
      </c>
      <c r="F621" s="80"/>
      <c r="G621" s="80"/>
      <c r="H621" s="899" t="s">
        <v>565</v>
      </c>
      <c r="I621" s="899"/>
      <c r="J621" s="44">
        <v>0.11927826977878959</v>
      </c>
      <c r="K621" s="80"/>
      <c r="L621" s="80"/>
      <c r="M621" s="899" t="s">
        <v>554</v>
      </c>
      <c r="N621" s="899"/>
      <c r="O621" s="43">
        <v>0.11505550485666757</v>
      </c>
      <c r="P621" s="80"/>
      <c r="Q621" s="80"/>
      <c r="BB621" s="496"/>
    </row>
    <row r="622" s="420" customFormat="true" ht="25.15" customHeight="true" x14ac:dyDescent="0.2">
      <c r="A622" s="496"/>
      <c r="B622" s="496"/>
      <c r="C622" s="900" t="s">
        <v>575</v>
      </c>
      <c r="D622" s="899"/>
      <c r="E622" s="45">
        <v>-2.0145615797237348E-2</v>
      </c>
      <c r="F622" s="80"/>
      <c r="G622" s="80"/>
      <c r="H622" s="899" t="s">
        <v>637</v>
      </c>
      <c r="I622" s="899"/>
      <c r="J622" s="44">
        <v>3.9028560961602935E-4</v>
      </c>
      <c r="K622" s="80"/>
      <c r="L622" s="80"/>
      <c r="M622" s="899" t="s">
        <v>544</v>
      </c>
      <c r="N622" s="899"/>
      <c r="O622" s="43">
        <v>2.0625158503672737E-2</v>
      </c>
      <c r="P622" s="80"/>
      <c r="Q622" s="80"/>
      <c r="BB622" s="496"/>
    </row>
    <row r="623" s="420" customFormat="true" ht="25.15" customHeight="true" x14ac:dyDescent="0.2">
      <c r="A623" s="496"/>
      <c r="B623" s="496"/>
      <c r="C623" s="900" t="s">
        <v>644</v>
      </c>
      <c r="D623" s="899"/>
      <c r="E623" s="45">
        <v>1.5901030651066139E-3</v>
      </c>
      <c r="F623" s="80"/>
      <c r="G623" s="80"/>
      <c r="H623" s="899" t="s">
        <v>594</v>
      </c>
      <c r="I623" s="899"/>
      <c r="J623" s="44">
        <v>2.062157393946047E-3</v>
      </c>
      <c r="K623" s="80"/>
      <c r="L623" s="80"/>
      <c r="M623" s="899" t="s">
        <v>548</v>
      </c>
      <c r="N623" s="899"/>
      <c r="O623" s="43">
        <v>0.13612746854840641</v>
      </c>
      <c r="P623" s="80"/>
      <c r="Q623" s="80"/>
      <c r="BB623" s="496"/>
    </row>
    <row r="624" s="420" customFormat="true" ht="25.15" customHeight="true" x14ac:dyDescent="0.2">
      <c r="A624" s="496"/>
      <c r="B624" s="496"/>
      <c r="C624" s="900" t="s">
        <v>546</v>
      </c>
      <c r="D624" s="899"/>
      <c r="E624" s="45">
        <v>5.558965867100614E-2</v>
      </c>
      <c r="F624" s="80"/>
      <c r="G624" s="80"/>
      <c r="H624" s="899" t="s">
        <v>550</v>
      </c>
      <c r="I624" s="899"/>
      <c r="J624" s="44">
        <v>1.3488058155906141E-2</v>
      </c>
      <c r="K624" s="80"/>
      <c r="L624" s="80"/>
      <c r="M624" s="899" t="s">
        <v>547</v>
      </c>
      <c r="N624" s="899"/>
      <c r="O624" s="43">
        <v>1.6266738284728865E-2</v>
      </c>
      <c r="P624" s="80"/>
      <c r="Q624" s="80"/>
      <c r="BB624" s="496"/>
    </row>
    <row r="625" s="420" customFormat="true" ht="25.15" customHeight="true" x14ac:dyDescent="0.2">
      <c r="A625" s="496"/>
      <c r="B625" s="496"/>
      <c r="C625" s="900" t="s">
        <v>630</v>
      </c>
      <c r="D625" s="899"/>
      <c r="E625" s="45">
        <v>2.7613442158096668E-3</v>
      </c>
      <c r="F625" s="80"/>
      <c r="G625" s="80"/>
      <c r="H625" s="899" t="s">
        <v>619</v>
      </c>
      <c r="I625" s="899"/>
      <c r="J625" s="44">
        <v>5.7914295904858202E-4</v>
      </c>
      <c r="K625" s="80"/>
      <c r="L625" s="80"/>
      <c r="M625" s="899" t="s">
        <v>361</v>
      </c>
      <c r="N625" s="899"/>
      <c r="O625" s="43">
        <v>1.7392643661538892E-3</v>
      </c>
      <c r="P625" s="80"/>
      <c r="Q625" s="80"/>
      <c r="BB625" s="496"/>
    </row>
    <row r="626" s="420" customFormat="true" ht="25.15" customHeight="true" x14ac:dyDescent="0.2">
      <c r="A626" s="496"/>
      <c r="B626" s="496"/>
      <c r="C626" s="900" t="s">
        <v>628</v>
      </c>
      <c r="D626" s="899"/>
      <c r="E626" s="45">
        <v>3.1444580581886047E-3</v>
      </c>
      <c r="F626" s="80"/>
      <c r="G626" s="80"/>
      <c r="H626" s="899" t="s">
        <v>638</v>
      </c>
      <c r="I626" s="899"/>
      <c r="J626" s="44">
        <v>2.2507048471634466E-4</v>
      </c>
      <c r="K626" s="80"/>
      <c r="L626" s="80"/>
      <c r="M626" s="899" t="s">
        <v>581</v>
      </c>
      <c r="N626" s="899"/>
      <c r="O626" s="43">
        <v>5.2373265445606158E-2</v>
      </c>
      <c r="P626" s="80"/>
      <c r="Q626" s="80"/>
      <c r="BB626" s="496"/>
    </row>
    <row r="627" s="420" customFormat="true" ht="25.15" customHeight="true" x14ac:dyDescent="0.2">
      <c r="A627" s="496"/>
      <c r="B627" s="496"/>
      <c r="C627" s="900" t="s">
        <v>615</v>
      </c>
      <c r="D627" s="899"/>
      <c r="E627" s="45">
        <v>5.1132812495911098E-3</v>
      </c>
      <c r="F627" s="80"/>
      <c r="G627" s="80"/>
      <c r="H627" s="899" t="s">
        <v>602</v>
      </c>
      <c r="I627" s="899"/>
      <c r="J627" s="40">
        <v>4.0991886976943313E-3</v>
      </c>
      <c r="K627" s="80"/>
      <c r="L627" s="80"/>
      <c r="M627" s="899" t="s">
        <v>374</v>
      </c>
      <c r="N627" s="899"/>
      <c r="O627" s="43">
        <v>2.2144588540725107E-2</v>
      </c>
      <c r="P627" s="80"/>
      <c r="Q627" s="80"/>
      <c r="BB627" s="496"/>
    </row>
    <row r="628" s="420" customFormat="true" ht="25.15" customHeight="true" x14ac:dyDescent="0.2">
      <c r="A628" s="496"/>
      <c r="B628" s="496"/>
      <c r="C628" s="900" t="s">
        <v>598</v>
      </c>
      <c r="D628" s="899"/>
      <c r="E628" s="45">
        <v>8.8149224081184117E-3</v>
      </c>
      <c r="F628" s="80"/>
      <c r="G628" s="80"/>
      <c r="H628" s="898"/>
      <c r="I628" s="898"/>
      <c r="J628" s="80"/>
      <c r="K628" s="80"/>
      <c r="L628" s="80"/>
      <c r="M628" s="899" t="s">
        <v>377</v>
      </c>
      <c r="N628" s="899"/>
      <c r="O628" s="43">
        <v>1.7334573046930667E-2</v>
      </c>
      <c r="P628" s="80"/>
      <c r="Q628" s="80"/>
      <c r="BB628" s="496"/>
    </row>
    <row r="629" s="420" customFormat="true" ht="25.15" customHeight="true" x14ac:dyDescent="0.2">
      <c r="A629" s="496"/>
      <c r="B629" s="496"/>
      <c r="C629" s="900" t="s">
        <v>651</v>
      </c>
      <c r="D629" s="899"/>
      <c r="E629" s="45">
        <v>-1.3119245516887037E-3</v>
      </c>
      <c r="F629" s="80"/>
      <c r="G629" s="80"/>
      <c r="H629" s="898"/>
      <c r="I629" s="898"/>
      <c r="J629" s="80"/>
      <c r="K629" s="80"/>
      <c r="L629" s="80"/>
      <c r="M629" s="899" t="s">
        <v>359</v>
      </c>
      <c r="N629" s="899"/>
      <c r="O629" s="43">
        <v>1.7272478653462337E-2</v>
      </c>
      <c r="P629" s="80"/>
      <c r="Q629" s="80"/>
      <c r="BB629" s="496"/>
    </row>
    <row r="630" s="420" customFormat="true" ht="25.15" customHeight="true" x14ac:dyDescent="0.2">
      <c r="A630" s="496"/>
      <c r="B630" s="496"/>
      <c r="C630" s="900" t="s">
        <v>616</v>
      </c>
      <c r="D630" s="899"/>
      <c r="E630" s="45">
        <v>-4.7941180181644569E-3</v>
      </c>
      <c r="F630" s="80"/>
      <c r="G630" s="80"/>
      <c r="H630" s="899" t="s">
        <v>259</v>
      </c>
      <c r="I630" s="899"/>
      <c r="J630" s="899"/>
      <c r="K630" s="899"/>
      <c r="L630" s="899"/>
      <c r="M630" s="899" t="s">
        <v>588</v>
      </c>
      <c r="N630" s="899"/>
      <c r="O630" s="43">
        <v>4.769311026870178E-2</v>
      </c>
      <c r="P630" s="80"/>
      <c r="Q630" s="80"/>
      <c r="BB630" s="496"/>
    </row>
    <row r="631" s="420" customFormat="true" ht="25.15" customHeight="true" x14ac:dyDescent="0.2">
      <c r="A631" s="496"/>
      <c r="B631" s="496"/>
      <c r="C631" s="900" t="s">
        <v>613</v>
      </c>
      <c r="D631" s="899"/>
      <c r="E631" s="45">
        <v>-2.9556092430496356E-3</v>
      </c>
      <c r="F631" s="80"/>
      <c r="G631" s="80"/>
      <c r="H631" s="899" t="s">
        <v>218</v>
      </c>
      <c r="I631" s="899"/>
      <c r="J631" s="906" t="s">
        <v>260</v>
      </c>
      <c r="K631" s="907"/>
      <c r="L631" s="908"/>
      <c r="M631" s="899" t="s">
        <v>383</v>
      </c>
      <c r="N631" s="899"/>
      <c r="O631" s="43">
        <v>2.3095145872980064E-2</v>
      </c>
      <c r="P631" s="80"/>
      <c r="Q631" s="80"/>
      <c r="BB631" s="496"/>
    </row>
    <row r="632" s="420" customFormat="true" ht="25.15" customHeight="true" x14ac:dyDescent="0.2">
      <c r="A632" s="496"/>
      <c r="B632" s="496"/>
      <c r="C632" s="900" t="s">
        <v>617</v>
      </c>
      <c r="D632" s="899"/>
      <c r="E632" s="45">
        <v>-4.7748240105480958E-3</v>
      </c>
      <c r="F632" s="80"/>
      <c r="G632" s="80"/>
      <c r="H632" s="899"/>
      <c r="I632" s="899"/>
      <c r="J632" s="27" t="s">
        <v>202</v>
      </c>
      <c r="K632" s="26" t="s">
        <v>261</v>
      </c>
      <c r="L632" s="25" t="s">
        <v>262</v>
      </c>
      <c r="M632" s="899" t="s">
        <v>380</v>
      </c>
      <c r="N632" s="899"/>
      <c r="O632" s="43">
        <v>1.1272682417806577E-2</v>
      </c>
      <c r="P632" s="80"/>
      <c r="Q632" s="80"/>
      <c r="BB632" s="496"/>
    </row>
    <row r="633" s="420" customFormat="true" ht="25.15" customHeight="true" x14ac:dyDescent="0.2">
      <c r="A633" s="496"/>
      <c r="B633" s="496"/>
      <c r="C633" s="900" t="s">
        <v>625</v>
      </c>
      <c r="D633" s="899"/>
      <c r="E633" s="45">
        <v>4.0017208106079361E-3</v>
      </c>
      <c r="F633" s="80"/>
      <c r="G633" s="80"/>
      <c r="H633" s="899" t="s">
        <v>219</v>
      </c>
      <c r="I633" s="899"/>
      <c r="J633" s="24">
        <v>10.156644642132505</v>
      </c>
      <c r="K633" s="23">
        <v>9.2333133110295513</v>
      </c>
      <c r="L633" s="22">
        <v>9.2333133110295513</v>
      </c>
      <c r="M633" s="899" t="s">
        <v>378</v>
      </c>
      <c r="N633" s="899"/>
      <c r="O633" s="43">
        <v>2.970620518075923E-2</v>
      </c>
      <c r="P633" s="80"/>
      <c r="Q633" s="80"/>
      <c r="BB633" s="496"/>
    </row>
    <row r="634" s="420" customFormat="true" ht="25.15" customHeight="true" x14ac:dyDescent="0.2">
      <c r="A634" s="496"/>
      <c r="B634" s="496"/>
      <c r="C634" s="900" t="s">
        <v>611</v>
      </c>
      <c r="D634" s="899"/>
      <c r="E634" s="45">
        <v>-5.686158681375922E-3</v>
      </c>
      <c r="F634" s="80"/>
      <c r="G634" s="80"/>
      <c r="H634" s="898"/>
      <c r="I634" s="898"/>
      <c r="J634" s="80"/>
      <c r="K634" s="80"/>
      <c r="L634" s="80"/>
      <c r="M634" s="899" t="s">
        <v>535</v>
      </c>
      <c r="N634" s="899"/>
      <c r="O634" s="43">
        <v>0.20928553206555939</v>
      </c>
      <c r="P634" s="80"/>
      <c r="Q634" s="80"/>
      <c r="BB634" s="496"/>
    </row>
    <row r="635" s="420" customFormat="true" ht="25.15" customHeight="true" x14ac:dyDescent="0.2">
      <c r="A635" s="496"/>
      <c r="B635" s="496"/>
      <c r="C635" s="900" t="s">
        <v>635</v>
      </c>
      <c r="D635" s="899"/>
      <c r="E635" s="45">
        <v>-1.9242302269846137E-3</v>
      </c>
      <c r="F635" s="80"/>
      <c r="G635" s="80"/>
      <c r="H635" s="898"/>
      <c r="I635" s="898"/>
      <c r="J635" s="80"/>
      <c r="K635" s="80"/>
      <c r="L635" s="80"/>
      <c r="M635" s="899" t="s">
        <v>356</v>
      </c>
      <c r="N635" s="899"/>
      <c r="O635" s="43">
        <v>0.10735157394343911</v>
      </c>
      <c r="P635" s="80"/>
      <c r="Q635" s="80"/>
      <c r="BB635" s="496"/>
    </row>
    <row r="636" s="420" customFormat="true" ht="25.15" customHeight="true" x14ac:dyDescent="0.2">
      <c r="A636" s="496"/>
      <c r="B636" s="496"/>
      <c r="C636" s="900" t="s">
        <v>649</v>
      </c>
      <c r="D636" s="899"/>
      <c r="E636" s="45">
        <v>-8.3080312530835383E-4</v>
      </c>
      <c r="F636" s="80"/>
      <c r="G636" s="80"/>
      <c r="H636" s="899" t="s">
        <v>263</v>
      </c>
      <c r="I636" s="899"/>
      <c r="J636" s="899"/>
      <c r="K636" s="80"/>
      <c r="L636" s="80"/>
      <c r="M636" s="899" t="s">
        <v>344</v>
      </c>
      <c r="N636" s="899"/>
      <c r="O636" s="43">
        <v>7.4615419443414585E-2</v>
      </c>
      <c r="P636" s="80"/>
      <c r="Q636" s="80"/>
      <c r="BB636" s="496"/>
    </row>
    <row r="637" s="420" customFormat="true" ht="25.15" customHeight="true" x14ac:dyDescent="0.2">
      <c r="A637" s="496"/>
      <c r="B637" s="496"/>
      <c r="C637" s="900" t="s">
        <v>555</v>
      </c>
      <c r="D637" s="899"/>
      <c r="E637" s="45">
        <v>4.52611528842616E-2</v>
      </c>
      <c r="F637" s="80"/>
      <c r="G637" s="80"/>
      <c r="H637" s="899" t="s">
        <v>206</v>
      </c>
      <c r="I637" s="899"/>
      <c r="J637" s="53" t="s">
        <v>218</v>
      </c>
      <c r="K637" s="80"/>
      <c r="L637" s="80"/>
      <c r="M637" s="899" t="s">
        <v>368</v>
      </c>
      <c r="N637" s="899"/>
      <c r="O637" s="43">
        <v>3.0194073031319275E-2</v>
      </c>
      <c r="P637" s="80"/>
      <c r="Q637" s="80"/>
      <c r="BB637" s="496"/>
    </row>
    <row r="638" s="420" customFormat="true" ht="25.15" customHeight="true" x14ac:dyDescent="0.2">
      <c r="A638" s="496"/>
      <c r="B638" s="496"/>
      <c r="C638" s="900" t="s">
        <v>591</v>
      </c>
      <c r="D638" s="899"/>
      <c r="E638" s="45">
        <v>1.367918749961426E-2</v>
      </c>
      <c r="F638" s="80"/>
      <c r="G638" s="80"/>
      <c r="H638" s="899"/>
      <c r="I638" s="899"/>
      <c r="J638" s="50" t="s">
        <v>219</v>
      </c>
      <c r="K638" s="80"/>
      <c r="L638" s="80"/>
      <c r="M638" s="899" t="s">
        <v>545</v>
      </c>
      <c r="N638" s="899"/>
      <c r="O638" s="43">
        <v>0.14139073388454798</v>
      </c>
      <c r="P638" s="80"/>
      <c r="Q638" s="80"/>
      <c r="BB638" s="496"/>
    </row>
    <row r="639" s="420" customFormat="true" ht="25.15" customHeight="true" x14ac:dyDescent="0.2">
      <c r="A639" s="496"/>
      <c r="B639" s="496"/>
      <c r="C639" s="900" t="s">
        <v>568</v>
      </c>
      <c r="D639" s="899"/>
      <c r="E639" s="45">
        <v>-2.7809260103306969E-2</v>
      </c>
      <c r="F639" s="80"/>
      <c r="G639" s="80"/>
      <c r="H639" s="899" t="s">
        <v>251</v>
      </c>
      <c r="I639" s="899"/>
      <c r="J639" s="47">
        <v>-2.0486798920683769E-2</v>
      </c>
      <c r="K639" s="80"/>
      <c r="L639" s="80"/>
      <c r="M639" s="899" t="s">
        <v>365</v>
      </c>
      <c r="N639" s="899"/>
      <c r="O639" s="43">
        <v>6.9908789972133539E-2</v>
      </c>
      <c r="P639" s="80"/>
      <c r="Q639" s="80"/>
      <c r="BB639" s="496"/>
    </row>
    <row r="640" s="420" customFormat="true" ht="25.15" customHeight="true" x14ac:dyDescent="0.2">
      <c r="A640" s="496"/>
      <c r="B640" s="496"/>
      <c r="C640" s="900" t="s">
        <v>585</v>
      </c>
      <c r="D640" s="899"/>
      <c r="E640" s="45">
        <v>2.004323214933447E-2</v>
      </c>
      <c r="F640" s="80"/>
      <c r="G640" s="80"/>
      <c r="H640" s="899" t="s">
        <v>543</v>
      </c>
      <c r="I640" s="899"/>
      <c r="J640" s="44">
        <v>-5.804781048980534E-2</v>
      </c>
      <c r="K640" s="80"/>
      <c r="L640" s="80"/>
      <c r="M640" s="899" t="s">
        <v>369</v>
      </c>
      <c r="N640" s="899"/>
      <c r="O640" s="43">
        <v>3.570497777851267E-2</v>
      </c>
      <c r="P640" s="80"/>
      <c r="Q640" s="80"/>
      <c r="BB640" s="496"/>
    </row>
    <row r="641" s="420" customFormat="true" ht="25.15" customHeight="true" x14ac:dyDescent="0.2">
      <c r="A641" s="496"/>
      <c r="B641" s="496"/>
      <c r="C641" s="900" t="s">
        <v>634</v>
      </c>
      <c r="D641" s="899"/>
      <c r="E641" s="45">
        <v>-1.9442418219386588E-3</v>
      </c>
      <c r="F641" s="80"/>
      <c r="G641" s="80"/>
      <c r="H641" s="899" t="s">
        <v>640</v>
      </c>
      <c r="I641" s="899"/>
      <c r="J641" s="44">
        <v>-3.783775762711663E-3</v>
      </c>
      <c r="K641" s="80"/>
      <c r="L641" s="80"/>
      <c r="M641" s="899" t="s">
        <v>371</v>
      </c>
      <c r="N641" s="899"/>
      <c r="O641" s="43">
        <v>3.830553428612516E-2</v>
      </c>
      <c r="P641" s="80"/>
      <c r="Q641" s="80"/>
      <c r="BB641" s="496"/>
    </row>
    <row r="642" s="420" customFormat="true" ht="25.15" customHeight="true" x14ac:dyDescent="0.2">
      <c r="A642" s="496"/>
      <c r="B642" s="496"/>
      <c r="C642" s="900" t="s">
        <v>605</v>
      </c>
      <c r="D642" s="899"/>
      <c r="E642" s="45">
        <v>7.0477348648309759E-3</v>
      </c>
      <c r="F642" s="80"/>
      <c r="G642" s="80"/>
      <c r="H642" s="899" t="s">
        <v>646</v>
      </c>
      <c r="I642" s="899"/>
      <c r="J642" s="44">
        <v>-3.1989311325515564E-3</v>
      </c>
      <c r="K642" s="80"/>
      <c r="L642" s="80"/>
      <c r="M642" s="899" t="s">
        <v>551</v>
      </c>
      <c r="N642" s="899"/>
      <c r="O642" s="43">
        <v>0.11948848250080994</v>
      </c>
      <c r="P642" s="80"/>
      <c r="Q642" s="80"/>
      <c r="BB642" s="496"/>
    </row>
    <row r="643" s="420" customFormat="true" ht="25.15" customHeight="true" x14ac:dyDescent="0.2">
      <c r="A643" s="496"/>
      <c r="B643" s="496"/>
      <c r="C643" s="900" t="s">
        <v>341</v>
      </c>
      <c r="D643" s="899"/>
      <c r="E643" s="45">
        <v>4.0652606987058436E-2</v>
      </c>
      <c r="F643" s="80"/>
      <c r="G643" s="80"/>
      <c r="H643" s="899" t="s">
        <v>633</v>
      </c>
      <c r="I643" s="899"/>
      <c r="J643" s="44">
        <v>-2.1075282433392858E-3</v>
      </c>
      <c r="K643" s="80"/>
      <c r="L643" s="80"/>
      <c r="M643" s="899" t="s">
        <v>593</v>
      </c>
      <c r="N643" s="899"/>
      <c r="O643" s="43">
        <v>4.1123814033043438E-2</v>
      </c>
      <c r="P643" s="80"/>
      <c r="Q643" s="80"/>
      <c r="BB643" s="496"/>
    </row>
    <row r="644" s="420" customFormat="true" ht="25.15" customHeight="true" x14ac:dyDescent="0.2">
      <c r="A644" s="496"/>
      <c r="B644" s="496"/>
      <c r="C644" s="900" t="s">
        <v>562</v>
      </c>
      <c r="D644" s="899"/>
      <c r="E644" s="45">
        <v>3.3506078843890466E-2</v>
      </c>
      <c r="F644" s="80"/>
      <c r="G644" s="80"/>
      <c r="H644" s="899" t="s">
        <v>627</v>
      </c>
      <c r="I644" s="899"/>
      <c r="J644" s="44">
        <v>4.1942397520590121E-3</v>
      </c>
      <c r="K644" s="80"/>
      <c r="L644" s="80"/>
      <c r="M644" s="899" t="s">
        <v>609</v>
      </c>
      <c r="N644" s="899"/>
      <c r="O644" s="43">
        <v>2.7686403432341217E-2</v>
      </c>
      <c r="P644" s="80"/>
      <c r="Q644" s="80"/>
      <c r="BB644" s="496"/>
    </row>
    <row r="645" s="420" customFormat="true" ht="25.15" customHeight="true" x14ac:dyDescent="0.2">
      <c r="A645" s="496"/>
      <c r="B645" s="496"/>
      <c r="C645" s="900" t="s">
        <v>549</v>
      </c>
      <c r="D645" s="899"/>
      <c r="E645" s="45">
        <v>5.2244328737325867E-2</v>
      </c>
      <c r="F645" s="80"/>
      <c r="G645" s="80"/>
      <c r="H645" s="899" t="s">
        <v>578</v>
      </c>
      <c r="I645" s="899"/>
      <c r="J645" s="44">
        <v>2.4609546137522201E-2</v>
      </c>
      <c r="K645" s="80"/>
      <c r="L645" s="80"/>
      <c r="M645" s="899" t="s">
        <v>579</v>
      </c>
      <c r="N645" s="899"/>
      <c r="O645" s="43">
        <v>5.4186598873386178E-2</v>
      </c>
      <c r="P645" s="80"/>
      <c r="Q645" s="80"/>
      <c r="BB645" s="496"/>
    </row>
    <row r="646" s="420" customFormat="true" ht="25.15" customHeight="true" x14ac:dyDescent="0.2">
      <c r="A646" s="496"/>
      <c r="B646" s="496"/>
      <c r="C646" s="900" t="s">
        <v>580</v>
      </c>
      <c r="D646" s="899"/>
      <c r="E646" s="45">
        <v>2.0389953476461057E-2</v>
      </c>
      <c r="F646" s="80"/>
      <c r="G646" s="80"/>
      <c r="H646" s="899" t="s">
        <v>539</v>
      </c>
      <c r="I646" s="899"/>
      <c r="J646" s="44">
        <v>5.3131875773975649E-2</v>
      </c>
      <c r="K646" s="80"/>
      <c r="L646" s="80"/>
      <c r="M646" s="899" t="s">
        <v>538</v>
      </c>
      <c r="N646" s="899"/>
      <c r="O646" s="43">
        <v>0.19074134903431622</v>
      </c>
      <c r="P646" s="80"/>
      <c r="Q646" s="80"/>
      <c r="BB646" s="496"/>
    </row>
    <row r="647" s="420" customFormat="true" ht="25.15" customHeight="true" x14ac:dyDescent="0.2">
      <c r="A647" s="496"/>
      <c r="B647" s="496"/>
      <c r="C647" s="900" t="s">
        <v>556</v>
      </c>
      <c r="D647" s="899"/>
      <c r="E647" s="45">
        <v>3.6576819567465439E-2</v>
      </c>
      <c r="F647" s="80"/>
      <c r="G647" s="80"/>
      <c r="H647" s="899" t="s">
        <v>624</v>
      </c>
      <c r="I647" s="899"/>
      <c r="J647" s="44">
        <v>4.7575179533655898E-3</v>
      </c>
      <c r="K647" s="80"/>
      <c r="L647" s="80"/>
      <c r="M647" s="899" t="s">
        <v>362</v>
      </c>
      <c r="N647" s="899"/>
      <c r="O647" s="43">
        <v>6.2518120428061041E-2</v>
      </c>
      <c r="P647" s="80"/>
      <c r="Q647" s="80"/>
      <c r="BB647" s="496"/>
    </row>
    <row r="648" s="420" customFormat="true" ht="25.15" customHeight="true" x14ac:dyDescent="0.2">
      <c r="A648" s="496"/>
      <c r="B648" s="496"/>
      <c r="C648" s="900" t="s">
        <v>534</v>
      </c>
      <c r="D648" s="899"/>
      <c r="E648" s="45">
        <v>7.2489194746863869E-2</v>
      </c>
      <c r="F648" s="80"/>
      <c r="G648" s="80"/>
      <c r="H648" s="899" t="s">
        <v>641</v>
      </c>
      <c r="I648" s="899"/>
      <c r="J648" s="44">
        <v>-2.9127411534884589E-3</v>
      </c>
      <c r="K648" s="80"/>
      <c r="L648" s="80"/>
      <c r="M648" s="899" t="s">
        <v>351</v>
      </c>
      <c r="N648" s="899"/>
      <c r="O648" s="43">
        <v>8.3171162350423836E-2</v>
      </c>
      <c r="P648" s="80"/>
      <c r="Q648" s="80"/>
      <c r="BB648" s="496"/>
    </row>
    <row r="649" s="420" customFormat="true" ht="25.15" customHeight="true" x14ac:dyDescent="0.2">
      <c r="A649" s="496"/>
      <c r="B649" s="496"/>
      <c r="C649" s="900" t="s">
        <v>595</v>
      </c>
      <c r="D649" s="899"/>
      <c r="E649" s="45">
        <v>1.0191995500040883E-2</v>
      </c>
      <c r="F649" s="80"/>
      <c r="G649" s="80"/>
      <c r="H649" s="899" t="s">
        <v>587</v>
      </c>
      <c r="I649" s="899"/>
      <c r="J649" s="44">
        <v>-1.8694765764710967E-2</v>
      </c>
      <c r="K649" s="80"/>
      <c r="L649" s="80"/>
      <c r="M649" s="899" t="s">
        <v>354</v>
      </c>
      <c r="N649" s="899"/>
      <c r="O649" s="43">
        <v>3.6253224302854457E-2</v>
      </c>
      <c r="P649" s="80"/>
      <c r="Q649" s="80"/>
      <c r="BB649" s="496"/>
    </row>
    <row r="650" s="420" customFormat="true" ht="25.15" customHeight="true" x14ac:dyDescent="0.2">
      <c r="A650" s="496"/>
      <c r="B650" s="496"/>
      <c r="C650" s="900" t="s">
        <v>537</v>
      </c>
      <c r="D650" s="899"/>
      <c r="E650" s="45">
        <v>-6.6819553087320224E-2</v>
      </c>
      <c r="F650" s="80"/>
      <c r="G650" s="80"/>
      <c r="H650" s="899" t="s">
        <v>567</v>
      </c>
      <c r="I650" s="899"/>
      <c r="J650" s="44">
        <v>-3.2707099497197398E-2</v>
      </c>
      <c r="K650" s="80"/>
      <c r="L650" s="80"/>
      <c r="M650" s="899" t="s">
        <v>610</v>
      </c>
      <c r="N650" s="899"/>
      <c r="O650" s="43">
        <v>2.4896973711623895E-2</v>
      </c>
      <c r="P650" s="80"/>
      <c r="Q650" s="80"/>
      <c r="BB650" s="496"/>
    </row>
    <row r="651" s="420" customFormat="true" ht="25.15" customHeight="true" x14ac:dyDescent="0.2">
      <c r="A651" s="496"/>
      <c r="B651" s="496"/>
      <c r="C651" s="900" t="s">
        <v>327</v>
      </c>
      <c r="D651" s="899"/>
      <c r="E651" s="45">
        <v>7.2646190051970302E-2</v>
      </c>
      <c r="F651" s="80"/>
      <c r="G651" s="80"/>
      <c r="H651" s="899" t="s">
        <v>622</v>
      </c>
      <c r="I651" s="899"/>
      <c r="J651" s="44">
        <v>-4.5310077821077615E-3</v>
      </c>
      <c r="K651" s="80"/>
      <c r="L651" s="80"/>
      <c r="M651" s="899" t="s">
        <v>647</v>
      </c>
      <c r="N651" s="899"/>
      <c r="O651" s="43">
        <v>6.3066438300420496E-3</v>
      </c>
      <c r="P651" s="80"/>
      <c r="Q651" s="80"/>
      <c r="BB651" s="496"/>
    </row>
    <row r="652" s="420" customFormat="true" ht="25.15" customHeight="true" x14ac:dyDescent="0.2">
      <c r="A652" s="496"/>
      <c r="B652" s="496"/>
      <c r="C652" s="900" t="s">
        <v>542</v>
      </c>
      <c r="D652" s="899"/>
      <c r="E652" s="45">
        <v>4.5093017549312532E-2</v>
      </c>
      <c r="F652" s="80"/>
      <c r="G652" s="80"/>
      <c r="H652" s="899" t="s">
        <v>575</v>
      </c>
      <c r="I652" s="899"/>
      <c r="J652" s="44">
        <v>-2.4820382256001982E-2</v>
      </c>
      <c r="K652" s="80"/>
      <c r="L652" s="80"/>
      <c r="M652" s="899" t="s">
        <v>660</v>
      </c>
      <c r="N652" s="899"/>
      <c r="O652" s="43">
        <v>4.9458432341819526E-3</v>
      </c>
      <c r="P652" s="80"/>
      <c r="Q652" s="80"/>
      <c r="BB652" s="496"/>
    </row>
    <row r="653" s="420" customFormat="true" ht="25.15" customHeight="true" x14ac:dyDescent="0.2">
      <c r="A653" s="496"/>
      <c r="B653" s="496"/>
      <c r="C653" s="900" t="s">
        <v>541</v>
      </c>
      <c r="D653" s="899"/>
      <c r="E653" s="45">
        <v>5.8548580373544587E-2</v>
      </c>
      <c r="F653" s="80"/>
      <c r="G653" s="80"/>
      <c r="H653" s="899" t="s">
        <v>644</v>
      </c>
      <c r="I653" s="899"/>
      <c r="J653" s="44">
        <v>7.7510352193034472E-4</v>
      </c>
      <c r="K653" s="80"/>
      <c r="L653" s="80"/>
      <c r="M653" s="899" t="s">
        <v>629</v>
      </c>
      <c r="N653" s="899"/>
      <c r="O653" s="43">
        <v>1.423586227807741E-2</v>
      </c>
      <c r="P653" s="80"/>
      <c r="Q653" s="80"/>
      <c r="BB653" s="496"/>
    </row>
    <row r="654" s="420" customFormat="true" ht="25.15" customHeight="true" x14ac:dyDescent="0.2">
      <c r="A654" s="496"/>
      <c r="B654" s="496"/>
      <c r="C654" s="900" t="s">
        <v>321</v>
      </c>
      <c r="D654" s="899"/>
      <c r="E654" s="45">
        <v>6.4411430264403796E-2</v>
      </c>
      <c r="F654" s="80"/>
      <c r="G654" s="80"/>
      <c r="H654" s="899" t="s">
        <v>656</v>
      </c>
      <c r="I654" s="899"/>
      <c r="J654" s="44">
        <v>2.5860282293950466E-3</v>
      </c>
      <c r="K654" s="80"/>
      <c r="L654" s="80"/>
      <c r="M654" s="899" t="s">
        <v>558</v>
      </c>
      <c r="N654" s="899"/>
      <c r="O654" s="43">
        <v>8.9458522219834649E-2</v>
      </c>
      <c r="P654" s="80"/>
      <c r="Q654" s="80"/>
      <c r="BB654" s="496"/>
    </row>
    <row r="655" s="420" customFormat="true" ht="25.15" customHeight="true" x14ac:dyDescent="0.2">
      <c r="A655" s="496"/>
      <c r="B655" s="496"/>
      <c r="C655" s="900" t="s">
        <v>533</v>
      </c>
      <c r="D655" s="899"/>
      <c r="E655" s="45">
        <v>6.566572472266019E-2</v>
      </c>
      <c r="F655" s="80"/>
      <c r="G655" s="80"/>
      <c r="H655" s="899" t="s">
        <v>546</v>
      </c>
      <c r="I655" s="899"/>
      <c r="J655" s="44">
        <v>4.5785817516511645E-2</v>
      </c>
      <c r="K655" s="80"/>
      <c r="L655" s="80"/>
      <c r="M655" s="899" t="s">
        <v>563</v>
      </c>
      <c r="N655" s="899"/>
      <c r="O655" s="43">
        <v>7.5675124443948263E-2</v>
      </c>
      <c r="P655" s="80"/>
      <c r="Q655" s="80"/>
      <c r="BB655" s="496"/>
    </row>
    <row r="656" s="420" customFormat="true" ht="25.15" customHeight="true" x14ac:dyDescent="0.2">
      <c r="A656" s="496"/>
      <c r="B656" s="496"/>
      <c r="C656" s="900" t="s">
        <v>571</v>
      </c>
      <c r="D656" s="899"/>
      <c r="E656" s="45">
        <v>2.7725522617362171E-2</v>
      </c>
      <c r="F656" s="80"/>
      <c r="G656" s="80"/>
      <c r="H656" s="899" t="s">
        <v>630</v>
      </c>
      <c r="I656" s="899"/>
      <c r="J656" s="44">
        <v>3.5463272647160353E-3</v>
      </c>
      <c r="K656" s="80"/>
      <c r="L656" s="80"/>
      <c r="M656" s="899" t="s">
        <v>652</v>
      </c>
      <c r="N656" s="899"/>
      <c r="O656" s="43">
        <v>5.4368040440454122E-3</v>
      </c>
      <c r="P656" s="80"/>
      <c r="Q656" s="80"/>
      <c r="BB656" s="496"/>
    </row>
    <row r="657" s="420" customFormat="true" ht="25.15" customHeight="true" x14ac:dyDescent="0.2">
      <c r="A657" s="496"/>
      <c r="B657" s="496"/>
      <c r="C657" s="900" t="s">
        <v>570</v>
      </c>
      <c r="D657" s="899"/>
      <c r="E657" s="45">
        <v>2.7965267071644092E-2</v>
      </c>
      <c r="F657" s="80"/>
      <c r="G657" s="80"/>
      <c r="H657" s="899" t="s">
        <v>628</v>
      </c>
      <c r="I657" s="899"/>
      <c r="J657" s="44">
        <v>5.9097364237160476E-4</v>
      </c>
      <c r="K657" s="80"/>
      <c r="L657" s="80"/>
      <c r="M657" s="899" t="s">
        <v>631</v>
      </c>
      <c r="N657" s="899"/>
      <c r="O657" s="43">
        <v>1.3630623167806836E-2</v>
      </c>
      <c r="P657" s="80"/>
      <c r="Q657" s="80"/>
      <c r="BB657" s="496"/>
    </row>
    <row r="658" s="420" customFormat="true" ht="25.15" customHeight="true" x14ac:dyDescent="0.2">
      <c r="A658" s="496"/>
      <c r="B658" s="496"/>
      <c r="C658" s="900" t="s">
        <v>536</v>
      </c>
      <c r="D658" s="899"/>
      <c r="E658" s="45">
        <v>6.7097097766857794E-2</v>
      </c>
      <c r="F658" s="80"/>
      <c r="G658" s="80"/>
      <c r="H658" s="899" t="s">
        <v>615</v>
      </c>
      <c r="I658" s="899"/>
      <c r="J658" s="44">
        <v>4.748464800984383E-3</v>
      </c>
      <c r="K658" s="80"/>
      <c r="L658" s="80"/>
      <c r="M658" s="899" t="s">
        <v>586</v>
      </c>
      <c r="N658" s="899"/>
      <c r="O658" s="43">
        <v>4.9980153625681881E-2</v>
      </c>
      <c r="P658" s="80"/>
      <c r="Q658" s="80"/>
      <c r="BB658" s="496"/>
    </row>
    <row r="659" s="420" customFormat="true" ht="25.15" customHeight="true" x14ac:dyDescent="0.2">
      <c r="A659" s="496"/>
      <c r="B659" s="496"/>
      <c r="C659" s="900" t="s">
        <v>557</v>
      </c>
      <c r="D659" s="899"/>
      <c r="E659" s="45">
        <v>3.385092366094751E-2</v>
      </c>
      <c r="F659" s="80"/>
      <c r="G659" s="80"/>
      <c r="H659" s="899" t="s">
        <v>598</v>
      </c>
      <c r="I659" s="899"/>
      <c r="J659" s="44">
        <v>7.2222438608945559E-3</v>
      </c>
      <c r="K659" s="80"/>
      <c r="L659" s="80"/>
      <c r="M659" s="899" t="s">
        <v>657</v>
      </c>
      <c r="N659" s="899"/>
      <c r="O659" s="43">
        <v>5.1027915571408835E-3</v>
      </c>
      <c r="P659" s="80"/>
      <c r="Q659" s="80"/>
      <c r="BB659" s="496"/>
    </row>
    <row r="660" s="420" customFormat="true" ht="25.15" customHeight="true" x14ac:dyDescent="0.2">
      <c r="A660" s="496"/>
      <c r="B660" s="496"/>
      <c r="C660" s="900" t="s">
        <v>582</v>
      </c>
      <c r="D660" s="899"/>
      <c r="E660" s="45">
        <v>2.0251452272115805E-2</v>
      </c>
      <c r="F660" s="80"/>
      <c r="G660" s="80"/>
      <c r="H660" s="899" t="s">
        <v>651</v>
      </c>
      <c r="I660" s="899"/>
      <c r="J660" s="44">
        <v>-2.4752747080407497E-3</v>
      </c>
      <c r="K660" s="80"/>
      <c r="L660" s="80"/>
      <c r="M660" s="899" t="s">
        <v>584</v>
      </c>
      <c r="N660" s="899"/>
      <c r="O660" s="43">
        <v>5.0421313589897931E-2</v>
      </c>
      <c r="P660" s="80"/>
      <c r="Q660" s="80"/>
      <c r="BB660" s="496"/>
    </row>
    <row r="661" s="420" customFormat="true" ht="25.15" customHeight="true" x14ac:dyDescent="0.2">
      <c r="A661" s="496"/>
      <c r="B661" s="496"/>
      <c r="C661" s="900" t="s">
        <v>589</v>
      </c>
      <c r="D661" s="899"/>
      <c r="E661" s="45">
        <v>1.52643460409054E-2</v>
      </c>
      <c r="F661" s="80"/>
      <c r="G661" s="80"/>
      <c r="H661" s="899" t="s">
        <v>616</v>
      </c>
      <c r="I661" s="899"/>
      <c r="J661" s="44">
        <v>-3.0167367059485304E-3</v>
      </c>
      <c r="K661" s="80"/>
      <c r="L661" s="80"/>
      <c r="M661" s="899" t="s">
        <v>560</v>
      </c>
      <c r="N661" s="899"/>
      <c r="O661" s="43">
        <v>8.308443583959256E-2</v>
      </c>
      <c r="P661" s="80"/>
      <c r="Q661" s="80"/>
      <c r="BB661" s="496"/>
    </row>
    <row r="662" s="420" customFormat="true" ht="25.15" customHeight="true" x14ac:dyDescent="0.2">
      <c r="A662" s="496"/>
      <c r="B662" s="496"/>
      <c r="C662" s="900" t="s">
        <v>559</v>
      </c>
      <c r="D662" s="899"/>
      <c r="E662" s="45">
        <v>3.1833716778521308E-2</v>
      </c>
      <c r="F662" s="80"/>
      <c r="G662" s="80"/>
      <c r="H662" s="899" t="s">
        <v>613</v>
      </c>
      <c r="I662" s="899"/>
      <c r="J662" s="44">
        <v>-6.4638772948446797E-3</v>
      </c>
      <c r="K662" s="80"/>
      <c r="L662" s="80"/>
      <c r="M662" s="899" t="s">
        <v>643</v>
      </c>
      <c r="N662" s="899"/>
      <c r="O662" s="43">
        <v>1.0773322076032361E-2</v>
      </c>
      <c r="P662" s="80"/>
      <c r="Q662" s="80"/>
      <c r="BB662" s="496"/>
    </row>
    <row r="663" s="420" customFormat="true" ht="25.15" customHeight="true" x14ac:dyDescent="0.2">
      <c r="A663" s="496"/>
      <c r="B663" s="496"/>
      <c r="C663" s="900" t="s">
        <v>599</v>
      </c>
      <c r="D663" s="899"/>
      <c r="E663" s="45">
        <v>8.7646177347069122E-3</v>
      </c>
      <c r="F663" s="80"/>
      <c r="G663" s="80"/>
      <c r="H663" s="899" t="s">
        <v>617</v>
      </c>
      <c r="I663" s="899"/>
      <c r="J663" s="44">
        <v>-4.5821716447715074E-3</v>
      </c>
      <c r="K663" s="80"/>
      <c r="L663" s="80"/>
      <c r="M663" s="899" t="s">
        <v>566</v>
      </c>
      <c r="N663" s="899"/>
      <c r="O663" s="43">
        <v>7.4980863830995101E-2</v>
      </c>
      <c r="P663" s="80"/>
      <c r="Q663" s="80"/>
      <c r="BB663" s="496"/>
    </row>
    <row r="664" s="420" customFormat="true" ht="25.15" customHeight="true" x14ac:dyDescent="0.2">
      <c r="A664" s="496"/>
      <c r="B664" s="496"/>
      <c r="C664" s="900" t="s">
        <v>608</v>
      </c>
      <c r="D664" s="899"/>
      <c r="E664" s="45">
        <v>5.2278001792835848E-3</v>
      </c>
      <c r="F664" s="80"/>
      <c r="G664" s="80"/>
      <c r="H664" s="899" t="s">
        <v>611</v>
      </c>
      <c r="I664" s="899"/>
      <c r="J664" s="44">
        <v>-7.1689895533124503E-3</v>
      </c>
      <c r="K664" s="80"/>
      <c r="L664" s="80"/>
      <c r="M664" s="899" t="s">
        <v>572</v>
      </c>
      <c r="N664" s="899"/>
      <c r="O664" s="43">
        <v>6.7196794454221179E-2</v>
      </c>
      <c r="P664" s="80"/>
      <c r="Q664" s="80"/>
      <c r="BB664" s="496"/>
    </row>
    <row r="665" s="420" customFormat="true" ht="25.15" customHeight="true" x14ac:dyDescent="0.2">
      <c r="A665" s="496"/>
      <c r="B665" s="496"/>
      <c r="C665" s="900" t="s">
        <v>607</v>
      </c>
      <c r="D665" s="899"/>
      <c r="E665" s="45">
        <v>6.3595574289779773E-3</v>
      </c>
      <c r="F665" s="80"/>
      <c r="G665" s="80"/>
      <c r="H665" s="899" t="s">
        <v>663</v>
      </c>
      <c r="I665" s="899"/>
      <c r="J665" s="44">
        <v>-2.4183044040596751E-3</v>
      </c>
      <c r="K665" s="80"/>
      <c r="L665" s="80"/>
      <c r="M665" s="899" t="s">
        <v>632</v>
      </c>
      <c r="N665" s="899"/>
      <c r="O665" s="43">
        <v>1.3549631104687791E-2</v>
      </c>
      <c r="P665" s="80"/>
      <c r="Q665" s="80"/>
      <c r="BB665" s="496"/>
    </row>
    <row r="666" s="420" customFormat="true" ht="25.15" customHeight="true" x14ac:dyDescent="0.2">
      <c r="A666" s="496"/>
      <c r="B666" s="496"/>
      <c r="C666" s="900" t="s">
        <v>645</v>
      </c>
      <c r="D666" s="899"/>
      <c r="E666" s="45">
        <v>1.5747553144733596E-3</v>
      </c>
      <c r="F666" s="80"/>
      <c r="G666" s="80"/>
      <c r="H666" s="899" t="s">
        <v>635</v>
      </c>
      <c r="I666" s="899"/>
      <c r="J666" s="44">
        <v>-2.8261179304557901E-3</v>
      </c>
      <c r="K666" s="80"/>
      <c r="L666" s="80"/>
      <c r="M666" s="899" t="s">
        <v>576</v>
      </c>
      <c r="N666" s="899"/>
      <c r="O666" s="43">
        <v>5.4524021676492486E-2</v>
      </c>
      <c r="P666" s="80"/>
      <c r="Q666" s="80"/>
      <c r="BB666" s="496"/>
    </row>
    <row r="667" s="420" customFormat="true" ht="25.15" customHeight="true" x14ac:dyDescent="0.2">
      <c r="A667" s="496"/>
      <c r="B667" s="496"/>
      <c r="C667" s="900" t="s">
        <v>639</v>
      </c>
      <c r="D667" s="899"/>
      <c r="E667" s="45">
        <v>1.6679689325899089E-3</v>
      </c>
      <c r="F667" s="80"/>
      <c r="G667" s="80"/>
      <c r="H667" s="899" t="s">
        <v>649</v>
      </c>
      <c r="I667" s="899"/>
      <c r="J667" s="44">
        <v>-3.106132348585193E-3</v>
      </c>
      <c r="K667" s="80"/>
      <c r="L667" s="80"/>
      <c r="M667" s="899" t="s">
        <v>573</v>
      </c>
      <c r="N667" s="899"/>
      <c r="O667" s="43">
        <v>6.1312300923965286E-2</v>
      </c>
      <c r="P667" s="80"/>
      <c r="Q667" s="80"/>
      <c r="BB667" s="496"/>
    </row>
    <row r="668" s="420" customFormat="true" ht="25.15" customHeight="true" x14ac:dyDescent="0.2">
      <c r="A668" s="496"/>
      <c r="B668" s="496"/>
      <c r="C668" s="900" t="s">
        <v>601</v>
      </c>
      <c r="D668" s="899"/>
      <c r="E668" s="45">
        <v>7.0990403349422285E-3</v>
      </c>
      <c r="F668" s="80"/>
      <c r="G668" s="80"/>
      <c r="H668" s="899" t="s">
        <v>659</v>
      </c>
      <c r="I668" s="899"/>
      <c r="J668" s="44">
        <v>-2.4937062362114068E-3</v>
      </c>
      <c r="K668" s="80"/>
      <c r="L668" s="80"/>
      <c r="M668" s="899" t="s">
        <v>664</v>
      </c>
      <c r="N668" s="899"/>
      <c r="O668" s="43">
        <v>4.2262494839057059E-3</v>
      </c>
      <c r="P668" s="80"/>
      <c r="Q668" s="80"/>
      <c r="BB668" s="496"/>
    </row>
    <row r="669" s="420" customFormat="true" ht="25.15" customHeight="true" x14ac:dyDescent="0.2">
      <c r="A669" s="496"/>
      <c r="B669" s="496"/>
      <c r="C669" s="900" t="s">
        <v>623</v>
      </c>
      <c r="D669" s="899"/>
      <c r="E669" s="45">
        <v>4.0864417757273622E-3</v>
      </c>
      <c r="F669" s="80"/>
      <c r="G669" s="80"/>
      <c r="H669" s="899" t="s">
        <v>656</v>
      </c>
      <c r="I669" s="899"/>
      <c r="J669" s="44">
        <v>-1.74035284295423E-3</v>
      </c>
      <c r="K669" s="80"/>
      <c r="L669" s="80"/>
      <c r="M669" s="899" t="s">
        <v>574</v>
      </c>
      <c r="N669" s="899"/>
      <c r="O669" s="43">
        <v>6.098391018704543E-2</v>
      </c>
      <c r="P669" s="80"/>
      <c r="Q669" s="80"/>
      <c r="BB669" s="496"/>
    </row>
    <row r="670" s="420" customFormat="true" ht="25.15" customHeight="true" x14ac:dyDescent="0.2">
      <c r="A670" s="496"/>
      <c r="B670" s="496"/>
      <c r="C670" s="900" t="s">
        <v>606</v>
      </c>
      <c r="D670" s="899"/>
      <c r="E670" s="45">
        <v>4.6675814037963979E-3</v>
      </c>
      <c r="F670" s="80"/>
      <c r="G670" s="80"/>
      <c r="H670" s="899" t="s">
        <v>555</v>
      </c>
      <c r="I670" s="899"/>
      <c r="J670" s="44">
        <v>4.2929025411051029E-2</v>
      </c>
      <c r="K670" s="80"/>
      <c r="L670" s="80"/>
      <c r="M670" s="899" t="s">
        <v>451</v>
      </c>
      <c r="N670" s="899"/>
      <c r="O670" s="43">
        <v>9.6722974035939796E-2</v>
      </c>
      <c r="P670" s="80"/>
      <c r="Q670" s="80"/>
      <c r="BB670" s="496"/>
    </row>
    <row r="671" s="420" customFormat="true" ht="25.15" customHeight="true" x14ac:dyDescent="0.2">
      <c r="A671" s="496"/>
      <c r="B671" s="496"/>
      <c r="C671" s="900" t="s">
        <v>583</v>
      </c>
      <c r="D671" s="899"/>
      <c r="E671" s="45">
        <v>1.4030179455504948E-2</v>
      </c>
      <c r="F671" s="80"/>
      <c r="G671" s="80"/>
      <c r="H671" s="899" t="s">
        <v>591</v>
      </c>
      <c r="I671" s="899"/>
      <c r="J671" s="44">
        <v>1.1275851464972224E-2</v>
      </c>
      <c r="K671" s="80"/>
      <c r="L671" s="80"/>
      <c r="M671" s="899" t="s">
        <v>564</v>
      </c>
      <c r="N671" s="899"/>
      <c r="O671" s="34">
        <v>6.6842386993091945E-5</v>
      </c>
      <c r="P671" s="80"/>
      <c r="Q671" s="80"/>
      <c r="BB671" s="496"/>
    </row>
    <row r="672" s="420" customFormat="true" ht="25.15" customHeight="true" x14ac:dyDescent="0.2">
      <c r="A672" s="496"/>
      <c r="B672" s="496"/>
      <c r="C672" s="900" t="s">
        <v>554</v>
      </c>
      <c r="D672" s="899"/>
      <c r="E672" s="45">
        <v>4.0748488887346487E-2</v>
      </c>
      <c r="F672" s="80"/>
      <c r="G672" s="80"/>
      <c r="H672" s="899" t="s">
        <v>568</v>
      </c>
      <c r="I672" s="899"/>
      <c r="J672" s="44">
        <v>-3.3617738436154558E-2</v>
      </c>
      <c r="K672" s="80"/>
      <c r="L672" s="80"/>
      <c r="M672" s="899" t="s">
        <v>553</v>
      </c>
      <c r="N672" s="899"/>
      <c r="O672" s="43">
        <v>5.4695421828647259E-3</v>
      </c>
      <c r="P672" s="80"/>
      <c r="Q672" s="80"/>
      <c r="BB672" s="496"/>
    </row>
    <row r="673" s="420" customFormat="true" ht="25.15" customHeight="true" x14ac:dyDescent="0.2">
      <c r="A673" s="496"/>
      <c r="B673" s="496"/>
      <c r="C673" s="900" t="s">
        <v>544</v>
      </c>
      <c r="D673" s="899"/>
      <c r="E673" s="45">
        <v>5.2412677977592644E-2</v>
      </c>
      <c r="F673" s="80"/>
      <c r="G673" s="80"/>
      <c r="H673" s="899" t="s">
        <v>585</v>
      </c>
      <c r="I673" s="899"/>
      <c r="J673" s="44">
        <v>2.0123790173906517E-2</v>
      </c>
      <c r="K673" s="80"/>
      <c r="L673" s="80"/>
      <c r="M673" s="899" t="s">
        <v>621</v>
      </c>
      <c r="N673" s="899"/>
      <c r="O673" s="43">
        <v>8.4890306640360736E-4</v>
      </c>
      <c r="P673" s="80"/>
      <c r="Q673" s="80"/>
      <c r="BB673" s="496"/>
    </row>
    <row r="674" s="420" customFormat="true" ht="25.15" customHeight="true" x14ac:dyDescent="0.2">
      <c r="A674" s="496"/>
      <c r="B674" s="496"/>
      <c r="C674" s="900" t="s">
        <v>548</v>
      </c>
      <c r="D674" s="899"/>
      <c r="E674" s="45">
        <v>5.3775339733853025E-2</v>
      </c>
      <c r="F674" s="80"/>
      <c r="G674" s="80"/>
      <c r="H674" s="899" t="s">
        <v>634</v>
      </c>
      <c r="I674" s="899"/>
      <c r="J674" s="44">
        <v>-4.0720589231741161E-3</v>
      </c>
      <c r="K674" s="80"/>
      <c r="L674" s="80"/>
      <c r="M674" s="899" t="s">
        <v>552</v>
      </c>
      <c r="N674" s="899"/>
      <c r="O674" s="43">
        <v>5.1827698400782789E-3</v>
      </c>
      <c r="P674" s="80"/>
      <c r="Q674" s="80"/>
      <c r="BB674" s="496"/>
    </row>
    <row r="675" s="420" customFormat="true" ht="25.15" customHeight="true" x14ac:dyDescent="0.2">
      <c r="A675" s="496"/>
      <c r="B675" s="496"/>
      <c r="C675" s="900" t="s">
        <v>547</v>
      </c>
      <c r="D675" s="899"/>
      <c r="E675" s="45">
        <v>5.1668073465585357E-2</v>
      </c>
      <c r="F675" s="80"/>
      <c r="G675" s="80"/>
      <c r="H675" s="899" t="s">
        <v>605</v>
      </c>
      <c r="I675" s="899"/>
      <c r="J675" s="44">
        <v>5.5259780574291855E-3</v>
      </c>
      <c r="K675" s="80"/>
      <c r="L675" s="80"/>
      <c r="M675" s="899" t="s">
        <v>550</v>
      </c>
      <c r="N675" s="899"/>
      <c r="O675" s="43">
        <v>3.4334759054244868E-3</v>
      </c>
      <c r="P675" s="80"/>
      <c r="Q675" s="80"/>
      <c r="BB675" s="496"/>
    </row>
    <row r="676" s="420" customFormat="true" ht="25.15" customHeight="true" x14ac:dyDescent="0.2">
      <c r="A676" s="496"/>
      <c r="B676" s="496"/>
      <c r="C676" s="900" t="s">
        <v>451</v>
      </c>
      <c r="D676" s="899"/>
      <c r="E676" s="45">
        <v>6.0559972161415808E-2</v>
      </c>
      <c r="F676" s="80"/>
      <c r="G676" s="80"/>
      <c r="H676" s="899" t="s">
        <v>341</v>
      </c>
      <c r="I676" s="899"/>
      <c r="J676" s="44">
        <v>4.1830766927115952E-2</v>
      </c>
      <c r="K676" s="80"/>
      <c r="L676" s="80"/>
      <c r="M676" s="899" t="s">
        <v>666</v>
      </c>
      <c r="N676" s="899"/>
      <c r="O676" s="34">
        <v>7.4238480824893752E-5</v>
      </c>
      <c r="P676" s="80"/>
      <c r="Q676" s="80"/>
      <c r="BB676" s="496"/>
    </row>
    <row r="677" s="420" customFormat="true" ht="25.15" customHeight="true" x14ac:dyDescent="0.2">
      <c r="A677" s="496"/>
      <c r="B677" s="496"/>
      <c r="C677" s="900" t="s">
        <v>564</v>
      </c>
      <c r="D677" s="899"/>
      <c r="E677" s="45">
        <v>3.2328429748333477E-2</v>
      </c>
      <c r="F677" s="80"/>
      <c r="G677" s="80"/>
      <c r="H677" s="899" t="s">
        <v>562</v>
      </c>
      <c r="I677" s="899"/>
      <c r="J677" s="44">
        <v>3.6047374876825689E-2</v>
      </c>
      <c r="K677" s="80"/>
      <c r="L677" s="80"/>
      <c r="M677" s="899" t="s">
        <v>654</v>
      </c>
      <c r="N677" s="899"/>
      <c r="O677" s="34">
        <v>6.8522709416798667E-5</v>
      </c>
      <c r="P677" s="80"/>
      <c r="Q677" s="80"/>
      <c r="BB677" s="496"/>
    </row>
    <row r="678" s="420" customFormat="true" ht="25.15" customHeight="true" x14ac:dyDescent="0.2">
      <c r="A678" s="496"/>
      <c r="B678" s="496"/>
      <c r="C678" s="900" t="s">
        <v>553</v>
      </c>
      <c r="D678" s="899"/>
      <c r="E678" s="45">
        <v>-4.9842131453840539E-2</v>
      </c>
      <c r="F678" s="80"/>
      <c r="G678" s="80"/>
      <c r="H678" s="899" t="s">
        <v>549</v>
      </c>
      <c r="I678" s="899"/>
      <c r="J678" s="44">
        <v>5.1037994478958439E-2</v>
      </c>
      <c r="K678" s="80"/>
      <c r="L678" s="80"/>
      <c r="M678" s="899" t="s">
        <v>600</v>
      </c>
      <c r="N678" s="899"/>
      <c r="O678" s="43">
        <v>1.2654051425118385E-3</v>
      </c>
      <c r="P678" s="80"/>
      <c r="Q678" s="80"/>
      <c r="BB678" s="496"/>
    </row>
    <row r="679" s="420" customFormat="true" ht="25.15" customHeight="true" x14ac:dyDescent="0.2">
      <c r="A679" s="496"/>
      <c r="B679" s="496"/>
      <c r="C679" s="900" t="s">
        <v>621</v>
      </c>
      <c r="D679" s="899"/>
      <c r="E679" s="45">
        <v>4.6357384449731923E-3</v>
      </c>
      <c r="F679" s="80"/>
      <c r="G679" s="80"/>
      <c r="H679" s="899" t="s">
        <v>580</v>
      </c>
      <c r="I679" s="899"/>
      <c r="J679" s="44">
        <v>2.3735415772389971E-2</v>
      </c>
      <c r="K679" s="80"/>
      <c r="L679" s="80"/>
      <c r="M679" s="899" t="s">
        <v>596</v>
      </c>
      <c r="N679" s="899"/>
      <c r="O679" s="43">
        <v>1.2368430112153629E-3</v>
      </c>
      <c r="P679" s="80"/>
      <c r="Q679" s="80"/>
      <c r="BB679" s="496"/>
    </row>
    <row r="680" s="420" customFormat="true" ht="25.15" customHeight="true" x14ac:dyDescent="0.2">
      <c r="A680" s="496"/>
      <c r="B680" s="496"/>
      <c r="C680" s="900" t="s">
        <v>552</v>
      </c>
      <c r="D680" s="899"/>
      <c r="E680" s="45">
        <v>5.1167346071273268E-2</v>
      </c>
      <c r="F680" s="80"/>
      <c r="G680" s="80"/>
      <c r="H680" s="899" t="s">
        <v>556</v>
      </c>
      <c r="I680" s="899"/>
      <c r="J680" s="44">
        <v>3.3808479916667626E-2</v>
      </c>
      <c r="K680" s="80"/>
      <c r="L680" s="80"/>
      <c r="M680" s="899" t="s">
        <v>569</v>
      </c>
      <c r="N680" s="899"/>
      <c r="O680" s="43">
        <v>7.3338222602213399E-2</v>
      </c>
      <c r="P680" s="80"/>
      <c r="Q680" s="80"/>
      <c r="BB680" s="496"/>
    </row>
    <row r="681" s="420" customFormat="true" ht="25.15" customHeight="true" x14ac:dyDescent="0.2">
      <c r="A681" s="496"/>
      <c r="B681" s="496"/>
      <c r="C681" s="900" t="s">
        <v>550</v>
      </c>
      <c r="D681" s="899"/>
      <c r="E681" s="45">
        <v>-4.8810418716318082E-2</v>
      </c>
      <c r="F681" s="80"/>
      <c r="G681" s="80"/>
      <c r="H681" s="899" t="s">
        <v>534</v>
      </c>
      <c r="I681" s="899"/>
      <c r="J681" s="44">
        <v>7.454765399911259E-2</v>
      </c>
      <c r="K681" s="80"/>
      <c r="L681" s="80"/>
      <c r="M681" s="899" t="s">
        <v>561</v>
      </c>
      <c r="N681" s="899"/>
      <c r="O681" s="43">
        <v>7.7487524823394729E-2</v>
      </c>
      <c r="P681" s="80"/>
      <c r="Q681" s="80"/>
      <c r="BB681" s="496"/>
    </row>
    <row r="682" s="420" customFormat="true" ht="25.15" customHeight="true" x14ac:dyDescent="0.2">
      <c r="A682" s="496"/>
      <c r="B682" s="496"/>
      <c r="C682" s="900" t="s">
        <v>619</v>
      </c>
      <c r="D682" s="899"/>
      <c r="E682" s="45">
        <v>-2.569885959094651E-3</v>
      </c>
      <c r="F682" s="80"/>
      <c r="G682" s="80"/>
      <c r="H682" s="899" t="s">
        <v>595</v>
      </c>
      <c r="I682" s="899"/>
      <c r="J682" s="44">
        <v>5.7674265565703653E-3</v>
      </c>
      <c r="K682" s="80"/>
      <c r="L682" s="80"/>
      <c r="M682" s="899" t="s">
        <v>614</v>
      </c>
      <c r="N682" s="899"/>
      <c r="O682" s="43">
        <v>1.2412161109241144E-2</v>
      </c>
      <c r="P682" s="80"/>
      <c r="Q682" s="80"/>
      <c r="BB682" s="496"/>
    </row>
    <row r="683" s="420" customFormat="true" ht="25.15" customHeight="true" x14ac:dyDescent="0.2">
      <c r="A683" s="496"/>
      <c r="B683" s="496"/>
      <c r="C683" s="900" t="s">
        <v>661</v>
      </c>
      <c r="D683" s="899"/>
      <c r="E683" s="45">
        <v>-6.1387438134916973E-4</v>
      </c>
      <c r="F683" s="80"/>
      <c r="G683" s="80"/>
      <c r="H683" s="899" t="s">
        <v>537</v>
      </c>
      <c r="I683" s="899"/>
      <c r="J683" s="44">
        <v>-7.2408042729865743E-2</v>
      </c>
      <c r="K683" s="80"/>
      <c r="L683" s="80"/>
      <c r="M683" s="899" t="s">
        <v>658</v>
      </c>
      <c r="N683" s="899"/>
      <c r="O683" s="43">
        <v>2.4807169215582727E-4</v>
      </c>
      <c r="P683" s="80"/>
      <c r="Q683" s="80"/>
      <c r="BB683" s="496"/>
    </row>
    <row r="684" s="420" customFormat="true" ht="25.15" customHeight="true" x14ac:dyDescent="0.2">
      <c r="A684" s="496"/>
      <c r="B684" s="496"/>
      <c r="C684" s="900" t="s">
        <v>600</v>
      </c>
      <c r="D684" s="899"/>
      <c r="E684" s="45">
        <v>6.3137703090541631E-3</v>
      </c>
      <c r="F684" s="80"/>
      <c r="G684" s="80"/>
      <c r="H684" s="899" t="s">
        <v>327</v>
      </c>
      <c r="I684" s="899"/>
      <c r="J684" s="44">
        <v>7.6184719953833607E-2</v>
      </c>
      <c r="K684" s="80"/>
      <c r="L684" s="80"/>
      <c r="M684" s="899" t="s">
        <v>648</v>
      </c>
      <c r="N684" s="899"/>
      <c r="O684" s="34">
        <v>2.5635796369310054E-6</v>
      </c>
      <c r="P684" s="80"/>
      <c r="Q684" s="80"/>
      <c r="BB684" s="496"/>
    </row>
    <row r="685" s="420" customFormat="true" ht="25.15" customHeight="true" x14ac:dyDescent="0.2">
      <c r="A685" s="496"/>
      <c r="B685" s="496"/>
      <c r="C685" s="900" t="s">
        <v>596</v>
      </c>
      <c r="D685" s="899"/>
      <c r="E685" s="45">
        <v>9.2156126171466807E-3</v>
      </c>
      <c r="F685" s="80"/>
      <c r="G685" s="80"/>
      <c r="H685" s="899" t="s">
        <v>542</v>
      </c>
      <c r="I685" s="899"/>
      <c r="J685" s="44">
        <v>4.9180992340544065E-2</v>
      </c>
      <c r="K685" s="80"/>
      <c r="L685" s="80"/>
      <c r="M685" s="899" t="s">
        <v>553</v>
      </c>
      <c r="N685" s="899"/>
      <c r="O685" s="43">
        <v>3.659882489412878E-2</v>
      </c>
      <c r="P685" s="80"/>
      <c r="Q685" s="80"/>
      <c r="BB685" s="496"/>
    </row>
    <row r="686" s="420" customFormat="true" ht="25.15" customHeight="true" x14ac:dyDescent="0.2">
      <c r="A686" s="496"/>
      <c r="B686" s="496"/>
      <c r="C686" s="900" t="s">
        <v>569</v>
      </c>
      <c r="D686" s="899"/>
      <c r="E686" s="45">
        <v>2.762410804285078E-2</v>
      </c>
      <c r="F686" s="80"/>
      <c r="G686" s="80"/>
      <c r="H686" s="899" t="s">
        <v>541</v>
      </c>
      <c r="I686" s="899"/>
      <c r="J686" s="44">
        <v>6.2728887175849499E-2</v>
      </c>
      <c r="K686" s="80"/>
      <c r="L686" s="80"/>
      <c r="M686" s="899" t="s">
        <v>577</v>
      </c>
      <c r="N686" s="899"/>
      <c r="O686" s="43">
        <v>3.3713087820812469E-2</v>
      </c>
      <c r="P686" s="80"/>
      <c r="Q686" s="80"/>
      <c r="BB686" s="496"/>
    </row>
    <row r="687" s="420" customFormat="true" ht="25.15" customHeight="true" x14ac:dyDescent="0.2">
      <c r="A687" s="496"/>
      <c r="B687" s="496"/>
      <c r="C687" s="900" t="s">
        <v>561</v>
      </c>
      <c r="D687" s="899"/>
      <c r="E687" s="45">
        <v>-2.6976703758256591E-2</v>
      </c>
      <c r="F687" s="80"/>
      <c r="G687" s="80"/>
      <c r="H687" s="899" t="s">
        <v>321</v>
      </c>
      <c r="I687" s="899"/>
      <c r="J687" s="44">
        <v>6.815428653063571E-2</v>
      </c>
      <c r="K687" s="80"/>
      <c r="L687" s="80"/>
      <c r="M687" s="899" t="s">
        <v>653</v>
      </c>
      <c r="N687" s="899"/>
      <c r="O687" s="43">
        <v>1.1563028940391759E-4</v>
      </c>
      <c r="P687" s="80"/>
      <c r="Q687" s="80"/>
      <c r="BB687" s="496"/>
    </row>
    <row r="688" s="420" customFormat="true" ht="25.15" customHeight="true" x14ac:dyDescent="0.2">
      <c r="A688" s="496"/>
      <c r="B688" s="496"/>
      <c r="C688" s="900" t="s">
        <v>614</v>
      </c>
      <c r="D688" s="899"/>
      <c r="E688" s="45">
        <v>-7.6809749861174879E-5</v>
      </c>
      <c r="F688" s="80"/>
      <c r="G688" s="80"/>
      <c r="H688" s="899" t="s">
        <v>533</v>
      </c>
      <c r="I688" s="899"/>
      <c r="J688" s="44">
        <v>7.0073730514579505E-2</v>
      </c>
      <c r="K688" s="80"/>
      <c r="L688" s="80"/>
      <c r="M688" s="899" t="s">
        <v>667</v>
      </c>
      <c r="N688" s="899"/>
      <c r="O688" s="43">
        <v>1.4326855128050849E-4</v>
      </c>
      <c r="P688" s="80"/>
      <c r="Q688" s="80"/>
      <c r="BB688" s="496"/>
    </row>
    <row r="689" s="420" customFormat="true" ht="25.15" customHeight="true" x14ac:dyDescent="0.2">
      <c r="A689" s="496"/>
      <c r="B689" s="496"/>
      <c r="C689" s="900" t="s">
        <v>658</v>
      </c>
      <c r="D689" s="899"/>
      <c r="E689" s="45">
        <v>-6.9128109256585534E-4</v>
      </c>
      <c r="F689" s="80"/>
      <c r="G689" s="80"/>
      <c r="H689" s="899" t="s">
        <v>571</v>
      </c>
      <c r="I689" s="899"/>
      <c r="J689" s="44">
        <v>3.0375753141881099E-2</v>
      </c>
      <c r="K689" s="80"/>
      <c r="L689" s="80"/>
      <c r="M689" s="899" t="s">
        <v>552</v>
      </c>
      <c r="N689" s="899"/>
      <c r="O689" s="43">
        <v>1.9737906158239092E-3</v>
      </c>
      <c r="P689" s="80"/>
      <c r="Q689" s="80"/>
      <c r="BB689" s="496"/>
    </row>
    <row r="690" s="420" customFormat="true" ht="25.15" customHeight="true" x14ac:dyDescent="0.2">
      <c r="A690" s="496"/>
      <c r="B690" s="496"/>
      <c r="C690" s="900" t="s">
        <v>648</v>
      </c>
      <c r="D690" s="899"/>
      <c r="E690" s="45">
        <v>1.5643763390151906E-3</v>
      </c>
      <c r="F690" s="80"/>
      <c r="G690" s="80"/>
      <c r="H690" s="899" t="s">
        <v>570</v>
      </c>
      <c r="I690" s="899"/>
      <c r="J690" s="44">
        <v>3.0905433332068813E-2</v>
      </c>
      <c r="K690" s="80"/>
      <c r="L690" s="80"/>
      <c r="M690" s="899" t="s">
        <v>550</v>
      </c>
      <c r="N690" s="899"/>
      <c r="O690" s="43">
        <v>3.859128513869927E-2</v>
      </c>
      <c r="P690" s="80"/>
      <c r="Q690" s="80"/>
      <c r="BB690" s="496"/>
    </row>
    <row r="691" s="420" customFormat="true" ht="25.15" customHeight="true" x14ac:dyDescent="0.2">
      <c r="A691" s="496"/>
      <c r="B691" s="496"/>
      <c r="C691" s="900" t="s">
        <v>553</v>
      </c>
      <c r="D691" s="899"/>
      <c r="E691" s="45">
        <v>-2.7311172574547314E-2</v>
      </c>
      <c r="F691" s="80"/>
      <c r="G691" s="80"/>
      <c r="H691" s="899" t="s">
        <v>536</v>
      </c>
      <c r="I691" s="899"/>
      <c r="J691" s="44">
        <v>7.111228336359865E-2</v>
      </c>
      <c r="K691" s="80"/>
      <c r="L691" s="80"/>
      <c r="M691" s="899" t="s">
        <v>662</v>
      </c>
      <c r="N691" s="899"/>
      <c r="O691" s="34">
        <v>3.7823083348241679E-5</v>
      </c>
      <c r="P691" s="80"/>
      <c r="Q691" s="80"/>
      <c r="BB691" s="496"/>
    </row>
    <row r="692" s="420" customFormat="true" ht="25.15" customHeight="true" x14ac:dyDescent="0.2">
      <c r="A692" s="496"/>
      <c r="B692" s="496"/>
      <c r="C692" s="900" t="s">
        <v>577</v>
      </c>
      <c r="D692" s="899"/>
      <c r="E692" s="45">
        <v>2.5372152449475861E-2</v>
      </c>
      <c r="F692" s="80"/>
      <c r="G692" s="80"/>
      <c r="H692" s="899" t="s">
        <v>557</v>
      </c>
      <c r="I692" s="899"/>
      <c r="J692" s="44">
        <v>4.1835513675380701E-2</v>
      </c>
      <c r="K692" s="80"/>
      <c r="L692" s="80"/>
      <c r="M692" s="899" t="s">
        <v>540</v>
      </c>
      <c r="N692" s="899"/>
      <c r="O692" s="43">
        <v>0.15133071891153102</v>
      </c>
      <c r="P692" s="80"/>
      <c r="Q692" s="80"/>
      <c r="BB692" s="496"/>
    </row>
    <row r="693" s="420" customFormat="true" ht="25.15" customHeight="true" x14ac:dyDescent="0.2">
      <c r="A693" s="496"/>
      <c r="B693" s="496"/>
      <c r="C693" s="900" t="s">
        <v>655</v>
      </c>
      <c r="D693" s="899"/>
      <c r="E693" s="45">
        <v>8.2541711720137757E-4</v>
      </c>
      <c r="F693" s="80"/>
      <c r="G693" s="80"/>
      <c r="H693" s="899" t="s">
        <v>612</v>
      </c>
      <c r="I693" s="899"/>
      <c r="J693" s="44">
        <v>4.3543876707722922E-3</v>
      </c>
      <c r="K693" s="80"/>
      <c r="L693" s="80"/>
      <c r="M693" s="899" t="s">
        <v>597</v>
      </c>
      <c r="N693" s="899"/>
      <c r="O693" s="43">
        <v>1.1953054257946984E-2</v>
      </c>
      <c r="P693" s="80"/>
      <c r="Q693" s="80"/>
      <c r="BB693" s="496"/>
    </row>
    <row r="694" s="420" customFormat="true" ht="25.15" customHeight="true" x14ac:dyDescent="0.2">
      <c r="A694" s="496"/>
      <c r="B694" s="496"/>
      <c r="C694" s="900" t="s">
        <v>540</v>
      </c>
      <c r="D694" s="899"/>
      <c r="E694" s="45">
        <v>5.8058316666887502E-3</v>
      </c>
      <c r="F694" s="80"/>
      <c r="G694" s="80"/>
      <c r="H694" s="899" t="s">
        <v>582</v>
      </c>
      <c r="I694" s="899"/>
      <c r="J694" s="44">
        <v>2.2131994682528276E-2</v>
      </c>
      <c r="K694" s="80"/>
      <c r="L694" s="80"/>
      <c r="M694" s="899" t="s">
        <v>592</v>
      </c>
      <c r="N694" s="899"/>
      <c r="O694" s="43">
        <v>9.1617259352121897E-4</v>
      </c>
      <c r="P694" s="80"/>
      <c r="Q694" s="80"/>
      <c r="BB694" s="496"/>
    </row>
    <row r="695" s="420" customFormat="true" ht="25.15" customHeight="true" x14ac:dyDescent="0.2">
      <c r="A695" s="496"/>
      <c r="B695" s="496"/>
      <c r="C695" s="900" t="s">
        <v>653</v>
      </c>
      <c r="D695" s="899"/>
      <c r="E695" s="45">
        <v>1.1865696866692991E-3</v>
      </c>
      <c r="F695" s="80"/>
      <c r="G695" s="80"/>
      <c r="H695" s="899" t="s">
        <v>589</v>
      </c>
      <c r="I695" s="899"/>
      <c r="J695" s="44">
        <v>1.631650336385063E-2</v>
      </c>
      <c r="K695" s="80"/>
      <c r="L695" s="80"/>
      <c r="M695" s="899" t="s">
        <v>565</v>
      </c>
      <c r="N695" s="899"/>
      <c r="O695" s="34">
        <v>3.275529079850579E-6</v>
      </c>
      <c r="P695" s="80"/>
      <c r="Q695" s="80"/>
      <c r="BB695" s="496"/>
    </row>
    <row r="696" s="420" customFormat="true" ht="25.15" customHeight="true" x14ac:dyDescent="0.2">
      <c r="A696" s="496"/>
      <c r="B696" s="496"/>
      <c r="C696" s="900" t="s">
        <v>552</v>
      </c>
      <c r="D696" s="899"/>
      <c r="E696" s="45">
        <v>5.8847001520603241E-3</v>
      </c>
      <c r="F696" s="80"/>
      <c r="G696" s="80"/>
      <c r="H696" s="899" t="s">
        <v>559</v>
      </c>
      <c r="I696" s="899"/>
      <c r="J696" s="44">
        <v>3.9782833394716589E-2</v>
      </c>
      <c r="K696" s="80"/>
      <c r="L696" s="80"/>
      <c r="M696" s="899" t="s">
        <v>637</v>
      </c>
      <c r="N696" s="899"/>
      <c r="O696" s="43">
        <v>1.5694902903973167E-4</v>
      </c>
      <c r="P696" s="80"/>
      <c r="Q696" s="80"/>
      <c r="BB696" s="496"/>
    </row>
    <row r="697" s="420" customFormat="true" ht="25.15" customHeight="true" x14ac:dyDescent="0.2">
      <c r="A697" s="496"/>
      <c r="B697" s="496"/>
      <c r="C697" s="900" t="s">
        <v>550</v>
      </c>
      <c r="D697" s="899"/>
      <c r="E697" s="45">
        <v>-2.8733891417460657E-2</v>
      </c>
      <c r="F697" s="80"/>
      <c r="G697" s="80"/>
      <c r="H697" s="899" t="s">
        <v>599</v>
      </c>
      <c r="I697" s="899"/>
      <c r="J697" s="44">
        <v>1.0859130841367123E-2</v>
      </c>
      <c r="K697" s="80"/>
      <c r="L697" s="80"/>
      <c r="M697" s="899" t="s">
        <v>650</v>
      </c>
      <c r="N697" s="899"/>
      <c r="O697" s="43">
        <v>1.383771541594779E-4</v>
      </c>
      <c r="P697" s="80"/>
      <c r="Q697" s="80"/>
      <c r="BB697" s="496"/>
    </row>
    <row r="698" s="420" customFormat="true" ht="25.15" customHeight="true" x14ac:dyDescent="0.2">
      <c r="A698" s="496"/>
      <c r="B698" s="496"/>
      <c r="C698" s="900" t="s">
        <v>662</v>
      </c>
      <c r="D698" s="899"/>
      <c r="E698" s="45">
        <v>-6.0677022438010723E-4</v>
      </c>
      <c r="F698" s="80"/>
      <c r="G698" s="80"/>
      <c r="H698" s="899" t="s">
        <v>608</v>
      </c>
      <c r="I698" s="899"/>
      <c r="J698" s="44">
        <v>7.438274936198524E-3</v>
      </c>
      <c r="K698" s="80"/>
      <c r="L698" s="80"/>
      <c r="M698" s="899" t="s">
        <v>594</v>
      </c>
      <c r="N698" s="899"/>
      <c r="O698" s="43">
        <v>3.875813220059858E-3</v>
      </c>
      <c r="P698" s="80"/>
      <c r="Q698" s="80"/>
      <c r="BB698" s="496"/>
    </row>
    <row r="699" s="420" customFormat="true" ht="25.15" customHeight="true" x14ac:dyDescent="0.2">
      <c r="A699" s="496"/>
      <c r="B699" s="496"/>
      <c r="C699" s="900" t="s">
        <v>540</v>
      </c>
      <c r="D699" s="899"/>
      <c r="E699" s="45">
        <v>6.2352188830038638E-2</v>
      </c>
      <c r="F699" s="80"/>
      <c r="G699" s="80"/>
      <c r="H699" s="899" t="s">
        <v>607</v>
      </c>
      <c r="I699" s="899"/>
      <c r="J699" s="44">
        <v>7.2206524431130872E-3</v>
      </c>
      <c r="K699" s="80"/>
      <c r="L699" s="80"/>
      <c r="M699" s="899" t="s">
        <v>552</v>
      </c>
      <c r="N699" s="899"/>
      <c r="O699" s="43">
        <v>2.3274516445128096E-4</v>
      </c>
      <c r="P699" s="80"/>
      <c r="Q699" s="80"/>
      <c r="BB699" s="496"/>
    </row>
    <row r="700" s="420" customFormat="true" ht="25.15" customHeight="true" x14ac:dyDescent="0.2">
      <c r="A700" s="496"/>
      <c r="B700" s="496"/>
      <c r="C700" s="900" t="s">
        <v>597</v>
      </c>
      <c r="D700" s="899"/>
      <c r="E700" s="45">
        <v>1.0128875312158598E-2</v>
      </c>
      <c r="F700" s="80"/>
      <c r="G700" s="80"/>
      <c r="H700" s="899" t="s">
        <v>645</v>
      </c>
      <c r="I700" s="899"/>
      <c r="J700" s="44">
        <v>1.8070074047889552E-3</v>
      </c>
      <c r="K700" s="80"/>
      <c r="L700" s="80"/>
      <c r="M700" s="899" t="s">
        <v>550</v>
      </c>
      <c r="N700" s="899"/>
      <c r="O700" s="43">
        <v>1.8162579068099764E-2</v>
      </c>
      <c r="P700" s="80"/>
      <c r="Q700" s="80"/>
      <c r="BB700" s="496"/>
    </row>
    <row r="701" s="420" customFormat="true" ht="25.15" customHeight="true" x14ac:dyDescent="0.2">
      <c r="A701" s="496"/>
      <c r="B701" s="496"/>
      <c r="C701" s="900" t="s">
        <v>592</v>
      </c>
      <c r="D701" s="899"/>
      <c r="E701" s="45">
        <v>-7.8243544426767099E-3</v>
      </c>
      <c r="F701" s="80"/>
      <c r="G701" s="80"/>
      <c r="H701" s="899" t="s">
        <v>601</v>
      </c>
      <c r="I701" s="899"/>
      <c r="J701" s="44">
        <v>9.8283293005228707E-3</v>
      </c>
      <c r="K701" s="80"/>
      <c r="L701" s="80"/>
      <c r="M701" s="899" t="s">
        <v>619</v>
      </c>
      <c r="N701" s="899"/>
      <c r="O701" s="43">
        <v>3.2785336264527141E-3</v>
      </c>
      <c r="P701" s="80"/>
      <c r="Q701" s="80"/>
      <c r="BB701" s="496"/>
    </row>
    <row r="702" s="420" customFormat="true" ht="25.15" customHeight="true" x14ac:dyDescent="0.2">
      <c r="A702" s="496"/>
      <c r="B702" s="496"/>
      <c r="C702" s="900" t="s">
        <v>565</v>
      </c>
      <c r="D702" s="899"/>
      <c r="E702" s="45">
        <v>-2.7504630442756115E-2</v>
      </c>
      <c r="F702" s="80"/>
      <c r="G702" s="80"/>
      <c r="H702" s="899" t="s">
        <v>623</v>
      </c>
      <c r="I702" s="899"/>
      <c r="J702" s="44">
        <v>4.4637547862694752E-3</v>
      </c>
      <c r="K702" s="80"/>
      <c r="L702" s="80"/>
      <c r="M702" s="899" t="s">
        <v>666</v>
      </c>
      <c r="N702" s="899"/>
      <c r="O702" s="43">
        <v>1.5885252525931601E-4</v>
      </c>
      <c r="P702" s="80"/>
      <c r="Q702" s="80"/>
      <c r="BB702" s="496"/>
    </row>
    <row r="703" s="420" customFormat="true" ht="25.15" customHeight="true" x14ac:dyDescent="0.2">
      <c r="A703" s="496"/>
      <c r="B703" s="496"/>
      <c r="C703" s="900" t="s">
        <v>637</v>
      </c>
      <c r="D703" s="899"/>
      <c r="E703" s="45">
        <v>-1.8532013902325623E-3</v>
      </c>
      <c r="F703" s="80"/>
      <c r="G703" s="80"/>
      <c r="H703" s="899" t="s">
        <v>606</v>
      </c>
      <c r="I703" s="899"/>
      <c r="J703" s="44">
        <v>8.1885511851314818E-3</v>
      </c>
      <c r="K703" s="80"/>
      <c r="L703" s="80"/>
      <c r="M703" s="899" t="s">
        <v>638</v>
      </c>
      <c r="N703" s="899"/>
      <c r="O703" s="43">
        <v>4.9302557643849906E-4</v>
      </c>
      <c r="P703" s="80"/>
      <c r="Q703" s="80"/>
      <c r="BB703" s="496"/>
    </row>
    <row r="704" s="420" customFormat="true" ht="25.15" customHeight="true" x14ac:dyDescent="0.2">
      <c r="A704" s="496"/>
      <c r="B704" s="496"/>
      <c r="C704" s="900" t="s">
        <v>650</v>
      </c>
      <c r="D704" s="899"/>
      <c r="E704" s="45">
        <v>1.384746325831342E-3</v>
      </c>
      <c r="F704" s="80"/>
      <c r="G704" s="80"/>
      <c r="H704" s="899" t="s">
        <v>583</v>
      </c>
      <c r="I704" s="899"/>
      <c r="J704" s="44">
        <v>1.5454390817609598E-2</v>
      </c>
      <c r="K704" s="80"/>
      <c r="L704" s="80"/>
      <c r="M704" s="899" t="s">
        <v>670</v>
      </c>
      <c r="N704" s="899"/>
      <c r="O704" s="43">
        <v>1.9762097488124547E-4</v>
      </c>
      <c r="P704" s="80"/>
      <c r="Q704" s="80"/>
      <c r="BB704" s="496"/>
    </row>
    <row r="705" s="420" customFormat="true" ht="25.15" customHeight="true" x14ac:dyDescent="0.2">
      <c r="A705" s="496"/>
      <c r="B705" s="496"/>
      <c r="C705" s="900" t="s">
        <v>594</v>
      </c>
      <c r="D705" s="899"/>
      <c r="E705" s="45">
        <v>1.2155936071709523E-2</v>
      </c>
      <c r="F705" s="80"/>
      <c r="G705" s="80"/>
      <c r="H705" s="899" t="s">
        <v>554</v>
      </c>
      <c r="I705" s="899"/>
      <c r="J705" s="44">
        <v>3.9390172944186848E-2</v>
      </c>
      <c r="K705" s="80"/>
      <c r="L705" s="80"/>
      <c r="M705" s="899" t="s">
        <v>602</v>
      </c>
      <c r="N705" s="899"/>
      <c r="O705" s="36">
        <v>9.0986224913667518E-3</v>
      </c>
      <c r="P705" s="80"/>
      <c r="Q705" s="80"/>
      <c r="BB705" s="496"/>
    </row>
    <row r="706" s="420" customFormat="true" ht="25.15" customHeight="true" x14ac:dyDescent="0.2">
      <c r="A706" s="496"/>
      <c r="B706" s="496"/>
      <c r="C706" s="900" t="s">
        <v>550</v>
      </c>
      <c r="D706" s="899"/>
      <c r="E706" s="45">
        <v>-1.3081436404928076E-2</v>
      </c>
      <c r="F706" s="80"/>
      <c r="G706" s="80"/>
      <c r="H706" s="899" t="s">
        <v>544</v>
      </c>
      <c r="I706" s="899"/>
      <c r="J706" s="44">
        <v>5.7627969040180568E-2</v>
      </c>
      <c r="K706" s="80"/>
      <c r="L706" s="80"/>
      <c r="M706" s="898"/>
      <c r="N706" s="898"/>
      <c r="O706" s="80"/>
      <c r="P706" s="80"/>
      <c r="Q706" s="80"/>
      <c r="BB706" s="496"/>
    </row>
    <row r="707" s="420" customFormat="true" ht="25.15" customHeight="true" x14ac:dyDescent="0.2">
      <c r="A707" s="496"/>
      <c r="B707" s="496"/>
      <c r="C707" s="900" t="s">
        <v>619</v>
      </c>
      <c r="D707" s="899"/>
      <c r="E707" s="45">
        <v>-4.7217130312136304E-3</v>
      </c>
      <c r="F707" s="80"/>
      <c r="G707" s="80"/>
      <c r="H707" s="899" t="s">
        <v>548</v>
      </c>
      <c r="I707" s="899"/>
      <c r="J707" s="44">
        <v>4.5599532491184452E-2</v>
      </c>
      <c r="K707" s="80"/>
      <c r="L707" s="80"/>
      <c r="M707" s="898"/>
      <c r="N707" s="898"/>
      <c r="O707" s="80"/>
      <c r="P707" s="80"/>
      <c r="Q707" s="80"/>
      <c r="BB707" s="496"/>
    </row>
    <row r="708" s="420" customFormat="true" ht="25.15" customHeight="true" x14ac:dyDescent="0.2">
      <c r="A708" s="496"/>
      <c r="B708" s="496"/>
      <c r="C708" s="900" t="s">
        <v>638</v>
      </c>
      <c r="D708" s="899"/>
      <c r="E708" s="45">
        <v>-1.8235989405942805E-3</v>
      </c>
      <c r="F708" s="80"/>
      <c r="G708" s="80"/>
      <c r="H708" s="899" t="s">
        <v>547</v>
      </c>
      <c r="I708" s="899"/>
      <c r="J708" s="44">
        <v>5.4213447013606773E-2</v>
      </c>
      <c r="K708" s="80"/>
      <c r="L708" s="80"/>
      <c r="M708" s="899" t="s">
        <v>259</v>
      </c>
      <c r="N708" s="899"/>
      <c r="O708" s="899"/>
      <c r="P708" s="899"/>
      <c r="Q708" s="899"/>
      <c r="BB708" s="496"/>
    </row>
    <row r="709" s="420" customFormat="true" ht="25.15" customHeight="true" x14ac:dyDescent="0.2">
      <c r="A709" s="496"/>
      <c r="B709" s="496"/>
      <c r="C709" s="900" t="s">
        <v>602</v>
      </c>
      <c r="D709" s="899"/>
      <c r="E709" s="42">
        <v>-7.5991491512910608E-3</v>
      </c>
      <c r="F709" s="80"/>
      <c r="G709" s="80"/>
      <c r="H709" s="899" t="s">
        <v>451</v>
      </c>
      <c r="I709" s="899"/>
      <c r="J709" s="44">
        <v>6.1733726452044231E-2</v>
      </c>
      <c r="K709" s="80"/>
      <c r="L709" s="80"/>
      <c r="M709" s="899" t="s">
        <v>218</v>
      </c>
      <c r="N709" s="899"/>
      <c r="O709" s="903" t="s">
        <v>260</v>
      </c>
      <c r="P709" s="904"/>
      <c r="Q709" s="905"/>
      <c r="BB709" s="496"/>
    </row>
    <row r="710" s="420" customFormat="true" ht="25.15" customHeight="true" x14ac:dyDescent="0.2">
      <c r="A710" s="496"/>
      <c r="B710" s="496"/>
      <c r="C710" s="900"/>
      <c r="D710" s="898"/>
      <c r="E710" s="80"/>
      <c r="F710" s="80"/>
      <c r="G710" s="80"/>
      <c r="H710" s="899" t="s">
        <v>603</v>
      </c>
      <c r="I710" s="899"/>
      <c r="J710" s="44">
        <v>9.5071437158511171E-3</v>
      </c>
      <c r="K710" s="80"/>
      <c r="L710" s="80"/>
      <c r="M710" s="899"/>
      <c r="N710" s="899"/>
      <c r="O710" s="21" t="s">
        <v>202</v>
      </c>
      <c r="P710" s="20" t="s">
        <v>261</v>
      </c>
      <c r="Q710" s="19" t="s">
        <v>262</v>
      </c>
      <c r="BB710" s="496"/>
    </row>
    <row r="711" s="420" customFormat="true" ht="25.15" customHeight="true" x14ac:dyDescent="0.2">
      <c r="A711" s="496"/>
      <c r="B711" s="496"/>
      <c r="C711" s="900"/>
      <c r="D711" s="898"/>
      <c r="E711" s="80"/>
      <c r="F711" s="80"/>
      <c r="G711" s="80"/>
      <c r="H711" s="899" t="s">
        <v>590</v>
      </c>
      <c r="I711" s="899"/>
      <c r="J711" s="44">
        <v>1.8026911577834658E-2</v>
      </c>
      <c r="K711" s="80"/>
      <c r="L711" s="80"/>
      <c r="M711" s="899" t="s">
        <v>219</v>
      </c>
      <c r="N711" s="899"/>
      <c r="O711" s="18">
        <v>5.6069134696737457</v>
      </c>
      <c r="P711" s="17">
        <v>3.7630291742776816</v>
      </c>
      <c r="Q711" s="16">
        <v>3.7630291742776816</v>
      </c>
      <c r="BB711" s="496"/>
    </row>
    <row r="712" s="420" customFormat="true" ht="25.15" customHeight="true" x14ac:dyDescent="0.2">
      <c r="A712" s="496"/>
      <c r="B712" s="496"/>
      <c r="C712" s="900" t="s">
        <v>264</v>
      </c>
      <c r="D712" s="899"/>
      <c r="E712" s="899"/>
      <c r="F712" s="80"/>
      <c r="G712" s="80"/>
      <c r="H712" s="899" t="s">
        <v>618</v>
      </c>
      <c r="I712" s="899"/>
      <c r="J712" s="44">
        <v>5.8684538471250637E-3</v>
      </c>
      <c r="K712" s="80"/>
      <c r="L712" s="80"/>
      <c r="M712" s="898"/>
      <c r="N712" s="898"/>
      <c r="O712" s="80"/>
      <c r="P712" s="80"/>
      <c r="Q712" s="80"/>
      <c r="BB712" s="496"/>
    </row>
    <row r="713" s="420" customFormat="true" ht="25.15" customHeight="true" x14ac:dyDescent="0.2">
      <c r="A713" s="496"/>
      <c r="B713" s="496"/>
      <c r="C713" s="900" t="s">
        <v>218</v>
      </c>
      <c r="D713" s="899"/>
      <c r="E713" s="15" t="s">
        <v>219</v>
      </c>
      <c r="F713" s="80"/>
      <c r="G713" s="80"/>
      <c r="H713" s="899" t="s">
        <v>604</v>
      </c>
      <c r="I713" s="899"/>
      <c r="J713" s="44">
        <v>8.9648129120572344E-3</v>
      </c>
      <c r="K713" s="80"/>
      <c r="L713" s="80"/>
      <c r="M713" s="898"/>
      <c r="N713" s="898"/>
      <c r="O713" s="80"/>
      <c r="P713" s="80"/>
      <c r="Q713" s="80"/>
      <c r="BB713" s="496"/>
    </row>
    <row r="714" s="420" customFormat="true" ht="25.15" customHeight="true" x14ac:dyDescent="0.2">
      <c r="A714" s="496"/>
      <c r="B714" s="496"/>
      <c r="C714" s="900" t="s">
        <v>219</v>
      </c>
      <c r="D714" s="899"/>
      <c r="E714" s="14">
        <v>0.99999999999999978</v>
      </c>
      <c r="F714" s="80"/>
      <c r="G714" s="80"/>
      <c r="H714" s="899" t="s">
        <v>564</v>
      </c>
      <c r="I714" s="899"/>
      <c r="J714" s="44">
        <v>2.8235613533301195E-2</v>
      </c>
      <c r="K714" s="80"/>
      <c r="L714" s="80"/>
      <c r="M714" s="899" t="s">
        <v>263</v>
      </c>
      <c r="N714" s="899"/>
      <c r="O714" s="899"/>
      <c r="P714" s="80"/>
      <c r="Q714" s="80"/>
      <c r="BB714" s="496"/>
    </row>
    <row r="715" s="420" customFormat="true" ht="25.15" customHeight="true" x14ac:dyDescent="0.2">
      <c r="A715" s="496"/>
      <c r="B715" s="496"/>
      <c r="C715" s="900"/>
      <c r="D715" s="898"/>
      <c r="E715" s="80"/>
      <c r="F715" s="80"/>
      <c r="G715" s="80"/>
      <c r="H715" s="899" t="s">
        <v>553</v>
      </c>
      <c r="I715" s="899"/>
      <c r="J715" s="44">
        <v>-4.8700285754761201E-2</v>
      </c>
      <c r="K715" s="80"/>
      <c r="L715" s="80"/>
      <c r="M715" s="899" t="s">
        <v>206</v>
      </c>
      <c r="N715" s="899"/>
      <c r="O715" s="52" t="s">
        <v>218</v>
      </c>
      <c r="P715" s="80"/>
      <c r="Q715" s="80"/>
      <c r="BB715" s="496"/>
    </row>
    <row r="716" s="420" customFormat="true" ht="25.15" customHeight="true" x14ac:dyDescent="0.2">
      <c r="A716" s="496"/>
      <c r="B716" s="496"/>
      <c r="C716" s="900"/>
      <c r="D716" s="898"/>
      <c r="E716" s="80"/>
      <c r="F716" s="80"/>
      <c r="G716" s="80"/>
      <c r="H716" s="899" t="s">
        <v>621</v>
      </c>
      <c r="I716" s="899"/>
      <c r="J716" s="44">
        <v>3.8546241903169428E-3</v>
      </c>
      <c r="K716" s="80"/>
      <c r="L716" s="80"/>
      <c r="M716" s="899"/>
      <c r="N716" s="899"/>
      <c r="O716" s="49" t="s">
        <v>219</v>
      </c>
      <c r="P716" s="80"/>
      <c r="Q716" s="80"/>
      <c r="BB716" s="496"/>
    </row>
    <row r="717" s="420" customFormat="true" ht="25.15" customHeight="true" x14ac:dyDescent="0.2">
      <c r="A717" s="496"/>
      <c r="B717" s="496"/>
      <c r="C717" s="900"/>
      <c r="D717" s="898"/>
      <c r="E717" s="80"/>
      <c r="F717" s="80"/>
      <c r="G717" s="80"/>
      <c r="H717" s="899" t="s">
        <v>620</v>
      </c>
      <c r="I717" s="899"/>
      <c r="J717" s="44">
        <v>5.7802332740741862E-3</v>
      </c>
      <c r="K717" s="80"/>
      <c r="L717" s="80"/>
      <c r="M717" s="899" t="s">
        <v>251</v>
      </c>
      <c r="N717" s="899"/>
      <c r="O717" s="46">
        <v>-9.4210174378338059E-3</v>
      </c>
      <c r="P717" s="80"/>
      <c r="Q717" s="80"/>
      <c r="BB717" s="496"/>
    </row>
    <row r="718" s="420" customFormat="true" ht="25.15" customHeight="true" x14ac:dyDescent="0.2">
      <c r="A718" s="496"/>
      <c r="B718" s="496"/>
      <c r="C718" s="900"/>
      <c r="D718" s="898"/>
      <c r="E718" s="80"/>
      <c r="F718" s="80"/>
      <c r="G718" s="80"/>
      <c r="H718" s="899" t="s">
        <v>552</v>
      </c>
      <c r="I718" s="899"/>
      <c r="J718" s="44">
        <v>4.7934194099272784E-2</v>
      </c>
      <c r="K718" s="80"/>
      <c r="L718" s="80"/>
      <c r="M718" s="899" t="s">
        <v>543</v>
      </c>
      <c r="N718" s="899"/>
      <c r="O718" s="43">
        <v>-6.1958584580752263E-2</v>
      </c>
      <c r="P718" s="80"/>
      <c r="Q718" s="80"/>
      <c r="BB718" s="496"/>
    </row>
    <row r="719" s="420" customFormat="true" ht="25.15" customHeight="true" x14ac:dyDescent="0.2">
      <c r="A719" s="496"/>
      <c r="B719" s="496"/>
      <c r="C719" s="900"/>
      <c r="D719" s="898"/>
      <c r="E719" s="80"/>
      <c r="F719" s="80"/>
      <c r="G719" s="80"/>
      <c r="H719" s="899" t="s">
        <v>550</v>
      </c>
      <c r="I719" s="899"/>
      <c r="J719" s="44">
        <v>-5.0145983557113354E-2</v>
      </c>
      <c r="K719" s="80"/>
      <c r="L719" s="80"/>
      <c r="M719" s="899" t="s">
        <v>646</v>
      </c>
      <c r="N719" s="899"/>
      <c r="O719" s="43">
        <v>5.9704088314149499E-3</v>
      </c>
      <c r="P719" s="80"/>
      <c r="Q719" s="80"/>
      <c r="BB719" s="496"/>
    </row>
    <row r="720" s="420" customFormat="true" ht="25.15" customHeight="true" x14ac:dyDescent="0.2">
      <c r="A720" s="496"/>
      <c r="B720" s="496"/>
      <c r="C720" s="900"/>
      <c r="D720" s="898"/>
      <c r="E720" s="80"/>
      <c r="F720" s="80"/>
      <c r="G720" s="80"/>
      <c r="H720" s="899" t="s">
        <v>619</v>
      </c>
      <c r="I720" s="899"/>
      <c r="J720" s="44">
        <v>-4.3302700179520988E-3</v>
      </c>
      <c r="K720" s="80"/>
      <c r="L720" s="80"/>
      <c r="M720" s="899" t="s">
        <v>633</v>
      </c>
      <c r="N720" s="899"/>
      <c r="O720" s="43">
        <v>-4.8210685410407869E-4</v>
      </c>
      <c r="P720" s="80"/>
      <c r="Q720" s="80"/>
      <c r="BB720" s="496"/>
    </row>
    <row r="721" s="420" customFormat="true" ht="25.15" customHeight="true" x14ac:dyDescent="0.2">
      <c r="A721" s="496"/>
      <c r="B721" s="496"/>
      <c r="C721" s="900"/>
      <c r="D721" s="898"/>
      <c r="E721" s="80"/>
      <c r="F721" s="80"/>
      <c r="G721" s="80"/>
      <c r="H721" s="899" t="s">
        <v>666</v>
      </c>
      <c r="I721" s="899"/>
      <c r="J721" s="44">
        <v>-1.5961107738378696E-3</v>
      </c>
      <c r="K721" s="80"/>
      <c r="L721" s="80"/>
      <c r="M721" s="899" t="s">
        <v>627</v>
      </c>
      <c r="N721" s="899"/>
      <c r="O721" s="43">
        <v>4.4684689905540309E-3</v>
      </c>
      <c r="P721" s="80"/>
      <c r="Q721" s="80"/>
      <c r="BB721" s="496"/>
    </row>
    <row r="722" s="420" customFormat="true" ht="25.15" customHeight="true" x14ac:dyDescent="0.2">
      <c r="A722" s="496"/>
      <c r="B722" s="496"/>
      <c r="C722" s="900"/>
      <c r="D722" s="898"/>
      <c r="E722" s="80"/>
      <c r="F722" s="80"/>
      <c r="G722" s="80"/>
      <c r="H722" s="899" t="s">
        <v>661</v>
      </c>
      <c r="I722" s="899"/>
      <c r="J722" s="44">
        <v>-1.7359223684087716E-3</v>
      </c>
      <c r="K722" s="80"/>
      <c r="L722" s="80"/>
      <c r="M722" s="899" t="s">
        <v>539</v>
      </c>
      <c r="N722" s="899"/>
      <c r="O722" s="43">
        <v>6.9561331027305801E-2</v>
      </c>
      <c r="P722" s="80"/>
      <c r="Q722" s="80"/>
      <c r="BB722" s="496"/>
    </row>
    <row r="723" s="420" customFormat="true" ht="25.15" customHeight="true" x14ac:dyDescent="0.2">
      <c r="A723" s="496"/>
      <c r="B723" s="496"/>
      <c r="C723" s="900"/>
      <c r="D723" s="898"/>
      <c r="E723" s="80"/>
      <c r="F723" s="80"/>
      <c r="G723" s="80"/>
      <c r="H723" s="899" t="s">
        <v>654</v>
      </c>
      <c r="I723" s="899"/>
      <c r="J723" s="44">
        <v>-2.7203227037057138E-3</v>
      </c>
      <c r="K723" s="80"/>
      <c r="L723" s="80"/>
      <c r="M723" s="899" t="s">
        <v>641</v>
      </c>
      <c r="N723" s="899"/>
      <c r="O723" s="43">
        <v>-2.9164227817390013E-3</v>
      </c>
      <c r="P723" s="80"/>
      <c r="Q723" s="80"/>
      <c r="BB723" s="496"/>
    </row>
    <row r="724" s="420" customFormat="true" ht="25.15" customHeight="true" x14ac:dyDescent="0.2">
      <c r="A724" s="496"/>
      <c r="B724" s="496"/>
      <c r="C724" s="900"/>
      <c r="D724" s="898"/>
      <c r="E724" s="80"/>
      <c r="F724" s="80"/>
      <c r="G724" s="80"/>
      <c r="H724" s="899" t="s">
        <v>665</v>
      </c>
      <c r="I724" s="899"/>
      <c r="J724" s="44">
        <v>2.3016805812047353E-3</v>
      </c>
      <c r="K724" s="80"/>
      <c r="L724" s="80"/>
      <c r="M724" s="899" t="s">
        <v>587</v>
      </c>
      <c r="N724" s="899"/>
      <c r="O724" s="43">
        <v>-1.2526277918729836E-2</v>
      </c>
      <c r="P724" s="80"/>
      <c r="Q724" s="80"/>
      <c r="BB724" s="496"/>
    </row>
    <row r="725" s="420" customFormat="true" ht="25.15" customHeight="true" x14ac:dyDescent="0.2">
      <c r="A725" s="496"/>
      <c r="B725" s="496"/>
      <c r="C725" s="900"/>
      <c r="D725" s="898"/>
      <c r="E725" s="80"/>
      <c r="F725" s="80"/>
      <c r="G725" s="80"/>
      <c r="H725" s="899" t="s">
        <v>600</v>
      </c>
      <c r="I725" s="899"/>
      <c r="J725" s="44">
        <v>9.9368411639856168E-3</v>
      </c>
      <c r="K725" s="80"/>
      <c r="L725" s="80"/>
      <c r="M725" s="899" t="s">
        <v>567</v>
      </c>
      <c r="N725" s="899"/>
      <c r="O725" s="43">
        <v>-2.7647188555985362E-2</v>
      </c>
      <c r="P725" s="80"/>
      <c r="Q725" s="80"/>
      <c r="BB725" s="496"/>
    </row>
    <row r="726" s="420" customFormat="true" ht="25.15" customHeight="true" x14ac:dyDescent="0.2">
      <c r="A726" s="496"/>
      <c r="B726" s="496"/>
      <c r="C726" s="900"/>
      <c r="D726" s="898"/>
      <c r="E726" s="80"/>
      <c r="F726" s="80"/>
      <c r="G726" s="80"/>
      <c r="H726" s="899" t="s">
        <v>596</v>
      </c>
      <c r="I726" s="899"/>
      <c r="J726" s="44">
        <v>1.2654475787773869E-2</v>
      </c>
      <c r="K726" s="80"/>
      <c r="L726" s="80"/>
      <c r="M726" s="899" t="s">
        <v>622</v>
      </c>
      <c r="N726" s="899"/>
      <c r="O726" s="43">
        <v>-6.9058287822009283E-3</v>
      </c>
      <c r="P726" s="80"/>
      <c r="Q726" s="80"/>
      <c r="BB726" s="496"/>
    </row>
    <row r="727" s="420" customFormat="true" ht="25.15" customHeight="true" x14ac:dyDescent="0.2">
      <c r="A727" s="496"/>
      <c r="B727" s="496"/>
      <c r="C727" s="900"/>
      <c r="D727" s="898"/>
      <c r="E727" s="80"/>
      <c r="F727" s="80"/>
      <c r="G727" s="80"/>
      <c r="H727" s="899" t="s">
        <v>569</v>
      </c>
      <c r="I727" s="899"/>
      <c r="J727" s="44">
        <v>2.8699584313907844E-2</v>
      </c>
      <c r="K727" s="80"/>
      <c r="L727" s="80"/>
      <c r="M727" s="899" t="s">
        <v>575</v>
      </c>
      <c r="N727" s="899"/>
      <c r="O727" s="43">
        <v>-4.7177649091164073E-3</v>
      </c>
      <c r="P727" s="80"/>
      <c r="Q727" s="80"/>
      <c r="BB727" s="496"/>
    </row>
    <row r="728" s="420" customFormat="true" ht="25.15" customHeight="true" x14ac:dyDescent="0.2">
      <c r="A728" s="496"/>
      <c r="B728" s="496"/>
      <c r="C728" s="900"/>
      <c r="D728" s="898"/>
      <c r="E728" s="80"/>
      <c r="F728" s="80"/>
      <c r="G728" s="80"/>
      <c r="H728" s="899" t="s">
        <v>561</v>
      </c>
      <c r="I728" s="899"/>
      <c r="J728" s="44">
        <v>-2.8803821897845E-2</v>
      </c>
      <c r="K728" s="80"/>
      <c r="L728" s="80"/>
      <c r="M728" s="899" t="s">
        <v>644</v>
      </c>
      <c r="N728" s="899"/>
      <c r="O728" s="43">
        <v>1.5832100151954712E-3</v>
      </c>
      <c r="P728" s="80"/>
      <c r="Q728" s="80"/>
      <c r="BB728" s="496"/>
    </row>
    <row r="729" s="420" customFormat="true" ht="25.15" customHeight="true" x14ac:dyDescent="0.2">
      <c r="A729" s="496"/>
      <c r="B729" s="496"/>
      <c r="C729" s="900"/>
      <c r="D729" s="898"/>
      <c r="E729" s="80"/>
      <c r="F729" s="80"/>
      <c r="G729" s="80"/>
      <c r="H729" s="899" t="s">
        <v>614</v>
      </c>
      <c r="I729" s="899"/>
      <c r="J729" s="44">
        <v>-6.348865385244146E-3</v>
      </c>
      <c r="K729" s="80"/>
      <c r="L729" s="80"/>
      <c r="M729" s="899" t="s">
        <v>659</v>
      </c>
      <c r="N729" s="899"/>
      <c r="O729" s="43">
        <v>-2.8196926010872758E-3</v>
      </c>
      <c r="P729" s="80"/>
      <c r="Q729" s="80"/>
      <c r="BB729" s="496"/>
    </row>
    <row r="730" s="420" customFormat="true" ht="25.15" customHeight="true" x14ac:dyDescent="0.2">
      <c r="A730" s="496"/>
      <c r="B730" s="496"/>
      <c r="C730" s="900"/>
      <c r="D730" s="898"/>
      <c r="E730" s="80"/>
      <c r="F730" s="80"/>
      <c r="G730" s="80"/>
      <c r="H730" s="899" t="s">
        <v>636</v>
      </c>
      <c r="I730" s="899"/>
      <c r="J730" s="44">
        <v>4.1065990241449151E-3</v>
      </c>
      <c r="K730" s="80"/>
      <c r="L730" s="80"/>
      <c r="M730" s="899" t="s">
        <v>546</v>
      </c>
      <c r="N730" s="899"/>
      <c r="O730" s="43">
        <v>6.1289202273047273E-2</v>
      </c>
      <c r="P730" s="80"/>
      <c r="Q730" s="80"/>
      <c r="BB730" s="496"/>
    </row>
    <row r="731" s="420" customFormat="true" ht="25.15" customHeight="true" x14ac:dyDescent="0.2">
      <c r="A731" s="496"/>
      <c r="B731" s="496"/>
      <c r="C731" s="900"/>
      <c r="D731" s="898"/>
      <c r="E731" s="80"/>
      <c r="F731" s="80"/>
      <c r="G731" s="80"/>
      <c r="H731" s="899" t="s">
        <v>642</v>
      </c>
      <c r="I731" s="899"/>
      <c r="J731" s="44">
        <v>3.6269632009417164E-3</v>
      </c>
      <c r="K731" s="80"/>
      <c r="L731" s="80"/>
      <c r="M731" s="899" t="s">
        <v>628</v>
      </c>
      <c r="N731" s="899"/>
      <c r="O731" s="43">
        <v>-2.0826275331556751E-3</v>
      </c>
      <c r="P731" s="80"/>
      <c r="Q731" s="80"/>
      <c r="BB731" s="496"/>
    </row>
    <row r="732" s="420" customFormat="true" ht="25.15" customHeight="true" x14ac:dyDescent="0.2">
      <c r="A732" s="496"/>
      <c r="B732" s="496"/>
      <c r="C732" s="900"/>
      <c r="D732" s="898"/>
      <c r="E732" s="80"/>
      <c r="F732" s="80"/>
      <c r="G732" s="80"/>
      <c r="H732" s="899" t="s">
        <v>553</v>
      </c>
      <c r="I732" s="899"/>
      <c r="J732" s="44">
        <v>-2.459399534229614E-2</v>
      </c>
      <c r="K732" s="80"/>
      <c r="L732" s="80"/>
      <c r="M732" s="899" t="s">
        <v>615</v>
      </c>
      <c r="N732" s="899"/>
      <c r="O732" s="43">
        <v>7.9753423099415844E-3</v>
      </c>
      <c r="P732" s="80"/>
      <c r="Q732" s="80"/>
      <c r="BB732" s="496"/>
    </row>
    <row r="733" s="420" customFormat="true" ht="25.15" customHeight="true" x14ac:dyDescent="0.2">
      <c r="A733" s="496"/>
      <c r="B733" s="496"/>
      <c r="C733" s="900"/>
      <c r="D733" s="898"/>
      <c r="E733" s="80"/>
      <c r="F733" s="80"/>
      <c r="G733" s="80"/>
      <c r="H733" s="899" t="s">
        <v>577</v>
      </c>
      <c r="I733" s="899"/>
      <c r="J733" s="44">
        <v>2.0525783718489638E-2</v>
      </c>
      <c r="K733" s="80"/>
      <c r="L733" s="80"/>
      <c r="M733" s="899" t="s">
        <v>598</v>
      </c>
      <c r="N733" s="899"/>
      <c r="O733" s="43">
        <v>1.9484204392956183E-2</v>
      </c>
      <c r="P733" s="80"/>
      <c r="Q733" s="80"/>
      <c r="BB733" s="496"/>
    </row>
    <row r="734" s="420" customFormat="true" ht="25.15" customHeight="true" x14ac:dyDescent="0.2">
      <c r="A734" s="496"/>
      <c r="B734" s="496"/>
      <c r="C734" s="900"/>
      <c r="D734" s="898"/>
      <c r="E734" s="80"/>
      <c r="F734" s="80"/>
      <c r="G734" s="80"/>
      <c r="H734" s="899" t="s">
        <v>540</v>
      </c>
      <c r="I734" s="899"/>
      <c r="J734" s="44">
        <v>5.0222992229765557E-3</v>
      </c>
      <c r="K734" s="80"/>
      <c r="L734" s="80"/>
      <c r="M734" s="899" t="s">
        <v>651</v>
      </c>
      <c r="N734" s="899"/>
      <c r="O734" s="43">
        <v>-3.6174647753413527E-3</v>
      </c>
      <c r="P734" s="80"/>
      <c r="Q734" s="80"/>
      <c r="BB734" s="496"/>
    </row>
    <row r="735" s="420" customFormat="true" ht="25.15" customHeight="true" x14ac:dyDescent="0.2">
      <c r="A735" s="496"/>
      <c r="B735" s="496"/>
      <c r="C735" s="900"/>
      <c r="D735" s="898"/>
      <c r="E735" s="80"/>
      <c r="F735" s="80"/>
      <c r="G735" s="80"/>
      <c r="H735" s="899" t="s">
        <v>667</v>
      </c>
      <c r="I735" s="899"/>
      <c r="J735" s="44">
        <v>-1.2048229158249622E-3</v>
      </c>
      <c r="K735" s="80"/>
      <c r="L735" s="80"/>
      <c r="M735" s="899" t="s">
        <v>617</v>
      </c>
      <c r="N735" s="899"/>
      <c r="O735" s="43">
        <v>-1.6224945656281172E-3</v>
      </c>
      <c r="P735" s="80"/>
      <c r="Q735" s="80"/>
      <c r="BB735" s="496"/>
    </row>
    <row r="736" s="420" customFormat="true" ht="25.15" customHeight="true" x14ac:dyDescent="0.2">
      <c r="A736" s="496"/>
      <c r="B736" s="496"/>
      <c r="C736" s="900"/>
      <c r="D736" s="898"/>
      <c r="E736" s="80"/>
      <c r="F736" s="80"/>
      <c r="G736" s="80"/>
      <c r="H736" s="899" t="s">
        <v>552</v>
      </c>
      <c r="I736" s="899"/>
      <c r="J736" s="44">
        <v>1.7567720390493184E-3</v>
      </c>
      <c r="K736" s="80"/>
      <c r="L736" s="80"/>
      <c r="M736" s="899" t="s">
        <v>625</v>
      </c>
      <c r="N736" s="899"/>
      <c r="O736" s="43">
        <v>2.5402414054400322E-3</v>
      </c>
      <c r="P736" s="80"/>
      <c r="Q736" s="80"/>
      <c r="BB736" s="496"/>
    </row>
    <row r="737" s="420" customFormat="true" ht="25.15" customHeight="true" x14ac:dyDescent="0.2">
      <c r="A737" s="496"/>
      <c r="B737" s="496"/>
      <c r="C737" s="900"/>
      <c r="D737" s="898"/>
      <c r="E737" s="80"/>
      <c r="F737" s="80"/>
      <c r="G737" s="80"/>
      <c r="H737" s="899" t="s">
        <v>550</v>
      </c>
      <c r="I737" s="899"/>
      <c r="J737" s="44">
        <v>-2.6271934833323452E-2</v>
      </c>
      <c r="K737" s="80"/>
      <c r="L737" s="80"/>
      <c r="M737" s="899" t="s">
        <v>611</v>
      </c>
      <c r="N737" s="899"/>
      <c r="O737" s="43">
        <v>-4.9824707439642393E-3</v>
      </c>
      <c r="P737" s="80"/>
      <c r="Q737" s="80"/>
      <c r="BB737" s="496"/>
    </row>
    <row r="738" s="420" customFormat="true" ht="25.15" customHeight="true" x14ac:dyDescent="0.2">
      <c r="A738" s="496"/>
      <c r="B738" s="496"/>
      <c r="C738" s="900"/>
      <c r="D738" s="898"/>
      <c r="E738" s="80"/>
      <c r="F738" s="80"/>
      <c r="G738" s="80"/>
      <c r="H738" s="899" t="s">
        <v>662</v>
      </c>
      <c r="I738" s="899"/>
      <c r="J738" s="44">
        <v>1.6102714568300739E-3</v>
      </c>
      <c r="K738" s="80"/>
      <c r="L738" s="80"/>
      <c r="M738" s="899" t="s">
        <v>663</v>
      </c>
      <c r="N738" s="899"/>
      <c r="O738" s="43">
        <v>1.8983386567760438E-3</v>
      </c>
      <c r="P738" s="80"/>
      <c r="Q738" s="80"/>
      <c r="BB738" s="496"/>
    </row>
    <row r="739" s="420" customFormat="true" ht="25.15" customHeight="true" x14ac:dyDescent="0.2">
      <c r="A739" s="496"/>
      <c r="B739" s="496"/>
      <c r="C739" s="900"/>
      <c r="D739" s="898"/>
      <c r="E739" s="80"/>
      <c r="F739" s="80"/>
      <c r="G739" s="80"/>
      <c r="H739" s="899" t="s">
        <v>540</v>
      </c>
      <c r="I739" s="899"/>
      <c r="J739" s="44">
        <v>6.2477962280449544E-2</v>
      </c>
      <c r="K739" s="80"/>
      <c r="L739" s="80"/>
      <c r="M739" s="899" t="s">
        <v>635</v>
      </c>
      <c r="N739" s="899"/>
      <c r="O739" s="43">
        <v>2.9306348806448857E-3</v>
      </c>
      <c r="P739" s="80"/>
      <c r="Q739" s="80"/>
      <c r="BB739" s="496"/>
    </row>
    <row r="740" s="420" customFormat="true" ht="25.15" customHeight="true" x14ac:dyDescent="0.2">
      <c r="A740" s="496"/>
      <c r="B740" s="496"/>
      <c r="C740" s="900"/>
      <c r="D740" s="898"/>
      <c r="E740" s="80"/>
      <c r="F740" s="80"/>
      <c r="G740" s="80"/>
      <c r="H740" s="899" t="s">
        <v>597</v>
      </c>
      <c r="I740" s="899"/>
      <c r="J740" s="44">
        <v>6.300495782169303E-3</v>
      </c>
      <c r="K740" s="80"/>
      <c r="L740" s="80"/>
      <c r="M740" s="899" t="s">
        <v>649</v>
      </c>
      <c r="N740" s="899"/>
      <c r="O740" s="43">
        <v>-1.5351194410213134E-3</v>
      </c>
      <c r="P740" s="80"/>
      <c r="Q740" s="80"/>
      <c r="BB740" s="496"/>
    </row>
    <row r="741" s="420" customFormat="true" ht="25.15" customHeight="true" x14ac:dyDescent="0.2">
      <c r="A741" s="496"/>
      <c r="B741" s="496"/>
      <c r="C741" s="900"/>
      <c r="D741" s="898"/>
      <c r="E741" s="80"/>
      <c r="F741" s="80"/>
      <c r="G741" s="80"/>
      <c r="H741" s="899" t="s">
        <v>592</v>
      </c>
      <c r="I741" s="899"/>
      <c r="J741" s="44">
        <v>-1.6375714348914702E-2</v>
      </c>
      <c r="K741" s="80"/>
      <c r="L741" s="80"/>
      <c r="M741" s="899" t="s">
        <v>656</v>
      </c>
      <c r="N741" s="899"/>
      <c r="O741" s="43">
        <v>-1.9614163637731016E-3</v>
      </c>
      <c r="P741" s="80"/>
      <c r="Q741" s="80"/>
      <c r="BB741" s="496"/>
    </row>
    <row r="742" s="420" customFormat="true" ht="25.15" customHeight="true" x14ac:dyDescent="0.2">
      <c r="A742" s="496"/>
      <c r="B742" s="496"/>
      <c r="C742" s="900"/>
      <c r="D742" s="898"/>
      <c r="E742" s="80"/>
      <c r="F742" s="80"/>
      <c r="G742" s="80"/>
      <c r="H742" s="899" t="s">
        <v>565</v>
      </c>
      <c r="I742" s="899"/>
      <c r="J742" s="44">
        <v>-3.4004031327672421E-2</v>
      </c>
      <c r="K742" s="80"/>
      <c r="L742" s="80"/>
      <c r="M742" s="899" t="s">
        <v>555</v>
      </c>
      <c r="N742" s="899"/>
      <c r="O742" s="43">
        <v>3.8689950511209457E-2</v>
      </c>
      <c r="P742" s="80"/>
      <c r="Q742" s="80"/>
      <c r="BB742" s="496"/>
    </row>
    <row r="743" s="420" customFormat="true" ht="25.15" customHeight="true" x14ac:dyDescent="0.2">
      <c r="A743" s="496"/>
      <c r="B743" s="496"/>
      <c r="C743" s="900"/>
      <c r="D743" s="898"/>
      <c r="E743" s="80"/>
      <c r="F743" s="80"/>
      <c r="G743" s="80"/>
      <c r="H743" s="899" t="s">
        <v>637</v>
      </c>
      <c r="I743" s="899"/>
      <c r="J743" s="44">
        <v>-1.9450958690922062E-3</v>
      </c>
      <c r="K743" s="80"/>
      <c r="L743" s="80"/>
      <c r="M743" s="899" t="s">
        <v>591</v>
      </c>
      <c r="N743" s="899"/>
      <c r="O743" s="43">
        <v>2.2849080533563312E-2</v>
      </c>
      <c r="P743" s="80"/>
      <c r="Q743" s="80"/>
      <c r="BB743" s="496"/>
    </row>
    <row r="744" s="420" customFormat="true" ht="25.15" customHeight="true" x14ac:dyDescent="0.2">
      <c r="A744" s="496"/>
      <c r="B744" s="496"/>
      <c r="C744" s="900"/>
      <c r="D744" s="898"/>
      <c r="E744" s="80"/>
      <c r="F744" s="80"/>
      <c r="G744" s="80"/>
      <c r="H744" s="899" t="s">
        <v>594</v>
      </c>
      <c r="I744" s="899"/>
      <c r="J744" s="44">
        <v>-4.4710615352159559E-3</v>
      </c>
      <c r="K744" s="80"/>
      <c r="L744" s="80"/>
      <c r="M744" s="899" t="s">
        <v>568</v>
      </c>
      <c r="N744" s="899"/>
      <c r="O744" s="43">
        <v>-2.1167454091197337E-2</v>
      </c>
      <c r="P744" s="80"/>
      <c r="Q744" s="80"/>
      <c r="BB744" s="496"/>
    </row>
    <row r="745" s="420" customFormat="true" ht="25.15" customHeight="true" x14ac:dyDescent="0.2">
      <c r="A745" s="496"/>
      <c r="B745" s="496"/>
      <c r="C745" s="900"/>
      <c r="D745" s="898"/>
      <c r="E745" s="80"/>
      <c r="F745" s="80"/>
      <c r="G745" s="80"/>
      <c r="H745" s="899" t="s">
        <v>550</v>
      </c>
      <c r="I745" s="899"/>
      <c r="J745" s="44">
        <v>-1.1434691632322871E-2</v>
      </c>
      <c r="K745" s="80"/>
      <c r="L745" s="80"/>
      <c r="M745" s="899" t="s">
        <v>585</v>
      </c>
      <c r="N745" s="899"/>
      <c r="O745" s="43">
        <v>2.7836132387296264E-2</v>
      </c>
      <c r="P745" s="80"/>
      <c r="Q745" s="80"/>
      <c r="BB745" s="496"/>
    </row>
    <row r="746" s="420" customFormat="true" ht="25.15" customHeight="true" x14ac:dyDescent="0.2">
      <c r="A746" s="496"/>
      <c r="B746" s="496"/>
      <c r="C746" s="900"/>
      <c r="D746" s="898"/>
      <c r="E746" s="80"/>
      <c r="F746" s="80"/>
      <c r="G746" s="80"/>
      <c r="H746" s="899" t="s">
        <v>619</v>
      </c>
      <c r="I746" s="899"/>
      <c r="J746" s="44">
        <v>-2.3694231789417601E-3</v>
      </c>
      <c r="K746" s="80"/>
      <c r="L746" s="80"/>
      <c r="M746" s="899" t="s">
        <v>634</v>
      </c>
      <c r="N746" s="899"/>
      <c r="O746" s="43">
        <v>9.5659879378675022E-3</v>
      </c>
      <c r="P746" s="80"/>
      <c r="Q746" s="80"/>
      <c r="BB746" s="496"/>
    </row>
    <row r="747" s="420" customFormat="true" ht="25.15" customHeight="true" x14ac:dyDescent="0.2">
      <c r="A747" s="496"/>
      <c r="B747" s="496"/>
      <c r="C747" s="900"/>
      <c r="D747" s="898"/>
      <c r="E747" s="80"/>
      <c r="F747" s="80"/>
      <c r="G747" s="80"/>
      <c r="H747" s="899" t="s">
        <v>638</v>
      </c>
      <c r="I747" s="899"/>
      <c r="J747" s="44">
        <v>-1.4770969975986272E-3</v>
      </c>
      <c r="K747" s="80"/>
      <c r="L747" s="80"/>
      <c r="M747" s="899" t="s">
        <v>605</v>
      </c>
      <c r="N747" s="899"/>
      <c r="O747" s="43">
        <v>6.3945795393956159E-3</v>
      </c>
      <c r="P747" s="80"/>
      <c r="Q747" s="80"/>
      <c r="BB747" s="496"/>
    </row>
    <row r="748" s="420" customFormat="true" ht="25.15" customHeight="true" x14ac:dyDescent="0.2">
      <c r="A748" s="496"/>
      <c r="B748" s="496"/>
      <c r="C748" s="900"/>
      <c r="D748" s="898"/>
      <c r="E748" s="80"/>
      <c r="F748" s="80"/>
      <c r="G748" s="80"/>
      <c r="H748" s="899" t="s">
        <v>602</v>
      </c>
      <c r="I748" s="899"/>
      <c r="J748" s="40">
        <v>-6.3037458836207707E-3</v>
      </c>
      <c r="K748" s="80"/>
      <c r="L748" s="80"/>
      <c r="M748" s="899" t="s">
        <v>341</v>
      </c>
      <c r="N748" s="899"/>
      <c r="O748" s="43">
        <v>5.534985474520332E-2</v>
      </c>
      <c r="P748" s="80"/>
      <c r="Q748" s="80"/>
      <c r="BB748" s="496"/>
    </row>
    <row r="749" s="420" customFormat="true" ht="25.15" customHeight="true" x14ac:dyDescent="0.2">
      <c r="A749" s="496"/>
      <c r="B749" s="496"/>
      <c r="C749" s="900"/>
      <c r="D749" s="898"/>
      <c r="E749" s="80"/>
      <c r="F749" s="80"/>
      <c r="G749" s="80"/>
      <c r="H749" s="898"/>
      <c r="I749" s="898"/>
      <c r="J749" s="80"/>
      <c r="K749" s="80"/>
      <c r="L749" s="80"/>
      <c r="M749" s="899" t="s">
        <v>562</v>
      </c>
      <c r="N749" s="899"/>
      <c r="O749" s="43">
        <v>3.0578493364664505E-2</v>
      </c>
      <c r="P749" s="80"/>
      <c r="Q749" s="80"/>
      <c r="BB749" s="496"/>
    </row>
    <row r="750" s="420" customFormat="true" ht="25.15" customHeight="true" x14ac:dyDescent="0.2">
      <c r="A750" s="496"/>
      <c r="B750" s="496"/>
      <c r="C750" s="900"/>
      <c r="D750" s="898"/>
      <c r="E750" s="80"/>
      <c r="F750" s="80"/>
      <c r="G750" s="80"/>
      <c r="H750" s="898"/>
      <c r="I750" s="898"/>
      <c r="J750" s="80"/>
      <c r="K750" s="80"/>
      <c r="L750" s="80"/>
      <c r="M750" s="899" t="s">
        <v>549</v>
      </c>
      <c r="N750" s="899"/>
      <c r="O750" s="43">
        <v>2.1979355379674437E-2</v>
      </c>
      <c r="P750" s="80"/>
      <c r="Q750" s="80"/>
      <c r="BB750" s="496"/>
    </row>
    <row r="751" s="420" customFormat="true" ht="25.15" customHeight="true" x14ac:dyDescent="0.2">
      <c r="A751" s="496"/>
      <c r="B751" s="496"/>
      <c r="C751" s="900"/>
      <c r="D751" s="898"/>
      <c r="E751" s="80"/>
      <c r="F751" s="80"/>
      <c r="G751" s="80"/>
      <c r="H751" s="899" t="s">
        <v>264</v>
      </c>
      <c r="I751" s="899"/>
      <c r="J751" s="899"/>
      <c r="K751" s="80"/>
      <c r="L751" s="80"/>
      <c r="M751" s="899" t="s">
        <v>580</v>
      </c>
      <c r="N751" s="899"/>
      <c r="O751" s="43">
        <v>2.7578677256081038E-2</v>
      </c>
      <c r="P751" s="80"/>
      <c r="Q751" s="80"/>
      <c r="BB751" s="496"/>
    </row>
    <row r="752" s="420" customFormat="true" ht="25.15" customHeight="true" x14ac:dyDescent="0.2">
      <c r="A752" s="496"/>
      <c r="B752" s="496"/>
      <c r="C752" s="900"/>
      <c r="D752" s="898"/>
      <c r="E752" s="80"/>
      <c r="F752" s="80"/>
      <c r="G752" s="80"/>
      <c r="H752" s="899" t="s">
        <v>218</v>
      </c>
      <c r="I752" s="899"/>
      <c r="J752" s="13" t="s">
        <v>219</v>
      </c>
      <c r="K752" s="80"/>
      <c r="L752" s="80"/>
      <c r="M752" s="899" t="s">
        <v>556</v>
      </c>
      <c r="N752" s="899"/>
      <c r="O752" s="43">
        <v>5.3750290594432988E-2</v>
      </c>
      <c r="P752" s="80"/>
      <c r="Q752" s="80"/>
      <c r="BB752" s="496"/>
    </row>
    <row r="753" s="420" customFormat="true" ht="25.15" customHeight="true" x14ac:dyDescent="0.2">
      <c r="A753" s="496"/>
      <c r="B753" s="496"/>
      <c r="C753" s="900"/>
      <c r="D753" s="898"/>
      <c r="E753" s="80"/>
      <c r="F753" s="80"/>
      <c r="G753" s="80"/>
      <c r="H753" s="899" t="s">
        <v>219</v>
      </c>
      <c r="I753" s="899"/>
      <c r="J753" s="12">
        <v>0.99999999999999989</v>
      </c>
      <c r="K753" s="80"/>
      <c r="L753" s="80"/>
      <c r="M753" s="899" t="s">
        <v>534</v>
      </c>
      <c r="N753" s="899"/>
      <c r="O753" s="43">
        <v>6.7571276384734993E-2</v>
      </c>
      <c r="P753" s="80"/>
      <c r="Q753" s="80"/>
      <c r="BB753" s="496"/>
    </row>
    <row r="754" s="420" customFormat="true" ht="25.15" customHeight="true" x14ac:dyDescent="0.2">
      <c r="A754" s="496"/>
      <c r="B754" s="496"/>
      <c r="C754" s="900"/>
      <c r="D754" s="898"/>
      <c r="E754" s="80"/>
      <c r="F754" s="80"/>
      <c r="G754" s="80"/>
      <c r="H754" s="898"/>
      <c r="I754" s="898"/>
      <c r="J754" s="80"/>
      <c r="K754" s="80"/>
      <c r="L754" s="80"/>
      <c r="M754" s="899" t="s">
        <v>595</v>
      </c>
      <c r="N754" s="899"/>
      <c r="O754" s="43">
        <v>2.0581612999285445E-2</v>
      </c>
      <c r="P754" s="80"/>
      <c r="Q754" s="80"/>
      <c r="BB754" s="496"/>
    </row>
    <row r="755" s="420" customFormat="true" ht="25.15" customHeight="true" x14ac:dyDescent="0.2">
      <c r="A755" s="496"/>
      <c r="B755" s="496"/>
      <c r="C755" s="900"/>
      <c r="D755" s="898"/>
      <c r="E755" s="80"/>
      <c r="F755" s="80"/>
      <c r="G755" s="80"/>
      <c r="H755" s="898"/>
      <c r="I755" s="898"/>
      <c r="J755" s="80"/>
      <c r="K755" s="80"/>
      <c r="L755" s="80"/>
      <c r="M755" s="899" t="s">
        <v>537</v>
      </c>
      <c r="N755" s="899"/>
      <c r="O755" s="43">
        <v>-4.461073185736622E-2</v>
      </c>
      <c r="P755" s="80"/>
      <c r="Q755" s="80"/>
      <c r="BB755" s="496"/>
    </row>
    <row r="756" s="420" customFormat="true" ht="25.15" customHeight="true" x14ac:dyDescent="0.2">
      <c r="A756" s="496"/>
      <c r="B756" s="496"/>
      <c r="C756" s="900"/>
      <c r="D756" s="898"/>
      <c r="E756" s="80"/>
      <c r="F756" s="80"/>
      <c r="G756" s="80"/>
      <c r="H756" s="898"/>
      <c r="I756" s="898"/>
      <c r="J756" s="80"/>
      <c r="K756" s="80"/>
      <c r="L756" s="80"/>
      <c r="M756" s="899" t="s">
        <v>327</v>
      </c>
      <c r="N756" s="899"/>
      <c r="O756" s="43">
        <v>7.7333126988732126E-2</v>
      </c>
      <c r="P756" s="80"/>
      <c r="Q756" s="80"/>
      <c r="BB756" s="496"/>
    </row>
    <row r="757" s="420" customFormat="true" ht="25.15" customHeight="true" x14ac:dyDescent="0.2">
      <c r="A757" s="496"/>
      <c r="B757" s="496"/>
      <c r="C757" s="900"/>
      <c r="D757" s="898"/>
      <c r="E757" s="80"/>
      <c r="F757" s="80"/>
      <c r="G757" s="80"/>
      <c r="H757" s="898"/>
      <c r="I757" s="898"/>
      <c r="J757" s="80"/>
      <c r="K757" s="80"/>
      <c r="L757" s="80"/>
      <c r="M757" s="899" t="s">
        <v>542</v>
      </c>
      <c r="N757" s="899"/>
      <c r="O757" s="43">
        <v>6.9262614994331201E-2</v>
      </c>
      <c r="P757" s="80"/>
      <c r="Q757" s="80"/>
      <c r="BB757" s="496"/>
    </row>
    <row r="758" s="420" customFormat="true" ht="25.15" customHeight="true" x14ac:dyDescent="0.2">
      <c r="A758" s="496"/>
      <c r="B758" s="496"/>
      <c r="C758" s="900"/>
      <c r="D758" s="898"/>
      <c r="E758" s="80"/>
      <c r="F758" s="80"/>
      <c r="G758" s="80"/>
      <c r="H758" s="898"/>
      <c r="I758" s="898"/>
      <c r="J758" s="80"/>
      <c r="K758" s="80"/>
      <c r="L758" s="80"/>
      <c r="M758" s="899" t="s">
        <v>541</v>
      </c>
      <c r="N758" s="899"/>
      <c r="O758" s="43">
        <v>6.5978731997813372E-2</v>
      </c>
      <c r="P758" s="80"/>
      <c r="Q758" s="80"/>
      <c r="BB758" s="496"/>
    </row>
    <row r="759" s="420" customFormat="true" ht="25.15" customHeight="true" x14ac:dyDescent="0.2">
      <c r="A759" s="496"/>
      <c r="B759" s="496"/>
      <c r="C759" s="900"/>
      <c r="D759" s="898"/>
      <c r="E759" s="80"/>
      <c r="F759" s="80"/>
      <c r="G759" s="80"/>
      <c r="H759" s="898"/>
      <c r="I759" s="898"/>
      <c r="J759" s="80"/>
      <c r="K759" s="80"/>
      <c r="L759" s="80"/>
      <c r="M759" s="899" t="s">
        <v>321</v>
      </c>
      <c r="N759" s="899"/>
      <c r="O759" s="43">
        <v>7.098713880849139E-2</v>
      </c>
      <c r="P759" s="80"/>
      <c r="Q759" s="80"/>
      <c r="BB759" s="496"/>
    </row>
    <row r="760" s="420" customFormat="true" ht="25.15" customHeight="true" x14ac:dyDescent="0.2">
      <c r="A760" s="496"/>
      <c r="B760" s="496"/>
      <c r="C760" s="900"/>
      <c r="D760" s="898"/>
      <c r="E760" s="80"/>
      <c r="F760" s="80"/>
      <c r="G760" s="80"/>
      <c r="H760" s="898"/>
      <c r="I760" s="898"/>
      <c r="J760" s="80"/>
      <c r="K760" s="80"/>
      <c r="L760" s="80"/>
      <c r="M760" s="899" t="s">
        <v>533</v>
      </c>
      <c r="N760" s="899"/>
      <c r="O760" s="43">
        <v>8.6488462705592531E-2</v>
      </c>
      <c r="P760" s="80"/>
      <c r="Q760" s="80"/>
      <c r="BB760" s="496"/>
    </row>
    <row r="761" s="420" customFormat="true" ht="25.15" customHeight="true" x14ac:dyDescent="0.2">
      <c r="A761" s="496"/>
      <c r="B761" s="496"/>
      <c r="C761" s="900"/>
      <c r="D761" s="898"/>
      <c r="E761" s="80"/>
      <c r="F761" s="80"/>
      <c r="G761" s="80"/>
      <c r="H761" s="898"/>
      <c r="I761" s="898"/>
      <c r="J761" s="80"/>
      <c r="K761" s="80"/>
      <c r="L761" s="80"/>
      <c r="M761" s="899" t="s">
        <v>571</v>
      </c>
      <c r="N761" s="899"/>
      <c r="O761" s="43">
        <v>3.9851162337852415E-2</v>
      </c>
      <c r="P761" s="80"/>
      <c r="Q761" s="80"/>
      <c r="BB761" s="496"/>
    </row>
    <row r="762" s="420" customFormat="true" ht="25.15" customHeight="true" x14ac:dyDescent="0.2">
      <c r="A762" s="496"/>
      <c r="B762" s="496"/>
      <c r="C762" s="900"/>
      <c r="D762" s="898"/>
      <c r="E762" s="80"/>
      <c r="F762" s="80"/>
      <c r="G762" s="80"/>
      <c r="H762" s="898"/>
      <c r="I762" s="898"/>
      <c r="J762" s="80"/>
      <c r="K762" s="80"/>
      <c r="L762" s="80"/>
      <c r="M762" s="899" t="s">
        <v>570</v>
      </c>
      <c r="N762" s="899"/>
      <c r="O762" s="43">
        <v>3.4009734980660317E-2</v>
      </c>
      <c r="P762" s="80"/>
      <c r="Q762" s="80"/>
      <c r="BB762" s="496"/>
    </row>
    <row r="763" s="420" customFormat="true" ht="25.15" customHeight="true" x14ac:dyDescent="0.2">
      <c r="A763" s="496"/>
      <c r="B763" s="496"/>
      <c r="C763" s="900"/>
      <c r="D763" s="898"/>
      <c r="E763" s="80"/>
      <c r="F763" s="80"/>
      <c r="G763" s="80"/>
      <c r="H763" s="898"/>
      <c r="I763" s="898"/>
      <c r="J763" s="80"/>
      <c r="K763" s="80"/>
      <c r="L763" s="80"/>
      <c r="M763" s="899" t="s">
        <v>536</v>
      </c>
      <c r="N763" s="899"/>
      <c r="O763" s="43">
        <v>6.8086167955863627E-2</v>
      </c>
      <c r="P763" s="80"/>
      <c r="Q763" s="80"/>
      <c r="BB763" s="496"/>
    </row>
    <row r="764" s="420" customFormat="true" ht="25.15" customHeight="true" x14ac:dyDescent="0.2">
      <c r="A764" s="496"/>
      <c r="B764" s="496"/>
      <c r="C764" s="900"/>
      <c r="D764" s="898"/>
      <c r="E764" s="80"/>
      <c r="F764" s="80"/>
      <c r="G764" s="80"/>
      <c r="H764" s="898"/>
      <c r="I764" s="898"/>
      <c r="J764" s="80"/>
      <c r="K764" s="80"/>
      <c r="L764" s="80"/>
      <c r="M764" s="899" t="s">
        <v>557</v>
      </c>
      <c r="N764" s="899"/>
      <c r="O764" s="43">
        <v>4.6463007728044826E-2</v>
      </c>
      <c r="P764" s="80"/>
      <c r="Q764" s="80"/>
      <c r="BB764" s="496"/>
    </row>
    <row r="765" s="420" customFormat="true" ht="25.15" customHeight="true" x14ac:dyDescent="0.2">
      <c r="A765" s="496"/>
      <c r="B765" s="496"/>
      <c r="C765" s="900"/>
      <c r="D765" s="898"/>
      <c r="E765" s="80"/>
      <c r="F765" s="80"/>
      <c r="G765" s="80"/>
      <c r="H765" s="898"/>
      <c r="I765" s="898"/>
      <c r="J765" s="80"/>
      <c r="K765" s="80"/>
      <c r="L765" s="80"/>
      <c r="M765" s="899" t="s">
        <v>612</v>
      </c>
      <c r="N765" s="899"/>
      <c r="O765" s="43">
        <v>2.7667364378785628E-2</v>
      </c>
      <c r="P765" s="80"/>
      <c r="Q765" s="80"/>
      <c r="BB765" s="496"/>
    </row>
    <row r="766" s="420" customFormat="true" ht="25.15" customHeight="true" x14ac:dyDescent="0.2">
      <c r="A766" s="496"/>
      <c r="B766" s="496"/>
      <c r="C766" s="900"/>
      <c r="D766" s="898"/>
      <c r="E766" s="80"/>
      <c r="F766" s="80"/>
      <c r="G766" s="80"/>
      <c r="H766" s="898"/>
      <c r="I766" s="898"/>
      <c r="J766" s="80"/>
      <c r="K766" s="80"/>
      <c r="L766" s="80"/>
      <c r="M766" s="899" t="s">
        <v>582</v>
      </c>
      <c r="N766" s="899"/>
      <c r="O766" s="43">
        <v>3.8679771497446523E-2</v>
      </c>
      <c r="P766" s="80"/>
      <c r="Q766" s="80"/>
      <c r="BB766" s="496"/>
    </row>
    <row r="767" s="420" customFormat="true" ht="25.15" customHeight="true" x14ac:dyDescent="0.2">
      <c r="A767" s="496"/>
      <c r="B767" s="496"/>
      <c r="C767" s="900"/>
      <c r="D767" s="898"/>
      <c r="E767" s="80"/>
      <c r="F767" s="80"/>
      <c r="G767" s="80"/>
      <c r="H767" s="898"/>
      <c r="I767" s="898"/>
      <c r="J767" s="80"/>
      <c r="K767" s="80"/>
      <c r="L767" s="80"/>
      <c r="M767" s="899" t="s">
        <v>589</v>
      </c>
      <c r="N767" s="899"/>
      <c r="O767" s="43">
        <v>3.6221592428206301E-2</v>
      </c>
      <c r="P767" s="80"/>
      <c r="Q767" s="80"/>
      <c r="BB767" s="496"/>
    </row>
    <row r="768" s="418" customFormat="true" ht="25.15" customHeight="true" x14ac:dyDescent="0.2">
      <c r="A768" s="497"/>
      <c r="B768" s="497"/>
      <c r="C768" s="900"/>
      <c r="D768" s="898"/>
      <c r="E768" s="80"/>
      <c r="F768" s="80"/>
      <c r="G768" s="80"/>
      <c r="H768" s="898"/>
      <c r="I768" s="898"/>
      <c r="J768" s="80"/>
      <c r="K768" s="80"/>
      <c r="L768" s="80"/>
      <c r="M768" s="899" t="s">
        <v>626</v>
      </c>
      <c r="N768" s="899"/>
      <c r="O768" s="43">
        <v>2.2302321226231141E-2</v>
      </c>
      <c r="P768" s="80"/>
      <c r="Q768" s="80"/>
      <c r="BB768" s="497"/>
    </row>
    <row r="769" s="418" customFormat="true" ht="25.15" customHeight="true" x14ac:dyDescent="0.2">
      <c r="A769" s="497"/>
      <c r="B769" s="497"/>
      <c r="C769" s="900"/>
      <c r="D769" s="898"/>
      <c r="E769" s="80"/>
      <c r="F769" s="80"/>
      <c r="G769" s="80"/>
      <c r="H769" s="898"/>
      <c r="I769" s="898"/>
      <c r="J769" s="80"/>
      <c r="K769" s="80"/>
      <c r="L769" s="80"/>
      <c r="M769" s="899" t="s">
        <v>559</v>
      </c>
      <c r="N769" s="899"/>
      <c r="O769" s="43">
        <v>1.3620741434340701E-2</v>
      </c>
      <c r="P769" s="80"/>
      <c r="Q769" s="80"/>
      <c r="BB769" s="497"/>
    </row>
    <row r="770" s="418" customFormat="true" ht="25.15" customHeight="true" x14ac:dyDescent="0.2">
      <c r="A770" s="497"/>
      <c r="B770" s="497"/>
      <c r="C770" s="900"/>
      <c r="D770" s="898"/>
      <c r="E770" s="80"/>
      <c r="F770" s="80"/>
      <c r="G770" s="80"/>
      <c r="H770" s="898"/>
      <c r="I770" s="898"/>
      <c r="J770" s="80"/>
      <c r="K770" s="80"/>
      <c r="L770" s="80"/>
      <c r="M770" s="899" t="s">
        <v>599</v>
      </c>
      <c r="N770" s="899"/>
      <c r="O770" s="43">
        <v>2.0009876496580904E-2</v>
      </c>
      <c r="P770" s="80"/>
      <c r="Q770" s="80"/>
      <c r="BB770" s="497"/>
    </row>
    <row r="771" s="418" customFormat="true" ht="25.15" customHeight="true" x14ac:dyDescent="0.2">
      <c r="A771" s="497"/>
      <c r="B771" s="497"/>
      <c r="C771" s="900"/>
      <c r="D771" s="898"/>
      <c r="E771" s="80"/>
      <c r="F771" s="80"/>
      <c r="G771" s="80"/>
      <c r="H771" s="898"/>
      <c r="I771" s="898"/>
      <c r="J771" s="80"/>
      <c r="K771" s="80"/>
      <c r="L771" s="80"/>
      <c r="M771" s="899" t="s">
        <v>608</v>
      </c>
      <c r="N771" s="899"/>
      <c r="O771" s="43">
        <v>1.202382349666097E-2</v>
      </c>
      <c r="P771" s="80"/>
      <c r="Q771" s="80"/>
      <c r="BB771" s="497"/>
    </row>
    <row r="772" s="418" customFormat="true" ht="25.15" customHeight="true" x14ac:dyDescent="0.2">
      <c r="A772" s="497"/>
      <c r="B772" s="497"/>
      <c r="C772" s="900"/>
      <c r="D772" s="898"/>
      <c r="E772" s="80"/>
      <c r="F772" s="80"/>
      <c r="G772" s="80"/>
      <c r="H772" s="898"/>
      <c r="I772" s="898"/>
      <c r="J772" s="80"/>
      <c r="K772" s="80"/>
      <c r="L772" s="80"/>
      <c r="M772" s="899" t="s">
        <v>607</v>
      </c>
      <c r="N772" s="899"/>
      <c r="O772" s="43">
        <v>1.3096176583874223E-2</v>
      </c>
      <c r="P772" s="80"/>
      <c r="Q772" s="80"/>
      <c r="BB772" s="497"/>
    </row>
    <row r="773" s="418" customFormat="true" ht="25.15" customHeight="true" x14ac:dyDescent="0.2">
      <c r="A773" s="497"/>
      <c r="B773" s="497"/>
      <c r="C773" s="900"/>
      <c r="D773" s="898"/>
      <c r="E773" s="80"/>
      <c r="F773" s="80"/>
      <c r="G773" s="80"/>
      <c r="H773" s="898"/>
      <c r="I773" s="898"/>
      <c r="J773" s="80"/>
      <c r="K773" s="80"/>
      <c r="L773" s="80"/>
      <c r="M773" s="899" t="s">
        <v>645</v>
      </c>
      <c r="N773" s="899"/>
      <c r="O773" s="43">
        <v>5.5684191638519526E-3</v>
      </c>
      <c r="P773" s="80"/>
      <c r="Q773" s="80"/>
      <c r="BB773" s="497"/>
    </row>
    <row r="774" s="418" customFormat="true" ht="25.15" customHeight="true" x14ac:dyDescent="0.2">
      <c r="A774" s="497"/>
      <c r="B774" s="497"/>
      <c r="C774" s="900"/>
      <c r="D774" s="898"/>
      <c r="E774" s="80"/>
      <c r="F774" s="80"/>
      <c r="G774" s="80"/>
      <c r="H774" s="898"/>
      <c r="I774" s="898"/>
      <c r="J774" s="80"/>
      <c r="K774" s="80"/>
      <c r="L774" s="80"/>
      <c r="M774" s="899" t="s">
        <v>639</v>
      </c>
      <c r="N774" s="899"/>
      <c r="O774" s="43">
        <v>4.0991043253150415E-3</v>
      </c>
      <c r="P774" s="80"/>
      <c r="Q774" s="80"/>
      <c r="BB774" s="497"/>
    </row>
    <row r="775" s="418" customFormat="true" ht="25.15" customHeight="true" x14ac:dyDescent="0.2">
      <c r="A775" s="497"/>
      <c r="B775" s="497"/>
      <c r="C775" s="900"/>
      <c r="D775" s="898"/>
      <c r="E775" s="80"/>
      <c r="F775" s="80"/>
      <c r="G775" s="80"/>
      <c r="H775" s="898"/>
      <c r="I775" s="898"/>
      <c r="J775" s="80"/>
      <c r="K775" s="80"/>
      <c r="L775" s="80"/>
      <c r="M775" s="899" t="s">
        <v>668</v>
      </c>
      <c r="N775" s="899"/>
      <c r="O775" s="43">
        <v>4.585324952438268E-3</v>
      </c>
      <c r="P775" s="80"/>
      <c r="Q775" s="80"/>
      <c r="BB775" s="497"/>
    </row>
    <row r="776" s="418" customFormat="true" ht="25.15" customHeight="true" x14ac:dyDescent="0.2">
      <c r="A776" s="497"/>
      <c r="B776" s="497"/>
      <c r="C776" s="900"/>
      <c r="D776" s="898"/>
      <c r="E776" s="80"/>
      <c r="F776" s="80"/>
      <c r="G776" s="80"/>
      <c r="H776" s="898"/>
      <c r="I776" s="898"/>
      <c r="J776" s="80"/>
      <c r="K776" s="80"/>
      <c r="L776" s="80"/>
      <c r="M776" s="899" t="s">
        <v>669</v>
      </c>
      <c r="N776" s="899"/>
      <c r="O776" s="43">
        <v>4.3282303292531271E-3</v>
      </c>
      <c r="P776" s="80"/>
      <c r="Q776" s="80"/>
      <c r="BB776" s="497"/>
    </row>
    <row r="777" s="418" customFormat="true" ht="25.15" customHeight="true" x14ac:dyDescent="0.2">
      <c r="A777" s="497"/>
      <c r="B777" s="497"/>
      <c r="C777" s="900"/>
      <c r="D777" s="898"/>
      <c r="E777" s="80"/>
      <c r="F777" s="80"/>
      <c r="G777" s="80"/>
      <c r="H777" s="898"/>
      <c r="I777" s="898"/>
      <c r="J777" s="80"/>
      <c r="K777" s="80"/>
      <c r="L777" s="80"/>
      <c r="M777" s="899" t="s">
        <v>601</v>
      </c>
      <c r="N777" s="899"/>
      <c r="O777" s="43">
        <v>8.9613852063895327E-3</v>
      </c>
      <c r="P777" s="80"/>
      <c r="Q777" s="80"/>
      <c r="BB777" s="497"/>
    </row>
    <row r="778" s="418" customFormat="true" ht="25.15" customHeight="true" x14ac:dyDescent="0.2">
      <c r="A778" s="497"/>
      <c r="B778" s="497"/>
      <c r="C778" s="900"/>
      <c r="D778" s="898"/>
      <c r="E778" s="80"/>
      <c r="F778" s="80"/>
      <c r="G778" s="80"/>
      <c r="H778" s="898"/>
      <c r="I778" s="898"/>
      <c r="J778" s="80"/>
      <c r="K778" s="80"/>
      <c r="L778" s="80"/>
      <c r="M778" s="899" t="s">
        <v>623</v>
      </c>
      <c r="N778" s="899"/>
      <c r="O778" s="43">
        <v>1.0439222146146596E-2</v>
      </c>
      <c r="P778" s="80"/>
      <c r="Q778" s="80"/>
      <c r="BB778" s="497"/>
    </row>
    <row r="779" s="418" customFormat="true" ht="25.15" customHeight="true" x14ac:dyDescent="0.2">
      <c r="A779" s="497"/>
      <c r="B779" s="497"/>
      <c r="C779" s="900"/>
      <c r="D779" s="898"/>
      <c r="E779" s="80"/>
      <c r="F779" s="80"/>
      <c r="G779" s="80"/>
      <c r="H779" s="898"/>
      <c r="I779" s="898"/>
      <c r="J779" s="80"/>
      <c r="K779" s="80"/>
      <c r="L779" s="80"/>
      <c r="M779" s="899" t="s">
        <v>606</v>
      </c>
      <c r="N779" s="899"/>
      <c r="O779" s="43">
        <v>1.0996236575910874E-2</v>
      </c>
      <c r="P779" s="80"/>
      <c r="Q779" s="80"/>
      <c r="BB779" s="497"/>
    </row>
    <row r="780" s="418" customFormat="true" ht="25.15" customHeight="true" x14ac:dyDescent="0.2">
      <c r="A780" s="497"/>
      <c r="B780" s="497"/>
      <c r="C780" s="900"/>
      <c r="D780" s="898"/>
      <c r="E780" s="80"/>
      <c r="F780" s="80"/>
      <c r="G780" s="80"/>
      <c r="H780" s="898"/>
      <c r="I780" s="898"/>
      <c r="J780" s="80"/>
      <c r="K780" s="80"/>
      <c r="L780" s="80"/>
      <c r="M780" s="899" t="s">
        <v>583</v>
      </c>
      <c r="N780" s="899"/>
      <c r="O780" s="43">
        <v>4.0702613517470336E-2</v>
      </c>
      <c r="P780" s="80"/>
      <c r="Q780" s="80"/>
      <c r="BB780" s="497"/>
    </row>
    <row r="781" s="418" customFormat="true" ht="25.15" customHeight="true" x14ac:dyDescent="0.2">
      <c r="A781" s="497"/>
      <c r="B781" s="497"/>
      <c r="C781" s="900"/>
      <c r="D781" s="898"/>
      <c r="E781" s="80"/>
      <c r="F781" s="80"/>
      <c r="G781" s="80"/>
      <c r="H781" s="898"/>
      <c r="I781" s="898"/>
      <c r="J781" s="80"/>
      <c r="K781" s="80"/>
      <c r="L781" s="80"/>
      <c r="M781" s="899" t="s">
        <v>554</v>
      </c>
      <c r="N781" s="899"/>
      <c r="O781" s="43">
        <v>6.0496443999890133E-2</v>
      </c>
      <c r="P781" s="80"/>
      <c r="Q781" s="80"/>
      <c r="BB781" s="497"/>
    </row>
    <row r="782" s="418" customFormat="true" ht="25.15" customHeight="true" x14ac:dyDescent="0.2">
      <c r="A782" s="497"/>
      <c r="B782" s="497"/>
      <c r="C782" s="900"/>
      <c r="D782" s="898"/>
      <c r="E782" s="80"/>
      <c r="F782" s="80"/>
      <c r="G782" s="80"/>
      <c r="H782" s="898"/>
      <c r="I782" s="898"/>
      <c r="J782" s="80"/>
      <c r="K782" s="80"/>
      <c r="L782" s="80"/>
      <c r="M782" s="899" t="s">
        <v>544</v>
      </c>
      <c r="N782" s="899"/>
      <c r="O782" s="43">
        <v>2.5613845973924635E-2</v>
      </c>
      <c r="P782" s="80"/>
      <c r="Q782" s="80"/>
      <c r="BB782" s="497"/>
    </row>
    <row r="783" s="418" customFormat="true" ht="25.15" customHeight="true" x14ac:dyDescent="0.2">
      <c r="A783" s="497"/>
      <c r="B783" s="497"/>
      <c r="C783" s="900"/>
      <c r="D783" s="898"/>
      <c r="E783" s="80"/>
      <c r="F783" s="80"/>
      <c r="G783" s="80"/>
      <c r="H783" s="898"/>
      <c r="I783" s="898"/>
      <c r="J783" s="80"/>
      <c r="K783" s="80"/>
      <c r="L783" s="80"/>
      <c r="M783" s="899" t="s">
        <v>548</v>
      </c>
      <c r="N783" s="899"/>
      <c r="O783" s="43">
        <v>6.5803505551973701E-2</v>
      </c>
      <c r="P783" s="80"/>
      <c r="Q783" s="80"/>
      <c r="BB783" s="497"/>
    </row>
    <row r="784" s="418" customFormat="true" ht="25.15" customHeight="true" x14ac:dyDescent="0.2">
      <c r="A784" s="497"/>
      <c r="B784" s="497"/>
      <c r="C784" s="900"/>
      <c r="D784" s="898"/>
      <c r="E784" s="80"/>
      <c r="F784" s="80"/>
      <c r="G784" s="80"/>
      <c r="H784" s="898"/>
      <c r="I784" s="898"/>
      <c r="J784" s="80"/>
      <c r="K784" s="80"/>
      <c r="L784" s="80"/>
      <c r="M784" s="899" t="s">
        <v>547</v>
      </c>
      <c r="N784" s="899"/>
      <c r="O784" s="43">
        <v>2.2747118282835134E-2</v>
      </c>
      <c r="P784" s="80"/>
      <c r="Q784" s="80"/>
      <c r="BB784" s="497"/>
    </row>
    <row r="785" s="418" customFormat="true" ht="25.15" customHeight="true" x14ac:dyDescent="0.2">
      <c r="A785" s="497"/>
      <c r="B785" s="497"/>
      <c r="C785" s="900"/>
      <c r="D785" s="898"/>
      <c r="E785" s="80"/>
      <c r="F785" s="80"/>
      <c r="G785" s="80"/>
      <c r="H785" s="898"/>
      <c r="I785" s="898"/>
      <c r="J785" s="80"/>
      <c r="K785" s="80"/>
      <c r="L785" s="80"/>
      <c r="M785" s="899" t="s">
        <v>361</v>
      </c>
      <c r="N785" s="899"/>
      <c r="O785" s="43">
        <v>7.4380474724283895E-3</v>
      </c>
      <c r="P785" s="80"/>
      <c r="Q785" s="80"/>
      <c r="BB785" s="497"/>
    </row>
    <row r="786" s="418" customFormat="true" ht="25.15" customHeight="true" x14ac:dyDescent="0.2">
      <c r="A786" s="497"/>
      <c r="B786" s="497"/>
      <c r="C786" s="900"/>
      <c r="D786" s="898"/>
      <c r="E786" s="80"/>
      <c r="F786" s="80"/>
      <c r="G786" s="80"/>
      <c r="H786" s="898"/>
      <c r="I786" s="898"/>
      <c r="J786" s="80"/>
      <c r="K786" s="80"/>
      <c r="L786" s="80"/>
      <c r="M786" s="899" t="s">
        <v>581</v>
      </c>
      <c r="N786" s="899"/>
      <c r="O786" s="43">
        <v>-4.0816049937490669E-2</v>
      </c>
      <c r="P786" s="80"/>
      <c r="Q786" s="80"/>
      <c r="BB786" s="497"/>
    </row>
    <row r="787" s="418" customFormat="true" ht="25.15" customHeight="true" x14ac:dyDescent="0.2">
      <c r="A787" s="497"/>
      <c r="B787" s="497"/>
      <c r="C787" s="900"/>
      <c r="D787" s="898"/>
      <c r="E787" s="80"/>
      <c r="F787" s="80"/>
      <c r="G787" s="80"/>
      <c r="H787" s="898"/>
      <c r="I787" s="898"/>
      <c r="J787" s="80"/>
      <c r="K787" s="80"/>
      <c r="L787" s="80"/>
      <c r="M787" s="899" t="s">
        <v>374</v>
      </c>
      <c r="N787" s="899"/>
      <c r="O787" s="43">
        <v>2.6540552159887938E-2</v>
      </c>
      <c r="P787" s="80"/>
      <c r="Q787" s="80"/>
      <c r="BB787" s="497"/>
    </row>
    <row r="788" s="418" customFormat="true" ht="25.15" customHeight="true" x14ac:dyDescent="0.2">
      <c r="A788" s="497"/>
      <c r="B788" s="497"/>
      <c r="C788" s="900"/>
      <c r="D788" s="898"/>
      <c r="E788" s="80"/>
      <c r="F788" s="80"/>
      <c r="G788" s="80"/>
      <c r="H788" s="898"/>
      <c r="I788" s="898"/>
      <c r="J788" s="80"/>
      <c r="K788" s="80"/>
      <c r="L788" s="80"/>
      <c r="M788" s="899" t="s">
        <v>377</v>
      </c>
      <c r="N788" s="899"/>
      <c r="O788" s="43">
        <v>2.3481872245608496E-2</v>
      </c>
      <c r="P788" s="80"/>
      <c r="Q788" s="80"/>
      <c r="BB788" s="497"/>
    </row>
    <row r="789" s="418" customFormat="true" ht="25.15" customHeight="true" x14ac:dyDescent="0.2">
      <c r="A789" s="497"/>
      <c r="B789" s="497"/>
      <c r="C789" s="900"/>
      <c r="D789" s="898"/>
      <c r="E789" s="80"/>
      <c r="F789" s="80"/>
      <c r="G789" s="80"/>
      <c r="H789" s="898"/>
      <c r="I789" s="898"/>
      <c r="J789" s="80"/>
      <c r="K789" s="80"/>
      <c r="L789" s="80"/>
      <c r="M789" s="899" t="s">
        <v>359</v>
      </c>
      <c r="N789" s="899"/>
      <c r="O789" s="43">
        <v>2.3439777158594053E-2</v>
      </c>
      <c r="P789" s="80"/>
      <c r="Q789" s="80"/>
      <c r="BB789" s="497"/>
    </row>
    <row r="790" s="418" customFormat="true" ht="25.15" customHeight="true" x14ac:dyDescent="0.2">
      <c r="A790" s="497"/>
      <c r="B790" s="497"/>
      <c r="C790" s="900"/>
      <c r="D790" s="898"/>
      <c r="E790" s="80"/>
      <c r="F790" s="80"/>
      <c r="G790" s="80"/>
      <c r="H790" s="898"/>
      <c r="I790" s="898"/>
      <c r="J790" s="80"/>
      <c r="K790" s="80"/>
      <c r="L790" s="80"/>
      <c r="M790" s="899" t="s">
        <v>588</v>
      </c>
      <c r="N790" s="899"/>
      <c r="O790" s="43">
        <v>-3.8949686727597882E-2</v>
      </c>
      <c r="P790" s="80"/>
      <c r="Q790" s="80"/>
      <c r="BB790" s="497"/>
    </row>
    <row r="791" s="418" customFormat="true" ht="25.15" customHeight="true" x14ac:dyDescent="0.2">
      <c r="A791" s="497"/>
      <c r="B791" s="497"/>
      <c r="C791" s="900"/>
      <c r="D791" s="898"/>
      <c r="E791" s="80"/>
      <c r="F791" s="80"/>
      <c r="G791" s="80"/>
      <c r="H791" s="898"/>
      <c r="I791" s="898"/>
      <c r="J791" s="80"/>
      <c r="K791" s="80"/>
      <c r="L791" s="80"/>
      <c r="M791" s="899" t="s">
        <v>383</v>
      </c>
      <c r="N791" s="899"/>
      <c r="O791" s="43">
        <v>2.7104194243977118E-2</v>
      </c>
      <c r="P791" s="80"/>
      <c r="Q791" s="80"/>
      <c r="BB791" s="497"/>
    </row>
    <row r="792" s="418" customFormat="true" ht="25.15" customHeight="true" x14ac:dyDescent="0.2">
      <c r="A792" s="497"/>
      <c r="B792" s="497"/>
      <c r="C792" s="900"/>
      <c r="D792" s="898"/>
      <c r="E792" s="80"/>
      <c r="F792" s="80"/>
      <c r="G792" s="80"/>
      <c r="H792" s="898"/>
      <c r="I792" s="898"/>
      <c r="J792" s="80"/>
      <c r="K792" s="80"/>
      <c r="L792" s="80"/>
      <c r="M792" s="899" t="s">
        <v>380</v>
      </c>
      <c r="N792" s="899"/>
      <c r="O792" s="43">
        <v>1.8936067027438847E-2</v>
      </c>
      <c r="P792" s="80"/>
      <c r="Q792" s="80"/>
      <c r="BB792" s="497"/>
    </row>
    <row r="793" s="418" customFormat="true" ht="25.15" customHeight="true" x14ac:dyDescent="0.2">
      <c r="A793" s="497"/>
      <c r="B793" s="497"/>
      <c r="C793" s="900"/>
      <c r="D793" s="898"/>
      <c r="E793" s="80"/>
      <c r="F793" s="80"/>
      <c r="G793" s="80"/>
      <c r="H793" s="898"/>
      <c r="I793" s="898"/>
      <c r="J793" s="80"/>
      <c r="K793" s="80"/>
      <c r="L793" s="80"/>
      <c r="M793" s="899" t="s">
        <v>378</v>
      </c>
      <c r="N793" s="899"/>
      <c r="O793" s="43">
        <v>3.0739707763188524E-2</v>
      </c>
      <c r="P793" s="80"/>
      <c r="Q793" s="80"/>
      <c r="BB793" s="497"/>
    </row>
    <row r="794" s="418" customFormat="true" ht="25.15" customHeight="true" x14ac:dyDescent="0.2">
      <c r="A794" s="497"/>
      <c r="B794" s="497"/>
      <c r="C794" s="900"/>
      <c r="D794" s="898"/>
      <c r="E794" s="80"/>
      <c r="F794" s="80"/>
      <c r="G794" s="80"/>
      <c r="H794" s="898"/>
      <c r="I794" s="898"/>
      <c r="J794" s="80"/>
      <c r="K794" s="80"/>
      <c r="L794" s="80"/>
      <c r="M794" s="899" t="s">
        <v>535</v>
      </c>
      <c r="N794" s="899"/>
      <c r="O794" s="43">
        <v>-8.1591656329766574E-2</v>
      </c>
      <c r="P794" s="80"/>
      <c r="Q794" s="80"/>
      <c r="BB794" s="497"/>
    </row>
    <row r="795" s="418" customFormat="true" ht="25.15" customHeight="true" x14ac:dyDescent="0.2">
      <c r="A795" s="497"/>
      <c r="B795" s="497"/>
      <c r="C795" s="900"/>
      <c r="D795" s="898"/>
      <c r="E795" s="80"/>
      <c r="F795" s="80"/>
      <c r="G795" s="80"/>
      <c r="H795" s="898"/>
      <c r="I795" s="898"/>
      <c r="J795" s="80"/>
      <c r="K795" s="80"/>
      <c r="L795" s="80"/>
      <c r="M795" s="899" t="s">
        <v>356</v>
      </c>
      <c r="N795" s="899"/>
      <c r="O795" s="43">
        <v>5.8435983039339168E-2</v>
      </c>
      <c r="P795" s="80"/>
      <c r="Q795" s="80"/>
      <c r="BB795" s="497"/>
    </row>
    <row r="796" s="418" customFormat="true" ht="25.15" customHeight="true" x14ac:dyDescent="0.2">
      <c r="A796" s="497"/>
      <c r="B796" s="497"/>
      <c r="C796" s="900"/>
      <c r="D796" s="898"/>
      <c r="E796" s="80"/>
      <c r="F796" s="80"/>
      <c r="G796" s="80"/>
      <c r="H796" s="898"/>
      <c r="I796" s="898"/>
      <c r="J796" s="80"/>
      <c r="K796" s="80"/>
      <c r="L796" s="80"/>
      <c r="M796" s="899" t="s">
        <v>344</v>
      </c>
      <c r="N796" s="899"/>
      <c r="O796" s="43">
        <v>4.8718110773535155E-2</v>
      </c>
      <c r="P796" s="80"/>
      <c r="Q796" s="80"/>
      <c r="BB796" s="497"/>
    </row>
    <row r="797" s="418" customFormat="true" ht="25.15" customHeight="true" x14ac:dyDescent="0.2">
      <c r="A797" s="497"/>
      <c r="B797" s="497"/>
      <c r="C797" s="900"/>
      <c r="D797" s="898"/>
      <c r="E797" s="80"/>
      <c r="F797" s="80"/>
      <c r="G797" s="80"/>
      <c r="H797" s="898"/>
      <c r="I797" s="898"/>
      <c r="J797" s="80"/>
      <c r="K797" s="80"/>
      <c r="L797" s="80"/>
      <c r="M797" s="899" t="s">
        <v>368</v>
      </c>
      <c r="N797" s="899"/>
      <c r="O797" s="43">
        <v>3.0991100386474457E-2</v>
      </c>
      <c r="P797" s="80"/>
      <c r="Q797" s="80"/>
      <c r="BB797" s="497"/>
    </row>
    <row r="798" s="418" customFormat="true" ht="25.15" customHeight="true" x14ac:dyDescent="0.2">
      <c r="A798" s="497"/>
      <c r="B798" s="497"/>
      <c r="C798" s="900"/>
      <c r="D798" s="898"/>
      <c r="E798" s="80"/>
      <c r="F798" s="80"/>
      <c r="G798" s="80"/>
      <c r="H798" s="898"/>
      <c r="I798" s="898"/>
      <c r="J798" s="80"/>
      <c r="K798" s="80"/>
      <c r="L798" s="80"/>
      <c r="M798" s="899" t="s">
        <v>545</v>
      </c>
      <c r="N798" s="899"/>
      <c r="O798" s="43">
        <v>-6.7063562591951925E-2</v>
      </c>
      <c r="P798" s="80"/>
      <c r="Q798" s="80"/>
      <c r="BB798" s="497"/>
    </row>
    <row r="799" s="418" customFormat="true" ht="25.15" customHeight="true" x14ac:dyDescent="0.2">
      <c r="A799" s="497"/>
      <c r="B799" s="497"/>
      <c r="C799" s="900"/>
      <c r="D799" s="898"/>
      <c r="E799" s="80"/>
      <c r="F799" s="80"/>
      <c r="G799" s="80"/>
      <c r="H799" s="898"/>
      <c r="I799" s="898"/>
      <c r="J799" s="80"/>
      <c r="K799" s="80"/>
      <c r="L799" s="80"/>
      <c r="M799" s="899" t="s">
        <v>365</v>
      </c>
      <c r="N799" s="899"/>
      <c r="O799" s="43">
        <v>4.7156551567910134E-2</v>
      </c>
      <c r="P799" s="80"/>
      <c r="Q799" s="80"/>
      <c r="BB799" s="497"/>
    </row>
    <row r="800" s="418" customFormat="true" ht="25.15" customHeight="true" x14ac:dyDescent="0.2">
      <c r="A800" s="497"/>
      <c r="B800" s="497"/>
      <c r="C800" s="900"/>
      <c r="D800" s="898"/>
      <c r="E800" s="80"/>
      <c r="F800" s="80"/>
      <c r="G800" s="80"/>
      <c r="H800" s="898"/>
      <c r="I800" s="898"/>
      <c r="J800" s="80"/>
      <c r="K800" s="80"/>
      <c r="L800" s="80"/>
      <c r="M800" s="899" t="s">
        <v>369</v>
      </c>
      <c r="N800" s="899"/>
      <c r="O800" s="43">
        <v>3.3700824783296071E-2</v>
      </c>
      <c r="P800" s="80"/>
      <c r="Q800" s="80"/>
      <c r="BB800" s="497"/>
    </row>
    <row r="801" ht="25.15" customHeight="true" x14ac:dyDescent="0.2">
      <c r="C801" s="900"/>
      <c r="D801" s="898"/>
      <c r="E801" s="80"/>
      <c r="F801" s="80"/>
      <c r="G801" s="80"/>
      <c r="H801" s="898"/>
      <c r="I801" s="898"/>
      <c r="J801" s="80"/>
      <c r="K801" s="80"/>
      <c r="L801" s="80"/>
      <c r="M801" s="899" t="s">
        <v>371</v>
      </c>
      <c r="N801" s="899"/>
      <c r="O801" s="43">
        <v>3.4906548477373664E-2</v>
      </c>
      <c r="P801" s="80"/>
      <c r="Q801" s="80"/>
    </row>
    <row r="802" ht="25.15" customHeight="true" x14ac:dyDescent="0.2">
      <c r="C802" s="900"/>
      <c r="D802" s="898"/>
      <c r="E802" s="80"/>
      <c r="F802" s="80"/>
      <c r="G802" s="80"/>
      <c r="H802" s="898"/>
      <c r="I802" s="898"/>
      <c r="J802" s="80"/>
      <c r="K802" s="80"/>
      <c r="L802" s="80"/>
      <c r="M802" s="899" t="s">
        <v>551</v>
      </c>
      <c r="N802" s="899"/>
      <c r="O802" s="43">
        <v>-6.1650864240521575E-2</v>
      </c>
      <c r="P802" s="80"/>
      <c r="Q802" s="80"/>
    </row>
    <row r="803" ht="25.15" customHeight="true" x14ac:dyDescent="0.2">
      <c r="C803" s="900"/>
      <c r="D803" s="898"/>
      <c r="E803" s="80"/>
      <c r="F803" s="80"/>
      <c r="G803" s="80"/>
      <c r="H803" s="898"/>
      <c r="I803" s="898"/>
      <c r="J803" s="80"/>
      <c r="K803" s="80"/>
      <c r="L803" s="80"/>
      <c r="M803" s="899" t="s">
        <v>593</v>
      </c>
      <c r="N803" s="899"/>
      <c r="O803" s="43">
        <v>3.61678622115141E-2</v>
      </c>
      <c r="P803" s="80"/>
      <c r="Q803" s="80"/>
    </row>
    <row r="804" ht="25.15" customHeight="true" x14ac:dyDescent="0.2">
      <c r="C804" s="900"/>
      <c r="D804" s="898"/>
      <c r="E804" s="80"/>
      <c r="F804" s="80"/>
      <c r="G804" s="80"/>
      <c r="H804" s="898"/>
      <c r="I804" s="898"/>
      <c r="J804" s="80"/>
      <c r="K804" s="80"/>
      <c r="L804" s="80"/>
      <c r="M804" s="899" t="s">
        <v>609</v>
      </c>
      <c r="N804" s="899"/>
      <c r="O804" s="43">
        <v>2.9676277104769364E-2</v>
      </c>
      <c r="P804" s="80"/>
      <c r="Q804" s="80"/>
    </row>
    <row r="805" ht="25.15" customHeight="true" x14ac:dyDescent="0.2">
      <c r="C805" s="900"/>
      <c r="D805" s="898"/>
      <c r="E805" s="80"/>
      <c r="F805" s="80"/>
      <c r="G805" s="80"/>
      <c r="H805" s="898"/>
      <c r="I805" s="898"/>
      <c r="J805" s="80"/>
      <c r="K805" s="80"/>
      <c r="L805" s="80"/>
      <c r="M805" s="899" t="s">
        <v>579</v>
      </c>
      <c r="N805" s="899"/>
      <c r="O805" s="43">
        <v>4.1516629894926091E-2</v>
      </c>
      <c r="P805" s="80"/>
      <c r="Q805" s="80"/>
    </row>
    <row r="806" ht="25.15" customHeight="true" x14ac:dyDescent="0.2">
      <c r="C806" s="900"/>
      <c r="D806" s="898"/>
      <c r="E806" s="80"/>
      <c r="F806" s="80"/>
      <c r="G806" s="80"/>
      <c r="H806" s="898"/>
      <c r="I806" s="898"/>
      <c r="J806" s="80"/>
      <c r="K806" s="80"/>
      <c r="L806" s="80"/>
      <c r="M806" s="899" t="s">
        <v>538</v>
      </c>
      <c r="N806" s="899"/>
      <c r="O806" s="43">
        <v>-7.7893025187190282E-2</v>
      </c>
      <c r="P806" s="80"/>
      <c r="Q806" s="80"/>
    </row>
    <row r="807" ht="25.15" customHeight="true" x14ac:dyDescent="0.2">
      <c r="C807" s="900"/>
      <c r="D807" s="898"/>
      <c r="E807" s="80"/>
      <c r="F807" s="80"/>
      <c r="G807" s="80"/>
      <c r="H807" s="898"/>
      <c r="I807" s="898"/>
      <c r="J807" s="80"/>
      <c r="K807" s="80"/>
      <c r="L807" s="80"/>
      <c r="M807" s="899" t="s">
        <v>362</v>
      </c>
      <c r="N807" s="899"/>
      <c r="O807" s="43">
        <v>4.459427447598055E-2</v>
      </c>
      <c r="P807" s="80"/>
      <c r="Q807" s="80"/>
    </row>
    <row r="808" ht="25.15" customHeight="true" x14ac:dyDescent="0.2">
      <c r="C808" s="900"/>
      <c r="D808" s="898"/>
      <c r="E808" s="80"/>
      <c r="F808" s="80"/>
      <c r="G808" s="80"/>
      <c r="H808" s="898"/>
      <c r="I808" s="898"/>
      <c r="J808" s="80"/>
      <c r="K808" s="80"/>
      <c r="L808" s="80"/>
      <c r="M808" s="899" t="s">
        <v>351</v>
      </c>
      <c r="N808" s="899"/>
      <c r="O808" s="43">
        <v>5.1435448573226267E-2</v>
      </c>
      <c r="P808" s="80"/>
      <c r="Q808" s="80"/>
    </row>
    <row r="809" ht="25.15" customHeight="true" x14ac:dyDescent="0.2">
      <c r="C809" s="900"/>
      <c r="D809" s="898"/>
      <c r="E809" s="80"/>
      <c r="F809" s="80"/>
      <c r="G809" s="80"/>
      <c r="H809" s="898"/>
      <c r="I809" s="898"/>
      <c r="J809" s="80"/>
      <c r="K809" s="80"/>
      <c r="L809" s="80"/>
      <c r="M809" s="899" t="s">
        <v>354</v>
      </c>
      <c r="N809" s="899"/>
      <c r="O809" s="43">
        <v>3.3958575591059373E-2</v>
      </c>
      <c r="P809" s="80"/>
      <c r="Q809" s="80"/>
    </row>
    <row r="810" ht="25.15" customHeight="true" x14ac:dyDescent="0.2">
      <c r="C810" s="900"/>
      <c r="D810" s="898"/>
      <c r="E810" s="80"/>
      <c r="F810" s="80"/>
      <c r="G810" s="80"/>
      <c r="H810" s="898"/>
      <c r="I810" s="898"/>
      <c r="J810" s="80"/>
      <c r="K810" s="80"/>
      <c r="L810" s="80"/>
      <c r="M810" s="899" t="s">
        <v>610</v>
      </c>
      <c r="N810" s="899"/>
      <c r="O810" s="43">
        <v>-2.8141641525409943E-2</v>
      </c>
      <c r="P810" s="80"/>
      <c r="Q810" s="80"/>
    </row>
    <row r="811" ht="25.15" customHeight="true" x14ac:dyDescent="0.2">
      <c r="C811" s="900"/>
      <c r="D811" s="898"/>
      <c r="E811" s="80"/>
      <c r="F811" s="80"/>
      <c r="G811" s="80"/>
      <c r="H811" s="898"/>
      <c r="I811" s="898"/>
      <c r="J811" s="80"/>
      <c r="K811" s="80"/>
      <c r="L811" s="80"/>
      <c r="M811" s="899" t="s">
        <v>647</v>
      </c>
      <c r="N811" s="899"/>
      <c r="O811" s="43">
        <v>1.4163653662312385E-2</v>
      </c>
      <c r="P811" s="80"/>
      <c r="Q811" s="80"/>
    </row>
    <row r="812" ht="25.15" customHeight="true" x14ac:dyDescent="0.2">
      <c r="C812" s="900"/>
      <c r="D812" s="898"/>
      <c r="E812" s="80"/>
      <c r="F812" s="80"/>
      <c r="G812" s="80"/>
      <c r="H812" s="898"/>
      <c r="I812" s="898"/>
      <c r="J812" s="80"/>
      <c r="K812" s="80"/>
      <c r="L812" s="80"/>
      <c r="M812" s="899" t="s">
        <v>660</v>
      </c>
      <c r="N812" s="899"/>
      <c r="O812" s="43">
        <v>1.2542852627394621E-2</v>
      </c>
      <c r="P812" s="80"/>
      <c r="Q812" s="80"/>
    </row>
    <row r="813" ht="25.15" customHeight="true" x14ac:dyDescent="0.2">
      <c r="C813" s="900"/>
      <c r="D813" s="898"/>
      <c r="E813" s="80"/>
      <c r="F813" s="80"/>
      <c r="G813" s="80"/>
      <c r="H813" s="898"/>
      <c r="I813" s="898"/>
      <c r="J813" s="80"/>
      <c r="K813" s="80"/>
      <c r="L813" s="80"/>
      <c r="M813" s="899" t="s">
        <v>629</v>
      </c>
      <c r="N813" s="899"/>
      <c r="O813" s="43">
        <v>2.1279824169377272E-2</v>
      </c>
      <c r="P813" s="80"/>
      <c r="Q813" s="80"/>
    </row>
    <row r="814" ht="25.15" customHeight="true" x14ac:dyDescent="0.2">
      <c r="C814" s="900"/>
      <c r="D814" s="898"/>
      <c r="E814" s="80"/>
      <c r="F814" s="80"/>
      <c r="G814" s="80"/>
      <c r="H814" s="898"/>
      <c r="I814" s="898"/>
      <c r="J814" s="80"/>
      <c r="K814" s="80"/>
      <c r="L814" s="80"/>
      <c r="M814" s="899" t="s">
        <v>558</v>
      </c>
      <c r="N814" s="899"/>
      <c r="O814" s="43">
        <v>-5.3344175392221589E-2</v>
      </c>
      <c r="P814" s="80"/>
      <c r="Q814" s="80"/>
    </row>
    <row r="815" ht="25.15" customHeight="true" x14ac:dyDescent="0.2">
      <c r="C815" s="900"/>
      <c r="D815" s="898"/>
      <c r="E815" s="80"/>
      <c r="F815" s="80"/>
      <c r="G815" s="80"/>
      <c r="H815" s="898"/>
      <c r="I815" s="898"/>
      <c r="J815" s="80"/>
      <c r="K815" s="80"/>
      <c r="L815" s="80"/>
      <c r="M815" s="899" t="s">
        <v>563</v>
      </c>
      <c r="N815" s="899"/>
      <c r="O815" s="43">
        <v>4.9062843888057407E-2</v>
      </c>
      <c r="P815" s="80"/>
      <c r="Q815" s="80"/>
    </row>
    <row r="816" ht="25.15" customHeight="true" x14ac:dyDescent="0.2">
      <c r="C816" s="900"/>
      <c r="D816" s="898"/>
      <c r="E816" s="80"/>
      <c r="F816" s="80"/>
      <c r="G816" s="80"/>
      <c r="H816" s="898"/>
      <c r="I816" s="898"/>
      <c r="J816" s="80"/>
      <c r="K816" s="80"/>
      <c r="L816" s="80"/>
      <c r="M816" s="899" t="s">
        <v>652</v>
      </c>
      <c r="N816" s="899"/>
      <c r="O816" s="43">
        <v>1.3150673225694597E-2</v>
      </c>
      <c r="P816" s="80"/>
      <c r="Q816" s="80"/>
    </row>
    <row r="817" ht="25.15" customHeight="true" x14ac:dyDescent="0.2">
      <c r="C817" s="900"/>
      <c r="D817" s="898"/>
      <c r="E817" s="80"/>
      <c r="F817" s="80"/>
      <c r="G817" s="80"/>
      <c r="H817" s="898"/>
      <c r="I817" s="898"/>
      <c r="J817" s="80"/>
      <c r="K817" s="80"/>
      <c r="L817" s="80"/>
      <c r="M817" s="899" t="s">
        <v>631</v>
      </c>
      <c r="N817" s="899"/>
      <c r="O817" s="43">
        <v>2.0822554236030601E-2</v>
      </c>
      <c r="P817" s="80"/>
      <c r="Q817" s="80"/>
    </row>
    <row r="818" ht="25.15" customHeight="true" x14ac:dyDescent="0.2">
      <c r="C818" s="900"/>
      <c r="D818" s="898"/>
      <c r="E818" s="80"/>
      <c r="F818" s="80"/>
      <c r="G818" s="80"/>
      <c r="H818" s="898"/>
      <c r="I818" s="898"/>
      <c r="J818" s="80"/>
      <c r="K818" s="80"/>
      <c r="L818" s="80"/>
      <c r="M818" s="899" t="s">
        <v>586</v>
      </c>
      <c r="N818" s="899"/>
      <c r="O818" s="43">
        <v>-3.9872635223017774E-2</v>
      </c>
      <c r="P818" s="80"/>
      <c r="Q818" s="80"/>
    </row>
    <row r="819" ht="25.15" customHeight="true" x14ac:dyDescent="0.2">
      <c r="C819" s="900"/>
      <c r="D819" s="898"/>
      <c r="E819" s="80"/>
      <c r="F819" s="80"/>
      <c r="G819" s="80"/>
      <c r="H819" s="898"/>
      <c r="I819" s="898"/>
      <c r="J819" s="80"/>
      <c r="K819" s="80"/>
      <c r="L819" s="80"/>
      <c r="M819" s="899" t="s">
        <v>657</v>
      </c>
      <c r="N819" s="899"/>
      <c r="O819" s="43">
        <v>1.2740311903747616E-2</v>
      </c>
      <c r="P819" s="80"/>
      <c r="Q819" s="80"/>
    </row>
    <row r="820" ht="25.15" customHeight="true" x14ac:dyDescent="0.2">
      <c r="C820" s="900"/>
      <c r="D820" s="898"/>
      <c r="E820" s="80"/>
      <c r="F820" s="80"/>
      <c r="G820" s="80"/>
      <c r="H820" s="898"/>
      <c r="I820" s="898"/>
      <c r="J820" s="80"/>
      <c r="K820" s="80"/>
      <c r="L820" s="80"/>
      <c r="M820" s="899" t="s">
        <v>584</v>
      </c>
      <c r="N820" s="899"/>
      <c r="O820" s="43">
        <v>4.0048220565738576E-2</v>
      </c>
      <c r="P820" s="80"/>
      <c r="Q820" s="80"/>
    </row>
    <row r="821" ht="25.15" customHeight="true" x14ac:dyDescent="0.2">
      <c r="C821" s="900"/>
      <c r="D821" s="898"/>
      <c r="E821" s="80"/>
      <c r="F821" s="80"/>
      <c r="G821" s="80"/>
      <c r="H821" s="898"/>
      <c r="I821" s="898"/>
      <c r="J821" s="80"/>
      <c r="K821" s="80"/>
      <c r="L821" s="80"/>
      <c r="M821" s="899" t="s">
        <v>560</v>
      </c>
      <c r="N821" s="899"/>
      <c r="O821" s="43">
        <v>-5.1408624489344995E-2</v>
      </c>
      <c r="P821" s="80"/>
      <c r="Q821" s="80"/>
    </row>
    <row r="822" ht="25.15" customHeight="true" x14ac:dyDescent="0.2">
      <c r="C822" s="900"/>
      <c r="D822" s="898"/>
      <c r="E822" s="80"/>
      <c r="F822" s="80"/>
      <c r="G822" s="80"/>
      <c r="H822" s="898"/>
      <c r="I822" s="898"/>
      <c r="J822" s="80"/>
      <c r="K822" s="80"/>
      <c r="L822" s="80"/>
      <c r="M822" s="899" t="s">
        <v>643</v>
      </c>
      <c r="N822" s="899"/>
      <c r="O822" s="43">
        <v>1.8511898824816259E-2</v>
      </c>
      <c r="P822" s="80"/>
      <c r="Q822" s="80"/>
    </row>
    <row r="823" ht="25.15" customHeight="true" x14ac:dyDescent="0.2">
      <c r="C823" s="900"/>
      <c r="D823" s="898"/>
      <c r="E823" s="80"/>
      <c r="F823" s="80"/>
      <c r="G823" s="80"/>
      <c r="H823" s="898"/>
      <c r="I823" s="898"/>
      <c r="J823" s="80"/>
      <c r="K823" s="80"/>
      <c r="L823" s="80"/>
      <c r="M823" s="899" t="s">
        <v>566</v>
      </c>
      <c r="N823" s="899"/>
      <c r="O823" s="43">
        <v>4.8837268543559652E-2</v>
      </c>
      <c r="P823" s="80"/>
      <c r="Q823" s="80"/>
    </row>
    <row r="824" ht="25.15" customHeight="true" x14ac:dyDescent="0.2">
      <c r="C824" s="900"/>
      <c r="D824" s="898"/>
      <c r="E824" s="80"/>
      <c r="F824" s="80"/>
      <c r="G824" s="80"/>
      <c r="H824" s="898"/>
      <c r="I824" s="898"/>
      <c r="J824" s="80"/>
      <c r="K824" s="80"/>
      <c r="L824" s="80"/>
      <c r="M824" s="899" t="s">
        <v>572</v>
      </c>
      <c r="N824" s="899"/>
      <c r="O824" s="43">
        <v>-4.6232824250632132E-2</v>
      </c>
      <c r="P824" s="80"/>
      <c r="Q824" s="80"/>
    </row>
    <row r="825" ht="25.15" customHeight="true" x14ac:dyDescent="0.2">
      <c r="C825" s="900"/>
      <c r="D825" s="898"/>
      <c r="E825" s="80"/>
      <c r="F825" s="80"/>
      <c r="G825" s="80"/>
      <c r="H825" s="898"/>
      <c r="I825" s="898"/>
      <c r="J825" s="80"/>
      <c r="K825" s="80"/>
      <c r="L825" s="80"/>
      <c r="M825" s="899" t="s">
        <v>632</v>
      </c>
      <c r="N825" s="899"/>
      <c r="O825" s="43">
        <v>2.0760599097166453E-2</v>
      </c>
      <c r="P825" s="80"/>
      <c r="Q825" s="80"/>
    </row>
    <row r="826" ht="25.15" customHeight="true" x14ac:dyDescent="0.2">
      <c r="C826" s="900"/>
      <c r="D826" s="898"/>
      <c r="E826" s="80"/>
      <c r="F826" s="80"/>
      <c r="G826" s="80"/>
      <c r="H826" s="898"/>
      <c r="I826" s="898"/>
      <c r="J826" s="80"/>
      <c r="K826" s="80"/>
      <c r="L826" s="80"/>
      <c r="M826" s="899" t="s">
        <v>576</v>
      </c>
      <c r="N826" s="899"/>
      <c r="O826" s="43">
        <v>4.1645692406696112E-2</v>
      </c>
      <c r="P826" s="80"/>
      <c r="Q826" s="80"/>
    </row>
    <row r="827" ht="25.15" customHeight="true" x14ac:dyDescent="0.2">
      <c r="C827" s="900"/>
      <c r="D827" s="898"/>
      <c r="E827" s="80"/>
      <c r="F827" s="80"/>
      <c r="G827" s="80"/>
      <c r="H827" s="898"/>
      <c r="I827" s="898"/>
      <c r="J827" s="80"/>
      <c r="K827" s="80"/>
      <c r="L827" s="80"/>
      <c r="M827" s="899" t="s">
        <v>573</v>
      </c>
      <c r="N827" s="899"/>
      <c r="O827" s="43">
        <v>-4.416212407021284E-2</v>
      </c>
      <c r="P827" s="80"/>
      <c r="Q827" s="80"/>
    </row>
    <row r="828" ht="25.15" customHeight="true" x14ac:dyDescent="0.2">
      <c r="C828" s="900"/>
      <c r="D828" s="898"/>
      <c r="E828" s="80"/>
      <c r="F828" s="80"/>
      <c r="G828" s="80"/>
      <c r="H828" s="898"/>
      <c r="I828" s="898"/>
      <c r="J828" s="80"/>
      <c r="K828" s="80"/>
      <c r="L828" s="80"/>
      <c r="M828" s="899" t="s">
        <v>664</v>
      </c>
      <c r="N828" s="899"/>
      <c r="O828" s="43">
        <v>1.159454503012638E-2</v>
      </c>
      <c r="P828" s="80"/>
      <c r="Q828" s="80"/>
    </row>
    <row r="829" ht="25.15" customHeight="true" x14ac:dyDescent="0.2">
      <c r="C829" s="900"/>
      <c r="D829" s="898"/>
      <c r="E829" s="80"/>
      <c r="F829" s="80"/>
      <c r="G829" s="80"/>
      <c r="H829" s="898"/>
      <c r="I829" s="898"/>
      <c r="J829" s="80"/>
      <c r="K829" s="80"/>
      <c r="L829" s="80"/>
      <c r="M829" s="899" t="s">
        <v>574</v>
      </c>
      <c r="N829" s="899"/>
      <c r="O829" s="43">
        <v>4.4043698376625855E-2</v>
      </c>
      <c r="P829" s="80"/>
      <c r="Q829" s="80"/>
    </row>
    <row r="830" ht="25.15" customHeight="true" x14ac:dyDescent="0.2">
      <c r="C830" s="900"/>
      <c r="D830" s="898"/>
      <c r="E830" s="80"/>
      <c r="F830" s="80"/>
      <c r="G830" s="80"/>
      <c r="H830" s="898"/>
      <c r="I830" s="898"/>
      <c r="J830" s="80"/>
      <c r="K830" s="80"/>
      <c r="L830" s="80"/>
      <c r="M830" s="899" t="s">
        <v>451</v>
      </c>
      <c r="N830" s="899"/>
      <c r="O830" s="43">
        <v>5.5467803339066833E-2</v>
      </c>
      <c r="P830" s="80"/>
      <c r="Q830" s="80"/>
    </row>
    <row r="831" ht="25.15" customHeight="true" x14ac:dyDescent="0.2">
      <c r="C831" s="900"/>
      <c r="D831" s="898"/>
      <c r="E831" s="80"/>
      <c r="F831" s="80"/>
      <c r="G831" s="80"/>
      <c r="H831" s="898"/>
      <c r="I831" s="898"/>
      <c r="J831" s="80"/>
      <c r="K831" s="80"/>
      <c r="L831" s="80"/>
      <c r="M831" s="899" t="s">
        <v>564</v>
      </c>
      <c r="N831" s="899"/>
      <c r="O831" s="43">
        <v>1.4581497289956687E-3</v>
      </c>
      <c r="P831" s="80"/>
      <c r="Q831" s="80"/>
    </row>
    <row r="832" ht="25.15" customHeight="true" x14ac:dyDescent="0.2">
      <c r="C832" s="900"/>
      <c r="D832" s="898"/>
      <c r="E832" s="80"/>
      <c r="F832" s="80"/>
      <c r="G832" s="80"/>
      <c r="H832" s="898"/>
      <c r="I832" s="898"/>
      <c r="J832" s="80"/>
      <c r="K832" s="80"/>
      <c r="L832" s="80"/>
      <c r="M832" s="899" t="s">
        <v>553</v>
      </c>
      <c r="N832" s="899"/>
      <c r="O832" s="43">
        <v>-1.3190207701358434E-2</v>
      </c>
      <c r="P832" s="80"/>
      <c r="Q832" s="80"/>
    </row>
    <row r="833" ht="25.15" customHeight="true" x14ac:dyDescent="0.2">
      <c r="C833" s="900"/>
      <c r="D833" s="898"/>
      <c r="E833" s="80"/>
      <c r="F833" s="80"/>
      <c r="G833" s="80"/>
      <c r="H833" s="898"/>
      <c r="I833" s="898"/>
      <c r="J833" s="80"/>
      <c r="K833" s="80"/>
      <c r="L833" s="80"/>
      <c r="M833" s="899" t="s">
        <v>621</v>
      </c>
      <c r="N833" s="899"/>
      <c r="O833" s="43">
        <v>5.1964313882434682E-3</v>
      </c>
      <c r="P833" s="80"/>
      <c r="Q833" s="80"/>
    </row>
    <row r="834" ht="25.15" customHeight="true" x14ac:dyDescent="0.2">
      <c r="C834" s="900"/>
      <c r="D834" s="898"/>
      <c r="E834" s="80"/>
      <c r="F834" s="80"/>
      <c r="G834" s="80"/>
      <c r="H834" s="898"/>
      <c r="I834" s="898"/>
      <c r="J834" s="80"/>
      <c r="K834" s="80"/>
      <c r="L834" s="80"/>
      <c r="M834" s="899" t="s">
        <v>552</v>
      </c>
      <c r="N834" s="899"/>
      <c r="O834" s="43">
        <v>1.28397659613063E-2</v>
      </c>
      <c r="P834" s="80"/>
      <c r="Q834" s="80"/>
    </row>
    <row r="835" ht="25.15" customHeight="true" x14ac:dyDescent="0.2">
      <c r="C835" s="900"/>
      <c r="D835" s="898"/>
      <c r="E835" s="80"/>
      <c r="F835" s="80"/>
      <c r="G835" s="80"/>
      <c r="H835" s="898"/>
      <c r="I835" s="898"/>
      <c r="J835" s="80"/>
      <c r="K835" s="80"/>
      <c r="L835" s="80"/>
      <c r="M835" s="899" t="s">
        <v>550</v>
      </c>
      <c r="N835" s="899"/>
      <c r="O835" s="43">
        <v>-1.0450646272954932E-2</v>
      </c>
      <c r="P835" s="80"/>
      <c r="Q835" s="80"/>
    </row>
    <row r="836" ht="25.15" customHeight="true" x14ac:dyDescent="0.2">
      <c r="C836" s="900"/>
      <c r="D836" s="898"/>
      <c r="E836" s="80"/>
      <c r="F836" s="80"/>
      <c r="G836" s="80"/>
      <c r="H836" s="898"/>
      <c r="I836" s="898"/>
      <c r="J836" s="80"/>
      <c r="K836" s="80"/>
      <c r="L836" s="80"/>
      <c r="M836" s="899" t="s">
        <v>666</v>
      </c>
      <c r="N836" s="899"/>
      <c r="O836" s="43">
        <v>-1.5367056367374874E-3</v>
      </c>
      <c r="P836" s="80"/>
      <c r="Q836" s="80"/>
    </row>
    <row r="837" ht="25.15" customHeight="true" x14ac:dyDescent="0.2">
      <c r="C837" s="900"/>
      <c r="D837" s="898"/>
      <c r="E837" s="80"/>
      <c r="F837" s="80"/>
      <c r="G837" s="80"/>
      <c r="H837" s="898"/>
      <c r="I837" s="898"/>
      <c r="J837" s="80"/>
      <c r="K837" s="80"/>
      <c r="L837" s="80"/>
      <c r="M837" s="899" t="s">
        <v>654</v>
      </c>
      <c r="N837" s="899"/>
      <c r="O837" s="43">
        <v>-1.4763638739476912E-3</v>
      </c>
      <c r="P837" s="80"/>
      <c r="Q837" s="80"/>
    </row>
    <row r="838" ht="25.15" customHeight="true" x14ac:dyDescent="0.2">
      <c r="C838" s="900"/>
      <c r="D838" s="898"/>
      <c r="E838" s="80"/>
      <c r="F838" s="80"/>
      <c r="G838" s="80"/>
      <c r="H838" s="898"/>
      <c r="I838" s="898"/>
      <c r="J838" s="80"/>
      <c r="K838" s="80"/>
      <c r="L838" s="80"/>
      <c r="M838" s="899" t="s">
        <v>600</v>
      </c>
      <c r="N838" s="899"/>
      <c r="O838" s="43">
        <v>-6.34440565798082E-3</v>
      </c>
      <c r="P838" s="80"/>
      <c r="Q838" s="80"/>
    </row>
    <row r="839" ht="25.15" customHeight="true" x14ac:dyDescent="0.2">
      <c r="C839" s="900"/>
      <c r="D839" s="898"/>
      <c r="E839" s="80"/>
      <c r="F839" s="80"/>
      <c r="G839" s="80"/>
      <c r="H839" s="898"/>
      <c r="I839" s="898"/>
      <c r="J839" s="80"/>
      <c r="K839" s="80"/>
      <c r="L839" s="80"/>
      <c r="M839" s="899" t="s">
        <v>596</v>
      </c>
      <c r="N839" s="899"/>
      <c r="O839" s="43">
        <v>6.2723955197822052E-3</v>
      </c>
      <c r="P839" s="80"/>
      <c r="Q839" s="80"/>
    </row>
    <row r="840" ht="25.15" customHeight="true" x14ac:dyDescent="0.2">
      <c r="C840" s="900"/>
      <c r="D840" s="898"/>
      <c r="E840" s="80"/>
      <c r="F840" s="80"/>
      <c r="G840" s="80"/>
      <c r="H840" s="898"/>
      <c r="I840" s="898"/>
      <c r="J840" s="80"/>
      <c r="K840" s="80"/>
      <c r="L840" s="80"/>
      <c r="M840" s="899" t="s">
        <v>569</v>
      </c>
      <c r="N840" s="899"/>
      <c r="O840" s="43">
        <v>4.8299355586589779E-2</v>
      </c>
      <c r="P840" s="80"/>
      <c r="Q840" s="80"/>
    </row>
    <row r="841" ht="25.15" customHeight="true" x14ac:dyDescent="0.2">
      <c r="C841" s="900"/>
      <c r="D841" s="898"/>
      <c r="E841" s="80"/>
      <c r="F841" s="80"/>
      <c r="G841" s="80"/>
      <c r="H841" s="898"/>
      <c r="I841" s="898"/>
      <c r="J841" s="80"/>
      <c r="K841" s="80"/>
      <c r="L841" s="80"/>
      <c r="M841" s="899" t="s">
        <v>561</v>
      </c>
      <c r="N841" s="899"/>
      <c r="O841" s="43">
        <v>-4.9646889089110371E-2</v>
      </c>
      <c r="P841" s="80"/>
      <c r="Q841" s="80"/>
    </row>
    <row r="842" ht="25.15" customHeight="true" x14ac:dyDescent="0.2">
      <c r="C842" s="900"/>
      <c r="D842" s="898"/>
      <c r="E842" s="80"/>
      <c r="F842" s="80"/>
      <c r="G842" s="80"/>
      <c r="H842" s="898"/>
      <c r="I842" s="898"/>
      <c r="J842" s="80"/>
      <c r="K842" s="80"/>
      <c r="L842" s="80"/>
      <c r="M842" s="899" t="s">
        <v>614</v>
      </c>
      <c r="N842" s="899"/>
      <c r="O842" s="43">
        <v>1.9870090642552504E-2</v>
      </c>
      <c r="P842" s="80"/>
      <c r="Q842" s="80"/>
    </row>
    <row r="843" ht="25.15" customHeight="true" x14ac:dyDescent="0.2">
      <c r="C843" s="900"/>
      <c r="D843" s="898"/>
      <c r="E843" s="80"/>
      <c r="F843" s="80"/>
      <c r="G843" s="80"/>
      <c r="H843" s="898"/>
      <c r="I843" s="898"/>
      <c r="J843" s="80"/>
      <c r="K843" s="80"/>
      <c r="L843" s="80"/>
      <c r="M843" s="899" t="s">
        <v>658</v>
      </c>
      <c r="N843" s="899"/>
      <c r="O843" s="43">
        <v>2.8090841595748537E-3</v>
      </c>
      <c r="P843" s="80"/>
      <c r="Q843" s="80"/>
    </row>
    <row r="844" ht="25.15" customHeight="true" x14ac:dyDescent="0.2">
      <c r="C844" s="900"/>
      <c r="D844" s="898"/>
      <c r="E844" s="80"/>
      <c r="F844" s="80"/>
      <c r="G844" s="80"/>
      <c r="H844" s="898"/>
      <c r="I844" s="898"/>
      <c r="J844" s="80"/>
      <c r="K844" s="80"/>
      <c r="L844" s="80"/>
      <c r="M844" s="899" t="s">
        <v>648</v>
      </c>
      <c r="N844" s="899"/>
      <c r="O844" s="43">
        <v>2.8556143311787282E-4</v>
      </c>
      <c r="P844" s="80"/>
      <c r="Q844" s="80"/>
    </row>
    <row r="845" ht="25.15" customHeight="true" x14ac:dyDescent="0.2">
      <c r="C845" s="900"/>
      <c r="D845" s="898"/>
      <c r="E845" s="80"/>
      <c r="F845" s="80"/>
      <c r="G845" s="80"/>
      <c r="H845" s="898"/>
      <c r="I845" s="898"/>
      <c r="J845" s="80"/>
      <c r="K845" s="80"/>
      <c r="L845" s="80"/>
      <c r="M845" s="899" t="s">
        <v>553</v>
      </c>
      <c r="N845" s="899"/>
      <c r="O845" s="43">
        <v>-3.4120054557427781E-2</v>
      </c>
      <c r="P845" s="80"/>
      <c r="Q845" s="80"/>
    </row>
    <row r="846" ht="25.15" customHeight="true" x14ac:dyDescent="0.2">
      <c r="C846" s="900"/>
      <c r="D846" s="898"/>
      <c r="E846" s="80"/>
      <c r="F846" s="80"/>
      <c r="G846" s="80"/>
      <c r="H846" s="898"/>
      <c r="I846" s="898"/>
      <c r="J846" s="80"/>
      <c r="K846" s="80"/>
      <c r="L846" s="80"/>
      <c r="M846" s="899" t="s">
        <v>577</v>
      </c>
      <c r="N846" s="899"/>
      <c r="O846" s="43">
        <v>3.2747293495978998E-2</v>
      </c>
      <c r="P846" s="80"/>
      <c r="Q846" s="80"/>
    </row>
    <row r="847" ht="25.15" customHeight="true" x14ac:dyDescent="0.2">
      <c r="C847" s="900"/>
      <c r="D847" s="898"/>
      <c r="E847" s="80"/>
      <c r="F847" s="80"/>
      <c r="G847" s="80"/>
      <c r="H847" s="898"/>
      <c r="I847" s="898"/>
      <c r="J847" s="80"/>
      <c r="K847" s="80"/>
      <c r="L847" s="80"/>
      <c r="M847" s="899" t="s">
        <v>653</v>
      </c>
      <c r="N847" s="899"/>
      <c r="O847" s="43">
        <v>1.9178381459670566E-3</v>
      </c>
      <c r="P847" s="80"/>
      <c r="Q847" s="80"/>
    </row>
    <row r="848" ht="25.15" customHeight="true" x14ac:dyDescent="0.2">
      <c r="C848" s="900"/>
      <c r="D848" s="898"/>
      <c r="E848" s="80"/>
      <c r="F848" s="80"/>
      <c r="G848" s="80"/>
      <c r="H848" s="898"/>
      <c r="I848" s="898"/>
      <c r="J848" s="80"/>
      <c r="K848" s="80"/>
      <c r="L848" s="80"/>
      <c r="M848" s="899" t="s">
        <v>667</v>
      </c>
      <c r="N848" s="899"/>
      <c r="O848" s="43">
        <v>2.1347724080454447E-3</v>
      </c>
      <c r="P848" s="80"/>
      <c r="Q848" s="80"/>
    </row>
    <row r="849" ht="25.15" customHeight="true" x14ac:dyDescent="0.2">
      <c r="C849" s="900"/>
      <c r="D849" s="898"/>
      <c r="E849" s="80"/>
      <c r="F849" s="80"/>
      <c r="G849" s="80"/>
      <c r="H849" s="898"/>
      <c r="I849" s="898"/>
      <c r="J849" s="80"/>
      <c r="K849" s="80"/>
      <c r="L849" s="80"/>
      <c r="M849" s="899" t="s">
        <v>552</v>
      </c>
      <c r="N849" s="899"/>
      <c r="O849" s="43">
        <v>7.9236755851861927E-3</v>
      </c>
      <c r="P849" s="80"/>
      <c r="Q849" s="80"/>
    </row>
    <row r="850" ht="25.15" customHeight="true" x14ac:dyDescent="0.2">
      <c r="C850" s="900"/>
      <c r="D850" s="898"/>
      <c r="E850" s="80"/>
      <c r="F850" s="80"/>
      <c r="G850" s="80"/>
      <c r="H850" s="898"/>
      <c r="I850" s="898"/>
      <c r="J850" s="80"/>
      <c r="K850" s="80"/>
      <c r="L850" s="80"/>
      <c r="M850" s="899" t="s">
        <v>550</v>
      </c>
      <c r="N850" s="899"/>
      <c r="O850" s="43">
        <v>-3.5036504150879846E-2</v>
      </c>
      <c r="P850" s="80"/>
      <c r="Q850" s="80"/>
    </row>
    <row r="851" ht="25.15" customHeight="true" x14ac:dyDescent="0.2">
      <c r="C851" s="900"/>
      <c r="D851" s="898"/>
      <c r="E851" s="80"/>
      <c r="F851" s="80"/>
      <c r="G851" s="80"/>
      <c r="H851" s="898"/>
      <c r="I851" s="898"/>
      <c r="J851" s="80"/>
      <c r="K851" s="80"/>
      <c r="L851" s="80"/>
      <c r="M851" s="899" t="s">
        <v>662</v>
      </c>
      <c r="N851" s="899"/>
      <c r="O851" s="43">
        <v>-1.0968686176034931E-3</v>
      </c>
      <c r="P851" s="80"/>
      <c r="Q851" s="80"/>
    </row>
    <row r="852" ht="25.15" customHeight="true" x14ac:dyDescent="0.2">
      <c r="C852" s="900"/>
      <c r="D852" s="898"/>
      <c r="E852" s="80"/>
      <c r="F852" s="80"/>
      <c r="G852" s="80"/>
      <c r="H852" s="898"/>
      <c r="I852" s="898"/>
      <c r="J852" s="80"/>
      <c r="K852" s="80"/>
      <c r="L852" s="80"/>
      <c r="M852" s="899" t="s">
        <v>540</v>
      </c>
      <c r="N852" s="899"/>
      <c r="O852" s="43">
        <v>6.9380862408112476E-2</v>
      </c>
      <c r="P852" s="80"/>
      <c r="Q852" s="80"/>
    </row>
    <row r="853" ht="25.15" customHeight="true" x14ac:dyDescent="0.2">
      <c r="C853" s="900"/>
      <c r="D853" s="898"/>
      <c r="E853" s="80"/>
      <c r="F853" s="80"/>
      <c r="G853" s="80"/>
      <c r="H853" s="898"/>
      <c r="I853" s="898"/>
      <c r="J853" s="80"/>
      <c r="K853" s="80"/>
      <c r="L853" s="80"/>
      <c r="M853" s="899" t="s">
        <v>597</v>
      </c>
      <c r="N853" s="899"/>
      <c r="O853" s="43">
        <v>1.9499146026577131E-2</v>
      </c>
      <c r="P853" s="80"/>
      <c r="Q853" s="80"/>
    </row>
    <row r="854" ht="25.15" customHeight="true" x14ac:dyDescent="0.2">
      <c r="C854" s="900"/>
      <c r="D854" s="898"/>
      <c r="E854" s="80"/>
      <c r="F854" s="80"/>
      <c r="G854" s="80"/>
      <c r="H854" s="898"/>
      <c r="I854" s="898"/>
      <c r="J854" s="80"/>
      <c r="K854" s="80"/>
      <c r="L854" s="80"/>
      <c r="M854" s="899" t="s">
        <v>592</v>
      </c>
      <c r="N854" s="899"/>
      <c r="O854" s="43">
        <v>5.3983966857140027E-3</v>
      </c>
      <c r="P854" s="80"/>
      <c r="Q854" s="80"/>
    </row>
    <row r="855" ht="25.15" customHeight="true" x14ac:dyDescent="0.2">
      <c r="C855" s="900"/>
      <c r="D855" s="898"/>
      <c r="E855" s="80"/>
      <c r="F855" s="80"/>
      <c r="G855" s="80"/>
      <c r="H855" s="898"/>
      <c r="I855" s="898"/>
      <c r="J855" s="80"/>
      <c r="K855" s="80"/>
      <c r="L855" s="80"/>
      <c r="M855" s="899" t="s">
        <v>565</v>
      </c>
      <c r="N855" s="899"/>
      <c r="O855" s="43">
        <v>-3.2278762462962932E-4</v>
      </c>
      <c r="P855" s="80"/>
      <c r="Q855" s="80"/>
    </row>
    <row r="856" ht="25.15" customHeight="true" x14ac:dyDescent="0.2">
      <c r="C856" s="900"/>
      <c r="D856" s="898"/>
      <c r="E856" s="80"/>
      <c r="F856" s="80"/>
      <c r="G856" s="80"/>
      <c r="H856" s="898"/>
      <c r="I856" s="898"/>
      <c r="J856" s="80"/>
      <c r="K856" s="80"/>
      <c r="L856" s="80"/>
      <c r="M856" s="899" t="s">
        <v>637</v>
      </c>
      <c r="N856" s="899"/>
      <c r="O856" s="43">
        <v>-2.234371909972679E-3</v>
      </c>
      <c r="P856" s="80"/>
      <c r="Q856" s="80"/>
    </row>
    <row r="857" ht="25.15" customHeight="true" x14ac:dyDescent="0.2">
      <c r="C857" s="900"/>
      <c r="D857" s="898"/>
      <c r="E857" s="80"/>
      <c r="F857" s="80"/>
      <c r="G857" s="80"/>
      <c r="H857" s="898"/>
      <c r="I857" s="898"/>
      <c r="J857" s="80"/>
      <c r="K857" s="80"/>
      <c r="L857" s="80"/>
      <c r="M857" s="899" t="s">
        <v>650</v>
      </c>
      <c r="N857" s="899"/>
      <c r="O857" s="43">
        <v>2.0980138149236226E-3</v>
      </c>
      <c r="P857" s="80"/>
      <c r="Q857" s="80"/>
    </row>
    <row r="858" ht="25.15" customHeight="true" x14ac:dyDescent="0.2">
      <c r="C858" s="900"/>
      <c r="D858" s="898"/>
      <c r="E858" s="80"/>
      <c r="F858" s="80"/>
      <c r="G858" s="80"/>
      <c r="H858" s="898"/>
      <c r="I858" s="898"/>
      <c r="J858" s="80"/>
      <c r="K858" s="80"/>
      <c r="L858" s="80"/>
      <c r="M858" s="899" t="s">
        <v>594</v>
      </c>
      <c r="N858" s="899"/>
      <c r="O858" s="43">
        <v>1.1103440408829044E-2</v>
      </c>
      <c r="P858" s="80"/>
      <c r="Q858" s="80"/>
    </row>
    <row r="859" ht="25.15" customHeight="true" x14ac:dyDescent="0.2">
      <c r="C859" s="897"/>
      <c r="D859" s="898"/>
      <c r="E859" s="80"/>
      <c r="F859" s="80"/>
      <c r="G859" s="80"/>
      <c r="H859" s="898"/>
      <c r="I859" s="898"/>
      <c r="J859" s="80"/>
      <c r="K859" s="80"/>
      <c r="L859" s="80"/>
      <c r="M859" s="899" t="s">
        <v>552</v>
      </c>
      <c r="N859" s="899"/>
      <c r="O859" s="43">
        <v>-2.7209244275618613E-3</v>
      </c>
      <c r="P859" s="80"/>
      <c r="Q859" s="80"/>
    </row>
    <row r="860" ht="25.15" customHeight="true" x14ac:dyDescent="0.2">
      <c r="C860" s="897"/>
      <c r="D860" s="898"/>
      <c r="E860" s="80"/>
      <c r="F860" s="80"/>
      <c r="G860" s="80"/>
      <c r="H860" s="898"/>
      <c r="I860" s="898"/>
      <c r="J860" s="80"/>
      <c r="K860" s="80"/>
      <c r="L860" s="80"/>
      <c r="M860" s="899" t="s">
        <v>550</v>
      </c>
      <c r="N860" s="899"/>
      <c r="O860" s="43">
        <v>-2.4036149977395987E-2</v>
      </c>
      <c r="P860" s="80"/>
      <c r="Q860" s="80"/>
    </row>
    <row r="861" ht="25.15" customHeight="true" x14ac:dyDescent="0.2">
      <c r="C861" s="897"/>
      <c r="D861" s="898"/>
      <c r="E861" s="80"/>
      <c r="F861" s="80"/>
      <c r="G861" s="80"/>
      <c r="H861" s="898"/>
      <c r="I861" s="898"/>
      <c r="J861" s="80"/>
      <c r="K861" s="80"/>
      <c r="L861" s="80"/>
      <c r="M861" s="899" t="s">
        <v>619</v>
      </c>
      <c r="N861" s="899"/>
      <c r="O861" s="43">
        <v>-1.0212121363254516E-2</v>
      </c>
      <c r="P861" s="80"/>
      <c r="Q861" s="80"/>
    </row>
    <row r="862" ht="25.15" customHeight="true" x14ac:dyDescent="0.2">
      <c r="C862" s="897"/>
      <c r="D862" s="898"/>
      <c r="E862" s="80"/>
      <c r="F862" s="80"/>
      <c r="G862" s="80"/>
      <c r="H862" s="898"/>
      <c r="I862" s="898"/>
      <c r="J862" s="80"/>
      <c r="K862" s="80"/>
      <c r="L862" s="80"/>
      <c r="M862" s="899" t="s">
        <v>666</v>
      </c>
      <c r="N862" s="899"/>
      <c r="O862" s="43">
        <v>-2.2478804373641417E-3</v>
      </c>
      <c r="P862" s="80"/>
      <c r="Q862" s="80"/>
    </row>
    <row r="863" ht="25.15" customHeight="true" x14ac:dyDescent="0.2">
      <c r="C863" s="897"/>
      <c r="D863" s="898"/>
      <c r="E863" s="80"/>
      <c r="F863" s="80"/>
      <c r="G863" s="80"/>
      <c r="H863" s="898"/>
      <c r="I863" s="898"/>
      <c r="J863" s="80"/>
      <c r="K863" s="80"/>
      <c r="L863" s="80"/>
      <c r="M863" s="899" t="s">
        <v>638</v>
      </c>
      <c r="N863" s="899"/>
      <c r="O863" s="43">
        <v>-3.9601430227574532E-3</v>
      </c>
      <c r="P863" s="80"/>
      <c r="Q863" s="80"/>
    </row>
    <row r="864" ht="25.15" customHeight="true" x14ac:dyDescent="0.2">
      <c r="C864" s="897"/>
      <c r="D864" s="898"/>
      <c r="E864" s="80"/>
      <c r="F864" s="80"/>
      <c r="G864" s="80"/>
      <c r="H864" s="898"/>
      <c r="I864" s="898"/>
      <c r="J864" s="80"/>
      <c r="K864" s="80"/>
      <c r="L864" s="80"/>
      <c r="M864" s="899" t="s">
        <v>670</v>
      </c>
      <c r="N864" s="899"/>
      <c r="O864" s="43">
        <v>-2.5072212783047031E-3</v>
      </c>
      <c r="P864" s="80"/>
      <c r="Q864" s="80"/>
    </row>
    <row r="865" ht="25.15" customHeight="true" x14ac:dyDescent="0.2">
      <c r="C865" s="897"/>
      <c r="D865" s="898"/>
      <c r="E865" s="80"/>
      <c r="F865" s="80"/>
      <c r="G865" s="80"/>
      <c r="H865" s="898"/>
      <c r="I865" s="898"/>
      <c r="J865" s="80"/>
      <c r="K865" s="80"/>
      <c r="L865" s="80"/>
      <c r="M865" s="899" t="s">
        <v>602</v>
      </c>
      <c r="N865" s="899"/>
      <c r="O865" s="36">
        <v>-1.7012336694207198E-2</v>
      </c>
      <c r="P865" s="80"/>
      <c r="Q865" s="80"/>
    </row>
    <row r="866" ht="25.15" customHeight="true" x14ac:dyDescent="0.2">
      <c r="C866" s="897"/>
      <c r="D866" s="898"/>
      <c r="E866" s="80"/>
      <c r="F866" s="80"/>
      <c r="G866" s="80"/>
      <c r="H866" s="898"/>
      <c r="I866" s="898"/>
      <c r="J866" s="80"/>
      <c r="K866" s="80"/>
      <c r="L866" s="80"/>
      <c r="M866" s="898"/>
      <c r="N866" s="898"/>
      <c r="O866" s="80"/>
      <c r="P866" s="80"/>
      <c r="Q866" s="80"/>
    </row>
    <row r="867" ht="25.15" customHeight="true" x14ac:dyDescent="0.2">
      <c r="C867" s="897"/>
      <c r="D867" s="898"/>
      <c r="E867" s="80"/>
      <c r="F867" s="80"/>
      <c r="G867" s="80"/>
      <c r="H867" s="898"/>
      <c r="I867" s="898"/>
      <c r="J867" s="80"/>
      <c r="K867" s="80"/>
      <c r="L867" s="80"/>
      <c r="M867" s="898"/>
      <c r="N867" s="898"/>
      <c r="O867" s="80"/>
      <c r="P867" s="80"/>
      <c r="Q867" s="80"/>
    </row>
    <row r="868" ht="25.15" customHeight="true" x14ac:dyDescent="0.2">
      <c r="C868" s="897"/>
      <c r="D868" s="898"/>
      <c r="E868" s="80"/>
      <c r="F868" s="80"/>
      <c r="G868" s="80"/>
      <c r="H868" s="898"/>
      <c r="I868" s="898"/>
      <c r="J868" s="80"/>
      <c r="K868" s="80"/>
      <c r="L868" s="80"/>
      <c r="M868" s="899" t="s">
        <v>264</v>
      </c>
      <c r="N868" s="899"/>
      <c r="O868" s="899"/>
      <c r="P868" s="80"/>
      <c r="Q868" s="80"/>
    </row>
    <row r="869" ht="25.15" customHeight="true" x14ac:dyDescent="0.2">
      <c r="C869" s="897"/>
      <c r="D869" s="898"/>
      <c r="E869" s="80"/>
      <c r="F869" s="80"/>
      <c r="G869" s="80"/>
      <c r="H869" s="898"/>
      <c r="I869" s="898"/>
      <c r="J869" s="80"/>
      <c r="K869" s="80"/>
      <c r="L869" s="80"/>
      <c r="M869" s="899" t="s">
        <v>218</v>
      </c>
      <c r="N869" s="899"/>
      <c r="O869" s="11" t="s">
        <v>219</v>
      </c>
      <c r="P869" s="80"/>
      <c r="Q869" s="80"/>
    </row>
    <row r="870" ht="25.15" customHeight="true" x14ac:dyDescent="0.2">
      <c r="C870" s="897"/>
      <c r="D870" s="898"/>
      <c r="E870" s="80"/>
      <c r="F870" s="80"/>
      <c r="G870" s="80"/>
      <c r="H870" s="898"/>
      <c r="I870" s="898"/>
      <c r="J870" s="80"/>
      <c r="K870" s="80"/>
      <c r="L870" s="80"/>
      <c r="M870" s="899" t="s">
        <v>219</v>
      </c>
      <c r="N870" s="899"/>
      <c r="O870" s="10">
        <v>0.99999999999999967</v>
      </c>
      <c r="P870" s="80"/>
      <c r="Q870" s="80"/>
    </row>
    <row r="871" ht="25.15" customHeight="true" x14ac:dyDescent="0.2">
      <c r="C871" s="897"/>
      <c r="D871" s="898"/>
      <c r="E871" s="80"/>
      <c r="F871" s="80"/>
      <c r="G871" s="80"/>
      <c r="H871" s="898"/>
      <c r="I871" s="898"/>
      <c r="J871" s="80"/>
      <c r="K871" s="80"/>
      <c r="L871" s="80"/>
      <c r="M871" s="898"/>
      <c r="N871" s="898"/>
      <c r="O871" s="80"/>
      <c r="P871" s="80"/>
      <c r="Q871" s="80"/>
    </row>
    <row r="872" ht="25.15" customHeight="true" x14ac:dyDescent="0.2">
      <c r="C872" s="897"/>
      <c r="D872" s="898"/>
      <c r="E872" s="80"/>
      <c r="F872" s="80"/>
      <c r="G872" s="80"/>
      <c r="H872" s="898"/>
      <c r="I872" s="898"/>
      <c r="J872" s="80"/>
      <c r="K872" s="80"/>
      <c r="L872" s="80"/>
      <c r="M872" s="898"/>
      <c r="N872" s="898"/>
      <c r="O872" s="80"/>
      <c r="P872" s="80"/>
      <c r="Q872" s="80"/>
    </row>
    <row r="873" ht="25.15" customHeight="true" x14ac:dyDescent="0.2">
      <c r="C873" s="897"/>
      <c r="D873" s="898"/>
      <c r="E873" s="80"/>
      <c r="F873" s="80"/>
      <c r="G873" s="80"/>
      <c r="H873" s="898"/>
      <c r="I873" s="898"/>
      <c r="J873" s="80"/>
      <c r="K873" s="80"/>
      <c r="L873" s="80"/>
      <c r="M873" s="898"/>
      <c r="N873" s="898"/>
      <c r="O873" s="80"/>
      <c r="P873" s="80"/>
      <c r="Q873" s="80"/>
    </row>
    <row r="874" ht="25.15" customHeight="true" x14ac:dyDescent="0.2">
      <c r="C874" s="897"/>
      <c r="D874" s="898"/>
      <c r="E874" s="80"/>
      <c r="F874" s="80"/>
      <c r="G874" s="80"/>
      <c r="H874" s="898"/>
      <c r="I874" s="898"/>
      <c r="J874" s="80"/>
      <c r="K874" s="80"/>
      <c r="L874" s="80"/>
      <c r="M874" s="898"/>
      <c r="N874" s="898"/>
      <c r="O874" s="80"/>
      <c r="P874" s="80"/>
      <c r="Q874" s="80"/>
    </row>
    <row r="875" ht="25.15" customHeight="true" x14ac:dyDescent="0.2">
      <c r="C875" s="897"/>
      <c r="D875" s="898"/>
      <c r="E875" s="80"/>
      <c r="F875" s="80"/>
      <c r="G875" s="80"/>
      <c r="H875" s="898"/>
      <c r="I875" s="898"/>
      <c r="J875" s="80"/>
      <c r="K875" s="80"/>
      <c r="L875" s="80"/>
      <c r="M875" s="898"/>
      <c r="N875" s="898"/>
      <c r="O875" s="80"/>
      <c r="P875" s="80"/>
      <c r="Q875" s="80"/>
    </row>
    <row r="876" ht="25.15" customHeight="true" x14ac:dyDescent="0.2">
      <c r="C876" s="897"/>
      <c r="D876" s="898"/>
      <c r="E876" s="80"/>
      <c r="F876" s="80"/>
      <c r="G876" s="80"/>
      <c r="H876" s="898"/>
      <c r="I876" s="898"/>
      <c r="J876" s="80"/>
      <c r="K876" s="80"/>
      <c r="L876" s="80"/>
      <c r="M876" s="898"/>
      <c r="N876" s="898"/>
      <c r="O876" s="80"/>
      <c r="P876" s="80"/>
      <c r="Q876" s="80"/>
    </row>
    <row r="877" ht="25.15" customHeight="true" x14ac:dyDescent="0.2">
      <c r="C877" s="897"/>
      <c r="D877" s="898"/>
      <c r="E877" s="80"/>
      <c r="F877" s="80"/>
      <c r="G877" s="80"/>
      <c r="H877" s="898"/>
      <c r="I877" s="898"/>
      <c r="J877" s="80"/>
      <c r="K877" s="80"/>
      <c r="L877" s="80"/>
      <c r="M877" s="898"/>
      <c r="N877" s="898"/>
      <c r="O877" s="80"/>
      <c r="P877" s="80"/>
      <c r="Q877" s="80"/>
    </row>
    <row r="878" ht="25.15" customHeight="true" x14ac:dyDescent="0.2">
      <c r="C878" s="897"/>
      <c r="D878" s="898"/>
      <c r="E878" s="80"/>
      <c r="F878" s="80"/>
      <c r="G878" s="80"/>
      <c r="H878" s="898"/>
      <c r="I878" s="898"/>
      <c r="J878" s="80"/>
      <c r="K878" s="80"/>
      <c r="L878" s="80"/>
      <c r="M878" s="898"/>
      <c r="N878" s="898"/>
      <c r="O878" s="80"/>
      <c r="P878" s="80"/>
      <c r="Q878" s="80"/>
    </row>
    <row r="879" ht="25.15" customHeight="true" x14ac:dyDescent="0.2">
      <c r="C879" s="897"/>
      <c r="D879" s="898"/>
      <c r="E879" s="80"/>
      <c r="F879" s="80"/>
      <c r="G879" s="80"/>
      <c r="H879" s="898"/>
      <c r="I879" s="898"/>
      <c r="J879" s="80"/>
      <c r="K879" s="80"/>
      <c r="L879" s="80"/>
      <c r="M879" s="898"/>
      <c r="N879" s="898"/>
      <c r="O879" s="80"/>
      <c r="P879" s="80"/>
      <c r="Q879" s="80"/>
    </row>
    <row r="880" ht="25.15" customHeight="true" x14ac:dyDescent="0.2">
      <c r="C880" s="897"/>
      <c r="D880" s="898"/>
      <c r="E880" s="80"/>
      <c r="F880" s="80"/>
      <c r="G880" s="80"/>
      <c r="H880" s="898"/>
      <c r="I880" s="898"/>
      <c r="J880" s="80"/>
      <c r="K880" s="80"/>
      <c r="L880" s="80"/>
      <c r="M880" s="898"/>
      <c r="N880" s="898"/>
      <c r="O880" s="80"/>
      <c r="P880" s="80"/>
      <c r="Q880" s="80"/>
    </row>
    <row r="881" ht="25.15" customHeight="true" x14ac:dyDescent="0.2">
      <c r="C881" s="897"/>
      <c r="D881" s="898"/>
      <c r="E881" s="80"/>
      <c r="F881" s="80"/>
      <c r="G881" s="80"/>
      <c r="H881" s="898"/>
      <c r="I881" s="898"/>
      <c r="J881" s="80"/>
      <c r="K881" s="80"/>
      <c r="L881" s="80"/>
      <c r="M881" s="898"/>
      <c r="N881" s="898"/>
      <c r="O881" s="80"/>
      <c r="P881" s="80"/>
      <c r="Q881" s="80"/>
    </row>
    <row r="882" ht="25.15" customHeight="true" x14ac:dyDescent="0.2">
      <c r="C882" s="897"/>
      <c r="D882" s="898"/>
      <c r="E882" s="80"/>
      <c r="F882" s="80"/>
      <c r="G882" s="80"/>
      <c r="H882" s="898"/>
      <c r="I882" s="898"/>
      <c r="J882" s="80"/>
      <c r="K882" s="80"/>
      <c r="L882" s="80"/>
      <c r="M882" s="898"/>
      <c r="N882" s="898"/>
      <c r="O882" s="80"/>
      <c r="P882" s="80"/>
      <c r="Q882" s="80"/>
    </row>
    <row r="883" ht="25.15" customHeight="true" x14ac:dyDescent="0.2">
      <c r="C883" s="897"/>
      <c r="D883" s="898"/>
      <c r="E883" s="80"/>
      <c r="F883" s="80"/>
      <c r="G883" s="80"/>
      <c r="H883" s="898"/>
      <c r="I883" s="898"/>
      <c r="J883" s="80"/>
      <c r="K883" s="80"/>
      <c r="L883" s="80"/>
      <c r="M883" s="898"/>
      <c r="N883" s="898"/>
      <c r="O883" s="80"/>
      <c r="P883" s="80"/>
      <c r="Q883" s="80"/>
    </row>
    <row r="884" ht="25.15" customHeight="true" x14ac:dyDescent="0.2">
      <c r="C884" s="897"/>
      <c r="D884" s="898"/>
      <c r="E884" s="80"/>
      <c r="F884" s="80"/>
      <c r="G884" s="80"/>
      <c r="H884" s="898"/>
      <c r="I884" s="898"/>
      <c r="J884" s="80"/>
      <c r="K884" s="80"/>
      <c r="L884" s="80"/>
      <c r="M884" s="898"/>
      <c r="N884" s="898"/>
      <c r="O884" s="80"/>
      <c r="P884" s="80"/>
      <c r="Q884" s="80"/>
    </row>
    <row r="885" ht="25.15" customHeight="true" x14ac:dyDescent="0.2">
      <c r="C885" s="897"/>
      <c r="D885" s="898"/>
      <c r="E885" s="80"/>
      <c r="F885" s="80"/>
      <c r="G885" s="80"/>
      <c r="H885" s="898"/>
      <c r="I885" s="898"/>
      <c r="J885" s="80"/>
      <c r="K885" s="80"/>
      <c r="L885" s="80"/>
      <c r="M885" s="898"/>
      <c r="N885" s="898"/>
      <c r="O885" s="80"/>
      <c r="P885" s="80"/>
      <c r="Q885" s="80"/>
    </row>
    <row r="886" ht="25.15" customHeight="true" x14ac:dyDescent="0.2">
      <c r="C886" s="897"/>
      <c r="D886" s="898"/>
      <c r="E886" s="80"/>
      <c r="F886" s="80"/>
      <c r="G886" s="80"/>
      <c r="H886" s="898"/>
      <c r="I886" s="898"/>
      <c r="J886" s="80"/>
      <c r="K886" s="80"/>
      <c r="L886" s="80"/>
      <c r="M886" s="898"/>
      <c r="N886" s="898"/>
      <c r="O886" s="80"/>
      <c r="P886" s="80"/>
      <c r="Q886" s="80"/>
    </row>
    <row r="887" ht="25.15" customHeight="true" x14ac:dyDescent="0.2">
      <c r="C887" s="897"/>
      <c r="D887" s="898"/>
      <c r="E887" s="80"/>
      <c r="F887" s="80"/>
      <c r="G887" s="80"/>
      <c r="H887" s="898"/>
      <c r="I887" s="898"/>
      <c r="J887" s="80"/>
      <c r="K887" s="80"/>
      <c r="L887" s="80"/>
      <c r="M887" s="898"/>
      <c r="N887" s="898"/>
      <c r="O887" s="80"/>
      <c r="P887" s="80"/>
      <c r="Q887" s="80"/>
    </row>
    <row r="888" ht="25.15" customHeight="true" x14ac:dyDescent="0.2">
      <c r="C888" s="897"/>
      <c r="D888" s="898"/>
      <c r="E888" s="80"/>
      <c r="F888" s="80"/>
      <c r="G888" s="80"/>
      <c r="H888" s="898"/>
      <c r="I888" s="898"/>
      <c r="J888" s="80"/>
      <c r="K888" s="80"/>
      <c r="L888" s="80"/>
      <c r="M888" s="898"/>
      <c r="N888" s="898"/>
      <c r="O888" s="80"/>
      <c r="P888" s="80"/>
      <c r="Q888" s="80"/>
    </row>
    <row r="889" ht="25.15" customHeight="true" x14ac:dyDescent="0.2">
      <c r="C889" s="897"/>
      <c r="D889" s="898"/>
      <c r="E889" s="80"/>
      <c r="F889" s="80"/>
      <c r="G889" s="80"/>
      <c r="H889" s="898"/>
      <c r="I889" s="898"/>
      <c r="J889" s="80"/>
      <c r="K889" s="80"/>
      <c r="L889" s="80"/>
      <c r="M889" s="898"/>
      <c r="N889" s="898"/>
      <c r="O889" s="80"/>
      <c r="P889" s="80"/>
      <c r="Q889" s="80"/>
    </row>
    <row r="890" ht="25.15" customHeight="true" x14ac:dyDescent="0.2">
      <c r="C890" s="897"/>
      <c r="D890" s="898"/>
      <c r="E890" s="80"/>
      <c r="F890" s="80"/>
      <c r="G890" s="80"/>
      <c r="H890" s="898"/>
      <c r="I890" s="898"/>
      <c r="J890" s="80"/>
      <c r="K890" s="80"/>
      <c r="L890" s="80"/>
      <c r="M890" s="898"/>
      <c r="N890" s="898"/>
      <c r="O890" s="80"/>
      <c r="P890" s="80"/>
      <c r="Q890" s="80"/>
    </row>
    <row r="891" ht="25.15" customHeight="true" x14ac:dyDescent="0.2">
      <c r="C891" s="897"/>
      <c r="D891" s="898"/>
      <c r="E891" s="80"/>
      <c r="F891" s="80"/>
      <c r="G891" s="80"/>
      <c r="H891" s="898"/>
      <c r="I891" s="898"/>
      <c r="J891" s="80"/>
      <c r="K891" s="80"/>
      <c r="L891" s="80"/>
      <c r="M891" s="898"/>
      <c r="N891" s="898"/>
      <c r="O891" s="80"/>
      <c r="P891" s="80"/>
      <c r="Q891" s="80"/>
    </row>
    <row r="892" ht="25.15" customHeight="true" x14ac:dyDescent="0.2">
      <c r="C892" s="897"/>
      <c r="D892" s="898"/>
      <c r="E892" s="80"/>
      <c r="F892" s="80"/>
      <c r="G892" s="80"/>
      <c r="H892" s="898"/>
      <c r="I892" s="898"/>
      <c r="J892" s="80"/>
      <c r="K892" s="80"/>
      <c r="L892" s="80"/>
      <c r="M892" s="898"/>
      <c r="N892" s="898"/>
      <c r="O892" s="80"/>
      <c r="P892" s="80"/>
      <c r="Q892" s="80"/>
    </row>
    <row r="893" ht="25.15" customHeight="true" x14ac:dyDescent="0.2">
      <c r="C893" s="897"/>
      <c r="D893" s="898"/>
      <c r="E893" s="80"/>
      <c r="F893" s="80"/>
      <c r="G893" s="80"/>
      <c r="H893" s="898"/>
      <c r="I893" s="898"/>
      <c r="J893" s="80"/>
      <c r="K893" s="80"/>
      <c r="L893" s="80"/>
      <c r="M893" s="898"/>
      <c r="N893" s="898"/>
      <c r="O893" s="80"/>
      <c r="P893" s="80"/>
      <c r="Q893" s="80"/>
    </row>
    <row r="894" ht="25.15" customHeight="true" x14ac:dyDescent="0.2">
      <c r="C894" s="897"/>
      <c r="D894" s="898"/>
      <c r="E894" s="80"/>
      <c r="F894" s="80"/>
      <c r="G894" s="80"/>
      <c r="H894" s="898"/>
      <c r="I894" s="898"/>
      <c r="J894" s="80"/>
      <c r="K894" s="80"/>
      <c r="L894" s="80"/>
      <c r="M894" s="898"/>
      <c r="N894" s="898"/>
      <c r="O894" s="80"/>
      <c r="P894" s="80"/>
      <c r="Q894" s="80"/>
    </row>
    <row r="895" ht="25.15" customHeight="true" x14ac:dyDescent="0.2">
      <c r="C895" s="897"/>
      <c r="D895" s="898"/>
      <c r="E895" s="80"/>
      <c r="F895" s="80"/>
      <c r="G895" s="80"/>
      <c r="H895" s="898"/>
      <c r="I895" s="898"/>
      <c r="J895" s="80"/>
      <c r="K895" s="80"/>
      <c r="L895" s="80"/>
      <c r="M895" s="898"/>
      <c r="N895" s="898"/>
      <c r="O895" s="80"/>
      <c r="P895" s="80"/>
      <c r="Q895" s="80"/>
    </row>
    <row r="896" ht="25.15" customHeight="true" x14ac:dyDescent="0.2">
      <c r="C896" s="897"/>
      <c r="D896" s="898"/>
      <c r="E896" s="80"/>
      <c r="F896" s="80"/>
      <c r="G896" s="80"/>
      <c r="H896" s="898"/>
      <c r="I896" s="898"/>
      <c r="J896" s="80"/>
      <c r="K896" s="80"/>
      <c r="L896" s="80"/>
      <c r="M896" s="898"/>
      <c r="N896" s="898"/>
      <c r="O896" s="80"/>
      <c r="P896" s="80"/>
      <c r="Q896" s="80"/>
    </row>
    <row r="897" ht="25.15" customHeight="true" x14ac:dyDescent="0.2">
      <c r="C897" s="897"/>
      <c r="D897" s="898"/>
      <c r="E897" s="80"/>
      <c r="F897" s="80"/>
      <c r="G897" s="80"/>
      <c r="H897" s="898"/>
      <c r="I897" s="898"/>
      <c r="J897" s="80"/>
      <c r="K897" s="80"/>
      <c r="L897" s="80"/>
      <c r="M897" s="898"/>
      <c r="N897" s="898"/>
      <c r="O897" s="80"/>
      <c r="P897" s="80"/>
      <c r="Q897" s="80"/>
    </row>
    <row r="898" ht="25.15" customHeight="true" x14ac:dyDescent="0.2">
      <c r="C898" s="897"/>
      <c r="D898" s="898"/>
      <c r="E898" s="80"/>
      <c r="F898" s="80"/>
      <c r="G898" s="80"/>
      <c r="H898" s="898"/>
      <c r="I898" s="898"/>
      <c r="J898" s="80"/>
      <c r="K898" s="80"/>
      <c r="L898" s="80"/>
      <c r="M898" s="898"/>
      <c r="N898" s="898"/>
      <c r="O898" s="80"/>
      <c r="P898" s="80"/>
      <c r="Q898" s="80"/>
    </row>
    <row r="899" ht="25.15" customHeight="true" x14ac:dyDescent="0.2">
      <c r="C899" s="897"/>
      <c r="D899" s="898"/>
      <c r="E899" s="80"/>
      <c r="F899" s="80"/>
      <c r="G899" s="80"/>
      <c r="H899" s="898"/>
      <c r="I899" s="898"/>
      <c r="J899" s="80"/>
      <c r="K899" s="80"/>
      <c r="L899" s="80"/>
      <c r="M899" s="898"/>
      <c r="N899" s="898"/>
      <c r="O899" s="80"/>
      <c r="P899" s="80"/>
      <c r="Q899" s="80"/>
    </row>
    <row r="900" ht="25.15" customHeight="true" x14ac:dyDescent="0.2">
      <c r="C900" s="897"/>
      <c r="D900" s="898"/>
      <c r="E900" s="80"/>
      <c r="F900" s="80"/>
      <c r="G900" s="80"/>
      <c r="H900" s="898"/>
      <c r="I900" s="898"/>
      <c r="J900" s="80"/>
      <c r="K900" s="80"/>
      <c r="L900" s="80"/>
      <c r="M900" s="898"/>
      <c r="N900" s="898"/>
      <c r="O900" s="80"/>
      <c r="P900" s="80"/>
      <c r="Q900" s="80"/>
    </row>
    <row r="901" ht="25.15" customHeight="true" x14ac:dyDescent="0.2">
      <c r="C901" s="897"/>
      <c r="D901" s="898"/>
      <c r="E901" s="80"/>
      <c r="F901" s="80"/>
      <c r="G901" s="80"/>
      <c r="H901" s="898"/>
      <c r="I901" s="898"/>
      <c r="J901" s="80"/>
      <c r="K901" s="80"/>
      <c r="L901" s="80"/>
      <c r="M901" s="898"/>
      <c r="N901" s="898"/>
      <c r="O901" s="80"/>
      <c r="P901" s="80"/>
      <c r="Q901" s="80"/>
    </row>
    <row r="902" ht="25.15" customHeight="true" x14ac:dyDescent="0.2">
      <c r="C902" s="897"/>
      <c r="D902" s="898"/>
      <c r="E902" s="80"/>
      <c r="F902" s="80"/>
      <c r="G902" s="80"/>
      <c r="H902" s="898"/>
      <c r="I902" s="898"/>
      <c r="J902" s="80"/>
      <c r="K902" s="80"/>
      <c r="L902" s="80"/>
      <c r="M902" s="898"/>
      <c r="N902" s="898"/>
      <c r="O902" s="80"/>
      <c r="P902" s="80"/>
      <c r="Q902" s="80"/>
    </row>
    <row r="903" ht="25.15" customHeight="true" x14ac:dyDescent="0.2">
      <c r="C903" s="897"/>
      <c r="D903" s="898"/>
      <c r="E903" s="80"/>
      <c r="F903" s="80"/>
      <c r="G903" s="80"/>
      <c r="H903" s="898"/>
      <c r="I903" s="898"/>
      <c r="J903" s="80"/>
      <c r="K903" s="80"/>
      <c r="L903" s="80"/>
      <c r="M903" s="898"/>
      <c r="N903" s="898"/>
      <c r="O903" s="80"/>
      <c r="P903" s="80"/>
      <c r="Q903" s="80"/>
    </row>
    <row r="904" ht="25.15" customHeight="true" x14ac:dyDescent="0.2">
      <c r="C904" s="897"/>
      <c r="D904" s="898"/>
      <c r="E904" s="80"/>
      <c r="F904" s="80"/>
      <c r="G904" s="80"/>
      <c r="H904" s="898"/>
      <c r="I904" s="898"/>
      <c r="J904" s="80"/>
      <c r="K904" s="80"/>
      <c r="L904" s="80"/>
      <c r="M904" s="898"/>
      <c r="N904" s="898"/>
      <c r="O904" s="80"/>
      <c r="P904" s="80"/>
      <c r="Q904" s="80"/>
    </row>
    <row r="905" ht="25.15" customHeight="true" x14ac:dyDescent="0.2">
      <c r="C905" s="897"/>
      <c r="D905" s="898"/>
      <c r="E905" s="80"/>
      <c r="F905" s="80"/>
      <c r="G905" s="80"/>
      <c r="H905" s="898"/>
      <c r="I905" s="898"/>
      <c r="J905" s="80"/>
      <c r="K905" s="80"/>
      <c r="L905" s="80"/>
      <c r="M905" s="898"/>
      <c r="N905" s="898"/>
      <c r="O905" s="80"/>
      <c r="P905" s="80"/>
      <c r="Q905" s="80"/>
    </row>
    <row r="906" ht="25.15" customHeight="true" x14ac:dyDescent="0.2">
      <c r="C906" s="897"/>
      <c r="D906" s="898"/>
      <c r="E906" s="80"/>
      <c r="F906" s="80"/>
      <c r="G906" s="80"/>
      <c r="H906" s="898"/>
      <c r="I906" s="898"/>
      <c r="J906" s="80"/>
      <c r="K906" s="80"/>
      <c r="L906" s="80"/>
      <c r="M906" s="898"/>
      <c r="N906" s="898"/>
      <c r="O906" s="80"/>
      <c r="P906" s="80"/>
      <c r="Q906" s="80"/>
    </row>
    <row r="907" ht="25.15" customHeight="true" x14ac:dyDescent="0.2">
      <c r="C907" s="897"/>
      <c r="D907" s="898"/>
      <c r="E907" s="80"/>
      <c r="F907" s="80"/>
      <c r="G907" s="80"/>
      <c r="H907" s="898"/>
      <c r="I907" s="898"/>
      <c r="J907" s="80"/>
      <c r="K907" s="80"/>
      <c r="L907" s="80"/>
      <c r="M907" s="898"/>
      <c r="N907" s="898"/>
      <c r="O907" s="80"/>
      <c r="P907" s="80"/>
      <c r="Q907" s="80"/>
    </row>
    <row r="908" ht="25.15" customHeight="true" x14ac:dyDescent="0.2">
      <c r="C908" s="897"/>
      <c r="D908" s="898"/>
      <c r="E908" s="80"/>
      <c r="F908" s="80"/>
      <c r="G908" s="80"/>
      <c r="H908" s="898"/>
      <c r="I908" s="898"/>
      <c r="J908" s="80"/>
      <c r="K908" s="80"/>
      <c r="L908" s="80"/>
      <c r="M908" s="898"/>
      <c r="N908" s="898"/>
      <c r="O908" s="80"/>
      <c r="P908" s="80"/>
      <c r="Q908" s="80"/>
    </row>
    <row r="909" ht="25.15" customHeight="true" x14ac:dyDescent="0.2">
      <c r="C909" s="897"/>
      <c r="D909" s="898"/>
      <c r="E909" s="80"/>
      <c r="F909" s="80"/>
      <c r="G909" s="80"/>
      <c r="H909" s="898"/>
      <c r="I909" s="898"/>
      <c r="J909" s="80"/>
      <c r="K909" s="80"/>
      <c r="L909" s="80"/>
      <c r="M909" s="898"/>
      <c r="N909" s="898"/>
      <c r="O909" s="80"/>
      <c r="P909" s="80"/>
      <c r="Q909" s="80"/>
    </row>
    <row r="910" ht="25.15" customHeight="true" x14ac:dyDescent="0.2">
      <c r="C910" s="897"/>
      <c r="D910" s="898"/>
      <c r="E910" s="80"/>
      <c r="F910" s="80"/>
      <c r="G910" s="80"/>
      <c r="H910" s="898"/>
      <c r="I910" s="898"/>
      <c r="J910" s="80"/>
      <c r="K910" s="80"/>
      <c r="L910" s="80"/>
      <c r="M910" s="898"/>
      <c r="N910" s="898"/>
      <c r="O910" s="80"/>
      <c r="P910" s="80"/>
      <c r="Q910" s="80"/>
    </row>
    <row r="911" ht="25.15" customHeight="true" x14ac:dyDescent="0.2">
      <c r="C911" s="897"/>
      <c r="D911" s="898"/>
      <c r="E911" s="80"/>
      <c r="F911" s="80"/>
      <c r="G911" s="80"/>
      <c r="H911" s="898"/>
      <c r="I911" s="898"/>
      <c r="J911" s="80"/>
      <c r="K911" s="80"/>
      <c r="L911" s="80"/>
      <c r="M911" s="898"/>
      <c r="N911" s="898"/>
      <c r="O911" s="80"/>
      <c r="P911" s="80"/>
      <c r="Q911" s="80"/>
    </row>
    <row r="912" ht="25.15" customHeight="true" x14ac:dyDescent="0.2">
      <c r="C912" s="897"/>
      <c r="D912" s="898"/>
      <c r="E912" s="80"/>
      <c r="F912" s="80"/>
      <c r="G912" s="80"/>
      <c r="H912" s="898"/>
      <c r="I912" s="898"/>
      <c r="J912" s="80"/>
      <c r="K912" s="80"/>
      <c r="L912" s="80"/>
      <c r="M912" s="898"/>
      <c r="N912" s="898"/>
      <c r="O912" s="80"/>
      <c r="P912" s="80"/>
      <c r="Q912" s="80"/>
    </row>
    <row r="913" ht="25.15" customHeight="true" x14ac:dyDescent="0.2">
      <c r="C913" s="897"/>
      <c r="D913" s="898"/>
      <c r="E913" s="80"/>
      <c r="F913" s="80"/>
      <c r="G913" s="80"/>
      <c r="H913" s="898"/>
      <c r="I913" s="898"/>
      <c r="J913" s="80"/>
      <c r="K913" s="80"/>
      <c r="L913" s="80"/>
      <c r="M913" s="898"/>
      <c r="N913" s="898"/>
      <c r="O913" s="80"/>
      <c r="P913" s="80"/>
      <c r="Q913" s="80"/>
    </row>
    <row r="914" ht="25.15" customHeight="true" x14ac:dyDescent="0.2">
      <c r="C914" s="897"/>
      <c r="D914" s="898"/>
      <c r="E914" s="80"/>
      <c r="F914" s="80"/>
      <c r="G914" s="80"/>
      <c r="H914" s="898"/>
      <c r="I914" s="898"/>
      <c r="J914" s="80"/>
      <c r="K914" s="80"/>
      <c r="L914" s="80"/>
      <c r="M914" s="898"/>
      <c r="N914" s="898"/>
      <c r="O914" s="80"/>
      <c r="P914" s="80"/>
      <c r="Q914" s="80"/>
    </row>
    <row r="915" ht="25.15" customHeight="true" x14ac:dyDescent="0.2">
      <c r="C915" s="897"/>
      <c r="D915" s="898"/>
      <c r="E915" s="80"/>
      <c r="F915" s="80"/>
      <c r="G915" s="80"/>
      <c r="H915" s="898"/>
      <c r="I915" s="898"/>
      <c r="J915" s="80"/>
      <c r="K915" s="80"/>
      <c r="L915" s="80"/>
      <c r="M915" s="898"/>
      <c r="N915" s="898"/>
      <c r="O915" s="80"/>
      <c r="P915" s="80"/>
      <c r="Q915" s="80"/>
    </row>
    <row r="916" ht="25.15" customHeight="true" x14ac:dyDescent="0.2">
      <c r="C916" s="897"/>
      <c r="D916" s="898"/>
      <c r="E916" s="80"/>
      <c r="F916" s="80"/>
      <c r="G916" s="80"/>
      <c r="H916" s="898"/>
      <c r="I916" s="898"/>
      <c r="J916" s="80"/>
      <c r="K916" s="80"/>
      <c r="L916" s="80"/>
      <c r="M916" s="898"/>
      <c r="N916" s="898"/>
      <c r="O916" s="80"/>
      <c r="P916" s="80"/>
      <c r="Q916" s="80"/>
    </row>
    <row r="917" ht="25.15" customHeight="true" x14ac:dyDescent="0.2">
      <c r="C917" s="897"/>
      <c r="D917" s="898"/>
      <c r="E917" s="80"/>
      <c r="F917" s="80"/>
      <c r="G917" s="80"/>
      <c r="H917" s="898"/>
      <c r="I917" s="898"/>
      <c r="J917" s="80"/>
      <c r="K917" s="80"/>
      <c r="L917" s="80"/>
      <c r="M917" s="898"/>
      <c r="N917" s="898"/>
      <c r="O917" s="80"/>
      <c r="P917" s="80"/>
      <c r="Q917" s="80"/>
    </row>
    <row r="918" ht="25.15" customHeight="true" x14ac:dyDescent="0.2">
      <c r="C918" s="897"/>
      <c r="D918" s="898"/>
      <c r="E918" s="80"/>
      <c r="F918" s="80"/>
      <c r="G918" s="80"/>
      <c r="H918" s="898"/>
      <c r="I918" s="898"/>
      <c r="J918" s="80"/>
      <c r="K918" s="80"/>
      <c r="L918" s="80"/>
      <c r="M918" s="898"/>
      <c r="N918" s="898"/>
      <c r="O918" s="80"/>
      <c r="P918" s="80"/>
      <c r="Q918" s="80"/>
    </row>
    <row r="919" ht="25.15" customHeight="true" x14ac:dyDescent="0.2">
      <c r="C919" s="897"/>
      <c r="D919" s="898"/>
      <c r="E919" s="80"/>
      <c r="F919" s="80"/>
      <c r="G919" s="80"/>
      <c r="H919" s="898"/>
      <c r="I919" s="898"/>
      <c r="J919" s="80"/>
      <c r="K919" s="80"/>
      <c r="L919" s="80"/>
      <c r="M919" s="898"/>
      <c r="N919" s="898"/>
      <c r="O919" s="80"/>
      <c r="P919" s="80"/>
      <c r="Q919" s="80"/>
    </row>
    <row r="920" ht="25.15" customHeight="true" x14ac:dyDescent="0.2">
      <c r="C920" s="897"/>
      <c r="D920" s="898"/>
      <c r="E920" s="80"/>
      <c r="F920" s="80"/>
      <c r="G920" s="80"/>
      <c r="H920" s="898"/>
      <c r="I920" s="898"/>
      <c r="J920" s="80"/>
      <c r="K920" s="80"/>
      <c r="L920" s="80"/>
      <c r="M920" s="898"/>
      <c r="N920" s="898"/>
      <c r="O920" s="80"/>
      <c r="P920" s="80"/>
      <c r="Q920" s="80"/>
    </row>
    <row r="921" ht="25.15" customHeight="true" x14ac:dyDescent="0.2">
      <c r="C921" s="897"/>
      <c r="D921" s="898"/>
      <c r="E921" s="80"/>
      <c r="F921" s="80"/>
      <c r="G921" s="80"/>
      <c r="H921" s="898"/>
      <c r="I921" s="898"/>
      <c r="J921" s="80"/>
      <c r="K921" s="80"/>
      <c r="L921" s="80"/>
      <c r="M921" s="898"/>
      <c r="N921" s="898"/>
      <c r="O921" s="80"/>
      <c r="P921" s="80"/>
      <c r="Q921" s="80"/>
    </row>
    <row r="922" ht="25.15" customHeight="true" x14ac:dyDescent="0.2">
      <c r="C922" s="897"/>
      <c r="D922" s="898"/>
      <c r="E922" s="80"/>
      <c r="F922" s="80"/>
      <c r="G922" s="80"/>
      <c r="H922" s="898"/>
      <c r="I922" s="898"/>
      <c r="J922" s="80"/>
      <c r="K922" s="80"/>
      <c r="L922" s="80"/>
      <c r="M922" s="898"/>
      <c r="N922" s="898"/>
      <c r="O922" s="80"/>
      <c r="P922" s="80"/>
      <c r="Q922" s="80"/>
    </row>
    <row r="923" ht="25.15" customHeight="true" x14ac:dyDescent="0.2">
      <c r="C923" s="897"/>
      <c r="D923" s="898"/>
      <c r="E923" s="80"/>
      <c r="F923" s="80"/>
      <c r="G923" s="80"/>
      <c r="H923" s="898"/>
      <c r="I923" s="898"/>
      <c r="J923" s="80"/>
      <c r="K923" s="80"/>
      <c r="L923" s="80"/>
      <c r="M923" s="898"/>
      <c r="N923" s="898"/>
      <c r="O923" s="80"/>
      <c r="P923" s="80"/>
      <c r="Q923" s="80"/>
    </row>
    <row r="924" ht="25.15" customHeight="true" x14ac:dyDescent="0.2">
      <c r="C924" s="897"/>
      <c r="D924" s="898"/>
      <c r="E924" s="80"/>
      <c r="F924" s="80"/>
      <c r="G924" s="80"/>
      <c r="H924" s="898"/>
      <c r="I924" s="898"/>
      <c r="J924" s="80"/>
      <c r="K924" s="80"/>
      <c r="L924" s="80"/>
      <c r="M924" s="898"/>
      <c r="N924" s="898"/>
      <c r="O924" s="80"/>
      <c r="P924" s="80"/>
      <c r="Q924" s="80"/>
    </row>
    <row r="925" ht="25.15" customHeight="true" x14ac:dyDescent="0.2">
      <c r="C925" s="897"/>
      <c r="D925" s="898"/>
      <c r="E925" s="80"/>
      <c r="F925" s="80"/>
      <c r="G925" s="80"/>
      <c r="H925" s="898"/>
      <c r="I925" s="898"/>
      <c r="J925" s="80"/>
      <c r="K925" s="80"/>
      <c r="L925" s="80"/>
      <c r="M925" s="898"/>
      <c r="N925" s="898"/>
      <c r="O925" s="80"/>
      <c r="P925" s="80"/>
      <c r="Q925" s="80"/>
    </row>
    <row r="926" ht="25.15" customHeight="true" x14ac:dyDescent="0.2">
      <c r="C926" s="897"/>
      <c r="D926" s="898"/>
      <c r="E926" s="80"/>
      <c r="F926" s="80"/>
      <c r="G926" s="80"/>
      <c r="H926" s="898"/>
      <c r="I926" s="898"/>
      <c r="J926" s="80"/>
      <c r="K926" s="80"/>
      <c r="L926" s="80"/>
      <c r="M926" s="898"/>
      <c r="N926" s="898"/>
      <c r="O926" s="80"/>
      <c r="P926" s="80"/>
      <c r="Q926" s="80"/>
    </row>
    <row r="927" ht="25.15" customHeight="true" x14ac:dyDescent="0.2">
      <c r="C927" s="897"/>
      <c r="D927" s="898"/>
      <c r="E927" s="80"/>
      <c r="F927" s="80"/>
      <c r="G927" s="80"/>
      <c r="H927" s="898"/>
      <c r="I927" s="898"/>
      <c r="J927" s="80"/>
      <c r="K927" s="80"/>
      <c r="L927" s="80"/>
      <c r="M927" s="898"/>
      <c r="N927" s="898"/>
      <c r="O927" s="80"/>
      <c r="P927" s="80"/>
      <c r="Q927" s="80"/>
    </row>
    <row r="928" ht="25.15" customHeight="true" x14ac:dyDescent="0.2">
      <c r="C928" s="897"/>
      <c r="D928" s="898"/>
      <c r="E928" s="80"/>
      <c r="F928" s="80"/>
      <c r="G928" s="80"/>
      <c r="H928" s="898"/>
      <c r="I928" s="898"/>
      <c r="J928" s="80"/>
      <c r="K928" s="80"/>
      <c r="L928" s="80"/>
      <c r="M928" s="898"/>
      <c r="N928" s="898"/>
      <c r="O928" s="80"/>
      <c r="P928" s="80"/>
      <c r="Q928" s="80"/>
    </row>
    <row r="929" ht="25.15" customHeight="true" x14ac:dyDescent="0.2">
      <c r="C929" s="897"/>
      <c r="D929" s="898"/>
      <c r="E929" s="80"/>
      <c r="F929" s="80"/>
      <c r="G929" s="80"/>
      <c r="H929" s="898"/>
      <c r="I929" s="898"/>
      <c r="J929" s="80"/>
      <c r="K929" s="80"/>
      <c r="L929" s="80"/>
      <c r="M929" s="898"/>
      <c r="N929" s="898"/>
      <c r="O929" s="80"/>
      <c r="P929" s="80"/>
      <c r="Q929" s="80"/>
    </row>
    <row r="930" ht="25.15" customHeight="true" x14ac:dyDescent="0.2">
      <c r="C930" s="897"/>
      <c r="D930" s="898"/>
      <c r="E930" s="80"/>
      <c r="F930" s="80"/>
      <c r="G930" s="80"/>
      <c r="H930" s="898"/>
      <c r="I930" s="898"/>
      <c r="J930" s="80"/>
      <c r="K930" s="80"/>
      <c r="L930" s="80"/>
      <c r="M930" s="898"/>
      <c r="N930" s="898"/>
      <c r="O930" s="80"/>
      <c r="P930" s="80"/>
      <c r="Q930" s="80"/>
    </row>
    <row r="931" ht="25.15" customHeight="true" x14ac:dyDescent="0.2">
      <c r="C931" s="897"/>
      <c r="D931" s="898"/>
      <c r="E931" s="80"/>
      <c r="F931" s="80"/>
      <c r="G931" s="80"/>
      <c r="H931" s="898"/>
      <c r="I931" s="898"/>
      <c r="J931" s="80"/>
      <c r="K931" s="80"/>
      <c r="L931" s="80"/>
      <c r="M931" s="898"/>
      <c r="N931" s="898"/>
      <c r="O931" s="80"/>
      <c r="P931" s="80"/>
      <c r="Q931" s="80"/>
    </row>
    <row r="932" ht="25.15" customHeight="true" x14ac:dyDescent="0.2">
      <c r="C932" s="897"/>
      <c r="D932" s="898"/>
      <c r="E932" s="80"/>
      <c r="F932" s="80"/>
      <c r="G932" s="80"/>
      <c r="H932" s="898"/>
      <c r="I932" s="898"/>
      <c r="J932" s="80"/>
      <c r="K932" s="80"/>
      <c r="L932" s="80"/>
      <c r="M932" s="898"/>
      <c r="N932" s="898"/>
      <c r="O932" s="80"/>
      <c r="P932" s="80"/>
      <c r="Q932" s="80"/>
    </row>
    <row r="933" ht="25.15" customHeight="true" x14ac:dyDescent="0.2">
      <c r="C933" s="897"/>
      <c r="D933" s="898"/>
      <c r="E933" s="80"/>
      <c r="F933" s="80"/>
      <c r="G933" s="80"/>
      <c r="H933" s="898"/>
      <c r="I933" s="898"/>
      <c r="J933" s="80"/>
      <c r="K933" s="80"/>
      <c r="L933" s="80"/>
      <c r="M933" s="898"/>
      <c r="N933" s="898"/>
      <c r="O933" s="80"/>
      <c r="P933" s="80"/>
      <c r="Q933" s="80"/>
    </row>
    <row r="934" ht="25.15" customHeight="true" x14ac:dyDescent="0.2">
      <c r="C934" s="897"/>
      <c r="D934" s="898"/>
      <c r="E934" s="80"/>
      <c r="F934" s="80"/>
      <c r="G934" s="80"/>
      <c r="H934" s="898"/>
      <c r="I934" s="898"/>
      <c r="J934" s="80"/>
      <c r="K934" s="80"/>
      <c r="L934" s="80"/>
      <c r="M934" s="898"/>
      <c r="N934" s="898"/>
      <c r="O934" s="80"/>
      <c r="P934" s="80"/>
      <c r="Q934" s="80"/>
    </row>
    <row r="935" ht="25.15" customHeight="true" x14ac:dyDescent="0.2">
      <c r="C935" s="897"/>
      <c r="D935" s="898"/>
      <c r="E935" s="80"/>
      <c r="F935" s="80"/>
      <c r="G935" s="80"/>
      <c r="H935" s="898"/>
      <c r="I935" s="898"/>
      <c r="J935" s="80"/>
      <c r="K935" s="80"/>
      <c r="L935" s="80"/>
      <c r="M935" s="898"/>
      <c r="N935" s="898"/>
      <c r="O935" s="80"/>
      <c r="P935" s="80"/>
      <c r="Q935" s="80"/>
    </row>
    <row r="936" ht="25.15" customHeight="true" x14ac:dyDescent="0.2">
      <c r="C936" s="897"/>
      <c r="D936" s="898"/>
      <c r="E936" s="80"/>
      <c r="F936" s="80"/>
      <c r="G936" s="80"/>
      <c r="H936" s="898"/>
      <c r="I936" s="898"/>
      <c r="J936" s="80"/>
      <c r="K936" s="80"/>
      <c r="L936" s="80"/>
      <c r="M936" s="898"/>
      <c r="N936" s="898"/>
      <c r="O936" s="80"/>
      <c r="P936" s="80"/>
      <c r="Q936" s="80"/>
    </row>
    <row r="937" ht="25.15" customHeight="true" x14ac:dyDescent="0.2">
      <c r="C937" s="897"/>
      <c r="D937" s="898"/>
      <c r="E937" s="80"/>
      <c r="F937" s="80"/>
      <c r="G937" s="80"/>
      <c r="H937" s="898"/>
      <c r="I937" s="898"/>
      <c r="J937" s="80"/>
      <c r="K937" s="80"/>
      <c r="L937" s="80"/>
      <c r="M937" s="898"/>
      <c r="N937" s="898"/>
      <c r="O937" s="80"/>
      <c r="P937" s="80"/>
      <c r="Q937" s="80"/>
    </row>
    <row r="938" ht="25.15" customHeight="true" x14ac:dyDescent="0.2">
      <c r="C938" s="897"/>
      <c r="D938" s="898"/>
      <c r="E938" s="80"/>
      <c r="F938" s="80"/>
      <c r="G938" s="80"/>
      <c r="H938" s="898"/>
      <c r="I938" s="898"/>
      <c r="J938" s="80"/>
      <c r="K938" s="80"/>
      <c r="L938" s="80"/>
      <c r="M938" s="898"/>
      <c r="N938" s="898"/>
      <c r="O938" s="80"/>
      <c r="P938" s="80"/>
      <c r="Q938" s="80"/>
    </row>
    <row r="939" ht="25.15" customHeight="true" x14ac:dyDescent="0.2">
      <c r="C939" s="897"/>
      <c r="D939" s="898"/>
      <c r="E939" s="80"/>
      <c r="F939" s="80"/>
      <c r="G939" s="80"/>
      <c r="H939" s="898"/>
      <c r="I939" s="898"/>
      <c r="J939" s="80"/>
      <c r="K939" s="80"/>
      <c r="L939" s="80"/>
      <c r="M939" s="898"/>
      <c r="N939" s="898"/>
      <c r="O939" s="80"/>
      <c r="P939" s="80"/>
      <c r="Q939" s="80"/>
    </row>
    <row r="940" ht="25.15" customHeight="true" x14ac:dyDescent="0.2">
      <c r="C940" s="897"/>
      <c r="D940" s="898"/>
      <c r="E940" s="80"/>
      <c r="F940" s="80"/>
      <c r="G940" s="80"/>
      <c r="H940" s="898"/>
      <c r="I940" s="898"/>
      <c r="J940" s="80"/>
      <c r="K940" s="80"/>
      <c r="L940" s="80"/>
      <c r="M940" s="898"/>
      <c r="N940" s="898"/>
      <c r="O940" s="80"/>
      <c r="P940" s="80"/>
      <c r="Q940" s="80"/>
    </row>
    <row r="941" ht="25.15" customHeight="true" x14ac:dyDescent="0.2">
      <c r="C941" s="897"/>
      <c r="D941" s="898"/>
      <c r="E941" s="80"/>
      <c r="F941" s="80"/>
      <c r="G941" s="80"/>
      <c r="H941" s="898"/>
      <c r="I941" s="898"/>
      <c r="J941" s="80"/>
      <c r="K941" s="80"/>
      <c r="L941" s="80"/>
      <c r="M941" s="898"/>
      <c r="N941" s="898"/>
      <c r="O941" s="80"/>
      <c r="P941" s="80"/>
      <c r="Q941" s="80"/>
    </row>
    <row r="942" ht="25.15" customHeight="true" x14ac:dyDescent="0.2">
      <c r="C942" s="897"/>
      <c r="D942" s="898"/>
      <c r="E942" s="80"/>
      <c r="F942" s="80"/>
      <c r="G942" s="80"/>
      <c r="H942" s="898"/>
      <c r="I942" s="898"/>
      <c r="J942" s="80"/>
      <c r="K942" s="80"/>
      <c r="L942" s="80"/>
      <c r="M942" s="898"/>
      <c r="N942" s="898"/>
      <c r="O942" s="80"/>
      <c r="P942" s="80"/>
      <c r="Q942" s="80"/>
    </row>
    <row r="943" ht="25.15" customHeight="true" x14ac:dyDescent="0.2">
      <c r="C943" s="897"/>
      <c r="D943" s="898"/>
      <c r="E943" s="80"/>
      <c r="F943" s="80"/>
      <c r="G943" s="80"/>
      <c r="H943" s="898"/>
      <c r="I943" s="898"/>
      <c r="J943" s="80"/>
      <c r="K943" s="80"/>
      <c r="L943" s="80"/>
      <c r="M943" s="898"/>
      <c r="N943" s="898"/>
      <c r="O943" s="80"/>
      <c r="P943" s="80"/>
      <c r="Q943" s="80"/>
    </row>
    <row r="944" ht="25.15" customHeight="true" x14ac:dyDescent="0.2">
      <c r="C944" s="897"/>
      <c r="D944" s="898"/>
      <c r="E944" s="80"/>
      <c r="F944" s="80"/>
      <c r="G944" s="80"/>
      <c r="H944" s="898"/>
      <c r="I944" s="898"/>
      <c r="J944" s="80"/>
      <c r="K944" s="80"/>
      <c r="L944" s="80"/>
      <c r="M944" s="898"/>
      <c r="N944" s="898"/>
      <c r="O944" s="80"/>
      <c r="P944" s="80"/>
      <c r="Q944" s="80"/>
    </row>
    <row r="945" ht="25.15" customHeight="true" x14ac:dyDescent="0.2">
      <c r="C945" s="897"/>
      <c r="D945" s="898"/>
      <c r="E945" s="80"/>
      <c r="F945" s="80"/>
      <c r="G945" s="80"/>
      <c r="H945" s="898"/>
      <c r="I945" s="898"/>
      <c r="J945" s="80"/>
      <c r="K945" s="80"/>
      <c r="L945" s="80"/>
      <c r="M945" s="898"/>
      <c r="N945" s="898"/>
      <c r="O945" s="80"/>
      <c r="P945" s="80"/>
      <c r="Q945" s="80"/>
    </row>
    <row r="946" ht="25.15" customHeight="true" x14ac:dyDescent="0.2">
      <c r="C946" s="897"/>
      <c r="D946" s="898"/>
      <c r="E946" s="80"/>
      <c r="F946" s="80"/>
      <c r="G946" s="80"/>
      <c r="H946" s="898"/>
      <c r="I946" s="898"/>
      <c r="J946" s="80"/>
      <c r="K946" s="80"/>
      <c r="L946" s="80"/>
      <c r="M946" s="898"/>
      <c r="N946" s="898"/>
      <c r="O946" s="80"/>
      <c r="P946" s="80"/>
      <c r="Q946" s="80"/>
    </row>
    <row r="947" ht="25.15" customHeight="true" x14ac:dyDescent="0.2">
      <c r="C947" s="897"/>
      <c r="D947" s="898"/>
      <c r="E947" s="80"/>
      <c r="F947" s="80"/>
      <c r="G947" s="80"/>
      <c r="H947" s="898"/>
      <c r="I947" s="898"/>
      <c r="J947" s="80"/>
      <c r="K947" s="80"/>
      <c r="L947" s="80"/>
      <c r="M947" s="898"/>
      <c r="N947" s="898"/>
      <c r="O947" s="80"/>
      <c r="P947" s="80"/>
      <c r="Q947" s="80"/>
    </row>
    <row r="948" ht="25.15" customHeight="true" x14ac:dyDescent="0.2">
      <c r="C948" s="897"/>
      <c r="D948" s="898"/>
      <c r="E948" s="80"/>
      <c r="F948" s="80"/>
      <c r="G948" s="80"/>
      <c r="H948" s="898"/>
      <c r="I948" s="898"/>
      <c r="J948" s="80"/>
      <c r="K948" s="80"/>
      <c r="L948" s="80"/>
      <c r="M948" s="898"/>
      <c r="N948" s="898"/>
      <c r="O948" s="80"/>
      <c r="P948" s="80"/>
      <c r="Q948" s="80"/>
    </row>
    <row r="949" ht="25.15" customHeight="true" x14ac:dyDescent="0.2">
      <c r="C949" s="897"/>
      <c r="D949" s="898"/>
      <c r="E949" s="80"/>
      <c r="F949" s="80"/>
      <c r="G949" s="80"/>
      <c r="H949" s="898"/>
      <c r="I949" s="898"/>
      <c r="J949" s="80"/>
      <c r="K949" s="80"/>
      <c r="L949" s="80"/>
      <c r="M949" s="898"/>
      <c r="N949" s="898"/>
      <c r="O949" s="80"/>
      <c r="P949" s="80"/>
      <c r="Q949" s="80"/>
    </row>
    <row r="950" ht="25.15" customHeight="true" x14ac:dyDescent="0.2">
      <c r="C950" s="897"/>
      <c r="D950" s="898"/>
      <c r="E950" s="80"/>
      <c r="F950" s="80"/>
      <c r="G950" s="80"/>
      <c r="H950" s="898"/>
      <c r="I950" s="898"/>
      <c r="J950" s="80"/>
      <c r="K950" s="80"/>
      <c r="L950" s="80"/>
      <c r="M950" s="898"/>
      <c r="N950" s="898"/>
      <c r="O950" s="80"/>
      <c r="P950" s="80"/>
      <c r="Q950" s="80"/>
    </row>
    <row r="951" ht="25.15" customHeight="true" x14ac:dyDescent="0.2">
      <c r="C951" s="897"/>
      <c r="D951" s="898"/>
      <c r="E951" s="80"/>
      <c r="F951" s="80"/>
      <c r="G951" s="80"/>
      <c r="H951" s="898"/>
      <c r="I951" s="898"/>
      <c r="J951" s="80"/>
      <c r="K951" s="80"/>
      <c r="L951" s="80"/>
      <c r="M951" s="898"/>
      <c r="N951" s="898"/>
      <c r="O951" s="80"/>
      <c r="P951" s="80"/>
      <c r="Q951" s="80"/>
    </row>
    <row r="952" ht="25.15" customHeight="true" x14ac:dyDescent="0.2">
      <c r="C952" s="897"/>
      <c r="D952" s="898"/>
      <c r="E952" s="80"/>
      <c r="F952" s="80"/>
      <c r="G952" s="80"/>
      <c r="H952" s="898"/>
      <c r="I952" s="898"/>
      <c r="J952" s="80"/>
      <c r="K952" s="80"/>
      <c r="L952" s="80"/>
      <c r="M952" s="898"/>
      <c r="N952" s="898"/>
      <c r="O952" s="80"/>
      <c r="P952" s="80"/>
      <c r="Q952" s="80"/>
    </row>
    <row r="953" ht="25.15" customHeight="true" x14ac:dyDescent="0.2">
      <c r="C953" s="897"/>
      <c r="D953" s="898"/>
      <c r="E953" s="80"/>
      <c r="F953" s="80"/>
      <c r="G953" s="80"/>
      <c r="H953" s="898"/>
      <c r="I953" s="898"/>
      <c r="J953" s="80"/>
      <c r="K953" s="80"/>
      <c r="L953" s="80"/>
      <c r="M953" s="898"/>
      <c r="N953" s="898"/>
      <c r="O953" s="80"/>
      <c r="P953" s="80"/>
      <c r="Q953" s="80"/>
    </row>
    <row r="954" ht="25.15" customHeight="true" x14ac:dyDescent="0.2">
      <c r="C954" s="897"/>
      <c r="D954" s="898"/>
      <c r="E954" s="80"/>
      <c r="F954" s="80"/>
      <c r="G954" s="80"/>
      <c r="H954" s="898"/>
      <c r="I954" s="898"/>
      <c r="J954" s="80"/>
      <c r="K954" s="80"/>
      <c r="L954" s="80"/>
      <c r="M954" s="898"/>
      <c r="N954" s="898"/>
      <c r="O954" s="80"/>
      <c r="P954" s="80"/>
      <c r="Q954" s="80"/>
    </row>
    <row r="955" ht="25.15" customHeight="true" x14ac:dyDescent="0.2">
      <c r="C955" s="897"/>
      <c r="D955" s="898"/>
      <c r="E955" s="80"/>
      <c r="F955" s="80"/>
      <c r="G955" s="80"/>
      <c r="H955" s="898"/>
      <c r="I955" s="898"/>
      <c r="J955" s="80"/>
      <c r="K955" s="80"/>
      <c r="L955" s="80"/>
      <c r="M955" s="898"/>
      <c r="N955" s="898"/>
      <c r="O955" s="80"/>
      <c r="P955" s="80"/>
      <c r="Q955" s="80"/>
    </row>
    <row r="956" ht="25.15" customHeight="true" x14ac:dyDescent="0.2">
      <c r="C956" s="897"/>
      <c r="D956" s="898"/>
      <c r="E956" s="80"/>
      <c r="F956" s="80"/>
      <c r="G956" s="80"/>
      <c r="H956" s="898"/>
      <c r="I956" s="898"/>
      <c r="J956" s="80"/>
      <c r="K956" s="80"/>
      <c r="L956" s="80"/>
      <c r="M956" s="898"/>
      <c r="N956" s="898"/>
      <c r="O956" s="80"/>
      <c r="P956" s="80"/>
      <c r="Q956" s="80"/>
    </row>
    <row r="957" ht="25.15" customHeight="true" x14ac:dyDescent="0.2">
      <c r="C957" s="897"/>
      <c r="D957" s="898"/>
      <c r="E957" s="80"/>
      <c r="F957" s="80"/>
      <c r="G957" s="80"/>
      <c r="H957" s="898"/>
      <c r="I957" s="898"/>
      <c r="J957" s="80"/>
      <c r="K957" s="80"/>
      <c r="L957" s="80"/>
      <c r="M957" s="898"/>
      <c r="N957" s="898"/>
      <c r="O957" s="80"/>
      <c r="P957" s="80"/>
      <c r="Q957" s="80"/>
    </row>
    <row r="958" ht="25.15" customHeight="true" x14ac:dyDescent="0.2">
      <c r="C958" s="897"/>
      <c r="D958" s="898"/>
      <c r="E958" s="80"/>
      <c r="F958" s="80"/>
      <c r="G958" s="80"/>
      <c r="H958" s="898"/>
      <c r="I958" s="898"/>
      <c r="J958" s="80"/>
      <c r="K958" s="80"/>
      <c r="L958" s="80"/>
      <c r="M958" s="898"/>
      <c r="N958" s="898"/>
      <c r="O958" s="80"/>
      <c r="P958" s="80"/>
      <c r="Q958" s="80"/>
    </row>
    <row r="959" ht="25.15" customHeight="true" x14ac:dyDescent="0.2">
      <c r="C959" s="897"/>
      <c r="D959" s="898"/>
      <c r="E959" s="80"/>
      <c r="F959" s="80"/>
      <c r="G959" s="80"/>
      <c r="H959" s="898"/>
      <c r="I959" s="898"/>
      <c r="J959" s="80"/>
      <c r="K959" s="80"/>
      <c r="L959" s="80"/>
      <c r="M959" s="898"/>
      <c r="N959" s="898"/>
      <c r="O959" s="80"/>
      <c r="P959" s="80"/>
      <c r="Q959" s="80"/>
    </row>
    <row r="960" ht="25.15" customHeight="true" x14ac:dyDescent="0.2">
      <c r="C960" s="897"/>
      <c r="D960" s="898"/>
      <c r="E960" s="80"/>
      <c r="F960" s="80"/>
      <c r="G960" s="80"/>
      <c r="H960" s="898"/>
      <c r="I960" s="898"/>
      <c r="J960" s="80"/>
      <c r="K960" s="80"/>
      <c r="L960" s="80"/>
      <c r="M960" s="898"/>
      <c r="N960" s="898"/>
      <c r="O960" s="80"/>
      <c r="P960" s="80"/>
      <c r="Q960" s="80"/>
    </row>
    <row r="961" ht="25.15" customHeight="true" x14ac:dyDescent="0.2">
      <c r="C961" s="897"/>
      <c r="D961" s="898"/>
      <c r="E961" s="80"/>
      <c r="F961" s="80"/>
      <c r="G961" s="80"/>
      <c r="H961" s="898"/>
      <c r="I961" s="898"/>
      <c r="J961" s="80"/>
      <c r="K961" s="80"/>
      <c r="L961" s="80"/>
      <c r="M961" s="898"/>
      <c r="N961" s="898"/>
      <c r="O961" s="80"/>
      <c r="P961" s="80"/>
      <c r="Q961" s="80"/>
    </row>
    <row r="962" ht="25.15" customHeight="true" x14ac:dyDescent="0.2">
      <c r="C962" s="897"/>
      <c r="D962" s="898"/>
      <c r="E962" s="80"/>
      <c r="F962" s="80"/>
      <c r="G962" s="80"/>
      <c r="H962" s="898"/>
      <c r="I962" s="898"/>
      <c r="J962" s="80"/>
      <c r="K962" s="80"/>
      <c r="L962" s="80"/>
      <c r="M962" s="898"/>
      <c r="N962" s="898"/>
      <c r="O962" s="80"/>
      <c r="P962" s="80"/>
      <c r="Q962" s="80"/>
    </row>
    <row r="963" ht="25.15" customHeight="true" x14ac:dyDescent="0.2">
      <c r="C963" s="897"/>
      <c r="D963" s="898"/>
      <c r="E963" s="80"/>
      <c r="F963" s="80"/>
      <c r="G963" s="80"/>
      <c r="H963" s="898"/>
      <c r="I963" s="898"/>
      <c r="J963" s="80"/>
      <c r="K963" s="80"/>
      <c r="L963" s="80"/>
      <c r="M963" s="898"/>
      <c r="N963" s="898"/>
      <c r="O963" s="80"/>
      <c r="P963" s="80"/>
      <c r="Q963" s="80"/>
    </row>
    <row r="964" ht="25.15" customHeight="true" x14ac:dyDescent="0.2">
      <c r="C964" s="897"/>
      <c r="D964" s="898"/>
      <c r="E964" s="80"/>
      <c r="F964" s="80"/>
      <c r="G964" s="80"/>
      <c r="H964" s="898"/>
      <c r="I964" s="898"/>
      <c r="J964" s="80"/>
      <c r="K964" s="80"/>
      <c r="L964" s="80"/>
      <c r="M964" s="898"/>
      <c r="N964" s="898"/>
      <c r="O964" s="80"/>
      <c r="P964" s="80"/>
      <c r="Q964" s="80"/>
    </row>
    <row r="965" ht="25.15" customHeight="true" x14ac:dyDescent="0.2">
      <c r="C965" s="897"/>
      <c r="D965" s="898"/>
      <c r="E965" s="80"/>
      <c r="F965" s="80"/>
      <c r="G965" s="80"/>
      <c r="H965" s="898"/>
      <c r="I965" s="898"/>
      <c r="J965" s="80"/>
      <c r="K965" s="80"/>
      <c r="L965" s="80"/>
      <c r="M965" s="898"/>
      <c r="N965" s="898"/>
      <c r="O965" s="80"/>
      <c r="P965" s="80"/>
      <c r="Q965" s="80"/>
    </row>
    <row r="966" ht="25.15" customHeight="true" x14ac:dyDescent="0.2">
      <c r="C966" s="897"/>
      <c r="D966" s="898"/>
      <c r="E966" s="80"/>
      <c r="F966" s="80"/>
      <c r="G966" s="80"/>
      <c r="H966" s="898"/>
      <c r="I966" s="898"/>
      <c r="J966" s="80"/>
      <c r="K966" s="80"/>
      <c r="L966" s="80"/>
      <c r="M966" s="898"/>
      <c r="N966" s="898"/>
      <c r="O966" s="80"/>
      <c r="P966" s="80"/>
      <c r="Q966" s="80"/>
    </row>
    <row r="967" ht="25.15" customHeight="true" x14ac:dyDescent="0.2">
      <c r="C967" s="897"/>
      <c r="D967" s="898"/>
      <c r="E967" s="80"/>
      <c r="F967" s="80"/>
      <c r="G967" s="80"/>
      <c r="H967" s="898"/>
      <c r="I967" s="898"/>
      <c r="J967" s="80"/>
      <c r="K967" s="80"/>
      <c r="L967" s="80"/>
      <c r="M967" s="898"/>
      <c r="N967" s="898"/>
      <c r="O967" s="80"/>
      <c r="P967" s="80"/>
      <c r="Q967" s="80"/>
    </row>
    <row r="968" ht="25.15" customHeight="true" x14ac:dyDescent="0.2">
      <c r="C968" s="897"/>
      <c r="D968" s="898"/>
      <c r="E968" s="80"/>
      <c r="F968" s="80"/>
      <c r="G968" s="80"/>
      <c r="H968" s="898"/>
      <c r="I968" s="898"/>
      <c r="J968" s="80"/>
      <c r="K968" s="80"/>
      <c r="L968" s="80"/>
      <c r="M968" s="898"/>
      <c r="N968" s="898"/>
      <c r="O968" s="80"/>
      <c r="P968" s="80"/>
      <c r="Q968" s="80"/>
    </row>
    <row r="969" ht="25.15" customHeight="true" x14ac:dyDescent="0.2">
      <c r="C969" s="897"/>
      <c r="D969" s="898"/>
      <c r="E969" s="80"/>
      <c r="F969" s="80"/>
      <c r="G969" s="80"/>
      <c r="H969" s="898"/>
      <c r="I969" s="898"/>
      <c r="J969" s="80"/>
      <c r="K969" s="80"/>
      <c r="L969" s="80"/>
      <c r="M969" s="898"/>
      <c r="N969" s="898"/>
      <c r="O969" s="80"/>
      <c r="P969" s="80"/>
      <c r="Q969" s="80"/>
    </row>
    <row r="970" ht="25.15" customHeight="true" x14ac:dyDescent="0.2">
      <c r="C970" s="897"/>
      <c r="D970" s="898"/>
      <c r="E970" s="80"/>
      <c r="F970" s="80"/>
      <c r="G970" s="80"/>
      <c r="H970" s="898"/>
      <c r="I970" s="898"/>
      <c r="J970" s="80"/>
      <c r="K970" s="80"/>
      <c r="L970" s="80"/>
      <c r="M970" s="898"/>
      <c r="N970" s="898"/>
      <c r="O970" s="80"/>
      <c r="P970" s="80"/>
      <c r="Q970" s="80"/>
    </row>
    <row r="971" ht="25.15" customHeight="true" x14ac:dyDescent="0.2">
      <c r="C971" s="897"/>
      <c r="D971" s="898"/>
      <c r="E971" s="80"/>
      <c r="F971" s="80"/>
      <c r="G971" s="80"/>
      <c r="H971" s="898"/>
      <c r="I971" s="898"/>
      <c r="J971" s="80"/>
      <c r="K971" s="80"/>
      <c r="L971" s="80"/>
      <c r="M971" s="898"/>
      <c r="N971" s="898"/>
      <c r="O971" s="80"/>
      <c r="P971" s="80"/>
      <c r="Q971" s="80"/>
    </row>
    <row r="972" ht="25.15" customHeight="true" x14ac:dyDescent="0.2">
      <c r="C972" s="897"/>
      <c r="D972" s="898"/>
      <c r="E972" s="80"/>
      <c r="F972" s="80"/>
      <c r="G972" s="80"/>
      <c r="H972" s="898"/>
      <c r="I972" s="898"/>
      <c r="J972" s="80"/>
      <c r="K972" s="80"/>
      <c r="L972" s="80"/>
      <c r="M972" s="898"/>
      <c r="N972" s="898"/>
      <c r="O972" s="80"/>
      <c r="P972" s="80"/>
      <c r="Q972" s="80"/>
    </row>
    <row r="973" ht="25.15" customHeight="true" x14ac:dyDescent="0.2">
      <c r="C973" s="897"/>
      <c r="D973" s="898"/>
      <c r="E973" s="80"/>
      <c r="F973" s="80"/>
      <c r="G973" s="80"/>
      <c r="H973" s="898"/>
      <c r="I973" s="898"/>
      <c r="J973" s="80"/>
      <c r="K973" s="80"/>
      <c r="L973" s="80"/>
      <c r="M973" s="898"/>
      <c r="N973" s="898"/>
      <c r="O973" s="80"/>
      <c r="P973" s="80"/>
      <c r="Q973" s="80"/>
    </row>
    <row r="974" ht="25.15" customHeight="true" x14ac:dyDescent="0.2">
      <c r="C974" s="897"/>
      <c r="D974" s="898"/>
      <c r="E974" s="80"/>
      <c r="F974" s="80"/>
      <c r="G974" s="80"/>
      <c r="H974" s="898"/>
      <c r="I974" s="898"/>
      <c r="J974" s="80"/>
      <c r="K974" s="80"/>
      <c r="L974" s="80"/>
      <c r="M974" s="898"/>
      <c r="N974" s="898"/>
      <c r="O974" s="80"/>
      <c r="P974" s="80"/>
      <c r="Q974" s="80"/>
    </row>
    <row r="975" ht="25.15" customHeight="true" x14ac:dyDescent="0.2">
      <c r="C975" s="897"/>
      <c r="D975" s="898"/>
      <c r="E975" s="80"/>
      <c r="F975" s="80"/>
      <c r="G975" s="80"/>
      <c r="H975" s="898"/>
      <c r="I975" s="898"/>
      <c r="J975" s="80"/>
      <c r="K975" s="80"/>
      <c r="L975" s="80"/>
      <c r="M975" s="898"/>
      <c r="N975" s="898"/>
      <c r="O975" s="80"/>
      <c r="P975" s="80"/>
      <c r="Q975" s="80"/>
    </row>
    <row r="976" ht="25.15" customHeight="true" x14ac:dyDescent="0.2">
      <c r="C976" s="897"/>
      <c r="D976" s="898"/>
      <c r="E976" s="80"/>
      <c r="F976" s="80"/>
      <c r="G976" s="80"/>
      <c r="H976" s="898"/>
      <c r="I976" s="898"/>
      <c r="J976" s="80"/>
      <c r="K976" s="80"/>
      <c r="L976" s="80"/>
      <c r="M976" s="898"/>
      <c r="N976" s="898"/>
      <c r="O976" s="80"/>
      <c r="P976" s="80"/>
      <c r="Q976" s="80"/>
    </row>
    <row r="977" ht="25.15" customHeight="true" x14ac:dyDescent="0.2">
      <c r="C977" s="897"/>
      <c r="D977" s="898"/>
      <c r="E977" s="80"/>
      <c r="F977" s="80"/>
      <c r="G977" s="80"/>
      <c r="H977" s="898"/>
      <c r="I977" s="898"/>
      <c r="J977" s="80"/>
      <c r="K977" s="80"/>
      <c r="L977" s="80"/>
      <c r="M977" s="898"/>
      <c r="N977" s="898"/>
      <c r="O977" s="80"/>
      <c r="P977" s="80"/>
      <c r="Q977" s="80"/>
    </row>
    <row r="978" ht="25.15" customHeight="true" x14ac:dyDescent="0.2">
      <c r="C978" s="897"/>
      <c r="D978" s="898"/>
      <c r="E978" s="80"/>
      <c r="F978" s="80"/>
      <c r="G978" s="80"/>
      <c r="H978" s="898"/>
      <c r="I978" s="898"/>
      <c r="J978" s="80"/>
      <c r="K978" s="80"/>
      <c r="L978" s="80"/>
      <c r="M978" s="898"/>
      <c r="N978" s="898"/>
      <c r="O978" s="80"/>
      <c r="P978" s="80"/>
      <c r="Q978" s="80"/>
    </row>
    <row r="979" ht="25.15" customHeight="true" x14ac:dyDescent="0.2">
      <c r="C979" s="897"/>
      <c r="D979" s="898"/>
      <c r="E979" s="80"/>
      <c r="F979" s="80"/>
      <c r="G979" s="80"/>
      <c r="H979" s="898"/>
      <c r="I979" s="898"/>
      <c r="J979" s="80"/>
      <c r="K979" s="80"/>
      <c r="L979" s="80"/>
      <c r="M979" s="898"/>
      <c r="N979" s="898"/>
      <c r="O979" s="80"/>
      <c r="P979" s="80"/>
      <c r="Q979" s="80"/>
    </row>
    <row r="980" ht="25.15" customHeight="true" x14ac:dyDescent="0.2">
      <c r="C980" s="897"/>
      <c r="D980" s="898"/>
      <c r="E980" s="80"/>
      <c r="F980" s="80"/>
      <c r="G980" s="80"/>
      <c r="H980" s="898"/>
      <c r="I980" s="898"/>
      <c r="J980" s="80"/>
      <c r="K980" s="80"/>
      <c r="L980" s="80"/>
      <c r="M980" s="898"/>
      <c r="N980" s="898"/>
      <c r="O980" s="80"/>
      <c r="P980" s="80"/>
      <c r="Q980" s="80"/>
    </row>
    <row r="981" ht="25.15" customHeight="true" x14ac:dyDescent="0.2">
      <c r="C981" s="897"/>
      <c r="D981" s="898"/>
      <c r="E981" s="80"/>
      <c r="F981" s="80"/>
      <c r="G981" s="80"/>
      <c r="H981" s="898"/>
      <c r="I981" s="898"/>
      <c r="J981" s="80"/>
      <c r="K981" s="80"/>
      <c r="L981" s="80"/>
      <c r="M981" s="898"/>
      <c r="N981" s="898"/>
      <c r="O981" s="80"/>
      <c r="P981" s="80"/>
      <c r="Q981" s="80"/>
    </row>
    <row r="982" ht="25.15" customHeight="true" x14ac:dyDescent="0.2">
      <c r="C982" s="897"/>
      <c r="D982" s="898"/>
      <c r="E982" s="80"/>
      <c r="F982" s="80"/>
      <c r="G982" s="80"/>
      <c r="H982" s="898"/>
      <c r="I982" s="898"/>
      <c r="J982" s="80"/>
      <c r="K982" s="80"/>
      <c r="L982" s="80"/>
      <c r="M982" s="898"/>
      <c r="N982" s="898"/>
      <c r="O982" s="80"/>
      <c r="P982" s="80"/>
      <c r="Q982" s="80"/>
    </row>
    <row r="983" ht="25.15" customHeight="true" x14ac:dyDescent="0.2">
      <c r="C983" s="897"/>
      <c r="D983" s="898"/>
      <c r="E983" s="80"/>
      <c r="F983" s="80"/>
      <c r="G983" s="80"/>
      <c r="H983" s="898"/>
      <c r="I983" s="898"/>
      <c r="J983" s="80"/>
      <c r="K983" s="80"/>
      <c r="L983" s="80"/>
      <c r="M983" s="898"/>
      <c r="N983" s="898"/>
      <c r="O983" s="80"/>
      <c r="P983" s="80"/>
      <c r="Q983" s="80"/>
    </row>
    <row r="984" ht="25.15" customHeight="true" x14ac:dyDescent="0.2">
      <c r="C984" s="897"/>
      <c r="D984" s="898"/>
      <c r="E984" s="80"/>
      <c r="F984" s="80"/>
      <c r="G984" s="80"/>
      <c r="H984" s="898"/>
      <c r="I984" s="898"/>
      <c r="J984" s="80"/>
      <c r="K984" s="80"/>
      <c r="L984" s="80"/>
      <c r="M984" s="898"/>
      <c r="N984" s="898"/>
      <c r="O984" s="80"/>
      <c r="P984" s="80"/>
      <c r="Q984" s="80"/>
    </row>
    <row r="985" ht="25.15" customHeight="true" x14ac:dyDescent="0.2">
      <c r="C985" s="897"/>
      <c r="D985" s="898"/>
      <c r="E985" s="80"/>
      <c r="F985" s="80"/>
      <c r="G985" s="80"/>
      <c r="H985" s="898"/>
      <c r="I985" s="898"/>
      <c r="J985" s="80"/>
      <c r="K985" s="80"/>
      <c r="L985" s="80"/>
      <c r="M985" s="898"/>
      <c r="N985" s="898"/>
      <c r="O985" s="80"/>
      <c r="P985" s="80"/>
      <c r="Q985" s="80"/>
    </row>
    <row r="986" ht="25.15" customHeight="true" x14ac:dyDescent="0.2">
      <c r="C986" s="897"/>
      <c r="D986" s="898"/>
      <c r="E986" s="80"/>
      <c r="F986" s="80"/>
      <c r="G986" s="80"/>
      <c r="H986" s="898"/>
      <c r="I986" s="898"/>
      <c r="J986" s="80"/>
      <c r="K986" s="80"/>
      <c r="L986" s="80"/>
      <c r="M986" s="898"/>
      <c r="N986" s="898"/>
      <c r="O986" s="80"/>
      <c r="P986" s="80"/>
      <c r="Q986" s="80"/>
    </row>
    <row r="987" ht="25.15" customHeight="true" x14ac:dyDescent="0.2">
      <c r="C987" s="897"/>
      <c r="D987" s="898"/>
      <c r="E987" s="80"/>
      <c r="F987" s="80"/>
      <c r="G987" s="80"/>
      <c r="H987" s="898"/>
      <c r="I987" s="898"/>
      <c r="J987" s="80"/>
      <c r="K987" s="80"/>
      <c r="L987" s="80"/>
      <c r="M987" s="898"/>
      <c r="N987" s="898"/>
      <c r="O987" s="80"/>
      <c r="P987" s="80"/>
      <c r="Q987" s="80"/>
    </row>
    <row r="988" ht="25.15" customHeight="true" x14ac:dyDescent="0.2">
      <c r="C988" s="897"/>
      <c r="D988" s="898"/>
      <c r="E988" s="80"/>
      <c r="F988" s="80"/>
      <c r="G988" s="80"/>
      <c r="H988" s="898"/>
      <c r="I988" s="898"/>
      <c r="J988" s="80"/>
      <c r="K988" s="80"/>
      <c r="L988" s="80"/>
      <c r="M988" s="898"/>
      <c r="N988" s="898"/>
      <c r="O988" s="80"/>
      <c r="P988" s="80"/>
      <c r="Q988" s="80"/>
    </row>
    <row r="989" ht="25.15" customHeight="true" x14ac:dyDescent="0.2">
      <c r="C989" s="897"/>
      <c r="D989" s="898"/>
      <c r="E989" s="80"/>
      <c r="F989" s="80"/>
      <c r="G989" s="80"/>
      <c r="H989" s="898"/>
      <c r="I989" s="898"/>
      <c r="J989" s="80"/>
      <c r="K989" s="80"/>
      <c r="L989" s="80"/>
      <c r="M989" s="898"/>
      <c r="N989" s="898"/>
      <c r="O989" s="80"/>
      <c r="P989" s="80"/>
      <c r="Q989" s="80"/>
    </row>
    <row r="990" ht="25.15" customHeight="true" x14ac:dyDescent="0.2">
      <c r="C990" s="897"/>
      <c r="D990" s="898"/>
      <c r="E990" s="80"/>
      <c r="F990" s="80"/>
      <c r="G990" s="80"/>
      <c r="H990" s="898"/>
      <c r="I990" s="898"/>
      <c r="J990" s="80"/>
      <c r="K990" s="80"/>
      <c r="L990" s="80"/>
      <c r="M990" s="898"/>
      <c r="N990" s="898"/>
      <c r="O990" s="80"/>
      <c r="P990" s="80"/>
      <c r="Q990" s="80"/>
    </row>
    <row r="991" ht="25.15" customHeight="true" x14ac:dyDescent="0.2">
      <c r="C991" s="897"/>
      <c r="D991" s="898"/>
      <c r="E991" s="80"/>
      <c r="F991" s="80"/>
      <c r="G991" s="80"/>
      <c r="H991" s="898"/>
      <c r="I991" s="898"/>
      <c r="J991" s="80"/>
      <c r="K991" s="80"/>
      <c r="L991" s="80"/>
      <c r="M991" s="898"/>
      <c r="N991" s="898"/>
      <c r="O991" s="80"/>
      <c r="P991" s="80"/>
      <c r="Q991" s="80"/>
    </row>
    <row r="992" ht="25.15" customHeight="true" x14ac:dyDescent="0.2">
      <c r="C992" s="897"/>
      <c r="D992" s="898"/>
      <c r="E992" s="80"/>
      <c r="F992" s="80"/>
      <c r="G992" s="80"/>
      <c r="H992" s="898"/>
      <c r="I992" s="898"/>
      <c r="J992" s="80"/>
      <c r="K992" s="80"/>
      <c r="L992" s="80"/>
      <c r="M992" s="898"/>
      <c r="N992" s="898"/>
      <c r="O992" s="80"/>
      <c r="P992" s="80"/>
      <c r="Q992" s="80"/>
    </row>
    <row r="993" ht="25.15" customHeight="true" x14ac:dyDescent="0.2">
      <c r="C993" s="897"/>
      <c r="D993" s="898"/>
      <c r="E993" s="80"/>
      <c r="F993" s="80"/>
      <c r="G993" s="80"/>
      <c r="H993" s="898"/>
      <c r="I993" s="898"/>
      <c r="J993" s="80"/>
      <c r="K993" s="80"/>
      <c r="L993" s="80"/>
      <c r="M993" s="898"/>
      <c r="N993" s="898"/>
      <c r="O993" s="80"/>
      <c r="P993" s="80"/>
      <c r="Q993" s="80"/>
    </row>
    <row r="994" ht="25.15" customHeight="true" x14ac:dyDescent="0.2">
      <c r="C994" s="897"/>
      <c r="D994" s="898"/>
      <c r="E994" s="80"/>
      <c r="F994" s="80"/>
      <c r="G994" s="80"/>
      <c r="H994" s="898"/>
      <c r="I994" s="898"/>
      <c r="J994" s="80"/>
      <c r="K994" s="80"/>
      <c r="L994" s="80"/>
      <c r="M994" s="898"/>
      <c r="N994" s="898"/>
      <c r="O994" s="80"/>
      <c r="P994" s="80"/>
      <c r="Q994" s="80"/>
    </row>
    <row r="995" ht="25.15" customHeight="true" x14ac:dyDescent="0.2">
      <c r="C995" s="897"/>
      <c r="D995" s="898"/>
      <c r="E995" s="80"/>
      <c r="F995" s="80"/>
      <c r="G995" s="80"/>
      <c r="H995" s="898"/>
      <c r="I995" s="898"/>
      <c r="J995" s="80"/>
      <c r="K995" s="80"/>
      <c r="L995" s="80"/>
      <c r="M995" s="898"/>
      <c r="N995" s="898"/>
      <c r="O995" s="80"/>
      <c r="P995" s="80"/>
      <c r="Q995" s="80"/>
    </row>
    <row r="996" ht="25.15" customHeight="true" x14ac:dyDescent="0.2">
      <c r="C996" s="897"/>
      <c r="D996" s="898"/>
      <c r="E996" s="80"/>
      <c r="F996" s="80"/>
      <c r="G996" s="80"/>
      <c r="H996" s="898"/>
      <c r="I996" s="898"/>
      <c r="J996" s="80"/>
      <c r="K996" s="80"/>
      <c r="L996" s="80"/>
      <c r="M996" s="898"/>
      <c r="N996" s="898"/>
      <c r="O996" s="80"/>
      <c r="P996" s="80"/>
      <c r="Q996" s="80"/>
    </row>
    <row r="997" ht="25.15" customHeight="true" x14ac:dyDescent="0.2">
      <c r="C997" s="897"/>
      <c r="D997" s="898"/>
      <c r="E997" s="80"/>
      <c r="F997" s="80"/>
      <c r="G997" s="80"/>
      <c r="H997" s="898"/>
      <c r="I997" s="898"/>
      <c r="J997" s="80"/>
      <c r="K997" s="80"/>
      <c r="L997" s="80"/>
      <c r="M997" s="898"/>
      <c r="N997" s="898"/>
      <c r="O997" s="80"/>
      <c r="P997" s="80"/>
      <c r="Q997" s="80"/>
    </row>
    <row r="998" ht="25.15" customHeight="true" x14ac:dyDescent="0.2">
      <c r="C998" s="897"/>
      <c r="D998" s="898"/>
      <c r="E998" s="80"/>
      <c r="F998" s="80"/>
      <c r="G998" s="80"/>
      <c r="H998" s="898"/>
      <c r="I998" s="898"/>
      <c r="J998" s="80"/>
      <c r="K998" s="80"/>
      <c r="L998" s="80"/>
      <c r="M998" s="898"/>
      <c r="N998" s="898"/>
      <c r="O998" s="80"/>
      <c r="P998" s="80"/>
      <c r="Q998" s="80"/>
    </row>
    <row r="999" ht="25.15" customHeight="true" x14ac:dyDescent="0.2">
      <c r="C999" s="897"/>
      <c r="D999" s="898"/>
      <c r="E999" s="80"/>
      <c r="F999" s="80"/>
      <c r="G999" s="80"/>
      <c r="H999" s="898"/>
      <c r="I999" s="898"/>
      <c r="J999" s="80"/>
      <c r="K999" s="80"/>
      <c r="L999" s="80"/>
      <c r="M999" s="898"/>
      <c r="N999" s="898"/>
      <c r="O999" s="80"/>
      <c r="P999" s="80"/>
      <c r="Q999" s="80"/>
    </row>
    <row r="1000" ht="25.15" customHeight="true" x14ac:dyDescent="0.2">
      <c r="C1000" s="897"/>
      <c r="D1000" s="898"/>
      <c r="E1000" s="80"/>
      <c r="F1000" s="80"/>
      <c r="G1000" s="80"/>
      <c r="H1000" s="898"/>
      <c r="I1000" s="898"/>
      <c r="J1000" s="80"/>
      <c r="K1000" s="80"/>
      <c r="L1000" s="80"/>
      <c r="M1000" s="898"/>
      <c r="N1000" s="898"/>
      <c r="O1000" s="80"/>
      <c r="P1000" s="80"/>
      <c r="Q1000" s="80"/>
    </row>
    <row r="1001" ht="25.15" customHeight="true" x14ac:dyDescent="0.2">
      <c r="C1001" s="897"/>
      <c r="D1001" s="898"/>
      <c r="E1001" s="80"/>
      <c r="F1001" s="80"/>
      <c r="G1001" s="80"/>
      <c r="H1001" s="898"/>
      <c r="I1001" s="898"/>
      <c r="J1001" s="80"/>
      <c r="K1001" s="80"/>
      <c r="L1001" s="80"/>
      <c r="M1001" s="898"/>
      <c r="N1001" s="898"/>
      <c r="O1001" s="80"/>
      <c r="P1001" s="80"/>
      <c r="Q1001" s="80"/>
    </row>
    <row r="1002" ht="25.15" customHeight="true" x14ac:dyDescent="0.2">
      <c r="C1002" s="897"/>
      <c r="D1002" s="898"/>
      <c r="E1002" s="80"/>
      <c r="F1002" s="80"/>
      <c r="G1002" s="80"/>
      <c r="H1002" s="898"/>
      <c r="I1002" s="898"/>
      <c r="J1002" s="80"/>
      <c r="K1002" s="80"/>
      <c r="L1002" s="80"/>
      <c r="M1002" s="898"/>
      <c r="N1002" s="898"/>
      <c r="O1002" s="80"/>
      <c r="P1002" s="80"/>
      <c r="Q1002" s="80"/>
    </row>
    <row r="1003" ht="25.15" customHeight="true" x14ac:dyDescent="0.2">
      <c r="C1003" s="897"/>
      <c r="D1003" s="898"/>
      <c r="E1003" s="80"/>
      <c r="F1003" s="80"/>
      <c r="G1003" s="80"/>
      <c r="H1003" s="898"/>
      <c r="I1003" s="898"/>
      <c r="J1003" s="80"/>
      <c r="K1003" s="80"/>
      <c r="L1003" s="80"/>
      <c r="M1003" s="898"/>
      <c r="N1003" s="898"/>
      <c r="O1003" s="80"/>
      <c r="P1003" s="80"/>
      <c r="Q1003" s="80"/>
    </row>
    <row r="1004" ht="25.15" customHeight="true" x14ac:dyDescent="0.2">
      <c r="C1004" s="897"/>
      <c r="D1004" s="898"/>
      <c r="E1004" s="80"/>
      <c r="F1004" s="80"/>
      <c r="G1004" s="80"/>
      <c r="H1004" s="898"/>
      <c r="I1004" s="898"/>
      <c r="J1004" s="80"/>
      <c r="K1004" s="80"/>
      <c r="L1004" s="80"/>
      <c r="M1004" s="898"/>
      <c r="N1004" s="898"/>
      <c r="O1004" s="80"/>
      <c r="P1004" s="80"/>
      <c r="Q1004" s="80"/>
    </row>
    <row r="1005" ht="25.15" customHeight="true" x14ac:dyDescent="0.2">
      <c r="C1005" s="897"/>
      <c r="D1005" s="898"/>
      <c r="E1005" s="80"/>
      <c r="F1005" s="80"/>
      <c r="G1005" s="80"/>
      <c r="H1005" s="898"/>
      <c r="I1005" s="898"/>
      <c r="J1005" s="80"/>
      <c r="K1005" s="80"/>
      <c r="L1005" s="80"/>
      <c r="M1005" s="898"/>
      <c r="N1005" s="898"/>
      <c r="O1005" s="80"/>
      <c r="P1005" s="80"/>
      <c r="Q1005" s="80"/>
    </row>
    <row r="1006" ht="25.15" customHeight="true" x14ac:dyDescent="0.2">
      <c r="C1006" s="897"/>
      <c r="D1006" s="898"/>
      <c r="E1006" s="80"/>
      <c r="F1006" s="80"/>
      <c r="G1006" s="80"/>
      <c r="H1006" s="898"/>
      <c r="I1006" s="898"/>
      <c r="J1006" s="80"/>
      <c r="K1006" s="80"/>
      <c r="L1006" s="80"/>
      <c r="M1006" s="898"/>
      <c r="N1006" s="898"/>
      <c r="O1006" s="80"/>
      <c r="P1006" s="80"/>
      <c r="Q1006" s="80"/>
    </row>
    <row r="1007" ht="25.15" customHeight="true" x14ac:dyDescent="0.2">
      <c r="C1007" s="897"/>
      <c r="D1007" s="898"/>
      <c r="E1007" s="80"/>
      <c r="F1007" s="80"/>
      <c r="G1007" s="80"/>
      <c r="H1007" s="898"/>
      <c r="I1007" s="898"/>
      <c r="J1007" s="80"/>
      <c r="K1007" s="80"/>
      <c r="L1007" s="80"/>
      <c r="M1007" s="898"/>
      <c r="N1007" s="898"/>
      <c r="O1007" s="80"/>
      <c r="P1007" s="80"/>
      <c r="Q1007" s="80"/>
    </row>
    <row r="1008" ht="25.15" customHeight="true" x14ac:dyDescent="0.2">
      <c r="C1008" s="897"/>
      <c r="D1008" s="898"/>
      <c r="E1008" s="80"/>
      <c r="F1008" s="80"/>
      <c r="G1008" s="80"/>
      <c r="H1008" s="898"/>
      <c r="I1008" s="898"/>
      <c r="J1008" s="80"/>
      <c r="K1008" s="80"/>
      <c r="L1008" s="80"/>
      <c r="M1008" s="898"/>
      <c r="N1008" s="898"/>
      <c r="O1008" s="80"/>
      <c r="P1008" s="80"/>
      <c r="Q1008" s="80"/>
    </row>
    <row r="1009" ht="25.15" customHeight="true" x14ac:dyDescent="0.2">
      <c r="C1009" s="897"/>
      <c r="D1009" s="898"/>
      <c r="E1009" s="80"/>
      <c r="F1009" s="80"/>
      <c r="G1009" s="80"/>
      <c r="H1009" s="898"/>
      <c r="I1009" s="898"/>
      <c r="J1009" s="80"/>
      <c r="K1009" s="80"/>
      <c r="L1009" s="80"/>
      <c r="M1009" s="898"/>
      <c r="N1009" s="898"/>
      <c r="O1009" s="80"/>
      <c r="P1009" s="80"/>
      <c r="Q1009" s="80"/>
    </row>
    <row r="1010" ht="25.15" customHeight="true" x14ac:dyDescent="0.2">
      <c r="C1010" s="897"/>
      <c r="D1010" s="898"/>
      <c r="E1010" s="80"/>
      <c r="F1010" s="80"/>
      <c r="G1010" s="80"/>
      <c r="H1010" s="898"/>
      <c r="I1010" s="898"/>
      <c r="J1010" s="80"/>
      <c r="K1010" s="80"/>
      <c r="L1010" s="80"/>
      <c r="M1010" s="898"/>
      <c r="N1010" s="898"/>
      <c r="O1010" s="80"/>
      <c r="P1010" s="80"/>
      <c r="Q1010" s="80"/>
    </row>
    <row r="1011" ht="25.15" customHeight="true" x14ac:dyDescent="0.2">
      <c r="C1011" s="897"/>
      <c r="D1011" s="898"/>
      <c r="E1011" s="80"/>
      <c r="F1011" s="80"/>
      <c r="G1011" s="80"/>
      <c r="H1011" s="898"/>
      <c r="I1011" s="898"/>
      <c r="J1011" s="80"/>
      <c r="K1011" s="80"/>
      <c r="L1011" s="80"/>
      <c r="M1011" s="898"/>
      <c r="N1011" s="898"/>
      <c r="O1011" s="80"/>
      <c r="P1011" s="80"/>
      <c r="Q1011" s="80"/>
    </row>
    <row r="1012" ht="25.15" customHeight="true" x14ac:dyDescent="0.2">
      <c r="C1012" s="897"/>
      <c r="D1012" s="898"/>
      <c r="E1012" s="80"/>
      <c r="F1012" s="80"/>
      <c r="G1012" s="80"/>
      <c r="H1012" s="898"/>
      <c r="I1012" s="898"/>
      <c r="J1012" s="80"/>
      <c r="K1012" s="80"/>
      <c r="L1012" s="80"/>
      <c r="M1012" s="898"/>
      <c r="N1012" s="898"/>
      <c r="O1012" s="80"/>
      <c r="P1012" s="80"/>
      <c r="Q1012" s="80"/>
    </row>
    <row r="1013" ht="25.15" customHeight="true" x14ac:dyDescent="0.2">
      <c r="C1013" s="897"/>
      <c r="D1013" s="898"/>
      <c r="E1013" s="80"/>
      <c r="F1013" s="80"/>
      <c r="G1013" s="80"/>
      <c r="H1013" s="898"/>
      <c r="I1013" s="898"/>
      <c r="J1013" s="80"/>
      <c r="K1013" s="80"/>
      <c r="L1013" s="80"/>
      <c r="M1013" s="898"/>
      <c r="N1013" s="898"/>
      <c r="O1013" s="80"/>
      <c r="P1013" s="80"/>
      <c r="Q1013" s="80"/>
    </row>
    <row r="1014" ht="25.15" customHeight="true" x14ac:dyDescent="0.2">
      <c r="C1014" s="897"/>
      <c r="D1014" s="898"/>
      <c r="E1014" s="80"/>
      <c r="F1014" s="80"/>
      <c r="G1014" s="80"/>
      <c r="H1014" s="898"/>
      <c r="I1014" s="898"/>
      <c r="J1014" s="80"/>
      <c r="K1014" s="80"/>
      <c r="L1014" s="80"/>
      <c r="M1014" s="898"/>
      <c r="N1014" s="898"/>
      <c r="O1014" s="80"/>
      <c r="P1014" s="80"/>
      <c r="Q1014" s="80"/>
    </row>
    <row r="1015" ht="25.15" customHeight="true" x14ac:dyDescent="0.2">
      <c r="C1015" s="897"/>
      <c r="D1015" s="898"/>
      <c r="E1015" s="80"/>
      <c r="F1015" s="80"/>
      <c r="G1015" s="80"/>
      <c r="H1015" s="898"/>
      <c r="I1015" s="898"/>
      <c r="J1015" s="80"/>
      <c r="K1015" s="80"/>
      <c r="L1015" s="80"/>
      <c r="M1015" s="898"/>
      <c r="N1015" s="898"/>
      <c r="O1015" s="80"/>
      <c r="P1015" s="80"/>
      <c r="Q1015" s="80"/>
    </row>
    <row r="1016" ht="25.15" customHeight="true" x14ac:dyDescent="0.2">
      <c r="C1016" s="897"/>
      <c r="D1016" s="898"/>
      <c r="E1016" s="80"/>
      <c r="F1016" s="80"/>
      <c r="G1016" s="80"/>
      <c r="H1016" s="898"/>
      <c r="I1016" s="898"/>
      <c r="J1016" s="80"/>
      <c r="K1016" s="80"/>
      <c r="L1016" s="80"/>
      <c r="M1016" s="898"/>
      <c r="N1016" s="898"/>
      <c r="O1016" s="80"/>
      <c r="P1016" s="80"/>
      <c r="Q1016" s="80"/>
    </row>
    <row r="1017" ht="25.15" customHeight="true" x14ac:dyDescent="0.2">
      <c r="C1017" s="897"/>
      <c r="D1017" s="898"/>
      <c r="E1017" s="80"/>
      <c r="F1017" s="80"/>
      <c r="G1017" s="80"/>
      <c r="H1017" s="898"/>
      <c r="I1017" s="898"/>
      <c r="J1017" s="80"/>
      <c r="K1017" s="80"/>
      <c r="L1017" s="80"/>
      <c r="M1017" s="898"/>
      <c r="N1017" s="898"/>
      <c r="O1017" s="80"/>
      <c r="P1017" s="80"/>
      <c r="Q1017" s="80"/>
    </row>
    <row r="1018" ht="25.15" customHeight="true" x14ac:dyDescent="0.2">
      <c r="C1018" s="897"/>
      <c r="D1018" s="898"/>
      <c r="E1018" s="80"/>
      <c r="F1018" s="80"/>
      <c r="G1018" s="80"/>
      <c r="H1018" s="898"/>
      <c r="I1018" s="898"/>
      <c r="J1018" s="80"/>
      <c r="K1018" s="80"/>
      <c r="L1018" s="80"/>
      <c r="M1018" s="898"/>
      <c r="N1018" s="898"/>
      <c r="O1018" s="80"/>
      <c r="P1018" s="80"/>
      <c r="Q1018" s="80"/>
    </row>
    <row r="1019" ht="25.15" customHeight="true" x14ac:dyDescent="0.2">
      <c r="C1019" s="897"/>
      <c r="D1019" s="898"/>
      <c r="E1019" s="80"/>
      <c r="F1019" s="80"/>
      <c r="G1019" s="80"/>
      <c r="H1019" s="898"/>
      <c r="I1019" s="898"/>
      <c r="J1019" s="80"/>
      <c r="K1019" s="80"/>
      <c r="L1019" s="80"/>
      <c r="M1019" s="898"/>
      <c r="N1019" s="898"/>
      <c r="O1019" s="80"/>
      <c r="P1019" s="80"/>
      <c r="Q1019" s="80"/>
    </row>
    <row r="1020" ht="25.15" customHeight="true" x14ac:dyDescent="0.2">
      <c r="C1020" s="897"/>
      <c r="D1020" s="898"/>
      <c r="E1020" s="80"/>
      <c r="F1020" s="80"/>
      <c r="G1020" s="80"/>
      <c r="H1020" s="898"/>
      <c r="I1020" s="898"/>
      <c r="J1020" s="80"/>
      <c r="K1020" s="80"/>
      <c r="L1020" s="80"/>
      <c r="M1020" s="898"/>
      <c r="N1020" s="898"/>
      <c r="O1020" s="80"/>
      <c r="P1020" s="80"/>
      <c r="Q1020" s="80"/>
    </row>
    <row r="1021" ht="25.15" customHeight="true" x14ac:dyDescent="0.2">
      <c r="C1021" s="897"/>
      <c r="D1021" s="898"/>
      <c r="E1021" s="80"/>
      <c r="F1021" s="80"/>
      <c r="G1021" s="80"/>
      <c r="H1021" s="898"/>
      <c r="I1021" s="898"/>
      <c r="J1021" s="80"/>
      <c r="K1021" s="80"/>
      <c r="L1021" s="80"/>
      <c r="M1021" s="898"/>
      <c r="N1021" s="898"/>
      <c r="O1021" s="80"/>
      <c r="P1021" s="80"/>
      <c r="Q1021" s="80"/>
    </row>
    <row r="1022" ht="25.15" customHeight="true" x14ac:dyDescent="0.2">
      <c r="C1022" s="897"/>
      <c r="D1022" s="898"/>
      <c r="E1022" s="80"/>
      <c r="F1022" s="80"/>
      <c r="G1022" s="80"/>
      <c r="H1022" s="898"/>
      <c r="I1022" s="898"/>
      <c r="J1022" s="80"/>
      <c r="K1022" s="80"/>
      <c r="L1022" s="80"/>
      <c r="M1022" s="898"/>
      <c r="N1022" s="898"/>
      <c r="O1022" s="80"/>
      <c r="P1022" s="80"/>
      <c r="Q1022" s="80"/>
    </row>
    <row r="1023" ht="25.15" customHeight="true" x14ac:dyDescent="0.2">
      <c r="C1023" s="897"/>
      <c r="D1023" s="898"/>
      <c r="E1023" s="80"/>
      <c r="F1023" s="80"/>
      <c r="G1023" s="80"/>
      <c r="H1023" s="898"/>
      <c r="I1023" s="898"/>
      <c r="J1023" s="80"/>
      <c r="K1023" s="80"/>
      <c r="L1023" s="80"/>
      <c r="M1023" s="898"/>
      <c r="N1023" s="898"/>
      <c r="O1023" s="80"/>
      <c r="P1023" s="80"/>
      <c r="Q1023" s="80"/>
    </row>
    <row r="1024" ht="25.15" customHeight="true" x14ac:dyDescent="0.2">
      <c r="C1024" s="897"/>
      <c r="D1024" s="898"/>
      <c r="E1024" s="80"/>
      <c r="F1024" s="80"/>
      <c r="G1024" s="80"/>
      <c r="H1024" s="898"/>
      <c r="I1024" s="898"/>
      <c r="J1024" s="80"/>
      <c r="K1024" s="80"/>
      <c r="L1024" s="80"/>
      <c r="M1024" s="898"/>
      <c r="N1024" s="898"/>
      <c r="O1024" s="80"/>
      <c r="P1024" s="80"/>
      <c r="Q1024" s="80"/>
    </row>
    <row r="1025" customFormat="true" ht="15.95" customHeight="true" x14ac:dyDescent="0.2">
      <c r="A1025" s="912" t="s">
        <v>671</v>
      </c>
      <c r="B1025" s="913"/>
      <c r="C1025" s="914"/>
      <c r="D1025" s="498"/>
      <c r="E1025" s="760"/>
      <c r="F1025" s="760"/>
      <c r="G1025" s="498"/>
      <c r="X1025" s="432"/>
      <c r="Y1025" s="433"/>
      <c r="Z1025" s="433"/>
      <c r="AA1025" s="433"/>
      <c r="AB1025" s="433"/>
      <c r="AC1025" s="433"/>
      <c r="AD1025" s="433"/>
      <c r="AE1025" s="433"/>
      <c r="AF1025" s="433"/>
      <c r="AG1025" s="433"/>
      <c r="AH1025" s="433"/>
      <c r="AI1025" s="433"/>
      <c r="AJ1025" s="433"/>
      <c r="AK1025" s="433"/>
      <c r="AL1025" s="433"/>
      <c r="AM1025" s="433"/>
      <c r="AN1025" s="433"/>
      <c r="AO1025" s="433"/>
      <c r="AP1025" s="433"/>
      <c r="AQ1025" s="433"/>
      <c r="AR1025" s="433"/>
      <c r="AS1025" s="433"/>
      <c r="AT1025" s="433"/>
      <c r="AU1025" s="433"/>
      <c r="AV1025" s="433"/>
      <c r="AW1025" s="433"/>
      <c r="AX1025" s="433"/>
      <c r="AY1025" s="433"/>
      <c r="AZ1025" s="433"/>
      <c r="BA1025" s="432"/>
      <c r="BB1025" s="498"/>
      <c r="BX1025" s="432"/>
      <c r="BY1025" s="433"/>
      <c r="BZ1025" s="433"/>
      <c r="CA1025" s="433"/>
      <c r="CB1025" s="433"/>
      <c r="CC1025" s="433"/>
      <c r="CD1025" s="433"/>
      <c r="CE1025" s="433"/>
      <c r="CF1025" s="433"/>
      <c r="CG1025" s="433"/>
      <c r="CH1025" s="433"/>
      <c r="CI1025" s="433"/>
      <c r="CJ1025" s="433"/>
      <c r="CK1025" s="433"/>
      <c r="CL1025" s="433"/>
      <c r="CM1025" s="433"/>
      <c r="CN1025" s="433"/>
      <c r="CO1025" s="433"/>
      <c r="CP1025" s="433"/>
      <c r="CQ1025" s="433"/>
      <c r="CR1025" s="433"/>
      <c r="CS1025" s="433"/>
      <c r="CT1025" s="433"/>
      <c r="CU1025" s="433"/>
      <c r="CV1025" s="433"/>
      <c r="CW1025" s="433"/>
      <c r="CX1025" s="433"/>
      <c r="CY1025" s="433"/>
      <c r="CZ1025" s="433"/>
    </row>
    <row r="1026" customFormat="true" ht="15.95" customHeight="true" x14ac:dyDescent="0.2">
      <c r="A1026" s="915" t="s">
        <v>203</v>
      </c>
      <c r="B1026" s="916"/>
      <c r="C1026" s="64" t="s">
        <v>204</v>
      </c>
      <c r="D1026" s="498"/>
      <c r="E1026" s="760"/>
      <c r="F1026" s="760"/>
      <c r="G1026" s="498"/>
      <c r="X1026" s="432"/>
      <c r="Y1026" s="433"/>
      <c r="Z1026" s="433"/>
      <c r="AA1026" s="433"/>
      <c r="AB1026" s="433"/>
      <c r="AC1026" s="433"/>
      <c r="AD1026" s="433"/>
      <c r="AE1026" s="433"/>
      <c r="AF1026" s="433"/>
      <c r="AG1026" s="433"/>
      <c r="AH1026" s="433"/>
      <c r="AI1026" s="433"/>
      <c r="AJ1026" s="433"/>
      <c r="AK1026" s="433"/>
      <c r="AL1026" s="433"/>
      <c r="AM1026" s="433"/>
      <c r="AN1026" s="433"/>
      <c r="AO1026" s="433"/>
      <c r="AP1026" s="433"/>
      <c r="AQ1026" s="433"/>
      <c r="AR1026" s="433"/>
      <c r="AS1026" s="433"/>
      <c r="AT1026" s="433"/>
      <c r="AU1026" s="433"/>
      <c r="AV1026" s="433"/>
      <c r="AW1026" s="433"/>
      <c r="AX1026" s="433"/>
      <c r="AY1026" s="433"/>
      <c r="AZ1026" s="433"/>
      <c r="BA1026" s="432"/>
      <c r="BB1026" s="498"/>
      <c r="BX1026" s="432"/>
      <c r="BY1026" s="433"/>
      <c r="BZ1026" s="433"/>
      <c r="CA1026" s="433"/>
      <c r="CB1026" s="433"/>
      <c r="CC1026" s="433"/>
      <c r="CD1026" s="433"/>
      <c r="CE1026" s="433"/>
      <c r="CF1026" s="433"/>
      <c r="CG1026" s="433"/>
      <c r="CH1026" s="433"/>
      <c r="CI1026" s="433"/>
      <c r="CJ1026" s="433"/>
      <c r="CK1026" s="433"/>
      <c r="CL1026" s="433"/>
      <c r="CM1026" s="433"/>
      <c r="CN1026" s="433"/>
      <c r="CO1026" s="433"/>
      <c r="CP1026" s="433"/>
      <c r="CQ1026" s="433"/>
      <c r="CR1026" s="433"/>
      <c r="CS1026" s="433"/>
      <c r="CT1026" s="433"/>
      <c r="CU1026" s="433"/>
      <c r="CV1026" s="433"/>
      <c r="CW1026" s="433"/>
      <c r="CX1026" s="433"/>
      <c r="CY1026" s="433"/>
      <c r="CZ1026" s="433"/>
    </row>
    <row r="1027" customFormat="true" ht="15.95" hidden="true" customHeight="true" x14ac:dyDescent="0.2">
      <c r="A1027" s="63" t="s">
        <v>205</v>
      </c>
      <c r="B1027" s="62" t="s">
        <v>206</v>
      </c>
      <c r="C1027" s="61">
        <v>8133</v>
      </c>
      <c r="D1027" s="498"/>
      <c r="E1027" s="760"/>
      <c r="F1027" s="760"/>
      <c r="G1027" s="498"/>
      <c r="X1027" s="432"/>
      <c r="Y1027" s="433"/>
      <c r="Z1027" s="433"/>
      <c r="AA1027" s="433"/>
      <c r="AB1027" s="433"/>
      <c r="AC1027" s="433"/>
      <c r="AD1027" s="433"/>
      <c r="AE1027" s="433"/>
      <c r="AF1027" s="433"/>
      <c r="AG1027" s="433"/>
      <c r="AH1027" s="433"/>
      <c r="AI1027" s="433"/>
      <c r="AJ1027" s="433"/>
      <c r="AK1027" s="433"/>
      <c r="AL1027" s="433"/>
      <c r="AM1027" s="433"/>
      <c r="AN1027" s="433"/>
      <c r="AO1027" s="433"/>
      <c r="AP1027" s="433"/>
      <c r="AQ1027" s="433"/>
      <c r="AR1027" s="433"/>
      <c r="AS1027" s="433"/>
      <c r="AT1027" s="433"/>
      <c r="AU1027" s="433"/>
      <c r="AV1027" s="433"/>
      <c r="AW1027" s="433"/>
      <c r="AX1027" s="433"/>
      <c r="AY1027" s="433"/>
      <c r="AZ1027" s="433"/>
      <c r="BA1027" s="432"/>
      <c r="BB1027" s="498"/>
      <c r="BX1027" s="432"/>
      <c r="BY1027" s="433"/>
      <c r="BZ1027" s="433"/>
      <c r="CA1027" s="433"/>
      <c r="CB1027" s="433"/>
      <c r="CC1027" s="433"/>
      <c r="CD1027" s="433"/>
      <c r="CE1027" s="433"/>
      <c r="CF1027" s="433"/>
      <c r="CG1027" s="433"/>
      <c r="CH1027" s="433"/>
      <c r="CI1027" s="433"/>
      <c r="CJ1027" s="433"/>
      <c r="CK1027" s="433"/>
      <c r="CL1027" s="433"/>
      <c r="CM1027" s="433"/>
      <c r="CN1027" s="433"/>
      <c r="CO1027" s="433"/>
      <c r="CP1027" s="433"/>
      <c r="CQ1027" s="433"/>
      <c r="CR1027" s="433"/>
      <c r="CS1027" s="433"/>
      <c r="CT1027" s="433"/>
      <c r="CU1027" s="433"/>
      <c r="CV1027" s="433"/>
      <c r="CW1027" s="433"/>
      <c r="CX1027" s="433"/>
      <c r="CY1027" s="433"/>
      <c r="CZ1027" s="433"/>
    </row>
    <row r="1028" customFormat="true" ht="15.95" hidden="true" customHeight="true" x14ac:dyDescent="0.2">
      <c r="A1028" s="60" t="s">
        <v>207</v>
      </c>
      <c r="B1028" s="59" t="s">
        <v>206</v>
      </c>
      <c r="C1028" s="58">
        <v>8133</v>
      </c>
      <c r="D1028" s="498"/>
      <c r="E1028" s="760"/>
      <c r="F1028" s="760"/>
      <c r="G1028" s="498"/>
      <c r="X1028" s="432"/>
      <c r="Y1028" s="433"/>
      <c r="Z1028" s="433"/>
      <c r="AA1028" s="433"/>
      <c r="AB1028" s="433"/>
      <c r="AC1028" s="433"/>
      <c r="AD1028" s="433"/>
      <c r="AE1028" s="433"/>
      <c r="AF1028" s="433"/>
      <c r="AG1028" s="433"/>
      <c r="AH1028" s="433"/>
      <c r="AI1028" s="433"/>
      <c r="AJ1028" s="433"/>
      <c r="AK1028" s="433"/>
      <c r="AL1028" s="433"/>
      <c r="AM1028" s="433"/>
      <c r="AN1028" s="433"/>
      <c r="AO1028" s="433"/>
      <c r="AP1028" s="433"/>
      <c r="AQ1028" s="433"/>
      <c r="AR1028" s="433"/>
      <c r="AS1028" s="433"/>
      <c r="AT1028" s="433"/>
      <c r="AU1028" s="433"/>
      <c r="AV1028" s="433"/>
      <c r="AW1028" s="433"/>
      <c r="AX1028" s="433"/>
      <c r="AY1028" s="433"/>
      <c r="AZ1028" s="433"/>
      <c r="BA1028" s="432"/>
      <c r="BB1028" s="498"/>
      <c r="BX1028" s="432"/>
      <c r="BY1028" s="433"/>
      <c r="BZ1028" s="433"/>
      <c r="CA1028" s="433"/>
      <c r="CB1028" s="433"/>
      <c r="CC1028" s="433"/>
      <c r="CD1028" s="433"/>
      <c r="CE1028" s="433"/>
      <c r="CF1028" s="433"/>
      <c r="CG1028" s="433"/>
      <c r="CH1028" s="433"/>
      <c r="CI1028" s="433"/>
      <c r="CJ1028" s="433"/>
      <c r="CK1028" s="433"/>
      <c r="CL1028" s="433"/>
      <c r="CM1028" s="433"/>
      <c r="CN1028" s="433"/>
      <c r="CO1028" s="433"/>
      <c r="CP1028" s="433"/>
      <c r="CQ1028" s="433"/>
      <c r="CR1028" s="433"/>
      <c r="CS1028" s="433"/>
      <c r="CT1028" s="433"/>
      <c r="CU1028" s="433"/>
      <c r="CV1028" s="433"/>
      <c r="CW1028" s="433"/>
      <c r="CX1028" s="433"/>
      <c r="CY1028" s="433"/>
      <c r="CZ1028" s="433"/>
    </row>
    <row r="1029" customFormat="true" ht="15.95" hidden="true" customHeight="true" x14ac:dyDescent="0.2">
      <c r="A1029" s="60" t="s">
        <v>208</v>
      </c>
      <c r="B1029" s="59" t="s">
        <v>206</v>
      </c>
      <c r="C1029" s="58">
        <v>8133</v>
      </c>
      <c r="D1029" s="498"/>
      <c r="E1029" s="760"/>
      <c r="F1029" s="760"/>
      <c r="G1029" s="498"/>
      <c r="X1029" s="432"/>
      <c r="Y1029" s="433"/>
      <c r="Z1029" s="433"/>
      <c r="AA1029" s="433"/>
      <c r="AB1029" s="433"/>
      <c r="AC1029" s="433"/>
      <c r="AD1029" s="433"/>
      <c r="AE1029" s="433"/>
      <c r="AF1029" s="433"/>
      <c r="AG1029" s="433"/>
      <c r="AH1029" s="433"/>
      <c r="AI1029" s="433"/>
      <c r="AJ1029" s="433"/>
      <c r="AK1029" s="433"/>
      <c r="AL1029" s="433"/>
      <c r="AM1029" s="433"/>
      <c r="AN1029" s="433"/>
      <c r="AO1029" s="433"/>
      <c r="AP1029" s="433"/>
      <c r="AQ1029" s="433"/>
      <c r="AR1029" s="433"/>
      <c r="AS1029" s="433"/>
      <c r="AT1029" s="433"/>
      <c r="AU1029" s="433"/>
      <c r="AV1029" s="433"/>
      <c r="AW1029" s="433"/>
      <c r="AX1029" s="433"/>
      <c r="AY1029" s="433"/>
      <c r="AZ1029" s="433"/>
      <c r="BA1029" s="432"/>
      <c r="BB1029" s="498"/>
      <c r="BX1029" s="432"/>
      <c r="BY1029" s="433"/>
      <c r="BZ1029" s="433"/>
      <c r="CA1029" s="433"/>
      <c r="CB1029" s="433"/>
      <c r="CC1029" s="433"/>
      <c r="CD1029" s="433"/>
      <c r="CE1029" s="433"/>
      <c r="CF1029" s="433"/>
      <c r="CG1029" s="433"/>
      <c r="CH1029" s="433"/>
      <c r="CI1029" s="433"/>
      <c r="CJ1029" s="433"/>
      <c r="CK1029" s="433"/>
      <c r="CL1029" s="433"/>
      <c r="CM1029" s="433"/>
      <c r="CN1029" s="433"/>
      <c r="CO1029" s="433"/>
      <c r="CP1029" s="433"/>
      <c r="CQ1029" s="433"/>
      <c r="CR1029" s="433"/>
      <c r="CS1029" s="433"/>
      <c r="CT1029" s="433"/>
      <c r="CU1029" s="433"/>
      <c r="CV1029" s="433"/>
      <c r="CW1029" s="433"/>
      <c r="CX1029" s="433"/>
      <c r="CY1029" s="433"/>
      <c r="CZ1029" s="433"/>
    </row>
    <row r="1030" customFormat="true" ht="15.95" hidden="true" customHeight="true" x14ac:dyDescent="0.2">
      <c r="A1030" s="60" t="s">
        <v>210</v>
      </c>
      <c r="B1030" s="59" t="s">
        <v>206</v>
      </c>
      <c r="C1030" s="58">
        <v>8133</v>
      </c>
      <c r="D1030" s="498"/>
      <c r="E1030" s="760"/>
      <c r="F1030" s="760"/>
      <c r="G1030" s="498"/>
      <c r="X1030" s="432"/>
      <c r="Y1030" s="433"/>
      <c r="Z1030" s="433"/>
      <c r="AA1030" s="433"/>
      <c r="AB1030" s="433"/>
      <c r="AC1030" s="433"/>
      <c r="AD1030" s="433"/>
      <c r="AE1030" s="433"/>
      <c r="AF1030" s="433"/>
      <c r="AG1030" s="433"/>
      <c r="AH1030" s="433"/>
      <c r="AI1030" s="433"/>
      <c r="AJ1030" s="433"/>
      <c r="AK1030" s="433"/>
      <c r="AL1030" s="433"/>
      <c r="AM1030" s="433"/>
      <c r="AN1030" s="433"/>
      <c r="AO1030" s="433"/>
      <c r="AP1030" s="433"/>
      <c r="AQ1030" s="433"/>
      <c r="AR1030" s="433"/>
      <c r="AS1030" s="433"/>
      <c r="AT1030" s="433"/>
      <c r="AU1030" s="433"/>
      <c r="AV1030" s="433"/>
      <c r="AW1030" s="433"/>
      <c r="AX1030" s="433"/>
      <c r="AY1030" s="433"/>
      <c r="AZ1030" s="433"/>
      <c r="BA1030" s="432"/>
      <c r="BB1030" s="498"/>
      <c r="BX1030" s="432"/>
      <c r="BY1030" s="433"/>
      <c r="BZ1030" s="433"/>
      <c r="CA1030" s="433"/>
      <c r="CB1030" s="433"/>
      <c r="CC1030" s="433"/>
      <c r="CD1030" s="433"/>
      <c r="CE1030" s="433"/>
      <c r="CF1030" s="433"/>
      <c r="CG1030" s="433"/>
      <c r="CH1030" s="433"/>
      <c r="CI1030" s="433"/>
      <c r="CJ1030" s="433"/>
      <c r="CK1030" s="433"/>
      <c r="CL1030" s="433"/>
      <c r="CM1030" s="433"/>
      <c r="CN1030" s="433"/>
      <c r="CO1030" s="433"/>
      <c r="CP1030" s="433"/>
      <c r="CQ1030" s="433"/>
      <c r="CR1030" s="433"/>
      <c r="CS1030" s="433"/>
      <c r="CT1030" s="433"/>
      <c r="CU1030" s="433"/>
      <c r="CV1030" s="433"/>
      <c r="CW1030" s="433"/>
      <c r="CX1030" s="433"/>
      <c r="CY1030" s="433"/>
      <c r="CZ1030" s="433"/>
    </row>
    <row r="1031" customFormat="true" ht="15.95" customHeight="true" x14ac:dyDescent="0.2">
      <c r="A1031" s="917" t="s">
        <v>672</v>
      </c>
      <c r="B1031" s="59" t="s">
        <v>673</v>
      </c>
      <c r="C1031" s="58">
        <v>3144</v>
      </c>
      <c r="D1031" s="498"/>
      <c r="E1031" s="760"/>
      <c r="F1031" s="760"/>
      <c r="G1031" s="498"/>
      <c r="X1031" s="432"/>
      <c r="Y1031" s="433"/>
      <c r="Z1031" s="433"/>
      <c r="AA1031" s="433"/>
      <c r="AB1031" s="433"/>
      <c r="AC1031" s="433"/>
      <c r="AD1031" s="433"/>
      <c r="AE1031" s="433"/>
      <c r="AF1031" s="433"/>
      <c r="AG1031" s="433"/>
      <c r="AH1031" s="433"/>
      <c r="AI1031" s="433"/>
      <c r="AJ1031" s="433"/>
      <c r="AK1031" s="433"/>
      <c r="AL1031" s="433"/>
      <c r="AM1031" s="433"/>
      <c r="AN1031" s="433"/>
      <c r="AO1031" s="433"/>
      <c r="AP1031" s="433"/>
      <c r="AQ1031" s="433"/>
      <c r="AR1031" s="433"/>
      <c r="AS1031" s="433"/>
      <c r="AT1031" s="433"/>
      <c r="AU1031" s="433"/>
      <c r="AV1031" s="433"/>
      <c r="AW1031" s="433"/>
      <c r="AX1031" s="433"/>
      <c r="AY1031" s="433"/>
      <c r="AZ1031" s="433"/>
      <c r="BA1031" s="432"/>
      <c r="BB1031" s="498"/>
      <c r="BX1031" s="432"/>
      <c r="BY1031" s="433"/>
      <c r="BZ1031" s="433"/>
      <c r="CA1031" s="433"/>
      <c r="CB1031" s="433"/>
      <c r="CC1031" s="433"/>
      <c r="CD1031" s="433"/>
      <c r="CE1031" s="433"/>
      <c r="CF1031" s="433"/>
      <c r="CG1031" s="433"/>
      <c r="CH1031" s="433"/>
      <c r="CI1031" s="433"/>
      <c r="CJ1031" s="433"/>
      <c r="CK1031" s="433"/>
      <c r="CL1031" s="433"/>
      <c r="CM1031" s="433"/>
      <c r="CN1031" s="433"/>
      <c r="CO1031" s="433"/>
      <c r="CP1031" s="433"/>
      <c r="CQ1031" s="433"/>
      <c r="CR1031" s="433"/>
      <c r="CS1031" s="433"/>
      <c r="CT1031" s="433"/>
      <c r="CU1031" s="433"/>
      <c r="CV1031" s="433"/>
      <c r="CW1031" s="433"/>
      <c r="CX1031" s="433"/>
      <c r="CY1031" s="433"/>
      <c r="CZ1031" s="433"/>
    </row>
    <row r="1032" customFormat="true" ht="15.95" customHeight="true" x14ac:dyDescent="0.2">
      <c r="A1032" s="917"/>
      <c r="B1032" s="59" t="s">
        <v>214</v>
      </c>
      <c r="C1032" s="58">
        <v>4989</v>
      </c>
      <c r="D1032" s="498"/>
      <c r="E1032" s="760"/>
      <c r="F1032" s="760"/>
      <c r="G1032" s="498"/>
      <c r="X1032" s="432"/>
      <c r="Y1032" s="433"/>
      <c r="Z1032" s="433"/>
      <c r="AA1032" s="433"/>
      <c r="AB1032" s="433"/>
      <c r="AC1032" s="433"/>
      <c r="AD1032" s="433"/>
      <c r="AE1032" s="433"/>
      <c r="AF1032" s="433"/>
      <c r="AG1032" s="433"/>
      <c r="AH1032" s="433"/>
      <c r="AI1032" s="433"/>
      <c r="AJ1032" s="433"/>
      <c r="AK1032" s="433"/>
      <c r="AL1032" s="433"/>
      <c r="AM1032" s="433"/>
      <c r="AN1032" s="433"/>
      <c r="AO1032" s="433"/>
      <c r="AP1032" s="433"/>
      <c r="AQ1032" s="433"/>
      <c r="AR1032" s="433"/>
      <c r="AS1032" s="433"/>
      <c r="AT1032" s="433"/>
      <c r="AU1032" s="433"/>
      <c r="AV1032" s="433"/>
      <c r="AW1032" s="433"/>
      <c r="AX1032" s="433"/>
      <c r="AY1032" s="433"/>
      <c r="AZ1032" s="433"/>
      <c r="BA1032" s="432"/>
      <c r="BB1032" s="498"/>
      <c r="BX1032" s="432"/>
      <c r="BY1032" s="433"/>
      <c r="BZ1032" s="433"/>
      <c r="CA1032" s="433"/>
      <c r="CB1032" s="433"/>
      <c r="CC1032" s="433"/>
      <c r="CD1032" s="433"/>
      <c r="CE1032" s="433"/>
      <c r="CF1032" s="433"/>
      <c r="CG1032" s="433"/>
      <c r="CH1032" s="433"/>
      <c r="CI1032" s="433"/>
      <c r="CJ1032" s="433"/>
      <c r="CK1032" s="433"/>
      <c r="CL1032" s="433"/>
      <c r="CM1032" s="433"/>
      <c r="CN1032" s="433"/>
      <c r="CO1032" s="433"/>
      <c r="CP1032" s="433"/>
      <c r="CQ1032" s="433"/>
      <c r="CR1032" s="433"/>
      <c r="CS1032" s="433"/>
      <c r="CT1032" s="433"/>
      <c r="CU1032" s="433"/>
      <c r="CV1032" s="433"/>
      <c r="CW1032" s="433"/>
      <c r="CX1032" s="433"/>
      <c r="CY1032" s="433"/>
      <c r="CZ1032" s="433"/>
    </row>
    <row r="1033" s="748" customFormat="true" ht="15.95" customHeight="true" x14ac:dyDescent="0.2">
      <c r="A1033" s="57" t="s">
        <v>674</v>
      </c>
      <c r="B1033" s="56" t="s">
        <v>674</v>
      </c>
      <c r="C1033" s="55">
        <v>8133</v>
      </c>
      <c r="D1033" s="390"/>
      <c r="E1033" s="390"/>
      <c r="F1033" s="390"/>
      <c r="G1033" s="390"/>
      <c r="Y1033" s="417"/>
      <c r="Z1033" s="417"/>
      <c r="AA1033" s="417"/>
      <c r="AB1033" s="417"/>
      <c r="AC1033" s="417"/>
      <c r="AD1033" s="417"/>
      <c r="AE1033" s="417"/>
      <c r="AF1033" s="417"/>
      <c r="AG1033" s="417"/>
      <c r="AH1033" s="417"/>
      <c r="AI1033" s="417"/>
      <c r="AJ1033" s="417"/>
      <c r="AK1033" s="417"/>
      <c r="AL1033" s="417"/>
      <c r="AM1033" s="417"/>
      <c r="AN1033" s="417"/>
      <c r="AO1033" s="417"/>
      <c r="AP1033" s="417"/>
      <c r="AQ1033" s="417"/>
      <c r="AR1033" s="417"/>
      <c r="AS1033" s="417"/>
      <c r="AT1033" s="417"/>
      <c r="AU1033" s="417"/>
      <c r="AV1033" s="417"/>
      <c r="AW1033" s="417"/>
      <c r="AX1033" s="417"/>
      <c r="AY1033" s="417"/>
      <c r="AZ1033" s="417"/>
      <c r="BB1033" s="390"/>
      <c r="BY1033" s="417"/>
      <c r="BZ1033" s="417"/>
      <c r="CA1033" s="417"/>
      <c r="CB1033" s="417"/>
      <c r="CC1033" s="417"/>
      <c r="CD1033" s="417"/>
      <c r="CE1033" s="417"/>
      <c r="CF1033" s="417"/>
      <c r="CG1033" s="417"/>
      <c r="CH1033" s="417"/>
      <c r="CI1033" s="417"/>
      <c r="CJ1033" s="417"/>
      <c r="CK1033" s="417"/>
      <c r="CL1033" s="417"/>
      <c r="CM1033" s="417"/>
      <c r="CN1033" s="417"/>
      <c r="CO1033" s="417"/>
      <c r="CP1033" s="417"/>
      <c r="CQ1033" s="417"/>
      <c r="CR1033" s="417"/>
      <c r="CS1033" s="417"/>
      <c r="CT1033" s="417"/>
      <c r="CU1033" s="417"/>
      <c r="CV1033" s="417"/>
      <c r="CW1033" s="417"/>
      <c r="CX1033" s="417"/>
      <c r="CY1033" s="417"/>
      <c r="CZ1033" s="417"/>
    </row>
    <row r="1034" customFormat="true" ht="15.95" customHeight="true" x14ac:dyDescent="0.2">
      <c r="A1034" s="918" t="s">
        <v>675</v>
      </c>
      <c r="B1034" s="919"/>
      <c r="C1034" s="920"/>
      <c r="D1034" s="498"/>
      <c r="E1034" s="760"/>
      <c r="F1034" s="760"/>
      <c r="G1034" s="498"/>
      <c r="X1034" s="432"/>
      <c r="Y1034" s="433"/>
      <c r="Z1034" s="433"/>
      <c r="AA1034" s="433"/>
      <c r="AB1034" s="433"/>
      <c r="AC1034" s="433"/>
      <c r="AD1034" s="433"/>
      <c r="AE1034" s="433"/>
      <c r="AF1034" s="433"/>
      <c r="AG1034" s="433"/>
      <c r="AH1034" s="433"/>
      <c r="AI1034" s="433"/>
      <c r="AJ1034" s="433"/>
      <c r="AK1034" s="433"/>
      <c r="AL1034" s="433"/>
      <c r="AM1034" s="433"/>
      <c r="AN1034" s="433"/>
      <c r="AO1034" s="433"/>
      <c r="AP1034" s="433"/>
      <c r="AQ1034" s="433"/>
      <c r="AR1034" s="433"/>
      <c r="AS1034" s="433"/>
      <c r="AT1034" s="433"/>
      <c r="AU1034" s="433"/>
      <c r="AV1034" s="433"/>
      <c r="AW1034" s="433"/>
      <c r="AX1034" s="433"/>
      <c r="AY1034" s="433"/>
      <c r="AZ1034" s="433"/>
      <c r="BA1034" s="432"/>
      <c r="BB1034" s="498"/>
      <c r="BX1034" s="432"/>
      <c r="BY1034" s="433"/>
      <c r="BZ1034" s="433"/>
      <c r="CA1034" s="433"/>
      <c r="CB1034" s="433"/>
      <c r="CC1034" s="433"/>
      <c r="CD1034" s="433"/>
      <c r="CE1034" s="433"/>
      <c r="CF1034" s="433"/>
      <c r="CG1034" s="433"/>
      <c r="CH1034" s="433"/>
      <c r="CI1034" s="433"/>
      <c r="CJ1034" s="433"/>
      <c r="CK1034" s="433"/>
      <c r="CL1034" s="433"/>
      <c r="CM1034" s="433"/>
      <c r="CN1034" s="433"/>
      <c r="CO1034" s="433"/>
      <c r="CP1034" s="433"/>
      <c r="CQ1034" s="433"/>
      <c r="CR1034" s="433"/>
      <c r="CS1034" s="433"/>
      <c r="CT1034" s="433"/>
      <c r="CU1034" s="433"/>
      <c r="CV1034" s="433"/>
      <c r="CW1034" s="433"/>
      <c r="CX1034" s="433"/>
      <c r="CY1034" s="433"/>
      <c r="CZ1034" s="433"/>
    </row>
    <row r="1036" ht="15" customHeight="true" x14ac:dyDescent="0.25">
      <c r="A1036" s="499" t="s">
        <v>121</v>
      </c>
      <c r="B1036" s="372" t="s">
        <v>122</v>
      </c>
    </row>
    <row r="1037" ht="15" customHeight="true" x14ac:dyDescent="0.2">
      <c r="A1037" s="500" t="str">
        <f>R15</f>
        <v>Région 1</v>
      </c>
      <c r="B1037" s="500">
        <f>BR122+BR123</f>
        <v>7718.3650674757409</v>
      </c>
    </row>
    <row r="1038" ht="15" customHeight="true" x14ac:dyDescent="0.2">
      <c r="A1038" s="500" t="str">
        <f>S15</f>
        <v>Région 2</v>
      </c>
      <c r="B1038" s="500">
        <f>BS122+BS123</f>
        <v>7239.3520866654808</v>
      </c>
    </row>
    <row r="1039" ht="15" customHeight="true" x14ac:dyDescent="0.2">
      <c r="A1039" s="500" t="str">
        <f>T15</f>
        <v>Région 3</v>
      </c>
      <c r="B1039" s="500">
        <f>BT122+BT123</f>
        <v>10909.571345962333</v>
      </c>
    </row>
    <row r="1040" ht="15" customHeight="true" x14ac:dyDescent="0.2">
      <c r="A1040" s="500" t="str">
        <f>U15</f>
        <v>Région 4</v>
      </c>
      <c r="B1040" s="500">
        <f>BU122+BU123</f>
        <v>7027.557060251499</v>
      </c>
    </row>
    <row r="1041" ht="15" customHeight="true" x14ac:dyDescent="0.2">
      <c r="A1041" s="500" t="str">
        <f>V15</f>
        <v>Région 5</v>
      </c>
      <c r="B1041" s="500">
        <f>BV122+BV123</f>
        <v>1353.4560471355599</v>
      </c>
    </row>
    <row r="1042" ht="15" customHeight="true" x14ac:dyDescent="0.2">
      <c r="A1042" s="500" t="str">
        <f>W15</f>
        <v>Région 6</v>
      </c>
      <c r="B1042" s="500">
        <f>BW122+BW123</f>
        <v>5010.9677296962909</v>
      </c>
    </row>
    <row r="1043" ht="15" customHeight="true" x14ac:dyDescent="0.2">
      <c r="A1043" s="500" t="str">
        <f>X15</f>
        <v>Région 7</v>
      </c>
      <c r="B1043" s="500">
        <f>BX122+XR123</f>
        <v>3192.37980390242</v>
      </c>
    </row>
    <row r="1044" ht="15" customHeight="true" x14ac:dyDescent="0.2">
      <c r="A1044" s="500">
        <f>Y15</f>
        <v>0</v>
      </c>
      <c r="B1044" s="500">
        <f>BY122+BY123</f>
        <v>0</v>
      </c>
    </row>
    <row r="1045" ht="15" customHeight="true" x14ac:dyDescent="0.2">
      <c r="A1045" s="500">
        <f>Z15</f>
        <v>0</v>
      </c>
      <c r="B1045" s="500">
        <f>BZ122+BZ123</f>
        <v>0</v>
      </c>
    </row>
    <row r="1046" ht="15" customHeight="true" x14ac:dyDescent="0.2">
      <c r="A1046" s="760">
        <f>AA15</f>
        <v>0</v>
      </c>
      <c r="B1046" s="500">
        <f>CA122+CA123</f>
        <v>0</v>
      </c>
    </row>
    <row r="1047" ht="15" customHeight="true" x14ac:dyDescent="0.2">
      <c r="A1047" s="760">
        <f>AB15</f>
        <v>0</v>
      </c>
      <c r="B1047" s="500">
        <f>CB122+CB123</f>
        <v>0</v>
      </c>
    </row>
    <row r="1048" ht="15" customHeight="true" x14ac:dyDescent="0.2">
      <c r="A1048" s="760">
        <f>AC15</f>
        <v>0</v>
      </c>
      <c r="B1048" s="500">
        <f>CC122+CC123</f>
        <v>0</v>
      </c>
    </row>
    <row r="1049" ht="15" customHeight="true" x14ac:dyDescent="0.2">
      <c r="A1049" s="760">
        <f>AD15</f>
        <v>0</v>
      </c>
      <c r="B1049" s="500">
        <f>CD122+CD123</f>
        <v>0</v>
      </c>
    </row>
    <row r="1050" ht="15" customHeight="true" x14ac:dyDescent="0.2">
      <c r="A1050" s="760">
        <f>AE15</f>
        <v>0</v>
      </c>
      <c r="B1050" s="500">
        <f>CE122+CE123</f>
        <v>0</v>
      </c>
    </row>
    <row r="1051" ht="15" customHeight="true" x14ac:dyDescent="0.2">
      <c r="A1051" s="760">
        <f>AF15</f>
        <v>0</v>
      </c>
      <c r="B1051" s="500">
        <f>CF122+CF123</f>
        <v>0</v>
      </c>
    </row>
    <row r="1052" ht="15" customHeight="true" x14ac:dyDescent="0.2">
      <c r="A1052" s="760">
        <f>AG15</f>
        <v>0</v>
      </c>
      <c r="B1052" s="500">
        <f>CG122+CG123</f>
        <v>0</v>
      </c>
    </row>
    <row r="1053" ht="15" customHeight="true" x14ac:dyDescent="0.2">
      <c r="A1053" s="760">
        <f>AH15</f>
        <v>0</v>
      </c>
      <c r="B1053" s="500">
        <f>CH122+CH123</f>
        <v>0</v>
      </c>
    </row>
    <row r="1054" ht="15" customHeight="true" x14ac:dyDescent="0.2">
      <c r="A1054" s="760">
        <f>AI15</f>
        <v>0</v>
      </c>
      <c r="B1054" s="500">
        <f>CI122+CI123</f>
        <v>0</v>
      </c>
    </row>
    <row r="1055" ht="15" customHeight="true" x14ac:dyDescent="0.2">
      <c r="A1055" s="760">
        <f>AJ15</f>
        <v>0</v>
      </c>
      <c r="B1055" s="500">
        <f>CJ122+CJ123</f>
        <v>0</v>
      </c>
    </row>
    <row r="1056" ht="15" customHeight="true" x14ac:dyDescent="0.2">
      <c r="A1056" s="760">
        <f>AK15</f>
        <v>0</v>
      </c>
      <c r="B1056" s="500">
        <f>CK122+CK123</f>
        <v>0</v>
      </c>
    </row>
    <row r="1057" ht="15" customHeight="true" x14ac:dyDescent="0.2">
      <c r="A1057" s="760">
        <f>AL15</f>
        <v>0</v>
      </c>
      <c r="B1057" s="500">
        <f>CL122+CL123</f>
        <v>0</v>
      </c>
    </row>
    <row r="1058" ht="15" customHeight="true" x14ac:dyDescent="0.2">
      <c r="A1058" s="760">
        <f>AM15</f>
        <v>0</v>
      </c>
      <c r="B1058" s="500">
        <f>CM122+CM123</f>
        <v>0</v>
      </c>
    </row>
    <row r="1059" ht="15" customHeight="true" x14ac:dyDescent="0.2">
      <c r="A1059" s="760">
        <f>AN15</f>
        <v>0</v>
      </c>
      <c r="B1059" s="500">
        <f>CN122+CN123</f>
        <v>0</v>
      </c>
    </row>
    <row r="1060" ht="15" customHeight="true" x14ac:dyDescent="0.2">
      <c r="A1060" s="760">
        <f>AO15</f>
        <v>0</v>
      </c>
      <c r="B1060" s="500">
        <f>CO122+CO123</f>
        <v>0</v>
      </c>
    </row>
    <row r="1061" ht="15" customHeight="true" x14ac:dyDescent="0.2">
      <c r="A1061" s="760">
        <f>AP15</f>
        <v>0</v>
      </c>
      <c r="B1061" s="500">
        <f>CP122+CP123</f>
        <v>0</v>
      </c>
    </row>
    <row r="1062" ht="15" customHeight="true" x14ac:dyDescent="0.2">
      <c r="A1062" s="760">
        <f>AQ15</f>
        <v>0</v>
      </c>
      <c r="B1062" s="500">
        <f>CQ122+CQ123</f>
        <v>0</v>
      </c>
    </row>
    <row r="1063" ht="15" customHeight="true" x14ac:dyDescent="0.2">
      <c r="A1063" s="760">
        <f>AR15</f>
        <v>0</v>
      </c>
      <c r="B1063" s="500">
        <f>CR122+CR123</f>
        <v>0</v>
      </c>
    </row>
    <row r="1064" ht="15" customHeight="true" x14ac:dyDescent="0.2">
      <c r="A1064" s="760">
        <f>AS15</f>
        <v>0</v>
      </c>
      <c r="B1064" s="500">
        <f>CS122+CS123</f>
        <v>0</v>
      </c>
    </row>
    <row r="1065" ht="15" customHeight="true" x14ac:dyDescent="0.2">
      <c r="A1065" s="760">
        <f>AT15</f>
        <v>0</v>
      </c>
      <c r="B1065" s="500">
        <f>CT122+CT123</f>
        <v>0</v>
      </c>
    </row>
    <row r="1066" ht="15" customHeight="true" x14ac:dyDescent="0.2">
      <c r="A1066" s="760">
        <f>AU15</f>
        <v>0</v>
      </c>
      <c r="B1066" s="500">
        <f>CU122+CU123</f>
        <v>0</v>
      </c>
    </row>
    <row r="1067" ht="15" customHeight="true" x14ac:dyDescent="0.2">
      <c r="A1067" s="760">
        <f>AV15</f>
        <v>0</v>
      </c>
      <c r="B1067" s="500">
        <f>CV122+CV123</f>
        <v>0</v>
      </c>
    </row>
    <row r="1068" ht="15" customHeight="true" x14ac:dyDescent="0.2">
      <c r="A1068" s="760">
        <f>AW15</f>
        <v>0</v>
      </c>
      <c r="B1068" s="500">
        <f>CW122+CW123</f>
        <v>0</v>
      </c>
    </row>
    <row r="1069" ht="15" customHeight="true" x14ac:dyDescent="0.2">
      <c r="A1069" s="760">
        <f>AX15</f>
        <v>0</v>
      </c>
      <c r="B1069" s="500">
        <f>CX122+CX123</f>
        <v>0</v>
      </c>
    </row>
    <row r="1070" ht="15" customHeight="true" x14ac:dyDescent="0.2">
      <c r="A1070" s="760">
        <f>AY15</f>
        <v>0</v>
      </c>
      <c r="B1070" s="500">
        <f>CY122+CY123</f>
        <v>0</v>
      </c>
    </row>
    <row r="1071" ht="15" customHeight="true" x14ac:dyDescent="0.2">
      <c r="B1071" s="500"/>
    </row>
    <row r="1072" ht="15" customHeight="true" x14ac:dyDescent="0.2">
      <c r="A1072" s="500">
        <f>34-COUNTIF(A1037:A1071,"0")</f>
        <v>7</v>
      </c>
      <c r="B1072" s="760" t="s">
        <v>142</v>
      </c>
    </row>
  </sheetData>
  <mergeCells count="2017">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4"/>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5"/>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7"/>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A1025:C1025"/>
    <mergeCell ref="A1026:B1026"/>
    <mergeCell ref="A1031:A1032"/>
    <mergeCell ref="A1034:C1034"/>
    <mergeCell ref="A58:A74"/>
    <mergeCell ref="A153:A165"/>
    <mergeCell ref="A231:A237"/>
    <mergeCell ref="C406:D406"/>
    <mergeCell ref="C409:D409"/>
    <mergeCell ref="A353:A354"/>
    <mergeCell ref="BA353:BA354"/>
    <mergeCell ref="C399:F399"/>
    <mergeCell ref="H399:K399"/>
    <mergeCell ref="M399:P399"/>
    <mergeCell ref="B402:B445"/>
    <mergeCell ref="H403:I403"/>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M403:N403"/>
    <mergeCell ref="C404:D404"/>
    <mergeCell ref="H404:I404"/>
    <mergeCell ref="M404:N404"/>
    <mergeCell ref="C405:D405"/>
    <mergeCell ref="H405:I405"/>
    <mergeCell ref="M405:N405"/>
    <mergeCell ref="C400:E400"/>
    <mergeCell ref="H400:J400"/>
    <mergeCell ref="M400:O400"/>
    <mergeCell ref="C401:D402"/>
    <mergeCell ref="H401:I402"/>
    <mergeCell ref="M401:N402"/>
    <mergeCell ref="C403:D403"/>
    <mergeCell ref="O709:Q709"/>
    <mergeCell ref="C639:D639"/>
    <mergeCell ref="H639:I639"/>
    <mergeCell ref="M639:N639"/>
    <mergeCell ref="C640:D640"/>
    <mergeCell ref="J631:L631"/>
    <mergeCell ref="C611:D612"/>
    <mergeCell ref="H611:I611"/>
    <mergeCell ref="C614:D614"/>
    <mergeCell ref="H614:I614"/>
    <mergeCell ref="E605:G605"/>
    <mergeCell ref="C504:D504"/>
    <mergeCell ref="H504:I504"/>
    <mergeCell ref="M504:N504"/>
    <mergeCell ref="C505:D505"/>
    <mergeCell ref="C412:D412"/>
    <mergeCell ref="H412:I412"/>
    <mergeCell ref="M412:N412"/>
    <mergeCell ref="C413:D413"/>
    <mergeCell ref="H413:I413"/>
    <mergeCell ref="M413:N413"/>
    <mergeCell ref="H409:I409"/>
    <mergeCell ref="M409:N409"/>
    <mergeCell ref="C410:D410"/>
    <mergeCell ref="H410:I410"/>
    <mergeCell ref="M410:N410"/>
    <mergeCell ref="C411:D411"/>
    <mergeCell ref="H411:I411"/>
    <mergeCell ref="M411:N411"/>
    <mergeCell ref="H406:I406"/>
    <mergeCell ref="M406:N406"/>
    <mergeCell ref="C407:D407"/>
    <mergeCell ref="H407:I407"/>
    <mergeCell ref="M407:N407"/>
    <mergeCell ref="C408:D408"/>
    <mergeCell ref="H408:I408"/>
    <mergeCell ref="M408:N408"/>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502:D502"/>
    <mergeCell ref="H502:I502"/>
    <mergeCell ref="M502:N502"/>
    <mergeCell ref="C503:E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10:D510"/>
    <mergeCell ref="H510:I510"/>
    <mergeCell ref="M510:N510"/>
    <mergeCell ref="C511:D511"/>
    <mergeCell ref="H511:I511"/>
    <mergeCell ref="M511:N511"/>
    <mergeCell ref="C508:D508"/>
    <mergeCell ref="H508:I508"/>
    <mergeCell ref="M508:N508"/>
    <mergeCell ref="C509:D509"/>
    <mergeCell ref="H509:I509"/>
    <mergeCell ref="M509:N509"/>
    <mergeCell ref="H505:I505"/>
    <mergeCell ref="M505:N505"/>
    <mergeCell ref="C506:D506"/>
    <mergeCell ref="H506:I506"/>
    <mergeCell ref="M506:N506"/>
    <mergeCell ref="C507:D507"/>
    <mergeCell ref="H507:I507"/>
    <mergeCell ref="M507:N507"/>
    <mergeCell ref="C516:D516"/>
    <mergeCell ref="H516:J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O555"/>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7:D607"/>
    <mergeCell ref="H607:I607"/>
    <mergeCell ref="M607:N607"/>
    <mergeCell ref="C608:D608"/>
    <mergeCell ref="H608:I608"/>
    <mergeCell ref="M608:N608"/>
    <mergeCell ref="C604:G604"/>
    <mergeCell ref="H604:I604"/>
    <mergeCell ref="M604:N604"/>
    <mergeCell ref="C605:D606"/>
    <mergeCell ref="H605:I605"/>
    <mergeCell ref="M605:N605"/>
    <mergeCell ref="H606:I606"/>
    <mergeCell ref="M606:N606"/>
    <mergeCell ref="C602:D602"/>
    <mergeCell ref="H602:I602"/>
    <mergeCell ref="M602:N602"/>
    <mergeCell ref="C603:D603"/>
    <mergeCell ref="H603:I603"/>
    <mergeCell ref="M603:N603"/>
    <mergeCell ref="M614:N614"/>
    <mergeCell ref="C615:D615"/>
    <mergeCell ref="H615:I615"/>
    <mergeCell ref="M615:N615"/>
    <mergeCell ref="C616:D616"/>
    <mergeCell ref="H616:I616"/>
    <mergeCell ref="M616:N616"/>
    <mergeCell ref="M611:N611"/>
    <mergeCell ref="H612:I612"/>
    <mergeCell ref="M612:N612"/>
    <mergeCell ref="C613:D613"/>
    <mergeCell ref="H613:I613"/>
    <mergeCell ref="M613:N613"/>
    <mergeCell ref="C609:D609"/>
    <mergeCell ref="H609:I609"/>
    <mergeCell ref="M609:N609"/>
    <mergeCell ref="C610:E610"/>
    <mergeCell ref="H610:I610"/>
    <mergeCell ref="M610:N610"/>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34:D634"/>
    <mergeCell ref="H634:I634"/>
    <mergeCell ref="M634:N634"/>
    <mergeCell ref="C635:D635"/>
    <mergeCell ref="H635:I635"/>
    <mergeCell ref="M635:N635"/>
    <mergeCell ref="C631:D631"/>
    <mergeCell ref="H631:I632"/>
    <mergeCell ref="M631:N631"/>
    <mergeCell ref="C632:D632"/>
    <mergeCell ref="M632:N632"/>
    <mergeCell ref="C633:D633"/>
    <mergeCell ref="H633:I633"/>
    <mergeCell ref="M633:N633"/>
    <mergeCell ref="C629:D629"/>
    <mergeCell ref="H629:I629"/>
    <mergeCell ref="M629:N629"/>
    <mergeCell ref="C630:D630"/>
    <mergeCell ref="H630:L630"/>
    <mergeCell ref="M630:N630"/>
    <mergeCell ref="C643:D643"/>
    <mergeCell ref="H643:I643"/>
    <mergeCell ref="M643:N643"/>
    <mergeCell ref="C644:D644"/>
    <mergeCell ref="H644:I644"/>
    <mergeCell ref="M644:N644"/>
    <mergeCell ref="H640:I640"/>
    <mergeCell ref="M640:N640"/>
    <mergeCell ref="C641:D641"/>
    <mergeCell ref="H641:I641"/>
    <mergeCell ref="M641:N641"/>
    <mergeCell ref="C642:D642"/>
    <mergeCell ref="H642:I642"/>
    <mergeCell ref="M642:N642"/>
    <mergeCell ref="C636:D636"/>
    <mergeCell ref="H636:J636"/>
    <mergeCell ref="M636:N636"/>
    <mergeCell ref="C637:D637"/>
    <mergeCell ref="H637:I638"/>
    <mergeCell ref="M637:N637"/>
    <mergeCell ref="C638:D638"/>
    <mergeCell ref="M638:N638"/>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709:D709"/>
    <mergeCell ref="H709:I709"/>
    <mergeCell ref="M709:N710"/>
    <mergeCell ref="C710:D710"/>
    <mergeCell ref="H710:I710"/>
    <mergeCell ref="C711:D711"/>
    <mergeCell ref="H711:I711"/>
    <mergeCell ref="M711:N711"/>
    <mergeCell ref="C707:D707"/>
    <mergeCell ref="H707:I707"/>
    <mergeCell ref="M707:N707"/>
    <mergeCell ref="C708:D708"/>
    <mergeCell ref="H708:I708"/>
    <mergeCell ref="M708:Q708"/>
    <mergeCell ref="C705:D705"/>
    <mergeCell ref="H705:I705"/>
    <mergeCell ref="M705:N705"/>
    <mergeCell ref="C706:D706"/>
    <mergeCell ref="H706:I706"/>
    <mergeCell ref="M706:N706"/>
    <mergeCell ref="C717:D717"/>
    <mergeCell ref="H717:I717"/>
    <mergeCell ref="M717:N717"/>
    <mergeCell ref="C718:D718"/>
    <mergeCell ref="H718:I718"/>
    <mergeCell ref="M718:N718"/>
    <mergeCell ref="C714:D714"/>
    <mergeCell ref="H714:I714"/>
    <mergeCell ref="M714:O714"/>
    <mergeCell ref="C715:D715"/>
    <mergeCell ref="H715:I715"/>
    <mergeCell ref="M715:N716"/>
    <mergeCell ref="C716:D716"/>
    <mergeCell ref="H716:I716"/>
    <mergeCell ref="C712:E712"/>
    <mergeCell ref="H712:I712"/>
    <mergeCell ref="M712:N712"/>
    <mergeCell ref="C713:D713"/>
    <mergeCell ref="H713:I713"/>
    <mergeCell ref="M713:N713"/>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53:D753"/>
    <mergeCell ref="H753:I753"/>
    <mergeCell ref="M753:N753"/>
    <mergeCell ref="C754:D754"/>
    <mergeCell ref="H754:I754"/>
    <mergeCell ref="M754:N754"/>
    <mergeCell ref="C751:D751"/>
    <mergeCell ref="H751:J751"/>
    <mergeCell ref="M751:N751"/>
    <mergeCell ref="C752:D752"/>
    <mergeCell ref="H752:I752"/>
    <mergeCell ref="M752:N752"/>
    <mergeCell ref="C749:D749"/>
    <mergeCell ref="H749:I749"/>
    <mergeCell ref="M749:N749"/>
    <mergeCell ref="C750:D750"/>
    <mergeCell ref="H750:I750"/>
    <mergeCell ref="M750:N750"/>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801:D801"/>
    <mergeCell ref="H801:I801"/>
    <mergeCell ref="M801:N801"/>
    <mergeCell ref="C802:D802"/>
    <mergeCell ref="H802:I802"/>
    <mergeCell ref="M802:N802"/>
    <mergeCell ref="C799:D799"/>
    <mergeCell ref="H799:I799"/>
    <mergeCell ref="M799:N799"/>
    <mergeCell ref="C800:D800"/>
    <mergeCell ref="H800:I800"/>
    <mergeCell ref="M800:N800"/>
    <mergeCell ref="C797:D797"/>
    <mergeCell ref="H797:I797"/>
    <mergeCell ref="M797:N797"/>
    <mergeCell ref="C798:D798"/>
    <mergeCell ref="H798:I798"/>
    <mergeCell ref="M798:N798"/>
    <mergeCell ref="C807:D807"/>
    <mergeCell ref="H807:I807"/>
    <mergeCell ref="M807:N807"/>
    <mergeCell ref="C808:D808"/>
    <mergeCell ref="H808:I808"/>
    <mergeCell ref="M808:N808"/>
    <mergeCell ref="C805:D805"/>
    <mergeCell ref="H805:I805"/>
    <mergeCell ref="M805:N805"/>
    <mergeCell ref="C806:D806"/>
    <mergeCell ref="H806:I806"/>
    <mergeCell ref="M806:N806"/>
    <mergeCell ref="C803:D803"/>
    <mergeCell ref="H803:I803"/>
    <mergeCell ref="M803:N803"/>
    <mergeCell ref="C804:D804"/>
    <mergeCell ref="H804:I804"/>
    <mergeCell ref="M804:N804"/>
    <mergeCell ref="C813:D813"/>
    <mergeCell ref="H813:I813"/>
    <mergeCell ref="M813:N813"/>
    <mergeCell ref="C814:D814"/>
    <mergeCell ref="H814:I814"/>
    <mergeCell ref="M814:N814"/>
    <mergeCell ref="C811:D811"/>
    <mergeCell ref="H811:I811"/>
    <mergeCell ref="M811:N811"/>
    <mergeCell ref="C812:D812"/>
    <mergeCell ref="H812:I812"/>
    <mergeCell ref="M812:N812"/>
    <mergeCell ref="C809:D809"/>
    <mergeCell ref="H809:I809"/>
    <mergeCell ref="M809:N809"/>
    <mergeCell ref="C810:D810"/>
    <mergeCell ref="H810:I810"/>
    <mergeCell ref="M810:N810"/>
    <mergeCell ref="C819:D819"/>
    <mergeCell ref="H819:I819"/>
    <mergeCell ref="M819:N819"/>
    <mergeCell ref="C820:D820"/>
    <mergeCell ref="H820:I820"/>
    <mergeCell ref="M820:N820"/>
    <mergeCell ref="C817:D817"/>
    <mergeCell ref="H817:I817"/>
    <mergeCell ref="M817:N817"/>
    <mergeCell ref="C818:D818"/>
    <mergeCell ref="H818:I818"/>
    <mergeCell ref="M818:N818"/>
    <mergeCell ref="C815:D815"/>
    <mergeCell ref="H815:I815"/>
    <mergeCell ref="M815:N815"/>
    <mergeCell ref="C816:D816"/>
    <mergeCell ref="H816:I816"/>
    <mergeCell ref="M816:N816"/>
    <mergeCell ref="C825:D825"/>
    <mergeCell ref="H825:I825"/>
    <mergeCell ref="M825:N825"/>
    <mergeCell ref="C826:D826"/>
    <mergeCell ref="H826:I826"/>
    <mergeCell ref="M826:N826"/>
    <mergeCell ref="C823:D823"/>
    <mergeCell ref="H823:I823"/>
    <mergeCell ref="M823:N823"/>
    <mergeCell ref="C824:D824"/>
    <mergeCell ref="H824:I824"/>
    <mergeCell ref="M824:N824"/>
    <mergeCell ref="C821:D821"/>
    <mergeCell ref="H821:I821"/>
    <mergeCell ref="M821:N821"/>
    <mergeCell ref="C822:D822"/>
    <mergeCell ref="H822:I822"/>
    <mergeCell ref="M822:N822"/>
    <mergeCell ref="C831:D831"/>
    <mergeCell ref="H831:I831"/>
    <mergeCell ref="M831:N831"/>
    <mergeCell ref="C832:D832"/>
    <mergeCell ref="H832:I832"/>
    <mergeCell ref="M832:N832"/>
    <mergeCell ref="C829:D829"/>
    <mergeCell ref="H829:I829"/>
    <mergeCell ref="M829:N829"/>
    <mergeCell ref="C830:D830"/>
    <mergeCell ref="H830:I830"/>
    <mergeCell ref="M830:N830"/>
    <mergeCell ref="C827:D827"/>
    <mergeCell ref="H827:I827"/>
    <mergeCell ref="M827:N827"/>
    <mergeCell ref="C828:D828"/>
    <mergeCell ref="H828:I828"/>
    <mergeCell ref="M828:N828"/>
    <mergeCell ref="C837:D837"/>
    <mergeCell ref="H837:I837"/>
    <mergeCell ref="M837:N837"/>
    <mergeCell ref="C838:D838"/>
    <mergeCell ref="H838:I838"/>
    <mergeCell ref="M838:N838"/>
    <mergeCell ref="C835:D835"/>
    <mergeCell ref="H835:I835"/>
    <mergeCell ref="M835:N835"/>
    <mergeCell ref="C836:D836"/>
    <mergeCell ref="H836:I836"/>
    <mergeCell ref="M836:N836"/>
    <mergeCell ref="C833:D833"/>
    <mergeCell ref="H833:I833"/>
    <mergeCell ref="M833:N833"/>
    <mergeCell ref="C834:D834"/>
    <mergeCell ref="H834:I834"/>
    <mergeCell ref="M834:N834"/>
    <mergeCell ref="C843:D843"/>
    <mergeCell ref="H843:I843"/>
    <mergeCell ref="M843:N843"/>
    <mergeCell ref="C844:D844"/>
    <mergeCell ref="H844:I844"/>
    <mergeCell ref="M844:N844"/>
    <mergeCell ref="C841:D841"/>
    <mergeCell ref="H841:I841"/>
    <mergeCell ref="M841:N841"/>
    <mergeCell ref="C842:D842"/>
    <mergeCell ref="H842:I842"/>
    <mergeCell ref="M842:N842"/>
    <mergeCell ref="C839:D839"/>
    <mergeCell ref="H839:I839"/>
    <mergeCell ref="M839:N839"/>
    <mergeCell ref="C840:D840"/>
    <mergeCell ref="H840:I840"/>
    <mergeCell ref="M840:N840"/>
    <mergeCell ref="C849:D849"/>
    <mergeCell ref="H849:I849"/>
    <mergeCell ref="M849:N849"/>
    <mergeCell ref="C850:D850"/>
    <mergeCell ref="H850:I850"/>
    <mergeCell ref="M850:N850"/>
    <mergeCell ref="C847:D847"/>
    <mergeCell ref="H847:I847"/>
    <mergeCell ref="M847:N847"/>
    <mergeCell ref="C848:D848"/>
    <mergeCell ref="H848:I848"/>
    <mergeCell ref="M848:N848"/>
    <mergeCell ref="C845:D845"/>
    <mergeCell ref="H845:I845"/>
    <mergeCell ref="M845:N845"/>
    <mergeCell ref="C846:D846"/>
    <mergeCell ref="H846:I846"/>
    <mergeCell ref="M846:N846"/>
    <mergeCell ref="C855:D855"/>
    <mergeCell ref="H855:I855"/>
    <mergeCell ref="M855:N855"/>
    <mergeCell ref="C856:D856"/>
    <mergeCell ref="H856:I856"/>
    <mergeCell ref="M856:N856"/>
    <mergeCell ref="C853:D853"/>
    <mergeCell ref="H853:I853"/>
    <mergeCell ref="M853:N853"/>
    <mergeCell ref="C854:D854"/>
    <mergeCell ref="H854:I854"/>
    <mergeCell ref="M854:N854"/>
    <mergeCell ref="C851:D851"/>
    <mergeCell ref="H851:I851"/>
    <mergeCell ref="M851:N851"/>
    <mergeCell ref="C852:D852"/>
    <mergeCell ref="H852:I852"/>
    <mergeCell ref="M852:N852"/>
    <mergeCell ref="C861:D861"/>
    <mergeCell ref="H861:I861"/>
    <mergeCell ref="M861:N861"/>
    <mergeCell ref="C862:D862"/>
    <mergeCell ref="H862:I862"/>
    <mergeCell ref="M862:N862"/>
    <mergeCell ref="C859:D859"/>
    <mergeCell ref="H859:I859"/>
    <mergeCell ref="M859:N859"/>
    <mergeCell ref="C860:D860"/>
    <mergeCell ref="H860:I860"/>
    <mergeCell ref="M860:N860"/>
    <mergeCell ref="C857:D857"/>
    <mergeCell ref="H857:I857"/>
    <mergeCell ref="M857:N857"/>
    <mergeCell ref="C858:D858"/>
    <mergeCell ref="H858:I858"/>
    <mergeCell ref="M858:N858"/>
    <mergeCell ref="C867:D867"/>
    <mergeCell ref="H867:I867"/>
    <mergeCell ref="M867:N867"/>
    <mergeCell ref="C868:D868"/>
    <mergeCell ref="H868:I868"/>
    <mergeCell ref="M868:O868"/>
    <mergeCell ref="C865:D865"/>
    <mergeCell ref="H865:I865"/>
    <mergeCell ref="M865:N865"/>
    <mergeCell ref="C866:D866"/>
    <mergeCell ref="H866:I866"/>
    <mergeCell ref="M866:N866"/>
    <mergeCell ref="C863:D863"/>
    <mergeCell ref="H863:I863"/>
    <mergeCell ref="M863:N863"/>
    <mergeCell ref="C864:D864"/>
    <mergeCell ref="H864:I864"/>
    <mergeCell ref="M864:N864"/>
    <mergeCell ref="C873:D873"/>
    <mergeCell ref="H873:I873"/>
    <mergeCell ref="M873:N873"/>
    <mergeCell ref="C874:D874"/>
    <mergeCell ref="H874:I874"/>
    <mergeCell ref="M874:N874"/>
    <mergeCell ref="C871:D871"/>
    <mergeCell ref="H871:I871"/>
    <mergeCell ref="M871:N871"/>
    <mergeCell ref="C872:D872"/>
    <mergeCell ref="H872:I872"/>
    <mergeCell ref="M872:N872"/>
    <mergeCell ref="C869:D869"/>
    <mergeCell ref="H869:I869"/>
    <mergeCell ref="M869:N869"/>
    <mergeCell ref="C870:D870"/>
    <mergeCell ref="H870:I870"/>
    <mergeCell ref="M870:N870"/>
    <mergeCell ref="C879:D879"/>
    <mergeCell ref="H879:I879"/>
    <mergeCell ref="M879:N879"/>
    <mergeCell ref="C880:D880"/>
    <mergeCell ref="H880:I880"/>
    <mergeCell ref="M880:N880"/>
    <mergeCell ref="C877:D877"/>
    <mergeCell ref="H877:I877"/>
    <mergeCell ref="M877:N877"/>
    <mergeCell ref="C878:D878"/>
    <mergeCell ref="H878:I878"/>
    <mergeCell ref="M878:N878"/>
    <mergeCell ref="C875:D875"/>
    <mergeCell ref="H875:I875"/>
    <mergeCell ref="M875:N875"/>
    <mergeCell ref="C876:D876"/>
    <mergeCell ref="H876:I876"/>
    <mergeCell ref="M876:N876"/>
    <mergeCell ref="C885:D885"/>
    <mergeCell ref="H885:I885"/>
    <mergeCell ref="M885:N885"/>
    <mergeCell ref="C886:D886"/>
    <mergeCell ref="H886:I886"/>
    <mergeCell ref="M886:N886"/>
    <mergeCell ref="C883:D883"/>
    <mergeCell ref="H883:I883"/>
    <mergeCell ref="M883:N883"/>
    <mergeCell ref="C884:D884"/>
    <mergeCell ref="H884:I884"/>
    <mergeCell ref="M884:N884"/>
    <mergeCell ref="C881:D881"/>
    <mergeCell ref="H881:I881"/>
    <mergeCell ref="M881:N881"/>
    <mergeCell ref="C882:D882"/>
    <mergeCell ref="H882:I882"/>
    <mergeCell ref="M882:N882"/>
    <mergeCell ref="C891:D891"/>
    <mergeCell ref="H891:I891"/>
    <mergeCell ref="M891:N891"/>
    <mergeCell ref="C892:D892"/>
    <mergeCell ref="H892:I892"/>
    <mergeCell ref="M892:N892"/>
    <mergeCell ref="C889:D889"/>
    <mergeCell ref="H889:I889"/>
    <mergeCell ref="M889:N889"/>
    <mergeCell ref="C890:D890"/>
    <mergeCell ref="H890:I890"/>
    <mergeCell ref="M890:N890"/>
    <mergeCell ref="C887:D887"/>
    <mergeCell ref="H887:I887"/>
    <mergeCell ref="M887:N887"/>
    <mergeCell ref="C888:D888"/>
    <mergeCell ref="H888:I888"/>
    <mergeCell ref="M888:N888"/>
    <mergeCell ref="C897:D897"/>
    <mergeCell ref="H897:I897"/>
    <mergeCell ref="M897:N897"/>
    <mergeCell ref="C898:D898"/>
    <mergeCell ref="H898:I898"/>
    <mergeCell ref="M898:N898"/>
    <mergeCell ref="C895:D895"/>
    <mergeCell ref="H895:I895"/>
    <mergeCell ref="M895:N895"/>
    <mergeCell ref="C896:D896"/>
    <mergeCell ref="H896:I896"/>
    <mergeCell ref="M896:N896"/>
    <mergeCell ref="C893:D893"/>
    <mergeCell ref="H893:I893"/>
    <mergeCell ref="M893:N893"/>
    <mergeCell ref="C894:D894"/>
    <mergeCell ref="H894:I894"/>
    <mergeCell ref="M894:N894"/>
    <mergeCell ref="C903:D903"/>
    <mergeCell ref="H903:I903"/>
    <mergeCell ref="M903:N903"/>
    <mergeCell ref="C904:D904"/>
    <mergeCell ref="H904:I904"/>
    <mergeCell ref="M904:N904"/>
    <mergeCell ref="C901:D901"/>
    <mergeCell ref="H901:I901"/>
    <mergeCell ref="M901:N901"/>
    <mergeCell ref="C902:D902"/>
    <mergeCell ref="H902:I902"/>
    <mergeCell ref="M902:N902"/>
    <mergeCell ref="C899:D899"/>
    <mergeCell ref="H899:I899"/>
    <mergeCell ref="M899:N899"/>
    <mergeCell ref="C900:D900"/>
    <mergeCell ref="H900:I900"/>
    <mergeCell ref="M900:N900"/>
    <mergeCell ref="C909:D909"/>
    <mergeCell ref="H909:I909"/>
    <mergeCell ref="M909:N909"/>
    <mergeCell ref="C910:D910"/>
    <mergeCell ref="H910:I910"/>
    <mergeCell ref="M910:N910"/>
    <mergeCell ref="C907:D907"/>
    <mergeCell ref="H907:I907"/>
    <mergeCell ref="M907:N907"/>
    <mergeCell ref="C908:D908"/>
    <mergeCell ref="H908:I908"/>
    <mergeCell ref="M908:N908"/>
    <mergeCell ref="C905:D905"/>
    <mergeCell ref="H905:I905"/>
    <mergeCell ref="M905:N905"/>
    <mergeCell ref="C906:D906"/>
    <mergeCell ref="H906:I906"/>
    <mergeCell ref="M906:N906"/>
    <mergeCell ref="C915:D915"/>
    <mergeCell ref="H915:I915"/>
    <mergeCell ref="M915:N915"/>
    <mergeCell ref="C916:D916"/>
    <mergeCell ref="H916:I916"/>
    <mergeCell ref="M916:N916"/>
    <mergeCell ref="C913:D913"/>
    <mergeCell ref="H913:I913"/>
    <mergeCell ref="M913:N913"/>
    <mergeCell ref="C914:D914"/>
    <mergeCell ref="H914:I914"/>
    <mergeCell ref="M914:N914"/>
    <mergeCell ref="C911:D911"/>
    <mergeCell ref="H911:I911"/>
    <mergeCell ref="M911:N911"/>
    <mergeCell ref="C912:D912"/>
    <mergeCell ref="H912:I912"/>
    <mergeCell ref="M912:N912"/>
    <mergeCell ref="C921:D921"/>
    <mergeCell ref="H921:I921"/>
    <mergeCell ref="M921:N921"/>
    <mergeCell ref="C922:D922"/>
    <mergeCell ref="H922:I922"/>
    <mergeCell ref="M922:N922"/>
    <mergeCell ref="C919:D919"/>
    <mergeCell ref="H919:I919"/>
    <mergeCell ref="M919:N919"/>
    <mergeCell ref="C920:D920"/>
    <mergeCell ref="H920:I920"/>
    <mergeCell ref="M920:N920"/>
    <mergeCell ref="C917:D917"/>
    <mergeCell ref="H917:I917"/>
    <mergeCell ref="M917:N917"/>
    <mergeCell ref="C918:D918"/>
    <mergeCell ref="H918:I918"/>
    <mergeCell ref="M918:N918"/>
    <mergeCell ref="C927:D927"/>
    <mergeCell ref="H927:I927"/>
    <mergeCell ref="M927:N927"/>
    <mergeCell ref="C928:D928"/>
    <mergeCell ref="H928:I928"/>
    <mergeCell ref="M928:N928"/>
    <mergeCell ref="C925:D925"/>
    <mergeCell ref="H925:I925"/>
    <mergeCell ref="M925:N925"/>
    <mergeCell ref="C926:D926"/>
    <mergeCell ref="H926:I926"/>
    <mergeCell ref="M926:N926"/>
    <mergeCell ref="C923:D923"/>
    <mergeCell ref="H923:I923"/>
    <mergeCell ref="M923:N923"/>
    <mergeCell ref="C924:D924"/>
    <mergeCell ref="H924:I924"/>
    <mergeCell ref="M924:N924"/>
    <mergeCell ref="C933:D933"/>
    <mergeCell ref="H933:I933"/>
    <mergeCell ref="M933:N933"/>
    <mergeCell ref="C934:D934"/>
    <mergeCell ref="H934:I934"/>
    <mergeCell ref="M934:N934"/>
    <mergeCell ref="C931:D931"/>
    <mergeCell ref="H931:I931"/>
    <mergeCell ref="M931:N931"/>
    <mergeCell ref="C932:D932"/>
    <mergeCell ref="H932:I932"/>
    <mergeCell ref="M932:N932"/>
    <mergeCell ref="C929:D929"/>
    <mergeCell ref="H929:I929"/>
    <mergeCell ref="M929:N929"/>
    <mergeCell ref="C930:D930"/>
    <mergeCell ref="H930:I930"/>
    <mergeCell ref="M930:N930"/>
    <mergeCell ref="C939:D939"/>
    <mergeCell ref="H939:I939"/>
    <mergeCell ref="M939:N939"/>
    <mergeCell ref="C940:D940"/>
    <mergeCell ref="H940:I940"/>
    <mergeCell ref="M940:N940"/>
    <mergeCell ref="C937:D937"/>
    <mergeCell ref="H937:I937"/>
    <mergeCell ref="M937:N937"/>
    <mergeCell ref="C938:D938"/>
    <mergeCell ref="H938:I938"/>
    <mergeCell ref="M938:N938"/>
    <mergeCell ref="C935:D935"/>
    <mergeCell ref="H935:I935"/>
    <mergeCell ref="M935:N935"/>
    <mergeCell ref="C936:D936"/>
    <mergeCell ref="H936:I936"/>
    <mergeCell ref="M936:N936"/>
    <mergeCell ref="C945:D945"/>
    <mergeCell ref="H945:I945"/>
    <mergeCell ref="M945:N945"/>
    <mergeCell ref="C946:D946"/>
    <mergeCell ref="H946:I946"/>
    <mergeCell ref="M946:N946"/>
    <mergeCell ref="C943:D943"/>
    <mergeCell ref="H943:I943"/>
    <mergeCell ref="M943:N943"/>
    <mergeCell ref="C944:D944"/>
    <mergeCell ref="H944:I944"/>
    <mergeCell ref="M944:N944"/>
    <mergeCell ref="C941:D941"/>
    <mergeCell ref="H941:I941"/>
    <mergeCell ref="M941:N941"/>
    <mergeCell ref="C942:D942"/>
    <mergeCell ref="H942:I942"/>
    <mergeCell ref="M942:N942"/>
    <mergeCell ref="C951:D951"/>
    <mergeCell ref="H951:I951"/>
    <mergeCell ref="M951:N951"/>
    <mergeCell ref="C952:D952"/>
    <mergeCell ref="H952:I952"/>
    <mergeCell ref="M952:N952"/>
    <mergeCell ref="C949:D949"/>
    <mergeCell ref="H949:I949"/>
    <mergeCell ref="M949:N949"/>
    <mergeCell ref="C950:D950"/>
    <mergeCell ref="H950:I950"/>
    <mergeCell ref="M950:N950"/>
    <mergeCell ref="C947:D947"/>
    <mergeCell ref="H947:I947"/>
    <mergeCell ref="M947:N947"/>
    <mergeCell ref="C948:D948"/>
    <mergeCell ref="H948:I948"/>
    <mergeCell ref="M948:N948"/>
    <mergeCell ref="C957:D957"/>
    <mergeCell ref="H957:I957"/>
    <mergeCell ref="M957:N957"/>
    <mergeCell ref="C958:D958"/>
    <mergeCell ref="H958:I958"/>
    <mergeCell ref="M958:N958"/>
    <mergeCell ref="C955:D955"/>
    <mergeCell ref="H955:I955"/>
    <mergeCell ref="M955:N955"/>
    <mergeCell ref="C956:D956"/>
    <mergeCell ref="H956:I956"/>
    <mergeCell ref="M956:N956"/>
    <mergeCell ref="C953:D953"/>
    <mergeCell ref="H953:I953"/>
    <mergeCell ref="M953:N953"/>
    <mergeCell ref="C954:D954"/>
    <mergeCell ref="H954:I954"/>
    <mergeCell ref="M954:N954"/>
    <mergeCell ref="C963:D963"/>
    <mergeCell ref="H963:I963"/>
    <mergeCell ref="M963:N963"/>
    <mergeCell ref="C964:D964"/>
    <mergeCell ref="H964:I964"/>
    <mergeCell ref="M964:N964"/>
    <mergeCell ref="C961:D961"/>
    <mergeCell ref="H961:I961"/>
    <mergeCell ref="M961:N961"/>
    <mergeCell ref="C962:D962"/>
    <mergeCell ref="H962:I962"/>
    <mergeCell ref="M962:N962"/>
    <mergeCell ref="C959:D959"/>
    <mergeCell ref="H959:I959"/>
    <mergeCell ref="M959:N959"/>
    <mergeCell ref="C960:D960"/>
    <mergeCell ref="H960:I960"/>
    <mergeCell ref="M960:N960"/>
    <mergeCell ref="C969:D969"/>
    <mergeCell ref="H969:I969"/>
    <mergeCell ref="M969:N969"/>
    <mergeCell ref="C970:D970"/>
    <mergeCell ref="H970:I970"/>
    <mergeCell ref="M970:N970"/>
    <mergeCell ref="C967:D967"/>
    <mergeCell ref="H967:I967"/>
    <mergeCell ref="M967:N967"/>
    <mergeCell ref="C968:D968"/>
    <mergeCell ref="H968:I968"/>
    <mergeCell ref="M968:N968"/>
    <mergeCell ref="C965:D965"/>
    <mergeCell ref="H965:I965"/>
    <mergeCell ref="M965:N965"/>
    <mergeCell ref="C966:D966"/>
    <mergeCell ref="H966:I966"/>
    <mergeCell ref="M966:N966"/>
    <mergeCell ref="C975:D975"/>
    <mergeCell ref="H975:I975"/>
    <mergeCell ref="M975:N975"/>
    <mergeCell ref="C976:D976"/>
    <mergeCell ref="H976:I976"/>
    <mergeCell ref="M976:N976"/>
    <mergeCell ref="C973:D973"/>
    <mergeCell ref="H973:I973"/>
    <mergeCell ref="M973:N973"/>
    <mergeCell ref="C974:D974"/>
    <mergeCell ref="H974:I974"/>
    <mergeCell ref="M974:N974"/>
    <mergeCell ref="C971:D971"/>
    <mergeCell ref="H971:I971"/>
    <mergeCell ref="M971:N971"/>
    <mergeCell ref="C972:D972"/>
    <mergeCell ref="H972:I972"/>
    <mergeCell ref="M972:N972"/>
    <mergeCell ref="C981:D981"/>
    <mergeCell ref="H981:I981"/>
    <mergeCell ref="M981:N981"/>
    <mergeCell ref="C982:D982"/>
    <mergeCell ref="H982:I982"/>
    <mergeCell ref="M982:N982"/>
    <mergeCell ref="C979:D979"/>
    <mergeCell ref="H979:I979"/>
    <mergeCell ref="M979:N979"/>
    <mergeCell ref="C980:D980"/>
    <mergeCell ref="H980:I980"/>
    <mergeCell ref="M980:N980"/>
    <mergeCell ref="C977:D977"/>
    <mergeCell ref="H977:I977"/>
    <mergeCell ref="M977:N977"/>
    <mergeCell ref="C978:D978"/>
    <mergeCell ref="H978:I978"/>
    <mergeCell ref="M978:N978"/>
    <mergeCell ref="C987:D987"/>
    <mergeCell ref="H987:I987"/>
    <mergeCell ref="M987:N987"/>
    <mergeCell ref="C988:D988"/>
    <mergeCell ref="H988:I988"/>
    <mergeCell ref="M988:N988"/>
    <mergeCell ref="C985:D985"/>
    <mergeCell ref="H985:I985"/>
    <mergeCell ref="M985:N985"/>
    <mergeCell ref="C986:D986"/>
    <mergeCell ref="H986:I986"/>
    <mergeCell ref="M986:N986"/>
    <mergeCell ref="C983:D983"/>
    <mergeCell ref="H983:I983"/>
    <mergeCell ref="M983:N983"/>
    <mergeCell ref="C984:D984"/>
    <mergeCell ref="H984:I984"/>
    <mergeCell ref="M984:N984"/>
    <mergeCell ref="C993:D993"/>
    <mergeCell ref="H993:I993"/>
    <mergeCell ref="M993:N993"/>
    <mergeCell ref="C994:D994"/>
    <mergeCell ref="H994:I994"/>
    <mergeCell ref="M994:N994"/>
    <mergeCell ref="C991:D991"/>
    <mergeCell ref="H991:I991"/>
    <mergeCell ref="M991:N991"/>
    <mergeCell ref="C992:D992"/>
    <mergeCell ref="H992:I992"/>
    <mergeCell ref="M992:N992"/>
    <mergeCell ref="C989:D989"/>
    <mergeCell ref="H989:I989"/>
    <mergeCell ref="M989:N989"/>
    <mergeCell ref="C990:D990"/>
    <mergeCell ref="H990:I990"/>
    <mergeCell ref="M990:N990"/>
    <mergeCell ref="C999:D999"/>
    <mergeCell ref="H999:I999"/>
    <mergeCell ref="M999:N999"/>
    <mergeCell ref="C1000:D1000"/>
    <mergeCell ref="H1000:I1000"/>
    <mergeCell ref="M1000:N1000"/>
    <mergeCell ref="C997:D997"/>
    <mergeCell ref="H997:I997"/>
    <mergeCell ref="M997:N997"/>
    <mergeCell ref="C998:D998"/>
    <mergeCell ref="H998:I998"/>
    <mergeCell ref="M998:N998"/>
    <mergeCell ref="C995:D995"/>
    <mergeCell ref="H995:I995"/>
    <mergeCell ref="M995:N995"/>
    <mergeCell ref="C996:D996"/>
    <mergeCell ref="H996:I996"/>
    <mergeCell ref="M996:N996"/>
    <mergeCell ref="C1005:D1005"/>
    <mergeCell ref="H1005:I1005"/>
    <mergeCell ref="M1005:N1005"/>
    <mergeCell ref="C1006:D1006"/>
    <mergeCell ref="H1006:I1006"/>
    <mergeCell ref="M1006:N1006"/>
    <mergeCell ref="C1003:D1003"/>
    <mergeCell ref="H1003:I1003"/>
    <mergeCell ref="M1003:N1003"/>
    <mergeCell ref="C1004:D1004"/>
    <mergeCell ref="H1004:I1004"/>
    <mergeCell ref="M1004:N1004"/>
    <mergeCell ref="C1001:D1001"/>
    <mergeCell ref="H1001:I1001"/>
    <mergeCell ref="M1001:N1001"/>
    <mergeCell ref="C1002:D1002"/>
    <mergeCell ref="H1002:I1002"/>
    <mergeCell ref="M1002:N1002"/>
    <mergeCell ref="C1011:D1011"/>
    <mergeCell ref="H1011:I1011"/>
    <mergeCell ref="M1011:N1011"/>
    <mergeCell ref="C1012:D1012"/>
    <mergeCell ref="H1012:I1012"/>
    <mergeCell ref="M1012:N1012"/>
    <mergeCell ref="C1009:D1009"/>
    <mergeCell ref="H1009:I1009"/>
    <mergeCell ref="M1009:N1009"/>
    <mergeCell ref="C1010:D1010"/>
    <mergeCell ref="H1010:I1010"/>
    <mergeCell ref="M1010:N1010"/>
    <mergeCell ref="C1007:D1007"/>
    <mergeCell ref="H1007:I1007"/>
    <mergeCell ref="M1007:N1007"/>
    <mergeCell ref="C1008:D1008"/>
    <mergeCell ref="H1008:I1008"/>
    <mergeCell ref="M1008:N1008"/>
    <mergeCell ref="C1017:D1017"/>
    <mergeCell ref="H1017:I1017"/>
    <mergeCell ref="M1017:N1017"/>
    <mergeCell ref="C1018:D1018"/>
    <mergeCell ref="H1018:I1018"/>
    <mergeCell ref="M1018:N1018"/>
    <mergeCell ref="C1015:D1015"/>
    <mergeCell ref="H1015:I1015"/>
    <mergeCell ref="M1015:N1015"/>
    <mergeCell ref="C1016:D1016"/>
    <mergeCell ref="H1016:I1016"/>
    <mergeCell ref="M1016:N1016"/>
    <mergeCell ref="C1013:D1013"/>
    <mergeCell ref="H1013:I1013"/>
    <mergeCell ref="M1013:N1013"/>
    <mergeCell ref="C1014:D1014"/>
    <mergeCell ref="H1014:I1014"/>
    <mergeCell ref="M1014:N1014"/>
    <mergeCell ref="C1023:D1023"/>
    <mergeCell ref="H1023:I1023"/>
    <mergeCell ref="M1023:N1023"/>
    <mergeCell ref="C1024:D1024"/>
    <mergeCell ref="H1024:I1024"/>
    <mergeCell ref="M1024:N1024"/>
    <mergeCell ref="C1021:D1021"/>
    <mergeCell ref="H1021:I1021"/>
    <mergeCell ref="M1021:N1021"/>
    <mergeCell ref="C1022:D1022"/>
    <mergeCell ref="H1022:I1022"/>
    <mergeCell ref="M1022:N1022"/>
    <mergeCell ref="C1019:D1019"/>
    <mergeCell ref="H1019:I1019"/>
    <mergeCell ref="M1019:N1019"/>
    <mergeCell ref="C1020:D1020"/>
    <mergeCell ref="H1020:I1020"/>
    <mergeCell ref="M1020:N1020"/>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59074"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59075"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59076"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59077"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59078"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59079"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59080"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59081"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59082"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59083"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9084"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59085"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59086"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59087"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59088"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59089"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59090"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59091"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59092"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59093"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59094"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59095"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59096"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59097"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59098"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59099"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59100"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59101"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59102"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59103"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59104"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9105"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9106"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9107"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9108"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9109"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9110"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9111"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9112"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9113"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9114"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9115"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9116"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59117"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59118"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59119"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59120"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59121"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59122"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59123"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59124"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9125"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9126"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9127"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9128"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9129"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9130"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9131"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9132"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9133"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9134"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9135"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9136"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9137"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9138"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9139"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9140"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9141"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9142"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9143"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9144"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9145"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9146"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CJ313"/>
  <sheetViews>
    <sheetView workbookViewId="0"/>
  </sheetViews>
  <sheetFormatPr defaultRowHeight="12.75" x14ac:dyDescent="0.2"/>
  <sheetData>
    <row r="1">
      <c r="A1" t="s">
        <v>683</v>
      </c>
      <c r="B1" t="s">
        <v>685</v>
      </c>
      <c r="C1" t="s">
        <v>686</v>
      </c>
      <c r="D1" t="s">
        <v>691</v>
      </c>
      <c r="E1" t="s">
        <v>692</v>
      </c>
      <c r="F1" t="s">
        <v>693</v>
      </c>
      <c r="G1" t="s">
        <v>694</v>
      </c>
      <c r="H1" t="s">
        <v>725</v>
      </c>
      <c r="I1" t="s">
        <v>726</v>
      </c>
      <c r="J1" t="s">
        <v>727</v>
      </c>
      <c r="K1" t="s">
        <v>728</v>
      </c>
      <c r="L1" t="s">
        <v>729</v>
      </c>
      <c r="M1" t="s">
        <v>730</v>
      </c>
      <c r="N1" t="s">
        <v>731</v>
      </c>
      <c r="O1" t="s">
        <v>732</v>
      </c>
      <c r="P1" t="s">
        <v>733</v>
      </c>
      <c r="Q1" t="s">
        <v>734</v>
      </c>
      <c r="R1" t="s">
        <v>735</v>
      </c>
      <c r="S1" t="s">
        <v>736</v>
      </c>
      <c r="T1" t="s">
        <v>737</v>
      </c>
      <c r="U1" t="s">
        <v>738</v>
      </c>
      <c r="V1" t="s">
        <v>739</v>
      </c>
      <c r="W1" t="s">
        <v>740</v>
      </c>
      <c r="X1" t="s">
        <v>741</v>
      </c>
      <c r="Y1" t="s">
        <v>742</v>
      </c>
      <c r="Z1" t="s">
        <v>743</v>
      </c>
      <c r="AA1" t="s">
        <v>744</v>
      </c>
      <c r="AB1" t="s">
        <v>745</v>
      </c>
      <c r="AC1" t="s">
        <v>746</v>
      </c>
      <c r="AD1" t="s">
        <v>747</v>
      </c>
      <c r="AE1" t="s">
        <v>748</v>
      </c>
      <c r="AF1" t="s">
        <v>749</v>
      </c>
      <c r="AG1" t="s">
        <v>750</v>
      </c>
      <c r="AH1" t="s">
        <v>751</v>
      </c>
      <c r="AI1" t="s">
        <v>752</v>
      </c>
      <c r="AJ1" t="s">
        <v>753</v>
      </c>
      <c r="AK1" t="s">
        <v>754</v>
      </c>
      <c r="AL1" t="s">
        <v>755</v>
      </c>
      <c r="AM1" t="s">
        <v>756</v>
      </c>
      <c r="AN1" t="s">
        <v>757</v>
      </c>
      <c r="AO1" t="s">
        <v>758</v>
      </c>
      <c r="AP1" t="s">
        <v>759</v>
      </c>
      <c r="AQ1" t="s">
        <v>760</v>
      </c>
      <c r="AR1" t="s">
        <v>761</v>
      </c>
      <c r="AS1" t="s">
        <v>762</v>
      </c>
      <c r="AT1" t="s">
        <v>763</v>
      </c>
      <c r="AU1" t="s">
        <v>764</v>
      </c>
      <c r="AV1" t="s">
        <v>765</v>
      </c>
      <c r="AW1" t="s">
        <v>766</v>
      </c>
      <c r="AX1" t="s">
        <v>767</v>
      </c>
      <c r="AY1" t="s">
        <v>768</v>
      </c>
      <c r="AZ1" t="s">
        <v>769</v>
      </c>
      <c r="BA1" t="s">
        <v>770</v>
      </c>
      <c r="BB1" t="s">
        <v>771</v>
      </c>
      <c r="BC1" t="s">
        <v>772</v>
      </c>
      <c r="BD1" t="s">
        <v>773</v>
      </c>
      <c r="BE1" t="s">
        <v>774</v>
      </c>
      <c r="BF1" t="s">
        <v>775</v>
      </c>
      <c r="BG1" t="s">
        <v>776</v>
      </c>
      <c r="BH1" t="s">
        <v>777</v>
      </c>
      <c r="BI1" t="s">
        <v>778</v>
      </c>
      <c r="BJ1" t="s">
        <v>779</v>
      </c>
      <c r="BK1" t="s">
        <v>780</v>
      </c>
      <c r="BL1" t="s">
        <v>781</v>
      </c>
      <c r="BM1" t="s">
        <v>782</v>
      </c>
      <c r="BN1" t="s">
        <v>783</v>
      </c>
      <c r="BO1" t="s">
        <v>784</v>
      </c>
      <c r="BP1" t="s">
        <v>785</v>
      </c>
      <c r="BQ1" t="s">
        <v>786</v>
      </c>
      <c r="BR1" t="s">
        <v>787</v>
      </c>
      <c r="BS1" t="s">
        <v>788</v>
      </c>
      <c r="BT1" t="s">
        <v>789</v>
      </c>
      <c r="BU1" t="s">
        <v>790</v>
      </c>
      <c r="BV1" t="s">
        <v>791</v>
      </c>
      <c r="BW1" t="s">
        <v>792</v>
      </c>
      <c r="BX1" t="s">
        <v>793</v>
      </c>
      <c r="BY1" t="s">
        <v>794</v>
      </c>
      <c r="BZ1" t="s">
        <v>795</v>
      </c>
      <c r="CA1" t="s">
        <v>796</v>
      </c>
      <c r="CB1" t="s">
        <v>797</v>
      </c>
      <c r="CC1" t="s">
        <v>798</v>
      </c>
      <c r="CD1" t="s">
        <v>799</v>
      </c>
      <c r="CE1" t="s">
        <v>800</v>
      </c>
      <c r="CF1" t="s">
        <v>801</v>
      </c>
      <c r="CG1" t="s">
        <v>802</v>
      </c>
      <c r="CH1" t="s">
        <v>803</v>
      </c>
      <c r="CI1" t="s">
        <v>804</v>
      </c>
      <c r="CJ1" t="s">
        <v>805</v>
      </c>
    </row>
    <row r="2">
      <c r="A2" t="s">
        <v>684</v>
      </c>
      <c r="B2">
        <v>2000</v>
      </c>
      <c r="C2" t="s">
        <v>687</v>
      </c>
      <c r="D2">
        <v>16</v>
      </c>
      <c r="E2" t="s">
        <v>13</v>
      </c>
      <c r="F2" t="s">
        <v>14</v>
      </c>
      <c r="G2" t="s">
        <v>695</v>
      </c>
      <c r="H2">
        <v>56.105620784748943</v>
      </c>
      <c r="I2">
        <v>57.812716561229713</v>
      </c>
      <c r="J2">
        <v>62.324859247573002</v>
      </c>
      <c r="K2">
        <v>78.218384248877143</v>
      </c>
      <c r="L2">
        <v>90.572627171620951</v>
      </c>
      <c r="M2">
        <v>77.225578210550665</v>
      </c>
      <c r="N2">
        <v>87.027816456643578</v>
      </c>
      <c r="O2">
        <v>87.507122760229521</v>
      </c>
      <c r="P2">
        <v>93.399241122522525</v>
      </c>
      <c r="Q2">
        <v>96.372483719839209</v>
      </c>
      <c r="R2">
        <v>50.362966713358439</v>
      </c>
      <c r="S2">
        <v>56.772582801401661</v>
      </c>
      <c r="T2">
        <v>55.729961064186739</v>
      </c>
      <c r="U2">
        <v>54.274888145128088</v>
      </c>
      <c r="V2">
        <v>62.280960884714489</v>
      </c>
      <c r="W2" t="s">
        <v>157</v>
      </c>
      <c r="X2" t="s">
        <v>158</v>
      </c>
      <c r="Y2" t="s">
        <v>159</v>
      </c>
      <c r="Z2" t="s">
        <v>160</v>
      </c>
      <c r="AA2" t="s">
        <v>161</v>
      </c>
      <c r="AB2" t="s">
        <v>162</v>
      </c>
      <c r="AC2" t="s">
        <v>163</v>
      </c>
      <c r="AD2" t="s">
        <v>164</v>
      </c>
      <c r="AE2" t="s">
        <v>165</v>
      </c>
      <c r="AF2" t="s">
        <v>166</v>
      </c>
      <c r="AG2" t="s">
        <v>167</v>
      </c>
      <c r="AH2" t="s">
        <v>168</v>
      </c>
      <c r="AI2" t="s">
        <v>169</v>
      </c>
      <c r="AJ2" t="s">
        <v>170</v>
      </c>
      <c r="AK2" t="s">
        <v>171</v>
      </c>
      <c r="AL2" t="s">
        <v>172</v>
      </c>
      <c r="AM2" t="s">
        <v>173</v>
      </c>
      <c r="AN2">
        <v>68.425939963391471</v>
      </c>
      <c r="AO2">
        <v>98.191759230106982</v>
      </c>
      <c r="AP2">
        <v>36.819916216003307</v>
      </c>
      <c r="AQ2">
        <v>62.614186450006493</v>
      </c>
      <c r="AR2">
        <v>70.759529390622191</v>
      </c>
      <c r="AS2">
        <v>57.37176637411897</v>
      </c>
      <c r="AT2">
        <v>68.634602851965738</v>
      </c>
      <c r="AU2">
        <v>60.106336121549312</v>
      </c>
      <c r="AV2">
        <v>51.389394034988122</v>
      </c>
      <c r="AW2">
        <v>69.209438180822048</v>
      </c>
      <c r="AX2">
        <v>65.514464077326323</v>
      </c>
      <c r="AY2">
        <v>67.898543150275117</v>
      </c>
      <c r="AZ2">
        <v>45.014448918548219</v>
      </c>
      <c r="BA2">
        <v>84.844176381614972</v>
      </c>
      <c r="BB2">
        <v>74.794340763021765</v>
      </c>
      <c r="BC2">
        <v>55.915293834134729</v>
      </c>
      <c r="BD2">
        <v>43.569143506233303</v>
      </c>
      <c r="BE2"/>
      <c r="BF2"/>
      <c r="BG2"/>
      <c r="BH2"/>
      <c r="BI2"/>
      <c r="BJ2"/>
      <c r="BK2"/>
      <c r="BL2"/>
      <c r="BM2"/>
      <c r="BN2"/>
      <c r="BO2"/>
      <c r="BP2"/>
      <c r="BQ2"/>
      <c r="BR2"/>
      <c r="BS2"/>
      <c r="BT2"/>
      <c r="BU2"/>
      <c r="BV2"/>
      <c r="BW2"/>
      <c r="BX2"/>
      <c r="BY2"/>
      <c r="BZ2"/>
      <c r="CA2"/>
      <c r="CB2"/>
      <c r="CC2"/>
      <c r="CD2"/>
      <c r="CE2"/>
      <c r="CF2"/>
      <c r="CG2"/>
      <c r="CH2"/>
      <c r="CI2"/>
      <c r="CJ2"/>
    </row>
    <row r="3">
      <c r="A3" t="s">
        <v>684</v>
      </c>
      <c r="B3">
        <v>2000</v>
      </c>
      <c r="C3" t="s">
        <v>687</v>
      </c>
      <c r="D3">
        <v>17</v>
      </c>
      <c r="E3" t="s">
        <v>13</v>
      </c>
      <c r="F3" t="s">
        <v>52</v>
      </c>
      <c r="G3" t="s">
        <v>206</v>
      </c>
      <c r="H3">
        <v>43.894379215251057</v>
      </c>
      <c r="I3">
        <v>42.187283438770287</v>
      </c>
      <c r="J3">
        <v>37.675140752426998</v>
      </c>
      <c r="K3">
        <v>21.78161575112286</v>
      </c>
      <c r="L3">
        <v>9.4273728283790597</v>
      </c>
      <c r="M3">
        <v>22.77442178944932</v>
      </c>
      <c r="N3">
        <v>12.972183543356421</v>
      </c>
      <c r="O3">
        <v>12.492877239770481</v>
      </c>
      <c r="P3">
        <v>6.600758877477471</v>
      </c>
      <c r="Q3">
        <v>3.6275162801607892</v>
      </c>
      <c r="R3">
        <v>49.637033286641568</v>
      </c>
      <c r="S3">
        <v>43.227417198598339</v>
      </c>
      <c r="T3">
        <v>44.270038935813261</v>
      </c>
      <c r="U3">
        <v>45.725111854871912</v>
      </c>
      <c r="V3">
        <v>37.719039115285497</v>
      </c>
      <c r="W3" t="s">
        <v>157</v>
      </c>
      <c r="X3" t="s">
        <v>158</v>
      </c>
      <c r="Y3" t="s">
        <v>159</v>
      </c>
      <c r="Z3" t="s">
        <v>160</v>
      </c>
      <c r="AA3" t="s">
        <v>161</v>
      </c>
      <c r="AB3" t="s">
        <v>162</v>
      </c>
      <c r="AC3" t="s">
        <v>163</v>
      </c>
      <c r="AD3" t="s">
        <v>164</v>
      </c>
      <c r="AE3" t="s">
        <v>165</v>
      </c>
      <c r="AF3" t="s">
        <v>166</v>
      </c>
      <c r="AG3" t="s">
        <v>167</v>
      </c>
      <c r="AH3" t="s">
        <v>168</v>
      </c>
      <c r="AI3" t="s">
        <v>169</v>
      </c>
      <c r="AJ3" t="s">
        <v>170</v>
      </c>
      <c r="AK3" t="s">
        <v>171</v>
      </c>
      <c r="AL3" t="s">
        <v>172</v>
      </c>
      <c r="AM3" t="s">
        <v>173</v>
      </c>
      <c r="AN3">
        <v>31.574060036608529</v>
      </c>
      <c r="AO3">
        <v>1.808240769893021</v>
      </c>
      <c r="AP3">
        <v>63.180083783996693</v>
      </c>
      <c r="AQ3">
        <v>37.385813549993507</v>
      </c>
      <c r="AR3">
        <v>29.240470609377819</v>
      </c>
      <c r="AS3">
        <v>42.628233625881037</v>
      </c>
      <c r="AT3">
        <v>31.365397148034269</v>
      </c>
      <c r="AU3">
        <v>39.893663878450702</v>
      </c>
      <c r="AV3">
        <v>48.610605965011878</v>
      </c>
      <c r="AW3">
        <v>30.790561819177949</v>
      </c>
      <c r="AX3">
        <v>34.485535922673662</v>
      </c>
      <c r="AY3">
        <v>32.101456849724883</v>
      </c>
      <c r="AZ3">
        <v>54.985551081451788</v>
      </c>
      <c r="BA3">
        <v>15.155823618385041</v>
      </c>
      <c r="BB3">
        <v>25.205659236978249</v>
      </c>
      <c r="BC3">
        <v>44.084706165865271</v>
      </c>
      <c r="BD3">
        <v>56.430856493766697</v>
      </c>
      <c r="BE3"/>
      <c r="BF3"/>
      <c r="BG3"/>
      <c r="BH3"/>
      <c r="BI3"/>
      <c r="BJ3"/>
      <c r="BK3"/>
      <c r="BL3"/>
      <c r="BM3"/>
      <c r="BN3"/>
      <c r="BO3"/>
      <c r="BP3"/>
      <c r="BQ3"/>
      <c r="BR3"/>
      <c r="BS3"/>
      <c r="BT3"/>
      <c r="BU3"/>
      <c r="BV3"/>
      <c r="BW3"/>
      <c r="BX3"/>
      <c r="BY3"/>
      <c r="BZ3"/>
      <c r="CA3"/>
      <c r="CB3"/>
      <c r="CC3"/>
      <c r="CD3"/>
      <c r="CE3"/>
      <c r="CF3"/>
      <c r="CG3"/>
      <c r="CH3"/>
      <c r="CI3"/>
      <c r="CJ3"/>
    </row>
    <row r="4">
      <c r="A4" t="s">
        <v>684</v>
      </c>
      <c r="B4">
        <v>2000</v>
      </c>
      <c r="C4" t="s">
        <v>687</v>
      </c>
      <c r="D4">
        <v>18</v>
      </c>
      <c r="E4" t="s">
        <v>61</v>
      </c>
      <c r="F4" t="s">
        <v>15</v>
      </c>
      <c r="G4" t="s">
        <v>696</v>
      </c>
      <c r="H4">
        <v>48.968079179447493</v>
      </c>
      <c r="I4">
        <v>50.104648307408063</v>
      </c>
      <c r="J4">
        <v>54.567036380105137</v>
      </c>
      <c r="K4">
        <v>69.277765267364174</v>
      </c>
      <c r="L4">
        <v>82.818082352452535</v>
      </c>
      <c r="M4">
        <v>68.389288904601713</v>
      </c>
      <c r="N4">
        <v>80.249050012944522</v>
      </c>
      <c r="O4">
        <v>80.61030696668648</v>
      </c>
      <c r="P4">
        <v>87.534345812472708</v>
      </c>
      <c r="Q4">
        <v>89.386950290170091</v>
      </c>
      <c r="R4">
        <v>44.075471977336498</v>
      </c>
      <c r="S4">
        <v>49.414956890455933</v>
      </c>
      <c r="T4">
        <v>47.944557575264781</v>
      </c>
      <c r="U4">
        <v>45.627095789479078</v>
      </c>
      <c r="V4">
        <v>50.372875268313962</v>
      </c>
      <c r="W4" t="s">
        <v>157</v>
      </c>
      <c r="X4" t="s">
        <v>158</v>
      </c>
      <c r="Y4" t="s">
        <v>159</v>
      </c>
      <c r="Z4" t="s">
        <v>160</v>
      </c>
      <c r="AA4" t="s">
        <v>161</v>
      </c>
      <c r="AB4" t="s">
        <v>162</v>
      </c>
      <c r="AC4" t="s">
        <v>163</v>
      </c>
      <c r="AD4" t="s">
        <v>164</v>
      </c>
      <c r="AE4" t="s">
        <v>165</v>
      </c>
      <c r="AF4" t="s">
        <v>166</v>
      </c>
      <c r="AG4" t="s">
        <v>167</v>
      </c>
      <c r="AH4" t="s">
        <v>168</v>
      </c>
      <c r="AI4" t="s">
        <v>169</v>
      </c>
      <c r="AJ4" t="s">
        <v>170</v>
      </c>
      <c r="AK4" t="s">
        <v>171</v>
      </c>
      <c r="AL4" t="s">
        <v>172</v>
      </c>
      <c r="AM4" t="s">
        <v>173</v>
      </c>
      <c r="AN4">
        <v>56.258938193602319</v>
      </c>
      <c r="AO4">
        <v>94.660375880618773</v>
      </c>
      <c r="AP4">
        <v>28.73604946250839</v>
      </c>
      <c r="AQ4">
        <v>49.029645146621618</v>
      </c>
      <c r="AR4">
        <v>68.865905394667791</v>
      </c>
      <c r="AS4">
        <v>46.945667858444239</v>
      </c>
      <c r="AT4">
        <v>63.038094063270172</v>
      </c>
      <c r="AU4">
        <v>49.280047943460232</v>
      </c>
      <c r="AV4">
        <v>41.556129352615329</v>
      </c>
      <c r="AW4">
        <v>52.841808451267113</v>
      </c>
      <c r="AX4">
        <v>57.693526417276132</v>
      </c>
      <c r="AY4">
        <v>59.998221445459812</v>
      </c>
      <c r="AZ4">
        <v>38.366522899704222</v>
      </c>
      <c r="BA4">
        <v>74.630413866529622</v>
      </c>
      <c r="BB4">
        <v>66.827458747356545</v>
      </c>
      <c r="BC4">
        <v>48.043173330515501</v>
      </c>
      <c r="BD4">
        <v>37.284282266349898</v>
      </c>
      <c r="BE4"/>
      <c r="BF4"/>
      <c r="BG4"/>
      <c r="BH4"/>
      <c r="BI4"/>
      <c r="BJ4"/>
      <c r="BK4"/>
      <c r="BL4"/>
      <c r="BM4"/>
      <c r="BN4"/>
      <c r="BO4"/>
      <c r="BP4"/>
      <c r="BQ4"/>
      <c r="BR4"/>
      <c r="BS4"/>
      <c r="BT4"/>
      <c r="BU4"/>
      <c r="BV4"/>
      <c r="BW4"/>
      <c r="BX4"/>
      <c r="BY4"/>
      <c r="BZ4"/>
      <c r="CA4"/>
      <c r="CB4"/>
      <c r="CC4"/>
      <c r="CD4"/>
      <c r="CE4"/>
      <c r="CF4"/>
      <c r="CG4"/>
      <c r="CH4"/>
      <c r="CI4"/>
      <c r="CJ4"/>
    </row>
    <row r="5">
      <c r="A5" t="s">
        <v>684</v>
      </c>
      <c r="B5">
        <v>2000</v>
      </c>
      <c r="C5" t="s">
        <v>687</v>
      </c>
      <c r="D5">
        <v>19</v>
      </c>
      <c r="E5" t="s">
        <v>61</v>
      </c>
      <c r="F5" t="s">
        <v>16</v>
      </c>
      <c r="G5" t="s">
        <v>697</v>
      </c>
      <c r="H5">
        <v>7.1375416053014433</v>
      </c>
      <c r="I5">
        <v>7.7080682538216472</v>
      </c>
      <c r="J5">
        <v>7.7578228674678602</v>
      </c>
      <c r="K5">
        <v>8.9406189815129729</v>
      </c>
      <c r="L5">
        <v>7.7545448191684274</v>
      </c>
      <c r="M5">
        <v>8.8362893059489505</v>
      </c>
      <c r="N5">
        <v>6.7787664436990553</v>
      </c>
      <c r="O5">
        <v>6.8968157935430314</v>
      </c>
      <c r="P5">
        <v>5.8648953100498113</v>
      </c>
      <c r="Q5">
        <v>6.9855334296691032</v>
      </c>
      <c r="R5">
        <v>6.28749473602194</v>
      </c>
      <c r="S5">
        <v>7.3576259109457309</v>
      </c>
      <c r="T5">
        <v>7.7854034889219568</v>
      </c>
      <c r="U5">
        <v>8.6477923556490062</v>
      </c>
      <c r="V5">
        <v>11.90808561640053</v>
      </c>
      <c r="W5" t="s">
        <v>157</v>
      </c>
      <c r="X5" t="s">
        <v>158</v>
      </c>
      <c r="Y5" t="s">
        <v>159</v>
      </c>
      <c r="Z5" t="s">
        <v>160</v>
      </c>
      <c r="AA5" t="s">
        <v>161</v>
      </c>
      <c r="AB5" t="s">
        <v>162</v>
      </c>
      <c r="AC5" t="s">
        <v>163</v>
      </c>
      <c r="AD5" t="s">
        <v>164</v>
      </c>
      <c r="AE5" t="s">
        <v>165</v>
      </c>
      <c r="AF5" t="s">
        <v>166</v>
      </c>
      <c r="AG5" t="s">
        <v>167</v>
      </c>
      <c r="AH5" t="s">
        <v>168</v>
      </c>
      <c r="AI5" t="s">
        <v>169</v>
      </c>
      <c r="AJ5" t="s">
        <v>170</v>
      </c>
      <c r="AK5" t="s">
        <v>171</v>
      </c>
      <c r="AL5" t="s">
        <v>172</v>
      </c>
      <c r="AM5" t="s">
        <v>173</v>
      </c>
      <c r="AN5">
        <v>12.167001769789151</v>
      </c>
      <c r="AO5">
        <v>3.5313833494881952</v>
      </c>
      <c r="AP5">
        <v>8.0838667534949256</v>
      </c>
      <c r="AQ5">
        <v>13.584541303384871</v>
      </c>
      <c r="AR5">
        <v>1.8936239959543959</v>
      </c>
      <c r="AS5">
        <v>10.42609851567472</v>
      </c>
      <c r="AT5">
        <v>5.5965087886955676</v>
      </c>
      <c r="AU5">
        <v>10.826288178089079</v>
      </c>
      <c r="AV5">
        <v>9.833264682372798</v>
      </c>
      <c r="AW5">
        <v>16.367629729554942</v>
      </c>
      <c r="AX5">
        <v>7.8209376600502019</v>
      </c>
      <c r="AY5">
        <v>7.9003217048153136</v>
      </c>
      <c r="AZ5">
        <v>6.6479260188439948</v>
      </c>
      <c r="BA5">
        <v>10.213762515085349</v>
      </c>
      <c r="BB5">
        <v>7.9668820156652238</v>
      </c>
      <c r="BC5">
        <v>7.8721205036192297</v>
      </c>
      <c r="BD5">
        <v>6.2848612398833987</v>
      </c>
      <c r="BE5"/>
      <c r="BF5"/>
      <c r="BG5"/>
      <c r="BH5"/>
      <c r="BI5"/>
      <c r="BJ5"/>
      <c r="BK5"/>
      <c r="BL5"/>
      <c r="BM5"/>
      <c r="BN5"/>
      <c r="BO5"/>
      <c r="BP5"/>
      <c r="BQ5"/>
      <c r="BR5"/>
      <c r="BS5"/>
      <c r="BT5"/>
      <c r="BU5"/>
      <c r="BV5"/>
      <c r="BW5"/>
      <c r="BX5"/>
      <c r="BY5"/>
      <c r="BZ5"/>
      <c r="CA5"/>
      <c r="CB5"/>
      <c r="CC5"/>
      <c r="CD5"/>
      <c r="CE5"/>
      <c r="CF5"/>
      <c r="CG5"/>
      <c r="CH5"/>
      <c r="CI5"/>
      <c r="CJ5"/>
    </row>
    <row r="6">
      <c r="A6" t="s">
        <v>684</v>
      </c>
      <c r="B6">
        <v>2000</v>
      </c>
      <c r="C6" t="s">
        <v>687</v>
      </c>
      <c r="D6">
        <v>20</v>
      </c>
      <c r="E6" t="s">
        <v>61</v>
      </c>
      <c r="F6" t="s">
        <v>22</v>
      </c>
      <c r="G6" t="s">
        <v>698</v>
      </c>
      <c r="H6">
        <v>33.794987858219613</v>
      </c>
      <c r="I6">
        <v>31.38019040512652</v>
      </c>
      <c r="J6">
        <v>26.27782461324389</v>
      </c>
      <c r="K6">
        <v>14.475512949956631</v>
      </c>
      <c r="L6">
        <v>7.9657951567630416</v>
      </c>
      <c r="M6">
        <v>20.760101744737959</v>
      </c>
      <c r="N6">
        <v>10.34676267384445</v>
      </c>
      <c r="O6">
        <v>10.29885997109781</v>
      </c>
      <c r="P6">
        <v>6.6007588774774808</v>
      </c>
      <c r="Q6">
        <v>3.4110727704962751</v>
      </c>
      <c r="R6">
        <v>36.468455044967797</v>
      </c>
      <c r="S6">
        <v>32.890153474696447</v>
      </c>
      <c r="T6">
        <v>32.620754989229091</v>
      </c>
      <c r="U6">
        <v>30.706420722549112</v>
      </c>
      <c r="V6">
        <v>23.67024348824787</v>
      </c>
      <c r="W6" t="s">
        <v>157</v>
      </c>
      <c r="X6" t="s">
        <v>158</v>
      </c>
      <c r="Y6" t="s">
        <v>159</v>
      </c>
      <c r="Z6" t="s">
        <v>160</v>
      </c>
      <c r="AA6" t="s">
        <v>161</v>
      </c>
      <c r="AB6" t="s">
        <v>162</v>
      </c>
      <c r="AC6" t="s">
        <v>163</v>
      </c>
      <c r="AD6" t="s">
        <v>164</v>
      </c>
      <c r="AE6" t="s">
        <v>165</v>
      </c>
      <c r="AF6" t="s">
        <v>166</v>
      </c>
      <c r="AG6" t="s">
        <v>167</v>
      </c>
      <c r="AH6" t="s">
        <v>168</v>
      </c>
      <c r="AI6" t="s">
        <v>169</v>
      </c>
      <c r="AJ6" t="s">
        <v>170</v>
      </c>
      <c r="AK6" t="s">
        <v>171</v>
      </c>
      <c r="AL6" t="s">
        <v>172</v>
      </c>
      <c r="AM6" t="s">
        <v>173</v>
      </c>
      <c r="AN6">
        <v>27.176885371075929</v>
      </c>
      <c r="AO6">
        <v>1.6894463273556659</v>
      </c>
      <c r="AP6">
        <v>52.098838736678758</v>
      </c>
      <c r="AQ6">
        <v>20.747920286423149</v>
      </c>
      <c r="AR6">
        <v>20.598685722863351</v>
      </c>
      <c r="AS6">
        <v>36.040972666226928</v>
      </c>
      <c r="AT6">
        <v>23.800364246818809</v>
      </c>
      <c r="AU6">
        <v>14.633434077042271</v>
      </c>
      <c r="AV6">
        <v>41.445926882664118</v>
      </c>
      <c r="AW6">
        <v>28.318407067630989</v>
      </c>
      <c r="AX6">
        <v>29.148402121194231</v>
      </c>
      <c r="AY6">
        <v>23.08379751115223</v>
      </c>
      <c r="AZ6">
        <v>50.623965938491168</v>
      </c>
      <c r="BA6">
        <v>9.6402452708028257</v>
      </c>
      <c r="BB6">
        <v>17.522616784833591</v>
      </c>
      <c r="BC6">
        <v>28.07731741209944</v>
      </c>
      <c r="BD6">
        <v>54.62487450047437</v>
      </c>
      <c r="BE6"/>
      <c r="BF6"/>
      <c r="BG6"/>
      <c r="BH6"/>
      <c r="BI6"/>
      <c r="BJ6"/>
      <c r="BK6"/>
      <c r="BL6"/>
      <c r="BM6"/>
      <c r="BN6"/>
      <c r="BO6"/>
      <c r="BP6"/>
      <c r="BQ6"/>
      <c r="BR6"/>
      <c r="BS6"/>
      <c r="BT6"/>
      <c r="BU6"/>
      <c r="BV6"/>
      <c r="BW6"/>
      <c r="BX6"/>
      <c r="BY6"/>
      <c r="BZ6"/>
      <c r="CA6"/>
      <c r="CB6"/>
      <c r="CC6"/>
      <c r="CD6"/>
      <c r="CE6"/>
      <c r="CF6"/>
      <c r="CG6"/>
      <c r="CH6"/>
      <c r="CI6"/>
      <c r="CJ6"/>
    </row>
    <row r="7">
      <c r="A7" t="s">
        <v>684</v>
      </c>
      <c r="B7">
        <v>2000</v>
      </c>
      <c r="C7" t="s">
        <v>687</v>
      </c>
      <c r="D7">
        <v>21</v>
      </c>
      <c r="E7" t="s">
        <v>61</v>
      </c>
      <c r="F7" t="s">
        <v>17</v>
      </c>
      <c r="G7" t="s">
        <v>699</v>
      </c>
      <c r="H7">
        <v>10.09939135703145</v>
      </c>
      <c r="I7">
        <v>10.80709303364377</v>
      </c>
      <c r="J7">
        <v>11.397316139183109</v>
      </c>
      <c r="K7">
        <v>7.3061028011662259</v>
      </c>
      <c r="L7">
        <v>1.4615776716159961</v>
      </c>
      <c r="M7">
        <v>2.014320044711372</v>
      </c>
      <c r="N7">
        <v>2.625420869511971</v>
      </c>
      <c r="O7">
        <v>2.194017268672682</v>
      </c>
      <c r="P7">
        <v>0</v>
      </c>
      <c r="Q7">
        <v>0.21644350966453119</v>
      </c>
      <c r="R7">
        <v>13.16857824167376</v>
      </c>
      <c r="S7">
        <v>10.33726372390189</v>
      </c>
      <c r="T7">
        <v>11.64928394658417</v>
      </c>
      <c r="U7">
        <v>15.0186911323228</v>
      </c>
      <c r="V7">
        <v>14.04879562703764</v>
      </c>
      <c r="W7" t="s">
        <v>157</v>
      </c>
      <c r="X7" t="s">
        <v>158</v>
      </c>
      <c r="Y7" t="s">
        <v>159</v>
      </c>
      <c r="Z7" t="s">
        <v>160</v>
      </c>
      <c r="AA7" t="s">
        <v>161</v>
      </c>
      <c r="AB7" t="s">
        <v>162</v>
      </c>
      <c r="AC7" t="s">
        <v>163</v>
      </c>
      <c r="AD7" t="s">
        <v>164</v>
      </c>
      <c r="AE7" t="s">
        <v>165</v>
      </c>
      <c r="AF7" t="s">
        <v>166</v>
      </c>
      <c r="AG7" t="s">
        <v>167</v>
      </c>
      <c r="AH7" t="s">
        <v>168</v>
      </c>
      <c r="AI7" t="s">
        <v>169</v>
      </c>
      <c r="AJ7" t="s">
        <v>170</v>
      </c>
      <c r="AK7" t="s">
        <v>171</v>
      </c>
      <c r="AL7" t="s">
        <v>172</v>
      </c>
      <c r="AM7" t="s">
        <v>173</v>
      </c>
      <c r="AN7">
        <v>4.3971746655326012</v>
      </c>
      <c r="AO7">
        <v>0.1187944425373663</v>
      </c>
      <c r="AP7">
        <v>11.08124504731793</v>
      </c>
      <c r="AQ7">
        <v>16.637893263570358</v>
      </c>
      <c r="AR7">
        <v>8.6417848865144578</v>
      </c>
      <c r="AS7">
        <v>6.5872609596541079</v>
      </c>
      <c r="AT7">
        <v>7.5650329012154502</v>
      </c>
      <c r="AU7">
        <v>25.260229801408428</v>
      </c>
      <c r="AV7">
        <v>7.1646790823477451</v>
      </c>
      <c r="AW7">
        <v>2.472154751546968</v>
      </c>
      <c r="AX7">
        <v>5.3371338014794452</v>
      </c>
      <c r="AY7">
        <v>9.0176593385726456</v>
      </c>
      <c r="AZ7">
        <v>4.3615851429606067</v>
      </c>
      <c r="BA7">
        <v>5.5155783475822</v>
      </c>
      <c r="BB7">
        <v>7.6830424521446368</v>
      </c>
      <c r="BC7">
        <v>16.007388753765831</v>
      </c>
      <c r="BD7">
        <v>1.8059819932923309</v>
      </c>
      <c r="BE7"/>
      <c r="BF7"/>
      <c r="BG7"/>
      <c r="BH7"/>
      <c r="BI7"/>
      <c r="BJ7"/>
      <c r="BK7"/>
      <c r="BL7"/>
      <c r="BM7"/>
      <c r="BN7"/>
      <c r="BO7"/>
      <c r="BP7"/>
      <c r="BQ7"/>
      <c r="BR7"/>
      <c r="BS7"/>
      <c r="BT7"/>
      <c r="BU7"/>
      <c r="BV7"/>
      <c r="BW7"/>
      <c r="BX7"/>
      <c r="BY7"/>
      <c r="BZ7"/>
      <c r="CA7"/>
      <c r="CB7"/>
      <c r="CC7"/>
      <c r="CD7"/>
      <c r="CE7"/>
      <c r="CF7"/>
      <c r="CG7"/>
      <c r="CH7"/>
      <c r="CI7"/>
      <c r="CJ7"/>
    </row>
    <row r="8">
      <c r="A8" t="s">
        <v>684</v>
      </c>
      <c r="B8">
        <v>2000</v>
      </c>
      <c r="C8" t="s">
        <v>687</v>
      </c>
      <c r="D8">
        <v>22</v>
      </c>
      <c r="E8" t="s">
        <v>55</v>
      </c>
      <c r="F8" t="s">
        <v>50</v>
      </c>
      <c r="G8" t="s">
        <v>206</v>
      </c>
      <c r="H8">
        <v>12.72161595481646</v>
      </c>
      <c r="I8">
        <v>13.3328248736729</v>
      </c>
      <c r="J8">
        <v>12.44739733250173</v>
      </c>
      <c r="K8">
        <v>11.430329413434951</v>
      </c>
      <c r="L8">
        <v>8.5616869702529197</v>
      </c>
      <c r="M8">
        <v>11.44217953520188</v>
      </c>
      <c r="N8">
        <v>7.789195132887393</v>
      </c>
      <c r="O8">
        <v>7.8814336204841089</v>
      </c>
      <c r="P8">
        <v>6.2793821872237201</v>
      </c>
      <c r="Q8">
        <v>7.2484729665954051</v>
      </c>
      <c r="R8">
        <v>12.4843613201091</v>
      </c>
      <c r="S8">
        <v>12.95982241407569</v>
      </c>
      <c r="T8">
        <v>13.9698706768432</v>
      </c>
      <c r="U8">
        <v>15.93332137788158</v>
      </c>
      <c r="V8">
        <v>19.11994524047735</v>
      </c>
      <c r="W8" t="s">
        <v>157</v>
      </c>
      <c r="X8" t="s">
        <v>158</v>
      </c>
      <c r="Y8" t="s">
        <v>159</v>
      </c>
      <c r="Z8" t="s">
        <v>160</v>
      </c>
      <c r="AA8" t="s">
        <v>161</v>
      </c>
      <c r="AB8" t="s">
        <v>162</v>
      </c>
      <c r="AC8" t="s">
        <v>163</v>
      </c>
      <c r="AD8" t="s">
        <v>164</v>
      </c>
      <c r="AE8" t="s">
        <v>165</v>
      </c>
      <c r="AF8" t="s">
        <v>166</v>
      </c>
      <c r="AG8" t="s">
        <v>167</v>
      </c>
      <c r="AH8" t="s">
        <v>168</v>
      </c>
      <c r="AI8" t="s">
        <v>169</v>
      </c>
      <c r="AJ8" t="s">
        <v>170</v>
      </c>
      <c r="AK8" t="s">
        <v>171</v>
      </c>
      <c r="AL8" t="s">
        <v>172</v>
      </c>
      <c r="AM8" t="s">
        <v>173</v>
      </c>
      <c r="AN8">
        <v>17.781270927806929</v>
      </c>
      <c r="AO8">
        <v>3.5964151953043149</v>
      </c>
      <c r="AP8">
        <v>21.95514706245142</v>
      </c>
      <c r="AQ8">
        <v>21.695628536563799</v>
      </c>
      <c r="AR8">
        <v>2.6761398955903171</v>
      </c>
      <c r="AS8">
        <v>18.172873478718699</v>
      </c>
      <c r="AT8">
        <v>8.1540630471285382</v>
      </c>
      <c r="AU8">
        <v>18.011891718363518</v>
      </c>
      <c r="AV8">
        <v>19.134813451347348</v>
      </c>
      <c r="AW8">
        <v>23.649418576107461</v>
      </c>
      <c r="AX8">
        <v>11.93772668401774</v>
      </c>
      <c r="AY8">
        <v>11.635480436347629</v>
      </c>
      <c r="AZ8">
        <v>14.768426979686319</v>
      </c>
      <c r="BA8">
        <v>12.03825996158599</v>
      </c>
      <c r="BB8">
        <v>10.651717675950209</v>
      </c>
      <c r="BC8">
        <v>14.078653555806801</v>
      </c>
      <c r="BD8">
        <v>14.425028205992261</v>
      </c>
      <c r="BE8"/>
      <c r="BF8"/>
      <c r="BG8"/>
      <c r="BH8"/>
      <c r="BI8"/>
      <c r="BJ8"/>
      <c r="BK8"/>
      <c r="BL8"/>
      <c r="BM8"/>
      <c r="BN8"/>
      <c r="BO8"/>
      <c r="BP8"/>
      <c r="BQ8"/>
      <c r="BR8"/>
      <c r="BS8"/>
      <c r="BT8"/>
      <c r="BU8"/>
      <c r="BV8"/>
      <c r="BW8"/>
      <c r="BX8"/>
      <c r="BY8"/>
      <c r="BZ8"/>
      <c r="CA8"/>
      <c r="CB8"/>
      <c r="CC8"/>
      <c r="CD8"/>
      <c r="CE8"/>
      <c r="CF8"/>
      <c r="CG8"/>
      <c r="CH8"/>
      <c r="CI8"/>
      <c r="CJ8"/>
    </row>
    <row r="9">
      <c r="A9" t="s">
        <v>684</v>
      </c>
      <c r="B9">
        <v>2000</v>
      </c>
      <c r="C9" t="s">
        <v>687</v>
      </c>
      <c r="D9">
        <v>23</v>
      </c>
      <c r="E9" t="s">
        <v>55</v>
      </c>
      <c r="F9" t="s">
        <v>49</v>
      </c>
      <c r="G9" t="s">
        <v>206</v>
      </c>
      <c r="H9">
        <v>87.278384045183529</v>
      </c>
      <c r="I9">
        <v>86.667175126327095</v>
      </c>
      <c r="J9">
        <v>87.552602667498263</v>
      </c>
      <c r="K9">
        <v>88.569670586565053</v>
      </c>
      <c r="L9">
        <v>91.438313029747079</v>
      </c>
      <c r="M9">
        <v>88.557820464798127</v>
      </c>
      <c r="N9">
        <v>92.2108048671126</v>
      </c>
      <c r="O9">
        <v>92.118566379515883</v>
      </c>
      <c r="P9">
        <v>93.720617812776283</v>
      </c>
      <c r="Q9">
        <v>92.751527033404585</v>
      </c>
      <c r="R9">
        <v>87.515638679890912</v>
      </c>
      <c r="S9">
        <v>87.040177585924312</v>
      </c>
      <c r="T9">
        <v>86.0301293231568</v>
      </c>
      <c r="U9">
        <v>84.066678622118431</v>
      </c>
      <c r="V9">
        <v>80.88005475952265</v>
      </c>
      <c r="W9" t="s">
        <v>157</v>
      </c>
      <c r="X9" t="s">
        <v>158</v>
      </c>
      <c r="Y9" t="s">
        <v>159</v>
      </c>
      <c r="Z9" t="s">
        <v>160</v>
      </c>
      <c r="AA9" t="s">
        <v>161</v>
      </c>
      <c r="AB9" t="s">
        <v>162</v>
      </c>
      <c r="AC9" t="s">
        <v>163</v>
      </c>
      <c r="AD9" t="s">
        <v>164</v>
      </c>
      <c r="AE9" t="s">
        <v>165</v>
      </c>
      <c r="AF9" t="s">
        <v>166</v>
      </c>
      <c r="AG9" t="s">
        <v>167</v>
      </c>
      <c r="AH9" t="s">
        <v>168</v>
      </c>
      <c r="AI9" t="s">
        <v>169</v>
      </c>
      <c r="AJ9" t="s">
        <v>170</v>
      </c>
      <c r="AK9" t="s">
        <v>171</v>
      </c>
      <c r="AL9" t="s">
        <v>172</v>
      </c>
      <c r="AM9" t="s">
        <v>173</v>
      </c>
      <c r="AN9">
        <v>82.218729072193071</v>
      </c>
      <c r="AO9">
        <v>96.403584804695683</v>
      </c>
      <c r="AP9">
        <v>78.044852937548583</v>
      </c>
      <c r="AQ9">
        <v>78.304371463436198</v>
      </c>
      <c r="AR9">
        <v>97.32386010440969</v>
      </c>
      <c r="AS9">
        <v>81.827126521281286</v>
      </c>
      <c r="AT9">
        <v>91.845936952871469</v>
      </c>
      <c r="AU9">
        <v>81.988108281636471</v>
      </c>
      <c r="AV9">
        <v>80.865186548652659</v>
      </c>
      <c r="AW9">
        <v>76.350581423892535</v>
      </c>
      <c r="AX9">
        <v>88.062273315982267</v>
      </c>
      <c r="AY9">
        <v>88.364519563652379</v>
      </c>
      <c r="AZ9">
        <v>85.231573020313675</v>
      </c>
      <c r="BA9">
        <v>87.961740038414021</v>
      </c>
      <c r="BB9">
        <v>89.348282324049791</v>
      </c>
      <c r="BC9">
        <v>85.921346444193205</v>
      </c>
      <c r="BD9">
        <v>85.574971794007737</v>
      </c>
      <c r="BE9"/>
      <c r="BF9"/>
      <c r="BG9"/>
      <c r="BH9"/>
      <c r="BI9"/>
      <c r="BJ9"/>
      <c r="BK9"/>
      <c r="BL9"/>
      <c r="BM9"/>
      <c r="BN9"/>
      <c r="BO9"/>
      <c r="BP9"/>
      <c r="BQ9"/>
      <c r="BR9"/>
      <c r="BS9"/>
      <c r="BT9"/>
      <c r="BU9"/>
      <c r="BV9"/>
      <c r="BW9"/>
      <c r="BX9"/>
      <c r="BY9"/>
      <c r="BZ9"/>
      <c r="CA9"/>
      <c r="CB9"/>
      <c r="CC9"/>
      <c r="CD9"/>
      <c r="CE9"/>
      <c r="CF9"/>
      <c r="CG9"/>
      <c r="CH9"/>
      <c r="CI9"/>
      <c r="CJ9"/>
    </row>
    <row r="10">
      <c r="A10" t="s">
        <v>684</v>
      </c>
      <c r="B10">
        <v>2000</v>
      </c>
      <c r="C10" t="s">
        <v>687</v>
      </c>
      <c r="D10">
        <v>29</v>
      </c>
      <c r="E10" t="s">
        <v>58</v>
      </c>
      <c r="F10" t="s">
        <v>50</v>
      </c>
      <c r="G10" t="s">
        <v>700</v>
      </c>
      <c r="H10">
        <v>7.0040179620652596</v>
      </c>
      <c r="I10">
        <v>7.338857596341346</v>
      </c>
      <c r="J10">
        <v>14.48397006284034</v>
      </c>
      <c r="K10">
        <v>32.613656483202938</v>
      </c>
      <c r="L10">
        <v>58.593140199553197</v>
      </c>
      <c r="M10">
        <v>28.507076073547999</v>
      </c>
      <c r="N10">
        <v>43.664815128386451</v>
      </c>
      <c r="O10">
        <v>51.361928142191722</v>
      </c>
      <c r="P10">
        <v>62.806688935145317</v>
      </c>
      <c r="Q10">
        <v>74.183927374070649</v>
      </c>
      <c r="R10">
        <v>3.36913937933442</v>
      </c>
      <c r="S10">
        <v>5.1161294092851293</v>
      </c>
      <c r="T10">
        <v>5.6167242987703041</v>
      </c>
      <c r="U10">
        <v>5.0288972568830346</v>
      </c>
      <c r="V10">
        <v>5.4098240228736687</v>
      </c>
      <c r="W10" t="s">
        <v>157</v>
      </c>
      <c r="X10" t="s">
        <v>158</v>
      </c>
      <c r="Y10" t="s">
        <v>159</v>
      </c>
      <c r="Z10" t="s">
        <v>160</v>
      </c>
      <c r="AA10" t="s">
        <v>161</v>
      </c>
      <c r="AB10" t="s">
        <v>162</v>
      </c>
      <c r="AC10" t="s">
        <v>163</v>
      </c>
      <c r="AD10" t="s">
        <v>164</v>
      </c>
      <c r="AE10" t="s">
        <v>165</v>
      </c>
      <c r="AF10" t="s">
        <v>166</v>
      </c>
      <c r="AG10" t="s">
        <v>167</v>
      </c>
      <c r="AH10" t="s">
        <v>168</v>
      </c>
      <c r="AI10" t="s">
        <v>169</v>
      </c>
      <c r="AJ10" t="s">
        <v>170</v>
      </c>
      <c r="AK10" t="s">
        <v>171</v>
      </c>
      <c r="AL10" t="s">
        <v>172</v>
      </c>
      <c r="AM10" t="s">
        <v>173</v>
      </c>
      <c r="AN10">
        <v>24.668867671907901</v>
      </c>
      <c r="AO10">
        <v>81.109264846795014</v>
      </c>
      <c r="AP10">
        <v>0.42738175125357142</v>
      </c>
      <c r="AQ10">
        <v>1.8324477542151221</v>
      </c>
      <c r="AR10">
        <v>0.53908535345811515</v>
      </c>
      <c r="AS10">
        <v>5.2862953738679126</v>
      </c>
      <c r="AT10">
        <v>2.280149702976153</v>
      </c>
      <c r="AU10">
        <v>28.619092880923219</v>
      </c>
      <c r="AV10">
        <v>1.2882571166436001</v>
      </c>
      <c r="AW10">
        <v>2.703601586720116</v>
      </c>
      <c r="AX10">
        <v>17.912939836471121</v>
      </c>
      <c r="AY10">
        <v>11.53462863726846</v>
      </c>
      <c r="AZ10">
        <v>9.4479489447994158</v>
      </c>
      <c r="BA10">
        <v>20.398393292074338</v>
      </c>
      <c r="BB10">
        <v>16.607443807692039</v>
      </c>
      <c r="BC10">
        <v>1.8220442197423801</v>
      </c>
      <c r="BD10">
        <v>0.42107603062526588</v>
      </c>
      <c r="BE10"/>
      <c r="BF10"/>
      <c r="BG10"/>
      <c r="BH10"/>
      <c r="BI10"/>
      <c r="BJ10"/>
      <c r="BK10"/>
      <c r="BL10"/>
      <c r="BM10"/>
      <c r="BN10"/>
      <c r="BO10"/>
      <c r="BP10"/>
      <c r="BQ10"/>
      <c r="BR10"/>
      <c r="BS10"/>
      <c r="BT10"/>
      <c r="BU10"/>
      <c r="BV10"/>
      <c r="BW10"/>
      <c r="BX10"/>
      <c r="BY10"/>
      <c r="BZ10"/>
      <c r="CA10"/>
      <c r="CB10"/>
      <c r="CC10"/>
      <c r="CD10"/>
      <c r="CE10"/>
      <c r="CF10"/>
      <c r="CG10"/>
      <c r="CH10"/>
      <c r="CI10"/>
      <c r="CJ10"/>
    </row>
    <row r="11">
      <c r="A11" t="s">
        <v>684</v>
      </c>
      <c r="B11">
        <v>2000</v>
      </c>
      <c r="C11" t="s">
        <v>687</v>
      </c>
      <c r="D11">
        <v>30</v>
      </c>
      <c r="E11" t="s">
        <v>58</v>
      </c>
      <c r="F11" t="s">
        <v>49</v>
      </c>
      <c r="G11" t="s">
        <v>206</v>
      </c>
      <c r="H11">
        <v>92.995982037934738</v>
      </c>
      <c r="I11">
        <v>92.661142403658658</v>
      </c>
      <c r="J11">
        <v>85.516029937159672</v>
      </c>
      <c r="K11">
        <v>67.386343516797069</v>
      </c>
      <c r="L11">
        <v>41.406859800446803</v>
      </c>
      <c r="M11">
        <v>71.492923926452008</v>
      </c>
      <c r="N11">
        <v>56.335184871613549</v>
      </c>
      <c r="O11">
        <v>48.638071857808278</v>
      </c>
      <c r="P11">
        <v>37.193311064854669</v>
      </c>
      <c r="Q11">
        <v>25.816072625929351</v>
      </c>
      <c r="R11">
        <v>96.630860620665587</v>
      </c>
      <c r="S11">
        <v>94.883870590714864</v>
      </c>
      <c r="T11">
        <v>94.383275701229692</v>
      </c>
      <c r="U11">
        <v>94.971102743116958</v>
      </c>
      <c r="V11">
        <v>94.590175977126336</v>
      </c>
      <c r="W11" t="s">
        <v>157</v>
      </c>
      <c r="X11" t="s">
        <v>158</v>
      </c>
      <c r="Y11" t="s">
        <v>159</v>
      </c>
      <c r="Z11" t="s">
        <v>160</v>
      </c>
      <c r="AA11" t="s">
        <v>161</v>
      </c>
      <c r="AB11" t="s">
        <v>162</v>
      </c>
      <c r="AC11" t="s">
        <v>163</v>
      </c>
      <c r="AD11" t="s">
        <v>164</v>
      </c>
      <c r="AE11" t="s">
        <v>165</v>
      </c>
      <c r="AF11" t="s">
        <v>166</v>
      </c>
      <c r="AG11" t="s">
        <v>167</v>
      </c>
      <c r="AH11" t="s">
        <v>168</v>
      </c>
      <c r="AI11" t="s">
        <v>169</v>
      </c>
      <c r="AJ11" t="s">
        <v>170</v>
      </c>
      <c r="AK11" t="s">
        <v>171</v>
      </c>
      <c r="AL11" t="s">
        <v>172</v>
      </c>
      <c r="AM11" t="s">
        <v>173</v>
      </c>
      <c r="AN11">
        <v>75.33113232809211</v>
      </c>
      <c r="AO11">
        <v>18.890735153204979</v>
      </c>
      <c r="AP11">
        <v>99.572618248746423</v>
      </c>
      <c r="AQ11">
        <v>98.167552245784876</v>
      </c>
      <c r="AR11">
        <v>99.46091464654188</v>
      </c>
      <c r="AS11">
        <v>94.713704626132085</v>
      </c>
      <c r="AT11">
        <v>97.719850297023854</v>
      </c>
      <c r="AU11">
        <v>71.380907119076781</v>
      </c>
      <c r="AV11">
        <v>98.711742883356408</v>
      </c>
      <c r="AW11">
        <v>97.296398413279888</v>
      </c>
      <c r="AX11">
        <v>82.087060163528875</v>
      </c>
      <c r="AY11">
        <v>88.465371362731531</v>
      </c>
      <c r="AZ11">
        <v>90.552051055200593</v>
      </c>
      <c r="BA11">
        <v>79.601606707925669</v>
      </c>
      <c r="BB11">
        <v>83.392556192307964</v>
      </c>
      <c r="BC11">
        <v>98.177955780257619</v>
      </c>
      <c r="BD11">
        <v>99.578923969374728</v>
      </c>
      <c r="BE11"/>
      <c r="BF11"/>
      <c r="BG11"/>
      <c r="BH11"/>
      <c r="BI11"/>
      <c r="BJ11"/>
      <c r="BK11"/>
      <c r="BL11"/>
      <c r="BM11"/>
      <c r="BN11"/>
      <c r="BO11"/>
      <c r="BP11"/>
      <c r="BQ11"/>
      <c r="BR11"/>
      <c r="BS11"/>
      <c r="BT11"/>
      <c r="BU11"/>
      <c r="BV11"/>
      <c r="BW11"/>
      <c r="BX11"/>
      <c r="BY11"/>
      <c r="BZ11"/>
      <c r="CA11"/>
      <c r="CB11"/>
      <c r="CC11"/>
      <c r="CD11"/>
      <c r="CE11"/>
      <c r="CF11"/>
      <c r="CG11"/>
      <c r="CH11"/>
      <c r="CI11"/>
      <c r="CJ11"/>
    </row>
    <row r="12">
      <c r="A12" t="s">
        <v>684</v>
      </c>
      <c r="B12">
        <v>2000</v>
      </c>
      <c r="C12" t="s">
        <v>687</v>
      </c>
      <c r="D12">
        <v>31</v>
      </c>
      <c r="E12" t="s">
        <v>104</v>
      </c>
      <c r="F12" t="s">
        <v>50</v>
      </c>
      <c r="G12" t="s">
        <v>701</v>
      </c>
      <c r="H12">
        <v>0.32148052486454581</v>
      </c>
      <c r="I12">
        <v>0.38360895876951268</v>
      </c>
      <c r="J12">
        <v>0.32117895360274118</v>
      </c>
      <c r="K12">
        <v>1.5627456830883131</v>
      </c>
      <c r="L12">
        <v>14.56964293423149</v>
      </c>
      <c r="M12">
        <v>0.91137285823769065</v>
      </c>
      <c r="N12">
        <v>1.482697883811696</v>
      </c>
      <c r="O12">
        <v>3.1309717374074939</v>
      </c>
      <c r="P12">
        <v>8.9033108653324611</v>
      </c>
      <c r="Q12">
        <v>26.326656160353529</v>
      </c>
      <c r="R12">
        <v>0.039367089080377997</v>
      </c>
      <c r="S12">
        <v>0.1411452876830141</v>
      </c>
      <c r="T12">
        <v>0.39503504896710301</v>
      </c>
      <c r="U12">
        <v>0.19082460162262829</v>
      </c>
      <c r="V12">
        <v>0.34797053140754802</v>
      </c>
      <c r="W12" t="s">
        <v>157</v>
      </c>
      <c r="X12" t="s">
        <v>158</v>
      </c>
      <c r="Y12" t="s">
        <v>159</v>
      </c>
      <c r="Z12" t="s">
        <v>160</v>
      </c>
      <c r="AA12" t="s">
        <v>161</v>
      </c>
      <c r="AB12" t="s">
        <v>162</v>
      </c>
      <c r="AC12" t="s">
        <v>163</v>
      </c>
      <c r="AD12" t="s">
        <v>164</v>
      </c>
      <c r="AE12" t="s">
        <v>165</v>
      </c>
      <c r="AF12" t="s">
        <v>166</v>
      </c>
      <c r="AG12" t="s">
        <v>167</v>
      </c>
      <c r="AH12" t="s">
        <v>168</v>
      </c>
      <c r="AI12" t="s">
        <v>169</v>
      </c>
      <c r="AJ12" t="s">
        <v>170</v>
      </c>
      <c r="AK12" t="s">
        <v>171</v>
      </c>
      <c r="AL12" t="s">
        <v>172</v>
      </c>
      <c r="AM12" t="s">
        <v>173</v>
      </c>
      <c r="AN12">
        <v>2.7662088934565321</v>
      </c>
      <c r="AO12">
        <v>13.09335945451522</v>
      </c>
      <c r="AP12">
        <v>0.13927035854705849</v>
      </c>
      <c r="AQ12">
        <v>1.5224265797086289</v>
      </c>
      <c r="AR12">
        <v>0.31412135813279429</v>
      </c>
      <c r="AS12">
        <v>0.1150639383755771</v>
      </c>
      <c r="AT12">
        <v>0.27317031548546461</v>
      </c>
      <c r="AU12">
        <v>3.3406621481542338</v>
      </c>
      <c r="AV12">
        <v>0.48797963118360921</v>
      </c>
      <c r="AW12">
        <v>0</v>
      </c>
      <c r="AX12">
        <v>4.9953316556806886</v>
      </c>
      <c r="AY12">
        <v>1.1323760601151811</v>
      </c>
      <c r="AZ12">
        <v>1.116567096125354</v>
      </c>
      <c r="BA12">
        <v>2.7024041864422008</v>
      </c>
      <c r="BB12">
        <v>0.3762795996929113</v>
      </c>
      <c r="BC12">
        <v>0.21494172955381899</v>
      </c>
      <c r="BD12">
        <v>0</v>
      </c>
      <c r="BE12"/>
      <c r="BF12"/>
      <c r="BG12"/>
      <c r="BH12"/>
      <c r="BI12"/>
      <c r="BJ12"/>
      <c r="BK12"/>
      <c r="BL12"/>
      <c r="BM12"/>
      <c r="BN12"/>
      <c r="BO12"/>
      <c r="BP12"/>
      <c r="BQ12"/>
      <c r="BR12"/>
      <c r="BS12"/>
      <c r="BT12"/>
      <c r="BU12"/>
      <c r="BV12"/>
      <c r="BW12"/>
      <c r="BX12"/>
      <c r="BY12"/>
      <c r="BZ12"/>
      <c r="CA12"/>
      <c r="CB12"/>
      <c r="CC12"/>
      <c r="CD12"/>
      <c r="CE12"/>
      <c r="CF12"/>
      <c r="CG12"/>
      <c r="CH12"/>
      <c r="CI12"/>
      <c r="CJ12"/>
    </row>
    <row r="13">
      <c r="A13" t="s">
        <v>684</v>
      </c>
      <c r="B13">
        <v>2000</v>
      </c>
      <c r="C13" t="s">
        <v>687</v>
      </c>
      <c r="D13">
        <v>32</v>
      </c>
      <c r="E13" t="s">
        <v>104</v>
      </c>
      <c r="F13" t="s">
        <v>49</v>
      </c>
      <c r="G13" t="s">
        <v>206</v>
      </c>
      <c r="H13">
        <v>99.678519475135445</v>
      </c>
      <c r="I13">
        <v>99.616391041230486</v>
      </c>
      <c r="J13">
        <v>99.67882104639726</v>
      </c>
      <c r="K13">
        <v>98.437254316911677</v>
      </c>
      <c r="L13">
        <v>85.430357065768519</v>
      </c>
      <c r="M13">
        <v>99.088627141762302</v>
      </c>
      <c r="N13">
        <v>98.517302116188304</v>
      </c>
      <c r="O13">
        <v>96.869028262592508</v>
      </c>
      <c r="P13">
        <v>91.096689134667542</v>
      </c>
      <c r="Q13">
        <v>73.673343839646463</v>
      </c>
      <c r="R13">
        <v>99.960632910919628</v>
      </c>
      <c r="S13">
        <v>99.858854712316997</v>
      </c>
      <c r="T13">
        <v>99.604964951032898</v>
      </c>
      <c r="U13">
        <v>99.809175398377363</v>
      </c>
      <c r="V13">
        <v>99.652029468592445</v>
      </c>
      <c r="W13" t="s">
        <v>157</v>
      </c>
      <c r="X13" t="s">
        <v>158</v>
      </c>
      <c r="Y13" t="s">
        <v>159</v>
      </c>
      <c r="Z13" t="s">
        <v>160</v>
      </c>
      <c r="AA13" t="s">
        <v>161</v>
      </c>
      <c r="AB13" t="s">
        <v>162</v>
      </c>
      <c r="AC13" t="s">
        <v>163</v>
      </c>
      <c r="AD13" t="s">
        <v>164</v>
      </c>
      <c r="AE13" t="s">
        <v>165</v>
      </c>
      <c r="AF13" t="s">
        <v>166</v>
      </c>
      <c r="AG13" t="s">
        <v>167</v>
      </c>
      <c r="AH13" t="s">
        <v>168</v>
      </c>
      <c r="AI13" t="s">
        <v>169</v>
      </c>
      <c r="AJ13" t="s">
        <v>170</v>
      </c>
      <c r="AK13" t="s">
        <v>171</v>
      </c>
      <c r="AL13" t="s">
        <v>172</v>
      </c>
      <c r="AM13" t="s">
        <v>173</v>
      </c>
      <c r="AN13">
        <v>97.233791106543464</v>
      </c>
      <c r="AO13">
        <v>86.906640545484777</v>
      </c>
      <c r="AP13">
        <v>99.860729641452934</v>
      </c>
      <c r="AQ13">
        <v>98.477573420291378</v>
      </c>
      <c r="AR13">
        <v>99.685878641867205</v>
      </c>
      <c r="AS13">
        <v>99.884936061624416</v>
      </c>
      <c r="AT13">
        <v>99.726829684514541</v>
      </c>
      <c r="AU13">
        <v>96.659337851845763</v>
      </c>
      <c r="AV13">
        <v>99.512020368816394</v>
      </c>
      <c r="AW13">
        <v>100</v>
      </c>
      <c r="AX13">
        <v>95.004668344319313</v>
      </c>
      <c r="AY13">
        <v>98.867623939884822</v>
      </c>
      <c r="AZ13">
        <v>98.883432903874649</v>
      </c>
      <c r="BA13">
        <v>97.297595813557805</v>
      </c>
      <c r="BB13">
        <v>99.623720400307093</v>
      </c>
      <c r="BC13">
        <v>99.785058270446186</v>
      </c>
      <c r="BD13">
        <v>100</v>
      </c>
      <c r="BE13"/>
      <c r="BF13"/>
      <c r="BG13"/>
      <c r="BH13"/>
      <c r="BI13"/>
      <c r="BJ13"/>
      <c r="BK13"/>
      <c r="BL13"/>
      <c r="BM13"/>
      <c r="BN13"/>
      <c r="BO13"/>
      <c r="BP13"/>
      <c r="BQ13"/>
      <c r="BR13"/>
      <c r="BS13"/>
      <c r="BT13"/>
      <c r="BU13"/>
      <c r="BV13"/>
      <c r="BW13"/>
      <c r="BX13"/>
      <c r="BY13"/>
      <c r="BZ13"/>
      <c r="CA13"/>
      <c r="CB13"/>
      <c r="CC13"/>
      <c r="CD13"/>
      <c r="CE13"/>
      <c r="CF13"/>
      <c r="CG13"/>
      <c r="CH13"/>
      <c r="CI13"/>
      <c r="CJ13"/>
    </row>
    <row r="14">
      <c r="A14" t="s">
        <v>684</v>
      </c>
      <c r="B14">
        <v>2000</v>
      </c>
      <c r="C14" t="s">
        <v>687</v>
      </c>
      <c r="D14">
        <v>35</v>
      </c>
      <c r="E14" t="s">
        <v>56</v>
      </c>
      <c r="F14" t="s">
        <v>50</v>
      </c>
      <c r="G14" t="s">
        <v>206</v>
      </c>
      <c r="H14">
        <v>5.8541090321596192</v>
      </c>
      <c r="I14">
        <v>7.2557803432889774</v>
      </c>
      <c r="J14">
        <v>8.7184883933368909</v>
      </c>
      <c r="K14">
        <v>12.23659424889903</v>
      </c>
      <c r="L14">
        <v>27.678471574065231</v>
      </c>
      <c r="M14">
        <v>12.31935504219128</v>
      </c>
      <c r="N14">
        <v>13.24758872666907</v>
      </c>
      <c r="O14">
        <v>16.961242835905729</v>
      </c>
      <c r="P14">
        <v>23.357859356721448</v>
      </c>
      <c r="Q14">
        <v>39.182298830216141</v>
      </c>
      <c r="R14">
        <v>4.690139802062971</v>
      </c>
      <c r="S14">
        <v>5.4385998400152404</v>
      </c>
      <c r="T14">
        <v>7.6043817025681317</v>
      </c>
      <c r="U14">
        <v>6.5216099099340026</v>
      </c>
      <c r="V14">
        <v>8.0280724955313083</v>
      </c>
      <c r="W14" t="s">
        <v>157</v>
      </c>
      <c r="X14" t="s">
        <v>158</v>
      </c>
      <c r="Y14" t="s">
        <v>159</v>
      </c>
      <c r="Z14" t="s">
        <v>160</v>
      </c>
      <c r="AA14" t="s">
        <v>161</v>
      </c>
      <c r="AB14" t="s">
        <v>162</v>
      </c>
      <c r="AC14" t="s">
        <v>163</v>
      </c>
      <c r="AD14" t="s">
        <v>164</v>
      </c>
      <c r="AE14" t="s">
        <v>165</v>
      </c>
      <c r="AF14" t="s">
        <v>166</v>
      </c>
      <c r="AG14" t="s">
        <v>167</v>
      </c>
      <c r="AH14" t="s">
        <v>168</v>
      </c>
      <c r="AI14" t="s">
        <v>169</v>
      </c>
      <c r="AJ14" t="s">
        <v>170</v>
      </c>
      <c r="AK14" t="s">
        <v>171</v>
      </c>
      <c r="AL14" t="s">
        <v>172</v>
      </c>
      <c r="AM14" t="s">
        <v>173</v>
      </c>
      <c r="AN14">
        <v>6.8412851073643379</v>
      </c>
      <c r="AO14">
        <v>21.955340239982551</v>
      </c>
      <c r="AP14">
        <v>7.2366734396618018</v>
      </c>
      <c r="AQ14">
        <v>6.5291481116077206</v>
      </c>
      <c r="AR14">
        <v>24.574696611584891</v>
      </c>
      <c r="AS14">
        <v>7.2957987186593689</v>
      </c>
      <c r="AT14">
        <v>8.4434875065493493</v>
      </c>
      <c r="AU14">
        <v>5.5853617966233546</v>
      </c>
      <c r="AV14">
        <v>14.56236471259523</v>
      </c>
      <c r="AW14">
        <v>9.5640852004114851</v>
      </c>
      <c r="AX14">
        <v>11.79863098112155</v>
      </c>
      <c r="AY14">
        <v>17.83850678966402</v>
      </c>
      <c r="AZ14">
        <v>12.797721495419101</v>
      </c>
      <c r="BA14">
        <v>9.6625332262793222</v>
      </c>
      <c r="BB14">
        <v>8.7621757597696703</v>
      </c>
      <c r="BC14">
        <v>4.0621549369681711</v>
      </c>
      <c r="BD14">
        <v>11.32496440931962</v>
      </c>
      <c r="BE14"/>
      <c r="BF14"/>
      <c r="BG14"/>
      <c r="BH14"/>
      <c r="BI14"/>
      <c r="BJ14"/>
      <c r="BK14"/>
      <c r="BL14"/>
      <c r="BM14"/>
      <c r="BN14"/>
      <c r="BO14"/>
      <c r="BP14"/>
      <c r="BQ14"/>
      <c r="BR14"/>
      <c r="BS14"/>
      <c r="BT14"/>
      <c r="BU14"/>
      <c r="BV14"/>
      <c r="BW14"/>
      <c r="BX14"/>
      <c r="BY14"/>
      <c r="BZ14"/>
      <c r="CA14"/>
      <c r="CB14"/>
      <c r="CC14"/>
      <c r="CD14"/>
      <c r="CE14"/>
      <c r="CF14"/>
      <c r="CG14"/>
      <c r="CH14"/>
      <c r="CI14"/>
      <c r="CJ14"/>
    </row>
    <row r="15">
      <c r="A15" t="s">
        <v>684</v>
      </c>
      <c r="B15">
        <v>2000</v>
      </c>
      <c r="C15" t="s">
        <v>687</v>
      </c>
      <c r="D15">
        <v>36</v>
      </c>
      <c r="E15" t="s">
        <v>56</v>
      </c>
      <c r="F15" t="s">
        <v>49</v>
      </c>
      <c r="G15" t="s">
        <v>206</v>
      </c>
      <c r="H15">
        <v>94.145890967840387</v>
      </c>
      <c r="I15">
        <v>92.744219656711024</v>
      </c>
      <c r="J15">
        <v>91.281511606663116</v>
      </c>
      <c r="K15">
        <v>87.763405751100976</v>
      </c>
      <c r="L15">
        <v>72.321528425934773</v>
      </c>
      <c r="M15">
        <v>87.680644957808724</v>
      </c>
      <c r="N15">
        <v>86.752411273330935</v>
      </c>
      <c r="O15">
        <v>83.038757164094264</v>
      </c>
      <c r="P15">
        <v>76.642140643278537</v>
      </c>
      <c r="Q15">
        <v>60.817701169783867</v>
      </c>
      <c r="R15">
        <v>95.309860197937027</v>
      </c>
      <c r="S15">
        <v>94.561400159984771</v>
      </c>
      <c r="T15">
        <v>92.395618297431866</v>
      </c>
      <c r="U15">
        <v>93.478390090066</v>
      </c>
      <c r="V15">
        <v>91.971927504468681</v>
      </c>
      <c r="W15" t="s">
        <v>157</v>
      </c>
      <c r="X15" t="s">
        <v>158</v>
      </c>
      <c r="Y15" t="s">
        <v>159</v>
      </c>
      <c r="Z15" t="s">
        <v>160</v>
      </c>
      <c r="AA15" t="s">
        <v>161</v>
      </c>
      <c r="AB15" t="s">
        <v>162</v>
      </c>
      <c r="AC15" t="s">
        <v>163</v>
      </c>
      <c r="AD15" t="s">
        <v>164</v>
      </c>
      <c r="AE15" t="s">
        <v>165</v>
      </c>
      <c r="AF15" t="s">
        <v>166</v>
      </c>
      <c r="AG15" t="s">
        <v>167</v>
      </c>
      <c r="AH15" t="s">
        <v>168</v>
      </c>
      <c r="AI15" t="s">
        <v>169</v>
      </c>
      <c r="AJ15" t="s">
        <v>170</v>
      </c>
      <c r="AK15" t="s">
        <v>171</v>
      </c>
      <c r="AL15" t="s">
        <v>172</v>
      </c>
      <c r="AM15" t="s">
        <v>173</v>
      </c>
      <c r="AN15">
        <v>93.158714892635658</v>
      </c>
      <c r="AO15">
        <v>78.044659760017453</v>
      </c>
      <c r="AP15">
        <v>92.7633265603382</v>
      </c>
      <c r="AQ15">
        <v>93.470851888392275</v>
      </c>
      <c r="AR15">
        <v>75.425303388415102</v>
      </c>
      <c r="AS15">
        <v>92.70420128134063</v>
      </c>
      <c r="AT15">
        <v>91.556512493450654</v>
      </c>
      <c r="AU15">
        <v>94.41463820337664</v>
      </c>
      <c r="AV15">
        <v>85.437635287404774</v>
      </c>
      <c r="AW15">
        <v>90.435914799588517</v>
      </c>
      <c r="AX15">
        <v>88.201369018878452</v>
      </c>
      <c r="AY15">
        <v>82.161493210335976</v>
      </c>
      <c r="AZ15">
        <v>87.202278504580903</v>
      </c>
      <c r="BA15">
        <v>90.337466773720678</v>
      </c>
      <c r="BB15">
        <v>91.237824240230324</v>
      </c>
      <c r="BC15">
        <v>95.93784506303183</v>
      </c>
      <c r="BD15">
        <v>88.67503559068038</v>
      </c>
      <c r="BE15"/>
      <c r="BF15"/>
      <c r="BG15"/>
      <c r="BH15"/>
      <c r="BI15"/>
      <c r="BJ15"/>
      <c r="BK15"/>
      <c r="BL15"/>
      <c r="BM15"/>
      <c r="BN15"/>
      <c r="BO15"/>
      <c r="BP15"/>
      <c r="BQ15"/>
      <c r="BR15"/>
      <c r="BS15"/>
      <c r="BT15"/>
      <c r="BU15"/>
      <c r="BV15"/>
      <c r="BW15"/>
      <c r="BX15"/>
      <c r="BY15"/>
      <c r="BZ15"/>
      <c r="CA15"/>
      <c r="CB15"/>
      <c r="CC15"/>
      <c r="CD15"/>
      <c r="CE15"/>
      <c r="CF15"/>
      <c r="CG15"/>
      <c r="CH15"/>
      <c r="CI15"/>
      <c r="CJ15"/>
    </row>
    <row r="16">
      <c r="A16" t="s">
        <v>684</v>
      </c>
      <c r="B16">
        <v>2000</v>
      </c>
      <c r="C16" t="s">
        <v>687</v>
      </c>
      <c r="D16">
        <v>37</v>
      </c>
      <c r="E16" t="s">
        <v>174</v>
      </c>
      <c r="F16" t="s">
        <v>50</v>
      </c>
      <c r="G16" t="s">
        <v>702</v>
      </c>
      <c r="H16">
        <v>6.7844574776633619</v>
      </c>
      <c r="I16">
        <v>7.7048178619108034</v>
      </c>
      <c r="J16">
        <v>9.1997295528266445</v>
      </c>
      <c r="K16">
        <v>12.142087538333341</v>
      </c>
      <c r="L16">
        <v>28.077653303056731</v>
      </c>
      <c r="M16">
        <v>10.510128658389689</v>
      </c>
      <c r="N16">
        <v>13.029214772687419</v>
      </c>
      <c r="O16">
        <v>14.542811523811229</v>
      </c>
      <c r="P16">
        <v>21.970828786793799</v>
      </c>
      <c r="Q16">
        <v>39.187393206000912</v>
      </c>
      <c r="R16">
        <v>5.7998169624350702</v>
      </c>
      <c r="S16">
        <v>6.0542811775435617</v>
      </c>
      <c r="T16">
        <v>7.9153926383181572</v>
      </c>
      <c r="U16">
        <v>7.4108619721926807</v>
      </c>
      <c r="V16">
        <v>9.4472124000268014</v>
      </c>
      <c r="W16" t="s">
        <v>157</v>
      </c>
      <c r="X16" t="s">
        <v>158</v>
      </c>
      <c r="Y16" t="s">
        <v>159</v>
      </c>
      <c r="Z16" t="s">
        <v>160</v>
      </c>
      <c r="AA16" t="s">
        <v>161</v>
      </c>
      <c r="AB16" t="s">
        <v>162</v>
      </c>
      <c r="AC16" t="s">
        <v>163</v>
      </c>
      <c r="AD16" t="s">
        <v>164</v>
      </c>
      <c r="AE16" t="s">
        <v>165</v>
      </c>
      <c r="AF16" t="s">
        <v>166</v>
      </c>
      <c r="AG16" t="s">
        <v>167</v>
      </c>
      <c r="AH16" t="s">
        <v>168</v>
      </c>
      <c r="AI16" t="s">
        <v>169</v>
      </c>
      <c r="AJ16" t="s">
        <v>170</v>
      </c>
      <c r="AK16" t="s">
        <v>171</v>
      </c>
      <c r="AL16" t="s">
        <v>172</v>
      </c>
      <c r="AM16" t="s">
        <v>173</v>
      </c>
      <c r="AN16">
        <v>6.6461688985336709</v>
      </c>
      <c r="AO16">
        <v>21.68334292740014</v>
      </c>
      <c r="AP16">
        <v>12.51088846674857</v>
      </c>
      <c r="AQ16">
        <v>8.0156889025370877</v>
      </c>
      <c r="AR16">
        <v>29.421379036087099</v>
      </c>
      <c r="AS16">
        <v>10.02928778462841</v>
      </c>
      <c r="AT16">
        <v>7.6007109434901796</v>
      </c>
      <c r="AU16">
        <v>8.4238069607751118</v>
      </c>
      <c r="AV16">
        <v>14.26179009913278</v>
      </c>
      <c r="AW16">
        <v>10.93003571115735</v>
      </c>
      <c r="AX16">
        <v>13.6141992413833</v>
      </c>
      <c r="AY16">
        <v>19.372843812796091</v>
      </c>
      <c r="AZ16">
        <v>20.621990359089018</v>
      </c>
      <c r="BA16">
        <v>9.979170864221965</v>
      </c>
      <c r="BB16">
        <v>6.3449812538175454</v>
      </c>
      <c r="BC16">
        <v>5.1787171494124218</v>
      </c>
      <c r="BD16">
        <v>14.56366411582132</v>
      </c>
      <c r="BE16"/>
      <c r="BF16"/>
      <c r="BG16"/>
      <c r="BH16"/>
      <c r="BI16"/>
      <c r="BJ16"/>
      <c r="BK16"/>
      <c r="BL16"/>
      <c r="BM16"/>
      <c r="BN16"/>
      <c r="BO16"/>
      <c r="BP16"/>
      <c r="BQ16"/>
      <c r="BR16"/>
      <c r="BS16"/>
      <c r="BT16"/>
      <c r="BU16"/>
      <c r="BV16"/>
      <c r="BW16"/>
      <c r="BX16"/>
      <c r="BY16"/>
      <c r="BZ16"/>
      <c r="CA16"/>
      <c r="CB16"/>
      <c r="CC16"/>
      <c r="CD16"/>
      <c r="CE16"/>
      <c r="CF16"/>
      <c r="CG16"/>
      <c r="CH16"/>
      <c r="CI16"/>
      <c r="CJ16"/>
    </row>
    <row r="17">
      <c r="A17" t="s">
        <v>684</v>
      </c>
      <c r="B17">
        <v>2000</v>
      </c>
      <c r="C17" t="s">
        <v>687</v>
      </c>
      <c r="D17">
        <v>38</v>
      </c>
      <c r="E17" t="s">
        <v>174</v>
      </c>
      <c r="F17" t="s">
        <v>49</v>
      </c>
      <c r="G17" t="s">
        <v>206</v>
      </c>
      <c r="H17">
        <v>93.215542522336634</v>
      </c>
      <c r="I17">
        <v>92.295182138089189</v>
      </c>
      <c r="J17">
        <v>90.800270447173361</v>
      </c>
      <c r="K17">
        <v>87.857912461666658</v>
      </c>
      <c r="L17">
        <v>71.922346696943279</v>
      </c>
      <c r="M17">
        <v>89.489871341610311</v>
      </c>
      <c r="N17">
        <v>86.970785227312575</v>
      </c>
      <c r="O17">
        <v>85.457188476188762</v>
      </c>
      <c r="P17">
        <v>78.029171213206197</v>
      </c>
      <c r="Q17">
        <v>60.812606793999088</v>
      </c>
      <c r="R17">
        <v>94.200183037564926</v>
      </c>
      <c r="S17">
        <v>93.945718822456442</v>
      </c>
      <c r="T17">
        <v>92.084607361681847</v>
      </c>
      <c r="U17">
        <v>92.589138027807323</v>
      </c>
      <c r="V17">
        <v>90.5527875999732</v>
      </c>
      <c r="W17" t="s">
        <v>157</v>
      </c>
      <c r="X17" t="s">
        <v>158</v>
      </c>
      <c r="Y17" t="s">
        <v>159</v>
      </c>
      <c r="Z17" t="s">
        <v>160</v>
      </c>
      <c r="AA17" t="s">
        <v>161</v>
      </c>
      <c r="AB17" t="s">
        <v>162</v>
      </c>
      <c r="AC17" t="s">
        <v>163</v>
      </c>
      <c r="AD17" t="s">
        <v>164</v>
      </c>
      <c r="AE17" t="s">
        <v>165</v>
      </c>
      <c r="AF17" t="s">
        <v>166</v>
      </c>
      <c r="AG17" t="s">
        <v>167</v>
      </c>
      <c r="AH17" t="s">
        <v>168</v>
      </c>
      <c r="AI17" t="s">
        <v>169</v>
      </c>
      <c r="AJ17" t="s">
        <v>170</v>
      </c>
      <c r="AK17" t="s">
        <v>171</v>
      </c>
      <c r="AL17" t="s">
        <v>172</v>
      </c>
      <c r="AM17" t="s">
        <v>173</v>
      </c>
      <c r="AN17">
        <v>93.353831101466341</v>
      </c>
      <c r="AO17">
        <v>78.316657072599867</v>
      </c>
      <c r="AP17">
        <v>87.489111533251432</v>
      </c>
      <c r="AQ17">
        <v>91.984311097462907</v>
      </c>
      <c r="AR17">
        <v>70.578620963912911</v>
      </c>
      <c r="AS17">
        <v>89.970712215371577</v>
      </c>
      <c r="AT17">
        <v>92.399289056509815</v>
      </c>
      <c r="AU17">
        <v>91.57619303922489</v>
      </c>
      <c r="AV17">
        <v>85.738209900867218</v>
      </c>
      <c r="AW17">
        <v>89.069964288842655</v>
      </c>
      <c r="AX17">
        <v>86.38580075861671</v>
      </c>
      <c r="AY17">
        <v>80.627156187203909</v>
      </c>
      <c r="AZ17">
        <v>79.378009640910975</v>
      </c>
      <c r="BA17">
        <v>90.02082913577803</v>
      </c>
      <c r="BB17">
        <v>93.655018746182463</v>
      </c>
      <c r="BC17">
        <v>94.821282850587579</v>
      </c>
      <c r="BD17">
        <v>85.436335884178689</v>
      </c>
      <c r="BE17"/>
      <c r="BF17"/>
      <c r="BG17"/>
      <c r="BH17"/>
      <c r="BI17"/>
      <c r="BJ17"/>
      <c r="BK17"/>
      <c r="BL17"/>
      <c r="BM17"/>
      <c r="BN17"/>
      <c r="BO17"/>
      <c r="BP17"/>
      <c r="BQ17"/>
      <c r="BR17"/>
      <c r="BS17"/>
      <c r="BT17"/>
      <c r="BU17"/>
      <c r="BV17"/>
      <c r="BW17"/>
      <c r="BX17"/>
      <c r="BY17"/>
      <c r="BZ17"/>
      <c r="CA17"/>
      <c r="CB17"/>
      <c r="CC17"/>
      <c r="CD17"/>
      <c r="CE17"/>
      <c r="CF17"/>
      <c r="CG17"/>
      <c r="CH17"/>
      <c r="CI17"/>
      <c r="CJ17"/>
    </row>
    <row r="18">
      <c r="A18" t="s">
        <v>684</v>
      </c>
      <c r="B18">
        <v>2000</v>
      </c>
      <c r="C18" t="s">
        <v>687</v>
      </c>
      <c r="D18">
        <v>41</v>
      </c>
      <c r="E18" t="s">
        <v>57</v>
      </c>
      <c r="F18" t="s">
        <v>50</v>
      </c>
      <c r="G18" t="s">
        <v>206</v>
      </c>
      <c r="H18">
        <v>16.195265079910438</v>
      </c>
      <c r="I18">
        <v>18.875745739125051</v>
      </c>
      <c r="J18">
        <v>16.62161932557084</v>
      </c>
      <c r="K18">
        <v>12.3072819202274</v>
      </c>
      <c r="L18">
        <v>9.0050801361898198</v>
      </c>
      <c r="M18">
        <v>12.40935123410501</v>
      </c>
      <c r="N18">
        <v>8.4763401451533387</v>
      </c>
      <c r="O18">
        <v>8.0761490461228398</v>
      </c>
      <c r="P18">
        <v>6.7547251002798623</v>
      </c>
      <c r="Q18">
        <v>7.4998492694601948</v>
      </c>
      <c r="R18">
        <v>16.14612378792858</v>
      </c>
      <c r="S18">
        <v>18.372675231526191</v>
      </c>
      <c r="T18">
        <v>20.1315580765181</v>
      </c>
      <c r="U18">
        <v>19.87893007954446</v>
      </c>
      <c r="V18">
        <v>18.723269521409431</v>
      </c>
      <c r="W18" t="s">
        <v>157</v>
      </c>
      <c r="X18" t="s">
        <v>158</v>
      </c>
      <c r="Y18" t="s">
        <v>159</v>
      </c>
      <c r="Z18" t="s">
        <v>160</v>
      </c>
      <c r="AA18" t="s">
        <v>161</v>
      </c>
      <c r="AB18" t="s">
        <v>162</v>
      </c>
      <c r="AC18" t="s">
        <v>163</v>
      </c>
      <c r="AD18" t="s">
        <v>164</v>
      </c>
      <c r="AE18" t="s">
        <v>165</v>
      </c>
      <c r="AF18" t="s">
        <v>166</v>
      </c>
      <c r="AG18" t="s">
        <v>167</v>
      </c>
      <c r="AH18" t="s">
        <v>168</v>
      </c>
      <c r="AI18" t="s">
        <v>169</v>
      </c>
      <c r="AJ18" t="s">
        <v>170</v>
      </c>
      <c r="AK18" t="s">
        <v>171</v>
      </c>
      <c r="AL18" t="s">
        <v>172</v>
      </c>
      <c r="AM18" t="s">
        <v>173</v>
      </c>
      <c r="AN18">
        <v>17.976275597111691</v>
      </c>
      <c r="AO18">
        <v>3.586045775939505</v>
      </c>
      <c r="AP18">
        <v>22.851002450799481</v>
      </c>
      <c r="AQ18">
        <v>20.478768174888479</v>
      </c>
      <c r="AR18">
        <v>5.7356542617579453</v>
      </c>
      <c r="AS18">
        <v>20.883944736935621</v>
      </c>
      <c r="AT18">
        <v>12.825795397367649</v>
      </c>
      <c r="AU18">
        <v>19.928665846828629</v>
      </c>
      <c r="AV18">
        <v>19.211341440843341</v>
      </c>
      <c r="AW18">
        <v>28.625731768100341</v>
      </c>
      <c r="AX18">
        <v>10.51933835065855</v>
      </c>
      <c r="AY18">
        <v>13.8550008534987</v>
      </c>
      <c r="AZ18">
        <v>20.570564938606282</v>
      </c>
      <c r="BA18">
        <v>15.246027761703029</v>
      </c>
      <c r="BB18">
        <v>11.7081977555855</v>
      </c>
      <c r="BC18">
        <v>22.75812556326602</v>
      </c>
      <c r="BD18">
        <v>17.426136379277199</v>
      </c>
      <c r="BE18"/>
      <c r="BF18"/>
      <c r="BG18"/>
      <c r="BH18"/>
      <c r="BI18"/>
      <c r="BJ18"/>
      <c r="BK18"/>
      <c r="BL18"/>
      <c r="BM18"/>
      <c r="BN18"/>
      <c r="BO18"/>
      <c r="BP18"/>
      <c r="BQ18"/>
      <c r="BR18"/>
      <c r="BS18"/>
      <c r="BT18"/>
      <c r="BU18"/>
      <c r="BV18"/>
      <c r="BW18"/>
      <c r="BX18"/>
      <c r="BY18"/>
      <c r="BZ18"/>
      <c r="CA18"/>
      <c r="CB18"/>
      <c r="CC18"/>
      <c r="CD18"/>
      <c r="CE18"/>
      <c r="CF18"/>
      <c r="CG18"/>
      <c r="CH18"/>
      <c r="CI18"/>
      <c r="CJ18"/>
    </row>
    <row r="19">
      <c r="A19" t="s">
        <v>684</v>
      </c>
      <c r="B19">
        <v>2000</v>
      </c>
      <c r="C19" t="s">
        <v>687</v>
      </c>
      <c r="D19">
        <v>42</v>
      </c>
      <c r="E19" t="s">
        <v>57</v>
      </c>
      <c r="F19" t="s">
        <v>49</v>
      </c>
      <c r="G19" t="s">
        <v>703</v>
      </c>
      <c r="H19">
        <v>83.804734920089558</v>
      </c>
      <c r="I19">
        <v>81.124254260874935</v>
      </c>
      <c r="J19">
        <v>83.378380674429167</v>
      </c>
      <c r="K19">
        <v>87.692718079772604</v>
      </c>
      <c r="L19">
        <v>90.994919863810182</v>
      </c>
      <c r="M19">
        <v>87.590648765894997</v>
      </c>
      <c r="N19">
        <v>91.523659854846656</v>
      </c>
      <c r="O19">
        <v>91.923850953877164</v>
      </c>
      <c r="P19">
        <v>93.24527489972013</v>
      </c>
      <c r="Q19">
        <v>92.500150730539815</v>
      </c>
      <c r="R19">
        <v>83.853876212071427</v>
      </c>
      <c r="S19">
        <v>81.627324768473812</v>
      </c>
      <c r="T19">
        <v>79.868441923481896</v>
      </c>
      <c r="U19">
        <v>80.12106992045554</v>
      </c>
      <c r="V19">
        <v>81.276730478590565</v>
      </c>
      <c r="W19" t="s">
        <v>157</v>
      </c>
      <c r="X19" t="s">
        <v>158</v>
      </c>
      <c r="Y19" t="s">
        <v>159</v>
      </c>
      <c r="Z19" t="s">
        <v>160</v>
      </c>
      <c r="AA19" t="s">
        <v>161</v>
      </c>
      <c r="AB19" t="s">
        <v>162</v>
      </c>
      <c r="AC19" t="s">
        <v>163</v>
      </c>
      <c r="AD19" t="s">
        <v>164</v>
      </c>
      <c r="AE19" t="s">
        <v>165</v>
      </c>
      <c r="AF19" t="s">
        <v>166</v>
      </c>
      <c r="AG19" t="s">
        <v>167</v>
      </c>
      <c r="AH19" t="s">
        <v>168</v>
      </c>
      <c r="AI19" t="s">
        <v>169</v>
      </c>
      <c r="AJ19" t="s">
        <v>170</v>
      </c>
      <c r="AK19" t="s">
        <v>171</v>
      </c>
      <c r="AL19" t="s">
        <v>172</v>
      </c>
      <c r="AM19" t="s">
        <v>173</v>
      </c>
      <c r="AN19">
        <v>82.023724402888305</v>
      </c>
      <c r="AO19">
        <v>96.41395422406049</v>
      </c>
      <c r="AP19">
        <v>77.148997549200516</v>
      </c>
      <c r="AQ19">
        <v>79.521231825111514</v>
      </c>
      <c r="AR19">
        <v>94.264345738242056</v>
      </c>
      <c r="AS19">
        <v>79.116055263064382</v>
      </c>
      <c r="AT19">
        <v>87.174204602632358</v>
      </c>
      <c r="AU19">
        <v>80.071334153171364</v>
      </c>
      <c r="AV19">
        <v>80.788658559156659</v>
      </c>
      <c r="AW19">
        <v>71.374268231899649</v>
      </c>
      <c r="AX19">
        <v>89.480661649341457</v>
      </c>
      <c r="AY19">
        <v>86.144999146501306</v>
      </c>
      <c r="AZ19">
        <v>79.429435061393718</v>
      </c>
      <c r="BA19">
        <v>84.753972238296953</v>
      </c>
      <c r="BB19">
        <v>88.291802244414512</v>
      </c>
      <c r="BC19">
        <v>77.24187443673398</v>
      </c>
      <c r="BD19">
        <v>82.573863620722804</v>
      </c>
      <c r="BE19"/>
      <c r="BF19"/>
      <c r="BG19"/>
      <c r="BH19"/>
      <c r="BI19"/>
      <c r="BJ19"/>
      <c r="BK19"/>
      <c r="BL19"/>
      <c r="BM19"/>
      <c r="BN19"/>
      <c r="BO19"/>
      <c r="BP19"/>
      <c r="BQ19"/>
      <c r="BR19"/>
      <c r="BS19"/>
      <c r="BT19"/>
      <c r="BU19"/>
      <c r="BV19"/>
      <c r="BW19"/>
      <c r="BX19"/>
      <c r="BY19"/>
      <c r="BZ19"/>
      <c r="CA19"/>
      <c r="CB19"/>
      <c r="CC19"/>
      <c r="CD19"/>
      <c r="CE19"/>
      <c r="CF19"/>
      <c r="CG19"/>
      <c r="CH19"/>
      <c r="CI19"/>
      <c r="CJ19"/>
    </row>
    <row r="20">
      <c r="A20" t="s">
        <v>684</v>
      </c>
      <c r="B20">
        <v>2000</v>
      </c>
      <c r="C20" t="s">
        <v>687</v>
      </c>
      <c r="D20">
        <v>58</v>
      </c>
      <c r="E20" t="s">
        <v>175</v>
      </c>
      <c r="F20" t="s">
        <v>176</v>
      </c>
      <c r="G20" t="s">
        <v>206</v>
      </c>
      <c r="H20">
        <v>0</v>
      </c>
      <c r="I20">
        <v>0.072667473822305595</v>
      </c>
      <c r="J20">
        <v>0.044368730734512099</v>
      </c>
      <c r="K20">
        <v>0.1233273356315277</v>
      </c>
      <c r="L20">
        <v>3.6525805925448691</v>
      </c>
      <c r="M20">
        <v>0</v>
      </c>
      <c r="N20">
        <v>0</v>
      </c>
      <c r="O20">
        <v>0.30476783068067448</v>
      </c>
      <c r="P20">
        <v>1.6925919802295391</v>
      </c>
      <c r="Q20">
        <v>7.2887759526415854</v>
      </c>
      <c r="R20">
        <v>0</v>
      </c>
      <c r="S20">
        <v>0.1215623572332212</v>
      </c>
      <c r="T20">
        <v>0</v>
      </c>
      <c r="U20">
        <v>0.074524064823685301</v>
      </c>
      <c r="V20">
        <v>0.028458127263473201</v>
      </c>
      <c r="W20" t="s">
        <v>157</v>
      </c>
      <c r="X20" t="s">
        <v>158</v>
      </c>
      <c r="Y20" t="s">
        <v>159</v>
      </c>
      <c r="Z20" t="s">
        <v>160</v>
      </c>
      <c r="AA20" t="s">
        <v>161</v>
      </c>
      <c r="AB20" t="s">
        <v>162</v>
      </c>
      <c r="AC20" t="s">
        <v>163</v>
      </c>
      <c r="AD20" t="s">
        <v>164</v>
      </c>
      <c r="AE20" t="s">
        <v>165</v>
      </c>
      <c r="AF20" t="s">
        <v>166</v>
      </c>
      <c r="AG20" t="s">
        <v>167</v>
      </c>
      <c r="AH20" t="s">
        <v>168</v>
      </c>
      <c r="AI20" t="s">
        <v>169</v>
      </c>
      <c r="AJ20" t="s">
        <v>170</v>
      </c>
      <c r="AK20" t="s">
        <v>171</v>
      </c>
      <c r="AL20" t="s">
        <v>172</v>
      </c>
      <c r="AM20" t="s">
        <v>173</v>
      </c>
      <c r="AN20">
        <v>0.87372495152187801</v>
      </c>
      <c r="AO20">
        <v>2.972183311851365</v>
      </c>
      <c r="AP20">
        <v>0.13927035854705849</v>
      </c>
      <c r="AQ20">
        <v>0</v>
      </c>
      <c r="AR20">
        <v>0</v>
      </c>
      <c r="AS20">
        <v>0</v>
      </c>
      <c r="AT20">
        <v>0</v>
      </c>
      <c r="AU20">
        <v>0.51662103958071393</v>
      </c>
      <c r="AV20">
        <v>0.072420124371623706</v>
      </c>
      <c r="AW20">
        <v>0</v>
      </c>
      <c r="AX20">
        <v>2.7909173834446781</v>
      </c>
      <c r="AY20">
        <v>0</v>
      </c>
      <c r="AZ20">
        <v>0.24134421078414639</v>
      </c>
      <c r="BA20">
        <v>0.34565702502956119</v>
      </c>
      <c r="BB20">
        <v>0</v>
      </c>
      <c r="BC20">
        <v>0</v>
      </c>
      <c r="BD20">
        <v>0</v>
      </c>
      <c r="BE20"/>
      <c r="BF20"/>
      <c r="BG20"/>
      <c r="BH20"/>
      <c r="BI20"/>
      <c r="BJ20"/>
      <c r="BK20"/>
      <c r="BL20"/>
      <c r="BM20"/>
      <c r="BN20"/>
      <c r="BO20"/>
      <c r="BP20"/>
      <c r="BQ20"/>
      <c r="BR20"/>
      <c r="BS20"/>
      <c r="BT20"/>
      <c r="BU20"/>
      <c r="BV20"/>
      <c r="BW20"/>
      <c r="BX20"/>
      <c r="BY20"/>
      <c r="BZ20"/>
      <c r="CA20"/>
      <c r="CB20"/>
      <c r="CC20"/>
      <c r="CD20"/>
      <c r="CE20"/>
      <c r="CF20"/>
      <c r="CG20"/>
      <c r="CH20"/>
      <c r="CI20"/>
      <c r="CJ20"/>
    </row>
    <row r="21">
      <c r="A21" t="s">
        <v>684</v>
      </c>
      <c r="B21">
        <v>2000</v>
      </c>
      <c r="C21" t="s">
        <v>687</v>
      </c>
      <c r="D21">
        <v>59</v>
      </c>
      <c r="E21" t="s">
        <v>175</v>
      </c>
      <c r="F21" t="s">
        <v>177</v>
      </c>
      <c r="G21" t="s">
        <v>206</v>
      </c>
      <c r="H21">
        <v>0.32148052486454581</v>
      </c>
      <c r="I21">
        <v>0.31094148494720708</v>
      </c>
      <c r="J21">
        <v>0.27681022286822909</v>
      </c>
      <c r="K21">
        <v>1.439418347456785</v>
      </c>
      <c r="L21">
        <v>10.91706234168662</v>
      </c>
      <c r="M21">
        <v>0.91137285823769065</v>
      </c>
      <c r="N21">
        <v>1.482697883811696</v>
      </c>
      <c r="O21">
        <v>2.8262039067268199</v>
      </c>
      <c r="P21">
        <v>7.2107188851029207</v>
      </c>
      <c r="Q21">
        <v>19.03788020771195</v>
      </c>
      <c r="R21">
        <v>0.039367089080377997</v>
      </c>
      <c r="S21">
        <v>0.019582930449792899</v>
      </c>
      <c r="T21">
        <v>0.39503504896710301</v>
      </c>
      <c r="U21">
        <v>0.11630053679894301</v>
      </c>
      <c r="V21">
        <v>0.31951240414407478</v>
      </c>
      <c r="W21" t="s">
        <v>157</v>
      </c>
      <c r="X21" t="s">
        <v>158</v>
      </c>
      <c r="Y21" t="s">
        <v>159</v>
      </c>
      <c r="Z21" t="s">
        <v>160</v>
      </c>
      <c r="AA21" t="s">
        <v>161</v>
      </c>
      <c r="AB21" t="s">
        <v>162</v>
      </c>
      <c r="AC21" t="s">
        <v>163</v>
      </c>
      <c r="AD21" t="s">
        <v>164</v>
      </c>
      <c r="AE21" t="s">
        <v>165</v>
      </c>
      <c r="AF21" t="s">
        <v>166</v>
      </c>
      <c r="AG21" t="s">
        <v>167</v>
      </c>
      <c r="AH21" t="s">
        <v>168</v>
      </c>
      <c r="AI21" t="s">
        <v>169</v>
      </c>
      <c r="AJ21" t="s">
        <v>170</v>
      </c>
      <c r="AK21" t="s">
        <v>171</v>
      </c>
      <c r="AL21" t="s">
        <v>172</v>
      </c>
      <c r="AM21" t="s">
        <v>173</v>
      </c>
      <c r="AN21">
        <v>1.892483941934654</v>
      </c>
      <c r="AO21">
        <v>10.12117614266386</v>
      </c>
      <c r="AP21">
        <v>0</v>
      </c>
      <c r="AQ21">
        <v>1.5224265797086289</v>
      </c>
      <c r="AR21">
        <v>0.31412135813279429</v>
      </c>
      <c r="AS21">
        <v>0.1150639383755771</v>
      </c>
      <c r="AT21">
        <v>0.27317031548546461</v>
      </c>
      <c r="AU21">
        <v>2.8240411085735202</v>
      </c>
      <c r="AV21">
        <v>0.41555950681198528</v>
      </c>
      <c r="AW21">
        <v>0</v>
      </c>
      <c r="AX21">
        <v>2.2044142722360132</v>
      </c>
      <c r="AY21">
        <v>1.1323760601151811</v>
      </c>
      <c r="AZ21">
        <v>0.87522288534120796</v>
      </c>
      <c r="BA21">
        <v>2.3567471614126401</v>
      </c>
      <c r="BB21">
        <v>0.3762795996929113</v>
      </c>
      <c r="BC21">
        <v>0.21494172955381899</v>
      </c>
      <c r="BD21">
        <v>0</v>
      </c>
      <c r="BE21"/>
      <c r="BF21"/>
      <c r="BG21"/>
      <c r="BH21"/>
      <c r="BI21"/>
      <c r="BJ21"/>
      <c r="BK21"/>
      <c r="BL21"/>
      <c r="BM21"/>
      <c r="BN21"/>
      <c r="BO21"/>
      <c r="BP21"/>
      <c r="BQ21"/>
      <c r="BR21"/>
      <c r="BS21"/>
      <c r="BT21"/>
      <c r="BU21"/>
      <c r="BV21"/>
      <c r="BW21"/>
      <c r="BX21"/>
      <c r="BY21"/>
      <c r="BZ21"/>
      <c r="CA21"/>
      <c r="CB21"/>
      <c r="CC21"/>
      <c r="CD21"/>
      <c r="CE21"/>
      <c r="CF21"/>
      <c r="CG21"/>
      <c r="CH21"/>
      <c r="CI21"/>
      <c r="CJ21"/>
    </row>
    <row r="22">
      <c r="A22" t="s">
        <v>684</v>
      </c>
      <c r="B22">
        <v>2000</v>
      </c>
      <c r="C22" t="s">
        <v>687</v>
      </c>
      <c r="D22">
        <v>60</v>
      </c>
      <c r="E22" t="s">
        <v>175</v>
      </c>
      <c r="F22" t="s">
        <v>178</v>
      </c>
      <c r="G22" t="s">
        <v>206</v>
      </c>
      <c r="H22">
        <v>6.6825374372007138</v>
      </c>
      <c r="I22">
        <v>6.9552486375718354</v>
      </c>
      <c r="J22">
        <v>14.162791109237601</v>
      </c>
      <c r="K22">
        <v>31.050910800114622</v>
      </c>
      <c r="L22">
        <v>44.023497265321708</v>
      </c>
      <c r="M22">
        <v>27.595703215310309</v>
      </c>
      <c r="N22">
        <v>42.182117244574748</v>
      </c>
      <c r="O22">
        <v>48.230956404784223</v>
      </c>
      <c r="P22">
        <v>53.903378069812867</v>
      </c>
      <c r="Q22">
        <v>47.857271213717112</v>
      </c>
      <c r="R22">
        <v>3.329772290254041</v>
      </c>
      <c r="S22">
        <v>4.9749841216021151</v>
      </c>
      <c r="T22">
        <v>5.2216892498032008</v>
      </c>
      <c r="U22">
        <v>4.8380726552604063</v>
      </c>
      <c r="V22">
        <v>5.0618534914661204</v>
      </c>
      <c r="W22" t="s">
        <v>157</v>
      </c>
      <c r="X22" t="s">
        <v>158</v>
      </c>
      <c r="Y22" t="s">
        <v>159</v>
      </c>
      <c r="Z22" t="s">
        <v>160</v>
      </c>
      <c r="AA22" t="s">
        <v>161</v>
      </c>
      <c r="AB22" t="s">
        <v>162</v>
      </c>
      <c r="AC22" t="s">
        <v>163</v>
      </c>
      <c r="AD22" t="s">
        <v>164</v>
      </c>
      <c r="AE22" t="s">
        <v>165</v>
      </c>
      <c r="AF22" t="s">
        <v>166</v>
      </c>
      <c r="AG22" t="s">
        <v>167</v>
      </c>
      <c r="AH22" t="s">
        <v>168</v>
      </c>
      <c r="AI22" t="s">
        <v>169</v>
      </c>
      <c r="AJ22" t="s">
        <v>170</v>
      </c>
      <c r="AK22" t="s">
        <v>171</v>
      </c>
      <c r="AL22" t="s">
        <v>172</v>
      </c>
      <c r="AM22" t="s">
        <v>173</v>
      </c>
      <c r="AN22">
        <v>21.902658778451361</v>
      </c>
      <c r="AO22">
        <v>68.015905392279791</v>
      </c>
      <c r="AP22">
        <v>0.28811139270651293</v>
      </c>
      <c r="AQ22">
        <v>0.3100211745064933</v>
      </c>
      <c r="AR22">
        <v>0.2249639953253208</v>
      </c>
      <c r="AS22">
        <v>5.1712314354923352</v>
      </c>
      <c r="AT22">
        <v>2.0069793874906892</v>
      </c>
      <c r="AU22">
        <v>25.278430732768989</v>
      </c>
      <c r="AV22">
        <v>0.80027748545999089</v>
      </c>
      <c r="AW22">
        <v>2.703601586720116</v>
      </c>
      <c r="AX22">
        <v>12.917608180790429</v>
      </c>
      <c r="AY22">
        <v>10.402252577153281</v>
      </c>
      <c r="AZ22">
        <v>8.3313818486740612</v>
      </c>
      <c r="BA22">
        <v>17.69598910563214</v>
      </c>
      <c r="BB22">
        <v>16.231164207999129</v>
      </c>
      <c r="BC22">
        <v>1.6071024901885611</v>
      </c>
      <c r="BD22">
        <v>0.42107603062526588</v>
      </c>
      <c r="BE22"/>
      <c r="BF22"/>
      <c r="BG22"/>
      <c r="BH22"/>
      <c r="BI22"/>
      <c r="BJ22"/>
      <c r="BK22"/>
      <c r="BL22"/>
      <c r="BM22"/>
      <c r="BN22"/>
      <c r="BO22"/>
      <c r="BP22"/>
      <c r="BQ22"/>
      <c r="BR22"/>
      <c r="BS22"/>
      <c r="BT22"/>
      <c r="BU22"/>
      <c r="BV22"/>
      <c r="BW22"/>
      <c r="BX22"/>
      <c r="BY22"/>
      <c r="BZ22"/>
      <c r="CA22"/>
      <c r="CB22"/>
      <c r="CC22"/>
      <c r="CD22"/>
      <c r="CE22"/>
      <c r="CF22"/>
      <c r="CG22"/>
      <c r="CH22"/>
      <c r="CI22"/>
      <c r="CJ22"/>
    </row>
    <row r="23">
      <c r="A23" t="s">
        <v>684</v>
      </c>
      <c r="B23">
        <v>2000</v>
      </c>
      <c r="C23" t="s">
        <v>687</v>
      </c>
      <c r="D23">
        <v>61</v>
      </c>
      <c r="E23" t="s">
        <v>175</v>
      </c>
      <c r="F23" t="s">
        <v>179</v>
      </c>
      <c r="G23" t="s">
        <v>206</v>
      </c>
      <c r="H23">
        <v>26.546893574220999</v>
      </c>
      <c r="I23">
        <v>25.42802010567577</v>
      </c>
      <c r="J23">
        <v>22.524198728087839</v>
      </c>
      <c r="K23">
        <v>15.31221662655156</v>
      </c>
      <c r="L23">
        <v>10.92979418875686</v>
      </c>
      <c r="M23">
        <v>13.16533351959251</v>
      </c>
      <c r="N23">
        <v>7.1715560504523292</v>
      </c>
      <c r="O23">
        <v>5.3916476972994039</v>
      </c>
      <c r="P23">
        <v>6.9488709537621958</v>
      </c>
      <c r="Q23">
        <v>4.2978295719402144</v>
      </c>
      <c r="R23">
        <v>27.95186690660649</v>
      </c>
      <c r="S23">
        <v>29.335324356583499</v>
      </c>
      <c r="T23">
        <v>25.649381379021001</v>
      </c>
      <c r="U23">
        <v>27.67581442726258</v>
      </c>
      <c r="V23">
        <v>33.47984284795227</v>
      </c>
      <c r="W23" t="s">
        <v>157</v>
      </c>
      <c r="X23" t="s">
        <v>158</v>
      </c>
      <c r="Y23" t="s">
        <v>159</v>
      </c>
      <c r="Z23" t="s">
        <v>160</v>
      </c>
      <c r="AA23" t="s">
        <v>161</v>
      </c>
      <c r="AB23" t="s">
        <v>162</v>
      </c>
      <c r="AC23" t="s">
        <v>163</v>
      </c>
      <c r="AD23" t="s">
        <v>164</v>
      </c>
      <c r="AE23" t="s">
        <v>165</v>
      </c>
      <c r="AF23" t="s">
        <v>166</v>
      </c>
      <c r="AG23" t="s">
        <v>167</v>
      </c>
      <c r="AH23" t="s">
        <v>168</v>
      </c>
      <c r="AI23" t="s">
        <v>169</v>
      </c>
      <c r="AJ23" t="s">
        <v>170</v>
      </c>
      <c r="AK23" t="s">
        <v>171</v>
      </c>
      <c r="AL23" t="s">
        <v>172</v>
      </c>
      <c r="AM23" t="s">
        <v>173</v>
      </c>
      <c r="AN23">
        <v>37.0835545768931</v>
      </c>
      <c r="AO23">
        <v>0.29282814311125338</v>
      </c>
      <c r="AP23">
        <v>1.7563106265014981</v>
      </c>
      <c r="AQ23">
        <v>28.856080753998501</v>
      </c>
      <c r="AR23">
        <v>0.45034228294037959</v>
      </c>
      <c r="AS23">
        <v>14.91436515955079</v>
      </c>
      <c r="AT23">
        <v>50.629285195131743</v>
      </c>
      <c r="AU23">
        <v>6.2268362899118186</v>
      </c>
      <c r="AV23">
        <v>0.19193781047169869</v>
      </c>
      <c r="AW23">
        <v>56.640287355937517</v>
      </c>
      <c r="AX23">
        <v>22.377585839008901</v>
      </c>
      <c r="AY23">
        <v>23.186456731647649</v>
      </c>
      <c r="AZ23">
        <v>4.0333302758121423</v>
      </c>
      <c r="BA23">
        <v>49.424986119644203</v>
      </c>
      <c r="BB23">
        <v>46.84643852846812</v>
      </c>
      <c r="BC23">
        <v>13.833965181178829</v>
      </c>
      <c r="BD23">
        <v>15.802710097525379</v>
      </c>
      <c r="BE23"/>
      <c r="BF23"/>
      <c r="BG23"/>
      <c r="BH23"/>
      <c r="BI23"/>
      <c r="BJ23"/>
      <c r="BK23"/>
      <c r="BL23"/>
      <c r="BM23"/>
      <c r="BN23"/>
      <c r="BO23"/>
      <c r="BP23"/>
      <c r="BQ23"/>
      <c r="BR23"/>
      <c r="BS23"/>
      <c r="BT23"/>
      <c r="BU23"/>
      <c r="BV23"/>
      <c r="BW23"/>
      <c r="BX23"/>
      <c r="BY23"/>
      <c r="BZ23"/>
      <c r="CA23"/>
      <c r="CB23"/>
      <c r="CC23"/>
      <c r="CD23"/>
      <c r="CE23"/>
      <c r="CF23"/>
      <c r="CG23"/>
      <c r="CH23"/>
      <c r="CI23"/>
      <c r="CJ23"/>
    </row>
    <row r="24">
      <c r="A24" t="s">
        <v>684</v>
      </c>
      <c r="B24">
        <v>2000</v>
      </c>
      <c r="C24" t="s">
        <v>687</v>
      </c>
      <c r="D24">
        <v>62</v>
      </c>
      <c r="E24" t="s">
        <v>175</v>
      </c>
      <c r="F24" t="s">
        <v>180</v>
      </c>
      <c r="G24" t="s">
        <v>206</v>
      </c>
      <c r="H24">
        <v>10.10545819643964</v>
      </c>
      <c r="I24">
        <v>9.9585187536672493</v>
      </c>
      <c r="J24">
        <v>11.528409792304791</v>
      </c>
      <c r="K24">
        <v>20.86295025776484</v>
      </c>
      <c r="L24">
        <v>16.86409500622787</v>
      </c>
      <c r="M24">
        <v>24.83675583140257</v>
      </c>
      <c r="N24">
        <v>28.603804554549392</v>
      </c>
      <c r="O24">
        <v>26.289334797102281</v>
      </c>
      <c r="P24">
        <v>21.373213183882321</v>
      </c>
      <c r="Q24">
        <v>15.38501020733576</v>
      </c>
      <c r="R24">
        <v>7.8516702178787368</v>
      </c>
      <c r="S24">
        <v>7.8314904358470772</v>
      </c>
      <c r="T24">
        <v>8.0938787748373766</v>
      </c>
      <c r="U24">
        <v>5.5596505852629452</v>
      </c>
      <c r="V24">
        <v>7.9181512137520587</v>
      </c>
      <c r="W24" t="s">
        <v>157</v>
      </c>
      <c r="X24" t="s">
        <v>158</v>
      </c>
      <c r="Y24" t="s">
        <v>159</v>
      </c>
      <c r="Z24" t="s">
        <v>160</v>
      </c>
      <c r="AA24" t="s">
        <v>161</v>
      </c>
      <c r="AB24" t="s">
        <v>162</v>
      </c>
      <c r="AC24" t="s">
        <v>163</v>
      </c>
      <c r="AD24" t="s">
        <v>164</v>
      </c>
      <c r="AE24" t="s">
        <v>165</v>
      </c>
      <c r="AF24" t="s">
        <v>166</v>
      </c>
      <c r="AG24" t="s">
        <v>167</v>
      </c>
      <c r="AH24" t="s">
        <v>168</v>
      </c>
      <c r="AI24" t="s">
        <v>169</v>
      </c>
      <c r="AJ24" t="s">
        <v>170</v>
      </c>
      <c r="AK24" t="s">
        <v>171</v>
      </c>
      <c r="AL24" t="s">
        <v>172</v>
      </c>
      <c r="AM24" t="s">
        <v>173</v>
      </c>
      <c r="AN24">
        <v>6.09760289508319</v>
      </c>
      <c r="AO24">
        <v>16.618945810009709</v>
      </c>
      <c r="AP24">
        <v>5.7197900083363811</v>
      </c>
      <c r="AQ24">
        <v>17.08516948269558</v>
      </c>
      <c r="AR24">
        <v>67.297560187142608</v>
      </c>
      <c r="AS24">
        <v>26.243875894935918</v>
      </c>
      <c r="AT24">
        <v>8.4823456272439479</v>
      </c>
      <c r="AU24">
        <v>2.7388519102561402</v>
      </c>
      <c r="AV24">
        <v>18.00099965944738</v>
      </c>
      <c r="AW24">
        <v>7.4563211750488589</v>
      </c>
      <c r="AX24">
        <v>7.2844872758523458</v>
      </c>
      <c r="AY24">
        <v>26.276288234879448</v>
      </c>
      <c r="AZ24">
        <v>17.104710146311181</v>
      </c>
      <c r="BA24">
        <v>9.1572185222926379</v>
      </c>
      <c r="BB24">
        <v>6.9088451732794747</v>
      </c>
      <c r="BC24">
        <v>23.878057818361651</v>
      </c>
      <c r="BD24">
        <v>26.041767746983531</v>
      </c>
      <c r="BE24"/>
      <c r="BF24"/>
      <c r="BG24"/>
      <c r="BH24"/>
      <c r="BI24"/>
      <c r="BJ24"/>
      <c r="BK24"/>
      <c r="BL24"/>
      <c r="BM24"/>
      <c r="BN24"/>
      <c r="BO24"/>
      <c r="BP24"/>
      <c r="BQ24"/>
      <c r="BR24"/>
      <c r="BS24"/>
      <c r="BT24"/>
      <c r="BU24"/>
      <c r="BV24"/>
      <c r="BW24"/>
      <c r="BX24"/>
      <c r="BY24"/>
      <c r="BZ24"/>
      <c r="CA24"/>
      <c r="CB24"/>
      <c r="CC24"/>
      <c r="CD24"/>
      <c r="CE24"/>
      <c r="CF24"/>
      <c r="CG24"/>
      <c r="CH24"/>
      <c r="CI24"/>
      <c r="CJ24"/>
    </row>
    <row r="25">
      <c r="A25" t="s">
        <v>684</v>
      </c>
      <c r="B25">
        <v>2000</v>
      </c>
      <c r="C25" t="s">
        <v>687</v>
      </c>
      <c r="D25">
        <v>63</v>
      </c>
      <c r="E25" t="s">
        <v>175</v>
      </c>
      <c r="F25" t="s">
        <v>181</v>
      </c>
      <c r="G25" t="s">
        <v>206</v>
      </c>
      <c r="H25">
        <v>12.13461689786045</v>
      </c>
      <c r="I25">
        <v>14.910327600915959</v>
      </c>
      <c r="J25">
        <v>13.286268890033289</v>
      </c>
      <c r="K25">
        <v>9.3557147636219895</v>
      </c>
      <c r="L25">
        <v>3.9331182475473381</v>
      </c>
      <c r="M25">
        <v>9.888180709659304</v>
      </c>
      <c r="N25">
        <v>7.4276541055702516</v>
      </c>
      <c r="O25">
        <v>4.4089362501769198</v>
      </c>
      <c r="P25">
        <v>2.2287741106711421</v>
      </c>
      <c r="Q25">
        <v>2.2761250937652062</v>
      </c>
      <c r="R25">
        <v>10.7741264280841</v>
      </c>
      <c r="S25">
        <v>14.287965093489699</v>
      </c>
      <c r="T25">
        <v>16.26496904521704</v>
      </c>
      <c r="U25">
        <v>15.62615670630178</v>
      </c>
      <c r="V25">
        <v>15.25584094847413</v>
      </c>
      <c r="W25" t="s">
        <v>157</v>
      </c>
      <c r="X25" t="s">
        <v>158</v>
      </c>
      <c r="Y25" t="s">
        <v>159</v>
      </c>
      <c r="Z25" t="s">
        <v>160</v>
      </c>
      <c r="AA25" t="s">
        <v>161</v>
      </c>
      <c r="AB25" t="s">
        <v>162</v>
      </c>
      <c r="AC25" t="s">
        <v>163</v>
      </c>
      <c r="AD25" t="s">
        <v>164</v>
      </c>
      <c r="AE25" t="s">
        <v>165</v>
      </c>
      <c r="AF25" t="s">
        <v>166</v>
      </c>
      <c r="AG25" t="s">
        <v>167</v>
      </c>
      <c r="AH25" t="s">
        <v>168</v>
      </c>
      <c r="AI25" t="s">
        <v>169</v>
      </c>
      <c r="AJ25" t="s">
        <v>170</v>
      </c>
      <c r="AK25" t="s">
        <v>171</v>
      </c>
      <c r="AL25" t="s">
        <v>172</v>
      </c>
      <c r="AM25" t="s">
        <v>173</v>
      </c>
      <c r="AN25">
        <v>0.57591481950728374</v>
      </c>
      <c r="AO25">
        <v>0.1707204301909987</v>
      </c>
      <c r="AP25">
        <v>27.23676490373666</v>
      </c>
      <c r="AQ25">
        <v>14.447728043093591</v>
      </c>
      <c r="AR25">
        <v>2.4725415670810862</v>
      </c>
      <c r="AS25">
        <v>10.927229945764349</v>
      </c>
      <c r="AT25">
        <v>7.2428223266138829</v>
      </c>
      <c r="AU25">
        <v>22.521555040458129</v>
      </c>
      <c r="AV25">
        <v>31.908199448425449</v>
      </c>
      <c r="AW25">
        <v>1.0803758613486361</v>
      </c>
      <c r="AX25">
        <v>17.939451125993969</v>
      </c>
      <c r="AY25">
        <v>6.6513949591184982</v>
      </c>
      <c r="AZ25">
        <v>14.428459551625471</v>
      </c>
      <c r="BA25">
        <v>5.2022701019355946</v>
      </c>
      <c r="BB25">
        <v>4.20894288242458</v>
      </c>
      <c r="BC25">
        <v>16.261354155724941</v>
      </c>
      <c r="BD25">
        <v>0.58995140425989145</v>
      </c>
      <c r="BE25"/>
      <c r="BF25"/>
      <c r="BG25"/>
      <c r="BH25"/>
      <c r="BI25"/>
      <c r="BJ25"/>
      <c r="BK25"/>
      <c r="BL25"/>
      <c r="BM25"/>
      <c r="BN25"/>
      <c r="BO25"/>
      <c r="BP25"/>
      <c r="BQ25"/>
      <c r="BR25"/>
      <c r="BS25"/>
      <c r="BT25"/>
      <c r="BU25"/>
      <c r="BV25"/>
      <c r="BW25"/>
      <c r="BX25"/>
      <c r="BY25"/>
      <c r="BZ25"/>
      <c r="CA25"/>
      <c r="CB25"/>
      <c r="CC25"/>
      <c r="CD25"/>
      <c r="CE25"/>
      <c r="CF25"/>
      <c r="CG25"/>
      <c r="CH25"/>
      <c r="CI25"/>
      <c r="CJ25"/>
    </row>
    <row r="26">
      <c r="A26" t="s">
        <v>684</v>
      </c>
      <c r="B26">
        <v>2000</v>
      </c>
      <c r="C26" t="s">
        <v>687</v>
      </c>
      <c r="D26">
        <v>64</v>
      </c>
      <c r="E26" t="s">
        <v>175</v>
      </c>
      <c r="F26" t="s">
        <v>182</v>
      </c>
      <c r="G26" t="s">
        <v>206</v>
      </c>
      <c r="H26">
        <v>0.16248390299205531</v>
      </c>
      <c r="I26">
        <v>0.066649631252035199</v>
      </c>
      <c r="J26">
        <v>0.1737425894538201</v>
      </c>
      <c r="K26">
        <v>0</v>
      </c>
      <c r="L26">
        <v>0.029738573656246901</v>
      </c>
      <c r="M26">
        <v>0.053594514373759901</v>
      </c>
      <c r="N26">
        <v>0</v>
      </c>
      <c r="O26">
        <v>0</v>
      </c>
      <c r="P26">
        <v>0</v>
      </c>
      <c r="Q26">
        <v>0.073423079833257202</v>
      </c>
      <c r="R26">
        <v>0.27441652934146682</v>
      </c>
      <c r="S26">
        <v>0.093231221182406898</v>
      </c>
      <c r="T26">
        <v>0</v>
      </c>
      <c r="U26">
        <v>0.27368611456177372</v>
      </c>
      <c r="V26">
        <v>0</v>
      </c>
      <c r="W26" t="s">
        <v>157</v>
      </c>
      <c r="X26" t="s">
        <v>158</v>
      </c>
      <c r="Y26" t="s">
        <v>159</v>
      </c>
      <c r="Z26" t="s">
        <v>160</v>
      </c>
      <c r="AA26" t="s">
        <v>161</v>
      </c>
      <c r="AB26" t="s">
        <v>162</v>
      </c>
      <c r="AC26" t="s">
        <v>163</v>
      </c>
      <c r="AD26" t="s">
        <v>164</v>
      </c>
      <c r="AE26" t="s">
        <v>165</v>
      </c>
      <c r="AF26" t="s">
        <v>166</v>
      </c>
      <c r="AG26" t="s">
        <v>167</v>
      </c>
      <c r="AH26" t="s">
        <v>168</v>
      </c>
      <c r="AI26" t="s">
        <v>169</v>
      </c>
      <c r="AJ26" t="s">
        <v>170</v>
      </c>
      <c r="AK26" t="s">
        <v>171</v>
      </c>
      <c r="AL26" t="s">
        <v>172</v>
      </c>
      <c r="AM26" t="s">
        <v>173</v>
      </c>
      <c r="AN26">
        <v>0</v>
      </c>
      <c r="AO26">
        <v>0</v>
      </c>
      <c r="AP26">
        <v>0</v>
      </c>
      <c r="AQ26">
        <v>0.15636902877745981</v>
      </c>
      <c r="AR26">
        <v>0</v>
      </c>
      <c r="AS26">
        <v>0</v>
      </c>
      <c r="AT26">
        <v>0</v>
      </c>
      <c r="AU26">
        <v>0</v>
      </c>
      <c r="AV26">
        <v>0</v>
      </c>
      <c r="AW26">
        <v>0.27143249746136883</v>
      </c>
      <c r="AX26">
        <v>0</v>
      </c>
      <c r="AY26">
        <v>0</v>
      </c>
      <c r="AZ26">
        <v>0</v>
      </c>
      <c r="BA26">
        <v>0.6613083456681923</v>
      </c>
      <c r="BB26">
        <v>0.2226703711575479</v>
      </c>
      <c r="BC26">
        <v>0</v>
      </c>
      <c r="BD26">
        <v>0</v>
      </c>
      <c r="BE26"/>
      <c r="BF26"/>
      <c r="BG26"/>
      <c r="BH26"/>
      <c r="BI26"/>
      <c r="BJ26"/>
      <c r="BK26"/>
      <c r="BL26"/>
      <c r="BM26"/>
      <c r="BN26"/>
      <c r="BO26"/>
      <c r="BP26"/>
      <c r="BQ26"/>
      <c r="BR26"/>
      <c r="BS26"/>
      <c r="BT26"/>
      <c r="BU26"/>
      <c r="BV26"/>
      <c r="BW26"/>
      <c r="BX26"/>
      <c r="BY26"/>
      <c r="BZ26"/>
      <c r="CA26"/>
      <c r="CB26"/>
      <c r="CC26"/>
      <c r="CD26"/>
      <c r="CE26"/>
      <c r="CF26"/>
      <c r="CG26"/>
      <c r="CH26"/>
      <c r="CI26"/>
      <c r="CJ26"/>
    </row>
    <row r="27">
      <c r="A27" t="s">
        <v>684</v>
      </c>
      <c r="B27">
        <v>2000</v>
      </c>
      <c r="C27" t="s">
        <v>687</v>
      </c>
      <c r="D27">
        <v>65</v>
      </c>
      <c r="E27" t="s">
        <v>175</v>
      </c>
      <c r="F27" t="s">
        <v>183</v>
      </c>
      <c r="G27" t="s">
        <v>206</v>
      </c>
      <c r="H27">
        <v>0</v>
      </c>
      <c r="I27">
        <v>0</v>
      </c>
      <c r="J27">
        <v>0.15232519061179961</v>
      </c>
      <c r="K27">
        <v>0</v>
      </c>
      <c r="L27">
        <v>0</v>
      </c>
      <c r="M27">
        <v>0.30340861742899972</v>
      </c>
      <c r="N27">
        <v>0</v>
      </c>
      <c r="O27">
        <v>0</v>
      </c>
      <c r="P27">
        <v>0</v>
      </c>
      <c r="Q27">
        <v>0</v>
      </c>
      <c r="R27">
        <v>0</v>
      </c>
      <c r="S27">
        <v>0</v>
      </c>
      <c r="T27">
        <v>0</v>
      </c>
      <c r="U27">
        <v>0.0495692118877641</v>
      </c>
      <c r="V27">
        <v>0</v>
      </c>
      <c r="W27" t="s">
        <v>157</v>
      </c>
      <c r="X27" t="s">
        <v>158</v>
      </c>
      <c r="Y27" t="s">
        <v>159</v>
      </c>
      <c r="Z27" t="s">
        <v>160</v>
      </c>
      <c r="AA27" t="s">
        <v>161</v>
      </c>
      <c r="AB27" t="s">
        <v>162</v>
      </c>
      <c r="AC27" t="s">
        <v>163</v>
      </c>
      <c r="AD27" t="s">
        <v>164</v>
      </c>
      <c r="AE27" t="s">
        <v>165</v>
      </c>
      <c r="AF27" t="s">
        <v>166</v>
      </c>
      <c r="AG27" t="s">
        <v>167</v>
      </c>
      <c r="AH27" t="s">
        <v>168</v>
      </c>
      <c r="AI27" t="s">
        <v>169</v>
      </c>
      <c r="AJ27" t="s">
        <v>170</v>
      </c>
      <c r="AK27" t="s">
        <v>171</v>
      </c>
      <c r="AL27" t="s">
        <v>172</v>
      </c>
      <c r="AM27" t="s">
        <v>173</v>
      </c>
      <c r="AN27">
        <v>0</v>
      </c>
      <c r="AO27">
        <v>0</v>
      </c>
      <c r="AP27">
        <v>0</v>
      </c>
      <c r="AQ27">
        <v>0</v>
      </c>
      <c r="AR27">
        <v>0</v>
      </c>
      <c r="AS27">
        <v>0</v>
      </c>
      <c r="AT27">
        <v>0</v>
      </c>
      <c r="AU27">
        <v>0</v>
      </c>
      <c r="AV27">
        <v>0</v>
      </c>
      <c r="AW27">
        <v>0.19710721187932939</v>
      </c>
      <c r="AX27">
        <v>0</v>
      </c>
      <c r="AY27">
        <v>0.24977458736106339</v>
      </c>
      <c r="AZ27">
        <v>0</v>
      </c>
      <c r="BA27">
        <v>0</v>
      </c>
      <c r="BB27">
        <v>0</v>
      </c>
      <c r="BC27">
        <v>0</v>
      </c>
      <c r="BD27">
        <v>0</v>
      </c>
      <c r="BE27"/>
      <c r="BF27"/>
      <c r="BG27"/>
      <c r="BH27"/>
      <c r="BI27"/>
      <c r="BJ27"/>
      <c r="BK27"/>
      <c r="BL27"/>
      <c r="BM27"/>
      <c r="BN27"/>
      <c r="BO27"/>
      <c r="BP27"/>
      <c r="BQ27"/>
      <c r="BR27"/>
      <c r="BS27"/>
      <c r="BT27"/>
      <c r="BU27"/>
      <c r="BV27"/>
      <c r="BW27"/>
      <c r="BX27"/>
      <c r="BY27"/>
      <c r="BZ27"/>
      <c r="CA27"/>
      <c r="CB27"/>
      <c r="CC27"/>
      <c r="CD27"/>
      <c r="CE27"/>
      <c r="CF27"/>
      <c r="CG27"/>
      <c r="CH27"/>
      <c r="CI27"/>
      <c r="CJ27"/>
    </row>
    <row r="28">
      <c r="A28" t="s">
        <v>684</v>
      </c>
      <c r="B28">
        <v>2000</v>
      </c>
      <c r="C28" t="s">
        <v>687</v>
      </c>
      <c r="D28">
        <v>66</v>
      </c>
      <c r="E28" t="s">
        <v>175</v>
      </c>
      <c r="F28" t="s">
        <v>184</v>
      </c>
      <c r="G28" t="s">
        <v>206</v>
      </c>
      <c r="H28">
        <v>11.110507158872929</v>
      </c>
      <c r="I28">
        <v>9.6615767203146792</v>
      </c>
      <c r="J28">
        <v>9.6611590035531627</v>
      </c>
      <c r="K28">
        <v>6.4828896839990842</v>
      </c>
      <c r="L28">
        <v>4.4387309906039381</v>
      </c>
      <c r="M28">
        <v>12.54847663810939</v>
      </c>
      <c r="N28">
        <v>7.3930882018722226</v>
      </c>
      <c r="O28">
        <v>7.8449246351603179</v>
      </c>
      <c r="P28">
        <v>5.017801279016596</v>
      </c>
      <c r="Q28">
        <v>2.3848458976310991</v>
      </c>
      <c r="R28">
        <v>11.423790048380321</v>
      </c>
      <c r="S28">
        <v>9.1962704361544176</v>
      </c>
      <c r="T28">
        <v>9.2698135318195636</v>
      </c>
      <c r="U28">
        <v>9.1475660512480204</v>
      </c>
      <c r="V28">
        <v>6.5190599700706802</v>
      </c>
      <c r="W28" t="s">
        <v>157</v>
      </c>
      <c r="X28" t="s">
        <v>158</v>
      </c>
      <c r="Y28" t="s">
        <v>159</v>
      </c>
      <c r="Z28" t="s">
        <v>160</v>
      </c>
      <c r="AA28" t="s">
        <v>161</v>
      </c>
      <c r="AB28" t="s">
        <v>162</v>
      </c>
      <c r="AC28" t="s">
        <v>163</v>
      </c>
      <c r="AD28" t="s">
        <v>164</v>
      </c>
      <c r="AE28" t="s">
        <v>165</v>
      </c>
      <c r="AF28" t="s">
        <v>166</v>
      </c>
      <c r="AG28" t="s">
        <v>167</v>
      </c>
      <c r="AH28" t="s">
        <v>168</v>
      </c>
      <c r="AI28" t="s">
        <v>169</v>
      </c>
      <c r="AJ28" t="s">
        <v>170</v>
      </c>
      <c r="AK28" t="s">
        <v>171</v>
      </c>
      <c r="AL28" t="s">
        <v>172</v>
      </c>
      <c r="AM28" t="s">
        <v>173</v>
      </c>
      <c r="AN28">
        <v>19.427879404215989</v>
      </c>
      <c r="AO28">
        <v>1.4044734133788019</v>
      </c>
      <c r="AP28">
        <v>8.1250286660062905</v>
      </c>
      <c r="AQ28">
        <v>8.4893998042158518</v>
      </c>
      <c r="AR28">
        <v>15.10444103072861</v>
      </c>
      <c r="AS28">
        <v>8.8392985253786733</v>
      </c>
      <c r="AT28">
        <v>9.6553208459325131</v>
      </c>
      <c r="AU28">
        <v>4.2991594561080699</v>
      </c>
      <c r="AV28">
        <v>12.16763422215079</v>
      </c>
      <c r="AW28">
        <v>11.37422070432614</v>
      </c>
      <c r="AX28">
        <v>8.7824633843264159</v>
      </c>
      <c r="AY28">
        <v>12.65165779472362</v>
      </c>
      <c r="AZ28">
        <v>12.25035433524855</v>
      </c>
      <c r="BA28">
        <v>6.055156945509383</v>
      </c>
      <c r="BB28">
        <v>8.4446161827410808</v>
      </c>
      <c r="BC28">
        <v>6.5523585237152169</v>
      </c>
      <c r="BD28">
        <v>51.077959377728853</v>
      </c>
      <c r="BE28"/>
      <c r="BF28"/>
      <c r="BG28"/>
      <c r="BH28"/>
      <c r="BI28"/>
      <c r="BJ28"/>
      <c r="BK28"/>
      <c r="BL28"/>
      <c r="BM28"/>
      <c r="BN28"/>
      <c r="BO28"/>
      <c r="BP28"/>
      <c r="BQ28"/>
      <c r="BR28"/>
      <c r="BS28"/>
      <c r="BT28"/>
      <c r="BU28"/>
      <c r="BV28"/>
      <c r="BW28"/>
      <c r="BX28"/>
      <c r="BY28"/>
      <c r="BZ28"/>
      <c r="CA28"/>
      <c r="CB28"/>
      <c r="CC28"/>
      <c r="CD28"/>
      <c r="CE28"/>
      <c r="CF28"/>
      <c r="CG28"/>
      <c r="CH28"/>
      <c r="CI28"/>
      <c r="CJ28"/>
    </row>
    <row r="29">
      <c r="A29" t="s">
        <v>684</v>
      </c>
      <c r="B29">
        <v>2000</v>
      </c>
      <c r="C29" t="s">
        <v>687</v>
      </c>
      <c r="D29">
        <v>67</v>
      </c>
      <c r="E29" t="s">
        <v>175</v>
      </c>
      <c r="F29" t="s">
        <v>185</v>
      </c>
      <c r="G29" t="s">
        <v>206</v>
      </c>
      <c r="H29">
        <v>22.34222065205244</v>
      </c>
      <c r="I29">
        <v>21.361761058585149</v>
      </c>
      <c r="J29">
        <v>16.311453493877138</v>
      </c>
      <c r="K29">
        <v>7.8833427455262086</v>
      </c>
      <c r="L29">
        <v>3.2011656946008431</v>
      </c>
      <c r="M29">
        <v>8.1388261229793919</v>
      </c>
      <c r="N29">
        <v>2.6735113214789621</v>
      </c>
      <c r="O29">
        <v>2.3967138665901642</v>
      </c>
      <c r="P29">
        <v>1.3978878630496221</v>
      </c>
      <c r="Q29">
        <v>0.61242660005106064</v>
      </c>
      <c r="R29">
        <v>24.777042226393409</v>
      </c>
      <c r="S29">
        <v>23.178550562236861</v>
      </c>
      <c r="T29">
        <v>22.99880462712466</v>
      </c>
      <c r="U29">
        <v>21.18299420194159</v>
      </c>
      <c r="V29">
        <v>16.95365754538464</v>
      </c>
      <c r="W29" t="s">
        <v>157</v>
      </c>
      <c r="X29" t="s">
        <v>158</v>
      </c>
      <c r="Y29" t="s">
        <v>159</v>
      </c>
      <c r="Z29" t="s">
        <v>160</v>
      </c>
      <c r="AA29" t="s">
        <v>161</v>
      </c>
      <c r="AB29" t="s">
        <v>162</v>
      </c>
      <c r="AC29" t="s">
        <v>163</v>
      </c>
      <c r="AD29" t="s">
        <v>164</v>
      </c>
      <c r="AE29" t="s">
        <v>165</v>
      </c>
      <c r="AF29" t="s">
        <v>166</v>
      </c>
      <c r="AG29" t="s">
        <v>167</v>
      </c>
      <c r="AH29" t="s">
        <v>168</v>
      </c>
      <c r="AI29" t="s">
        <v>169</v>
      </c>
      <c r="AJ29" t="s">
        <v>170</v>
      </c>
      <c r="AK29" t="s">
        <v>171</v>
      </c>
      <c r="AL29" t="s">
        <v>172</v>
      </c>
      <c r="AM29" t="s">
        <v>173</v>
      </c>
      <c r="AN29">
        <v>7.4047906840000453</v>
      </c>
      <c r="AO29">
        <v>0</v>
      </c>
      <c r="AP29">
        <v>43.783461113314267</v>
      </c>
      <c r="AQ29">
        <v>12.11760176652253</v>
      </c>
      <c r="AR29">
        <v>5.494244692134755</v>
      </c>
      <c r="AS29">
        <v>27.018757949866671</v>
      </c>
      <c r="AT29">
        <v>13.832281443530739</v>
      </c>
      <c r="AU29">
        <v>10.12500486489623</v>
      </c>
      <c r="AV29">
        <v>28.86441936046149</v>
      </c>
      <c r="AW29">
        <v>16.729778246265202</v>
      </c>
      <c r="AX29">
        <v>20.100405733457769</v>
      </c>
      <c r="AY29">
        <v>10.03676724687559</v>
      </c>
      <c r="AZ29">
        <v>37.88226498773993</v>
      </c>
      <c r="BA29">
        <v>3.311406101533878</v>
      </c>
      <c r="BB29">
        <v>8.7860562096839558</v>
      </c>
      <c r="BC29">
        <v>21.37592445868496</v>
      </c>
      <c r="BD29">
        <v>3.3254411902781809</v>
      </c>
      <c r="BE29"/>
      <c r="BF29"/>
      <c r="BG29"/>
      <c r="BH29"/>
      <c r="BI29"/>
      <c r="BJ29"/>
      <c r="BK29"/>
      <c r="BL29"/>
      <c r="BM29"/>
      <c r="BN29"/>
      <c r="BO29"/>
      <c r="BP29"/>
      <c r="BQ29"/>
      <c r="BR29"/>
      <c r="BS29"/>
      <c r="BT29"/>
      <c r="BU29"/>
      <c r="BV29"/>
      <c r="BW29"/>
      <c r="BX29"/>
      <c r="BY29"/>
      <c r="BZ29"/>
      <c r="CA29"/>
      <c r="CB29"/>
      <c r="CC29"/>
      <c r="CD29"/>
      <c r="CE29"/>
      <c r="CF29"/>
      <c r="CG29"/>
      <c r="CH29"/>
      <c r="CI29"/>
      <c r="CJ29"/>
    </row>
    <row r="30">
      <c r="A30" t="s">
        <v>684</v>
      </c>
      <c r="B30">
        <v>2000</v>
      </c>
      <c r="C30" t="s">
        <v>687</v>
      </c>
      <c r="D30">
        <v>68</v>
      </c>
      <c r="E30" t="s">
        <v>175</v>
      </c>
      <c r="F30" t="s">
        <v>186</v>
      </c>
      <c r="G30" t="s">
        <v>206</v>
      </c>
      <c r="H30">
        <v>10.09939135703145</v>
      </c>
      <c r="I30">
        <v>10.80709303364377</v>
      </c>
      <c r="J30">
        <v>11.397316139183109</v>
      </c>
      <c r="K30">
        <v>7.3054842945127403</v>
      </c>
      <c r="L30">
        <v>1.459952626574295</v>
      </c>
      <c r="M30">
        <v>2.014320044711372</v>
      </c>
      <c r="N30">
        <v>2.625420869511971</v>
      </c>
      <c r="O30">
        <v>2.1935582731879002</v>
      </c>
      <c r="P30">
        <v>0</v>
      </c>
      <c r="Q30">
        <v>0.21644350966453119</v>
      </c>
      <c r="R30">
        <v>13.16857824167376</v>
      </c>
      <c r="S30">
        <v>10.33726372390189</v>
      </c>
      <c r="T30">
        <v>11.64928394658417</v>
      </c>
      <c r="U30">
        <v>15.0186911323228</v>
      </c>
      <c r="V30">
        <v>14.022549499525731</v>
      </c>
      <c r="W30" t="s">
        <v>157</v>
      </c>
      <c r="X30" t="s">
        <v>158</v>
      </c>
      <c r="Y30" t="s">
        <v>159</v>
      </c>
      <c r="Z30" t="s">
        <v>160</v>
      </c>
      <c r="AA30" t="s">
        <v>161</v>
      </c>
      <c r="AB30" t="s">
        <v>162</v>
      </c>
      <c r="AC30" t="s">
        <v>163</v>
      </c>
      <c r="AD30" t="s">
        <v>164</v>
      </c>
      <c r="AE30" t="s">
        <v>165</v>
      </c>
      <c r="AF30" t="s">
        <v>166</v>
      </c>
      <c r="AG30" t="s">
        <v>167</v>
      </c>
      <c r="AH30" t="s">
        <v>168</v>
      </c>
      <c r="AI30" t="s">
        <v>169</v>
      </c>
      <c r="AJ30" t="s">
        <v>170</v>
      </c>
      <c r="AK30" t="s">
        <v>171</v>
      </c>
      <c r="AL30" t="s">
        <v>172</v>
      </c>
      <c r="AM30" t="s">
        <v>173</v>
      </c>
      <c r="AN30">
        <v>4.3971746655326012</v>
      </c>
      <c r="AO30">
        <v>0.1187944425373663</v>
      </c>
      <c r="AP30">
        <v>11.08124504731793</v>
      </c>
      <c r="AQ30">
        <v>16.637893263570358</v>
      </c>
      <c r="AR30">
        <v>8.6417848865144578</v>
      </c>
      <c r="AS30">
        <v>6.5872609596541079</v>
      </c>
      <c r="AT30">
        <v>7.5650329012154502</v>
      </c>
      <c r="AU30">
        <v>25.260229801408428</v>
      </c>
      <c r="AV30">
        <v>7.1646790823477451</v>
      </c>
      <c r="AW30">
        <v>2.470756855319951</v>
      </c>
      <c r="AX30">
        <v>5.3371338014794452</v>
      </c>
      <c r="AY30">
        <v>9.0176593385726456</v>
      </c>
      <c r="AZ30">
        <v>4.3615851429606067</v>
      </c>
      <c r="BA30">
        <v>5.5155783475822</v>
      </c>
      <c r="BB30">
        <v>7.667139710436925</v>
      </c>
      <c r="BC30">
        <v>16.007388753765831</v>
      </c>
      <c r="BD30">
        <v>1.8059819932923309</v>
      </c>
      <c r="BE30"/>
      <c r="BF30"/>
      <c r="BG30"/>
      <c r="BH30"/>
      <c r="BI30"/>
      <c r="BJ30"/>
      <c r="BK30"/>
      <c r="BL30"/>
      <c r="BM30"/>
      <c r="BN30"/>
      <c r="BO30"/>
      <c r="BP30"/>
      <c r="BQ30"/>
      <c r="BR30"/>
      <c r="BS30"/>
      <c r="BT30"/>
      <c r="BU30"/>
      <c r="BV30"/>
      <c r="BW30"/>
      <c r="BX30"/>
      <c r="BY30"/>
      <c r="BZ30"/>
      <c r="CA30"/>
      <c r="CB30"/>
      <c r="CC30"/>
      <c r="CD30"/>
      <c r="CE30"/>
      <c r="CF30"/>
      <c r="CG30"/>
      <c r="CH30"/>
      <c r="CI30"/>
      <c r="CJ30"/>
    </row>
    <row r="31">
      <c r="A31" t="s">
        <v>684</v>
      </c>
      <c r="B31">
        <v>2000</v>
      </c>
      <c r="C31" t="s">
        <v>687</v>
      </c>
      <c r="D31">
        <v>69</v>
      </c>
      <c r="E31" t="s">
        <v>175</v>
      </c>
      <c r="F31" t="s">
        <v>187</v>
      </c>
      <c r="G31" t="s">
        <v>206</v>
      </c>
      <c r="H31">
        <v>0.15215025117052819</v>
      </c>
      <c r="I31">
        <v>0.11034287337733931</v>
      </c>
      <c r="J31">
        <v>0.17594399424111731</v>
      </c>
      <c r="K31">
        <v>0.073846117735807404</v>
      </c>
      <c r="L31">
        <v>0.22274095587942699</v>
      </c>
      <c r="M31">
        <v>0.47122894454552749</v>
      </c>
      <c r="N31">
        <v>0.15998661768516151</v>
      </c>
      <c r="O31">
        <v>0.055275873459206197</v>
      </c>
      <c r="P31">
        <v>0.041693939061533999</v>
      </c>
      <c r="Q31">
        <v>0.15616839289412141</v>
      </c>
      <c r="R31">
        <v>0.1417472521132182</v>
      </c>
      <c r="S31">
        <v>0.10844228501385129</v>
      </c>
      <c r="T31">
        <v>0.1050075663410231</v>
      </c>
      <c r="U31">
        <v>0.061113842968200799</v>
      </c>
      <c r="V31">
        <v>0.21730185166236901</v>
      </c>
      <c r="W31" t="s">
        <v>157</v>
      </c>
      <c r="X31" t="s">
        <v>158</v>
      </c>
      <c r="Y31" t="s">
        <v>159</v>
      </c>
      <c r="Z31" t="s">
        <v>160</v>
      </c>
      <c r="AA31" t="s">
        <v>161</v>
      </c>
      <c r="AB31" t="s">
        <v>162</v>
      </c>
      <c r="AC31" t="s">
        <v>163</v>
      </c>
      <c r="AD31" t="s">
        <v>164</v>
      </c>
      <c r="AE31" t="s">
        <v>165</v>
      </c>
      <c r="AF31" t="s">
        <v>166</v>
      </c>
      <c r="AG31" t="s">
        <v>167</v>
      </c>
      <c r="AH31" t="s">
        <v>168</v>
      </c>
      <c r="AI31" t="s">
        <v>169</v>
      </c>
      <c r="AJ31" t="s">
        <v>170</v>
      </c>
      <c r="AK31" t="s">
        <v>171</v>
      </c>
      <c r="AL31" t="s">
        <v>172</v>
      </c>
      <c r="AM31" t="s">
        <v>173</v>
      </c>
      <c r="AN31">
        <v>0</v>
      </c>
      <c r="AO31">
        <v>0</v>
      </c>
      <c r="AP31">
        <v>1.679668926175204</v>
      </c>
      <c r="AQ31">
        <v>0.23639138722623429</v>
      </c>
      <c r="AR31">
        <v>0</v>
      </c>
      <c r="AS31">
        <v>0</v>
      </c>
      <c r="AT31">
        <v>0</v>
      </c>
      <c r="AU31">
        <v>0</v>
      </c>
      <c r="AV31">
        <v>0</v>
      </c>
      <c r="AW31">
        <v>0.86031249242623109</v>
      </c>
      <c r="AX31">
        <v>0</v>
      </c>
      <c r="AY31">
        <v>0</v>
      </c>
      <c r="AZ31">
        <v>0</v>
      </c>
      <c r="BA31">
        <v>0</v>
      </c>
      <c r="BB31">
        <v>0</v>
      </c>
      <c r="BC31">
        <v>0.1198724591269297</v>
      </c>
      <c r="BD31">
        <v>0.71363822683923261</v>
      </c>
      <c r="BE31"/>
      <c r="BF31"/>
      <c r="BG31"/>
      <c r="BH31"/>
      <c r="BI31"/>
      <c r="BJ31"/>
      <c r="BK31"/>
      <c r="BL31"/>
      <c r="BM31"/>
      <c r="BN31"/>
      <c r="BO31"/>
      <c r="BP31"/>
      <c r="BQ31"/>
      <c r="BR31"/>
      <c r="BS31"/>
      <c r="BT31"/>
      <c r="BU31"/>
      <c r="BV31"/>
      <c r="BW31"/>
      <c r="BX31"/>
      <c r="BY31"/>
      <c r="BZ31"/>
      <c r="CA31"/>
      <c r="CB31"/>
      <c r="CC31"/>
      <c r="CD31"/>
      <c r="CE31"/>
      <c r="CF31"/>
      <c r="CG31"/>
      <c r="CH31"/>
      <c r="CI31"/>
      <c r="CJ31"/>
    </row>
    <row r="32">
      <c r="A32" t="s">
        <v>684</v>
      </c>
      <c r="B32">
        <v>2000</v>
      </c>
      <c r="C32" t="s">
        <v>687</v>
      </c>
      <c r="D32">
        <v>70</v>
      </c>
      <c r="E32" t="s">
        <v>175</v>
      </c>
      <c r="F32" t="s">
        <v>188</v>
      </c>
      <c r="G32" t="s">
        <v>206</v>
      </c>
      <c r="H32">
        <v>0.084627944516327797</v>
      </c>
      <c r="I32">
        <v>0.19681260213570059</v>
      </c>
      <c r="J32">
        <v>0.1234958091527382</v>
      </c>
      <c r="K32">
        <v>0.0619053212679124</v>
      </c>
      <c r="L32">
        <v>0.24523268093190759</v>
      </c>
      <c r="M32">
        <v>0.054679801183731301</v>
      </c>
      <c r="N32">
        <v>0.24125216623754531</v>
      </c>
      <c r="O32">
        <v>0.057680464832094602</v>
      </c>
      <c r="P32">
        <v>0.1850697354112526</v>
      </c>
      <c r="Q32">
        <v>0.2106282354916798</v>
      </c>
      <c r="R32">
        <v>0.030962492844032199</v>
      </c>
      <c r="S32">
        <v>0.20825428771124571</v>
      </c>
      <c r="T32">
        <v>0.2062805736505583</v>
      </c>
      <c r="U32">
        <v>0.097117174168978304</v>
      </c>
      <c r="V32">
        <v>0.1431445183485601</v>
      </c>
      <c r="W32" t="s">
        <v>157</v>
      </c>
      <c r="X32" t="s">
        <v>158</v>
      </c>
      <c r="Y32" t="s">
        <v>159</v>
      </c>
      <c r="Z32" t="s">
        <v>160</v>
      </c>
      <c r="AA32" t="s">
        <v>161</v>
      </c>
      <c r="AB32" t="s">
        <v>162</v>
      </c>
      <c r="AC32" t="s">
        <v>163</v>
      </c>
      <c r="AD32" t="s">
        <v>164</v>
      </c>
      <c r="AE32" t="s">
        <v>165</v>
      </c>
      <c r="AF32" t="s">
        <v>166</v>
      </c>
      <c r="AG32" t="s">
        <v>167</v>
      </c>
      <c r="AH32" t="s">
        <v>168</v>
      </c>
      <c r="AI32" t="s">
        <v>169</v>
      </c>
      <c r="AJ32" t="s">
        <v>170</v>
      </c>
      <c r="AK32" t="s">
        <v>171</v>
      </c>
      <c r="AL32" t="s">
        <v>172</v>
      </c>
      <c r="AM32" t="s">
        <v>173</v>
      </c>
      <c r="AN32">
        <v>0.34421528285989422</v>
      </c>
      <c r="AO32">
        <v>0.2164315272746811</v>
      </c>
      <c r="AP32">
        <v>0.1903489573581979</v>
      </c>
      <c r="AQ32">
        <v>0</v>
      </c>
      <c r="AR32">
        <v>0</v>
      </c>
      <c r="AS32">
        <v>0</v>
      </c>
      <c r="AT32">
        <v>0.1199455936314941</v>
      </c>
      <c r="AU32">
        <v>0.077074222064151598</v>
      </c>
      <c r="AV32">
        <v>0</v>
      </c>
      <c r="AW32">
        <v>0.097277773712835303</v>
      </c>
      <c r="AX32">
        <v>0</v>
      </c>
      <c r="AY32">
        <v>0.339341064243046</v>
      </c>
      <c r="AZ32">
        <v>0.49134661550269998</v>
      </c>
      <c r="BA32">
        <v>0</v>
      </c>
      <c r="BB32">
        <v>0</v>
      </c>
      <c r="BC32">
        <v>0.1490344296992632</v>
      </c>
      <c r="BD32">
        <v>0</v>
      </c>
      <c r="BE32"/>
      <c r="BF32"/>
      <c r="BG32"/>
      <c r="BH32"/>
      <c r="BI32"/>
      <c r="BJ32"/>
      <c r="BK32"/>
      <c r="BL32"/>
      <c r="BM32"/>
      <c r="BN32"/>
      <c r="BO32"/>
      <c r="BP32"/>
      <c r="BQ32"/>
      <c r="BR32"/>
      <c r="BS32"/>
      <c r="BT32"/>
      <c r="BU32"/>
      <c r="BV32"/>
      <c r="BW32"/>
      <c r="BX32"/>
      <c r="BY32"/>
      <c r="BZ32"/>
      <c r="CA32"/>
      <c r="CB32"/>
      <c r="CC32"/>
      <c r="CD32"/>
      <c r="CE32"/>
      <c r="CF32"/>
      <c r="CG32"/>
      <c r="CH32"/>
      <c r="CI32"/>
      <c r="CJ32"/>
    </row>
    <row r="33">
      <c r="A33" t="s">
        <v>684</v>
      </c>
      <c r="B33">
        <v>2000</v>
      </c>
      <c r="C33" t="s">
        <v>687</v>
      </c>
      <c r="D33">
        <v>71</v>
      </c>
      <c r="E33" t="s">
        <v>175</v>
      </c>
      <c r="F33" t="s">
        <v>189</v>
      </c>
      <c r="G33" t="s">
        <v>206</v>
      </c>
      <c r="H33">
        <v>0.23823737403551301</v>
      </c>
      <c r="I33">
        <v>0.16004002409099191</v>
      </c>
      <c r="J33">
        <v>0.093295543646774795</v>
      </c>
      <c r="K33">
        <v>0.0262496772263596</v>
      </c>
      <c r="L33">
        <v>0.082290835668074602</v>
      </c>
      <c r="M33">
        <v>0.0181191824654372</v>
      </c>
      <c r="N33">
        <v>0.038910984255721197</v>
      </c>
      <c r="O33">
        <v>0</v>
      </c>
      <c r="P33">
        <v>0</v>
      </c>
      <c r="Q33">
        <v>0.20317203732241901</v>
      </c>
      <c r="R33">
        <v>0.20390482249573491</v>
      </c>
      <c r="S33">
        <v>0.30707818859392522</v>
      </c>
      <c r="T33">
        <v>0.14585625663430629</v>
      </c>
      <c r="U33">
        <v>0.13022710900413501</v>
      </c>
      <c r="V33">
        <v>0.044098449283281098</v>
      </c>
      <c r="W33" t="s">
        <v>157</v>
      </c>
      <c r="X33" t="s">
        <v>158</v>
      </c>
      <c r="Y33" t="s">
        <v>159</v>
      </c>
      <c r="Z33" t="s">
        <v>160</v>
      </c>
      <c r="AA33" t="s">
        <v>161</v>
      </c>
      <c r="AB33" t="s">
        <v>162</v>
      </c>
      <c r="AC33" t="s">
        <v>163</v>
      </c>
      <c r="AD33" t="s">
        <v>164</v>
      </c>
      <c r="AE33" t="s">
        <v>165</v>
      </c>
      <c r="AF33" t="s">
        <v>166</v>
      </c>
      <c r="AG33" t="s">
        <v>167</v>
      </c>
      <c r="AH33" t="s">
        <v>168</v>
      </c>
      <c r="AI33" t="s">
        <v>169</v>
      </c>
      <c r="AJ33" t="s">
        <v>170</v>
      </c>
      <c r="AK33" t="s">
        <v>171</v>
      </c>
      <c r="AL33" t="s">
        <v>172</v>
      </c>
      <c r="AM33" t="s">
        <v>173</v>
      </c>
      <c r="AN33">
        <v>0</v>
      </c>
      <c r="AO33">
        <v>0.068541386702171594</v>
      </c>
      <c r="AP33">
        <v>0</v>
      </c>
      <c r="AQ33">
        <v>0</v>
      </c>
      <c r="AR33">
        <v>0</v>
      </c>
      <c r="AS33">
        <v>0.1176801352509417</v>
      </c>
      <c r="AT33">
        <v>0.080064176750334198</v>
      </c>
      <c r="AU33">
        <v>0</v>
      </c>
      <c r="AV33">
        <v>0.41387330005185508</v>
      </c>
      <c r="AW33">
        <v>0.1185282395538215</v>
      </c>
      <c r="AX33">
        <v>0.26553300341003699</v>
      </c>
      <c r="AY33">
        <v>0.056031405309983601</v>
      </c>
      <c r="AZ33">
        <v>0</v>
      </c>
      <c r="BA33">
        <v>0.27368222375957602</v>
      </c>
      <c r="BB33">
        <v>0.30784713411627818</v>
      </c>
      <c r="BC33">
        <v>0</v>
      </c>
      <c r="BD33">
        <v>0.22147393246734809</v>
      </c>
      <c r="BE33"/>
      <c r="BF33"/>
      <c r="BG33"/>
      <c r="BH33"/>
      <c r="BI33"/>
      <c r="BJ33"/>
      <c r="BK33"/>
      <c r="BL33"/>
      <c r="BM33"/>
      <c r="BN33"/>
      <c r="BO33"/>
      <c r="BP33"/>
      <c r="BQ33"/>
      <c r="BR33"/>
      <c r="BS33"/>
      <c r="BT33"/>
      <c r="BU33"/>
      <c r="BV33"/>
      <c r="BW33"/>
      <c r="BX33"/>
      <c r="BY33"/>
      <c r="BZ33"/>
      <c r="CA33"/>
      <c r="CB33"/>
      <c r="CC33"/>
      <c r="CD33"/>
      <c r="CE33"/>
      <c r="CF33"/>
      <c r="CG33"/>
      <c r="CH33"/>
      <c r="CI33"/>
      <c r="CJ33"/>
    </row>
    <row r="34">
      <c r="A34" t="s">
        <v>684</v>
      </c>
      <c r="B34">
        <v>2000</v>
      </c>
      <c r="C34" t="s">
        <v>687</v>
      </c>
      <c r="D34">
        <v>72</v>
      </c>
      <c r="E34" t="s">
        <v>175</v>
      </c>
      <c r="F34" t="s">
        <v>190</v>
      </c>
      <c r="G34" t="s">
        <v>206</v>
      </c>
      <c r="H34">
        <v>0.019394728742401699</v>
      </c>
      <c r="I34">
        <v>0</v>
      </c>
      <c r="J34">
        <v>0.088420763014070494</v>
      </c>
      <c r="K34">
        <v>0.021744028590557501</v>
      </c>
      <c r="L34">
        <v>0</v>
      </c>
      <c r="M34">
        <v>0</v>
      </c>
      <c r="N34">
        <v>0</v>
      </c>
      <c r="O34">
        <v>0</v>
      </c>
      <c r="P34">
        <v>0</v>
      </c>
      <c r="Q34">
        <v>0</v>
      </c>
      <c r="R34">
        <v>0.0327554548543144</v>
      </c>
      <c r="S34">
        <v>0</v>
      </c>
      <c r="T34">
        <v>0</v>
      </c>
      <c r="U34">
        <v>0.14851618618638349</v>
      </c>
      <c r="V34">
        <v>0.036529132672611403</v>
      </c>
      <c r="W34" t="s">
        <v>157</v>
      </c>
      <c r="X34" t="s">
        <v>158</v>
      </c>
      <c r="Y34" t="s">
        <v>159</v>
      </c>
      <c r="Z34" t="s">
        <v>160</v>
      </c>
      <c r="AA34" t="s">
        <v>161</v>
      </c>
      <c r="AB34" t="s">
        <v>162</v>
      </c>
      <c r="AC34" t="s">
        <v>163</v>
      </c>
      <c r="AD34" t="s">
        <v>164</v>
      </c>
      <c r="AE34" t="s">
        <v>165</v>
      </c>
      <c r="AF34" t="s">
        <v>166</v>
      </c>
      <c r="AG34" t="s">
        <v>167</v>
      </c>
      <c r="AH34" t="s">
        <v>168</v>
      </c>
      <c r="AI34" t="s">
        <v>169</v>
      </c>
      <c r="AJ34" t="s">
        <v>170</v>
      </c>
      <c r="AK34" t="s">
        <v>171</v>
      </c>
      <c r="AL34" t="s">
        <v>172</v>
      </c>
      <c r="AM34" t="s">
        <v>173</v>
      </c>
      <c r="AN34">
        <v>0</v>
      </c>
      <c r="AO34">
        <v>0</v>
      </c>
      <c r="AP34">
        <v>0</v>
      </c>
      <c r="AQ34">
        <v>0.14091871568476971</v>
      </c>
      <c r="AR34">
        <v>0</v>
      </c>
      <c r="AS34">
        <v>0.0652360557306359</v>
      </c>
      <c r="AT34">
        <v>0.11275218697372991</v>
      </c>
      <c r="AU34">
        <v>0.1321955339738175</v>
      </c>
      <c r="AV34">
        <v>0</v>
      </c>
      <c r="AW34">
        <v>0</v>
      </c>
      <c r="AX34">
        <v>0</v>
      </c>
      <c r="AY34">
        <v>0</v>
      </c>
      <c r="AZ34">
        <v>0</v>
      </c>
      <c r="BA34">
        <v>0</v>
      </c>
      <c r="BB34">
        <v>0</v>
      </c>
      <c r="BC34">
        <v>0</v>
      </c>
      <c r="BD34">
        <v>0</v>
      </c>
      <c r="BE34"/>
      <c r="BF34"/>
      <c r="BG34"/>
      <c r="BH34"/>
      <c r="BI34"/>
      <c r="BJ34"/>
      <c r="BK34"/>
      <c r="BL34"/>
      <c r="BM34"/>
      <c r="BN34"/>
      <c r="BO34"/>
      <c r="BP34"/>
      <c r="BQ34"/>
      <c r="BR34"/>
      <c r="BS34"/>
      <c r="BT34"/>
      <c r="BU34"/>
      <c r="BV34"/>
      <c r="BW34"/>
      <c r="BX34"/>
      <c r="BY34"/>
      <c r="BZ34"/>
      <c r="CA34"/>
      <c r="CB34"/>
      <c r="CC34"/>
      <c r="CD34"/>
      <c r="CE34"/>
      <c r="CF34"/>
      <c r="CG34"/>
      <c r="CH34"/>
      <c r="CI34"/>
      <c r="CJ34"/>
    </row>
    <row r="35">
      <c r="A35" t="s">
        <v>684</v>
      </c>
      <c r="B35">
        <v>2000</v>
      </c>
      <c r="C35" t="s">
        <v>687</v>
      </c>
      <c r="D35">
        <v>122</v>
      </c>
      <c r="E35" t="s">
        <v>18</v>
      </c>
      <c r="F35" t="s">
        <v>14</v>
      </c>
      <c r="G35" t="s">
        <v>704</v>
      </c>
      <c r="H35">
        <v>1.1122201153203199</v>
      </c>
      <c r="I35">
        <v>3.6594343581102469</v>
      </c>
      <c r="J35">
        <v>15.00795498058979</v>
      </c>
      <c r="K35">
        <v>59.106647128589557</v>
      </c>
      <c r="L35">
        <v>87.938042500015627</v>
      </c>
      <c r="M35">
        <v>13.69867974782775</v>
      </c>
      <c r="N35">
        <v>67.400688795669183</v>
      </c>
      <c r="O35">
        <v>83.073086748184991</v>
      </c>
      <c r="P35">
        <v>88.395559757193979</v>
      </c>
      <c r="Q35">
        <v>93.295754168952826</v>
      </c>
      <c r="R35">
        <v>0.60200707362562045</v>
      </c>
      <c r="S35">
        <v>1.4935493346525439</v>
      </c>
      <c r="T35">
        <v>3.3184296391524701</v>
      </c>
      <c r="U35">
        <v>9.4468985673427657</v>
      </c>
      <c r="V35">
        <v>40.322261593837531</v>
      </c>
      <c r="W35" t="s">
        <v>157</v>
      </c>
      <c r="X35" t="s">
        <v>158</v>
      </c>
      <c r="Y35" t="s">
        <v>159</v>
      </c>
      <c r="Z35" t="s">
        <v>160</v>
      </c>
      <c r="AA35" t="s">
        <v>161</v>
      </c>
      <c r="AB35" t="s">
        <v>162</v>
      </c>
      <c r="AC35" t="s">
        <v>163</v>
      </c>
      <c r="AD35" t="s">
        <v>164</v>
      </c>
      <c r="AE35" t="s">
        <v>165</v>
      </c>
      <c r="AF35" t="s">
        <v>166</v>
      </c>
      <c r="AG35" t="s">
        <v>167</v>
      </c>
      <c r="AH35" t="s">
        <v>168</v>
      </c>
      <c r="AI35" t="s">
        <v>169</v>
      </c>
      <c r="AJ35" t="s">
        <v>170</v>
      </c>
      <c r="AK35" t="s">
        <v>171</v>
      </c>
      <c r="AL35" t="s">
        <v>172</v>
      </c>
      <c r="AM35" t="s">
        <v>173</v>
      </c>
      <c r="AN35">
        <v>20.394673777838161</v>
      </c>
      <c r="AO35">
        <v>89.628304021033273</v>
      </c>
      <c r="AP35">
        <v>7.353356288345247</v>
      </c>
      <c r="AQ35">
        <v>5.5617484168113798</v>
      </c>
      <c r="AR35">
        <v>20.74827172037082</v>
      </c>
      <c r="AS35">
        <v>13.46409694012795</v>
      </c>
      <c r="AT35">
        <v>24.298013254110721</v>
      </c>
      <c r="AU35">
        <v>28.531275752058139</v>
      </c>
      <c r="AV35">
        <v>11.18129756852746</v>
      </c>
      <c r="AW35">
        <v>12.27253954522725</v>
      </c>
      <c r="AX35">
        <v>22.03661195396862</v>
      </c>
      <c r="AY35">
        <v>40.858744148967247</v>
      </c>
      <c r="AZ35">
        <v>12.54483614717152</v>
      </c>
      <c r="BA35">
        <v>11.59182568566265</v>
      </c>
      <c r="BB35">
        <v>17.62476879547836</v>
      </c>
      <c r="BC35">
        <v>23.299618327755262</v>
      </c>
      <c r="BD35">
        <v>1.451993373724868</v>
      </c>
      <c r="BE35"/>
      <c r="BF35"/>
      <c r="BG35"/>
      <c r="BH35"/>
      <c r="BI35"/>
      <c r="BJ35"/>
      <c r="BK35"/>
      <c r="BL35"/>
      <c r="BM35"/>
      <c r="BN35"/>
      <c r="BO35"/>
      <c r="BP35"/>
      <c r="BQ35"/>
      <c r="BR35"/>
      <c r="BS35"/>
      <c r="BT35"/>
      <c r="BU35"/>
      <c r="BV35"/>
      <c r="BW35"/>
      <c r="BX35"/>
      <c r="BY35"/>
      <c r="BZ35"/>
      <c r="CA35"/>
      <c r="CB35"/>
      <c r="CC35"/>
      <c r="CD35"/>
      <c r="CE35"/>
      <c r="CF35"/>
      <c r="CG35"/>
      <c r="CH35"/>
      <c r="CI35"/>
      <c r="CJ35"/>
    </row>
    <row r="36">
      <c r="A36" t="s">
        <v>684</v>
      </c>
      <c r="B36">
        <v>2000</v>
      </c>
      <c r="C36" t="s">
        <v>687</v>
      </c>
      <c r="D36">
        <v>123</v>
      </c>
      <c r="E36" t="s">
        <v>18</v>
      </c>
      <c r="F36" t="s">
        <v>52</v>
      </c>
      <c r="G36" t="s">
        <v>206</v>
      </c>
      <c r="H36">
        <v>98.887779884679674</v>
      </c>
      <c r="I36">
        <v>96.340565641889754</v>
      </c>
      <c r="J36">
        <v>84.992045019410199</v>
      </c>
      <c r="K36">
        <v>40.893352871410443</v>
      </c>
      <c r="L36">
        <v>12.06195749998437</v>
      </c>
      <c r="M36">
        <v>86.301320252172246</v>
      </c>
      <c r="N36">
        <v>32.599311204330817</v>
      </c>
      <c r="O36">
        <v>16.926913251815009</v>
      </c>
      <c r="P36">
        <v>11.604440242806019</v>
      </c>
      <c r="Q36">
        <v>6.7042458310471744</v>
      </c>
      <c r="R36">
        <v>99.397992926374386</v>
      </c>
      <c r="S36">
        <v>98.506450665347458</v>
      </c>
      <c r="T36">
        <v>96.68157036084753</v>
      </c>
      <c r="U36">
        <v>90.553101432657229</v>
      </c>
      <c r="V36">
        <v>59.677738406162469</v>
      </c>
      <c r="W36" t="s">
        <v>157</v>
      </c>
      <c r="X36" t="s">
        <v>158</v>
      </c>
      <c r="Y36" t="s">
        <v>159</v>
      </c>
      <c r="Z36" t="s">
        <v>160</v>
      </c>
      <c r="AA36" t="s">
        <v>161</v>
      </c>
      <c r="AB36" t="s">
        <v>162</v>
      </c>
      <c r="AC36" t="s">
        <v>163</v>
      </c>
      <c r="AD36" t="s">
        <v>164</v>
      </c>
      <c r="AE36" t="s">
        <v>165</v>
      </c>
      <c r="AF36" t="s">
        <v>166</v>
      </c>
      <c r="AG36" t="s">
        <v>167</v>
      </c>
      <c r="AH36" t="s">
        <v>168</v>
      </c>
      <c r="AI36" t="s">
        <v>169</v>
      </c>
      <c r="AJ36" t="s">
        <v>170</v>
      </c>
      <c r="AK36" t="s">
        <v>171</v>
      </c>
      <c r="AL36" t="s">
        <v>172</v>
      </c>
      <c r="AM36" t="s">
        <v>173</v>
      </c>
      <c r="AN36">
        <v>79.605326222161835</v>
      </c>
      <c r="AO36">
        <v>10.371695978966731</v>
      </c>
      <c r="AP36">
        <v>92.646643711654747</v>
      </c>
      <c r="AQ36">
        <v>94.438251583188617</v>
      </c>
      <c r="AR36">
        <v>79.251728279629177</v>
      </c>
      <c r="AS36">
        <v>86.535903059872055</v>
      </c>
      <c r="AT36">
        <v>75.701986745889286</v>
      </c>
      <c r="AU36">
        <v>71.468724247941864</v>
      </c>
      <c r="AV36">
        <v>88.818702431472545</v>
      </c>
      <c r="AW36">
        <v>87.727460454772739</v>
      </c>
      <c r="AX36">
        <v>77.963388046031383</v>
      </c>
      <c r="AY36">
        <v>59.141255851032753</v>
      </c>
      <c r="AZ36">
        <v>87.455163852828477</v>
      </c>
      <c r="BA36">
        <v>88.408174314337344</v>
      </c>
      <c r="BB36">
        <v>82.37523120452164</v>
      </c>
      <c r="BC36">
        <v>76.700381672244745</v>
      </c>
      <c r="BD36">
        <v>98.548006626275139</v>
      </c>
      <c r="BE36"/>
      <c r="BF36"/>
      <c r="BG36"/>
      <c r="BH36"/>
      <c r="BI36"/>
      <c r="BJ36"/>
      <c r="BK36"/>
      <c r="BL36"/>
      <c r="BM36"/>
      <c r="BN36"/>
      <c r="BO36"/>
      <c r="BP36"/>
      <c r="BQ36"/>
      <c r="BR36"/>
      <c r="BS36"/>
      <c r="BT36"/>
      <c r="BU36"/>
      <c r="BV36"/>
      <c r="BW36"/>
      <c r="BX36"/>
      <c r="BY36"/>
      <c r="BZ36"/>
      <c r="CA36"/>
      <c r="CB36"/>
      <c r="CC36"/>
      <c r="CD36"/>
      <c r="CE36"/>
      <c r="CF36"/>
      <c r="CG36"/>
      <c r="CH36"/>
      <c r="CI36"/>
      <c r="CJ36"/>
    </row>
    <row r="37">
      <c r="A37" t="s">
        <v>684</v>
      </c>
      <c r="B37">
        <v>2000</v>
      </c>
      <c r="C37" t="s">
        <v>687</v>
      </c>
      <c r="D37">
        <v>124</v>
      </c>
      <c r="E37" t="s">
        <v>51</v>
      </c>
      <c r="F37" t="s">
        <v>15</v>
      </c>
      <c r="G37" t="s">
        <v>705</v>
      </c>
      <c r="H37"/>
      <c r="I37"/>
      <c r="J37"/>
      <c r="K37"/>
      <c r="L37"/>
      <c r="M37"/>
      <c r="N37"/>
      <c r="O37"/>
      <c r="P37"/>
      <c r="Q37"/>
      <c r="R37"/>
      <c r="S37"/>
      <c r="T37"/>
      <c r="U37"/>
      <c r="V37"/>
      <c r="W37" t="s">
        <v>157</v>
      </c>
      <c r="X37" t="s">
        <v>158</v>
      </c>
      <c r="Y37" t="s">
        <v>159</v>
      </c>
      <c r="Z37" t="s">
        <v>160</v>
      </c>
      <c r="AA37" t="s">
        <v>161</v>
      </c>
      <c r="AB37" t="s">
        <v>162</v>
      </c>
      <c r="AC37" t="s">
        <v>163</v>
      </c>
      <c r="AD37" t="s">
        <v>164</v>
      </c>
      <c r="AE37" t="s">
        <v>165</v>
      </c>
      <c r="AF37" t="s">
        <v>166</v>
      </c>
      <c r="AG37" t="s">
        <v>167</v>
      </c>
      <c r="AH37" t="s">
        <v>168</v>
      </c>
      <c r="AI37" t="s">
        <v>169</v>
      </c>
      <c r="AJ37" t="s">
        <v>170</v>
      </c>
      <c r="AK37" t="s">
        <v>171</v>
      </c>
      <c r="AL37" t="s">
        <v>172</v>
      </c>
      <c r="AM37" t="s">
        <v>173</v>
      </c>
      <c r="AN37"/>
      <c r="AO37"/>
      <c r="AP37"/>
      <c r="AQ37"/>
      <c r="AR37"/>
      <c r="AS37"/>
      <c r="AT37"/>
      <c r="AU37"/>
      <c r="AV37"/>
      <c r="AW37"/>
      <c r="AX37"/>
      <c r="AY37"/>
      <c r="AZ37"/>
      <c r="BA37"/>
      <c r="BB37"/>
      <c r="BC37"/>
      <c r="BD37">
        <v>1.451993373724868</v>
      </c>
      <c r="BE37"/>
      <c r="BF37"/>
      <c r="BG37"/>
      <c r="BH37"/>
      <c r="BI37"/>
      <c r="BJ37"/>
      <c r="BK37"/>
      <c r="BL37"/>
      <c r="BM37"/>
      <c r="BN37"/>
      <c r="BO37"/>
      <c r="BP37"/>
      <c r="BQ37"/>
      <c r="BR37"/>
      <c r="BS37"/>
      <c r="BT37"/>
      <c r="BU37"/>
      <c r="BV37"/>
      <c r="BW37"/>
      <c r="BX37"/>
      <c r="BY37"/>
      <c r="BZ37"/>
      <c r="CA37"/>
      <c r="CB37"/>
      <c r="CC37"/>
      <c r="CD37"/>
      <c r="CE37"/>
      <c r="CF37"/>
      <c r="CG37"/>
      <c r="CH37"/>
      <c r="CI37"/>
      <c r="CJ37"/>
    </row>
    <row r="38">
      <c r="A38" t="s">
        <v>684</v>
      </c>
      <c r="B38">
        <v>2000</v>
      </c>
      <c r="C38" t="s">
        <v>687</v>
      </c>
      <c r="D38">
        <v>125</v>
      </c>
      <c r="E38" t="s">
        <v>51</v>
      </c>
      <c r="F38" t="s">
        <v>16</v>
      </c>
      <c r="G38" t="s">
        <v>706</v>
      </c>
      <c r="H38"/>
      <c r="I38"/>
      <c r="J38"/>
      <c r="K38"/>
      <c r="L38"/>
      <c r="M38"/>
      <c r="N38"/>
      <c r="O38"/>
      <c r="P38"/>
      <c r="Q38"/>
      <c r="R38"/>
      <c r="S38"/>
      <c r="T38"/>
      <c r="U38"/>
      <c r="V38"/>
      <c r="W38" t="s">
        <v>157</v>
      </c>
      <c r="X38" t="s">
        <v>158</v>
      </c>
      <c r="Y38" t="s">
        <v>159</v>
      </c>
      <c r="Z38" t="s">
        <v>160</v>
      </c>
      <c r="AA38" t="s">
        <v>161</v>
      </c>
      <c r="AB38" t="s">
        <v>162</v>
      </c>
      <c r="AC38" t="s">
        <v>163</v>
      </c>
      <c r="AD38" t="s">
        <v>164</v>
      </c>
      <c r="AE38" t="s">
        <v>165</v>
      </c>
      <c r="AF38" t="s">
        <v>166</v>
      </c>
      <c r="AG38" t="s">
        <v>167</v>
      </c>
      <c r="AH38" t="s">
        <v>168</v>
      </c>
      <c r="AI38" t="s">
        <v>169</v>
      </c>
      <c r="AJ38" t="s">
        <v>170</v>
      </c>
      <c r="AK38" t="s">
        <v>171</v>
      </c>
      <c r="AL38" t="s">
        <v>172</v>
      </c>
      <c r="AM38" t="s">
        <v>173</v>
      </c>
      <c r="AN38"/>
      <c r="AO38"/>
      <c r="AP38"/>
      <c r="AQ38"/>
      <c r="AR38"/>
      <c r="AS38"/>
      <c r="AT38"/>
      <c r="AU38"/>
      <c r="AV38"/>
      <c r="AW38"/>
      <c r="AX38"/>
      <c r="AY38"/>
      <c r="AZ38"/>
      <c r="BA38"/>
      <c r="BB38"/>
      <c r="BC38"/>
      <c r="BD38">
        <v>0</v>
      </c>
      <c r="BE38"/>
      <c r="BF38"/>
      <c r="BG38"/>
      <c r="BH38"/>
      <c r="BI38"/>
      <c r="BJ38"/>
      <c r="BK38"/>
      <c r="BL38"/>
      <c r="BM38"/>
      <c r="BN38"/>
      <c r="BO38"/>
      <c r="BP38"/>
      <c r="BQ38"/>
      <c r="BR38"/>
      <c r="BS38"/>
      <c r="BT38"/>
      <c r="BU38"/>
      <c r="BV38"/>
      <c r="BW38"/>
      <c r="BX38"/>
      <c r="BY38"/>
      <c r="BZ38"/>
      <c r="CA38"/>
      <c r="CB38"/>
      <c r="CC38"/>
      <c r="CD38"/>
      <c r="CE38"/>
      <c r="CF38"/>
      <c r="CG38"/>
      <c r="CH38"/>
      <c r="CI38"/>
      <c r="CJ38"/>
    </row>
    <row r="39">
      <c r="A39" t="s">
        <v>684</v>
      </c>
      <c r="B39">
        <v>2000</v>
      </c>
      <c r="C39" t="s">
        <v>687</v>
      </c>
      <c r="D39">
        <v>126</v>
      </c>
      <c r="E39" t="s">
        <v>51</v>
      </c>
      <c r="F39" t="s">
        <v>22</v>
      </c>
      <c r="G39" t="s">
        <v>707</v>
      </c>
      <c r="H39"/>
      <c r="I39"/>
      <c r="J39"/>
      <c r="K39"/>
      <c r="L39"/>
      <c r="M39"/>
      <c r="N39"/>
      <c r="O39"/>
      <c r="P39"/>
      <c r="Q39"/>
      <c r="R39"/>
      <c r="S39"/>
      <c r="T39"/>
      <c r="U39"/>
      <c r="V39"/>
      <c r="W39" t="s">
        <v>157</v>
      </c>
      <c r="X39" t="s">
        <v>158</v>
      </c>
      <c r="Y39" t="s">
        <v>159</v>
      </c>
      <c r="Z39" t="s">
        <v>160</v>
      </c>
      <c r="AA39" t="s">
        <v>161</v>
      </c>
      <c r="AB39" t="s">
        <v>162</v>
      </c>
      <c r="AC39" t="s">
        <v>163</v>
      </c>
      <c r="AD39" t="s">
        <v>164</v>
      </c>
      <c r="AE39" t="s">
        <v>165</v>
      </c>
      <c r="AF39" t="s">
        <v>166</v>
      </c>
      <c r="AG39" t="s">
        <v>167</v>
      </c>
      <c r="AH39" t="s">
        <v>168</v>
      </c>
      <c r="AI39" t="s">
        <v>169</v>
      </c>
      <c r="AJ39" t="s">
        <v>170</v>
      </c>
      <c r="AK39" t="s">
        <v>171</v>
      </c>
      <c r="AL39" t="s">
        <v>172</v>
      </c>
      <c r="AM39" t="s">
        <v>173</v>
      </c>
      <c r="AN39"/>
      <c r="AO39"/>
      <c r="AP39"/>
      <c r="AQ39"/>
      <c r="AR39"/>
      <c r="AS39"/>
      <c r="AT39"/>
      <c r="AU39"/>
      <c r="AV39"/>
      <c r="AW39"/>
      <c r="AX39"/>
      <c r="AY39"/>
      <c r="AZ39"/>
      <c r="BA39"/>
      <c r="BB39"/>
      <c r="BC39"/>
      <c r="BD39">
        <v>54.550790555924372</v>
      </c>
      <c r="BE39"/>
      <c r="BF39"/>
      <c r="BG39"/>
      <c r="BH39"/>
      <c r="BI39"/>
      <c r="BJ39"/>
      <c r="BK39"/>
      <c r="BL39"/>
      <c r="BM39"/>
      <c r="BN39"/>
      <c r="BO39"/>
      <c r="BP39"/>
      <c r="BQ39"/>
      <c r="BR39"/>
      <c r="BS39"/>
      <c r="BT39"/>
      <c r="BU39"/>
      <c r="BV39"/>
      <c r="BW39"/>
      <c r="BX39"/>
      <c r="BY39"/>
      <c r="BZ39"/>
      <c r="CA39"/>
      <c r="CB39"/>
      <c r="CC39"/>
      <c r="CD39"/>
      <c r="CE39"/>
      <c r="CF39"/>
      <c r="CG39"/>
      <c r="CH39"/>
      <c r="CI39"/>
      <c r="CJ39"/>
    </row>
    <row r="40">
      <c r="A40" t="s">
        <v>684</v>
      </c>
      <c r="B40">
        <v>2000</v>
      </c>
      <c r="C40" t="s">
        <v>687</v>
      </c>
      <c r="D40">
        <v>127</v>
      </c>
      <c r="E40" t="s">
        <v>51</v>
      </c>
      <c r="F40" t="s">
        <v>19</v>
      </c>
      <c r="G40" t="s">
        <v>708</v>
      </c>
      <c r="H40">
        <v>51.015901972003043</v>
      </c>
      <c r="I40">
        <v>34.559031482155838</v>
      </c>
      <c r="J40">
        <v>19.72682954544328</v>
      </c>
      <c r="K40">
        <v>7.313303357836852</v>
      </c>
      <c r="L40">
        <v>1.4413221650492649</v>
      </c>
      <c r="M40">
        <v>13.317130559884809</v>
      </c>
      <c r="N40">
        <v>2.8267888112675168</v>
      </c>
      <c r="O40">
        <v>1.934921399410684</v>
      </c>
      <c r="P40">
        <v>1.0974877563992951</v>
      </c>
      <c r="Q40">
        <v>0.030140012438472401</v>
      </c>
      <c r="R40">
        <v>61.096340000328198</v>
      </c>
      <c r="S40">
        <v>45.414529624040668</v>
      </c>
      <c r="T40">
        <v>32.778509381477249</v>
      </c>
      <c r="U40">
        <v>25.90015657616139</v>
      </c>
      <c r="V40">
        <v>13.462867139711051</v>
      </c>
      <c r="W40" t="s">
        <v>157</v>
      </c>
      <c r="X40" t="s">
        <v>158</v>
      </c>
      <c r="Y40" t="s">
        <v>159</v>
      </c>
      <c r="Z40" t="s">
        <v>160</v>
      </c>
      <c r="AA40" t="s">
        <v>161</v>
      </c>
      <c r="AB40" t="s">
        <v>162</v>
      </c>
      <c r="AC40" t="s">
        <v>163</v>
      </c>
      <c r="AD40" t="s">
        <v>164</v>
      </c>
      <c r="AE40" t="s">
        <v>165</v>
      </c>
      <c r="AF40" t="s">
        <v>166</v>
      </c>
      <c r="AG40" t="s">
        <v>167</v>
      </c>
      <c r="AH40" t="s">
        <v>168</v>
      </c>
      <c r="AI40" t="s">
        <v>169</v>
      </c>
      <c r="AJ40" t="s">
        <v>170</v>
      </c>
      <c r="AK40" t="s">
        <v>171</v>
      </c>
      <c r="AL40" t="s">
        <v>172</v>
      </c>
      <c r="AM40" t="s">
        <v>173</v>
      </c>
      <c r="AN40">
        <v>23.305036102600209</v>
      </c>
      <c r="AO40">
        <v>1.0986583620745141</v>
      </c>
      <c r="AP40">
        <v>27.154095584452101</v>
      </c>
      <c r="AQ40">
        <v>17.353656881535489</v>
      </c>
      <c r="AR40">
        <v>15.626068595911489</v>
      </c>
      <c r="AS40">
        <v>32.573906649207657</v>
      </c>
      <c r="AT40">
        <v>13.122858823811599</v>
      </c>
      <c r="AU40">
        <v>11.94333556831929</v>
      </c>
      <c r="AV40">
        <v>16.05468903434511</v>
      </c>
      <c r="AW40">
        <v>20.99941726319183</v>
      </c>
      <c r="AX40">
        <v>21.886091452263859</v>
      </c>
      <c r="AY40">
        <v>17.077363056688089</v>
      </c>
      <c r="AZ40">
        <v>44.81716436086689</v>
      </c>
      <c r="BA40">
        <v>53.611579556433227</v>
      </c>
      <c r="BB40">
        <v>43.570196250802113</v>
      </c>
      <c r="BC40">
        <v>11.39320964888112</v>
      </c>
      <c r="BD40">
        <v>43.997216070350767</v>
      </c>
      <c r="BE40"/>
      <c r="BF40"/>
      <c r="BG40"/>
      <c r="BH40"/>
      <c r="BI40"/>
      <c r="BJ40"/>
      <c r="BK40"/>
      <c r="BL40"/>
      <c r="BM40"/>
      <c r="BN40"/>
      <c r="BO40"/>
      <c r="BP40"/>
      <c r="BQ40"/>
      <c r="BR40"/>
      <c r="BS40"/>
      <c r="BT40"/>
      <c r="BU40"/>
      <c r="BV40"/>
      <c r="BW40"/>
      <c r="BX40"/>
      <c r="BY40"/>
      <c r="BZ40"/>
      <c r="CA40"/>
      <c r="CB40"/>
      <c r="CC40"/>
      <c r="CD40"/>
      <c r="CE40"/>
      <c r="CF40"/>
      <c r="CG40"/>
      <c r="CH40"/>
      <c r="CI40"/>
      <c r="CJ40"/>
    </row>
    <row r="41">
      <c r="A41" t="s">
        <v>684</v>
      </c>
      <c r="B41">
        <v>2000</v>
      </c>
      <c r="C41" t="s">
        <v>687</v>
      </c>
      <c r="D41">
        <v>153</v>
      </c>
      <c r="E41" t="s">
        <v>192</v>
      </c>
      <c r="F41" t="s">
        <v>193</v>
      </c>
      <c r="G41" t="s">
        <v>206</v>
      </c>
      <c r="H41">
        <v>0.057535571384305401</v>
      </c>
      <c r="I41">
        <v>0.048231403956530201</v>
      </c>
      <c r="J41">
        <v>0.077083792510400401</v>
      </c>
      <c r="K41">
        <v>0.28857949143953532</v>
      </c>
      <c r="L41">
        <v>3.8098641645706839</v>
      </c>
      <c r="M41">
        <v>0.1042198435709656</v>
      </c>
      <c r="N41">
        <v>0.0250484405395697</v>
      </c>
      <c r="O41">
        <v>0.099904535328319694</v>
      </c>
      <c r="P41">
        <v>0.86653885695293087</v>
      </c>
      <c r="Q41">
        <v>8.3754554934288006</v>
      </c>
      <c r="R41">
        <v>0.059739356285190302</v>
      </c>
      <c r="S41">
        <v>0.039901240358947099</v>
      </c>
      <c r="T41">
        <v>0.040802859937911801</v>
      </c>
      <c r="U41">
        <v>0.041447887997232903</v>
      </c>
      <c r="V41">
        <v>0.56798006046428562</v>
      </c>
      <c r="W41" t="s">
        <v>157</v>
      </c>
      <c r="X41" t="s">
        <v>158</v>
      </c>
      <c r="Y41" t="s">
        <v>159</v>
      </c>
      <c r="Z41" t="s">
        <v>160</v>
      </c>
      <c r="AA41" t="s">
        <v>161</v>
      </c>
      <c r="AB41" t="s">
        <v>162</v>
      </c>
      <c r="AC41" t="s">
        <v>163</v>
      </c>
      <c r="AD41" t="s">
        <v>164</v>
      </c>
      <c r="AE41" t="s">
        <v>165</v>
      </c>
      <c r="AF41" t="s">
        <v>166</v>
      </c>
      <c r="AG41" t="s">
        <v>167</v>
      </c>
      <c r="AH41" t="s">
        <v>168</v>
      </c>
      <c r="AI41" t="s">
        <v>169</v>
      </c>
      <c r="AJ41" t="s">
        <v>170</v>
      </c>
      <c r="AK41" t="s">
        <v>171</v>
      </c>
      <c r="AL41" t="s">
        <v>172</v>
      </c>
      <c r="AM41" t="s">
        <v>173</v>
      </c>
      <c r="AN41">
        <v>0.43026910357486781</v>
      </c>
      <c r="AO41">
        <v>3.3686988130307709</v>
      </c>
      <c r="AP41">
        <v>0.1144813187519903</v>
      </c>
      <c r="AQ41">
        <v>0</v>
      </c>
      <c r="AR41">
        <v>0.35420949900141308</v>
      </c>
      <c r="AS41">
        <v>0.61979394458926218</v>
      </c>
      <c r="AT41">
        <v>0.27007620625040618</v>
      </c>
      <c r="AU41">
        <v>0.92326752519178801</v>
      </c>
      <c r="AV41">
        <v>0.15330510831139441</v>
      </c>
      <c r="AW41">
        <v>0.13340945753464209</v>
      </c>
      <c r="AX41">
        <v>0.33081877890227601</v>
      </c>
      <c r="AY41">
        <v>0.10648403929801489</v>
      </c>
      <c r="AZ41">
        <v>0.1557418468779932</v>
      </c>
      <c r="BA41">
        <v>0.34565702502956119</v>
      </c>
      <c r="BB41">
        <v>0.33757216227533637</v>
      </c>
      <c r="BC41">
        <v>0.41927057660200212</v>
      </c>
      <c r="BD41">
        <v>0</v>
      </c>
      <c r="BE41">
        <v>10.66415905952454</v>
      </c>
      <c r="BF41">
        <v>8.9003039598464966</v>
      </c>
      <c r="BG41">
        <v>14.25649893283844</v>
      </c>
      <c r="BH41">
        <v>53.375988066196442</v>
      </c>
      <c r="BI41">
        <v>704.81192238628864</v>
      </c>
      <c r="BJ41">
        <v>7.8022311329841614</v>
      </c>
      <c r="BK41">
        <v>1.876755952835083</v>
      </c>
      <c r="BL41">
        <v>7.4774909019470206</v>
      </c>
      <c r="BM41">
        <v>64.731880128383636</v>
      </c>
      <c r="BN41">
        <v>627.56645633280277</v>
      </c>
      <c r="BO41">
        <v>6.5561789274215698</v>
      </c>
      <c r="BP41">
        <v>4.4015159606933594</v>
      </c>
      <c r="BQ41">
        <v>4.4987879991531372</v>
      </c>
      <c r="BR41">
        <v>4.5638639330863953</v>
      </c>
      <c r="BS41">
        <v>62.533711135387421</v>
      </c>
      <c r="BT41">
        <v>3.6122249811887741</v>
      </c>
      <c r="BU41">
        <v>532.45030438899994</v>
      </c>
      <c r="BV41">
        <v>6.7453229427337646</v>
      </c>
      <c r="BW41">
        <v>0</v>
      </c>
      <c r="BX41">
        <v>5.815278023481369</v>
      </c>
      <c r="BY41">
        <v>17.050380647182461</v>
      </c>
      <c r="BZ41">
        <v>15.74575799703598</v>
      </c>
      <c r="CA41">
        <v>96.390889644622803</v>
      </c>
      <c r="CB41">
        <v>6.6326150298118591</v>
      </c>
      <c r="CC41">
        <v>3.6942510008811951</v>
      </c>
      <c r="CD41">
        <v>16.235651671886441</v>
      </c>
      <c r="CE41">
        <v>9.6835048198699951</v>
      </c>
      <c r="CF41">
        <v>9.9893298745155334</v>
      </c>
      <c r="CG41">
        <v>25.302726030349731</v>
      </c>
      <c r="CH41">
        <v>33.545564651489258</v>
      </c>
      <c r="CI41">
        <v>9.1150707006454468</v>
      </c>
      <c r="CJ41">
        <v>0</v>
      </c>
    </row>
    <row r="42">
      <c r="A42" t="s">
        <v>684</v>
      </c>
      <c r="B42">
        <v>2000</v>
      </c>
      <c r="C42" t="s">
        <v>687</v>
      </c>
      <c r="D42">
        <v>154</v>
      </c>
      <c r="E42" t="s">
        <v>192</v>
      </c>
      <c r="F42" t="s">
        <v>194</v>
      </c>
      <c r="G42" t="s">
        <v>206</v>
      </c>
      <c r="H42">
        <v>0.078513938068987807</v>
      </c>
      <c r="I42">
        <v>0.053021284774879801</v>
      </c>
      <c r="J42">
        <v>0.16843624011024649</v>
      </c>
      <c r="K42">
        <v>0.15660272075041609</v>
      </c>
      <c r="L42">
        <v>1.09541150931404</v>
      </c>
      <c r="M42">
        <v>0.19504473710290909</v>
      </c>
      <c r="N42">
        <v>0.21853880504427639</v>
      </c>
      <c r="O42">
        <v>0.1150890587454499</v>
      </c>
      <c r="P42">
        <v>0.31823490838116691</v>
      </c>
      <c r="Q42">
        <v>2.2632475331668371</v>
      </c>
      <c r="R42">
        <v>0.11348133022960361</v>
      </c>
      <c r="S42">
        <v>0.087096996086509698</v>
      </c>
      <c r="T42">
        <v>0.0161602275681559</v>
      </c>
      <c r="U42">
        <v>0.0981698407198284</v>
      </c>
      <c r="V42">
        <v>0.177136743103429</v>
      </c>
      <c r="W42" t="s">
        <v>157</v>
      </c>
      <c r="X42" t="s">
        <v>158</v>
      </c>
      <c r="Y42" t="s">
        <v>159</v>
      </c>
      <c r="Z42" t="s">
        <v>160</v>
      </c>
      <c r="AA42" t="s">
        <v>161</v>
      </c>
      <c r="AB42" t="s">
        <v>162</v>
      </c>
      <c r="AC42" t="s">
        <v>163</v>
      </c>
      <c r="AD42" t="s">
        <v>164</v>
      </c>
      <c r="AE42" t="s">
        <v>165</v>
      </c>
      <c r="AF42" t="s">
        <v>166</v>
      </c>
      <c r="AG42" t="s">
        <v>167</v>
      </c>
      <c r="AH42" t="s">
        <v>168</v>
      </c>
      <c r="AI42" t="s">
        <v>169</v>
      </c>
      <c r="AJ42" t="s">
        <v>170</v>
      </c>
      <c r="AK42" t="s">
        <v>171</v>
      </c>
      <c r="AL42" t="s">
        <v>172</v>
      </c>
      <c r="AM42" t="s">
        <v>173</v>
      </c>
      <c r="AN42">
        <v>0</v>
      </c>
      <c r="AO42">
        <v>1.3500488584759871</v>
      </c>
      <c r="AP42">
        <v>0.1186907181396506</v>
      </c>
      <c r="AQ42">
        <v>0</v>
      </c>
      <c r="AR42">
        <v>0.57951531401079648</v>
      </c>
      <c r="AS42">
        <v>0.25248743312645322</v>
      </c>
      <c r="AT42">
        <v>0</v>
      </c>
      <c r="AU42">
        <v>0</v>
      </c>
      <c r="AV42">
        <v>0.26674223435568217</v>
      </c>
      <c r="AW42">
        <v>0</v>
      </c>
      <c r="AX42">
        <v>0.086721284512978294</v>
      </c>
      <c r="AY42">
        <v>0.31961417510051782</v>
      </c>
      <c r="AZ42">
        <v>0</v>
      </c>
      <c r="BA42">
        <v>0</v>
      </c>
      <c r="BB42">
        <v>0</v>
      </c>
      <c r="BC42">
        <v>0.2483907161654387</v>
      </c>
      <c r="BD42">
        <v>0</v>
      </c>
      <c r="BE42">
        <v>14.55247777700424</v>
      </c>
      <c r="BF42">
        <v>9.7841968536376953</v>
      </c>
      <c r="BG42">
        <v>31.151958137750629</v>
      </c>
      <c r="BH42">
        <v>28.965415775775909</v>
      </c>
      <c r="BI42">
        <v>202.64740639925</v>
      </c>
      <c r="BJ42">
        <v>14.601673424243931</v>
      </c>
      <c r="BK42">
        <v>16.374033451080319</v>
      </c>
      <c r="BL42">
        <v>8.613997220993042</v>
      </c>
      <c r="BM42">
        <v>23.772671908140179</v>
      </c>
      <c r="BN42">
        <v>169.58340179920199</v>
      </c>
      <c r="BO42">
        <v>12.454166769981381</v>
      </c>
      <c r="BP42">
        <v>9.607691764831543</v>
      </c>
      <c r="BQ42">
        <v>1.7817730903625491</v>
      </c>
      <c r="BR42">
        <v>10.809568762779239</v>
      </c>
      <c r="BS42">
        <v>19.502476751804348</v>
      </c>
      <c r="BT42">
        <v>0</v>
      </c>
      <c r="BU42">
        <v>213.38622581958771</v>
      </c>
      <c r="BV42">
        <v>6.9933438301086426</v>
      </c>
      <c r="BW42">
        <v>0</v>
      </c>
      <c r="BX42">
        <v>9.5142639577388763</v>
      </c>
      <c r="BY42">
        <v>6.9458678662776947</v>
      </c>
      <c r="BZ42">
        <v>0</v>
      </c>
      <c r="CA42">
        <v>0</v>
      </c>
      <c r="CB42">
        <v>11.54037573933601</v>
      </c>
      <c r="CC42">
        <v>0</v>
      </c>
      <c r="CD42">
        <v>4.2560358047485352</v>
      </c>
      <c r="CE42">
        <v>29.065251708030701</v>
      </c>
      <c r="CF42">
        <v>0</v>
      </c>
      <c r="CG42">
        <v>0</v>
      </c>
      <c r="CH42">
        <v>0</v>
      </c>
      <c r="CI42">
        <v>5.400090217590332</v>
      </c>
      <c r="CJ42">
        <v>0</v>
      </c>
    </row>
    <row r="43">
      <c r="A43" t="s">
        <v>684</v>
      </c>
      <c r="B43">
        <v>2000</v>
      </c>
      <c r="C43" t="s">
        <v>687</v>
      </c>
      <c r="D43">
        <v>155</v>
      </c>
      <c r="E43" t="s">
        <v>192</v>
      </c>
      <c r="F43" t="s">
        <v>195</v>
      </c>
      <c r="G43" t="s">
        <v>206</v>
      </c>
      <c r="H43">
        <v>0.050338579843103998</v>
      </c>
      <c r="I43">
        <v>0.199684269709831</v>
      </c>
      <c r="J43">
        <v>0.0103532572211378</v>
      </c>
      <c r="K43">
        <v>0.26746692221139851</v>
      </c>
      <c r="L43">
        <v>1.265634977653511</v>
      </c>
      <c r="M43">
        <v>0</v>
      </c>
      <c r="N43">
        <v>0.1138181197845059</v>
      </c>
      <c r="O43">
        <v>0.021856213122479099</v>
      </c>
      <c r="P43">
        <v>1.1094858688945231</v>
      </c>
      <c r="Q43">
        <v>1.583590348852717</v>
      </c>
      <c r="R43">
        <v>0.0196808653659385</v>
      </c>
      <c r="S43">
        <v>0.18533776701459531</v>
      </c>
      <c r="T43">
        <v>0.2138106853282544</v>
      </c>
      <c r="U43">
        <v>0.017389877950333199</v>
      </c>
      <c r="V43">
        <v>0.65312316426648354</v>
      </c>
      <c r="W43" t="s">
        <v>157</v>
      </c>
      <c r="X43" t="s">
        <v>158</v>
      </c>
      <c r="Y43" t="s">
        <v>159</v>
      </c>
      <c r="Z43" t="s">
        <v>160</v>
      </c>
      <c r="AA43" t="s">
        <v>161</v>
      </c>
      <c r="AB43" t="s">
        <v>162</v>
      </c>
      <c r="AC43" t="s">
        <v>163</v>
      </c>
      <c r="AD43" t="s">
        <v>164</v>
      </c>
      <c r="AE43" t="s">
        <v>165</v>
      </c>
      <c r="AF43" t="s">
        <v>166</v>
      </c>
      <c r="AG43" t="s">
        <v>167</v>
      </c>
      <c r="AH43" t="s">
        <v>168</v>
      </c>
      <c r="AI43" t="s">
        <v>169</v>
      </c>
      <c r="AJ43" t="s">
        <v>170</v>
      </c>
      <c r="AK43" t="s">
        <v>171</v>
      </c>
      <c r="AL43" t="s">
        <v>172</v>
      </c>
      <c r="AM43" t="s">
        <v>173</v>
      </c>
      <c r="AN43">
        <v>0</v>
      </c>
      <c r="AO43">
        <v>1.012446981862956</v>
      </c>
      <c r="AP43">
        <v>0.1870021990659286</v>
      </c>
      <c r="AQ43">
        <v>0.28745856645860218</v>
      </c>
      <c r="AR43">
        <v>0.63412789610576359</v>
      </c>
      <c r="AS43">
        <v>1.815549560823791</v>
      </c>
      <c r="AT43">
        <v>0</v>
      </c>
      <c r="AU43">
        <v>0</v>
      </c>
      <c r="AV43">
        <v>0.25522115245946808</v>
      </c>
      <c r="AW43">
        <v>0.021972423615313399</v>
      </c>
      <c r="AX43">
        <v>0</v>
      </c>
      <c r="AY43">
        <v>0</v>
      </c>
      <c r="AZ43">
        <v>0.40446402355459571</v>
      </c>
      <c r="BA43">
        <v>0</v>
      </c>
      <c r="BB43">
        <v>0.45676392872873323</v>
      </c>
      <c r="BC43">
        <v>0</v>
      </c>
      <c r="BD43">
        <v>1.2896229767920599</v>
      </c>
      <c r="BE43">
        <v>9.3302040696144104</v>
      </c>
      <c r="BF43">
        <v>36.848413079977043</v>
      </c>
      <c r="BG43">
        <v>1.9148149788379669</v>
      </c>
      <c r="BH43">
        <v>49.47098346054554</v>
      </c>
      <c r="BI43">
        <v>234.1381695270538</v>
      </c>
      <c r="BJ43">
        <v>0</v>
      </c>
      <c r="BK43">
        <v>8.527829647064209</v>
      </c>
      <c r="BL43">
        <v>1.63585801422596</v>
      </c>
      <c r="BM43">
        <v>82.88042214512825</v>
      </c>
      <c r="BN43">
        <v>118.6572102606297</v>
      </c>
      <c r="BO43">
        <v>2.159904003143311</v>
      </c>
      <c r="BP43">
        <v>20.444656163454059</v>
      </c>
      <c r="BQ43">
        <v>23.57405698299408</v>
      </c>
      <c r="BR43">
        <v>1.9148149788379669</v>
      </c>
      <c r="BS43">
        <v>71.9078329205513</v>
      </c>
      <c r="BT43">
        <v>0</v>
      </c>
      <c r="BU43">
        <v>160.0254975557327</v>
      </c>
      <c r="BV43">
        <v>11.01830619573593</v>
      </c>
      <c r="BW43">
        <v>3.6721372008323669</v>
      </c>
      <c r="BX43">
        <v>10.41087274253368</v>
      </c>
      <c r="BY43">
        <v>49.945326775312417</v>
      </c>
      <c r="BZ43">
        <v>0</v>
      </c>
      <c r="CA43">
        <v>0</v>
      </c>
      <c r="CB43">
        <v>11.04192593693733</v>
      </c>
      <c r="CC43">
        <v>0.60843998193740845</v>
      </c>
      <c r="CD43">
        <v>0</v>
      </c>
      <c r="CE43">
        <v>0</v>
      </c>
      <c r="CF43">
        <v>25.942446649074551</v>
      </c>
      <c r="CG43">
        <v>0</v>
      </c>
      <c r="CH43">
        <v>45.390010237693787</v>
      </c>
      <c r="CI43">
        <v>0</v>
      </c>
      <c r="CJ43">
        <v>13.647621840238569</v>
      </c>
    </row>
    <row r="44">
      <c r="A44" t="s">
        <v>684</v>
      </c>
      <c r="B44">
        <v>2000</v>
      </c>
      <c r="C44" t="s">
        <v>687</v>
      </c>
      <c r="D44">
        <v>156</v>
      </c>
      <c r="E44" t="s">
        <v>192</v>
      </c>
      <c r="F44" t="s">
        <v>196</v>
      </c>
      <c r="G44" t="s">
        <v>206</v>
      </c>
      <c r="H44">
        <v>4.4783208731484034</v>
      </c>
      <c r="I44">
        <v>11.873891839396601</v>
      </c>
      <c r="J44">
        <v>22.282025065681129</v>
      </c>
      <c r="K44">
        <v>32.025265529147148</v>
      </c>
      <c r="L44">
        <v>49.774650383333487</v>
      </c>
      <c r="M44">
        <v>20.704437134962351</v>
      </c>
      <c r="N44">
        <v>38.68116585709965</v>
      </c>
      <c r="O44">
        <v>38.123629654927143</v>
      </c>
      <c r="P44">
        <v>46.043155890948213</v>
      </c>
      <c r="Q44">
        <v>63.166299772528042</v>
      </c>
      <c r="R44">
        <v>2.6202159118020769</v>
      </c>
      <c r="S44">
        <v>5.4175942266720343</v>
      </c>
      <c r="T44">
        <v>12.12259775082377</v>
      </c>
      <c r="U44">
        <v>19.12525213060302</v>
      </c>
      <c r="V44">
        <v>22.452564140755019</v>
      </c>
      <c r="W44" t="s">
        <v>157</v>
      </c>
      <c r="X44" t="s">
        <v>158</v>
      </c>
      <c r="Y44" t="s">
        <v>159</v>
      </c>
      <c r="Z44" t="s">
        <v>160</v>
      </c>
      <c r="AA44" t="s">
        <v>161</v>
      </c>
      <c r="AB44" t="s">
        <v>162</v>
      </c>
      <c r="AC44" t="s">
        <v>163</v>
      </c>
      <c r="AD44" t="s">
        <v>164</v>
      </c>
      <c r="AE44" t="s">
        <v>165</v>
      </c>
      <c r="AF44" t="s">
        <v>166</v>
      </c>
      <c r="AG44" t="s">
        <v>167</v>
      </c>
      <c r="AH44" t="s">
        <v>168</v>
      </c>
      <c r="AI44" t="s">
        <v>169</v>
      </c>
      <c r="AJ44" t="s">
        <v>170</v>
      </c>
      <c r="AK44" t="s">
        <v>171</v>
      </c>
      <c r="AL44" t="s">
        <v>172</v>
      </c>
      <c r="AM44" t="s">
        <v>173</v>
      </c>
      <c r="AN44">
        <v>23.367595335324399</v>
      </c>
      <c r="AO44">
        <v>49.739143174043392</v>
      </c>
      <c r="AP44">
        <v>8.7923677933245425</v>
      </c>
      <c r="AQ44">
        <v>19.58940768022714</v>
      </c>
      <c r="AR44">
        <v>36.12578115835538</v>
      </c>
      <c r="AS44">
        <v>16.79934757820385</v>
      </c>
      <c r="AT44">
        <v>12.918342992608711</v>
      </c>
      <c r="AU44">
        <v>51.540757864224403</v>
      </c>
      <c r="AV44">
        <v>13.573846505199491</v>
      </c>
      <c r="AW44">
        <v>14.042826711364819</v>
      </c>
      <c r="AX44">
        <v>9.1547023124980864</v>
      </c>
      <c r="AY44">
        <v>24.247169286705219</v>
      </c>
      <c r="AZ44">
        <v>12.821816574460691</v>
      </c>
      <c r="BA44">
        <v>4.4951363384215446</v>
      </c>
      <c r="BB44">
        <v>4.5740146720484436</v>
      </c>
      <c r="BC44">
        <v>37.784967401840312</v>
      </c>
      <c r="BD44">
        <v>18.93811595910454</v>
      </c>
      <c r="BE44">
        <v>830.05217401683331</v>
      </c>
      <c r="BF44">
        <v>2191.1293864101171</v>
      </c>
      <c r="BG44">
        <v>4121.0176124572754</v>
      </c>
      <c r="BH44">
        <v>5923.4292158931494</v>
      </c>
      <c r="BI44">
        <v>9208.1411586850882</v>
      </c>
      <c r="BJ44">
        <v>1550.0004458874459</v>
      </c>
      <c r="BK44">
        <v>2898.1887383460999</v>
      </c>
      <c r="BL44">
        <v>2853.414942145348</v>
      </c>
      <c r="BM44">
        <v>3439.4995953738689</v>
      </c>
      <c r="BN44">
        <v>4733.0023947954178</v>
      </c>
      <c r="BO44">
        <v>287.55924761295319</v>
      </c>
      <c r="BP44">
        <v>597.61619545519352</v>
      </c>
      <c r="BQ44">
        <v>1336.5974189788101</v>
      </c>
      <c r="BR44">
        <v>2105.8985783755779</v>
      </c>
      <c r="BS44">
        <v>2471.9919904917479</v>
      </c>
      <c r="BT44">
        <v>196.17725493013859</v>
      </c>
      <c r="BU44">
        <v>7861.6769835948944</v>
      </c>
      <c r="BV44">
        <v>518.05273422598839</v>
      </c>
      <c r="BW44">
        <v>250.2447346448898</v>
      </c>
      <c r="BX44">
        <v>593.09945623576641</v>
      </c>
      <c r="BY44">
        <v>462.1459653377533</v>
      </c>
      <c r="BZ44">
        <v>753.15447187423706</v>
      </c>
      <c r="CA44">
        <v>5380.9533725976944</v>
      </c>
      <c r="CB44">
        <v>587.26091605424881</v>
      </c>
      <c r="CC44">
        <v>388.86093679070473</v>
      </c>
      <c r="CD44">
        <v>449.28694313764572</v>
      </c>
      <c r="CE44">
        <v>2205.0025731921201</v>
      </c>
      <c r="CF44">
        <v>822.39525163173676</v>
      </c>
      <c r="CG44">
        <v>329.05219626426702</v>
      </c>
      <c r="CH44">
        <v>454.53364360332489</v>
      </c>
      <c r="CI44">
        <v>821.4567596912384</v>
      </c>
      <c r="CJ44">
        <v>200.4153536558151</v>
      </c>
    </row>
    <row r="45">
      <c r="A45" t="s">
        <v>684</v>
      </c>
      <c r="B45">
        <v>2000</v>
      </c>
      <c r="C45" t="s">
        <v>687</v>
      </c>
      <c r="D45">
        <v>157</v>
      </c>
      <c r="E45" t="s">
        <v>192</v>
      </c>
      <c r="F45" t="s">
        <v>197</v>
      </c>
      <c r="G45" t="s">
        <v>206</v>
      </c>
      <c r="H45">
        <v>12.094293409787349</v>
      </c>
      <c r="I45">
        <v>15.05784209575301</v>
      </c>
      <c r="J45">
        <v>12.85367084746926</v>
      </c>
      <c r="K45">
        <v>9.6955330262518231</v>
      </c>
      <c r="L45">
        <v>7.3184235378231666</v>
      </c>
      <c r="M45">
        <v>9.1158110454525119</v>
      </c>
      <c r="N45">
        <v>6.5542334699717726</v>
      </c>
      <c r="O45">
        <v>10.102166314633781</v>
      </c>
      <c r="P45">
        <v>8.9513101160374031</v>
      </c>
      <c r="Q45">
        <v>3.9931145390502469</v>
      </c>
      <c r="R45">
        <v>12.070243045752949</v>
      </c>
      <c r="S45">
        <v>13.493074473111591</v>
      </c>
      <c r="T45">
        <v>17.268368986004951</v>
      </c>
      <c r="U45">
        <v>15.248618328905801</v>
      </c>
      <c r="V45">
        <v>11.36433022370089</v>
      </c>
      <c r="W45" t="s">
        <v>157</v>
      </c>
      <c r="X45" t="s">
        <v>158</v>
      </c>
      <c r="Y45" t="s">
        <v>159</v>
      </c>
      <c r="Z45" t="s">
        <v>160</v>
      </c>
      <c r="AA45" t="s">
        <v>161</v>
      </c>
      <c r="AB45" t="s">
        <v>162</v>
      </c>
      <c r="AC45" t="s">
        <v>163</v>
      </c>
      <c r="AD45" t="s">
        <v>164</v>
      </c>
      <c r="AE45" t="s">
        <v>165</v>
      </c>
      <c r="AF45" t="s">
        <v>166</v>
      </c>
      <c r="AG45" t="s">
        <v>167</v>
      </c>
      <c r="AH45" t="s">
        <v>168</v>
      </c>
      <c r="AI45" t="s">
        <v>169</v>
      </c>
      <c r="AJ45" t="s">
        <v>170</v>
      </c>
      <c r="AK45" t="s">
        <v>171</v>
      </c>
      <c r="AL45" t="s">
        <v>172</v>
      </c>
      <c r="AM45" t="s">
        <v>173</v>
      </c>
      <c r="AN45">
        <v>16.629574297018319</v>
      </c>
      <c r="AO45">
        <v>7.2467167283209966</v>
      </c>
      <c r="AP45">
        <v>15.05570574924768</v>
      </c>
      <c r="AQ45">
        <v>15.463925204780571</v>
      </c>
      <c r="AR45">
        <v>17.771859266138069</v>
      </c>
      <c r="AS45">
        <v>13.74362124600389</v>
      </c>
      <c r="AT45">
        <v>11.691905836317339</v>
      </c>
      <c r="AU45">
        <v>11.371373615403821</v>
      </c>
      <c r="AV45">
        <v>26.089439394081062</v>
      </c>
      <c r="AW45">
        <v>26.811859928336389</v>
      </c>
      <c r="AX45">
        <v>7.2006951597709072</v>
      </c>
      <c r="AY45">
        <v>16.280708693846599</v>
      </c>
      <c r="AZ45">
        <v>5.5172264047684862</v>
      </c>
      <c r="BA45">
        <v>9.7859002483011235</v>
      </c>
      <c r="BB45">
        <v>4.3236484022544461</v>
      </c>
      <c r="BC45">
        <v>15.658775349232251</v>
      </c>
      <c r="BD45">
        <v>8.5997600758253387</v>
      </c>
      <c r="BE45">
        <v>2241.6648610830312</v>
      </c>
      <c r="BF45">
        <v>2778.6744866967201</v>
      </c>
      <c r="BG45">
        <v>2377.2616623044009</v>
      </c>
      <c r="BH45">
        <v>1793.296718776226</v>
      </c>
      <c r="BI45">
        <v>1353.883482381701</v>
      </c>
      <c r="BJ45">
        <v>682.43879768252373</v>
      </c>
      <c r="BK45">
        <v>491.07634711265558</v>
      </c>
      <c r="BL45">
        <v>756.11038537323475</v>
      </c>
      <c r="BM45">
        <v>668.67761182785034</v>
      </c>
      <c r="BN45">
        <v>299.20100978016848</v>
      </c>
      <c r="BO45">
        <v>1324.6656480133529</v>
      </c>
      <c r="BP45">
        <v>1488.4244729727509</v>
      </c>
      <c r="BQ45">
        <v>1903.953087538481</v>
      </c>
      <c r="BR45">
        <v>1679.038971185684</v>
      </c>
      <c r="BS45">
        <v>1251.194879755378</v>
      </c>
      <c r="BT45">
        <v>139.6097539961338</v>
      </c>
      <c r="BU45">
        <v>1145.4026441574099</v>
      </c>
      <c r="BV45">
        <v>887.09318268299103</v>
      </c>
      <c r="BW45">
        <v>197.54379114508629</v>
      </c>
      <c r="BX45">
        <v>291.77168573439121</v>
      </c>
      <c r="BY45">
        <v>378.08367726206779</v>
      </c>
      <c r="BZ45">
        <v>681.65175443887711</v>
      </c>
      <c r="CA45">
        <v>1187.1930825710299</v>
      </c>
      <c r="CB45">
        <v>1128.737390100956</v>
      </c>
      <c r="CC45">
        <v>742.44916519522667</v>
      </c>
      <c r="CD45">
        <v>353.38978880643839</v>
      </c>
      <c r="CE45">
        <v>1480.5441467761991</v>
      </c>
      <c r="CF45">
        <v>353.87659549713129</v>
      </c>
      <c r="CG45">
        <v>716.34578502178192</v>
      </c>
      <c r="CH45">
        <v>429.65399169921881</v>
      </c>
      <c r="CI45">
        <v>340.42657023668289</v>
      </c>
      <c r="CJ45">
        <v>91.00820592045784</v>
      </c>
    </row>
    <row r="46">
      <c r="A46" t="s">
        <v>684</v>
      </c>
      <c r="B46">
        <v>2000</v>
      </c>
      <c r="C46" t="s">
        <v>687</v>
      </c>
      <c r="D46">
        <v>158</v>
      </c>
      <c r="E46" t="s">
        <v>192</v>
      </c>
      <c r="F46" t="s">
        <v>198</v>
      </c>
      <c r="G46" t="s">
        <v>206</v>
      </c>
      <c r="H46">
        <v>0.19842570891501041</v>
      </c>
      <c r="I46">
        <v>0.15652066037242049</v>
      </c>
      <c r="J46">
        <v>0</v>
      </c>
      <c r="K46">
        <v>0.068927530921483404</v>
      </c>
      <c r="L46">
        <v>0.0088426381971861995</v>
      </c>
      <c r="M46">
        <v>0.18204517045739979</v>
      </c>
      <c r="N46">
        <v>0</v>
      </c>
      <c r="O46">
        <v>0</v>
      </c>
      <c r="P46">
        <v>0.021898553401712401</v>
      </c>
      <c r="Q46">
        <v>0</v>
      </c>
      <c r="R46">
        <v>0.2056377244037482</v>
      </c>
      <c r="S46">
        <v>0.22337064678309851</v>
      </c>
      <c r="T46">
        <v>0.043759088688628697</v>
      </c>
      <c r="U46">
        <v>0</v>
      </c>
      <c r="V46">
        <v>0.1157956038983405</v>
      </c>
      <c r="W46" t="s">
        <v>157</v>
      </c>
      <c r="X46" t="s">
        <v>158</v>
      </c>
      <c r="Y46" t="s">
        <v>159</v>
      </c>
      <c r="Z46" t="s">
        <v>160</v>
      </c>
      <c r="AA46" t="s">
        <v>161</v>
      </c>
      <c r="AB46" t="s">
        <v>162</v>
      </c>
      <c r="AC46" t="s">
        <v>163</v>
      </c>
      <c r="AD46" t="s">
        <v>164</v>
      </c>
      <c r="AE46" t="s">
        <v>165</v>
      </c>
      <c r="AF46" t="s">
        <v>166</v>
      </c>
      <c r="AG46" t="s">
        <v>167</v>
      </c>
      <c r="AH46" t="s">
        <v>168</v>
      </c>
      <c r="AI46" t="s">
        <v>169</v>
      </c>
      <c r="AJ46" t="s">
        <v>170</v>
      </c>
      <c r="AK46" t="s">
        <v>171</v>
      </c>
      <c r="AL46" t="s">
        <v>172</v>
      </c>
      <c r="AM46" t="s">
        <v>173</v>
      </c>
      <c r="AN46">
        <v>0.28975640767141808</v>
      </c>
      <c r="AO46">
        <v>0</v>
      </c>
      <c r="AP46">
        <v>0</v>
      </c>
      <c r="AQ46">
        <v>0</v>
      </c>
      <c r="AR46">
        <v>0.099640368924190995</v>
      </c>
      <c r="AS46">
        <v>0.063991843810460497</v>
      </c>
      <c r="AT46">
        <v>0.27205644658889172</v>
      </c>
      <c r="AU46">
        <v>0</v>
      </c>
      <c r="AV46">
        <v>0</v>
      </c>
      <c r="AW46">
        <v>0.17423420213926011</v>
      </c>
      <c r="AX46">
        <v>0.091715459764742505</v>
      </c>
      <c r="AY46">
        <v>0.1498647524166381</v>
      </c>
      <c r="AZ46">
        <v>0</v>
      </c>
      <c r="BA46">
        <v>0.48361713243157978</v>
      </c>
      <c r="BB46">
        <v>0</v>
      </c>
      <c r="BC46">
        <v>0</v>
      </c>
      <c r="BD46">
        <v>0</v>
      </c>
      <c r="BE46">
        <v>36.778001338243477</v>
      </c>
      <c r="BF46">
        <v>28.88328638672829</v>
      </c>
      <c r="BG46">
        <v>0</v>
      </c>
      <c r="BH46">
        <v>12.74891382455826</v>
      </c>
      <c r="BI46">
        <v>1.63585801422596</v>
      </c>
      <c r="BJ46">
        <v>13.62848424911499</v>
      </c>
      <c r="BK46">
        <v>0</v>
      </c>
      <c r="BL46">
        <v>0</v>
      </c>
      <c r="BM46">
        <v>1.63585801422596</v>
      </c>
      <c r="BN46">
        <v>0</v>
      </c>
      <c r="BO46">
        <v>22.567998707294461</v>
      </c>
      <c r="BP46">
        <v>24.640072792768478</v>
      </c>
      <c r="BQ46">
        <v>4.8247319757938394</v>
      </c>
      <c r="BR46">
        <v>0</v>
      </c>
      <c r="BS46">
        <v>12.74891382455826</v>
      </c>
      <c r="BT46">
        <v>2.4325830638408661</v>
      </c>
      <c r="BU46">
        <v>0</v>
      </c>
      <c r="BV46">
        <v>0</v>
      </c>
      <c r="BW46">
        <v>0</v>
      </c>
      <c r="BX46">
        <v>1.63585801422596</v>
      </c>
      <c r="BY46">
        <v>1.760400056838989</v>
      </c>
      <c r="BZ46">
        <v>15.861208319664</v>
      </c>
      <c r="CA46">
        <v>0</v>
      </c>
      <c r="CB46">
        <v>0</v>
      </c>
      <c r="CC46">
        <v>4.8247319757938394</v>
      </c>
      <c r="CD46">
        <v>4.5011358261108398</v>
      </c>
      <c r="CE46">
        <v>13.62848424911499</v>
      </c>
      <c r="CF46">
        <v>0</v>
      </c>
      <c r="CG46">
        <v>35.401658058166497</v>
      </c>
      <c r="CH46">
        <v>0</v>
      </c>
      <c r="CI46">
        <v>0</v>
      </c>
      <c r="CJ46">
        <v>0</v>
      </c>
    </row>
    <row r="47">
      <c r="A47" t="s">
        <v>684</v>
      </c>
      <c r="B47">
        <v>2000</v>
      </c>
      <c r="C47" t="s">
        <v>687</v>
      </c>
      <c r="D47">
        <v>159</v>
      </c>
      <c r="E47" t="s">
        <v>192</v>
      </c>
      <c r="F47" t="s">
        <v>199</v>
      </c>
      <c r="G47" t="s">
        <v>206</v>
      </c>
      <c r="H47">
        <v>1.020455303135819</v>
      </c>
      <c r="I47">
        <v>0.89438409392346341</v>
      </c>
      <c r="J47">
        <v>0.61459559922467066</v>
      </c>
      <c r="K47">
        <v>0.33025061315883852</v>
      </c>
      <c r="L47">
        <v>0.4255773363055359</v>
      </c>
      <c r="M47">
        <v>0.86533052774802788</v>
      </c>
      <c r="N47">
        <v>0.30846747128957941</v>
      </c>
      <c r="O47">
        <v>0.26339815845787568</v>
      </c>
      <c r="P47">
        <v>0.25824501055796267</v>
      </c>
      <c r="Q47">
        <v>0.79326893861563874</v>
      </c>
      <c r="R47">
        <v>1.0591249550317301</v>
      </c>
      <c r="S47">
        <v>1.0998173665505759</v>
      </c>
      <c r="T47">
        <v>0.54668550195151822</v>
      </c>
      <c r="U47">
        <v>0.89652678613653236</v>
      </c>
      <c r="V47">
        <v>0.22505985242253379</v>
      </c>
      <c r="W47" t="s">
        <v>157</v>
      </c>
      <c r="X47" t="s">
        <v>158</v>
      </c>
      <c r="Y47" t="s">
        <v>159</v>
      </c>
      <c r="Z47" t="s">
        <v>160</v>
      </c>
      <c r="AA47" t="s">
        <v>161</v>
      </c>
      <c r="AB47" t="s">
        <v>162</v>
      </c>
      <c r="AC47" t="s">
        <v>163</v>
      </c>
      <c r="AD47" t="s">
        <v>164</v>
      </c>
      <c r="AE47" t="s">
        <v>165</v>
      </c>
      <c r="AF47" t="s">
        <v>166</v>
      </c>
      <c r="AG47" t="s">
        <v>167</v>
      </c>
      <c r="AH47" t="s">
        <v>168</v>
      </c>
      <c r="AI47" t="s">
        <v>169</v>
      </c>
      <c r="AJ47" t="s">
        <v>170</v>
      </c>
      <c r="AK47" t="s">
        <v>171</v>
      </c>
      <c r="AL47" t="s">
        <v>172</v>
      </c>
      <c r="AM47" t="s">
        <v>173</v>
      </c>
      <c r="AN47">
        <v>0.64874332446858363</v>
      </c>
      <c r="AO47">
        <v>0.37510759353398232</v>
      </c>
      <c r="AP47">
        <v>0.3321307030017509</v>
      </c>
      <c r="AQ47">
        <v>2.008620626773975</v>
      </c>
      <c r="AR47">
        <v>0</v>
      </c>
      <c r="AS47">
        <v>0.8801321274313666</v>
      </c>
      <c r="AT47">
        <v>1.2784543000906159</v>
      </c>
      <c r="AU47">
        <v>0.1068027221676051</v>
      </c>
      <c r="AV47">
        <v>1.246870357071528</v>
      </c>
      <c r="AW47">
        <v>0.12801363915205921</v>
      </c>
      <c r="AX47">
        <v>0.49079445217796908</v>
      </c>
      <c r="AY47">
        <v>1.0431825343800341</v>
      </c>
      <c r="AZ47">
        <v>0.24129023417648701</v>
      </c>
      <c r="BA47">
        <v>0.67485683524767182</v>
      </c>
      <c r="BB47">
        <v>1.4740964292509811</v>
      </c>
      <c r="BC47">
        <v>0</v>
      </c>
      <c r="BD47">
        <v>0</v>
      </c>
      <c r="BE47">
        <v>189.1403422951698</v>
      </c>
      <c r="BF47">
        <v>165.0437192320824</v>
      </c>
      <c r="BG47">
        <v>113.66827213764191</v>
      </c>
      <c r="BH47">
        <v>61.083525717258453</v>
      </c>
      <c r="BI47">
        <v>78.730360865592957</v>
      </c>
      <c r="BJ47">
        <v>64.781413525342941</v>
      </c>
      <c r="BK47">
        <v>23.111944317817692</v>
      </c>
      <c r="BL47">
        <v>19.71439361572266</v>
      </c>
      <c r="BM47">
        <v>19.29132771492004</v>
      </c>
      <c r="BN47">
        <v>59.439033150672913</v>
      </c>
      <c r="BO47">
        <v>116.2351445257664</v>
      </c>
      <c r="BP47">
        <v>121.3211331069469</v>
      </c>
      <c r="BQ47">
        <v>60.275730162858963</v>
      </c>
      <c r="BR47">
        <v>98.717364430427551</v>
      </c>
      <c r="BS47">
        <v>24.77873569726944</v>
      </c>
      <c r="BT47">
        <v>5.4463748931884766</v>
      </c>
      <c r="BU47">
        <v>59.288812518119812</v>
      </c>
      <c r="BV47">
        <v>19.569383680820469</v>
      </c>
      <c r="BW47">
        <v>25.659108430147171</v>
      </c>
      <c r="BX47">
        <v>0</v>
      </c>
      <c r="BY47">
        <v>24.212220728397369</v>
      </c>
      <c r="BZ47">
        <v>74.535377621650696</v>
      </c>
      <c r="CA47">
        <v>11.150407791137701</v>
      </c>
      <c r="CB47">
        <v>53.944784760475159</v>
      </c>
      <c r="CC47">
        <v>3.5448350012302399</v>
      </c>
      <c r="CD47">
        <v>24.086806058883671</v>
      </c>
      <c r="CE47">
        <v>94.865513801574707</v>
      </c>
      <c r="CF47">
        <v>15.47642970085144</v>
      </c>
      <c r="CG47">
        <v>49.400753855705261</v>
      </c>
      <c r="CH47">
        <v>146.48541140556341</v>
      </c>
      <c r="CI47">
        <v>0</v>
      </c>
      <c r="CJ47">
        <v>0</v>
      </c>
    </row>
    <row r="48">
      <c r="A48" t="s">
        <v>684</v>
      </c>
      <c r="B48">
        <v>2000</v>
      </c>
      <c r="C48" t="s">
        <v>687</v>
      </c>
      <c r="D48">
        <v>160</v>
      </c>
      <c r="E48" t="s">
        <v>192</v>
      </c>
      <c r="F48" t="s">
        <v>200</v>
      </c>
      <c r="G48" t="s">
        <v>206</v>
      </c>
      <c r="H48">
        <v>51.015901972003043</v>
      </c>
      <c r="I48">
        <v>34.559031482155838</v>
      </c>
      <c r="J48">
        <v>19.72682954544328</v>
      </c>
      <c r="K48">
        <v>7.313303357836852</v>
      </c>
      <c r="L48">
        <v>1.4413221650492649</v>
      </c>
      <c r="M48">
        <v>13.317130559884809</v>
      </c>
      <c r="N48">
        <v>2.8267888112675168</v>
      </c>
      <c r="O48">
        <v>1.934921399410684</v>
      </c>
      <c r="P48">
        <v>1.0974877563992951</v>
      </c>
      <c r="Q48">
        <v>0.030140012438472401</v>
      </c>
      <c r="R48">
        <v>61.096340000328198</v>
      </c>
      <c r="S48">
        <v>45.414529624040668</v>
      </c>
      <c r="T48">
        <v>32.778509381477249</v>
      </c>
      <c r="U48">
        <v>25.90015657616139</v>
      </c>
      <c r="V48">
        <v>13.462867139711051</v>
      </c>
      <c r="W48" t="s">
        <v>157</v>
      </c>
      <c r="X48" t="s">
        <v>158</v>
      </c>
      <c r="Y48" t="s">
        <v>159</v>
      </c>
      <c r="Z48" t="s">
        <v>160</v>
      </c>
      <c r="AA48" t="s">
        <v>161</v>
      </c>
      <c r="AB48" t="s">
        <v>162</v>
      </c>
      <c r="AC48" t="s">
        <v>163</v>
      </c>
      <c r="AD48" t="s">
        <v>164</v>
      </c>
      <c r="AE48" t="s">
        <v>165</v>
      </c>
      <c r="AF48" t="s">
        <v>166</v>
      </c>
      <c r="AG48" t="s">
        <v>167</v>
      </c>
      <c r="AH48" t="s">
        <v>168</v>
      </c>
      <c r="AI48" t="s">
        <v>169</v>
      </c>
      <c r="AJ48" t="s">
        <v>170</v>
      </c>
      <c r="AK48" t="s">
        <v>171</v>
      </c>
      <c r="AL48" t="s">
        <v>172</v>
      </c>
      <c r="AM48" t="s">
        <v>173</v>
      </c>
      <c r="AN48">
        <v>23.305036102600209</v>
      </c>
      <c r="AO48">
        <v>1.0986583620745141</v>
      </c>
      <c r="AP48">
        <v>27.154095584452101</v>
      </c>
      <c r="AQ48">
        <v>17.353656881535489</v>
      </c>
      <c r="AR48">
        <v>15.626068595911489</v>
      </c>
      <c r="AS48">
        <v>32.573906649207657</v>
      </c>
      <c r="AT48">
        <v>13.122858823811599</v>
      </c>
      <c r="AU48">
        <v>11.94333556831929</v>
      </c>
      <c r="AV48">
        <v>16.05468903434511</v>
      </c>
      <c r="AW48">
        <v>20.99941726319183</v>
      </c>
      <c r="AX48">
        <v>21.886091452263859</v>
      </c>
      <c r="AY48">
        <v>17.077363056688089</v>
      </c>
      <c r="AZ48">
        <v>44.81716436086689</v>
      </c>
      <c r="BA48">
        <v>53.611579556433227</v>
      </c>
      <c r="BB48">
        <v>43.570196250802113</v>
      </c>
      <c r="BC48">
        <v>11.39320964888112</v>
      </c>
      <c r="BD48">
        <v>43.997216070350767</v>
      </c>
      <c r="BE48">
        <v>9455.7450305074453</v>
      </c>
      <c r="BF48">
        <v>6377.294864282012</v>
      </c>
      <c r="BG48">
        <v>3648.439123243093</v>
      </c>
      <c r="BH48">
        <v>1352.676833704114</v>
      </c>
      <c r="BI48">
        <v>266.63970211148262</v>
      </c>
      <c r="BJ48">
        <v>996.96302638947964</v>
      </c>
      <c r="BK48">
        <v>211.79732608795169</v>
      </c>
      <c r="BL48">
        <v>144.82182528078559</v>
      </c>
      <c r="BM48">
        <v>81.984143376350403</v>
      </c>
      <c r="BN48">
        <v>2.2583680152893071</v>
      </c>
      <c r="BO48">
        <v>6705.1029967665672</v>
      </c>
      <c r="BP48">
        <v>5009.6883001476526</v>
      </c>
      <c r="BQ48">
        <v>3614.0497224926949</v>
      </c>
      <c r="BR48">
        <v>2851.8893524110322</v>
      </c>
      <c r="BS48">
        <v>1482.2404928803439</v>
      </c>
      <c r="BT48">
        <v>195.6520533263683</v>
      </c>
      <c r="BU48">
        <v>173.65190887451169</v>
      </c>
      <c r="BV48">
        <v>1599.9391510486601</v>
      </c>
      <c r="BW48">
        <v>221.6841536164284</v>
      </c>
      <c r="BX48">
        <v>256.54290343821049</v>
      </c>
      <c r="BY48">
        <v>896.10024812817574</v>
      </c>
      <c r="BZ48">
        <v>765.0779834985733</v>
      </c>
      <c r="CA48">
        <v>1246.907000780106</v>
      </c>
      <c r="CB48">
        <v>694.59245657920837</v>
      </c>
      <c r="CC48">
        <v>581.49639220535755</v>
      </c>
      <c r="CD48">
        <v>1074.1075777411461</v>
      </c>
      <c r="CE48">
        <v>1552.9907445311551</v>
      </c>
      <c r="CF48">
        <v>2874.586681842804</v>
      </c>
      <c r="CG48">
        <v>3924.4656157493591</v>
      </c>
      <c r="CH48">
        <v>4329.7019083499908</v>
      </c>
      <c r="CI48">
        <v>247.6918659508228</v>
      </c>
      <c r="CJ48">
        <v>465.60690818727022</v>
      </c>
    </row>
    <row r="49">
      <c r="A49" t="s">
        <v>684</v>
      </c>
      <c r="B49">
        <v>2000</v>
      </c>
      <c r="C49" t="s">
        <v>687</v>
      </c>
      <c r="D49">
        <v>161</v>
      </c>
      <c r="E49" t="s">
        <v>192</v>
      </c>
      <c r="F49" t="s">
        <v>201</v>
      </c>
      <c r="G49" t="s">
        <v>206</v>
      </c>
      <c r="H49">
        <v>31.006214643713982</v>
      </c>
      <c r="I49">
        <v>37.15739286995742</v>
      </c>
      <c r="J49">
        <v>44.267005652339883</v>
      </c>
      <c r="K49">
        <v>49.854070808282501</v>
      </c>
      <c r="L49">
        <v>34.860273287753117</v>
      </c>
      <c r="M49">
        <v>55.515980980821027</v>
      </c>
      <c r="N49">
        <v>51.271939025003121</v>
      </c>
      <c r="O49">
        <v>49.339034665374271</v>
      </c>
      <c r="P49">
        <v>41.3336430384268</v>
      </c>
      <c r="Q49">
        <v>19.79488336191924</v>
      </c>
      <c r="R49">
        <v>22.75553681080056</v>
      </c>
      <c r="S49">
        <v>34.03927765938198</v>
      </c>
      <c r="T49">
        <v>36.969305518219556</v>
      </c>
      <c r="U49">
        <v>38.672438571525859</v>
      </c>
      <c r="V49">
        <v>50.98114307167797</v>
      </c>
      <c r="W49" t="s">
        <v>157</v>
      </c>
      <c r="X49" t="s">
        <v>158</v>
      </c>
      <c r="Y49" t="s">
        <v>159</v>
      </c>
      <c r="Z49" t="s">
        <v>160</v>
      </c>
      <c r="AA49" t="s">
        <v>161</v>
      </c>
      <c r="AB49" t="s">
        <v>162</v>
      </c>
      <c r="AC49" t="s">
        <v>163</v>
      </c>
      <c r="AD49" t="s">
        <v>164</v>
      </c>
      <c r="AE49" t="s">
        <v>165</v>
      </c>
      <c r="AF49" t="s">
        <v>166</v>
      </c>
      <c r="AG49" t="s">
        <v>167</v>
      </c>
      <c r="AH49" t="s">
        <v>168</v>
      </c>
      <c r="AI49" t="s">
        <v>169</v>
      </c>
      <c r="AJ49" t="s">
        <v>170</v>
      </c>
      <c r="AK49" t="s">
        <v>171</v>
      </c>
      <c r="AL49" t="s">
        <v>172</v>
      </c>
      <c r="AM49" t="s">
        <v>173</v>
      </c>
      <c r="AN49">
        <v>35.329025429342209</v>
      </c>
      <c r="AO49">
        <v>35.809179488657399</v>
      </c>
      <c r="AP49">
        <v>48.245525934016349</v>
      </c>
      <c r="AQ49">
        <v>45.296931040224223</v>
      </c>
      <c r="AR49">
        <v>28.808797901552889</v>
      </c>
      <c r="AS49">
        <v>33.251169616803253</v>
      </c>
      <c r="AT49">
        <v>60.446305394332441</v>
      </c>
      <c r="AU49">
        <v>24.1144627046931</v>
      </c>
      <c r="AV49">
        <v>42.359886214176271</v>
      </c>
      <c r="AW49">
        <v>37.688266374665687</v>
      </c>
      <c r="AX49">
        <v>60.758461100109187</v>
      </c>
      <c r="AY49">
        <v>40.775613461564888</v>
      </c>
      <c r="AZ49">
        <v>36.042296555294847</v>
      </c>
      <c r="BA49">
        <v>30.603252864135289</v>
      </c>
      <c r="BB49">
        <v>45.26370815463995</v>
      </c>
      <c r="BC49">
        <v>34.495386307278892</v>
      </c>
      <c r="BD49">
        <v>27.1752849179273</v>
      </c>
      <c r="BE49">
        <v>5746.9700367748737</v>
      </c>
      <c r="BF49">
        <v>6856.7792717814445</v>
      </c>
      <c r="BG49">
        <v>8187.0974207371473</v>
      </c>
      <c r="BH49">
        <v>9221.0651395916939</v>
      </c>
      <c r="BI49">
        <v>6449.0320834368467</v>
      </c>
      <c r="BJ49">
        <v>4156.1040618121624</v>
      </c>
      <c r="BK49">
        <v>3841.5531947612758</v>
      </c>
      <c r="BL49">
        <v>3692.8471926599741</v>
      </c>
      <c r="BM49">
        <v>3087.691226959229</v>
      </c>
      <c r="BN49">
        <v>1483.2154280692339</v>
      </c>
      <c r="BO49">
        <v>2497.338106706738</v>
      </c>
      <c r="BP49">
        <v>3754.881366103888</v>
      </c>
      <c r="BQ49">
        <v>4076.1130042225118</v>
      </c>
      <c r="BR49">
        <v>4258.2567201703787</v>
      </c>
      <c r="BS49">
        <v>5612.9436508566141</v>
      </c>
      <c r="BT49">
        <v>296.59668137133121</v>
      </c>
      <c r="BU49">
        <v>5659.9326852560043</v>
      </c>
      <c r="BV49">
        <v>2842.6616369783878</v>
      </c>
      <c r="BW49">
        <v>578.64529001712799</v>
      </c>
      <c r="BX49">
        <v>472.97198350727558</v>
      </c>
      <c r="BY49">
        <v>914.7315876185894</v>
      </c>
      <c r="BZ49">
        <v>3524.0901439189911</v>
      </c>
      <c r="CA49">
        <v>2517.5958755016331</v>
      </c>
      <c r="CB49">
        <v>1832.6644236445429</v>
      </c>
      <c r="CC49">
        <v>1043.6285279095171</v>
      </c>
      <c r="CD49">
        <v>2981.853732168674</v>
      </c>
      <c r="CE49">
        <v>3708.0754269957538</v>
      </c>
      <c r="CF49">
        <v>2311.7639667391782</v>
      </c>
      <c r="CG49">
        <v>2240.2140468358989</v>
      </c>
      <c r="CH49">
        <v>4497.9912977218628</v>
      </c>
      <c r="CI49">
        <v>749.94025954604149</v>
      </c>
      <c r="CJ49">
        <v>287.58638659119612</v>
      </c>
    </row>
    <row r="50">
      <c r="A50" t="s">
        <v>684</v>
      </c>
      <c r="B50">
        <v>2006</v>
      </c>
      <c r="C50" t="s">
        <v>688</v>
      </c>
      <c r="D50">
        <v>16</v>
      </c>
      <c r="E50" t="s">
        <v>13</v>
      </c>
      <c r="F50" t="s">
        <v>14</v>
      </c>
      <c r="G50" t="s">
        <v>695</v>
      </c>
      <c r="H50">
        <v>56.241010289218551</v>
      </c>
      <c r="I50">
        <v>44.711594709608747</v>
      </c>
      <c r="J50">
        <v>47.178367402438752</v>
      </c>
      <c r="K50">
        <v>62.496086228948563</v>
      </c>
      <c r="L50">
        <v>85.194558005873176</v>
      </c>
      <c r="M50">
        <v>78.46055803427528</v>
      </c>
      <c r="N50">
        <v>82.113622196835721</v>
      </c>
      <c r="O50">
        <v>84.325101424933862</v>
      </c>
      <c r="P50">
        <v>91.68118953862907</v>
      </c>
      <c r="Q50">
        <v>96.994186141664954</v>
      </c>
      <c r="R50">
        <v>45.034632559207687</v>
      </c>
      <c r="S50">
        <v>44.646474106456168</v>
      </c>
      <c r="T50">
        <v>41.660994362345292</v>
      </c>
      <c r="U50">
        <v>48.198370763092207</v>
      </c>
      <c r="V50">
        <v>51.473543108720868</v>
      </c>
      <c r="W50" t="s">
        <v>677</v>
      </c>
      <c r="X50" t="s">
        <v>265</v>
      </c>
      <c r="Y50" t="s">
        <v>266</v>
      </c>
      <c r="Z50" t="s">
        <v>267</v>
      </c>
      <c r="AA50" t="s">
        <v>678</v>
      </c>
      <c r="AB50" t="s">
        <v>679</v>
      </c>
      <c r="AC50" t="s">
        <v>268</v>
      </c>
      <c r="AD50" t="s">
        <v>269</v>
      </c>
      <c r="AE50" t="s">
        <v>270</v>
      </c>
      <c r="AF50" t="s">
        <v>680</v>
      </c>
      <c r="AG50" t="s">
        <v>271</v>
      </c>
      <c r="AH50" t="s">
        <v>272</v>
      </c>
      <c r="AI50" t="s">
        <v>273</v>
      </c>
      <c r="AJ50" t="s">
        <v>274</v>
      </c>
      <c r="AK50" t="s">
        <v>275</v>
      </c>
      <c r="AL50" t="s">
        <v>276</v>
      </c>
      <c r="AM50" t="s">
        <v>681</v>
      </c>
      <c r="AN50">
        <v>64.47509884346286</v>
      </c>
      <c r="AO50">
        <v>96.962669959953146</v>
      </c>
      <c r="AP50">
        <v>22.42357296255874</v>
      </c>
      <c r="AQ50">
        <v>74.220543682774505</v>
      </c>
      <c r="AR50">
        <v>65.973148556538504</v>
      </c>
      <c r="AS50">
        <v>75.746789075581475</v>
      </c>
      <c r="AT50">
        <v>53.18887884803479</v>
      </c>
      <c r="AU50">
        <v>76.246021969082335</v>
      </c>
      <c r="AV50">
        <v>16.259324305228599</v>
      </c>
      <c r="AW50">
        <v>80.10140030297859</v>
      </c>
      <c r="AX50">
        <v>62.260281326356079</v>
      </c>
      <c r="AY50">
        <v>58.862198737073449</v>
      </c>
      <c r="AZ50">
        <v>40.04303362877873</v>
      </c>
      <c r="BA50">
        <v>48.226868724882983</v>
      </c>
      <c r="BB50">
        <v>50.224410201606098</v>
      </c>
      <c r="BC50">
        <v>40.129301956826843</v>
      </c>
      <c r="BD50"/>
      <c r="BE50"/>
      <c r="BF50"/>
      <c r="BG50"/>
      <c r="BH50"/>
      <c r="BI50"/>
      <c r="BJ50"/>
      <c r="BK50"/>
      <c r="BL50"/>
      <c r="BM50"/>
      <c r="BN50"/>
      <c r="BO50"/>
      <c r="BP50"/>
      <c r="BQ50"/>
      <c r="BR50"/>
      <c r="BS50"/>
      <c r="BT50"/>
      <c r="BU50"/>
      <c r="BV50"/>
      <c r="BW50"/>
      <c r="BX50"/>
      <c r="BY50"/>
      <c r="BZ50"/>
      <c r="CA50"/>
      <c r="CB50"/>
      <c r="CC50"/>
      <c r="CD50"/>
      <c r="CE50"/>
      <c r="CF50"/>
      <c r="CG50"/>
      <c r="CH50"/>
      <c r="CI50"/>
      <c r="CJ50"/>
    </row>
    <row r="51">
      <c r="A51" t="s">
        <v>684</v>
      </c>
      <c r="B51">
        <v>2006</v>
      </c>
      <c r="C51" t="s">
        <v>688</v>
      </c>
      <c r="D51">
        <v>17</v>
      </c>
      <c r="E51" t="s">
        <v>13</v>
      </c>
      <c r="F51" t="s">
        <v>52</v>
      </c>
      <c r="G51" t="s">
        <v>206</v>
      </c>
      <c r="H51">
        <v>43.758989710781591</v>
      </c>
      <c r="I51">
        <v>55.288405290391182</v>
      </c>
      <c r="J51">
        <v>52.821632597561234</v>
      </c>
      <c r="K51">
        <v>37.50391377105133</v>
      </c>
      <c r="L51">
        <v>14.80544199412676</v>
      </c>
      <c r="M51">
        <v>21.539441965724809</v>
      </c>
      <c r="N51">
        <v>17.886377803164301</v>
      </c>
      <c r="O51">
        <v>15.67489857506623</v>
      </c>
      <c r="P51">
        <v>8.3188104613709246</v>
      </c>
      <c r="Q51">
        <v>3.0058138583350398</v>
      </c>
      <c r="R51">
        <v>54.965367440792157</v>
      </c>
      <c r="S51">
        <v>55.353525893543733</v>
      </c>
      <c r="T51">
        <v>58.339005637654637</v>
      </c>
      <c r="U51">
        <v>51.801629236907573</v>
      </c>
      <c r="V51">
        <v>48.526456891278997</v>
      </c>
      <c r="W51" t="s">
        <v>677</v>
      </c>
      <c r="X51" t="s">
        <v>265</v>
      </c>
      <c r="Y51" t="s">
        <v>266</v>
      </c>
      <c r="Z51" t="s">
        <v>267</v>
      </c>
      <c r="AA51" t="s">
        <v>678</v>
      </c>
      <c r="AB51" t="s">
        <v>679</v>
      </c>
      <c r="AC51" t="s">
        <v>268</v>
      </c>
      <c r="AD51" t="s">
        <v>269</v>
      </c>
      <c r="AE51" t="s">
        <v>270</v>
      </c>
      <c r="AF51" t="s">
        <v>680</v>
      </c>
      <c r="AG51" t="s">
        <v>271</v>
      </c>
      <c r="AH51" t="s">
        <v>272</v>
      </c>
      <c r="AI51" t="s">
        <v>273</v>
      </c>
      <c r="AJ51" t="s">
        <v>274</v>
      </c>
      <c r="AK51" t="s">
        <v>275</v>
      </c>
      <c r="AL51" t="s">
        <v>276</v>
      </c>
      <c r="AM51" t="s">
        <v>681</v>
      </c>
      <c r="AN51">
        <v>35.524901156537162</v>
      </c>
      <c r="AO51">
        <v>3.037330040046903</v>
      </c>
      <c r="AP51">
        <v>77.576427037441348</v>
      </c>
      <c r="AQ51">
        <v>25.779456317225531</v>
      </c>
      <c r="AR51">
        <v>34.026851443461517</v>
      </c>
      <c r="AS51">
        <v>24.253210924418429</v>
      </c>
      <c r="AT51">
        <v>46.811121151965267</v>
      </c>
      <c r="AU51">
        <v>23.753978030917651</v>
      </c>
      <c r="AV51">
        <v>83.740675694771411</v>
      </c>
      <c r="AW51">
        <v>19.898599697021378</v>
      </c>
      <c r="AX51">
        <v>37.739718673643743</v>
      </c>
      <c r="AY51">
        <v>41.137801262926317</v>
      </c>
      <c r="AZ51">
        <v>59.956966371221213</v>
      </c>
      <c r="BA51">
        <v>51.773131275117038</v>
      </c>
      <c r="BB51">
        <v>49.775589798394087</v>
      </c>
      <c r="BC51">
        <v>59.870698043173192</v>
      </c>
      <c r="BD51"/>
      <c r="BE51"/>
      <c r="BF51"/>
      <c r="BG51"/>
      <c r="BH51"/>
      <c r="BI51"/>
      <c r="BJ51"/>
      <c r="BK51"/>
      <c r="BL51"/>
      <c r="BM51"/>
      <c r="BN51"/>
      <c r="BO51"/>
      <c r="BP51"/>
      <c r="BQ51"/>
      <c r="BR51"/>
      <c r="BS51"/>
      <c r="BT51"/>
      <c r="BU51"/>
      <c r="BV51"/>
      <c r="BW51"/>
      <c r="BX51"/>
      <c r="BY51"/>
      <c r="BZ51"/>
      <c r="CA51"/>
      <c r="CB51"/>
      <c r="CC51"/>
      <c r="CD51"/>
      <c r="CE51"/>
      <c r="CF51"/>
      <c r="CG51"/>
      <c r="CH51"/>
      <c r="CI51"/>
      <c r="CJ51"/>
    </row>
    <row r="52">
      <c r="A52" t="s">
        <v>684</v>
      </c>
      <c r="B52">
        <v>2006</v>
      </c>
      <c r="C52" t="s">
        <v>688</v>
      </c>
      <c r="D52">
        <v>18</v>
      </c>
      <c r="E52" t="s">
        <v>61</v>
      </c>
      <c r="F52" t="s">
        <v>15</v>
      </c>
      <c r="G52" t="s">
        <v>696</v>
      </c>
      <c r="H52">
        <v>45.039358977196258</v>
      </c>
      <c r="I52">
        <v>32.691285691239877</v>
      </c>
      <c r="J52">
        <v>33.463488301847519</v>
      </c>
      <c r="K52">
        <v>51.955456221756243</v>
      </c>
      <c r="L52">
        <v>75.686357686427542</v>
      </c>
      <c r="M52">
        <v>67.982808709098066</v>
      </c>
      <c r="N52">
        <v>69.62434570526618</v>
      </c>
      <c r="O52">
        <v>73.809683121579241</v>
      </c>
      <c r="P52">
        <v>83.763967582466719</v>
      </c>
      <c r="Q52">
        <v>88.314773212152758</v>
      </c>
      <c r="R52">
        <v>33.404558024353513</v>
      </c>
      <c r="S52">
        <v>33.170571572216232</v>
      </c>
      <c r="T52">
        <v>28.47301967761662</v>
      </c>
      <c r="U52">
        <v>35.184352443152598</v>
      </c>
      <c r="V52">
        <v>40.53325943858497</v>
      </c>
      <c r="W52" t="s">
        <v>677</v>
      </c>
      <c r="X52" t="s">
        <v>265</v>
      </c>
      <c r="Y52" t="s">
        <v>266</v>
      </c>
      <c r="Z52" t="s">
        <v>267</v>
      </c>
      <c r="AA52" t="s">
        <v>678</v>
      </c>
      <c r="AB52" t="s">
        <v>679</v>
      </c>
      <c r="AC52" t="s">
        <v>268</v>
      </c>
      <c r="AD52" t="s">
        <v>269</v>
      </c>
      <c r="AE52" t="s">
        <v>270</v>
      </c>
      <c r="AF52" t="s">
        <v>680</v>
      </c>
      <c r="AG52" t="s">
        <v>271</v>
      </c>
      <c r="AH52" t="s">
        <v>272</v>
      </c>
      <c r="AI52" t="s">
        <v>273</v>
      </c>
      <c r="AJ52" t="s">
        <v>274</v>
      </c>
      <c r="AK52" t="s">
        <v>275</v>
      </c>
      <c r="AL52" t="s">
        <v>276</v>
      </c>
      <c r="AM52" t="s">
        <v>681</v>
      </c>
      <c r="AN52">
        <v>62.832626999444471</v>
      </c>
      <c r="AO52">
        <v>86.493588378217652</v>
      </c>
      <c r="AP52">
        <v>18.828394179125318</v>
      </c>
      <c r="AQ52">
        <v>67.391965882574567</v>
      </c>
      <c r="AR52">
        <v>48.397428219851051</v>
      </c>
      <c r="AS52">
        <v>51.529645672615601</v>
      </c>
      <c r="AT52">
        <v>42.46310479487677</v>
      </c>
      <c r="AU52">
        <v>46.639014307099792</v>
      </c>
      <c r="AV52">
        <v>11.450015879546941</v>
      </c>
      <c r="AW52">
        <v>67.277654172330259</v>
      </c>
      <c r="AX52">
        <v>36.100492350209187</v>
      </c>
      <c r="AY52">
        <v>46.970803455238588</v>
      </c>
      <c r="AZ52">
        <v>31.69041884476346</v>
      </c>
      <c r="BA52">
        <v>43.037221445417998</v>
      </c>
      <c r="BB52">
        <v>44.223684664306859</v>
      </c>
      <c r="BC52">
        <v>35.451836034393011</v>
      </c>
      <c r="BD52"/>
      <c r="BE52"/>
      <c r="BF52"/>
      <c r="BG52"/>
      <c r="BH52"/>
      <c r="BI52"/>
      <c r="BJ52"/>
      <c r="BK52"/>
      <c r="BL52"/>
      <c r="BM52"/>
      <c r="BN52"/>
      <c r="BO52"/>
      <c r="BP52"/>
      <c r="BQ52"/>
      <c r="BR52"/>
      <c r="BS52"/>
      <c r="BT52"/>
      <c r="BU52"/>
      <c r="BV52"/>
      <c r="BW52"/>
      <c r="BX52"/>
      <c r="BY52"/>
      <c r="BZ52"/>
      <c r="CA52"/>
      <c r="CB52"/>
      <c r="CC52"/>
      <c r="CD52"/>
      <c r="CE52"/>
      <c r="CF52"/>
      <c r="CG52"/>
      <c r="CH52"/>
      <c r="CI52"/>
      <c r="CJ52"/>
    </row>
    <row r="53">
      <c r="A53" t="s">
        <v>684</v>
      </c>
      <c r="B53">
        <v>2006</v>
      </c>
      <c r="C53" t="s">
        <v>688</v>
      </c>
      <c r="D53">
        <v>19</v>
      </c>
      <c r="E53" t="s">
        <v>61</v>
      </c>
      <c r="F53" t="s">
        <v>16</v>
      </c>
      <c r="G53" t="s">
        <v>697</v>
      </c>
      <c r="H53">
        <v>11.17239398414296</v>
      </c>
      <c r="I53">
        <v>11.99887877246406</v>
      </c>
      <c r="J53">
        <v>13.590582082078541</v>
      </c>
      <c r="K53">
        <v>10.539597800378569</v>
      </c>
      <c r="L53">
        <v>9.5082003194456188</v>
      </c>
      <c r="M53">
        <v>10.47774932517722</v>
      </c>
      <c r="N53">
        <v>12.4892764915696</v>
      </c>
      <c r="O53">
        <v>10.514067964569691</v>
      </c>
      <c r="P53">
        <v>7.9172219561623329</v>
      </c>
      <c r="Q53">
        <v>8.6794129295121625</v>
      </c>
      <c r="R53">
        <v>11.575968133587869</v>
      </c>
      <c r="S53">
        <v>11.444432496128091</v>
      </c>
      <c r="T53">
        <v>13.1722867023572</v>
      </c>
      <c r="U53">
        <v>12.84813761609599</v>
      </c>
      <c r="V53">
        <v>10.940283670135869</v>
      </c>
      <c r="W53" t="s">
        <v>677</v>
      </c>
      <c r="X53" t="s">
        <v>265</v>
      </c>
      <c r="Y53" t="s">
        <v>266</v>
      </c>
      <c r="Z53" t="s">
        <v>267</v>
      </c>
      <c r="AA53" t="s">
        <v>678</v>
      </c>
      <c r="AB53" t="s">
        <v>679</v>
      </c>
      <c r="AC53" t="s">
        <v>268</v>
      </c>
      <c r="AD53" t="s">
        <v>269</v>
      </c>
      <c r="AE53" t="s">
        <v>270</v>
      </c>
      <c r="AF53" t="s">
        <v>680</v>
      </c>
      <c r="AG53" t="s">
        <v>271</v>
      </c>
      <c r="AH53" t="s">
        <v>272</v>
      </c>
      <c r="AI53" t="s">
        <v>273</v>
      </c>
      <c r="AJ53" t="s">
        <v>274</v>
      </c>
      <c r="AK53" t="s">
        <v>275</v>
      </c>
      <c r="AL53" t="s">
        <v>276</v>
      </c>
      <c r="AM53" t="s">
        <v>681</v>
      </c>
      <c r="AN53">
        <v>1.6424718440183881</v>
      </c>
      <c r="AO53">
        <v>10.469081581735621</v>
      </c>
      <c r="AP53">
        <v>3.5951787834334228</v>
      </c>
      <c r="AQ53">
        <v>6.8285778001999491</v>
      </c>
      <c r="AR53">
        <v>17.507537437841091</v>
      </c>
      <c r="AS53">
        <v>24.2171434029657</v>
      </c>
      <c r="AT53">
        <v>10.689968620458581</v>
      </c>
      <c r="AU53">
        <v>29.530571380972539</v>
      </c>
      <c r="AV53">
        <v>4.8093084256816558</v>
      </c>
      <c r="AW53">
        <v>12.80362969702618</v>
      </c>
      <c r="AX53">
        <v>26.005492151312058</v>
      </c>
      <c r="AY53">
        <v>11.83197135168081</v>
      </c>
      <c r="AZ53">
        <v>8.3144032011398341</v>
      </c>
      <c r="BA53">
        <v>5.1896472794650306</v>
      </c>
      <c r="BB53">
        <v>6.000725537299239</v>
      </c>
      <c r="BC53">
        <v>4.6774659224338224</v>
      </c>
      <c r="BD53"/>
      <c r="BE53"/>
      <c r="BF53"/>
      <c r="BG53"/>
      <c r="BH53"/>
      <c r="BI53"/>
      <c r="BJ53"/>
      <c r="BK53"/>
      <c r="BL53"/>
      <c r="BM53"/>
      <c r="BN53"/>
      <c r="BO53"/>
      <c r="BP53"/>
      <c r="BQ53"/>
      <c r="BR53"/>
      <c r="BS53"/>
      <c r="BT53"/>
      <c r="BU53"/>
      <c r="BV53"/>
      <c r="BW53"/>
      <c r="BX53"/>
      <c r="BY53"/>
      <c r="BZ53"/>
      <c r="CA53"/>
      <c r="CB53"/>
      <c r="CC53"/>
      <c r="CD53"/>
      <c r="CE53"/>
      <c r="CF53"/>
      <c r="CG53"/>
      <c r="CH53"/>
      <c r="CI53"/>
      <c r="CJ53"/>
    </row>
    <row r="54">
      <c r="A54" t="s">
        <v>684</v>
      </c>
      <c r="B54">
        <v>2006</v>
      </c>
      <c r="C54" t="s">
        <v>688</v>
      </c>
      <c r="D54">
        <v>20</v>
      </c>
      <c r="E54" t="s">
        <v>61</v>
      </c>
      <c r="F54" t="s">
        <v>22</v>
      </c>
      <c r="G54" t="s">
        <v>698</v>
      </c>
      <c r="H54">
        <v>36.677382618032823</v>
      </c>
      <c r="I54">
        <v>48.401722692959687</v>
      </c>
      <c r="J54">
        <v>46.123464069028948</v>
      </c>
      <c r="K54">
        <v>34.012582392726152</v>
      </c>
      <c r="L54">
        <v>13.971134858063589</v>
      </c>
      <c r="M54">
        <v>19.866336213252019</v>
      </c>
      <c r="N54">
        <v>16.569754777776179</v>
      </c>
      <c r="O54">
        <v>15.206196791824389</v>
      </c>
      <c r="P54">
        <v>8.0001710135995339</v>
      </c>
      <c r="Q54">
        <v>2.9437008015664299</v>
      </c>
      <c r="R54">
        <v>45.412578698153261</v>
      </c>
      <c r="S54">
        <v>46.962855926279182</v>
      </c>
      <c r="T54">
        <v>52.751501141167097</v>
      </c>
      <c r="U54">
        <v>44.321398663371099</v>
      </c>
      <c r="V54">
        <v>44.592144700400802</v>
      </c>
      <c r="W54" t="s">
        <v>677</v>
      </c>
      <c r="X54" t="s">
        <v>265</v>
      </c>
      <c r="Y54" t="s">
        <v>266</v>
      </c>
      <c r="Z54" t="s">
        <v>267</v>
      </c>
      <c r="AA54" t="s">
        <v>678</v>
      </c>
      <c r="AB54" t="s">
        <v>679</v>
      </c>
      <c r="AC54" t="s">
        <v>268</v>
      </c>
      <c r="AD54" t="s">
        <v>269</v>
      </c>
      <c r="AE54" t="s">
        <v>270</v>
      </c>
      <c r="AF54" t="s">
        <v>680</v>
      </c>
      <c r="AG54" t="s">
        <v>271</v>
      </c>
      <c r="AH54" t="s">
        <v>272</v>
      </c>
      <c r="AI54" t="s">
        <v>273</v>
      </c>
      <c r="AJ54" t="s">
        <v>274</v>
      </c>
      <c r="AK54" t="s">
        <v>275</v>
      </c>
      <c r="AL54" t="s">
        <v>276</v>
      </c>
      <c r="AM54" t="s">
        <v>681</v>
      </c>
      <c r="AN54">
        <v>32.378161406098478</v>
      </c>
      <c r="AO54">
        <v>3.037330040046903</v>
      </c>
      <c r="AP54">
        <v>68.377108380740893</v>
      </c>
      <c r="AQ54">
        <v>22.891973123240241</v>
      </c>
      <c r="AR54">
        <v>32.596516820524691</v>
      </c>
      <c r="AS54">
        <v>7.4146727784421564</v>
      </c>
      <c r="AT54">
        <v>42.284142988246153</v>
      </c>
      <c r="AU54">
        <v>20.07257949733528</v>
      </c>
      <c r="AV54">
        <v>72.844924429954432</v>
      </c>
      <c r="AW54">
        <v>17.113641221996431</v>
      </c>
      <c r="AX54">
        <v>31.515549844924241</v>
      </c>
      <c r="AY54">
        <v>40.492229320583462</v>
      </c>
      <c r="AZ54">
        <v>59.414096857924427</v>
      </c>
      <c r="BA54">
        <v>33.737722609112517</v>
      </c>
      <c r="BB54">
        <v>49.675687883591372</v>
      </c>
      <c r="BC54">
        <v>55.703832649850213</v>
      </c>
      <c r="BD54"/>
      <c r="BE54"/>
      <c r="BF54"/>
      <c r="BG54"/>
      <c r="BH54"/>
      <c r="BI54"/>
      <c r="BJ54"/>
      <c r="BK54"/>
      <c r="BL54"/>
      <c r="BM54"/>
      <c r="BN54"/>
      <c r="BO54"/>
      <c r="BP54"/>
      <c r="BQ54"/>
      <c r="BR54"/>
      <c r="BS54"/>
      <c r="BT54"/>
      <c r="BU54"/>
      <c r="BV54"/>
      <c r="BW54"/>
      <c r="BX54"/>
      <c r="BY54"/>
      <c r="BZ54"/>
      <c r="CA54"/>
      <c r="CB54"/>
      <c r="CC54"/>
      <c r="CD54"/>
      <c r="CE54"/>
      <c r="CF54"/>
      <c r="CG54"/>
      <c r="CH54"/>
      <c r="CI54"/>
      <c r="CJ54"/>
    </row>
    <row r="55">
      <c r="A55" t="s">
        <v>684</v>
      </c>
      <c r="B55">
        <v>2006</v>
      </c>
      <c r="C55" t="s">
        <v>688</v>
      </c>
      <c r="D55">
        <v>21</v>
      </c>
      <c r="E55" t="s">
        <v>61</v>
      </c>
      <c r="F55" t="s">
        <v>17</v>
      </c>
      <c r="G55" t="s">
        <v>699</v>
      </c>
      <c r="H55">
        <v>7.1108644206280172</v>
      </c>
      <c r="I55">
        <v>6.9081128433363501</v>
      </c>
      <c r="J55">
        <v>6.8224655470450104</v>
      </c>
      <c r="K55">
        <v>3.4923635851388788</v>
      </c>
      <c r="L55">
        <v>0.8343071360631702</v>
      </c>
      <c r="M55">
        <v>1.6731057524727879</v>
      </c>
      <c r="N55">
        <v>1.316623025388117</v>
      </c>
      <c r="O55">
        <v>0.47005212202676627</v>
      </c>
      <c r="P55">
        <v>0.31863944777139092</v>
      </c>
      <c r="Q55">
        <v>0.062113056768610002</v>
      </c>
      <c r="R55">
        <v>9.6068951439052235</v>
      </c>
      <c r="S55">
        <v>8.4221400053764626</v>
      </c>
      <c r="T55">
        <v>5.6031924788590333</v>
      </c>
      <c r="U55">
        <v>7.646111277380216</v>
      </c>
      <c r="V55">
        <v>3.9343121908782108</v>
      </c>
      <c r="W55" t="s">
        <v>677</v>
      </c>
      <c r="X55" t="s">
        <v>265</v>
      </c>
      <c r="Y55" t="s">
        <v>266</v>
      </c>
      <c r="Z55" t="s">
        <v>267</v>
      </c>
      <c r="AA55" t="s">
        <v>678</v>
      </c>
      <c r="AB55" t="s">
        <v>679</v>
      </c>
      <c r="AC55" t="s">
        <v>268</v>
      </c>
      <c r="AD55" t="s">
        <v>269</v>
      </c>
      <c r="AE55" t="s">
        <v>270</v>
      </c>
      <c r="AF55" t="s">
        <v>680</v>
      </c>
      <c r="AG55" t="s">
        <v>271</v>
      </c>
      <c r="AH55" t="s">
        <v>272</v>
      </c>
      <c r="AI55" t="s">
        <v>273</v>
      </c>
      <c r="AJ55" t="s">
        <v>274</v>
      </c>
      <c r="AK55" t="s">
        <v>275</v>
      </c>
      <c r="AL55" t="s">
        <v>276</v>
      </c>
      <c r="AM55" t="s">
        <v>681</v>
      </c>
      <c r="AN55">
        <v>3.1467397504386878</v>
      </c>
      <c r="AO55">
        <v>0</v>
      </c>
      <c r="AP55">
        <v>9.1993186567004752</v>
      </c>
      <c r="AQ55">
        <v>2.8874831939852972</v>
      </c>
      <c r="AR55">
        <v>1.4985175217831821</v>
      </c>
      <c r="AS55">
        <v>16.838538145976251</v>
      </c>
      <c r="AT55">
        <v>4.5627835964185</v>
      </c>
      <c r="AU55">
        <v>3.7578348145922451</v>
      </c>
      <c r="AV55">
        <v>10.895751264817051</v>
      </c>
      <c r="AW55">
        <v>2.8050749086471369</v>
      </c>
      <c r="AX55">
        <v>6.3784656535543176</v>
      </c>
      <c r="AY55">
        <v>0.70499587249690776</v>
      </c>
      <c r="AZ55">
        <v>0.5810810961721864</v>
      </c>
      <c r="BA55">
        <v>18.035408666004511</v>
      </c>
      <c r="BB55">
        <v>0.099901914802709907</v>
      </c>
      <c r="BC55">
        <v>4.1668653933229818</v>
      </c>
      <c r="BD55"/>
      <c r="BE55"/>
      <c r="BF55"/>
      <c r="BG55"/>
      <c r="BH55"/>
      <c r="BI55"/>
      <c r="BJ55"/>
      <c r="BK55"/>
      <c r="BL55"/>
      <c r="BM55"/>
      <c r="BN55"/>
      <c r="BO55"/>
      <c r="BP55"/>
      <c r="BQ55"/>
      <c r="BR55"/>
      <c r="BS55"/>
      <c r="BT55"/>
      <c r="BU55"/>
      <c r="BV55"/>
      <c r="BW55"/>
      <c r="BX55"/>
      <c r="BY55"/>
      <c r="BZ55"/>
      <c r="CA55"/>
      <c r="CB55"/>
      <c r="CC55"/>
      <c r="CD55"/>
      <c r="CE55"/>
      <c r="CF55"/>
      <c r="CG55"/>
      <c r="CH55"/>
      <c r="CI55"/>
      <c r="CJ55"/>
    </row>
    <row r="56">
      <c r="A56" t="s">
        <v>684</v>
      </c>
      <c r="B56">
        <v>2006</v>
      </c>
      <c r="C56" t="s">
        <v>688</v>
      </c>
      <c r="D56">
        <v>22</v>
      </c>
      <c r="E56" t="s">
        <v>55</v>
      </c>
      <c r="F56" t="s">
        <v>50</v>
      </c>
      <c r="G56" t="s">
        <v>206</v>
      </c>
      <c r="H56">
        <v>19.875548075910341</v>
      </c>
      <c r="I56">
        <v>26.849036955791959</v>
      </c>
      <c r="J56">
        <v>28.88290422314061</v>
      </c>
      <c r="K56">
        <v>16.864691078826159</v>
      </c>
      <c r="L56">
        <v>11.160572391008991</v>
      </c>
      <c r="M56">
        <v>13.35416110678189</v>
      </c>
      <c r="N56">
        <v>15.20974980452255</v>
      </c>
      <c r="O56">
        <v>12.46869100240577</v>
      </c>
      <c r="P56">
        <v>8.635601256925753</v>
      </c>
      <c r="Q56">
        <v>8.9483847174462987</v>
      </c>
      <c r="R56">
        <v>25.735510725109911</v>
      </c>
      <c r="S56">
        <v>25.651533010277731</v>
      </c>
      <c r="T56">
        <v>31.629702954211989</v>
      </c>
      <c r="U56">
        <v>26.748847707557289</v>
      </c>
      <c r="V56">
        <v>21.254188092372289</v>
      </c>
      <c r="W56" t="s">
        <v>677</v>
      </c>
      <c r="X56" t="s">
        <v>265</v>
      </c>
      <c r="Y56" t="s">
        <v>266</v>
      </c>
      <c r="Z56" t="s">
        <v>267</v>
      </c>
      <c r="AA56" t="s">
        <v>678</v>
      </c>
      <c r="AB56" t="s">
        <v>679</v>
      </c>
      <c r="AC56" t="s">
        <v>268</v>
      </c>
      <c r="AD56" t="s">
        <v>269</v>
      </c>
      <c r="AE56" t="s">
        <v>270</v>
      </c>
      <c r="AF56" t="s">
        <v>680</v>
      </c>
      <c r="AG56" t="s">
        <v>271</v>
      </c>
      <c r="AH56" t="s">
        <v>272</v>
      </c>
      <c r="AI56" t="s">
        <v>273</v>
      </c>
      <c r="AJ56" t="s">
        <v>274</v>
      </c>
      <c r="AK56" t="s">
        <v>275</v>
      </c>
      <c r="AL56" t="s">
        <v>276</v>
      </c>
      <c r="AM56" t="s">
        <v>681</v>
      </c>
      <c r="AN56">
        <v>2.5474514556481651</v>
      </c>
      <c r="AO56">
        <v>10.79702279862909</v>
      </c>
      <c r="AP56">
        <v>16.03303269035845</v>
      </c>
      <c r="AQ56">
        <v>9.2003877381792343</v>
      </c>
      <c r="AR56">
        <v>26.564822943349309</v>
      </c>
      <c r="AS56">
        <v>31.971181483087559</v>
      </c>
      <c r="AT56">
        <v>20.111666049727191</v>
      </c>
      <c r="AU56">
        <v>38.769505064534947</v>
      </c>
      <c r="AV56">
        <v>29.578771758277181</v>
      </c>
      <c r="AW56">
        <v>15.988292243058771</v>
      </c>
      <c r="AX56">
        <v>41.872763728067241</v>
      </c>
      <c r="AY56">
        <v>20.121450714751859</v>
      </c>
      <c r="AZ56">
        <v>20.78350252776907</v>
      </c>
      <c r="BA56">
        <v>10.760904484738809</v>
      </c>
      <c r="BB56">
        <v>11.9478267902235</v>
      </c>
      <c r="BC56">
        <v>11.65598626027953</v>
      </c>
      <c r="BD56"/>
      <c r="BE56"/>
      <c r="BF56"/>
      <c r="BG56"/>
      <c r="BH56"/>
      <c r="BI56"/>
      <c r="BJ56"/>
      <c r="BK56"/>
      <c r="BL56"/>
      <c r="BM56"/>
      <c r="BN56"/>
      <c r="BO56"/>
      <c r="BP56"/>
      <c r="BQ56"/>
      <c r="BR56"/>
      <c r="BS56"/>
      <c r="BT56"/>
      <c r="BU56"/>
      <c r="BV56"/>
      <c r="BW56"/>
      <c r="BX56"/>
      <c r="BY56"/>
      <c r="BZ56"/>
      <c r="CA56"/>
      <c r="CB56"/>
      <c r="CC56"/>
      <c r="CD56"/>
      <c r="CE56"/>
      <c r="CF56"/>
      <c r="CG56"/>
      <c r="CH56"/>
      <c r="CI56"/>
      <c r="CJ56"/>
    </row>
    <row r="57">
      <c r="A57" t="s">
        <v>684</v>
      </c>
      <c r="B57">
        <v>2006</v>
      </c>
      <c r="C57" t="s">
        <v>688</v>
      </c>
      <c r="D57">
        <v>23</v>
      </c>
      <c r="E57" t="s">
        <v>55</v>
      </c>
      <c r="F57" t="s">
        <v>49</v>
      </c>
      <c r="G57" t="s">
        <v>206</v>
      </c>
      <c r="H57">
        <v>80.124451924089414</v>
      </c>
      <c r="I57">
        <v>73.150963044208126</v>
      </c>
      <c r="J57">
        <v>71.117095776859358</v>
      </c>
      <c r="K57">
        <v>83.135308921173731</v>
      </c>
      <c r="L57">
        <v>88.839427608991002</v>
      </c>
      <c r="M57">
        <v>86.645838893218112</v>
      </c>
      <c r="N57">
        <v>84.790250195477526</v>
      </c>
      <c r="O57">
        <v>87.531308997594266</v>
      </c>
      <c r="P57">
        <v>91.364398743074233</v>
      </c>
      <c r="Q57">
        <v>91.051615282553684</v>
      </c>
      <c r="R57">
        <v>74.264489274890138</v>
      </c>
      <c r="S57">
        <v>74.348466989722311</v>
      </c>
      <c r="T57">
        <v>68.370297045788092</v>
      </c>
      <c r="U57">
        <v>73.251152292442782</v>
      </c>
      <c r="V57">
        <v>78.745811907627655</v>
      </c>
      <c r="W57" t="s">
        <v>677</v>
      </c>
      <c r="X57" t="s">
        <v>265</v>
      </c>
      <c r="Y57" t="s">
        <v>266</v>
      </c>
      <c r="Z57" t="s">
        <v>267</v>
      </c>
      <c r="AA57" t="s">
        <v>678</v>
      </c>
      <c r="AB57" t="s">
        <v>679</v>
      </c>
      <c r="AC57" t="s">
        <v>268</v>
      </c>
      <c r="AD57" t="s">
        <v>269</v>
      </c>
      <c r="AE57" t="s">
        <v>270</v>
      </c>
      <c r="AF57" t="s">
        <v>680</v>
      </c>
      <c r="AG57" t="s">
        <v>271</v>
      </c>
      <c r="AH57" t="s">
        <v>272</v>
      </c>
      <c r="AI57" t="s">
        <v>273</v>
      </c>
      <c r="AJ57" t="s">
        <v>274</v>
      </c>
      <c r="AK57" t="s">
        <v>275</v>
      </c>
      <c r="AL57" t="s">
        <v>276</v>
      </c>
      <c r="AM57" t="s">
        <v>681</v>
      </c>
      <c r="AN57">
        <v>97.452548544351842</v>
      </c>
      <c r="AO57">
        <v>89.202977201371041</v>
      </c>
      <c r="AP57">
        <v>83.966967309641532</v>
      </c>
      <c r="AQ57">
        <v>90.799612261820769</v>
      </c>
      <c r="AR57">
        <v>73.435177056650673</v>
      </c>
      <c r="AS57">
        <v>68.028818516912196</v>
      </c>
      <c r="AT57">
        <v>79.88833395027271</v>
      </c>
      <c r="AU57">
        <v>61.230494935464883</v>
      </c>
      <c r="AV57">
        <v>70.421228241722773</v>
      </c>
      <c r="AW57">
        <v>84.011707756941291</v>
      </c>
      <c r="AX57">
        <v>58.127236271932723</v>
      </c>
      <c r="AY57">
        <v>79.878549285248113</v>
      </c>
      <c r="AZ57">
        <v>79.21649747223087</v>
      </c>
      <c r="BA57">
        <v>89.239095515261297</v>
      </c>
      <c r="BB57">
        <v>88.052173209776498</v>
      </c>
      <c r="BC57">
        <v>88.344013739720467</v>
      </c>
      <c r="BD57"/>
      <c r="BE57"/>
      <c r="BF57"/>
      <c r="BG57"/>
      <c r="BH57"/>
      <c r="BI57"/>
      <c r="BJ57"/>
      <c r="BK57"/>
      <c r="BL57"/>
      <c r="BM57"/>
      <c r="BN57"/>
      <c r="BO57"/>
      <c r="BP57"/>
      <c r="BQ57"/>
      <c r="BR57"/>
      <c r="BS57"/>
      <c r="BT57"/>
      <c r="BU57"/>
      <c r="BV57"/>
      <c r="BW57"/>
      <c r="BX57"/>
      <c r="BY57"/>
      <c r="BZ57"/>
      <c r="CA57"/>
      <c r="CB57"/>
      <c r="CC57"/>
      <c r="CD57"/>
      <c r="CE57"/>
      <c r="CF57"/>
      <c r="CG57"/>
      <c r="CH57"/>
      <c r="CI57"/>
      <c r="CJ57"/>
    </row>
    <row r="58">
      <c r="A58" t="s">
        <v>684</v>
      </c>
      <c r="B58">
        <v>2006</v>
      </c>
      <c r="C58" t="s">
        <v>688</v>
      </c>
      <c r="D58">
        <v>29</v>
      </c>
      <c r="E58" t="s">
        <v>58</v>
      </c>
      <c r="F58" t="s">
        <v>50</v>
      </c>
      <c r="G58" t="s">
        <v>700</v>
      </c>
      <c r="H58">
        <v>16.057117866067809</v>
      </c>
      <c r="I58">
        <v>5.5162962600658787</v>
      </c>
      <c r="J58">
        <v>6.396337252744015</v>
      </c>
      <c r="K58">
        <v>22.29739365585684</v>
      </c>
      <c r="L58">
        <v>50.964650402389623</v>
      </c>
      <c r="M58">
        <v>38.029832148639812</v>
      </c>
      <c r="N58">
        <v>47.89550698603535</v>
      </c>
      <c r="O58">
        <v>51.010023905711009</v>
      </c>
      <c r="P58">
        <v>46.842735362224701</v>
      </c>
      <c r="Q58">
        <v>81.947939851473123</v>
      </c>
      <c r="R58">
        <v>4.8410915890169282</v>
      </c>
      <c r="S58">
        <v>5.3213316955690013</v>
      </c>
      <c r="T58">
        <v>3.6085152073362221</v>
      </c>
      <c r="U58">
        <v>5.1084520999994982</v>
      </c>
      <c r="V58">
        <v>5.0137109680581933</v>
      </c>
      <c r="W58" t="s">
        <v>677</v>
      </c>
      <c r="X58" t="s">
        <v>265</v>
      </c>
      <c r="Y58" t="s">
        <v>266</v>
      </c>
      <c r="Z58" t="s">
        <v>267</v>
      </c>
      <c r="AA58" t="s">
        <v>678</v>
      </c>
      <c r="AB58" t="s">
        <v>679</v>
      </c>
      <c r="AC58" t="s">
        <v>268</v>
      </c>
      <c r="AD58" t="s">
        <v>269</v>
      </c>
      <c r="AE58" t="s">
        <v>270</v>
      </c>
      <c r="AF58" t="s">
        <v>680</v>
      </c>
      <c r="AG58" t="s">
        <v>271</v>
      </c>
      <c r="AH58" t="s">
        <v>272</v>
      </c>
      <c r="AI58" t="s">
        <v>273</v>
      </c>
      <c r="AJ58" t="s">
        <v>274</v>
      </c>
      <c r="AK58" t="s">
        <v>275</v>
      </c>
      <c r="AL58" t="s">
        <v>276</v>
      </c>
      <c r="AM58" t="s">
        <v>681</v>
      </c>
      <c r="AN58">
        <v>0</v>
      </c>
      <c r="AO58">
        <v>84.379278772373283</v>
      </c>
      <c r="AP58">
        <v>4.7734029226771506</v>
      </c>
      <c r="AQ58">
        <v>2.2605847937064412</v>
      </c>
      <c r="AR58">
        <v>27.145164547741309</v>
      </c>
      <c r="AS58">
        <v>9.4087006908227124</v>
      </c>
      <c r="AT58">
        <v>2.6987339405248201</v>
      </c>
      <c r="AU58">
        <v>1.660632161630913</v>
      </c>
      <c r="AV58">
        <v>0</v>
      </c>
      <c r="AW58">
        <v>24.80597825125756</v>
      </c>
      <c r="AX58">
        <v>1.3525858394937</v>
      </c>
      <c r="AY58">
        <v>11.47972900209289</v>
      </c>
      <c r="AZ58">
        <v>7.4628260191153108</v>
      </c>
      <c r="BA58">
        <v>0.6467128382396482</v>
      </c>
      <c r="BB58">
        <v>7.7152352308851997</v>
      </c>
      <c r="BC58">
        <v>23.46740485557838</v>
      </c>
      <c r="BD58"/>
      <c r="BE58"/>
      <c r="BF58"/>
      <c r="BG58"/>
      <c r="BH58"/>
      <c r="BI58"/>
      <c r="BJ58"/>
      <c r="BK58"/>
      <c r="BL58"/>
      <c r="BM58"/>
      <c r="BN58"/>
      <c r="BO58"/>
      <c r="BP58"/>
      <c r="BQ58"/>
      <c r="BR58"/>
      <c r="BS58"/>
      <c r="BT58"/>
      <c r="BU58"/>
      <c r="BV58"/>
      <c r="BW58"/>
      <c r="BX58"/>
      <c r="BY58"/>
      <c r="BZ58"/>
      <c r="CA58"/>
      <c r="CB58"/>
      <c r="CC58"/>
      <c r="CD58"/>
      <c r="CE58"/>
      <c r="CF58"/>
      <c r="CG58"/>
      <c r="CH58"/>
      <c r="CI58"/>
      <c r="CJ58"/>
    </row>
    <row r="59">
      <c r="A59" t="s">
        <v>684</v>
      </c>
      <c r="B59">
        <v>2006</v>
      </c>
      <c r="C59" t="s">
        <v>688</v>
      </c>
      <c r="D59">
        <v>30</v>
      </c>
      <c r="E59" t="s">
        <v>58</v>
      </c>
      <c r="F59" t="s">
        <v>49</v>
      </c>
      <c r="G59" t="s">
        <v>206</v>
      </c>
      <c r="H59">
        <v>83.942882133932244</v>
      </c>
      <c r="I59">
        <v>94.483703739934128</v>
      </c>
      <c r="J59">
        <v>93.603662747255939</v>
      </c>
      <c r="K59">
        <v>77.702606344143135</v>
      </c>
      <c r="L59">
        <v>49.035349597610313</v>
      </c>
      <c r="M59">
        <v>61.970167851360259</v>
      </c>
      <c r="N59">
        <v>52.104493013964643</v>
      </c>
      <c r="O59">
        <v>48.989976094289098</v>
      </c>
      <c r="P59">
        <v>53.157264637775228</v>
      </c>
      <c r="Q59">
        <v>18.05206014852681</v>
      </c>
      <c r="R59">
        <v>95.15890841098296</v>
      </c>
      <c r="S59">
        <v>94.678668304431028</v>
      </c>
      <c r="T59">
        <v>96.391484792663775</v>
      </c>
      <c r="U59">
        <v>94.891547900000489</v>
      </c>
      <c r="V59">
        <v>94.986289031941809</v>
      </c>
      <c r="W59" t="s">
        <v>677</v>
      </c>
      <c r="X59" t="s">
        <v>265</v>
      </c>
      <c r="Y59" t="s">
        <v>266</v>
      </c>
      <c r="Z59" t="s">
        <v>267</v>
      </c>
      <c r="AA59" t="s">
        <v>678</v>
      </c>
      <c r="AB59" t="s">
        <v>679</v>
      </c>
      <c r="AC59" t="s">
        <v>268</v>
      </c>
      <c r="AD59" t="s">
        <v>269</v>
      </c>
      <c r="AE59" t="s">
        <v>270</v>
      </c>
      <c r="AF59" t="s">
        <v>680</v>
      </c>
      <c r="AG59" t="s">
        <v>271</v>
      </c>
      <c r="AH59" t="s">
        <v>272</v>
      </c>
      <c r="AI59" t="s">
        <v>273</v>
      </c>
      <c r="AJ59" t="s">
        <v>274</v>
      </c>
      <c r="AK59" t="s">
        <v>275</v>
      </c>
      <c r="AL59" t="s">
        <v>276</v>
      </c>
      <c r="AM59" t="s">
        <v>681</v>
      </c>
      <c r="AN59">
        <v>100</v>
      </c>
      <c r="AO59">
        <v>15.620721227626881</v>
      </c>
      <c r="AP59">
        <v>95.226597077322893</v>
      </c>
      <c r="AQ59">
        <v>97.739415206293501</v>
      </c>
      <c r="AR59">
        <v>72.854835452258754</v>
      </c>
      <c r="AS59">
        <v>90.591299309177288</v>
      </c>
      <c r="AT59">
        <v>97.301266059475239</v>
      </c>
      <c r="AU59">
        <v>98.339367838369114</v>
      </c>
      <c r="AV59">
        <v>100</v>
      </c>
      <c r="AW59">
        <v>75.194021748742344</v>
      </c>
      <c r="AX59">
        <v>98.647414160506258</v>
      </c>
      <c r="AY59">
        <v>88.52027099790692</v>
      </c>
      <c r="AZ59">
        <v>92.537173980884646</v>
      </c>
      <c r="BA59">
        <v>99.353287161760363</v>
      </c>
      <c r="BB59">
        <v>92.284764769114787</v>
      </c>
      <c r="BC59">
        <v>76.532595144421578</v>
      </c>
      <c r="BD59"/>
      <c r="BE59"/>
      <c r="BF59"/>
      <c r="BG59"/>
      <c r="BH59"/>
      <c r="BI59"/>
      <c r="BJ59"/>
      <c r="BK59"/>
      <c r="BL59"/>
      <c r="BM59"/>
      <c r="BN59"/>
      <c r="BO59"/>
      <c r="BP59"/>
      <c r="BQ59"/>
      <c r="BR59"/>
      <c r="BS59"/>
      <c r="BT59"/>
      <c r="BU59"/>
      <c r="BV59"/>
      <c r="BW59"/>
      <c r="BX59"/>
      <c r="BY59"/>
      <c r="BZ59"/>
      <c r="CA59"/>
      <c r="CB59"/>
      <c r="CC59"/>
      <c r="CD59"/>
      <c r="CE59"/>
      <c r="CF59"/>
      <c r="CG59"/>
      <c r="CH59"/>
      <c r="CI59"/>
      <c r="CJ59"/>
    </row>
    <row r="60">
      <c r="A60" t="s">
        <v>684</v>
      </c>
      <c r="B60">
        <v>2006</v>
      </c>
      <c r="C60" t="s">
        <v>688</v>
      </c>
      <c r="D60">
        <v>31</v>
      </c>
      <c r="E60" t="s">
        <v>104</v>
      </c>
      <c r="F60" t="s">
        <v>50</v>
      </c>
      <c r="G60" t="s">
        <v>701</v>
      </c>
      <c r="H60">
        <v>0.23194586294274919</v>
      </c>
      <c r="I60">
        <v>0</v>
      </c>
      <c r="J60">
        <v>0</v>
      </c>
      <c r="K60">
        <v>0.21611002869356261</v>
      </c>
      <c r="L60">
        <v>5.9277720938409058</v>
      </c>
      <c r="M60">
        <v>0.24005069073859481</v>
      </c>
      <c r="N60">
        <v>0.30175624177470961</v>
      </c>
      <c r="O60">
        <v>1.1299706883733669</v>
      </c>
      <c r="P60">
        <v>2.8778926687538169</v>
      </c>
      <c r="Q60">
        <v>14.752748775303971</v>
      </c>
      <c r="R60">
        <v>0.22849952886925071</v>
      </c>
      <c r="S60">
        <v>0</v>
      </c>
      <c r="T60">
        <v>0</v>
      </c>
      <c r="U60">
        <v>0</v>
      </c>
      <c r="V60">
        <v>0.085579223332005294</v>
      </c>
      <c r="W60" t="s">
        <v>677</v>
      </c>
      <c r="X60" t="s">
        <v>265</v>
      </c>
      <c r="Y60" t="s">
        <v>266</v>
      </c>
      <c r="Z60" t="s">
        <v>267</v>
      </c>
      <c r="AA60" t="s">
        <v>678</v>
      </c>
      <c r="AB60" t="s">
        <v>679</v>
      </c>
      <c r="AC60" t="s">
        <v>268</v>
      </c>
      <c r="AD60" t="s">
        <v>269</v>
      </c>
      <c r="AE60" t="s">
        <v>270</v>
      </c>
      <c r="AF60" t="s">
        <v>680</v>
      </c>
      <c r="AG60" t="s">
        <v>271</v>
      </c>
      <c r="AH60" t="s">
        <v>272</v>
      </c>
      <c r="AI60" t="s">
        <v>273</v>
      </c>
      <c r="AJ60" t="s">
        <v>274</v>
      </c>
      <c r="AK60" t="s">
        <v>275</v>
      </c>
      <c r="AL60" t="s">
        <v>276</v>
      </c>
      <c r="AM60" t="s">
        <v>681</v>
      </c>
      <c r="AN60">
        <v>0</v>
      </c>
      <c r="AO60">
        <v>6.6033714059256026</v>
      </c>
      <c r="AP60">
        <v>0</v>
      </c>
      <c r="AQ60">
        <v>0</v>
      </c>
      <c r="AR60">
        <v>1.039869140058616</v>
      </c>
      <c r="AS60">
        <v>0.36128002364492462</v>
      </c>
      <c r="AT60">
        <v>0</v>
      </c>
      <c r="AU60">
        <v>0</v>
      </c>
      <c r="AV60">
        <v>0</v>
      </c>
      <c r="AW60">
        <v>0.39099244876642758</v>
      </c>
      <c r="AX60">
        <v>0</v>
      </c>
      <c r="AY60">
        <v>1.5087696279942391</v>
      </c>
      <c r="AZ60">
        <v>0.33748498023109758</v>
      </c>
      <c r="BA60">
        <v>0</v>
      </c>
      <c r="BB60">
        <v>1.4090753137255001</v>
      </c>
      <c r="BC60">
        <v>0.70536730694459548</v>
      </c>
      <c r="BD60"/>
      <c r="BE60"/>
      <c r="BF60"/>
      <c r="BG60"/>
      <c r="BH60"/>
      <c r="BI60"/>
      <c r="BJ60"/>
      <c r="BK60"/>
      <c r="BL60"/>
      <c r="BM60"/>
      <c r="BN60"/>
      <c r="BO60"/>
      <c r="BP60"/>
      <c r="BQ60"/>
      <c r="BR60"/>
      <c r="BS60"/>
      <c r="BT60"/>
      <c r="BU60"/>
      <c r="BV60"/>
      <c r="BW60"/>
      <c r="BX60"/>
      <c r="BY60"/>
      <c r="BZ60"/>
      <c r="CA60"/>
      <c r="CB60"/>
      <c r="CC60"/>
      <c r="CD60"/>
      <c r="CE60"/>
      <c r="CF60"/>
      <c r="CG60"/>
      <c r="CH60"/>
      <c r="CI60"/>
      <c r="CJ60"/>
    </row>
    <row r="61">
      <c r="A61" t="s">
        <v>684</v>
      </c>
      <c r="B61">
        <v>2006</v>
      </c>
      <c r="C61" t="s">
        <v>688</v>
      </c>
      <c r="D61">
        <v>32</v>
      </c>
      <c r="E61" t="s">
        <v>104</v>
      </c>
      <c r="F61" t="s">
        <v>49</v>
      </c>
      <c r="G61" t="s">
        <v>206</v>
      </c>
      <c r="H61">
        <v>99.768054137057234</v>
      </c>
      <c r="I61">
        <v>100</v>
      </c>
      <c r="J61">
        <v>100</v>
      </c>
      <c r="K61">
        <v>99.783889971306422</v>
      </c>
      <c r="L61">
        <v>94.072227906159071</v>
      </c>
      <c r="M61">
        <v>99.759949309261415</v>
      </c>
      <c r="N61">
        <v>99.698243758225289</v>
      </c>
      <c r="O61">
        <v>98.870029311626638</v>
      </c>
      <c r="P61">
        <v>97.122107331246184</v>
      </c>
      <c r="Q61">
        <v>85.247251224696015</v>
      </c>
      <c r="R61">
        <v>99.771500471130736</v>
      </c>
      <c r="S61">
        <v>100</v>
      </c>
      <c r="T61">
        <v>100</v>
      </c>
      <c r="U61">
        <v>100</v>
      </c>
      <c r="V61">
        <v>99.914420776667995</v>
      </c>
      <c r="W61" t="s">
        <v>677</v>
      </c>
      <c r="X61" t="s">
        <v>265</v>
      </c>
      <c r="Y61" t="s">
        <v>266</v>
      </c>
      <c r="Z61" t="s">
        <v>267</v>
      </c>
      <c r="AA61" t="s">
        <v>678</v>
      </c>
      <c r="AB61" t="s">
        <v>679</v>
      </c>
      <c r="AC61" t="s">
        <v>268</v>
      </c>
      <c r="AD61" t="s">
        <v>269</v>
      </c>
      <c r="AE61" t="s">
        <v>270</v>
      </c>
      <c r="AF61" t="s">
        <v>680</v>
      </c>
      <c r="AG61" t="s">
        <v>271</v>
      </c>
      <c r="AH61" t="s">
        <v>272</v>
      </c>
      <c r="AI61" t="s">
        <v>273</v>
      </c>
      <c r="AJ61" t="s">
        <v>274</v>
      </c>
      <c r="AK61" t="s">
        <v>275</v>
      </c>
      <c r="AL61" t="s">
        <v>276</v>
      </c>
      <c r="AM61" t="s">
        <v>681</v>
      </c>
      <c r="AN61">
        <v>100</v>
      </c>
      <c r="AO61">
        <v>93.396628594074471</v>
      </c>
      <c r="AP61">
        <v>100</v>
      </c>
      <c r="AQ61">
        <v>100</v>
      </c>
      <c r="AR61">
        <v>98.960130859941373</v>
      </c>
      <c r="AS61">
        <v>99.638719976355077</v>
      </c>
      <c r="AT61">
        <v>100</v>
      </c>
      <c r="AU61">
        <v>100</v>
      </c>
      <c r="AV61">
        <v>100</v>
      </c>
      <c r="AW61">
        <v>99.609007551233589</v>
      </c>
      <c r="AX61">
        <v>100</v>
      </c>
      <c r="AY61">
        <v>98.491230372005717</v>
      </c>
      <c r="AZ61">
        <v>99.662515019768875</v>
      </c>
      <c r="BA61">
        <v>100</v>
      </c>
      <c r="BB61">
        <v>98.590924686274491</v>
      </c>
      <c r="BC61">
        <v>99.294632693055419</v>
      </c>
      <c r="BD61"/>
      <c r="BE61"/>
      <c r="BF61"/>
      <c r="BG61"/>
      <c r="BH61"/>
      <c r="BI61"/>
      <c r="BJ61"/>
      <c r="BK61"/>
      <c r="BL61"/>
      <c r="BM61"/>
      <c r="BN61"/>
      <c r="BO61"/>
      <c r="BP61"/>
      <c r="BQ61"/>
      <c r="BR61"/>
      <c r="BS61"/>
      <c r="BT61"/>
      <c r="BU61"/>
      <c r="BV61"/>
      <c r="BW61"/>
      <c r="BX61"/>
      <c r="BY61"/>
      <c r="BZ61"/>
      <c r="CA61"/>
      <c r="CB61"/>
      <c r="CC61"/>
      <c r="CD61"/>
      <c r="CE61"/>
      <c r="CF61"/>
      <c r="CG61"/>
      <c r="CH61"/>
      <c r="CI61"/>
      <c r="CJ61"/>
    </row>
    <row r="62">
      <c r="A62" t="s">
        <v>684</v>
      </c>
      <c r="B62">
        <v>2006</v>
      </c>
      <c r="C62" t="s">
        <v>688</v>
      </c>
      <c r="D62">
        <v>35</v>
      </c>
      <c r="E62" t="s">
        <v>56</v>
      </c>
      <c r="F62" t="s">
        <v>50</v>
      </c>
      <c r="G62" t="s">
        <v>206</v>
      </c>
      <c r="H62">
        <v>3.4868974187523931</v>
      </c>
      <c r="I62">
        <v>1.6860512928673601</v>
      </c>
      <c r="J62">
        <v>2.6093783772848211</v>
      </c>
      <c r="K62">
        <v>4.6978700258214019</v>
      </c>
      <c r="L62">
        <v>13.901461201849431</v>
      </c>
      <c r="M62">
        <v>6.9877254020233162</v>
      </c>
      <c r="N62">
        <v>5.7004995016097331</v>
      </c>
      <c r="O62">
        <v>9.3227145839219325</v>
      </c>
      <c r="P62">
        <v>10.05478251562203</v>
      </c>
      <c r="Q62">
        <v>25.672140965767031</v>
      </c>
      <c r="R62">
        <v>1.8185494038999199</v>
      </c>
      <c r="S62">
        <v>1.3173030667428329</v>
      </c>
      <c r="T62">
        <v>2.7495879506870451</v>
      </c>
      <c r="U62">
        <v>2.5181349998015992</v>
      </c>
      <c r="V62">
        <v>3.2555266850989781</v>
      </c>
      <c r="W62" t="s">
        <v>677</v>
      </c>
      <c r="X62" t="s">
        <v>265</v>
      </c>
      <c r="Y62" t="s">
        <v>266</v>
      </c>
      <c r="Z62" t="s">
        <v>267</v>
      </c>
      <c r="AA62" t="s">
        <v>678</v>
      </c>
      <c r="AB62" t="s">
        <v>679</v>
      </c>
      <c r="AC62" t="s">
        <v>268</v>
      </c>
      <c r="AD62" t="s">
        <v>269</v>
      </c>
      <c r="AE62" t="s">
        <v>270</v>
      </c>
      <c r="AF62" t="s">
        <v>680</v>
      </c>
      <c r="AG62" t="s">
        <v>271</v>
      </c>
      <c r="AH62" t="s">
        <v>272</v>
      </c>
      <c r="AI62" t="s">
        <v>273</v>
      </c>
      <c r="AJ62" t="s">
        <v>274</v>
      </c>
      <c r="AK62" t="s">
        <v>275</v>
      </c>
      <c r="AL62" t="s">
        <v>276</v>
      </c>
      <c r="AM62" t="s">
        <v>681</v>
      </c>
      <c r="AN62">
        <v>20.38812880819901</v>
      </c>
      <c r="AO62">
        <v>12.65811140831846</v>
      </c>
      <c r="AP62">
        <v>8.366575182436927</v>
      </c>
      <c r="AQ62">
        <v>1.383949971132038</v>
      </c>
      <c r="AR62">
        <v>3.3827573639558648</v>
      </c>
      <c r="AS62">
        <v>0.92874105504754023</v>
      </c>
      <c r="AT62">
        <v>4.0992171108424564</v>
      </c>
      <c r="AU62">
        <v>0.75378426539499788</v>
      </c>
      <c r="AV62">
        <v>1.083883725622335</v>
      </c>
      <c r="AW62">
        <v>6.2093383838401417</v>
      </c>
      <c r="AX62">
        <v>2.4314867219958809</v>
      </c>
      <c r="AY62">
        <v>6.392162061474024</v>
      </c>
      <c r="AZ62">
        <v>6.0449678819249213</v>
      </c>
      <c r="BA62">
        <v>3.3642521411248412</v>
      </c>
      <c r="BB62">
        <v>4.9065262248051713</v>
      </c>
      <c r="BC62">
        <v>1.4610625407235871</v>
      </c>
      <c r="BD62"/>
      <c r="BE62"/>
      <c r="BF62"/>
      <c r="BG62"/>
      <c r="BH62"/>
      <c r="BI62"/>
      <c r="BJ62"/>
      <c r="BK62"/>
      <c r="BL62"/>
      <c r="BM62"/>
      <c r="BN62"/>
      <c r="BO62"/>
      <c r="BP62"/>
      <c r="BQ62"/>
      <c r="BR62"/>
      <c r="BS62"/>
      <c r="BT62"/>
      <c r="BU62"/>
      <c r="BV62"/>
      <c r="BW62"/>
      <c r="BX62"/>
      <c r="BY62"/>
      <c r="BZ62"/>
      <c r="CA62"/>
      <c r="CB62"/>
      <c r="CC62"/>
      <c r="CD62"/>
      <c r="CE62"/>
      <c r="CF62"/>
      <c r="CG62"/>
      <c r="CH62"/>
      <c r="CI62"/>
      <c r="CJ62"/>
    </row>
    <row r="63">
      <c r="A63" t="s">
        <v>684</v>
      </c>
      <c r="B63">
        <v>2006</v>
      </c>
      <c r="C63" t="s">
        <v>688</v>
      </c>
      <c r="D63">
        <v>36</v>
      </c>
      <c r="E63" t="s">
        <v>56</v>
      </c>
      <c r="F63" t="s">
        <v>49</v>
      </c>
      <c r="G63" t="s">
        <v>206</v>
      </c>
      <c r="H63">
        <v>96.513102581247637</v>
      </c>
      <c r="I63">
        <v>98.31394870713271</v>
      </c>
      <c r="J63">
        <v>97.390621622715145</v>
      </c>
      <c r="K63">
        <v>95.302129974178584</v>
      </c>
      <c r="L63">
        <v>86.098538798150472</v>
      </c>
      <c r="M63">
        <v>93.012274597976699</v>
      </c>
      <c r="N63">
        <v>94.299500498390259</v>
      </c>
      <c r="O63">
        <v>90.677285416078064</v>
      </c>
      <c r="P63">
        <v>89.945217484377949</v>
      </c>
      <c r="Q63">
        <v>74.327859034232915</v>
      </c>
      <c r="R63">
        <v>98.181450596100063</v>
      </c>
      <c r="S63">
        <v>98.682696933257205</v>
      </c>
      <c r="T63">
        <v>97.250412049312956</v>
      </c>
      <c r="U63">
        <v>97.481865000198383</v>
      </c>
      <c r="V63">
        <v>96.744473314900986</v>
      </c>
      <c r="W63" t="s">
        <v>677</v>
      </c>
      <c r="X63" t="s">
        <v>265</v>
      </c>
      <c r="Y63" t="s">
        <v>266</v>
      </c>
      <c r="Z63" t="s">
        <v>267</v>
      </c>
      <c r="AA63" t="s">
        <v>678</v>
      </c>
      <c r="AB63" t="s">
        <v>679</v>
      </c>
      <c r="AC63" t="s">
        <v>268</v>
      </c>
      <c r="AD63" t="s">
        <v>269</v>
      </c>
      <c r="AE63" t="s">
        <v>270</v>
      </c>
      <c r="AF63" t="s">
        <v>680</v>
      </c>
      <c r="AG63" t="s">
        <v>271</v>
      </c>
      <c r="AH63" t="s">
        <v>272</v>
      </c>
      <c r="AI63" t="s">
        <v>273</v>
      </c>
      <c r="AJ63" t="s">
        <v>274</v>
      </c>
      <c r="AK63" t="s">
        <v>275</v>
      </c>
      <c r="AL63" t="s">
        <v>276</v>
      </c>
      <c r="AM63" t="s">
        <v>681</v>
      </c>
      <c r="AN63">
        <v>79.611871191801058</v>
      </c>
      <c r="AO63">
        <v>87.341888591681695</v>
      </c>
      <c r="AP63">
        <v>91.633424817563139</v>
      </c>
      <c r="AQ63">
        <v>98.616050028867946</v>
      </c>
      <c r="AR63">
        <v>96.617242636044125</v>
      </c>
      <c r="AS63">
        <v>99.071258944952461</v>
      </c>
      <c r="AT63">
        <v>95.900782889157639</v>
      </c>
      <c r="AU63">
        <v>99.246215734605016</v>
      </c>
      <c r="AV63">
        <v>98.916116274377657</v>
      </c>
      <c r="AW63">
        <v>93.790661616159824</v>
      </c>
      <c r="AX63">
        <v>97.568513278004076</v>
      </c>
      <c r="AY63">
        <v>93.607837938525819</v>
      </c>
      <c r="AZ63">
        <v>93.955032118075053</v>
      </c>
      <c r="BA63">
        <v>96.635747858875177</v>
      </c>
      <c r="BB63">
        <v>95.093473775194795</v>
      </c>
      <c r="BC63">
        <v>98.53893745927644</v>
      </c>
      <c r="BD63"/>
      <c r="BE63"/>
      <c r="BF63"/>
      <c r="BG63"/>
      <c r="BH63"/>
      <c r="BI63"/>
      <c r="BJ63"/>
      <c r="BK63"/>
      <c r="BL63"/>
      <c r="BM63"/>
      <c r="BN63"/>
      <c r="BO63"/>
      <c r="BP63"/>
      <c r="BQ63"/>
      <c r="BR63"/>
      <c r="BS63"/>
      <c r="BT63"/>
      <c r="BU63"/>
      <c r="BV63"/>
      <c r="BW63"/>
      <c r="BX63"/>
      <c r="BY63"/>
      <c r="BZ63"/>
      <c r="CA63"/>
      <c r="CB63"/>
      <c r="CC63"/>
      <c r="CD63"/>
      <c r="CE63"/>
      <c r="CF63"/>
      <c r="CG63"/>
      <c r="CH63"/>
      <c r="CI63"/>
      <c r="CJ63"/>
    </row>
    <row r="64">
      <c r="A64" t="s">
        <v>684</v>
      </c>
      <c r="B64">
        <v>2006</v>
      </c>
      <c r="C64" t="s">
        <v>688</v>
      </c>
      <c r="D64">
        <v>37</v>
      </c>
      <c r="E64" t="s">
        <v>174</v>
      </c>
      <c r="F64" t="s">
        <v>50</v>
      </c>
      <c r="G64" t="s">
        <v>702</v>
      </c>
      <c r="H64">
        <v>2.6878966968831581</v>
      </c>
      <c r="I64">
        <v>1.97787513510677</v>
      </c>
      <c r="J64">
        <v>3.1866083793872861</v>
      </c>
      <c r="K64">
        <v>5.5321044674904627</v>
      </c>
      <c r="L64">
        <v>14.78868100940057</v>
      </c>
      <c r="M64">
        <v>3.6671288958069792</v>
      </c>
      <c r="N64">
        <v>4.949349290650586</v>
      </c>
      <c r="O64">
        <v>8.6508589461842949</v>
      </c>
      <c r="P64">
        <v>9.8711114600751628</v>
      </c>
      <c r="Q64">
        <v>25.888056401648129</v>
      </c>
      <c r="R64">
        <v>1.8717460738606611</v>
      </c>
      <c r="S64">
        <v>2.1928339868069648</v>
      </c>
      <c r="T64">
        <v>2.594318963130362</v>
      </c>
      <c r="U64">
        <v>3.5280525399926619</v>
      </c>
      <c r="V64">
        <v>3.8854077440741208</v>
      </c>
      <c r="W64" t="s">
        <v>677</v>
      </c>
      <c r="X64" t="s">
        <v>265</v>
      </c>
      <c r="Y64" t="s">
        <v>266</v>
      </c>
      <c r="Z64" t="s">
        <v>267</v>
      </c>
      <c r="AA64" t="s">
        <v>678</v>
      </c>
      <c r="AB64" t="s">
        <v>679</v>
      </c>
      <c r="AC64" t="s">
        <v>268</v>
      </c>
      <c r="AD64" t="s">
        <v>269</v>
      </c>
      <c r="AE64" t="s">
        <v>270</v>
      </c>
      <c r="AF64" t="s">
        <v>680</v>
      </c>
      <c r="AG64" t="s">
        <v>271</v>
      </c>
      <c r="AH64" t="s">
        <v>272</v>
      </c>
      <c r="AI64" t="s">
        <v>273</v>
      </c>
      <c r="AJ64" t="s">
        <v>274</v>
      </c>
      <c r="AK64" t="s">
        <v>275</v>
      </c>
      <c r="AL64" t="s">
        <v>276</v>
      </c>
      <c r="AM64" t="s">
        <v>681</v>
      </c>
      <c r="AN64">
        <v>22.31459546031234</v>
      </c>
      <c r="AO64">
        <v>12.10023670181817</v>
      </c>
      <c r="AP64">
        <v>9.8602647406624779</v>
      </c>
      <c r="AQ64">
        <v>1.2928632400916109</v>
      </c>
      <c r="AR64">
        <v>4.305688131502869</v>
      </c>
      <c r="AS64">
        <v>0.81864755401035194</v>
      </c>
      <c r="AT64">
        <v>2.5543701401864851</v>
      </c>
      <c r="AU64">
        <v>0.86888795452539913</v>
      </c>
      <c r="AV64">
        <v>0.86000829507870291</v>
      </c>
      <c r="AW64">
        <v>5.8913573355556039</v>
      </c>
      <c r="AX64">
        <v>3.4076159213300459</v>
      </c>
      <c r="AY64">
        <v>8.4602160951013357</v>
      </c>
      <c r="AZ64">
        <v>9.2711289410754691</v>
      </c>
      <c r="BA64">
        <v>3.5237042576319579</v>
      </c>
      <c r="BB64">
        <v>8.7693040099945172</v>
      </c>
      <c r="BC64">
        <v>3.6408870064459968</v>
      </c>
      <c r="BD64"/>
      <c r="BE64"/>
      <c r="BF64"/>
      <c r="BG64"/>
      <c r="BH64"/>
      <c r="BI64"/>
      <c r="BJ64"/>
      <c r="BK64"/>
      <c r="BL64"/>
      <c r="BM64"/>
      <c r="BN64"/>
      <c r="BO64"/>
      <c r="BP64"/>
      <c r="BQ64"/>
      <c r="BR64"/>
      <c r="BS64"/>
      <c r="BT64"/>
      <c r="BU64"/>
      <c r="BV64"/>
      <c r="BW64"/>
      <c r="BX64"/>
      <c r="BY64"/>
      <c r="BZ64"/>
      <c r="CA64"/>
      <c r="CB64"/>
      <c r="CC64"/>
      <c r="CD64"/>
      <c r="CE64"/>
      <c r="CF64"/>
      <c r="CG64"/>
      <c r="CH64"/>
      <c r="CI64"/>
      <c r="CJ64"/>
    </row>
    <row r="65">
      <c r="A65" t="s">
        <v>684</v>
      </c>
      <c r="B65">
        <v>2006</v>
      </c>
      <c r="C65" t="s">
        <v>688</v>
      </c>
      <c r="D65">
        <v>38</v>
      </c>
      <c r="E65" t="s">
        <v>174</v>
      </c>
      <c r="F65" t="s">
        <v>49</v>
      </c>
      <c r="G65" t="s">
        <v>206</v>
      </c>
      <c r="H65">
        <v>97.312103303116814</v>
      </c>
      <c r="I65">
        <v>98.0221248648932</v>
      </c>
      <c r="J65">
        <v>96.813391620612649</v>
      </c>
      <c r="K65">
        <v>94.467895532509544</v>
      </c>
      <c r="L65">
        <v>85.211318990599395</v>
      </c>
      <c r="M65">
        <v>96.332871104193003</v>
      </c>
      <c r="N65">
        <v>95.050650709349398</v>
      </c>
      <c r="O65">
        <v>91.349141053815714</v>
      </c>
      <c r="P65">
        <v>90.12888853992483</v>
      </c>
      <c r="Q65">
        <v>74.111943598351829</v>
      </c>
      <c r="R65">
        <v>98.128253926139337</v>
      </c>
      <c r="S65">
        <v>97.807166013192997</v>
      </c>
      <c r="T65">
        <v>97.405681036869609</v>
      </c>
      <c r="U65">
        <v>96.471947460007343</v>
      </c>
      <c r="V65">
        <v>96.114592255925842</v>
      </c>
      <c r="W65" t="s">
        <v>677</v>
      </c>
      <c r="X65" t="s">
        <v>265</v>
      </c>
      <c r="Y65" t="s">
        <v>266</v>
      </c>
      <c r="Z65" t="s">
        <v>267</v>
      </c>
      <c r="AA65" t="s">
        <v>678</v>
      </c>
      <c r="AB65" t="s">
        <v>679</v>
      </c>
      <c r="AC65" t="s">
        <v>268</v>
      </c>
      <c r="AD65" t="s">
        <v>269</v>
      </c>
      <c r="AE65" t="s">
        <v>270</v>
      </c>
      <c r="AF65" t="s">
        <v>680</v>
      </c>
      <c r="AG65" t="s">
        <v>271</v>
      </c>
      <c r="AH65" t="s">
        <v>272</v>
      </c>
      <c r="AI65" t="s">
        <v>273</v>
      </c>
      <c r="AJ65" t="s">
        <v>274</v>
      </c>
      <c r="AK65" t="s">
        <v>275</v>
      </c>
      <c r="AL65" t="s">
        <v>276</v>
      </c>
      <c r="AM65" t="s">
        <v>681</v>
      </c>
      <c r="AN65">
        <v>77.685404539687624</v>
      </c>
      <c r="AO65">
        <v>87.899763298181952</v>
      </c>
      <c r="AP65">
        <v>90.139735259337542</v>
      </c>
      <c r="AQ65">
        <v>98.707136759908394</v>
      </c>
      <c r="AR65">
        <v>95.694311868497152</v>
      </c>
      <c r="AS65">
        <v>99.181352445989646</v>
      </c>
      <c r="AT65">
        <v>97.445629859813494</v>
      </c>
      <c r="AU65">
        <v>99.131112045474595</v>
      </c>
      <c r="AV65">
        <v>99.1399917049213</v>
      </c>
      <c r="AW65">
        <v>94.108642664444446</v>
      </c>
      <c r="AX65">
        <v>96.592384078669951</v>
      </c>
      <c r="AY65">
        <v>91.539783904898655</v>
      </c>
      <c r="AZ65">
        <v>90.728871058924526</v>
      </c>
      <c r="BA65">
        <v>96.47629574236808</v>
      </c>
      <c r="BB65">
        <v>91.230695990005501</v>
      </c>
      <c r="BC65">
        <v>96.359112993553993</v>
      </c>
      <c r="BD65"/>
      <c r="BE65"/>
      <c r="BF65"/>
      <c r="BG65"/>
      <c r="BH65"/>
      <c r="BI65"/>
      <c r="BJ65"/>
      <c r="BK65"/>
      <c r="BL65"/>
      <c r="BM65"/>
      <c r="BN65"/>
      <c r="BO65"/>
      <c r="BP65"/>
      <c r="BQ65"/>
      <c r="BR65"/>
      <c r="BS65"/>
      <c r="BT65"/>
      <c r="BU65"/>
      <c r="BV65"/>
      <c r="BW65"/>
      <c r="BX65"/>
      <c r="BY65"/>
      <c r="BZ65"/>
      <c r="CA65"/>
      <c r="CB65"/>
      <c r="CC65"/>
      <c r="CD65"/>
      <c r="CE65"/>
      <c r="CF65"/>
      <c r="CG65"/>
      <c r="CH65"/>
      <c r="CI65"/>
      <c r="CJ65"/>
    </row>
    <row r="66">
      <c r="A66" t="s">
        <v>684</v>
      </c>
      <c r="B66">
        <v>2006</v>
      </c>
      <c r="C66" t="s">
        <v>688</v>
      </c>
      <c r="D66">
        <v>41</v>
      </c>
      <c r="E66" t="s">
        <v>57</v>
      </c>
      <c r="F66" t="s">
        <v>50</v>
      </c>
      <c r="G66" t="s">
        <v>206</v>
      </c>
      <c r="H66">
        <v>22.982968771856761</v>
      </c>
      <c r="I66">
        <v>26.701229457448051</v>
      </c>
      <c r="J66">
        <v>31.936501484504969</v>
      </c>
      <c r="K66">
        <v>21.497542761505201</v>
      </c>
      <c r="L66">
        <v>11.6802780169606</v>
      </c>
      <c r="M66">
        <v>15.72332627134354</v>
      </c>
      <c r="N66">
        <v>15.24162954519872</v>
      </c>
      <c r="O66">
        <v>12.81328347629209</v>
      </c>
      <c r="P66">
        <v>8.8780054793863314</v>
      </c>
      <c r="Q66">
        <v>8.9798134225870605</v>
      </c>
      <c r="R66">
        <v>26.95840772906017</v>
      </c>
      <c r="S66">
        <v>25.619862709212001</v>
      </c>
      <c r="T66">
        <v>30.22042592127584</v>
      </c>
      <c r="U66">
        <v>33.048006382945871</v>
      </c>
      <c r="V66">
        <v>23.991424330251839</v>
      </c>
      <c r="W66" t="s">
        <v>677</v>
      </c>
      <c r="X66" t="s">
        <v>265</v>
      </c>
      <c r="Y66" t="s">
        <v>266</v>
      </c>
      <c r="Z66" t="s">
        <v>267</v>
      </c>
      <c r="AA66" t="s">
        <v>678</v>
      </c>
      <c r="AB66" t="s">
        <v>679</v>
      </c>
      <c r="AC66" t="s">
        <v>268</v>
      </c>
      <c r="AD66" t="s">
        <v>269</v>
      </c>
      <c r="AE66" t="s">
        <v>270</v>
      </c>
      <c r="AF66" t="s">
        <v>680</v>
      </c>
      <c r="AG66" t="s">
        <v>271</v>
      </c>
      <c r="AH66" t="s">
        <v>272</v>
      </c>
      <c r="AI66" t="s">
        <v>273</v>
      </c>
      <c r="AJ66" t="s">
        <v>274</v>
      </c>
      <c r="AK66" t="s">
        <v>275</v>
      </c>
      <c r="AL66" t="s">
        <v>276</v>
      </c>
      <c r="AM66" t="s">
        <v>681</v>
      </c>
      <c r="AN66">
        <v>5.548399581059309</v>
      </c>
      <c r="AO66">
        <v>10.572479738180631</v>
      </c>
      <c r="AP66">
        <v>16.820544414371081</v>
      </c>
      <c r="AQ66">
        <v>14.265090540014249</v>
      </c>
      <c r="AR66">
        <v>30.298832280328309</v>
      </c>
      <c r="AS66">
        <v>39.49036040903578</v>
      </c>
      <c r="AT66">
        <v>24.388985214864441</v>
      </c>
      <c r="AU66">
        <v>42.135497047035592</v>
      </c>
      <c r="AV66">
        <v>26.07849004107312</v>
      </c>
      <c r="AW66">
        <v>19.438671089735191</v>
      </c>
      <c r="AX66">
        <v>44.039316026383617</v>
      </c>
      <c r="AY66">
        <v>22.539497956108931</v>
      </c>
      <c r="AZ66">
        <v>21.749225745389431</v>
      </c>
      <c r="BA66">
        <v>17.272251483507791</v>
      </c>
      <c r="BB66">
        <v>14.61664756664981</v>
      </c>
      <c r="BC66">
        <v>22.555324256752861</v>
      </c>
      <c r="BD66"/>
      <c r="BE66"/>
      <c r="BF66"/>
      <c r="BG66"/>
      <c r="BH66"/>
      <c r="BI66"/>
      <c r="BJ66"/>
      <c r="BK66"/>
      <c r="BL66"/>
      <c r="BM66"/>
      <c r="BN66"/>
      <c r="BO66"/>
      <c r="BP66"/>
      <c r="BQ66"/>
      <c r="BR66"/>
      <c r="BS66"/>
      <c r="BT66"/>
      <c r="BU66"/>
      <c r="BV66"/>
      <c r="BW66"/>
      <c r="BX66"/>
      <c r="BY66"/>
      <c r="BZ66"/>
      <c r="CA66"/>
      <c r="CB66"/>
      <c r="CC66"/>
      <c r="CD66"/>
      <c r="CE66"/>
      <c r="CF66"/>
      <c r="CG66"/>
      <c r="CH66"/>
      <c r="CI66"/>
      <c r="CJ66"/>
    </row>
    <row r="67">
      <c r="A67" t="s">
        <v>684</v>
      </c>
      <c r="B67">
        <v>2006</v>
      </c>
      <c r="C67" t="s">
        <v>688</v>
      </c>
      <c r="D67">
        <v>42</v>
      </c>
      <c r="E67" t="s">
        <v>57</v>
      </c>
      <c r="F67" t="s">
        <v>49</v>
      </c>
      <c r="G67" t="s">
        <v>703</v>
      </c>
      <c r="H67">
        <v>77.017031228143424</v>
      </c>
      <c r="I67">
        <v>73.298770542551992</v>
      </c>
      <c r="J67">
        <v>68.063498515495141</v>
      </c>
      <c r="K67">
        <v>78.502457238494728</v>
      </c>
      <c r="L67">
        <v>88.319721983039301</v>
      </c>
      <c r="M67">
        <v>84.27667372865649</v>
      </c>
      <c r="N67">
        <v>84.758370454801224</v>
      </c>
      <c r="O67">
        <v>87.186716523707929</v>
      </c>
      <c r="P67">
        <v>91.121994520613654</v>
      </c>
      <c r="Q67">
        <v>91.020186577412915</v>
      </c>
      <c r="R67">
        <v>73.041592270939631</v>
      </c>
      <c r="S67">
        <v>74.3801372907879</v>
      </c>
      <c r="T67">
        <v>69.77957407872411</v>
      </c>
      <c r="U67">
        <v>66.951993617054057</v>
      </c>
      <c r="V67">
        <v>76.008575669748055</v>
      </c>
      <c r="W67" t="s">
        <v>677</v>
      </c>
      <c r="X67" t="s">
        <v>265</v>
      </c>
      <c r="Y67" t="s">
        <v>266</v>
      </c>
      <c r="Z67" t="s">
        <v>267</v>
      </c>
      <c r="AA67" t="s">
        <v>678</v>
      </c>
      <c r="AB67" t="s">
        <v>679</v>
      </c>
      <c r="AC67" t="s">
        <v>268</v>
      </c>
      <c r="AD67" t="s">
        <v>269</v>
      </c>
      <c r="AE67" t="s">
        <v>270</v>
      </c>
      <c r="AF67" t="s">
        <v>680</v>
      </c>
      <c r="AG67" t="s">
        <v>271</v>
      </c>
      <c r="AH67" t="s">
        <v>272</v>
      </c>
      <c r="AI67" t="s">
        <v>273</v>
      </c>
      <c r="AJ67" t="s">
        <v>274</v>
      </c>
      <c r="AK67" t="s">
        <v>275</v>
      </c>
      <c r="AL67" t="s">
        <v>276</v>
      </c>
      <c r="AM67" t="s">
        <v>681</v>
      </c>
      <c r="AN67">
        <v>94.451600418940714</v>
      </c>
      <c r="AO67">
        <v>89.427520261819467</v>
      </c>
      <c r="AP67">
        <v>83.179455585628943</v>
      </c>
      <c r="AQ67">
        <v>85.734909459985701</v>
      </c>
      <c r="AR67">
        <v>69.701167719671602</v>
      </c>
      <c r="AS67">
        <v>60.509639590963928</v>
      </c>
      <c r="AT67">
        <v>75.611014785135694</v>
      </c>
      <c r="AU67">
        <v>57.864502952964337</v>
      </c>
      <c r="AV67">
        <v>73.921509958926919</v>
      </c>
      <c r="AW67">
        <v>80.561328910264734</v>
      </c>
      <c r="AX67">
        <v>55.960683973616227</v>
      </c>
      <c r="AY67">
        <v>77.460502043890827</v>
      </c>
      <c r="AZ67">
        <v>78.250774254610434</v>
      </c>
      <c r="BA67">
        <v>82.727748516492312</v>
      </c>
      <c r="BB67">
        <v>85.38335243335014</v>
      </c>
      <c r="BC67">
        <v>77.444675743247146</v>
      </c>
      <c r="BD67"/>
      <c r="BE67"/>
      <c r="BF67"/>
      <c r="BG67"/>
      <c r="BH67"/>
      <c r="BI67"/>
      <c r="BJ67"/>
      <c r="BK67"/>
      <c r="BL67"/>
      <c r="BM67"/>
      <c r="BN67"/>
      <c r="BO67"/>
      <c r="BP67"/>
      <c r="BQ67"/>
      <c r="BR67"/>
      <c r="BS67"/>
      <c r="BT67"/>
      <c r="BU67"/>
      <c r="BV67"/>
      <c r="BW67"/>
      <c r="BX67"/>
      <c r="BY67"/>
      <c r="BZ67"/>
      <c r="CA67"/>
      <c r="CB67"/>
      <c r="CC67"/>
      <c r="CD67"/>
      <c r="CE67"/>
      <c r="CF67"/>
      <c r="CG67"/>
      <c r="CH67"/>
      <c r="CI67"/>
      <c r="CJ67"/>
    </row>
    <row r="68">
      <c r="A68" t="s">
        <v>684</v>
      </c>
      <c r="B68">
        <v>2006</v>
      </c>
      <c r="C68" t="s">
        <v>688</v>
      </c>
      <c r="D68">
        <v>58</v>
      </c>
      <c r="E68" t="s">
        <v>277</v>
      </c>
      <c r="F68" t="s">
        <v>278</v>
      </c>
      <c r="G68" t="s">
        <v>206</v>
      </c>
      <c r="H68">
        <v>0.076696369436684605</v>
      </c>
      <c r="I68">
        <v>0</v>
      </c>
      <c r="J68">
        <v>0</v>
      </c>
      <c r="K68">
        <v>0.18119494312119919</v>
      </c>
      <c r="L68">
        <v>3.5988858542071189</v>
      </c>
      <c r="M68">
        <v>0.24005069073859481</v>
      </c>
      <c r="N68">
        <v>0.30175624177470961</v>
      </c>
      <c r="O68">
        <v>0.63949979322196659</v>
      </c>
      <c r="P68">
        <v>1.4033699297125519</v>
      </c>
      <c r="Q68">
        <v>9.4990819718418962</v>
      </c>
      <c r="R68">
        <v>0</v>
      </c>
      <c r="S68">
        <v>0</v>
      </c>
      <c r="T68">
        <v>0</v>
      </c>
      <c r="U68">
        <v>0</v>
      </c>
      <c r="V68">
        <v>0</v>
      </c>
      <c r="W68" t="s">
        <v>677</v>
      </c>
      <c r="X68" t="s">
        <v>265</v>
      </c>
      <c r="Y68" t="s">
        <v>266</v>
      </c>
      <c r="Z68" t="s">
        <v>267</v>
      </c>
      <c r="AA68" t="s">
        <v>678</v>
      </c>
      <c r="AB68" t="s">
        <v>679</v>
      </c>
      <c r="AC68" t="s">
        <v>268</v>
      </c>
      <c r="AD68" t="s">
        <v>269</v>
      </c>
      <c r="AE68" t="s">
        <v>270</v>
      </c>
      <c r="AF68" t="s">
        <v>680</v>
      </c>
      <c r="AG68" t="s">
        <v>271</v>
      </c>
      <c r="AH68" t="s">
        <v>272</v>
      </c>
      <c r="AI68" t="s">
        <v>273</v>
      </c>
      <c r="AJ68" t="s">
        <v>274</v>
      </c>
      <c r="AK68" t="s">
        <v>275</v>
      </c>
      <c r="AL68" t="s">
        <v>276</v>
      </c>
      <c r="AM68" t="s">
        <v>681</v>
      </c>
      <c r="AN68">
        <v>0</v>
      </c>
      <c r="AO68">
        <v>4.4206808808516618</v>
      </c>
      <c r="AP68">
        <v>0</v>
      </c>
      <c r="AQ68">
        <v>0</v>
      </c>
      <c r="AR68">
        <v>0.52658557377723414</v>
      </c>
      <c r="AS68">
        <v>0</v>
      </c>
      <c r="AT68">
        <v>0</v>
      </c>
      <c r="AU68">
        <v>0</v>
      </c>
      <c r="AV68">
        <v>0</v>
      </c>
      <c r="AW68">
        <v>0.39099244876642758</v>
      </c>
      <c r="AX68">
        <v>0</v>
      </c>
      <c r="AY68">
        <v>0.36332622424423289</v>
      </c>
      <c r="AZ68">
        <v>0</v>
      </c>
      <c r="BA68">
        <v>0</v>
      </c>
      <c r="BB68">
        <v>0.65681586326427999</v>
      </c>
      <c r="BC68">
        <v>0.58479765696831432</v>
      </c>
      <c r="BD68"/>
      <c r="BE68"/>
      <c r="BF68"/>
      <c r="BG68"/>
      <c r="BH68"/>
      <c r="BI68"/>
      <c r="BJ68"/>
      <c r="BK68"/>
      <c r="BL68"/>
      <c r="BM68"/>
      <c r="BN68"/>
      <c r="BO68"/>
      <c r="BP68"/>
      <c r="BQ68"/>
      <c r="BR68"/>
      <c r="BS68"/>
      <c r="BT68"/>
      <c r="BU68"/>
      <c r="BV68"/>
      <c r="BW68"/>
      <c r="BX68"/>
      <c r="BY68"/>
      <c r="BZ68"/>
      <c r="CA68"/>
      <c r="CB68"/>
      <c r="CC68"/>
      <c r="CD68"/>
      <c r="CE68"/>
      <c r="CF68"/>
      <c r="CG68"/>
      <c r="CH68"/>
      <c r="CI68"/>
      <c r="CJ68"/>
    </row>
    <row r="69">
      <c r="A69" t="s">
        <v>684</v>
      </c>
      <c r="B69">
        <v>2006</v>
      </c>
      <c r="C69" t="s">
        <v>688</v>
      </c>
      <c r="D69">
        <v>59</v>
      </c>
      <c r="E69" t="s">
        <v>277</v>
      </c>
      <c r="F69" t="s">
        <v>279</v>
      </c>
      <c r="G69" t="s">
        <v>206</v>
      </c>
      <c r="H69">
        <v>0.1552494935060646</v>
      </c>
      <c r="I69">
        <v>0</v>
      </c>
      <c r="J69">
        <v>0</v>
      </c>
      <c r="K69">
        <v>0.034915085572363398</v>
      </c>
      <c r="L69">
        <v>2.319260068628366</v>
      </c>
      <c r="M69">
        <v>0</v>
      </c>
      <c r="N69">
        <v>0</v>
      </c>
      <c r="O69">
        <v>0.49047089515140041</v>
      </c>
      <c r="P69">
        <v>1.474522739041265</v>
      </c>
      <c r="Q69">
        <v>5.2234639065057236</v>
      </c>
      <c r="R69">
        <v>0.22849952886925071</v>
      </c>
      <c r="S69">
        <v>0</v>
      </c>
      <c r="T69">
        <v>0</v>
      </c>
      <c r="U69">
        <v>0</v>
      </c>
      <c r="V69">
        <v>0.085579223332005294</v>
      </c>
      <c r="W69" t="s">
        <v>677</v>
      </c>
      <c r="X69" t="s">
        <v>265</v>
      </c>
      <c r="Y69" t="s">
        <v>266</v>
      </c>
      <c r="Z69" t="s">
        <v>267</v>
      </c>
      <c r="AA69" t="s">
        <v>678</v>
      </c>
      <c r="AB69" t="s">
        <v>679</v>
      </c>
      <c r="AC69" t="s">
        <v>268</v>
      </c>
      <c r="AD69" t="s">
        <v>269</v>
      </c>
      <c r="AE69" t="s">
        <v>270</v>
      </c>
      <c r="AF69" t="s">
        <v>680</v>
      </c>
      <c r="AG69" t="s">
        <v>271</v>
      </c>
      <c r="AH69" t="s">
        <v>272</v>
      </c>
      <c r="AI69" t="s">
        <v>273</v>
      </c>
      <c r="AJ69" t="s">
        <v>274</v>
      </c>
      <c r="AK69" t="s">
        <v>275</v>
      </c>
      <c r="AL69" t="s">
        <v>276</v>
      </c>
      <c r="AM69" t="s">
        <v>681</v>
      </c>
      <c r="AN69">
        <v>0</v>
      </c>
      <c r="AO69">
        <v>2.1678784784742029</v>
      </c>
      <c r="AP69">
        <v>0</v>
      </c>
      <c r="AQ69">
        <v>0</v>
      </c>
      <c r="AR69">
        <v>0.51328356628138128</v>
      </c>
      <c r="AS69">
        <v>0.36128002364492462</v>
      </c>
      <c r="AT69">
        <v>0</v>
      </c>
      <c r="AU69">
        <v>0</v>
      </c>
      <c r="AV69">
        <v>0</v>
      </c>
      <c r="AW69">
        <v>0</v>
      </c>
      <c r="AX69">
        <v>0</v>
      </c>
      <c r="AY69">
        <v>1.1454434037500061</v>
      </c>
      <c r="AZ69">
        <v>0.33748498023109758</v>
      </c>
      <c r="BA69">
        <v>0</v>
      </c>
      <c r="BB69">
        <v>0.75225945046122056</v>
      </c>
      <c r="BC69">
        <v>0.1205696499762812</v>
      </c>
      <c r="BD69"/>
      <c r="BE69"/>
      <c r="BF69"/>
      <c r="BG69"/>
      <c r="BH69"/>
      <c r="BI69"/>
      <c r="BJ69"/>
      <c r="BK69"/>
      <c r="BL69"/>
      <c r="BM69"/>
      <c r="BN69"/>
      <c r="BO69"/>
      <c r="BP69"/>
      <c r="BQ69"/>
      <c r="BR69"/>
      <c r="BS69"/>
      <c r="BT69"/>
      <c r="BU69"/>
      <c r="BV69"/>
      <c r="BW69"/>
      <c r="BX69"/>
      <c r="BY69"/>
      <c r="BZ69"/>
      <c r="CA69"/>
      <c r="CB69"/>
      <c r="CC69"/>
      <c r="CD69"/>
      <c r="CE69"/>
      <c r="CF69"/>
      <c r="CG69"/>
      <c r="CH69"/>
      <c r="CI69"/>
      <c r="CJ69"/>
    </row>
    <row r="70">
      <c r="A70" t="s">
        <v>684</v>
      </c>
      <c r="B70">
        <v>2006</v>
      </c>
      <c r="C70" t="s">
        <v>688</v>
      </c>
      <c r="D70">
        <v>60</v>
      </c>
      <c r="E70" t="s">
        <v>277</v>
      </c>
      <c r="F70" t="s">
        <v>280</v>
      </c>
      <c r="G70" t="s">
        <v>206</v>
      </c>
      <c r="H70">
        <v>15.82517200312506</v>
      </c>
      <c r="I70">
        <v>5.5162962600658787</v>
      </c>
      <c r="J70">
        <v>6.396337252744015</v>
      </c>
      <c r="K70">
        <v>22.08128362716328</v>
      </c>
      <c r="L70">
        <v>45.036878308548708</v>
      </c>
      <c r="M70">
        <v>37.789781457901213</v>
      </c>
      <c r="N70">
        <v>47.593750744260653</v>
      </c>
      <c r="O70">
        <v>49.880053217337633</v>
      </c>
      <c r="P70">
        <v>43.964842693470892</v>
      </c>
      <c r="Q70">
        <v>67.195191076169152</v>
      </c>
      <c r="R70">
        <v>4.6125920601476773</v>
      </c>
      <c r="S70">
        <v>5.3213316955690013</v>
      </c>
      <c r="T70">
        <v>3.6085152073362221</v>
      </c>
      <c r="U70">
        <v>5.1084520999994982</v>
      </c>
      <c r="V70">
        <v>4.9281317447261879</v>
      </c>
      <c r="W70" t="s">
        <v>677</v>
      </c>
      <c r="X70" t="s">
        <v>265</v>
      </c>
      <c r="Y70" t="s">
        <v>266</v>
      </c>
      <c r="Z70" t="s">
        <v>267</v>
      </c>
      <c r="AA70" t="s">
        <v>678</v>
      </c>
      <c r="AB70" t="s">
        <v>679</v>
      </c>
      <c r="AC70" t="s">
        <v>268</v>
      </c>
      <c r="AD70" t="s">
        <v>269</v>
      </c>
      <c r="AE70" t="s">
        <v>270</v>
      </c>
      <c r="AF70" t="s">
        <v>680</v>
      </c>
      <c r="AG70" t="s">
        <v>271</v>
      </c>
      <c r="AH70" t="s">
        <v>272</v>
      </c>
      <c r="AI70" t="s">
        <v>273</v>
      </c>
      <c r="AJ70" t="s">
        <v>274</v>
      </c>
      <c r="AK70" t="s">
        <v>275</v>
      </c>
      <c r="AL70" t="s">
        <v>276</v>
      </c>
      <c r="AM70" t="s">
        <v>681</v>
      </c>
      <c r="AN70">
        <v>0</v>
      </c>
      <c r="AO70">
        <v>77.775907366447655</v>
      </c>
      <c r="AP70">
        <v>4.7734029226771506</v>
      </c>
      <c r="AQ70">
        <v>2.2605847937064412</v>
      </c>
      <c r="AR70">
        <v>26.1052954076827</v>
      </c>
      <c r="AS70">
        <v>9.0474206671777893</v>
      </c>
      <c r="AT70">
        <v>2.6987339405248201</v>
      </c>
      <c r="AU70">
        <v>1.660632161630913</v>
      </c>
      <c r="AV70">
        <v>0</v>
      </c>
      <c r="AW70">
        <v>24.414985802491131</v>
      </c>
      <c r="AX70">
        <v>1.3525858394937</v>
      </c>
      <c r="AY70">
        <v>9.970959374098646</v>
      </c>
      <c r="AZ70">
        <v>7.1253410388842129</v>
      </c>
      <c r="BA70">
        <v>0.6467128382396482</v>
      </c>
      <c r="BB70">
        <v>6.3061599171596994</v>
      </c>
      <c r="BC70">
        <v>22.762037548633788</v>
      </c>
      <c r="BD70"/>
      <c r="BE70"/>
      <c r="BF70"/>
      <c r="BG70"/>
      <c r="BH70"/>
      <c r="BI70"/>
      <c r="BJ70"/>
      <c r="BK70"/>
      <c r="BL70"/>
      <c r="BM70"/>
      <c r="BN70"/>
      <c r="BO70"/>
      <c r="BP70"/>
      <c r="BQ70"/>
      <c r="BR70"/>
      <c r="BS70"/>
      <c r="BT70"/>
      <c r="BU70"/>
      <c r="BV70"/>
      <c r="BW70"/>
      <c r="BX70"/>
      <c r="BY70"/>
      <c r="BZ70"/>
      <c r="CA70"/>
      <c r="CB70"/>
      <c r="CC70"/>
      <c r="CD70"/>
      <c r="CE70"/>
      <c r="CF70"/>
      <c r="CG70"/>
      <c r="CH70"/>
      <c r="CI70"/>
      <c r="CJ70"/>
    </row>
    <row r="71">
      <c r="A71" t="s">
        <v>684</v>
      </c>
      <c r="B71">
        <v>2006</v>
      </c>
      <c r="C71" t="s">
        <v>688</v>
      </c>
      <c r="D71">
        <v>61</v>
      </c>
      <c r="E71" t="s">
        <v>277</v>
      </c>
      <c r="F71" t="s">
        <v>281</v>
      </c>
      <c r="G71" t="s">
        <v>206</v>
      </c>
      <c r="H71">
        <v>23.342986224764619</v>
      </c>
      <c r="I71">
        <v>26.268923757085592</v>
      </c>
      <c r="J71">
        <v>25.830274906344709</v>
      </c>
      <c r="K71">
        <v>22.642690173552339</v>
      </c>
      <c r="L71">
        <v>11.98576793569681</v>
      </c>
      <c r="M71">
        <v>17.684385199995479</v>
      </c>
      <c r="N71">
        <v>9.3508050418544926</v>
      </c>
      <c r="O71">
        <v>10.56386367046712</v>
      </c>
      <c r="P71">
        <v>12.43218372516303</v>
      </c>
      <c r="Q71">
        <v>4.01023414682387</v>
      </c>
      <c r="R71">
        <v>26.31843285386503</v>
      </c>
      <c r="S71">
        <v>27.449302124160219</v>
      </c>
      <c r="T71">
        <v>24.764672270528969</v>
      </c>
      <c r="U71">
        <v>28.289070096984151</v>
      </c>
      <c r="V71">
        <v>29.602908916731739</v>
      </c>
      <c r="W71" t="s">
        <v>677</v>
      </c>
      <c r="X71" t="s">
        <v>265</v>
      </c>
      <c r="Y71" t="s">
        <v>266</v>
      </c>
      <c r="Z71" t="s">
        <v>267</v>
      </c>
      <c r="AA71" t="s">
        <v>678</v>
      </c>
      <c r="AB71" t="s">
        <v>679</v>
      </c>
      <c r="AC71" t="s">
        <v>268</v>
      </c>
      <c r="AD71" t="s">
        <v>269</v>
      </c>
      <c r="AE71" t="s">
        <v>270</v>
      </c>
      <c r="AF71" t="s">
        <v>680</v>
      </c>
      <c r="AG71" t="s">
        <v>271</v>
      </c>
      <c r="AH71" t="s">
        <v>272</v>
      </c>
      <c r="AI71" t="s">
        <v>273</v>
      </c>
      <c r="AJ71" t="s">
        <v>274</v>
      </c>
      <c r="AK71" t="s">
        <v>275</v>
      </c>
      <c r="AL71" t="s">
        <v>276</v>
      </c>
      <c r="AM71" t="s">
        <v>681</v>
      </c>
      <c r="AN71">
        <v>0.1020611816685206</v>
      </c>
      <c r="AO71">
        <v>0</v>
      </c>
      <c r="AP71">
        <v>7.293182107097139</v>
      </c>
      <c r="AQ71">
        <v>59.451358702166232</v>
      </c>
      <c r="AR71">
        <v>29.26882896019335</v>
      </c>
      <c r="AS71">
        <v>60.656681172899667</v>
      </c>
      <c r="AT71">
        <v>33.283220765793267</v>
      </c>
      <c r="AU71">
        <v>68.95537615351472</v>
      </c>
      <c r="AV71">
        <v>2.0967666205541819</v>
      </c>
      <c r="AW71">
        <v>43.594869043610473</v>
      </c>
      <c r="AX71">
        <v>47.648208123439296</v>
      </c>
      <c r="AY71">
        <v>16.108892083818318</v>
      </c>
      <c r="AZ71">
        <v>6.6586420798810551</v>
      </c>
      <c r="BA71">
        <v>11.45384735339117</v>
      </c>
      <c r="BB71">
        <v>13.735188533195201</v>
      </c>
      <c r="BC71">
        <v>7.7809697298144664</v>
      </c>
      <c r="BD71"/>
      <c r="BE71"/>
      <c r="BF71"/>
      <c r="BG71"/>
      <c r="BH71"/>
      <c r="BI71"/>
      <c r="BJ71"/>
      <c r="BK71"/>
      <c r="BL71"/>
      <c r="BM71"/>
      <c r="BN71"/>
      <c r="BO71"/>
      <c r="BP71"/>
      <c r="BQ71"/>
      <c r="BR71"/>
      <c r="BS71"/>
      <c r="BT71"/>
      <c r="BU71"/>
      <c r="BV71"/>
      <c r="BW71"/>
      <c r="BX71"/>
      <c r="BY71"/>
      <c r="BZ71"/>
      <c r="CA71"/>
      <c r="CB71"/>
      <c r="CC71"/>
      <c r="CD71"/>
      <c r="CE71"/>
      <c r="CF71"/>
      <c r="CG71"/>
      <c r="CH71"/>
      <c r="CI71"/>
      <c r="CJ71"/>
    </row>
    <row r="72">
      <c r="A72" t="s">
        <v>684</v>
      </c>
      <c r="B72">
        <v>2006</v>
      </c>
      <c r="C72" t="s">
        <v>688</v>
      </c>
      <c r="D72">
        <v>62</v>
      </c>
      <c r="E72" t="s">
        <v>277</v>
      </c>
      <c r="F72" t="s">
        <v>282</v>
      </c>
      <c r="G72" t="s">
        <v>206</v>
      </c>
      <c r="H72">
        <v>9.8161143419092252</v>
      </c>
      <c r="I72">
        <v>6.820764147705094</v>
      </c>
      <c r="J72">
        <v>7.8661491596539141</v>
      </c>
      <c r="K72">
        <v>10.41984592913011</v>
      </c>
      <c r="L72">
        <v>17.541995964237309</v>
      </c>
      <c r="M72">
        <v>18.246005178296539</v>
      </c>
      <c r="N72">
        <v>18.61162502572472</v>
      </c>
      <c r="O72">
        <v>19.81391328993411</v>
      </c>
      <c r="P72">
        <v>27.307927083748211</v>
      </c>
      <c r="Q72">
        <v>9.5684511758768664</v>
      </c>
      <c r="R72">
        <v>5.4835633416152811</v>
      </c>
      <c r="S72">
        <v>5.9963135454328063</v>
      </c>
      <c r="T72">
        <v>6.9701264399621889</v>
      </c>
      <c r="U72">
        <v>7.2879455343362194</v>
      </c>
      <c r="V72">
        <v>7.3581750489845748</v>
      </c>
      <c r="W72" t="s">
        <v>677</v>
      </c>
      <c r="X72" t="s">
        <v>265</v>
      </c>
      <c r="Y72" t="s">
        <v>266</v>
      </c>
      <c r="Z72" t="s">
        <v>267</v>
      </c>
      <c r="AA72" t="s">
        <v>678</v>
      </c>
      <c r="AB72" t="s">
        <v>679</v>
      </c>
      <c r="AC72" t="s">
        <v>268</v>
      </c>
      <c r="AD72" t="s">
        <v>269</v>
      </c>
      <c r="AE72" t="s">
        <v>270</v>
      </c>
      <c r="AF72" t="s">
        <v>680</v>
      </c>
      <c r="AG72" t="s">
        <v>271</v>
      </c>
      <c r="AH72" t="s">
        <v>272</v>
      </c>
      <c r="AI72" t="s">
        <v>273</v>
      </c>
      <c r="AJ72" t="s">
        <v>274</v>
      </c>
      <c r="AK72" t="s">
        <v>275</v>
      </c>
      <c r="AL72" t="s">
        <v>276</v>
      </c>
      <c r="AM72" t="s">
        <v>681</v>
      </c>
      <c r="AN72">
        <v>58.947920587938953</v>
      </c>
      <c r="AO72">
        <v>11.91475330548645</v>
      </c>
      <c r="AP72">
        <v>6.5767131325765167</v>
      </c>
      <c r="AQ72">
        <v>5.9970594846496796</v>
      </c>
      <c r="AR72">
        <v>7.945538945470437</v>
      </c>
      <c r="AS72">
        <v>2.3493999351788548</v>
      </c>
      <c r="AT72">
        <v>9.881810326557849</v>
      </c>
      <c r="AU72">
        <v>5.2621531252988873</v>
      </c>
      <c r="AV72">
        <v>4.2264105420858282</v>
      </c>
      <c r="AW72">
        <v>9.1039684205333522</v>
      </c>
      <c r="AX72">
        <v>9.3172700750765483</v>
      </c>
      <c r="AY72">
        <v>23.51750282592754</v>
      </c>
      <c r="AZ72">
        <v>14.70592762928092</v>
      </c>
      <c r="BA72">
        <v>28.269993174910631</v>
      </c>
      <c r="BB72">
        <v>6.5048633843453372</v>
      </c>
      <c r="BC72">
        <v>2.2467669667850938</v>
      </c>
      <c r="BD72"/>
      <c r="BE72"/>
      <c r="BF72"/>
      <c r="BG72"/>
      <c r="BH72"/>
      <c r="BI72"/>
      <c r="BJ72"/>
      <c r="BK72"/>
      <c r="BL72"/>
      <c r="BM72"/>
      <c r="BN72"/>
      <c r="BO72"/>
      <c r="BP72"/>
      <c r="BQ72"/>
      <c r="BR72"/>
      <c r="BS72"/>
      <c r="BT72"/>
      <c r="BU72"/>
      <c r="BV72"/>
      <c r="BW72"/>
      <c r="BX72"/>
      <c r="BY72"/>
      <c r="BZ72"/>
      <c r="CA72"/>
      <c r="CB72"/>
      <c r="CC72"/>
      <c r="CD72"/>
      <c r="CE72"/>
      <c r="CF72"/>
      <c r="CG72"/>
      <c r="CH72"/>
      <c r="CI72"/>
      <c r="CJ72"/>
    </row>
    <row r="73">
      <c r="A73" t="s">
        <v>684</v>
      </c>
      <c r="B73">
        <v>2006</v>
      </c>
      <c r="C73" t="s">
        <v>688</v>
      </c>
      <c r="D73">
        <v>63</v>
      </c>
      <c r="E73" t="s">
        <v>277</v>
      </c>
      <c r="F73" t="s">
        <v>283</v>
      </c>
      <c r="G73" t="s">
        <v>206</v>
      </c>
      <c r="H73">
        <v>10.25815787365055</v>
      </c>
      <c r="I73">
        <v>10.67903170101911</v>
      </c>
      <c r="J73">
        <v>8.1555519696434775</v>
      </c>
      <c r="K73">
        <v>8.0190995752947067</v>
      </c>
      <c r="L73">
        <v>6.5710909635166539</v>
      </c>
      <c r="M73">
        <v>9.8256354945828441</v>
      </c>
      <c r="N73">
        <v>10.736973232512479</v>
      </c>
      <c r="O73">
        <v>9.395375381679596</v>
      </c>
      <c r="P73">
        <v>5.4984826336675434</v>
      </c>
      <c r="Q73">
        <v>2.218923667114812</v>
      </c>
      <c r="R73">
        <v>10.086460307928579</v>
      </c>
      <c r="S73">
        <v>10.830478344702239</v>
      </c>
      <c r="T73">
        <v>9.565081725949943</v>
      </c>
      <c r="U73">
        <v>7.1733470676347926</v>
      </c>
      <c r="V73">
        <v>8.8410404396922342</v>
      </c>
      <c r="W73" t="s">
        <v>677</v>
      </c>
      <c r="X73" t="s">
        <v>265</v>
      </c>
      <c r="Y73" t="s">
        <v>266</v>
      </c>
      <c r="Z73" t="s">
        <v>267</v>
      </c>
      <c r="AA73" t="s">
        <v>678</v>
      </c>
      <c r="AB73" t="s">
        <v>679</v>
      </c>
      <c r="AC73" t="s">
        <v>268</v>
      </c>
      <c r="AD73" t="s">
        <v>269</v>
      </c>
      <c r="AE73" t="s">
        <v>270</v>
      </c>
      <c r="AF73" t="s">
        <v>680</v>
      </c>
      <c r="AG73" t="s">
        <v>271</v>
      </c>
      <c r="AH73" t="s">
        <v>272</v>
      </c>
      <c r="AI73" t="s">
        <v>273</v>
      </c>
      <c r="AJ73" t="s">
        <v>274</v>
      </c>
      <c r="AK73" t="s">
        <v>275</v>
      </c>
      <c r="AL73" t="s">
        <v>276</v>
      </c>
      <c r="AM73" t="s">
        <v>681</v>
      </c>
      <c r="AN73">
        <v>23.291572573120781</v>
      </c>
      <c r="AO73">
        <v>2.2368015944545032</v>
      </c>
      <c r="AP73">
        <v>20.75623364073795</v>
      </c>
      <c r="AQ73">
        <v>5.8507981430297002</v>
      </c>
      <c r="AR73">
        <v>14.925384959084351</v>
      </c>
      <c r="AS73">
        <v>1.656670475326683</v>
      </c>
      <c r="AT73">
        <v>13.49194954319217</v>
      </c>
      <c r="AU73">
        <v>5.0996330830515744</v>
      </c>
      <c r="AV73">
        <v>8.2680394754843345</v>
      </c>
      <c r="AW73">
        <v>5.1107897969114111</v>
      </c>
      <c r="AX73">
        <v>7.7292738986578433</v>
      </c>
      <c r="AY73">
        <v>21.015693202326869</v>
      </c>
      <c r="AZ73">
        <v>17.150476131105201</v>
      </c>
      <c r="BA73">
        <v>12.30297585337564</v>
      </c>
      <c r="BB73">
        <v>7.7758896070391703</v>
      </c>
      <c r="BC73">
        <v>3.9129079800323749</v>
      </c>
      <c r="BD73"/>
      <c r="BE73"/>
      <c r="BF73"/>
      <c r="BG73"/>
      <c r="BH73"/>
      <c r="BI73"/>
      <c r="BJ73"/>
      <c r="BK73"/>
      <c r="BL73"/>
      <c r="BM73"/>
      <c r="BN73"/>
      <c r="BO73"/>
      <c r="BP73"/>
      <c r="BQ73"/>
      <c r="BR73"/>
      <c r="BS73"/>
      <c r="BT73"/>
      <c r="BU73"/>
      <c r="BV73"/>
      <c r="BW73"/>
      <c r="BX73"/>
      <c r="BY73"/>
      <c r="BZ73"/>
      <c r="CA73"/>
      <c r="CB73"/>
      <c r="CC73"/>
      <c r="CD73"/>
      <c r="CE73"/>
      <c r="CF73"/>
      <c r="CG73"/>
      <c r="CH73"/>
      <c r="CI73"/>
      <c r="CJ73"/>
    </row>
    <row r="74">
      <c r="A74" t="s">
        <v>684</v>
      </c>
      <c r="B74">
        <v>2006</v>
      </c>
      <c r="C74" t="s">
        <v>688</v>
      </c>
      <c r="D74">
        <v>64</v>
      </c>
      <c r="E74" t="s">
        <v>277</v>
      </c>
      <c r="F74" t="s">
        <v>284</v>
      </c>
      <c r="G74" t="s">
        <v>206</v>
      </c>
      <c r="H74">
        <v>6.7800012066702982</v>
      </c>
      <c r="I74">
        <v>5.8315779607290388</v>
      </c>
      <c r="J74">
        <v>6.8653702196947259</v>
      </c>
      <c r="K74">
        <v>7.1131441318329607</v>
      </c>
      <c r="L74">
        <v>4.6902584394094484</v>
      </c>
      <c r="M74">
        <v>4.4910471913659791</v>
      </c>
      <c r="N74">
        <v>6.1763401729267686</v>
      </c>
      <c r="O74">
        <v>2.937300558821609</v>
      </c>
      <c r="P74">
        <v>5.0614038145519009</v>
      </c>
      <c r="Q74">
        <v>1.467560967491029</v>
      </c>
      <c r="R74">
        <v>8.0356244667448102</v>
      </c>
      <c r="S74">
        <v>5.4776595428041137</v>
      </c>
      <c r="T74">
        <v>6.0838995824752908</v>
      </c>
      <c r="U74">
        <v>7.4595639556136728</v>
      </c>
      <c r="V74">
        <v>9.4649051640562938</v>
      </c>
      <c r="W74" t="s">
        <v>677</v>
      </c>
      <c r="X74" t="s">
        <v>265</v>
      </c>
      <c r="Y74" t="s">
        <v>266</v>
      </c>
      <c r="Z74" t="s">
        <v>267</v>
      </c>
      <c r="AA74" t="s">
        <v>678</v>
      </c>
      <c r="AB74" t="s">
        <v>679</v>
      </c>
      <c r="AC74" t="s">
        <v>268</v>
      </c>
      <c r="AD74" t="s">
        <v>269</v>
      </c>
      <c r="AE74" t="s">
        <v>270</v>
      </c>
      <c r="AF74" t="s">
        <v>680</v>
      </c>
      <c r="AG74" t="s">
        <v>271</v>
      </c>
      <c r="AH74" t="s">
        <v>272</v>
      </c>
      <c r="AI74" t="s">
        <v>273</v>
      </c>
      <c r="AJ74" t="s">
        <v>274</v>
      </c>
      <c r="AK74" t="s">
        <v>275</v>
      </c>
      <c r="AL74" t="s">
        <v>276</v>
      </c>
      <c r="AM74" t="s">
        <v>681</v>
      </c>
      <c r="AN74">
        <v>5.4251170738553753</v>
      </c>
      <c r="AO74">
        <v>0.66863788209353114</v>
      </c>
      <c r="AP74">
        <v>3.7630028943922249</v>
      </c>
      <c r="AQ74">
        <v>6.5115407022521552</v>
      </c>
      <c r="AR74">
        <v>1.493906870491267</v>
      </c>
      <c r="AS74">
        <v>3.3320072766800379</v>
      </c>
      <c r="AT74">
        <v>6.6903971450099826</v>
      </c>
      <c r="AU74">
        <v>0.3678605286378025</v>
      </c>
      <c r="AV74">
        <v>9.9361471425885899</v>
      </c>
      <c r="AW74">
        <v>1.931695272103535</v>
      </c>
      <c r="AX74">
        <v>3.9422172883465469</v>
      </c>
      <c r="AY74">
        <v>7.7560748252347214</v>
      </c>
      <c r="AZ74">
        <v>10.9460915629444</v>
      </c>
      <c r="BA74">
        <v>6.7816232170764286</v>
      </c>
      <c r="BB74">
        <v>22.26912305318027</v>
      </c>
      <c r="BC74">
        <v>6.6341604046488687</v>
      </c>
      <c r="BD74"/>
      <c r="BE74"/>
      <c r="BF74"/>
      <c r="BG74"/>
      <c r="BH74"/>
      <c r="BI74"/>
      <c r="BJ74"/>
      <c r="BK74"/>
      <c r="BL74"/>
      <c r="BM74"/>
      <c r="BN74"/>
      <c r="BO74"/>
      <c r="BP74"/>
      <c r="BQ74"/>
      <c r="BR74"/>
      <c r="BS74"/>
      <c r="BT74"/>
      <c r="BU74"/>
      <c r="BV74"/>
      <c r="BW74"/>
      <c r="BX74"/>
      <c r="BY74"/>
      <c r="BZ74"/>
      <c r="CA74"/>
      <c r="CB74"/>
      <c r="CC74"/>
      <c r="CD74"/>
      <c r="CE74"/>
      <c r="CF74"/>
      <c r="CG74"/>
      <c r="CH74"/>
      <c r="CI74"/>
      <c r="CJ74"/>
    </row>
    <row r="75">
      <c r="A75" t="s">
        <v>684</v>
      </c>
      <c r="B75">
        <v>2006</v>
      </c>
      <c r="C75" t="s">
        <v>688</v>
      </c>
      <c r="D75">
        <v>65</v>
      </c>
      <c r="E75" t="s">
        <v>277</v>
      </c>
      <c r="F75" t="s">
        <v>285</v>
      </c>
      <c r="G75" t="s">
        <v>206</v>
      </c>
      <c r="H75">
        <v>26.378258794828959</v>
      </c>
      <c r="I75">
        <v>37.423988757411053</v>
      </c>
      <c r="J75">
        <v>37.520728206872967</v>
      </c>
      <c r="K75">
        <v>25.916018579229132</v>
      </c>
      <c r="L75">
        <v>7.2891227840533643</v>
      </c>
      <c r="M75">
        <v>10.04070071866917</v>
      </c>
      <c r="N75">
        <v>5.8327815452636846</v>
      </c>
      <c r="O75">
        <v>5.8095115612509618</v>
      </c>
      <c r="P75">
        <v>2.5016883799319918</v>
      </c>
      <c r="Q75">
        <v>0.5616097994300373</v>
      </c>
      <c r="R75">
        <v>35.257233596850057</v>
      </c>
      <c r="S75">
        <v>35.742061294090931</v>
      </c>
      <c r="T75">
        <v>43.067027367658987</v>
      </c>
      <c r="U75">
        <v>36.484565415580441</v>
      </c>
      <c r="V75">
        <v>35.632619456556462</v>
      </c>
      <c r="W75" t="s">
        <v>677</v>
      </c>
      <c r="X75" t="s">
        <v>265</v>
      </c>
      <c r="Y75" t="s">
        <v>266</v>
      </c>
      <c r="Z75" t="s">
        <v>267</v>
      </c>
      <c r="AA75" t="s">
        <v>678</v>
      </c>
      <c r="AB75" t="s">
        <v>679</v>
      </c>
      <c r="AC75" t="s">
        <v>268</v>
      </c>
      <c r="AD75" t="s">
        <v>269</v>
      </c>
      <c r="AE75" t="s">
        <v>270</v>
      </c>
      <c r="AF75" t="s">
        <v>680</v>
      </c>
      <c r="AG75" t="s">
        <v>271</v>
      </c>
      <c r="AH75" t="s">
        <v>272</v>
      </c>
      <c r="AI75" t="s">
        <v>273</v>
      </c>
      <c r="AJ75" t="s">
        <v>274</v>
      </c>
      <c r="AK75" t="s">
        <v>275</v>
      </c>
      <c r="AL75" t="s">
        <v>276</v>
      </c>
      <c r="AM75" t="s">
        <v>681</v>
      </c>
      <c r="AN75">
        <v>9.0865888329776858</v>
      </c>
      <c r="AO75">
        <v>0.8005284455924</v>
      </c>
      <c r="AP75">
        <v>47.295644149129068</v>
      </c>
      <c r="AQ75">
        <v>17.041174980210549</v>
      </c>
      <c r="AR75">
        <v>17.280226458451619</v>
      </c>
      <c r="AS75">
        <v>5.7580023031154743</v>
      </c>
      <c r="AT75">
        <v>28.464942805973159</v>
      </c>
      <c r="AU75">
        <v>14.90856342425387</v>
      </c>
      <c r="AV75">
        <v>63.651651133031997</v>
      </c>
      <c r="AW75">
        <v>11.985567910152721</v>
      </c>
      <c r="AX75">
        <v>23.657950953255551</v>
      </c>
      <c r="AY75">
        <v>19.4181290921608</v>
      </c>
      <c r="AZ75">
        <v>41.718028271328762</v>
      </c>
      <c r="BA75">
        <v>21.013350818635651</v>
      </c>
      <c r="BB75">
        <v>41.748279656514697</v>
      </c>
      <c r="BC75">
        <v>51.749784017760213</v>
      </c>
      <c r="BD75"/>
      <c r="BE75"/>
      <c r="BF75"/>
      <c r="BG75"/>
      <c r="BH75"/>
      <c r="BI75"/>
      <c r="BJ75"/>
      <c r="BK75"/>
      <c r="BL75"/>
      <c r="BM75"/>
      <c r="BN75"/>
      <c r="BO75"/>
      <c r="BP75"/>
      <c r="BQ75"/>
      <c r="BR75"/>
      <c r="BS75"/>
      <c r="BT75"/>
      <c r="BU75"/>
      <c r="BV75"/>
      <c r="BW75"/>
      <c r="BX75"/>
      <c r="BY75"/>
      <c r="BZ75"/>
      <c r="CA75"/>
      <c r="CB75"/>
      <c r="CC75"/>
      <c r="CD75"/>
      <c r="CE75"/>
      <c r="CF75"/>
      <c r="CG75"/>
      <c r="CH75"/>
      <c r="CI75"/>
      <c r="CJ75"/>
    </row>
    <row r="76">
      <c r="A76" t="s">
        <v>684</v>
      </c>
      <c r="B76">
        <v>2006</v>
      </c>
      <c r="C76" t="s">
        <v>688</v>
      </c>
      <c r="D76">
        <v>66</v>
      </c>
      <c r="E76" t="s">
        <v>277</v>
      </c>
      <c r="F76" t="s">
        <v>286</v>
      </c>
      <c r="G76" t="s">
        <v>206</v>
      </c>
      <c r="H76">
        <v>0.0095445100660482007</v>
      </c>
      <c r="I76">
        <v>0.044109075475252703</v>
      </c>
      <c r="J76">
        <v>0.1151437223981988</v>
      </c>
      <c r="K76">
        <v>0</v>
      </c>
      <c r="L76">
        <v>0.0118852641399991</v>
      </c>
      <c r="M76">
        <v>0.0092883159774948005</v>
      </c>
      <c r="N76">
        <v>0.079344970294371195</v>
      </c>
      <c r="O76">
        <v>0</v>
      </c>
      <c r="P76">
        <v>0.036939552941171697</v>
      </c>
      <c r="Q76">
        <v>0</v>
      </c>
      <c r="R76">
        <v>0.0096800022161328998</v>
      </c>
      <c r="S76">
        <v>0.064685703900538793</v>
      </c>
      <c r="T76">
        <v>0.13225418919683429</v>
      </c>
      <c r="U76">
        <v>0</v>
      </c>
      <c r="V76">
        <v>0</v>
      </c>
      <c r="W76" t="s">
        <v>677</v>
      </c>
      <c r="X76" t="s">
        <v>265</v>
      </c>
      <c r="Y76" t="s">
        <v>266</v>
      </c>
      <c r="Z76" t="s">
        <v>267</v>
      </c>
      <c r="AA76" t="s">
        <v>678</v>
      </c>
      <c r="AB76" t="s">
        <v>679</v>
      </c>
      <c r="AC76" t="s">
        <v>268</v>
      </c>
      <c r="AD76" t="s">
        <v>269</v>
      </c>
      <c r="AE76" t="s">
        <v>270</v>
      </c>
      <c r="AF76" t="s">
        <v>680</v>
      </c>
      <c r="AG76" t="s">
        <v>271</v>
      </c>
      <c r="AH76" t="s">
        <v>272</v>
      </c>
      <c r="AI76" t="s">
        <v>273</v>
      </c>
      <c r="AJ76" t="s">
        <v>274</v>
      </c>
      <c r="AK76" t="s">
        <v>275</v>
      </c>
      <c r="AL76" t="s">
        <v>276</v>
      </c>
      <c r="AM76" t="s">
        <v>681</v>
      </c>
      <c r="AN76">
        <v>0</v>
      </c>
      <c r="AO76">
        <v>0</v>
      </c>
      <c r="AP76">
        <v>0</v>
      </c>
      <c r="AQ76">
        <v>0</v>
      </c>
      <c r="AR76">
        <v>0.1197092326421412</v>
      </c>
      <c r="AS76">
        <v>0</v>
      </c>
      <c r="AT76">
        <v>0.52938360811124108</v>
      </c>
      <c r="AU76">
        <v>0</v>
      </c>
      <c r="AV76">
        <v>0</v>
      </c>
      <c r="AW76">
        <v>0</v>
      </c>
      <c r="AX76">
        <v>0</v>
      </c>
      <c r="AY76">
        <v>0</v>
      </c>
      <c r="AZ76">
        <v>0.26954633755701662</v>
      </c>
      <c r="BA76">
        <v>0</v>
      </c>
      <c r="BB76">
        <v>0</v>
      </c>
      <c r="BC76">
        <v>0</v>
      </c>
      <c r="BD76"/>
      <c r="BE76"/>
      <c r="BF76"/>
      <c r="BG76"/>
      <c r="BH76"/>
      <c r="BI76"/>
      <c r="BJ76"/>
      <c r="BK76"/>
      <c r="BL76"/>
      <c r="BM76"/>
      <c r="BN76"/>
      <c r="BO76"/>
      <c r="BP76"/>
      <c r="BQ76"/>
      <c r="BR76"/>
      <c r="BS76"/>
      <c r="BT76"/>
      <c r="BU76"/>
      <c r="BV76"/>
      <c r="BW76"/>
      <c r="BX76"/>
      <c r="BY76"/>
      <c r="BZ76"/>
      <c r="CA76"/>
      <c r="CB76"/>
      <c r="CC76"/>
      <c r="CD76"/>
      <c r="CE76"/>
      <c r="CF76"/>
      <c r="CG76"/>
      <c r="CH76"/>
      <c r="CI76"/>
      <c r="CJ76"/>
    </row>
    <row r="77">
      <c r="A77" t="s">
        <v>684</v>
      </c>
      <c r="B77">
        <v>2006</v>
      </c>
      <c r="C77" t="s">
        <v>688</v>
      </c>
      <c r="D77">
        <v>67</v>
      </c>
      <c r="E77" t="s">
        <v>277</v>
      </c>
      <c r="F77" t="s">
        <v>287</v>
      </c>
      <c r="G77" t="s">
        <v>206</v>
      </c>
      <c r="H77">
        <v>0.2352461397404142</v>
      </c>
      <c r="I77">
        <v>0.22992350854793239</v>
      </c>
      <c r="J77">
        <v>0.1050921416031563</v>
      </c>
      <c r="K77">
        <v>0.023012338576177498</v>
      </c>
      <c r="L77">
        <v>0</v>
      </c>
      <c r="M77">
        <v>0</v>
      </c>
      <c r="N77">
        <v>0</v>
      </c>
      <c r="O77">
        <v>0</v>
      </c>
      <c r="P77">
        <v>0</v>
      </c>
      <c r="Q77">
        <v>0</v>
      </c>
      <c r="R77">
        <v>0.34624030574949832</v>
      </c>
      <c r="S77">
        <v>0.33718149458944979</v>
      </c>
      <c r="T77">
        <v>0.1015266728457668</v>
      </c>
      <c r="U77">
        <v>0.053339076158679201</v>
      </c>
      <c r="V77">
        <v>0.033843010890021098</v>
      </c>
      <c r="W77" t="s">
        <v>677</v>
      </c>
      <c r="X77" t="s">
        <v>265</v>
      </c>
      <c r="Y77" t="s">
        <v>266</v>
      </c>
      <c r="Z77" t="s">
        <v>267</v>
      </c>
      <c r="AA77" t="s">
        <v>678</v>
      </c>
      <c r="AB77" t="s">
        <v>679</v>
      </c>
      <c r="AC77" t="s">
        <v>268</v>
      </c>
      <c r="AD77" t="s">
        <v>269</v>
      </c>
      <c r="AE77" t="s">
        <v>270</v>
      </c>
      <c r="AF77" t="s">
        <v>680</v>
      </c>
      <c r="AG77" t="s">
        <v>271</v>
      </c>
      <c r="AH77" t="s">
        <v>272</v>
      </c>
      <c r="AI77" t="s">
        <v>273</v>
      </c>
      <c r="AJ77" t="s">
        <v>274</v>
      </c>
      <c r="AK77" t="s">
        <v>275</v>
      </c>
      <c r="AL77" t="s">
        <v>276</v>
      </c>
      <c r="AM77" t="s">
        <v>681</v>
      </c>
      <c r="AN77">
        <v>0</v>
      </c>
      <c r="AO77">
        <v>0</v>
      </c>
      <c r="AP77">
        <v>0.017271905815708598</v>
      </c>
      <c r="AQ77">
        <v>0</v>
      </c>
      <c r="AR77">
        <v>0</v>
      </c>
      <c r="AS77">
        <v>0</v>
      </c>
      <c r="AT77">
        <v>0.1053330620375202</v>
      </c>
      <c r="AU77">
        <v>0</v>
      </c>
      <c r="AV77">
        <v>0</v>
      </c>
      <c r="AW77">
        <v>0.66488931547371999</v>
      </c>
      <c r="AX77">
        <v>0</v>
      </c>
      <c r="AY77">
        <v>0</v>
      </c>
      <c r="AZ77">
        <v>0</v>
      </c>
      <c r="BA77">
        <v>1.0746921412651891</v>
      </c>
      <c r="BB77">
        <v>0</v>
      </c>
      <c r="BC77">
        <v>0</v>
      </c>
      <c r="BD77"/>
      <c r="BE77"/>
      <c r="BF77"/>
      <c r="BG77"/>
      <c r="BH77"/>
      <c r="BI77"/>
      <c r="BJ77"/>
      <c r="BK77"/>
      <c r="BL77"/>
      <c r="BM77"/>
      <c r="BN77"/>
      <c r="BO77"/>
      <c r="BP77"/>
      <c r="BQ77"/>
      <c r="BR77"/>
      <c r="BS77"/>
      <c r="BT77"/>
      <c r="BU77"/>
      <c r="BV77"/>
      <c r="BW77"/>
      <c r="BX77"/>
      <c r="BY77"/>
      <c r="BZ77"/>
      <c r="CA77"/>
      <c r="CB77"/>
      <c r="CC77"/>
      <c r="CD77"/>
      <c r="CE77"/>
      <c r="CF77"/>
      <c r="CG77"/>
      <c r="CH77"/>
      <c r="CI77"/>
      <c r="CJ77"/>
    </row>
    <row r="78">
      <c r="A78" t="s">
        <v>684</v>
      </c>
      <c r="B78">
        <v>2006</v>
      </c>
      <c r="C78" t="s">
        <v>688</v>
      </c>
      <c r="D78">
        <v>68</v>
      </c>
      <c r="E78" t="s">
        <v>277</v>
      </c>
      <c r="F78" t="s">
        <v>288</v>
      </c>
      <c r="G78" t="s">
        <v>206</v>
      </c>
      <c r="H78">
        <v>7.1061132623623031</v>
      </c>
      <c r="I78">
        <v>6.9054362387951223</v>
      </c>
      <c r="J78">
        <v>6.806448978206717</v>
      </c>
      <c r="K78">
        <v>3.4922674687095809</v>
      </c>
      <c r="L78">
        <v>0.8343071360631702</v>
      </c>
      <c r="M78">
        <v>1.6731057524727879</v>
      </c>
      <c r="N78">
        <v>1.316623025388117</v>
      </c>
      <c r="O78">
        <v>0.4700116321356706</v>
      </c>
      <c r="P78">
        <v>0.31863944777139092</v>
      </c>
      <c r="Q78">
        <v>0.062113056768610002</v>
      </c>
      <c r="R78">
        <v>9.5974476794479671</v>
      </c>
      <c r="S78">
        <v>8.4173545023265053</v>
      </c>
      <c r="T78">
        <v>5.6016861255671309</v>
      </c>
      <c r="U78">
        <v>7.6217048295476166</v>
      </c>
      <c r="V78">
        <v>3.9343121908782108</v>
      </c>
      <c r="W78" t="s">
        <v>677</v>
      </c>
      <c r="X78" t="s">
        <v>265</v>
      </c>
      <c r="Y78" t="s">
        <v>266</v>
      </c>
      <c r="Z78" t="s">
        <v>267</v>
      </c>
      <c r="AA78" t="s">
        <v>678</v>
      </c>
      <c r="AB78" t="s">
        <v>679</v>
      </c>
      <c r="AC78" t="s">
        <v>268</v>
      </c>
      <c r="AD78" t="s">
        <v>269</v>
      </c>
      <c r="AE78" t="s">
        <v>270</v>
      </c>
      <c r="AF78" t="s">
        <v>680</v>
      </c>
      <c r="AG78" t="s">
        <v>271</v>
      </c>
      <c r="AH78" t="s">
        <v>272</v>
      </c>
      <c r="AI78" t="s">
        <v>273</v>
      </c>
      <c r="AJ78" t="s">
        <v>274</v>
      </c>
      <c r="AK78" t="s">
        <v>275</v>
      </c>
      <c r="AL78" t="s">
        <v>276</v>
      </c>
      <c r="AM78" t="s">
        <v>681</v>
      </c>
      <c r="AN78">
        <v>3.1467397504386878</v>
      </c>
      <c r="AO78">
        <v>0</v>
      </c>
      <c r="AP78">
        <v>9.1993186567004752</v>
      </c>
      <c r="AQ78">
        <v>2.8874831939852972</v>
      </c>
      <c r="AR78">
        <v>1.495520801862579</v>
      </c>
      <c r="AS78">
        <v>16.838538145976251</v>
      </c>
      <c r="AT78">
        <v>4.5592962290948797</v>
      </c>
      <c r="AU78">
        <v>3.7457815236121919</v>
      </c>
      <c r="AV78">
        <v>10.895751264817051</v>
      </c>
      <c r="AW78">
        <v>2.802241989957249</v>
      </c>
      <c r="AX78">
        <v>6.3524938217303468</v>
      </c>
      <c r="AY78">
        <v>0.70397896843869034</v>
      </c>
      <c r="AZ78">
        <v>0.58071099928738845</v>
      </c>
      <c r="BA78">
        <v>18.035408666004511</v>
      </c>
      <c r="BB78">
        <v>0.099901914802709907</v>
      </c>
      <c r="BC78">
        <v>4.1668653933229818</v>
      </c>
      <c r="BD78"/>
      <c r="BE78"/>
      <c r="BF78"/>
      <c r="BG78"/>
      <c r="BH78"/>
      <c r="BI78"/>
      <c r="BJ78"/>
      <c r="BK78"/>
      <c r="BL78"/>
      <c r="BM78"/>
      <c r="BN78"/>
      <c r="BO78"/>
      <c r="BP78"/>
      <c r="BQ78"/>
      <c r="BR78"/>
      <c r="BS78"/>
      <c r="BT78"/>
      <c r="BU78"/>
      <c r="BV78"/>
      <c r="BW78"/>
      <c r="BX78"/>
      <c r="BY78"/>
      <c r="BZ78"/>
      <c r="CA78"/>
      <c r="CB78"/>
      <c r="CC78"/>
      <c r="CD78"/>
      <c r="CE78"/>
      <c r="CF78"/>
      <c r="CG78"/>
      <c r="CH78"/>
      <c r="CI78"/>
      <c r="CJ78"/>
    </row>
    <row r="79">
      <c r="A79" t="s">
        <v>684</v>
      </c>
      <c r="B79">
        <v>2006</v>
      </c>
      <c r="C79" t="s">
        <v>688</v>
      </c>
      <c r="D79">
        <v>69</v>
      </c>
      <c r="E79" t="s">
        <v>277</v>
      </c>
      <c r="F79" t="s">
        <v>289</v>
      </c>
      <c r="G79" t="s">
        <v>206</v>
      </c>
      <c r="H79">
        <v>0</v>
      </c>
      <c r="I79">
        <v>0</v>
      </c>
      <c r="J79">
        <v>0</v>
      </c>
      <c r="K79">
        <v>0</v>
      </c>
      <c r="L79">
        <v>0.0096261710054206008</v>
      </c>
      <c r="M79">
        <v>0</v>
      </c>
      <c r="N79">
        <v>0</v>
      </c>
      <c r="O79">
        <v>0</v>
      </c>
      <c r="P79">
        <v>0</v>
      </c>
      <c r="Q79">
        <v>0.030202896956349701</v>
      </c>
      <c r="R79">
        <v>0</v>
      </c>
      <c r="S79">
        <v>0</v>
      </c>
      <c r="T79">
        <v>0</v>
      </c>
      <c r="U79">
        <v>0</v>
      </c>
      <c r="V79">
        <v>0</v>
      </c>
      <c r="W79" t="s">
        <v>677</v>
      </c>
      <c r="X79" t="s">
        <v>265</v>
      </c>
      <c r="Y79" t="s">
        <v>266</v>
      </c>
      <c r="Z79" t="s">
        <v>267</v>
      </c>
      <c r="AA79" t="s">
        <v>678</v>
      </c>
      <c r="AB79" t="s">
        <v>679</v>
      </c>
      <c r="AC79" t="s">
        <v>268</v>
      </c>
      <c r="AD79" t="s">
        <v>269</v>
      </c>
      <c r="AE79" t="s">
        <v>270</v>
      </c>
      <c r="AF79" t="s">
        <v>680</v>
      </c>
      <c r="AG79" t="s">
        <v>271</v>
      </c>
      <c r="AH79" t="s">
        <v>272</v>
      </c>
      <c r="AI79" t="s">
        <v>273</v>
      </c>
      <c r="AJ79" t="s">
        <v>274</v>
      </c>
      <c r="AK79" t="s">
        <v>275</v>
      </c>
      <c r="AL79" t="s">
        <v>276</v>
      </c>
      <c r="AM79" t="s">
        <v>681</v>
      </c>
      <c r="AN79">
        <v>0</v>
      </c>
      <c r="AO79">
        <v>0.0148120465997392</v>
      </c>
      <c r="AP79">
        <v>0</v>
      </c>
      <c r="AQ79">
        <v>0</v>
      </c>
      <c r="AR79">
        <v>0</v>
      </c>
      <c r="AS79">
        <v>0</v>
      </c>
      <c r="AT79">
        <v>0</v>
      </c>
      <c r="AU79">
        <v>0</v>
      </c>
      <c r="AV79">
        <v>0</v>
      </c>
      <c r="AW79">
        <v>0</v>
      </c>
      <c r="AX79">
        <v>0</v>
      </c>
      <c r="AY79">
        <v>0</v>
      </c>
      <c r="AZ79">
        <v>0</v>
      </c>
      <c r="BA79">
        <v>0</v>
      </c>
      <c r="BB79">
        <v>0</v>
      </c>
      <c r="BC79">
        <v>0</v>
      </c>
      <c r="BD79"/>
      <c r="BE79"/>
      <c r="BF79"/>
      <c r="BG79"/>
      <c r="BH79"/>
      <c r="BI79"/>
      <c r="BJ79"/>
      <c r="BK79"/>
      <c r="BL79"/>
      <c r="BM79"/>
      <c r="BN79"/>
      <c r="BO79"/>
      <c r="BP79"/>
      <c r="BQ79"/>
      <c r="BR79"/>
      <c r="BS79"/>
      <c r="BT79"/>
      <c r="BU79"/>
      <c r="BV79"/>
      <c r="BW79"/>
      <c r="BX79"/>
      <c r="BY79"/>
      <c r="BZ79"/>
      <c r="CA79"/>
      <c r="CB79"/>
      <c r="CC79"/>
      <c r="CD79"/>
      <c r="CE79"/>
      <c r="CF79"/>
      <c r="CG79"/>
      <c r="CH79"/>
      <c r="CI79"/>
      <c r="CJ79"/>
    </row>
    <row r="80">
      <c r="A80" t="s">
        <v>684</v>
      </c>
      <c r="B80">
        <v>2006</v>
      </c>
      <c r="C80" t="s">
        <v>688</v>
      </c>
      <c r="D80">
        <v>70</v>
      </c>
      <c r="E80" t="s">
        <v>277</v>
      </c>
      <c r="F80" t="s">
        <v>290</v>
      </c>
      <c r="G80" t="s">
        <v>206</v>
      </c>
      <c r="H80">
        <v>0.016459779939838898</v>
      </c>
      <c r="I80">
        <v>0.27994859316597648</v>
      </c>
      <c r="J80">
        <v>0.29581919611694318</v>
      </c>
      <c r="K80">
        <v>0</v>
      </c>
      <c r="L80">
        <v>0</v>
      </c>
      <c r="M80">
        <v>0</v>
      </c>
      <c r="N80">
        <v>0</v>
      </c>
      <c r="O80">
        <v>0</v>
      </c>
      <c r="P80">
        <v>0</v>
      </c>
      <c r="Q80">
        <v>0</v>
      </c>
      <c r="R80">
        <v>0.024225856565501799</v>
      </c>
      <c r="S80">
        <v>0.36363175242411822</v>
      </c>
      <c r="T80">
        <v>0.10521041847863639</v>
      </c>
      <c r="U80">
        <v>0.37775568117170832</v>
      </c>
      <c r="V80">
        <v>0</v>
      </c>
      <c r="W80" t="s">
        <v>677</v>
      </c>
      <c r="X80" t="s">
        <v>265</v>
      </c>
      <c r="Y80" t="s">
        <v>266</v>
      </c>
      <c r="Z80" t="s">
        <v>267</v>
      </c>
      <c r="AA80" t="s">
        <v>678</v>
      </c>
      <c r="AB80" t="s">
        <v>679</v>
      </c>
      <c r="AC80" t="s">
        <v>268</v>
      </c>
      <c r="AD80" t="s">
        <v>269</v>
      </c>
      <c r="AE80" t="s">
        <v>270</v>
      </c>
      <c r="AF80" t="s">
        <v>680</v>
      </c>
      <c r="AG80" t="s">
        <v>271</v>
      </c>
      <c r="AH80" t="s">
        <v>272</v>
      </c>
      <c r="AI80" t="s">
        <v>273</v>
      </c>
      <c r="AJ80" t="s">
        <v>274</v>
      </c>
      <c r="AK80" t="s">
        <v>275</v>
      </c>
      <c r="AL80" t="s">
        <v>276</v>
      </c>
      <c r="AM80" t="s">
        <v>681</v>
      </c>
      <c r="AN80">
        <v>0</v>
      </c>
      <c r="AO80">
        <v>0</v>
      </c>
      <c r="AP80">
        <v>0.13817524652566909</v>
      </c>
      <c r="AQ80">
        <v>0</v>
      </c>
      <c r="AR80">
        <v>0</v>
      </c>
      <c r="AS80">
        <v>0</v>
      </c>
      <c r="AT80">
        <v>0</v>
      </c>
      <c r="AU80">
        <v>0</v>
      </c>
      <c r="AV80">
        <v>0.92523382143813793</v>
      </c>
      <c r="AW80">
        <v>0</v>
      </c>
      <c r="AX80">
        <v>0</v>
      </c>
      <c r="AY80">
        <v>0</v>
      </c>
      <c r="AZ80">
        <v>0.50775096949987453</v>
      </c>
      <c r="BA80">
        <v>0</v>
      </c>
      <c r="BB80">
        <v>0</v>
      </c>
      <c r="BC80">
        <v>0.041140652057604997</v>
      </c>
      <c r="BD80"/>
      <c r="BE80"/>
      <c r="BF80"/>
      <c r="BG80"/>
      <c r="BH80"/>
      <c r="BI80"/>
      <c r="BJ80"/>
      <c r="BK80"/>
      <c r="BL80"/>
      <c r="BM80"/>
      <c r="BN80"/>
      <c r="BO80"/>
      <c r="BP80"/>
      <c r="BQ80"/>
      <c r="BR80"/>
      <c r="BS80"/>
      <c r="BT80"/>
      <c r="BU80"/>
      <c r="BV80"/>
      <c r="BW80"/>
      <c r="BX80"/>
      <c r="BY80"/>
      <c r="BZ80"/>
      <c r="CA80"/>
      <c r="CB80"/>
      <c r="CC80"/>
      <c r="CD80"/>
      <c r="CE80"/>
      <c r="CF80"/>
      <c r="CG80"/>
      <c r="CH80"/>
      <c r="CI80"/>
      <c r="CJ80"/>
    </row>
    <row r="81">
      <c r="A81" t="s">
        <v>684</v>
      </c>
      <c r="B81">
        <v>2006</v>
      </c>
      <c r="C81" t="s">
        <v>688</v>
      </c>
      <c r="D81">
        <v>71</v>
      </c>
      <c r="E81" t="s">
        <v>277</v>
      </c>
      <c r="F81" t="s">
        <v>291</v>
      </c>
      <c r="G81" t="s">
        <v>206</v>
      </c>
      <c r="H81">
        <v>0</v>
      </c>
      <c r="I81">
        <v>0</v>
      </c>
      <c r="J81">
        <v>0.043084246721162803</v>
      </c>
      <c r="K81">
        <v>0.076528147817975303</v>
      </c>
      <c r="L81">
        <v>0.1109211104935607</v>
      </c>
      <c r="M81">
        <v>0</v>
      </c>
      <c r="N81">
        <v>0</v>
      </c>
      <c r="O81">
        <v>0</v>
      </c>
      <c r="P81">
        <v>0</v>
      </c>
      <c r="Q81">
        <v>0.16316733502158029</v>
      </c>
      <c r="R81">
        <v>0</v>
      </c>
      <c r="S81">
        <v>0</v>
      </c>
      <c r="T81">
        <v>0</v>
      </c>
      <c r="U81">
        <v>0.14425624297308931</v>
      </c>
      <c r="V81">
        <v>0.1184848041521306</v>
      </c>
      <c r="W81" t="s">
        <v>677</v>
      </c>
      <c r="X81" t="s">
        <v>265</v>
      </c>
      <c r="Y81" t="s">
        <v>266</v>
      </c>
      <c r="Z81" t="s">
        <v>267</v>
      </c>
      <c r="AA81" t="s">
        <v>678</v>
      </c>
      <c r="AB81" t="s">
        <v>679</v>
      </c>
      <c r="AC81" t="s">
        <v>268</v>
      </c>
      <c r="AD81" t="s">
        <v>269</v>
      </c>
      <c r="AE81" t="s">
        <v>270</v>
      </c>
      <c r="AF81" t="s">
        <v>680</v>
      </c>
      <c r="AG81" t="s">
        <v>271</v>
      </c>
      <c r="AH81" t="s">
        <v>272</v>
      </c>
      <c r="AI81" t="s">
        <v>273</v>
      </c>
      <c r="AJ81" t="s">
        <v>274</v>
      </c>
      <c r="AK81" t="s">
        <v>275</v>
      </c>
      <c r="AL81" t="s">
        <v>276</v>
      </c>
      <c r="AM81" t="s">
        <v>681</v>
      </c>
      <c r="AN81">
        <v>0</v>
      </c>
      <c r="AO81">
        <v>0</v>
      </c>
      <c r="AP81">
        <v>0.1870553443481445</v>
      </c>
      <c r="AQ81">
        <v>0</v>
      </c>
      <c r="AR81">
        <v>0.32571922406293369</v>
      </c>
      <c r="AS81">
        <v>0</v>
      </c>
      <c r="AT81">
        <v>0.29493257370505682</v>
      </c>
      <c r="AU81">
        <v>0</v>
      </c>
      <c r="AV81">
        <v>0</v>
      </c>
      <c r="AW81">
        <v>0</v>
      </c>
      <c r="AX81">
        <v>0</v>
      </c>
      <c r="AY81">
        <v>0</v>
      </c>
      <c r="AZ81">
        <v>0</v>
      </c>
      <c r="BA81">
        <v>0.42139593710124851</v>
      </c>
      <c r="BB81">
        <v>0.1515186200374386</v>
      </c>
      <c r="BC81">
        <v>0</v>
      </c>
      <c r="BD81"/>
      <c r="BE81"/>
      <c r="BF81"/>
      <c r="BG81"/>
      <c r="BH81"/>
      <c r="BI81"/>
      <c r="BJ81"/>
      <c r="BK81"/>
      <c r="BL81"/>
      <c r="BM81"/>
      <c r="BN81"/>
      <c r="BO81"/>
      <c r="BP81"/>
      <c r="BQ81"/>
      <c r="BR81"/>
      <c r="BS81"/>
      <c r="BT81"/>
      <c r="BU81"/>
      <c r="BV81"/>
      <c r="BW81"/>
      <c r="BX81"/>
      <c r="BY81"/>
      <c r="BZ81"/>
      <c r="CA81"/>
      <c r="CB81"/>
      <c r="CC81"/>
      <c r="CD81"/>
      <c r="CE81"/>
      <c r="CF81"/>
      <c r="CG81"/>
      <c r="CH81"/>
      <c r="CI81"/>
      <c r="CJ81"/>
    </row>
    <row r="82">
      <c r="A82" t="s">
        <v>684</v>
      </c>
      <c r="B82">
        <v>2006</v>
      </c>
      <c r="C82" t="s">
        <v>688</v>
      </c>
      <c r="D82">
        <v>122</v>
      </c>
      <c r="E82" t="s">
        <v>18</v>
      </c>
      <c r="F82" t="s">
        <v>14</v>
      </c>
      <c r="G82" t="s">
        <v>704</v>
      </c>
      <c r="H82">
        <v>2.9029934913505859</v>
      </c>
      <c r="I82">
        <v>3.117372276415594</v>
      </c>
      <c r="J82">
        <v>11.925909284981151</v>
      </c>
      <c r="K82">
        <v>42.318304238243613</v>
      </c>
      <c r="L82">
        <v>69.987040630270258</v>
      </c>
      <c r="M82">
        <v>12.756295927079909</v>
      </c>
      <c r="N82">
        <v>45.282671034250903</v>
      </c>
      <c r="O82">
        <v>60.193094289409032</v>
      </c>
      <c r="P82">
        <v>68.839581987940264</v>
      </c>
      <c r="Q82">
        <v>77.138280888363852</v>
      </c>
      <c r="R82">
        <v>1.30124629595353</v>
      </c>
      <c r="S82">
        <v>1.880978776461214</v>
      </c>
      <c r="T82">
        <v>3.841898028864053</v>
      </c>
      <c r="U82">
        <v>10.02548632045508</v>
      </c>
      <c r="V82">
        <v>34.181598295175441</v>
      </c>
      <c r="W82" t="s">
        <v>677</v>
      </c>
      <c r="X82" t="s">
        <v>265</v>
      </c>
      <c r="Y82" t="s">
        <v>266</v>
      </c>
      <c r="Z82" t="s">
        <v>267</v>
      </c>
      <c r="AA82" t="s">
        <v>678</v>
      </c>
      <c r="AB82" t="s">
        <v>679</v>
      </c>
      <c r="AC82" t="s">
        <v>268</v>
      </c>
      <c r="AD82" t="s">
        <v>269</v>
      </c>
      <c r="AE82" t="s">
        <v>270</v>
      </c>
      <c r="AF82" t="s">
        <v>680</v>
      </c>
      <c r="AG82" t="s">
        <v>271</v>
      </c>
      <c r="AH82" t="s">
        <v>272</v>
      </c>
      <c r="AI82" t="s">
        <v>273</v>
      </c>
      <c r="AJ82" t="s">
        <v>274</v>
      </c>
      <c r="AK82" t="s">
        <v>275</v>
      </c>
      <c r="AL82" t="s">
        <v>276</v>
      </c>
      <c r="AM82" t="s">
        <v>681</v>
      </c>
      <c r="AN82">
        <v>23.326909376916841</v>
      </c>
      <c r="AO82">
        <v>66.302864205507419</v>
      </c>
      <c r="AP82">
        <v>8.3940596470415105</v>
      </c>
      <c r="AQ82">
        <v>21.969457573522899</v>
      </c>
      <c r="AR82">
        <v>29.068042723100799</v>
      </c>
      <c r="AS82">
        <v>8.2838434204487115</v>
      </c>
      <c r="AT82">
        <v>9.598660967365948</v>
      </c>
      <c r="AU82">
        <v>19.52831416589898</v>
      </c>
      <c r="AV82">
        <v>10.541239118756391</v>
      </c>
      <c r="AW82">
        <v>14.006948059717519</v>
      </c>
      <c r="AX82">
        <v>19.989784208287379</v>
      </c>
      <c r="AY82">
        <v>16.577904343207049</v>
      </c>
      <c r="AZ82">
        <v>9.9444573143145281</v>
      </c>
      <c r="BA82">
        <v>25.13694426394304</v>
      </c>
      <c r="BB82">
        <v>18.855938507705002</v>
      </c>
      <c r="BC82">
        <v>12.44570133493009</v>
      </c>
      <c r="BD82"/>
      <c r="BE82">
        <v>2911.5228889789992</v>
      </c>
      <c r="BF82">
        <v>2529.2017638520001</v>
      </c>
      <c r="BG82">
        <v>3454.272964220002</v>
      </c>
      <c r="BH82">
        <v>4596.8009851340039</v>
      </c>
      <c r="BI82">
        <v>5666.7985656229976</v>
      </c>
      <c r="BJ82">
        <v>1300.725759304001</v>
      </c>
      <c r="BK82">
        <v>1494.860356001001</v>
      </c>
      <c r="BL82">
        <v>1593.1109335380011</v>
      </c>
      <c r="BM82">
        <v>1765.624684435001</v>
      </c>
      <c r="BN82">
        <v>1965.633013338</v>
      </c>
      <c r="BO82">
        <v>1565.288326237001</v>
      </c>
      <c r="BP82">
        <v>1652.8300793240021</v>
      </c>
      <c r="BQ82">
        <v>1911.548924384002</v>
      </c>
      <c r="BR82">
        <v>2556.3609517919972</v>
      </c>
      <c r="BS82">
        <v>3352.6141394550032</v>
      </c>
      <c r="BT82">
        <v>379.78666607700052</v>
      </c>
      <c r="BU82">
        <v>3441.137585050004</v>
      </c>
      <c r="BV82">
        <v>1188.315432886001</v>
      </c>
      <c r="BW82">
        <v>311.6572635499993</v>
      </c>
      <c r="BX82">
        <v>248.57633535699989</v>
      </c>
      <c r="BY82">
        <v>903.44275620200017</v>
      </c>
      <c r="BZ82">
        <v>254.41346487499999</v>
      </c>
      <c r="CA82">
        <v>378.93243658699993</v>
      </c>
      <c r="CB82">
        <v>1408.229920160999</v>
      </c>
      <c r="CC82">
        <v>2736.7831756059959</v>
      </c>
      <c r="CD82">
        <v>1583.4442858479999</v>
      </c>
      <c r="CE82">
        <v>787.03550111499953</v>
      </c>
      <c r="CF82">
        <v>1111.8101974660001</v>
      </c>
      <c r="CG82">
        <v>1055.4702954749989</v>
      </c>
      <c r="CH82">
        <v>1583.6429763280021</v>
      </c>
      <c r="CI82">
        <v>1785.918875225</v>
      </c>
      <c r="CJ82"/>
    </row>
    <row r="83">
      <c r="A83" t="s">
        <v>684</v>
      </c>
      <c r="B83">
        <v>2006</v>
      </c>
      <c r="C83" t="s">
        <v>688</v>
      </c>
      <c r="D83">
        <v>123</v>
      </c>
      <c r="E83" t="s">
        <v>18</v>
      </c>
      <c r="F83" t="s">
        <v>52</v>
      </c>
      <c r="G83" t="s">
        <v>206</v>
      </c>
      <c r="H83">
        <v>97.097006508649415</v>
      </c>
      <c r="I83">
        <v>96.882627723584406</v>
      </c>
      <c r="J83">
        <v>88.074090715018855</v>
      </c>
      <c r="K83">
        <v>57.681695761756387</v>
      </c>
      <c r="L83">
        <v>30.012959369729739</v>
      </c>
      <c r="M83">
        <v>87.243704072920096</v>
      </c>
      <c r="N83">
        <v>54.717328965749097</v>
      </c>
      <c r="O83">
        <v>39.806905710590968</v>
      </c>
      <c r="P83">
        <v>31.16041801205974</v>
      </c>
      <c r="Q83">
        <v>22.861719111636148</v>
      </c>
      <c r="R83">
        <v>98.698753704046467</v>
      </c>
      <c r="S83">
        <v>98.11902122353878</v>
      </c>
      <c r="T83">
        <v>96.158101971135949</v>
      </c>
      <c r="U83">
        <v>89.974513679544913</v>
      </c>
      <c r="V83">
        <v>65.818401704824566</v>
      </c>
      <c r="W83" t="s">
        <v>677</v>
      </c>
      <c r="X83" t="s">
        <v>265</v>
      </c>
      <c r="Y83" t="s">
        <v>266</v>
      </c>
      <c r="Z83" t="s">
        <v>267</v>
      </c>
      <c r="AA83" t="s">
        <v>678</v>
      </c>
      <c r="AB83" t="s">
        <v>679</v>
      </c>
      <c r="AC83" t="s">
        <v>268</v>
      </c>
      <c r="AD83" t="s">
        <v>269</v>
      </c>
      <c r="AE83" t="s">
        <v>270</v>
      </c>
      <c r="AF83" t="s">
        <v>680</v>
      </c>
      <c r="AG83" t="s">
        <v>271</v>
      </c>
      <c r="AH83" t="s">
        <v>272</v>
      </c>
      <c r="AI83" t="s">
        <v>273</v>
      </c>
      <c r="AJ83" t="s">
        <v>274</v>
      </c>
      <c r="AK83" t="s">
        <v>275</v>
      </c>
      <c r="AL83" t="s">
        <v>276</v>
      </c>
      <c r="AM83" t="s">
        <v>681</v>
      </c>
      <c r="AN83">
        <v>76.673090623083155</v>
      </c>
      <c r="AO83">
        <v>33.697135794492581</v>
      </c>
      <c r="AP83">
        <v>91.605940352958484</v>
      </c>
      <c r="AQ83">
        <v>78.030542426477098</v>
      </c>
      <c r="AR83">
        <v>70.931957276899197</v>
      </c>
      <c r="AS83">
        <v>91.716156579551296</v>
      </c>
      <c r="AT83">
        <v>90.401339032634056</v>
      </c>
      <c r="AU83">
        <v>80.47168583410101</v>
      </c>
      <c r="AV83">
        <v>89.45876088124362</v>
      </c>
      <c r="AW83">
        <v>85.99305194028247</v>
      </c>
      <c r="AX83">
        <v>80.010215791712625</v>
      </c>
      <c r="AY83">
        <v>83.422095656792948</v>
      </c>
      <c r="AZ83">
        <v>90.055542685685467</v>
      </c>
      <c r="BA83">
        <v>74.863055736056964</v>
      </c>
      <c r="BB83">
        <v>81.144061492295009</v>
      </c>
      <c r="BC83">
        <v>87.554298665069908</v>
      </c>
      <c r="BD83"/>
      <c r="BE83">
        <v>4969.9817225140077</v>
      </c>
      <c r="BF83">
        <v>5318.5087077539974</v>
      </c>
      <c r="BG83">
        <v>4433.6178975940038</v>
      </c>
      <c r="BH83">
        <v>3276.8221062439989</v>
      </c>
      <c r="BI83">
        <v>2204.911957421999</v>
      </c>
      <c r="BJ83">
        <v>1217.420668603</v>
      </c>
      <c r="BK83">
        <v>1027.7351791340011</v>
      </c>
      <c r="BL83">
        <v>922.55059153399986</v>
      </c>
      <c r="BM83">
        <v>767.09028775200034</v>
      </c>
      <c r="BN83">
        <v>543.2134628629999</v>
      </c>
      <c r="BO83">
        <v>3789.6443734280019</v>
      </c>
      <c r="BP83">
        <v>3698.5108295149971</v>
      </c>
      <c r="BQ83">
        <v>3442.4277791149989</v>
      </c>
      <c r="BR83">
        <v>2794.0110972289999</v>
      </c>
      <c r="BS83">
        <v>2001.238122355001</v>
      </c>
      <c r="BT83">
        <v>408.61400971900048</v>
      </c>
      <c r="BU83">
        <v>1674.592445217</v>
      </c>
      <c r="BV83">
        <v>628.49358256499966</v>
      </c>
      <c r="BW83">
        <v>211.48697027499949</v>
      </c>
      <c r="BX83">
        <v>184.43755384700009</v>
      </c>
      <c r="BY83">
        <v>2483.4026792450022</v>
      </c>
      <c r="BZ83">
        <v>839.85742947100175</v>
      </c>
      <c r="CA83">
        <v>663.26575852700137</v>
      </c>
      <c r="CB83">
        <v>1536.1981783119991</v>
      </c>
      <c r="CC83">
        <v>1839.8486543579991</v>
      </c>
      <c r="CD83">
        <v>1135.928212667</v>
      </c>
      <c r="CE83">
        <v>2283.9766173219959</v>
      </c>
      <c r="CF83">
        <v>1826.660421644001</v>
      </c>
      <c r="CG83">
        <v>320.75287124400012</v>
      </c>
      <c r="CH83">
        <v>1267.3646040819999</v>
      </c>
      <c r="CI83">
        <v>2898.9624030329978</v>
      </c>
      <c r="CJ83"/>
    </row>
    <row r="84">
      <c r="A84" t="s">
        <v>684</v>
      </c>
      <c r="B84">
        <v>2006</v>
      </c>
      <c r="C84" t="s">
        <v>688</v>
      </c>
      <c r="D84">
        <v>124</v>
      </c>
      <c r="E84" t="s">
        <v>51</v>
      </c>
      <c r="F84" t="s">
        <v>15</v>
      </c>
      <c r="G84" t="s">
        <v>705</v>
      </c>
      <c r="H84">
        <v>1.8111199693314579</v>
      </c>
      <c r="I84">
        <v>1.9332437687252451</v>
      </c>
      <c r="J84">
        <v>7.781827916837873</v>
      </c>
      <c r="K84">
        <v>25.388048485838041</v>
      </c>
      <c r="L84">
        <v>50.153144744746562</v>
      </c>
      <c r="M84">
        <v>7.2677718914870733</v>
      </c>
      <c r="N84">
        <v>21.481683875811431</v>
      </c>
      <c r="O84">
        <v>33.220461410719281</v>
      </c>
      <c r="P84">
        <v>48.176329820913907</v>
      </c>
      <c r="Q84">
        <v>60.378377323740978</v>
      </c>
      <c r="R84">
        <v>0.87337294511612573</v>
      </c>
      <c r="S84">
        <v>1.168015066747105</v>
      </c>
      <c r="T84">
        <v>2.528637151514026</v>
      </c>
      <c r="U84">
        <v>6.6004146349928758</v>
      </c>
      <c r="V84">
        <v>23.810617100862711</v>
      </c>
      <c r="W84" t="s">
        <v>677</v>
      </c>
      <c r="X84" t="s">
        <v>265</v>
      </c>
      <c r="Y84" t="s">
        <v>266</v>
      </c>
      <c r="Z84" t="s">
        <v>267</v>
      </c>
      <c r="AA84" t="s">
        <v>678</v>
      </c>
      <c r="AB84" t="s">
        <v>679</v>
      </c>
      <c r="AC84" t="s">
        <v>268</v>
      </c>
      <c r="AD84" t="s">
        <v>269</v>
      </c>
      <c r="AE84" t="s">
        <v>270</v>
      </c>
      <c r="AF84" t="s">
        <v>680</v>
      </c>
      <c r="AG84" t="s">
        <v>271</v>
      </c>
      <c r="AH84" t="s">
        <v>272</v>
      </c>
      <c r="AI84" t="s">
        <v>273</v>
      </c>
      <c r="AJ84" t="s">
        <v>274</v>
      </c>
      <c r="AK84" t="s">
        <v>275</v>
      </c>
      <c r="AL84" t="s">
        <v>276</v>
      </c>
      <c r="AM84" t="s">
        <v>681</v>
      </c>
      <c r="AN84">
        <v>18.475921456347361</v>
      </c>
      <c r="AO84">
        <v>37.125610187853013</v>
      </c>
      <c r="AP84">
        <v>6.7713856184560131</v>
      </c>
      <c r="AQ84">
        <v>15.882344057833169</v>
      </c>
      <c r="AR84">
        <v>21.34467086691016</v>
      </c>
      <c r="AS84">
        <v>3.908809573035863</v>
      </c>
      <c r="AT84">
        <v>5.5149758821203134</v>
      </c>
      <c r="AU84">
        <v>11.39212556935129</v>
      </c>
      <c r="AV84">
        <v>8.8982684543454624</v>
      </c>
      <c r="AW84">
        <v>9.1544721024134432</v>
      </c>
      <c r="AX84">
        <v>16.399860858457519</v>
      </c>
      <c r="AY84">
        <v>10.587373416852479</v>
      </c>
      <c r="AZ84">
        <v>6.8810998442862044</v>
      </c>
      <c r="BA84">
        <v>13.641802650935331</v>
      </c>
      <c r="BB84">
        <v>11.180076966048521</v>
      </c>
      <c r="BC84">
        <v>9.5027666265334148</v>
      </c>
      <c r="BD84"/>
      <c r="BE84">
        <v>1807.982054236001</v>
      </c>
      <c r="BF84">
        <v>1568.4888156630041</v>
      </c>
      <c r="BG84">
        <v>2245.3115082900022</v>
      </c>
      <c r="BH84">
        <v>2752.571750800998</v>
      </c>
      <c r="BI84">
        <v>4060.862784618002</v>
      </c>
      <c r="BJ84">
        <v>741.07547881000039</v>
      </c>
      <c r="BK84">
        <v>705.04398659100036</v>
      </c>
      <c r="BL84">
        <v>879.23508361500024</v>
      </c>
      <c r="BM84">
        <v>1235.6454626960001</v>
      </c>
      <c r="BN84">
        <v>1538.558163243001</v>
      </c>
      <c r="BO84">
        <v>1041.4925685999999</v>
      </c>
      <c r="BP84">
        <v>1026.3435502740001</v>
      </c>
      <c r="BQ84">
        <v>1251.276568350002</v>
      </c>
      <c r="BR84">
        <v>1681.1429239290021</v>
      </c>
      <c r="BS84">
        <v>2335.4031275000011</v>
      </c>
      <c r="BT84">
        <v>179.20591695499991</v>
      </c>
      <c r="BU84">
        <v>1921.9856098719999</v>
      </c>
      <c r="BV84">
        <v>991.62396614300008</v>
      </c>
      <c r="BW84">
        <v>225.30587618099969</v>
      </c>
      <c r="BX84">
        <v>196.88321216299991</v>
      </c>
      <c r="BY84">
        <v>535.66994528700002</v>
      </c>
      <c r="BZ84">
        <v>166.27611930500009</v>
      </c>
      <c r="CA84">
        <v>278.25018068099979</v>
      </c>
      <c r="CB84">
        <v>1130.4733137549999</v>
      </c>
      <c r="CC84">
        <v>1485.250378407</v>
      </c>
      <c r="CD84">
        <v>909.77867400700006</v>
      </c>
      <c r="CE84">
        <v>500.360447604</v>
      </c>
      <c r="CF84">
        <v>769.32071151299999</v>
      </c>
      <c r="CG84">
        <v>803.75099769099984</v>
      </c>
      <c r="CH84">
        <v>1299.239861253003</v>
      </c>
      <c r="CI84">
        <v>1041.841702791</v>
      </c>
      <c r="CJ84"/>
    </row>
    <row r="85">
      <c r="A85" t="s">
        <v>684</v>
      </c>
      <c r="B85">
        <v>2006</v>
      </c>
      <c r="C85" t="s">
        <v>688</v>
      </c>
      <c r="D85">
        <v>125</v>
      </c>
      <c r="E85" t="s">
        <v>51</v>
      </c>
      <c r="F85" t="s">
        <v>16</v>
      </c>
      <c r="G85" t="s">
        <v>706</v>
      </c>
      <c r="H85">
        <v>1.0918735220191309</v>
      </c>
      <c r="I85">
        <v>1.184128507690354</v>
      </c>
      <c r="J85">
        <v>4.1440813681432793</v>
      </c>
      <c r="K85">
        <v>16.930255752405511</v>
      </c>
      <c r="L85">
        <v>19.833895885523731</v>
      </c>
      <c r="M85">
        <v>5.4885240355928273</v>
      </c>
      <c r="N85">
        <v>23.80098715843944</v>
      </c>
      <c r="O85">
        <v>26.972632878689708</v>
      </c>
      <c r="P85">
        <v>20.6632521670263</v>
      </c>
      <c r="Q85">
        <v>16.759903564622899</v>
      </c>
      <c r="R85">
        <v>0.42787335083740352</v>
      </c>
      <c r="S85">
        <v>0.7129637097141065</v>
      </c>
      <c r="T85">
        <v>1.3132608773500269</v>
      </c>
      <c r="U85">
        <v>3.4250716854622199</v>
      </c>
      <c r="V85">
        <v>10.3709811943127</v>
      </c>
      <c r="W85" t="s">
        <v>677</v>
      </c>
      <c r="X85" t="s">
        <v>265</v>
      </c>
      <c r="Y85" t="s">
        <v>266</v>
      </c>
      <c r="Z85" t="s">
        <v>267</v>
      </c>
      <c r="AA85" t="s">
        <v>678</v>
      </c>
      <c r="AB85" t="s">
        <v>679</v>
      </c>
      <c r="AC85" t="s">
        <v>268</v>
      </c>
      <c r="AD85" t="s">
        <v>269</v>
      </c>
      <c r="AE85" t="s">
        <v>270</v>
      </c>
      <c r="AF85" t="s">
        <v>680</v>
      </c>
      <c r="AG85" t="s">
        <v>271</v>
      </c>
      <c r="AH85" t="s">
        <v>272</v>
      </c>
      <c r="AI85" t="s">
        <v>273</v>
      </c>
      <c r="AJ85" t="s">
        <v>274</v>
      </c>
      <c r="AK85" t="s">
        <v>275</v>
      </c>
      <c r="AL85" t="s">
        <v>276</v>
      </c>
      <c r="AM85" t="s">
        <v>681</v>
      </c>
      <c r="AN85">
        <v>4.8509879205694872</v>
      </c>
      <c r="AO85">
        <v>29.177254017654359</v>
      </c>
      <c r="AP85">
        <v>1.622674028585499</v>
      </c>
      <c r="AQ85">
        <v>6.0871135156897536</v>
      </c>
      <c r="AR85">
        <v>7.7233718561906297</v>
      </c>
      <c r="AS85">
        <v>4.3750338474128352</v>
      </c>
      <c r="AT85">
        <v>4.0836850852456363</v>
      </c>
      <c r="AU85">
        <v>8.1361885965477025</v>
      </c>
      <c r="AV85">
        <v>1.6429706644109201</v>
      </c>
      <c r="AW85">
        <v>4.8524759573040832</v>
      </c>
      <c r="AX85">
        <v>3.589923349829875</v>
      </c>
      <c r="AY85">
        <v>5.990530926354575</v>
      </c>
      <c r="AZ85">
        <v>3.0633574700283202</v>
      </c>
      <c r="BA85">
        <v>11.49514161300776</v>
      </c>
      <c r="BB85">
        <v>7.6758615416564702</v>
      </c>
      <c r="BC85">
        <v>2.9429347083966868</v>
      </c>
      <c r="BD85"/>
      <c r="BE85">
        <v>1089.981760863001</v>
      </c>
      <c r="BF85">
        <v>960.7129481890006</v>
      </c>
      <c r="BG85">
        <v>1195.7028202910001</v>
      </c>
      <c r="BH85">
        <v>1835.578017896999</v>
      </c>
      <c r="BI85">
        <v>1605.935781005001</v>
      </c>
      <c r="BJ85">
        <v>559.65028049400007</v>
      </c>
      <c r="BK85">
        <v>781.16515297400031</v>
      </c>
      <c r="BL85">
        <v>713.87584992300003</v>
      </c>
      <c r="BM85">
        <v>529.97922173899997</v>
      </c>
      <c r="BN85">
        <v>427.07485009499987</v>
      </c>
      <c r="BO85">
        <v>510.23668375699992</v>
      </c>
      <c r="BP85">
        <v>626.48652905000006</v>
      </c>
      <c r="BQ85">
        <v>649.85700418700014</v>
      </c>
      <c r="BR85">
        <v>872.37474407099967</v>
      </c>
      <c r="BS85">
        <v>1017.211011954999</v>
      </c>
      <c r="BT85">
        <v>200.58074912199999</v>
      </c>
      <c r="BU85">
        <v>1510.500758742</v>
      </c>
      <c r="BV85">
        <v>183.09282248100001</v>
      </c>
      <c r="BW85">
        <v>86.35138736899988</v>
      </c>
      <c r="BX85">
        <v>51.693123194000002</v>
      </c>
      <c r="BY85">
        <v>367.77281091499992</v>
      </c>
      <c r="BZ85">
        <v>88.137345569999994</v>
      </c>
      <c r="CA85">
        <v>100.68225590599999</v>
      </c>
      <c r="CB85">
        <v>270.90314886800007</v>
      </c>
      <c r="CC85">
        <v>1251.532797199</v>
      </c>
      <c r="CD85">
        <v>673.66561184099976</v>
      </c>
      <c r="CE85">
        <v>283.11315920200002</v>
      </c>
      <c r="CF85">
        <v>342.48948595299998</v>
      </c>
      <c r="CG85">
        <v>248.91558437399991</v>
      </c>
      <c r="CH85">
        <v>284.40311507500007</v>
      </c>
      <c r="CI85">
        <v>744.0771724340002</v>
      </c>
      <c r="CJ85"/>
    </row>
    <row r="86">
      <c r="A86" t="s">
        <v>684</v>
      </c>
      <c r="B86">
        <v>2006</v>
      </c>
      <c r="C86" t="s">
        <v>688</v>
      </c>
      <c r="D86">
        <v>126</v>
      </c>
      <c r="E86" t="s">
        <v>51</v>
      </c>
      <c r="F86" t="s">
        <v>22</v>
      </c>
      <c r="G86" t="s">
        <v>707</v>
      </c>
      <c r="H86">
        <v>57.435302919306572</v>
      </c>
      <c r="I86">
        <v>54.547182560288398</v>
      </c>
      <c r="J86">
        <v>56.37188025959027</v>
      </c>
      <c r="K86">
        <v>43.426672060806879</v>
      </c>
      <c r="L86">
        <v>27.658847288010051</v>
      </c>
      <c r="M86">
        <v>70.925003504639378</v>
      </c>
      <c r="N86">
        <v>49.739242893430507</v>
      </c>
      <c r="O86">
        <v>37.016106419816367</v>
      </c>
      <c r="P86">
        <v>29.029675370364089</v>
      </c>
      <c r="Q86">
        <v>22.363573517931851</v>
      </c>
      <c r="R86">
        <v>46.781749890417139</v>
      </c>
      <c r="S86">
        <v>52.574576265989457</v>
      </c>
      <c r="T86">
        <v>58.404712657409519</v>
      </c>
      <c r="U86">
        <v>60.742900729594581</v>
      </c>
      <c r="V86">
        <v>51.208178179931217</v>
      </c>
      <c r="W86" t="s">
        <v>677</v>
      </c>
      <c r="X86" t="s">
        <v>265</v>
      </c>
      <c r="Y86" t="s">
        <v>266</v>
      </c>
      <c r="Z86" t="s">
        <v>267</v>
      </c>
      <c r="AA86" t="s">
        <v>678</v>
      </c>
      <c r="AB86" t="s">
        <v>679</v>
      </c>
      <c r="AC86" t="s">
        <v>268</v>
      </c>
      <c r="AD86" t="s">
        <v>269</v>
      </c>
      <c r="AE86" t="s">
        <v>270</v>
      </c>
      <c r="AF86" t="s">
        <v>680</v>
      </c>
      <c r="AG86" t="s">
        <v>271</v>
      </c>
      <c r="AH86" t="s">
        <v>272</v>
      </c>
      <c r="AI86" t="s">
        <v>273</v>
      </c>
      <c r="AJ86" t="s">
        <v>274</v>
      </c>
      <c r="AK86" t="s">
        <v>275</v>
      </c>
      <c r="AL86" t="s">
        <v>276</v>
      </c>
      <c r="AM86" t="s">
        <v>681</v>
      </c>
      <c r="AN86">
        <v>57.364305110521919</v>
      </c>
      <c r="AO86">
        <v>32.363662722203891</v>
      </c>
      <c r="AP86">
        <v>59.86532841632949</v>
      </c>
      <c r="AQ86">
        <v>65.047414437395474</v>
      </c>
      <c r="AR86">
        <v>36.174616183502273</v>
      </c>
      <c r="AS86">
        <v>71.222646535198322</v>
      </c>
      <c r="AT86">
        <v>70.815321531910939</v>
      </c>
      <c r="AU86">
        <v>55.956106776651303</v>
      </c>
      <c r="AV86">
        <v>78.381401612824462</v>
      </c>
      <c r="AW86">
        <v>52.895938437829777</v>
      </c>
      <c r="AX86">
        <v>50.738447165689323</v>
      </c>
      <c r="AY86">
        <v>61.683542070367302</v>
      </c>
      <c r="AZ86">
        <v>55.150724627962212</v>
      </c>
      <c r="BA86">
        <v>38.23031667987226</v>
      </c>
      <c r="BB86">
        <v>23.239442249310311</v>
      </c>
      <c r="BC86">
        <v>75.744623110510204</v>
      </c>
      <c r="BD86"/>
      <c r="BE86">
        <v>1849.4204848149991</v>
      </c>
      <c r="BF86">
        <v>1996.1455444730011</v>
      </c>
      <c r="BG86">
        <v>1937.185416660999</v>
      </c>
      <c r="BH86">
        <v>2155.6685013980009</v>
      </c>
      <c r="BI86">
        <v>2019.603068961</v>
      </c>
      <c r="BJ86">
        <v>806.49189316199988</v>
      </c>
      <c r="BK86">
        <v>902.58886713900017</v>
      </c>
      <c r="BL86">
        <v>852.34352753399969</v>
      </c>
      <c r="BM86">
        <v>713.12464984700023</v>
      </c>
      <c r="BN86">
        <v>530.71575468900005</v>
      </c>
      <c r="BO86">
        <v>1016.563224428999</v>
      </c>
      <c r="BP86">
        <v>1261.2723147980009</v>
      </c>
      <c r="BQ86">
        <v>1425.052258807998</v>
      </c>
      <c r="BR86">
        <v>1230.8421861899999</v>
      </c>
      <c r="BS86">
        <v>1219.0283397119999</v>
      </c>
      <c r="BT86">
        <v>247.04303803500011</v>
      </c>
      <c r="BU86">
        <v>1606.4909244539999</v>
      </c>
      <c r="BV86">
        <v>428.74549138300023</v>
      </c>
      <c r="BW86">
        <v>143.56648482999989</v>
      </c>
      <c r="BX86">
        <v>100.8278307409999</v>
      </c>
      <c r="BY86">
        <v>522.26272550099998</v>
      </c>
      <c r="BZ86">
        <v>477.68534954500001</v>
      </c>
      <c r="CA86">
        <v>301.02537698199978</v>
      </c>
      <c r="CB86">
        <v>603.7940111840004</v>
      </c>
      <c r="CC86">
        <v>163.30305852500001</v>
      </c>
      <c r="CD86">
        <v>603.31143919800024</v>
      </c>
      <c r="CE86">
        <v>1617.1573066129999</v>
      </c>
      <c r="CF86">
        <v>800.9925983639996</v>
      </c>
      <c r="CG86">
        <v>158.55648980500001</v>
      </c>
      <c r="CH86">
        <v>432.82426163400032</v>
      </c>
      <c r="CI86">
        <v>1750.4366295140001</v>
      </c>
      <c r="CJ86"/>
    </row>
    <row r="87">
      <c r="A87" t="s">
        <v>684</v>
      </c>
      <c r="B87">
        <v>2006</v>
      </c>
      <c r="C87" t="s">
        <v>688</v>
      </c>
      <c r="D87">
        <v>127</v>
      </c>
      <c r="E87" t="s">
        <v>51</v>
      </c>
      <c r="F87" t="s">
        <v>19</v>
      </c>
      <c r="G87" t="s">
        <v>708</v>
      </c>
      <c r="H87">
        <v>39.661703589342849</v>
      </c>
      <c r="I87">
        <v>42.335445163295987</v>
      </c>
      <c r="J87">
        <v>31.702210455428592</v>
      </c>
      <c r="K87">
        <v>14.255023700949559</v>
      </c>
      <c r="L87">
        <v>2.3541120817196539</v>
      </c>
      <c r="M87">
        <v>16.318700568280718</v>
      </c>
      <c r="N87">
        <v>4.9780860723186153</v>
      </c>
      <c r="O87">
        <v>2.7907992907746468</v>
      </c>
      <c r="P87">
        <v>2.130742641695706</v>
      </c>
      <c r="Q87">
        <v>0.49814559370426459</v>
      </c>
      <c r="R87">
        <v>51.917003813629329</v>
      </c>
      <c r="S87">
        <v>45.544444957549338</v>
      </c>
      <c r="T87">
        <v>37.753389313726423</v>
      </c>
      <c r="U87">
        <v>29.231612949950328</v>
      </c>
      <c r="V87">
        <v>14.61022352489335</v>
      </c>
      <c r="W87" t="s">
        <v>677</v>
      </c>
      <c r="X87" t="s">
        <v>265</v>
      </c>
      <c r="Y87" t="s">
        <v>266</v>
      </c>
      <c r="Z87" t="s">
        <v>267</v>
      </c>
      <c r="AA87" t="s">
        <v>678</v>
      </c>
      <c r="AB87" t="s">
        <v>679</v>
      </c>
      <c r="AC87" t="s">
        <v>268</v>
      </c>
      <c r="AD87" t="s">
        <v>269</v>
      </c>
      <c r="AE87" t="s">
        <v>270</v>
      </c>
      <c r="AF87" t="s">
        <v>680</v>
      </c>
      <c r="AG87" t="s">
        <v>271</v>
      </c>
      <c r="AH87" t="s">
        <v>272</v>
      </c>
      <c r="AI87" t="s">
        <v>273</v>
      </c>
      <c r="AJ87" t="s">
        <v>274</v>
      </c>
      <c r="AK87" t="s">
        <v>275</v>
      </c>
      <c r="AL87" t="s">
        <v>276</v>
      </c>
      <c r="AM87" t="s">
        <v>681</v>
      </c>
      <c r="AN87">
        <v>19.308785512561251</v>
      </c>
      <c r="AO87">
        <v>1.3334730722887489</v>
      </c>
      <c r="AP87">
        <v>31.740611936629001</v>
      </c>
      <c r="AQ87">
        <v>12.9831279890816</v>
      </c>
      <c r="AR87">
        <v>34.757341093396938</v>
      </c>
      <c r="AS87">
        <v>20.49351004435297</v>
      </c>
      <c r="AT87">
        <v>19.586017500723109</v>
      </c>
      <c r="AU87">
        <v>24.51557905744971</v>
      </c>
      <c r="AV87">
        <v>11.07735926841915</v>
      </c>
      <c r="AW87">
        <v>33.097113502452693</v>
      </c>
      <c r="AX87">
        <v>29.271768626023292</v>
      </c>
      <c r="AY87">
        <v>21.738553586425638</v>
      </c>
      <c r="AZ87">
        <v>34.904818057723261</v>
      </c>
      <c r="BA87">
        <v>36.632739056184647</v>
      </c>
      <c r="BB87">
        <v>57.904619242984701</v>
      </c>
      <c r="BC87">
        <v>11.809675554559689</v>
      </c>
      <c r="BD87"/>
      <c r="BE87">
        <v>3120.5612376989939</v>
      </c>
      <c r="BF87">
        <v>3322.3631632809938</v>
      </c>
      <c r="BG87">
        <v>2496.432480933001</v>
      </c>
      <c r="BH87">
        <v>1121.1536048460009</v>
      </c>
      <c r="BI87">
        <v>185.30888846100001</v>
      </c>
      <c r="BJ87">
        <v>410.92877544099991</v>
      </c>
      <c r="BK87">
        <v>125.146311995</v>
      </c>
      <c r="BL87">
        <v>70.207063999999988</v>
      </c>
      <c r="BM87">
        <v>53.965637905000001</v>
      </c>
      <c r="BN87">
        <v>12.497708174</v>
      </c>
      <c r="BO87">
        <v>2773.0811489989942</v>
      </c>
      <c r="BP87">
        <v>2437.2385147169998</v>
      </c>
      <c r="BQ87">
        <v>2017.375520307002</v>
      </c>
      <c r="BR87">
        <v>1563.1689110390021</v>
      </c>
      <c r="BS87">
        <v>782.20978264300061</v>
      </c>
      <c r="BT87">
        <v>161.57097168400011</v>
      </c>
      <c r="BU87">
        <v>68.101520762999996</v>
      </c>
      <c r="BV87">
        <v>199.748091182</v>
      </c>
      <c r="BW87">
        <v>67.920485444999983</v>
      </c>
      <c r="BX87">
        <v>83.609723105999976</v>
      </c>
      <c r="BY87">
        <v>1961.139953743997</v>
      </c>
      <c r="BZ87">
        <v>362.1720799259997</v>
      </c>
      <c r="CA87">
        <v>362.24038154499988</v>
      </c>
      <c r="CB87">
        <v>932.40416712800015</v>
      </c>
      <c r="CC87">
        <v>1676.545595832999</v>
      </c>
      <c r="CD87">
        <v>532.61677346900024</v>
      </c>
      <c r="CE87">
        <v>666.81931070899975</v>
      </c>
      <c r="CF87">
        <v>1025.66782328</v>
      </c>
      <c r="CG87">
        <v>162.19638143900011</v>
      </c>
      <c r="CH87">
        <v>834.54034244800016</v>
      </c>
      <c r="CI87">
        <v>1148.525773519</v>
      </c>
      <c r="CJ87"/>
    </row>
    <row r="88">
      <c r="A88" t="s">
        <v>684</v>
      </c>
      <c r="B88">
        <v>2006</v>
      </c>
      <c r="C88" t="s">
        <v>688</v>
      </c>
      <c r="D88">
        <v>128</v>
      </c>
      <c r="E88" t="s">
        <v>191</v>
      </c>
      <c r="F88" t="s">
        <v>50</v>
      </c>
      <c r="G88" t="s">
        <v>709</v>
      </c>
      <c r="H88">
        <v>37.611986567394929</v>
      </c>
      <c r="I88">
        <v>37.984828332786897</v>
      </c>
      <c r="J88">
        <v>34.748556853120732</v>
      </c>
      <c r="K88">
        <v>40.006933305010399</v>
      </c>
      <c r="L88">
        <v>28.339383558597461</v>
      </c>
      <c r="M88">
        <v>43.02600117594816</v>
      </c>
      <c r="N88">
        <v>52.560917045809553</v>
      </c>
      <c r="O88">
        <v>44.810178305512942</v>
      </c>
      <c r="P88">
        <v>30.016527657948611</v>
      </c>
      <c r="Q88">
        <v>21.727089807560251</v>
      </c>
      <c r="R88">
        <v>32.881811242649142</v>
      </c>
      <c r="S88">
        <v>37.903867849877777</v>
      </c>
      <c r="T88">
        <v>34.182606292086398</v>
      </c>
      <c r="U88">
        <v>34.16364629089383</v>
      </c>
      <c r="V88">
        <v>30.340831650860849</v>
      </c>
      <c r="W88" t="s">
        <v>677</v>
      </c>
      <c r="X88" t="s">
        <v>265</v>
      </c>
      <c r="Y88" t="s">
        <v>266</v>
      </c>
      <c r="Z88" t="s">
        <v>267</v>
      </c>
      <c r="AA88" t="s">
        <v>678</v>
      </c>
      <c r="AB88" t="s">
        <v>679</v>
      </c>
      <c r="AC88" t="s">
        <v>268</v>
      </c>
      <c r="AD88" t="s">
        <v>269</v>
      </c>
      <c r="AE88" t="s">
        <v>270</v>
      </c>
      <c r="AF88" t="s">
        <v>680</v>
      </c>
      <c r="AG88" t="s">
        <v>271</v>
      </c>
      <c r="AH88" t="s">
        <v>272</v>
      </c>
      <c r="AI88" t="s">
        <v>273</v>
      </c>
      <c r="AJ88" t="s">
        <v>274</v>
      </c>
      <c r="AK88" t="s">
        <v>275</v>
      </c>
      <c r="AL88" t="s">
        <v>276</v>
      </c>
      <c r="AM88" t="s">
        <v>681</v>
      </c>
      <c r="AN88">
        <v>20.79567353817469</v>
      </c>
      <c r="AO88">
        <v>44.006023521425433</v>
      </c>
      <c r="AP88">
        <v>19.331218704854109</v>
      </c>
      <c r="AQ88">
        <v>27.707163435049061</v>
      </c>
      <c r="AR88">
        <v>26.569975590591639</v>
      </c>
      <c r="AS88">
        <v>52.814057742967968</v>
      </c>
      <c r="AT88">
        <v>42.544320495635503</v>
      </c>
      <c r="AU88">
        <v>41.663548258330437</v>
      </c>
      <c r="AV88">
        <v>15.586124609274121</v>
      </c>
      <c r="AW88">
        <v>34.643349404994808</v>
      </c>
      <c r="AX88">
        <v>17.95878991200696</v>
      </c>
      <c r="AY88">
        <v>36.135634530966833</v>
      </c>
      <c r="AZ88">
        <v>30.804672122417141</v>
      </c>
      <c r="BA88">
        <v>45.730067633943193</v>
      </c>
      <c r="BB88">
        <v>40.707926251031871</v>
      </c>
      <c r="BC88">
        <v>23.646194209538439</v>
      </c>
      <c r="BD88"/>
      <c r="BE88"/>
      <c r="BF88"/>
      <c r="BG88"/>
      <c r="BH88"/>
      <c r="BI88"/>
      <c r="BJ88"/>
      <c r="BK88"/>
      <c r="BL88"/>
      <c r="BM88"/>
      <c r="BN88"/>
      <c r="BO88"/>
      <c r="BP88"/>
      <c r="BQ88"/>
      <c r="BR88"/>
      <c r="BS88"/>
      <c r="BT88"/>
      <c r="BU88"/>
      <c r="BV88"/>
      <c r="BW88"/>
      <c r="BX88"/>
      <c r="BY88"/>
      <c r="BZ88"/>
      <c r="CA88"/>
      <c r="CB88"/>
      <c r="CC88"/>
      <c r="CD88"/>
      <c r="CE88"/>
      <c r="CF88"/>
      <c r="CG88"/>
      <c r="CH88"/>
      <c r="CI88"/>
      <c r="CJ88"/>
    </row>
    <row r="89">
      <c r="A89" t="s">
        <v>684</v>
      </c>
      <c r="B89">
        <v>2006</v>
      </c>
      <c r="C89" t="s">
        <v>688</v>
      </c>
      <c r="D89">
        <v>129</v>
      </c>
      <c r="E89" t="s">
        <v>191</v>
      </c>
      <c r="F89" t="s">
        <v>49</v>
      </c>
      <c r="G89" t="s">
        <v>206</v>
      </c>
      <c r="H89">
        <v>62.388013432605213</v>
      </c>
      <c r="I89">
        <v>62.015171667213266</v>
      </c>
      <c r="J89">
        <v>65.251443146879268</v>
      </c>
      <c r="K89">
        <v>59.993066694989459</v>
      </c>
      <c r="L89">
        <v>71.660616441402595</v>
      </c>
      <c r="M89">
        <v>56.973998824051797</v>
      </c>
      <c r="N89">
        <v>47.439082954190397</v>
      </c>
      <c r="O89">
        <v>55.189821694487009</v>
      </c>
      <c r="P89">
        <v>69.9834723420513</v>
      </c>
      <c r="Q89">
        <v>78.272910192439795</v>
      </c>
      <c r="R89">
        <v>67.118188757350765</v>
      </c>
      <c r="S89">
        <v>62.096132150122088</v>
      </c>
      <c r="T89">
        <v>65.81739370791361</v>
      </c>
      <c r="U89">
        <v>65.836353709106334</v>
      </c>
      <c r="V89">
        <v>69.65916834913908</v>
      </c>
      <c r="W89" t="s">
        <v>677</v>
      </c>
      <c r="X89" t="s">
        <v>265</v>
      </c>
      <c r="Y89" t="s">
        <v>266</v>
      </c>
      <c r="Z89" t="s">
        <v>267</v>
      </c>
      <c r="AA89" t="s">
        <v>678</v>
      </c>
      <c r="AB89" t="s">
        <v>679</v>
      </c>
      <c r="AC89" t="s">
        <v>268</v>
      </c>
      <c r="AD89" t="s">
        <v>269</v>
      </c>
      <c r="AE89" t="s">
        <v>270</v>
      </c>
      <c r="AF89" t="s">
        <v>680</v>
      </c>
      <c r="AG89" t="s">
        <v>271</v>
      </c>
      <c r="AH89" t="s">
        <v>272</v>
      </c>
      <c r="AI89" t="s">
        <v>273</v>
      </c>
      <c r="AJ89" t="s">
        <v>274</v>
      </c>
      <c r="AK89" t="s">
        <v>275</v>
      </c>
      <c r="AL89" t="s">
        <v>276</v>
      </c>
      <c r="AM89" t="s">
        <v>681</v>
      </c>
      <c r="AN89">
        <v>79.204326461825303</v>
      </c>
      <c r="AO89">
        <v>55.993976478574481</v>
      </c>
      <c r="AP89">
        <v>80.668781295145919</v>
      </c>
      <c r="AQ89">
        <v>72.292836564951031</v>
      </c>
      <c r="AR89">
        <v>73.430024409408361</v>
      </c>
      <c r="AS89">
        <v>47.185942257031869</v>
      </c>
      <c r="AT89">
        <v>57.455679504364511</v>
      </c>
      <c r="AU89">
        <v>58.336451741669578</v>
      </c>
      <c r="AV89">
        <v>84.413875390725835</v>
      </c>
      <c r="AW89">
        <v>65.356650595005206</v>
      </c>
      <c r="AX89">
        <v>82.041210087993079</v>
      </c>
      <c r="AY89">
        <v>63.864365469033238</v>
      </c>
      <c r="AZ89">
        <v>69.195327877582827</v>
      </c>
      <c r="BA89">
        <v>54.269932366056977</v>
      </c>
      <c r="BB89">
        <v>59.2920737489681</v>
      </c>
      <c r="BC89">
        <v>76.353805790461649</v>
      </c>
      <c r="BD89"/>
      <c r="BE89"/>
      <c r="BF89"/>
      <c r="BG89"/>
      <c r="BH89"/>
      <c r="BI89"/>
      <c r="BJ89"/>
      <c r="BK89"/>
      <c r="BL89"/>
      <c r="BM89"/>
      <c r="BN89"/>
      <c r="BO89"/>
      <c r="BP89"/>
      <c r="BQ89"/>
      <c r="BR89"/>
      <c r="BS89"/>
      <c r="BT89"/>
      <c r="BU89"/>
      <c r="BV89"/>
      <c r="BW89"/>
      <c r="BX89"/>
      <c r="BY89"/>
      <c r="BZ89"/>
      <c r="CA89"/>
      <c r="CB89"/>
      <c r="CC89"/>
      <c r="CD89"/>
      <c r="CE89"/>
      <c r="CF89"/>
      <c r="CG89"/>
      <c r="CH89"/>
      <c r="CI89"/>
      <c r="CJ89"/>
    </row>
    <row r="90">
      <c r="A90" t="s">
        <v>684</v>
      </c>
      <c r="B90">
        <v>2006</v>
      </c>
      <c r="C90" t="s">
        <v>688</v>
      </c>
      <c r="D90">
        <v>130</v>
      </c>
      <c r="E90" t="s">
        <v>48</v>
      </c>
      <c r="F90" t="s">
        <v>43</v>
      </c>
      <c r="G90" t="s">
        <v>206</v>
      </c>
      <c r="H90">
        <v>62.761311686007097</v>
      </c>
      <c r="I90">
        <v>56.75278876159566</v>
      </c>
      <c r="J90">
        <v>64.549736129784421</v>
      </c>
      <c r="K90">
        <v>68.240022483482548</v>
      </c>
      <c r="L90">
        <v>72.736146966804753</v>
      </c>
      <c r="M90">
        <v>62.798442108684661</v>
      </c>
      <c r="N90">
        <v>62.172289837626678</v>
      </c>
      <c r="O90">
        <v>65.226312256226947</v>
      </c>
      <c r="P90">
        <v>70.789216121315334</v>
      </c>
      <c r="Q90">
        <v>76.107281454585035</v>
      </c>
      <c r="R90">
        <v>62.715032218556253</v>
      </c>
      <c r="S90">
        <v>57.557666289705502</v>
      </c>
      <c r="T90">
        <v>58.101839169372958</v>
      </c>
      <c r="U90">
        <v>67.825536532550089</v>
      </c>
      <c r="V90">
        <v>73.743210265253126</v>
      </c>
      <c r="W90" t="s">
        <v>677</v>
      </c>
      <c r="X90" t="s">
        <v>265</v>
      </c>
      <c r="Y90" t="s">
        <v>266</v>
      </c>
      <c r="Z90" t="s">
        <v>267</v>
      </c>
      <c r="AA90" t="s">
        <v>678</v>
      </c>
      <c r="AB90" t="s">
        <v>679</v>
      </c>
      <c r="AC90" t="s">
        <v>268</v>
      </c>
      <c r="AD90" t="s">
        <v>269</v>
      </c>
      <c r="AE90" t="s">
        <v>270</v>
      </c>
      <c r="AF90" t="s">
        <v>680</v>
      </c>
      <c r="AG90" t="s">
        <v>271</v>
      </c>
      <c r="AH90" t="s">
        <v>272</v>
      </c>
      <c r="AI90" t="s">
        <v>273</v>
      </c>
      <c r="AJ90" t="s">
        <v>274</v>
      </c>
      <c r="AK90" t="s">
        <v>275</v>
      </c>
      <c r="AL90" t="s">
        <v>276</v>
      </c>
      <c r="AM90" t="s">
        <v>681</v>
      </c>
      <c r="AN90">
        <v>57.704886634512967</v>
      </c>
      <c r="AO90">
        <v>65.856749339092275</v>
      </c>
      <c r="AP90">
        <v>75.932867268469565</v>
      </c>
      <c r="AQ90">
        <v>68.54646882845843</v>
      </c>
      <c r="AR90">
        <v>71.311249090128399</v>
      </c>
      <c r="AS90">
        <v>65.57597137738712</v>
      </c>
      <c r="AT90">
        <v>35.300135220763011</v>
      </c>
      <c r="AU90">
        <v>56.202380087890432</v>
      </c>
      <c r="AV90">
        <v>70.791011459367851</v>
      </c>
      <c r="AW90">
        <v>94.369027492938201</v>
      </c>
      <c r="AX90">
        <v>74.007807902146709</v>
      </c>
      <c r="AY90">
        <v>32.916411701814212</v>
      </c>
      <c r="AZ90">
        <v>58.668506586638173</v>
      </c>
      <c r="BA90">
        <v>87.216623396864307</v>
      </c>
      <c r="BB90">
        <v>78.490733830057351</v>
      </c>
      <c r="BC90">
        <v>51.13459054640532</v>
      </c>
      <c r="BD90"/>
      <c r="BE90"/>
      <c r="BF90"/>
      <c r="BG90"/>
      <c r="BH90"/>
      <c r="BI90"/>
      <c r="BJ90"/>
      <c r="BK90"/>
      <c r="BL90"/>
      <c r="BM90"/>
      <c r="BN90"/>
      <c r="BO90"/>
      <c r="BP90"/>
      <c r="BQ90"/>
      <c r="BR90"/>
      <c r="BS90"/>
      <c r="BT90"/>
      <c r="BU90"/>
      <c r="BV90"/>
      <c r="BW90"/>
      <c r="BX90"/>
      <c r="BY90"/>
      <c r="BZ90"/>
      <c r="CA90"/>
      <c r="CB90"/>
      <c r="CC90"/>
      <c r="CD90"/>
      <c r="CE90"/>
      <c r="CF90"/>
      <c r="CG90"/>
      <c r="CH90"/>
      <c r="CI90"/>
      <c r="CJ90"/>
    </row>
    <row r="91">
      <c r="A91" t="s">
        <v>684</v>
      </c>
      <c r="B91">
        <v>2006</v>
      </c>
      <c r="C91" t="s">
        <v>688</v>
      </c>
      <c r="D91">
        <v>131</v>
      </c>
      <c r="E91" t="s">
        <v>48</v>
      </c>
      <c r="F91" t="s">
        <v>292</v>
      </c>
      <c r="G91" t="s">
        <v>206</v>
      </c>
      <c r="H91">
        <v>0</v>
      </c>
      <c r="I91">
        <v>0</v>
      </c>
      <c r="J91">
        <v>0</v>
      </c>
      <c r="K91">
        <v>50.190514014665588</v>
      </c>
      <c r="L91">
        <v>12.511680718999679</v>
      </c>
      <c r="M91">
        <v>0</v>
      </c>
      <c r="N91">
        <v>50.156595647488253</v>
      </c>
      <c r="O91">
        <v>50.671804580126768</v>
      </c>
      <c r="P91">
        <v>0</v>
      </c>
      <c r="Q91">
        <v>8.507802995575739</v>
      </c>
      <c r="R91">
        <v>0</v>
      </c>
      <c r="S91">
        <v>0</v>
      </c>
      <c r="T91">
        <v>0</v>
      </c>
      <c r="U91">
        <v>0</v>
      </c>
      <c r="V91">
        <v>0</v>
      </c>
      <c r="W91" t="s">
        <v>677</v>
      </c>
      <c r="X91" t="s">
        <v>265</v>
      </c>
      <c r="Y91" t="s">
        <v>266</v>
      </c>
      <c r="Z91" t="s">
        <v>267</v>
      </c>
      <c r="AA91" t="s">
        <v>678</v>
      </c>
      <c r="AB91" t="s">
        <v>679</v>
      </c>
      <c r="AC91" t="s">
        <v>268</v>
      </c>
      <c r="AD91" t="s">
        <v>269</v>
      </c>
      <c r="AE91" t="s">
        <v>270</v>
      </c>
      <c r="AF91" t="s">
        <v>680</v>
      </c>
      <c r="AG91" t="s">
        <v>271</v>
      </c>
      <c r="AH91" t="s">
        <v>272</v>
      </c>
      <c r="AI91" t="s">
        <v>273</v>
      </c>
      <c r="AJ91" t="s">
        <v>274</v>
      </c>
      <c r="AK91" t="s">
        <v>275</v>
      </c>
      <c r="AL91" t="s">
        <v>276</v>
      </c>
      <c r="AM91" t="s">
        <v>681</v>
      </c>
      <c r="AN91">
        <v>0</v>
      </c>
      <c r="AO91">
        <v>16.885485261932089</v>
      </c>
      <c r="AP91">
        <v>0</v>
      </c>
      <c r="AQ91">
        <v>0</v>
      </c>
      <c r="AR91">
        <v>0</v>
      </c>
      <c r="AS91"/>
      <c r="AT91">
        <v>0</v>
      </c>
      <c r="AU91">
        <v>0</v>
      </c>
      <c r="AV91">
        <v>0</v>
      </c>
      <c r="AW91"/>
      <c r="AX91"/>
      <c r="AY91">
        <v>0</v>
      </c>
      <c r="AZ91">
        <v>0</v>
      </c>
      <c r="BA91">
        <v>0</v>
      </c>
      <c r="BB91">
        <v>0</v>
      </c>
      <c r="BC91">
        <v>0</v>
      </c>
      <c r="BD91"/>
      <c r="BE91"/>
      <c r="BF91"/>
      <c r="BG91"/>
      <c r="BH91"/>
      <c r="BI91"/>
      <c r="BJ91"/>
      <c r="BK91"/>
      <c r="BL91"/>
      <c r="BM91"/>
      <c r="BN91"/>
      <c r="BO91"/>
      <c r="BP91"/>
      <c r="BQ91"/>
      <c r="BR91"/>
      <c r="BS91"/>
      <c r="BT91"/>
      <c r="BU91"/>
      <c r="BV91"/>
      <c r="BW91"/>
      <c r="BX91"/>
      <c r="BY91"/>
      <c r="BZ91"/>
      <c r="CA91"/>
      <c r="CB91"/>
      <c r="CC91"/>
      <c r="CD91"/>
      <c r="CE91"/>
      <c r="CF91"/>
      <c r="CG91"/>
      <c r="CH91"/>
      <c r="CI91"/>
      <c r="CJ91"/>
    </row>
    <row r="92">
      <c r="A92" t="s">
        <v>684</v>
      </c>
      <c r="B92">
        <v>2006</v>
      </c>
      <c r="C92" t="s">
        <v>688</v>
      </c>
      <c r="D92">
        <v>135</v>
      </c>
      <c r="E92" t="s">
        <v>46</v>
      </c>
      <c r="F92" t="s">
        <v>45</v>
      </c>
      <c r="G92" t="s">
        <v>710</v>
      </c>
      <c r="H92">
        <v>0</v>
      </c>
      <c r="I92">
        <v>0</v>
      </c>
      <c r="J92">
        <v>0</v>
      </c>
      <c r="K92">
        <v>0.1724826424809619</v>
      </c>
      <c r="L92">
        <v>0.48091405889702532</v>
      </c>
      <c r="M92">
        <v>0</v>
      </c>
      <c r="N92">
        <v>0.53835951811724814</v>
      </c>
      <c r="O92">
        <v>0.67127524834711993</v>
      </c>
      <c r="P92">
        <v>0</v>
      </c>
      <c r="Q92">
        <v>0.83580839361491555</v>
      </c>
      <c r="R92">
        <v>0</v>
      </c>
      <c r="S92">
        <v>0</v>
      </c>
      <c r="T92">
        <v>0</v>
      </c>
      <c r="U92">
        <v>0</v>
      </c>
      <c r="V92">
        <v>0</v>
      </c>
      <c r="W92" t="s">
        <v>677</v>
      </c>
      <c r="X92" t="s">
        <v>265</v>
      </c>
      <c r="Y92" t="s">
        <v>266</v>
      </c>
      <c r="Z92" t="s">
        <v>267</v>
      </c>
      <c r="AA92" t="s">
        <v>678</v>
      </c>
      <c r="AB92" t="s">
        <v>679</v>
      </c>
      <c r="AC92" t="s">
        <v>268</v>
      </c>
      <c r="AD92" t="s">
        <v>269</v>
      </c>
      <c r="AE92" t="s">
        <v>270</v>
      </c>
      <c r="AF92" t="s">
        <v>680</v>
      </c>
      <c r="AG92" t="s">
        <v>271</v>
      </c>
      <c r="AH92" t="s">
        <v>272</v>
      </c>
      <c r="AI92" t="s">
        <v>273</v>
      </c>
      <c r="AJ92" t="s">
        <v>274</v>
      </c>
      <c r="AK92" t="s">
        <v>275</v>
      </c>
      <c r="AL92" t="s">
        <v>276</v>
      </c>
      <c r="AM92" t="s">
        <v>681</v>
      </c>
      <c r="AN92">
        <v>0</v>
      </c>
      <c r="AO92">
        <v>1.005463451817755</v>
      </c>
      <c r="AP92">
        <v>0</v>
      </c>
      <c r="AQ92">
        <v>0</v>
      </c>
      <c r="AR92">
        <v>0</v>
      </c>
      <c r="AS92">
        <v>0</v>
      </c>
      <c r="AT92">
        <v>0</v>
      </c>
      <c r="AU92">
        <v>0</v>
      </c>
      <c r="AV92">
        <v>0</v>
      </c>
      <c r="AW92">
        <v>0</v>
      </c>
      <c r="AX92">
        <v>0</v>
      </c>
      <c r="AY92">
        <v>0</v>
      </c>
      <c r="AZ92">
        <v>0</v>
      </c>
      <c r="BA92">
        <v>0</v>
      </c>
      <c r="BB92">
        <v>0</v>
      </c>
      <c r="BC92">
        <v>0</v>
      </c>
      <c r="BD92"/>
      <c r="BE92"/>
      <c r="BF92"/>
      <c r="BG92"/>
      <c r="BH92"/>
      <c r="BI92"/>
      <c r="BJ92"/>
      <c r="BK92"/>
      <c r="BL92"/>
      <c r="BM92"/>
      <c r="BN92"/>
      <c r="BO92"/>
      <c r="BP92"/>
      <c r="BQ92"/>
      <c r="BR92"/>
      <c r="BS92"/>
      <c r="BT92"/>
      <c r="BU92"/>
      <c r="BV92"/>
      <c r="BW92"/>
      <c r="BX92"/>
      <c r="BY92"/>
      <c r="BZ92"/>
      <c r="CA92"/>
      <c r="CB92"/>
      <c r="CC92"/>
      <c r="CD92"/>
      <c r="CE92"/>
      <c r="CF92"/>
      <c r="CG92"/>
      <c r="CH92"/>
      <c r="CI92"/>
      <c r="CJ92"/>
    </row>
    <row r="93">
      <c r="A93" t="s">
        <v>684</v>
      </c>
      <c r="B93">
        <v>2006</v>
      </c>
      <c r="C93" t="s">
        <v>688</v>
      </c>
      <c r="D93">
        <v>136</v>
      </c>
      <c r="E93" t="s">
        <v>46</v>
      </c>
      <c r="F93" t="s">
        <v>44</v>
      </c>
      <c r="G93" t="s">
        <v>711</v>
      </c>
      <c r="H93">
        <v>0.53350593744098296</v>
      </c>
      <c r="I93">
        <v>0.018841501968629701</v>
      </c>
      <c r="J93">
        <v>0.072415183767976093</v>
      </c>
      <c r="K93">
        <v>0.1711732173306407</v>
      </c>
      <c r="L93">
        <v>3.3628066185874199</v>
      </c>
      <c r="M93">
        <v>1.324491680998934</v>
      </c>
      <c r="N93">
        <v>0.53499785625672069</v>
      </c>
      <c r="O93">
        <v>0.65347577228337617</v>
      </c>
      <c r="P93">
        <v>0.9120963090865466</v>
      </c>
      <c r="Q93">
        <v>8.9882130846628012</v>
      </c>
      <c r="R93">
        <v>0.16238588973385179</v>
      </c>
      <c r="S93">
        <v>0.027630953590672899</v>
      </c>
      <c r="T93">
        <v>0</v>
      </c>
      <c r="U93">
        <v>0.088780330180387196</v>
      </c>
      <c r="V93">
        <v>0.0114600002016599</v>
      </c>
      <c r="W93" t="s">
        <v>677</v>
      </c>
      <c r="X93" t="s">
        <v>265</v>
      </c>
      <c r="Y93" t="s">
        <v>266</v>
      </c>
      <c r="Z93" t="s">
        <v>267</v>
      </c>
      <c r="AA93" t="s">
        <v>678</v>
      </c>
      <c r="AB93" t="s">
        <v>679</v>
      </c>
      <c r="AC93" t="s">
        <v>268</v>
      </c>
      <c r="AD93" t="s">
        <v>269</v>
      </c>
      <c r="AE93" t="s">
        <v>270</v>
      </c>
      <c r="AF93" t="s">
        <v>680</v>
      </c>
      <c r="AG93" t="s">
        <v>271</v>
      </c>
      <c r="AH93" t="s">
        <v>272</v>
      </c>
      <c r="AI93" t="s">
        <v>273</v>
      </c>
      <c r="AJ93" t="s">
        <v>274</v>
      </c>
      <c r="AK93" t="s">
        <v>275</v>
      </c>
      <c r="AL93" t="s">
        <v>276</v>
      </c>
      <c r="AM93" t="s">
        <v>681</v>
      </c>
      <c r="AN93">
        <v>5.8326262818803727</v>
      </c>
      <c r="AO93">
        <v>4.9491385997119561</v>
      </c>
      <c r="AP93">
        <v>0</v>
      </c>
      <c r="AQ93">
        <v>0</v>
      </c>
      <c r="AR93">
        <v>0.44103465584224938</v>
      </c>
      <c r="AS93">
        <v>0</v>
      </c>
      <c r="AT93">
        <v>0.31047907584442641</v>
      </c>
      <c r="AU93">
        <v>0.17554478606632759</v>
      </c>
      <c r="AV93">
        <v>0</v>
      </c>
      <c r="AW93">
        <v>0</v>
      </c>
      <c r="AX93">
        <v>0</v>
      </c>
      <c r="AY93">
        <v>0.18835709248011731</v>
      </c>
      <c r="AZ93">
        <v>0</v>
      </c>
      <c r="BA93">
        <v>0</v>
      </c>
      <c r="BB93">
        <v>0.14726001950497211</v>
      </c>
      <c r="BC93">
        <v>0.23774866184317869</v>
      </c>
      <c r="BD93"/>
      <c r="BE93"/>
      <c r="BF93"/>
      <c r="BG93"/>
      <c r="BH93"/>
      <c r="BI93"/>
      <c r="BJ93"/>
      <c r="BK93"/>
      <c r="BL93"/>
      <c r="BM93"/>
      <c r="BN93"/>
      <c r="BO93"/>
      <c r="BP93"/>
      <c r="BQ93"/>
      <c r="BR93"/>
      <c r="BS93"/>
      <c r="BT93"/>
      <c r="BU93"/>
      <c r="BV93"/>
      <c r="BW93"/>
      <c r="BX93"/>
      <c r="BY93"/>
      <c r="BZ93"/>
      <c r="CA93"/>
      <c r="CB93"/>
      <c r="CC93"/>
      <c r="CD93"/>
      <c r="CE93"/>
      <c r="CF93"/>
      <c r="CG93"/>
      <c r="CH93"/>
      <c r="CI93"/>
      <c r="CJ93"/>
    </row>
    <row r="94">
      <c r="A94" t="s">
        <v>684</v>
      </c>
      <c r="B94">
        <v>2006</v>
      </c>
      <c r="C94" t="s">
        <v>688</v>
      </c>
      <c r="D94">
        <v>137</v>
      </c>
      <c r="E94" t="s">
        <v>46</v>
      </c>
      <c r="F94" t="s">
        <v>43</v>
      </c>
      <c r="G94" t="s">
        <v>712</v>
      </c>
      <c r="H94">
        <v>36.407700500900077</v>
      </c>
      <c r="I94">
        <v>32.209689010248532</v>
      </c>
      <c r="J94">
        <v>43.719683676808963</v>
      </c>
      <c r="K94">
        <v>58.038628023801223</v>
      </c>
      <c r="L94">
        <v>68.145696985081145</v>
      </c>
      <c r="M94">
        <v>50.329603763526997</v>
      </c>
      <c r="N94">
        <v>58.185462962870552</v>
      </c>
      <c r="O94">
        <v>62.002962889228883</v>
      </c>
      <c r="P94">
        <v>68.800631093096513</v>
      </c>
      <c r="Q94">
        <v>68.524057289556765</v>
      </c>
      <c r="R94">
        <v>29.068389061647341</v>
      </c>
      <c r="S94">
        <v>30.858647971266521</v>
      </c>
      <c r="T94">
        <v>35.703347814994061</v>
      </c>
      <c r="U94">
        <v>47.69034471701611</v>
      </c>
      <c r="V94">
        <v>62.609134956626043</v>
      </c>
      <c r="W94" t="s">
        <v>677</v>
      </c>
      <c r="X94" t="s">
        <v>265</v>
      </c>
      <c r="Y94" t="s">
        <v>266</v>
      </c>
      <c r="Z94" t="s">
        <v>267</v>
      </c>
      <c r="AA94" t="s">
        <v>678</v>
      </c>
      <c r="AB94" t="s">
        <v>679</v>
      </c>
      <c r="AC94" t="s">
        <v>268</v>
      </c>
      <c r="AD94" t="s">
        <v>269</v>
      </c>
      <c r="AE94" t="s">
        <v>270</v>
      </c>
      <c r="AF94" t="s">
        <v>680</v>
      </c>
      <c r="AG94" t="s">
        <v>271</v>
      </c>
      <c r="AH94" t="s">
        <v>272</v>
      </c>
      <c r="AI94" t="s">
        <v>273</v>
      </c>
      <c r="AJ94" t="s">
        <v>274</v>
      </c>
      <c r="AK94" t="s">
        <v>275</v>
      </c>
      <c r="AL94" t="s">
        <v>276</v>
      </c>
      <c r="AM94" t="s">
        <v>681</v>
      </c>
      <c r="AN94">
        <v>42.339157144554697</v>
      </c>
      <c r="AO94">
        <v>61.311214648934573</v>
      </c>
      <c r="AP94">
        <v>65.406733607110411</v>
      </c>
      <c r="AQ94">
        <v>59.573869575374893</v>
      </c>
      <c r="AR94">
        <v>56.965053590877133</v>
      </c>
      <c r="AS94">
        <v>26.675051265891639</v>
      </c>
      <c r="AT94">
        <v>22.93910804097753</v>
      </c>
      <c r="AU94">
        <v>36.183416337019317</v>
      </c>
      <c r="AV94">
        <v>47.826942043221187</v>
      </c>
      <c r="AW94">
        <v>59.799067901590973</v>
      </c>
      <c r="AX94">
        <v>58.228296664494707</v>
      </c>
      <c r="AY94">
        <v>25.439529440105829</v>
      </c>
      <c r="AZ94">
        <v>37.836355763963468</v>
      </c>
      <c r="BA94">
        <v>76.693251574256365</v>
      </c>
      <c r="BB94">
        <v>55.399522360507497</v>
      </c>
      <c r="BC94">
        <v>37.883150655568478</v>
      </c>
      <c r="BD94"/>
      <c r="BE94"/>
      <c r="BF94"/>
      <c r="BG94"/>
      <c r="BH94"/>
      <c r="BI94"/>
      <c r="BJ94"/>
      <c r="BK94"/>
      <c r="BL94"/>
      <c r="BM94"/>
      <c r="BN94"/>
      <c r="BO94"/>
      <c r="BP94"/>
      <c r="BQ94"/>
      <c r="BR94"/>
      <c r="BS94"/>
      <c r="BT94"/>
      <c r="BU94"/>
      <c r="BV94"/>
      <c r="BW94"/>
      <c r="BX94"/>
      <c r="BY94"/>
      <c r="BZ94"/>
      <c r="CA94"/>
      <c r="CB94"/>
      <c r="CC94"/>
      <c r="CD94"/>
      <c r="CE94"/>
      <c r="CF94"/>
      <c r="CG94"/>
      <c r="CH94"/>
      <c r="CI94"/>
      <c r="CJ94"/>
    </row>
    <row r="95">
      <c r="A95" t="s">
        <v>684</v>
      </c>
      <c r="B95">
        <v>2006</v>
      </c>
      <c r="C95" t="s">
        <v>688</v>
      </c>
      <c r="D95">
        <v>138</v>
      </c>
      <c r="E95" t="s">
        <v>46</v>
      </c>
      <c r="F95" t="s">
        <v>42</v>
      </c>
      <c r="G95" t="s">
        <v>206</v>
      </c>
      <c r="H95">
        <v>23.465322625303429</v>
      </c>
      <c r="I95">
        <v>25.43602432448683</v>
      </c>
      <c r="J95">
        <v>24.558978446812571</v>
      </c>
      <c r="K95">
        <v>27.378355255010359</v>
      </c>
      <c r="L95">
        <v>25.656470255714609</v>
      </c>
      <c r="M95">
        <v>32.027203987193467</v>
      </c>
      <c r="N95">
        <v>35.780165887382218</v>
      </c>
      <c r="O95">
        <v>33.881486799366037</v>
      </c>
      <c r="P95">
        <v>28.156529956121211</v>
      </c>
      <c r="Q95">
        <v>21.153775638461209</v>
      </c>
      <c r="R95">
        <v>18.983678814349851</v>
      </c>
      <c r="S95">
        <v>23.569276117593471</v>
      </c>
      <c r="T95">
        <v>26.616706379702389</v>
      </c>
      <c r="U95">
        <v>23.004796206933211</v>
      </c>
      <c r="V95">
        <v>22.769181518278881</v>
      </c>
      <c r="W95" t="s">
        <v>677</v>
      </c>
      <c r="X95" t="s">
        <v>265</v>
      </c>
      <c r="Y95" t="s">
        <v>266</v>
      </c>
      <c r="Z95" t="s">
        <v>267</v>
      </c>
      <c r="AA95" t="s">
        <v>678</v>
      </c>
      <c r="AB95" t="s">
        <v>679</v>
      </c>
      <c r="AC95" t="s">
        <v>268</v>
      </c>
      <c r="AD95" t="s">
        <v>269</v>
      </c>
      <c r="AE95" t="s">
        <v>270</v>
      </c>
      <c r="AF95" t="s">
        <v>680</v>
      </c>
      <c r="AG95" t="s">
        <v>271</v>
      </c>
      <c r="AH95" t="s">
        <v>272</v>
      </c>
      <c r="AI95" t="s">
        <v>273</v>
      </c>
      <c r="AJ95" t="s">
        <v>274</v>
      </c>
      <c r="AK95" t="s">
        <v>275</v>
      </c>
      <c r="AL95" t="s">
        <v>276</v>
      </c>
      <c r="AM95" t="s">
        <v>681</v>
      </c>
      <c r="AN95">
        <v>31.334706529211889</v>
      </c>
      <c r="AO95">
        <v>31.4029652649625</v>
      </c>
      <c r="AP95">
        <v>23.598820114648628</v>
      </c>
      <c r="AQ95">
        <v>27.443002435543491</v>
      </c>
      <c r="AR95">
        <v>23.28512624071934</v>
      </c>
      <c r="AS95">
        <v>15.420329491123351</v>
      </c>
      <c r="AT95">
        <v>43.653299380725343</v>
      </c>
      <c r="AU95">
        <v>28.883697783517281</v>
      </c>
      <c r="AV95">
        <v>20.506325540675721</v>
      </c>
      <c r="AW95">
        <v>3.568193042224344</v>
      </c>
      <c r="AX95">
        <v>22.185685834781971</v>
      </c>
      <c r="AY95">
        <v>52.658773207187913</v>
      </c>
      <c r="AZ95">
        <v>27.25882617831321</v>
      </c>
      <c r="BA95">
        <v>11.52113215642261</v>
      </c>
      <c r="BB95">
        <v>15.18144899396431</v>
      </c>
      <c r="BC95">
        <v>37.363521625138652</v>
      </c>
      <c r="BD95"/>
      <c r="BE95"/>
      <c r="BF95"/>
      <c r="BG95"/>
      <c r="BH95"/>
      <c r="BI95"/>
      <c r="BJ95"/>
      <c r="BK95"/>
      <c r="BL95"/>
      <c r="BM95"/>
      <c r="BN95"/>
      <c r="BO95"/>
      <c r="BP95"/>
      <c r="BQ95"/>
      <c r="BR95"/>
      <c r="BS95"/>
      <c r="BT95"/>
      <c r="BU95"/>
      <c r="BV95"/>
      <c r="BW95"/>
      <c r="BX95"/>
      <c r="BY95"/>
      <c r="BZ95"/>
      <c r="CA95"/>
      <c r="CB95"/>
      <c r="CC95"/>
      <c r="CD95"/>
      <c r="CE95"/>
      <c r="CF95"/>
      <c r="CG95"/>
      <c r="CH95"/>
      <c r="CI95"/>
      <c r="CJ95"/>
    </row>
    <row r="96">
      <c r="A96" t="s">
        <v>684</v>
      </c>
      <c r="B96">
        <v>2006</v>
      </c>
      <c r="C96" t="s">
        <v>688</v>
      </c>
      <c r="D96">
        <v>139</v>
      </c>
      <c r="E96" t="s">
        <v>46</v>
      </c>
      <c r="F96" t="s">
        <v>19</v>
      </c>
      <c r="G96" t="s">
        <v>206</v>
      </c>
      <c r="H96">
        <v>39.593470936355452</v>
      </c>
      <c r="I96">
        <v>42.335445163295987</v>
      </c>
      <c r="J96">
        <v>31.648922692610491</v>
      </c>
      <c r="K96">
        <v>14.23936086137673</v>
      </c>
      <c r="L96">
        <v>2.3541120817196539</v>
      </c>
      <c r="M96">
        <v>16.318700568280718</v>
      </c>
      <c r="N96">
        <v>4.9610137753733339</v>
      </c>
      <c r="O96">
        <v>2.7907992907746468</v>
      </c>
      <c r="P96">
        <v>2.130742641695706</v>
      </c>
      <c r="Q96">
        <v>0.49814559370426459</v>
      </c>
      <c r="R96">
        <v>51.785546234268629</v>
      </c>
      <c r="S96">
        <v>45.544444957549338</v>
      </c>
      <c r="T96">
        <v>37.679945805303561</v>
      </c>
      <c r="U96">
        <v>29.21607874587011</v>
      </c>
      <c r="V96">
        <v>14.61022352489335</v>
      </c>
      <c r="W96" t="s">
        <v>677</v>
      </c>
      <c r="X96" t="s">
        <v>265</v>
      </c>
      <c r="Y96" t="s">
        <v>266</v>
      </c>
      <c r="Z96" t="s">
        <v>267</v>
      </c>
      <c r="AA96" t="s">
        <v>678</v>
      </c>
      <c r="AB96" t="s">
        <v>679</v>
      </c>
      <c r="AC96" t="s">
        <v>268</v>
      </c>
      <c r="AD96" t="s">
        <v>269</v>
      </c>
      <c r="AE96" t="s">
        <v>270</v>
      </c>
      <c r="AF96" t="s">
        <v>680</v>
      </c>
      <c r="AG96" t="s">
        <v>271</v>
      </c>
      <c r="AH96" t="s">
        <v>272</v>
      </c>
      <c r="AI96" t="s">
        <v>273</v>
      </c>
      <c r="AJ96" t="s">
        <v>274</v>
      </c>
      <c r="AK96" t="s">
        <v>275</v>
      </c>
      <c r="AL96" t="s">
        <v>276</v>
      </c>
      <c r="AM96" t="s">
        <v>681</v>
      </c>
      <c r="AN96">
        <v>20.49351004435297</v>
      </c>
      <c r="AO96">
        <v>1.3312180345733711</v>
      </c>
      <c r="AP96">
        <v>10.994446278241041</v>
      </c>
      <c r="AQ96">
        <v>12.9831279890816</v>
      </c>
      <c r="AR96">
        <v>19.308785512561251</v>
      </c>
      <c r="AS96">
        <v>57.904619242984701</v>
      </c>
      <c r="AT96">
        <v>33.097113502452693</v>
      </c>
      <c r="AU96">
        <v>34.757341093396938</v>
      </c>
      <c r="AV96">
        <v>31.66673241610323</v>
      </c>
      <c r="AW96">
        <v>36.632739056184647</v>
      </c>
      <c r="AX96">
        <v>19.586017500723109</v>
      </c>
      <c r="AY96">
        <v>21.713340260225941</v>
      </c>
      <c r="AZ96">
        <v>34.904818057723261</v>
      </c>
      <c r="BA96">
        <v>11.785616269321091</v>
      </c>
      <c r="BB96">
        <v>29.271768626023292</v>
      </c>
      <c r="BC96">
        <v>24.51557905744971</v>
      </c>
      <c r="BD96"/>
      <c r="BE96"/>
      <c r="BF96"/>
      <c r="BG96"/>
      <c r="BH96"/>
      <c r="BI96"/>
      <c r="BJ96"/>
      <c r="BK96"/>
      <c r="BL96"/>
      <c r="BM96"/>
      <c r="BN96"/>
      <c r="BO96"/>
      <c r="BP96"/>
      <c r="BQ96"/>
      <c r="BR96"/>
      <c r="BS96"/>
      <c r="BT96"/>
      <c r="BU96"/>
      <c r="BV96"/>
      <c r="BW96"/>
      <c r="BX96"/>
      <c r="BY96"/>
      <c r="BZ96"/>
      <c r="CA96"/>
      <c r="CB96"/>
      <c r="CC96"/>
      <c r="CD96"/>
      <c r="CE96"/>
      <c r="CF96"/>
      <c r="CG96"/>
      <c r="CH96"/>
      <c r="CI96"/>
      <c r="CJ96"/>
    </row>
    <row r="97">
      <c r="A97" t="s">
        <v>684</v>
      </c>
      <c r="B97">
        <v>2006</v>
      </c>
      <c r="C97" t="s">
        <v>688</v>
      </c>
      <c r="D97">
        <v>148</v>
      </c>
      <c r="E97" t="s">
        <v>109</v>
      </c>
      <c r="F97" t="s">
        <v>50</v>
      </c>
      <c r="G97" t="s">
        <v>206</v>
      </c>
      <c r="H97">
        <v>13.829615214251911</v>
      </c>
      <c r="I97">
        <v>12.241951989245541</v>
      </c>
      <c r="J97">
        <v>15.15871404965181</v>
      </c>
      <c r="K97">
        <v>23.313003386040201</v>
      </c>
      <c r="L97">
        <v>20.401357192995171</v>
      </c>
      <c r="M97">
        <v>22.224691713387109</v>
      </c>
      <c r="N97">
        <v>30.96672225467152</v>
      </c>
      <c r="O97">
        <v>28.377261519813121</v>
      </c>
      <c r="P97">
        <v>20.925340101786599</v>
      </c>
      <c r="Q97">
        <v>17.02275743638544</v>
      </c>
      <c r="R97">
        <v>9.5283491385226711</v>
      </c>
      <c r="S97">
        <v>11.707094347422521</v>
      </c>
      <c r="T97">
        <v>12.13783772653133</v>
      </c>
      <c r="U97">
        <v>16.304936106838099</v>
      </c>
      <c r="V97">
        <v>18.999609294618551</v>
      </c>
      <c r="W97" t="s">
        <v>677</v>
      </c>
      <c r="X97" t="s">
        <v>265</v>
      </c>
      <c r="Y97" t="s">
        <v>266</v>
      </c>
      <c r="Z97" t="s">
        <v>267</v>
      </c>
      <c r="AA97" t="s">
        <v>678</v>
      </c>
      <c r="AB97" t="s">
        <v>679</v>
      </c>
      <c r="AC97" t="s">
        <v>268</v>
      </c>
      <c r="AD97" t="s">
        <v>269</v>
      </c>
      <c r="AE97" t="s">
        <v>270</v>
      </c>
      <c r="AF97" t="s">
        <v>680</v>
      </c>
      <c r="AG97" t="s">
        <v>271</v>
      </c>
      <c r="AH97" t="s">
        <v>272</v>
      </c>
      <c r="AI97" t="s">
        <v>273</v>
      </c>
      <c r="AJ97" t="s">
        <v>274</v>
      </c>
      <c r="AK97" t="s">
        <v>275</v>
      </c>
      <c r="AL97" t="s">
        <v>276</v>
      </c>
      <c r="AM97" t="s">
        <v>681</v>
      </c>
      <c r="AN97">
        <v>25.441473514654941</v>
      </c>
      <c r="AO97">
        <v>29.526592486413229</v>
      </c>
      <c r="AP97">
        <v>10.07771432901821</v>
      </c>
      <c r="AQ97">
        <v>16.506229407832091</v>
      </c>
      <c r="AR97">
        <v>11.937982702824231</v>
      </c>
      <c r="AS97">
        <v>10.858860196744111</v>
      </c>
      <c r="AT97">
        <v>8.0544357000992886</v>
      </c>
      <c r="AU97">
        <v>9.6605670953965586</v>
      </c>
      <c r="AV97">
        <v>9.2005353775999019</v>
      </c>
      <c r="AW97">
        <v>27.346154195865161</v>
      </c>
      <c r="AX97">
        <v>24.772833152092069</v>
      </c>
      <c r="AY97">
        <v>9.2188877244187086</v>
      </c>
      <c r="AZ97">
        <v>11.655365336160219</v>
      </c>
      <c r="BA97">
        <v>18.08686195622111</v>
      </c>
      <c r="BB97">
        <v>9.9755299505061448</v>
      </c>
      <c r="BC97">
        <v>15.882519283619359</v>
      </c>
      <c r="BD97"/>
      <c r="BE97"/>
      <c r="BF97"/>
      <c r="BG97"/>
      <c r="BH97"/>
      <c r="BI97"/>
      <c r="BJ97"/>
      <c r="BK97"/>
      <c r="BL97"/>
      <c r="BM97"/>
      <c r="BN97"/>
      <c r="BO97"/>
      <c r="BP97"/>
      <c r="BQ97"/>
      <c r="BR97"/>
      <c r="BS97"/>
      <c r="BT97"/>
      <c r="BU97"/>
      <c r="BV97"/>
      <c r="BW97"/>
      <c r="BX97"/>
      <c r="BY97"/>
      <c r="BZ97"/>
      <c r="CA97"/>
      <c r="CB97"/>
      <c r="CC97"/>
      <c r="CD97"/>
      <c r="CE97"/>
      <c r="CF97"/>
      <c r="CG97"/>
      <c r="CH97"/>
      <c r="CI97"/>
      <c r="CJ97"/>
    </row>
    <row r="98">
      <c r="A98" t="s">
        <v>684</v>
      </c>
      <c r="B98">
        <v>2006</v>
      </c>
      <c r="C98" t="s">
        <v>688</v>
      </c>
      <c r="D98">
        <v>149</v>
      </c>
      <c r="E98" t="s">
        <v>109</v>
      </c>
      <c r="F98" t="s">
        <v>49</v>
      </c>
      <c r="G98" t="s">
        <v>206</v>
      </c>
      <c r="H98">
        <v>22.93955460737229</v>
      </c>
      <c r="I98">
        <v>19.98657852297168</v>
      </c>
      <c r="J98">
        <v>28.465296333646801</v>
      </c>
      <c r="K98">
        <v>34.959404569609042</v>
      </c>
      <c r="L98">
        <v>51.588060469570493</v>
      </c>
      <c r="M98">
        <v>29.429403731138802</v>
      </c>
      <c r="N98">
        <v>27.949149071702809</v>
      </c>
      <c r="O98">
        <v>34.950452390046252</v>
      </c>
      <c r="P98">
        <v>48.787387300396396</v>
      </c>
      <c r="Q98">
        <v>61.325321331449047</v>
      </c>
      <c r="R98">
        <v>19.449218636588139</v>
      </c>
      <c r="S98">
        <v>19.179184577434629</v>
      </c>
      <c r="T98">
        <v>23.370975214222561</v>
      </c>
      <c r="U98">
        <v>31.421047144499251</v>
      </c>
      <c r="V98">
        <v>43.620985662209101</v>
      </c>
      <c r="W98" t="s">
        <v>677</v>
      </c>
      <c r="X98" t="s">
        <v>265</v>
      </c>
      <c r="Y98" t="s">
        <v>266</v>
      </c>
      <c r="Z98" t="s">
        <v>267</v>
      </c>
      <c r="AA98" t="s">
        <v>678</v>
      </c>
      <c r="AB98" t="s">
        <v>679</v>
      </c>
      <c r="AC98" t="s">
        <v>268</v>
      </c>
      <c r="AD98" t="s">
        <v>269</v>
      </c>
      <c r="AE98" t="s">
        <v>270</v>
      </c>
      <c r="AF98" t="s">
        <v>680</v>
      </c>
      <c r="AG98" t="s">
        <v>271</v>
      </c>
      <c r="AH98" t="s">
        <v>272</v>
      </c>
      <c r="AI98" t="s">
        <v>273</v>
      </c>
      <c r="AJ98" t="s">
        <v>274</v>
      </c>
      <c r="AK98" t="s">
        <v>275</v>
      </c>
      <c r="AL98" t="s">
        <v>276</v>
      </c>
      <c r="AM98" t="s">
        <v>681</v>
      </c>
      <c r="AN98">
        <v>22.730309911780139</v>
      </c>
      <c r="AO98">
        <v>37.57011410884968</v>
      </c>
      <c r="AP98">
        <v>54.580528702233579</v>
      </c>
      <c r="AQ98">
        <v>43.067640167542862</v>
      </c>
      <c r="AR98">
        <v>45.468105543895142</v>
      </c>
      <c r="AS98">
        <v>15.81619106914752</v>
      </c>
      <c r="AT98">
        <v>15.19515141672267</v>
      </c>
      <c r="AU98">
        <v>26.69839402768908</v>
      </c>
      <c r="AV98">
        <v>38.393646438208911</v>
      </c>
      <c r="AW98">
        <v>32.452913705725912</v>
      </c>
      <c r="AX98">
        <v>33.455463512402652</v>
      </c>
      <c r="AY98">
        <v>16.29301443000033</v>
      </c>
      <c r="AZ98">
        <v>26.180990427803231</v>
      </c>
      <c r="BA98">
        <v>58.402664417224727</v>
      </c>
      <c r="BB98">
        <v>45.571252429506373</v>
      </c>
      <c r="BC98">
        <v>22.2383800337923</v>
      </c>
      <c r="BD98"/>
      <c r="BE98"/>
      <c r="BF98"/>
      <c r="BG98"/>
      <c r="BH98"/>
      <c r="BI98"/>
      <c r="BJ98"/>
      <c r="BK98"/>
      <c r="BL98"/>
      <c r="BM98"/>
      <c r="BN98"/>
      <c r="BO98"/>
      <c r="BP98"/>
      <c r="BQ98"/>
      <c r="BR98"/>
      <c r="BS98"/>
      <c r="BT98"/>
      <c r="BU98"/>
      <c r="BV98"/>
      <c r="BW98"/>
      <c r="BX98"/>
      <c r="BY98"/>
      <c r="BZ98"/>
      <c r="CA98"/>
      <c r="CB98"/>
      <c r="CC98"/>
      <c r="CD98"/>
      <c r="CE98"/>
      <c r="CF98"/>
      <c r="CG98"/>
      <c r="CH98"/>
      <c r="CI98"/>
      <c r="CJ98"/>
    </row>
    <row r="99">
      <c r="A99" t="s">
        <v>684</v>
      </c>
      <c r="B99">
        <v>2006</v>
      </c>
      <c r="C99" t="s">
        <v>688</v>
      </c>
      <c r="D99">
        <v>150</v>
      </c>
      <c r="E99" t="s">
        <v>109</v>
      </c>
      <c r="F99" t="s">
        <v>111</v>
      </c>
      <c r="G99" t="s">
        <v>206</v>
      </c>
      <c r="H99">
        <v>63.230830178375982</v>
      </c>
      <c r="I99">
        <v>67.771469487782838</v>
      </c>
      <c r="J99">
        <v>56.375989616701453</v>
      </c>
      <c r="K99">
        <v>41.727592044350537</v>
      </c>
      <c r="L99">
        <v>28.010582337434261</v>
      </c>
      <c r="M99">
        <v>48.345904555474213</v>
      </c>
      <c r="N99">
        <v>41.084128673625727</v>
      </c>
      <c r="O99">
        <v>36.672286090140702</v>
      </c>
      <c r="P99">
        <v>30.287272597816919</v>
      </c>
      <c r="Q99">
        <v>21.651921232165471</v>
      </c>
      <c r="R99">
        <v>71.022432224889016</v>
      </c>
      <c r="S99">
        <v>69.113721075142735</v>
      </c>
      <c r="T99">
        <v>64.491187059246087</v>
      </c>
      <c r="U99">
        <v>52.274016748662518</v>
      </c>
      <c r="V99">
        <v>37.379405043172262</v>
      </c>
      <c r="W99" t="s">
        <v>677</v>
      </c>
      <c r="X99" t="s">
        <v>265</v>
      </c>
      <c r="Y99" t="s">
        <v>266</v>
      </c>
      <c r="Z99" t="s">
        <v>267</v>
      </c>
      <c r="AA99" t="s">
        <v>678</v>
      </c>
      <c r="AB99" t="s">
        <v>679</v>
      </c>
      <c r="AC99" t="s">
        <v>268</v>
      </c>
      <c r="AD99" t="s">
        <v>269</v>
      </c>
      <c r="AE99" t="s">
        <v>270</v>
      </c>
      <c r="AF99" t="s">
        <v>680</v>
      </c>
      <c r="AG99" t="s">
        <v>271</v>
      </c>
      <c r="AH99" t="s">
        <v>272</v>
      </c>
      <c r="AI99" t="s">
        <v>273</v>
      </c>
      <c r="AJ99" t="s">
        <v>274</v>
      </c>
      <c r="AK99" t="s">
        <v>275</v>
      </c>
      <c r="AL99" t="s">
        <v>276</v>
      </c>
      <c r="AM99" t="s">
        <v>681</v>
      </c>
      <c r="AN99">
        <v>51.828216573564909</v>
      </c>
      <c r="AO99">
        <v>32.903293404737191</v>
      </c>
      <c r="AP99">
        <v>35.341756968748228</v>
      </c>
      <c r="AQ99">
        <v>40.426130424625043</v>
      </c>
      <c r="AR99">
        <v>42.593911753280643</v>
      </c>
      <c r="AS99">
        <v>73.32494873410819</v>
      </c>
      <c r="AT99">
        <v>76.750412883178214</v>
      </c>
      <c r="AU99">
        <v>63.641038876914379</v>
      </c>
      <c r="AV99">
        <v>52.405818184191297</v>
      </c>
      <c r="AW99">
        <v>40.200932098408977</v>
      </c>
      <c r="AX99">
        <v>41.771703335505073</v>
      </c>
      <c r="AY99">
        <v>74.488097845580683</v>
      </c>
      <c r="AZ99">
        <v>62.16364423603649</v>
      </c>
      <c r="BA99">
        <v>23.510473626554269</v>
      </c>
      <c r="BB99">
        <v>44.453217619987598</v>
      </c>
      <c r="BC99">
        <v>61.879100682588323</v>
      </c>
      <c r="BD99"/>
      <c r="BE99"/>
      <c r="BF99"/>
      <c r="BG99"/>
      <c r="BH99"/>
      <c r="BI99"/>
      <c r="BJ99"/>
      <c r="BK99"/>
      <c r="BL99"/>
      <c r="BM99"/>
      <c r="BN99"/>
      <c r="BO99"/>
      <c r="BP99"/>
      <c r="BQ99"/>
      <c r="BR99"/>
      <c r="BS99"/>
      <c r="BT99"/>
      <c r="BU99"/>
      <c r="BV99"/>
      <c r="BW99"/>
      <c r="BX99"/>
      <c r="BY99"/>
      <c r="BZ99"/>
      <c r="CA99"/>
      <c r="CB99"/>
      <c r="CC99"/>
      <c r="CD99"/>
      <c r="CE99"/>
      <c r="CF99"/>
      <c r="CG99"/>
      <c r="CH99"/>
      <c r="CI99"/>
      <c r="CJ99"/>
    </row>
    <row r="100">
      <c r="A100" t="s">
        <v>684</v>
      </c>
      <c r="B100">
        <v>2006</v>
      </c>
      <c r="C100" t="s">
        <v>688</v>
      </c>
      <c r="D100">
        <v>151</v>
      </c>
      <c r="E100" t="s">
        <v>110</v>
      </c>
      <c r="F100" t="s">
        <v>50</v>
      </c>
      <c r="G100" t="s">
        <v>206</v>
      </c>
      <c r="H100">
        <v>35.554115107781051</v>
      </c>
      <c r="I100">
        <v>36.396485856146207</v>
      </c>
      <c r="J100">
        <v>33.316538209434867</v>
      </c>
      <c r="K100">
        <v>38.399330813854313</v>
      </c>
      <c r="L100">
        <v>29.66162407505254</v>
      </c>
      <c r="M100">
        <v>42.664424456007012</v>
      </c>
      <c r="N100">
        <v>48.947749928778137</v>
      </c>
      <c r="O100">
        <v>42.831917250540123</v>
      </c>
      <c r="P100">
        <v>31.464030320230471</v>
      </c>
      <c r="Q100">
        <v>25.663004267361671</v>
      </c>
      <c r="R100">
        <v>30.193044019355579</v>
      </c>
      <c r="S100">
        <v>37.688356981461013</v>
      </c>
      <c r="T100">
        <v>29.823479650361879</v>
      </c>
      <c r="U100">
        <v>34.527431005371497</v>
      </c>
      <c r="V100">
        <v>28.16913002319134</v>
      </c>
      <c r="W100" t="s">
        <v>677</v>
      </c>
      <c r="X100" t="s">
        <v>265</v>
      </c>
      <c r="Y100" t="s">
        <v>266</v>
      </c>
      <c r="Z100" t="s">
        <v>267</v>
      </c>
      <c r="AA100" t="s">
        <v>678</v>
      </c>
      <c r="AB100" t="s">
        <v>679</v>
      </c>
      <c r="AC100" t="s">
        <v>268</v>
      </c>
      <c r="AD100" t="s">
        <v>269</v>
      </c>
      <c r="AE100" t="s">
        <v>270</v>
      </c>
      <c r="AF100" t="s">
        <v>680</v>
      </c>
      <c r="AG100" t="s">
        <v>271</v>
      </c>
      <c r="AH100" t="s">
        <v>272</v>
      </c>
      <c r="AI100" t="s">
        <v>273</v>
      </c>
      <c r="AJ100" t="s">
        <v>274</v>
      </c>
      <c r="AK100" t="s">
        <v>275</v>
      </c>
      <c r="AL100" t="s">
        <v>276</v>
      </c>
      <c r="AM100" t="s">
        <v>681</v>
      </c>
      <c r="AN100">
        <v>37.832747502761528</v>
      </c>
      <c r="AO100">
        <v>48.048222058606306</v>
      </c>
      <c r="AP100">
        <v>16.25846620193667</v>
      </c>
      <c r="AQ100">
        <v>25.89710995384867</v>
      </c>
      <c r="AR100">
        <v>25.438389290432891</v>
      </c>
      <c r="AS100">
        <v>39.467147769318721</v>
      </c>
      <c r="AT100">
        <v>35.558021642643453</v>
      </c>
      <c r="AU100">
        <v>28.206538426745681</v>
      </c>
      <c r="AV100">
        <v>18.084386824105302</v>
      </c>
      <c r="AW100">
        <v>45.791500107579772</v>
      </c>
      <c r="AX100">
        <v>35.005625252399717</v>
      </c>
      <c r="AY100">
        <v>38.682629947215808</v>
      </c>
      <c r="AZ100">
        <v>31.470732257780501</v>
      </c>
      <c r="BA100">
        <v>23.798199427318661</v>
      </c>
      <c r="BB100">
        <v>18.858969111560931</v>
      </c>
      <c r="BC100">
        <v>34.029276042732462</v>
      </c>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row>
    <row r="101">
      <c r="A101" t="s">
        <v>684</v>
      </c>
      <c r="B101">
        <v>2006</v>
      </c>
      <c r="C101" t="s">
        <v>688</v>
      </c>
      <c r="D101">
        <v>152</v>
      </c>
      <c r="E101" t="s">
        <v>110</v>
      </c>
      <c r="F101" t="s">
        <v>49</v>
      </c>
      <c r="G101" t="s">
        <v>206</v>
      </c>
      <c r="H101">
        <v>63.902711828801309</v>
      </c>
      <c r="I101">
        <v>63.27909724645918</v>
      </c>
      <c r="J101">
        <v>66.246867083101918</v>
      </c>
      <c r="K101">
        <v>61.463512413064478</v>
      </c>
      <c r="L101">
        <v>70.275129370576252</v>
      </c>
      <c r="M101">
        <v>57.202483227605292</v>
      </c>
      <c r="N101">
        <v>50.691399198865703</v>
      </c>
      <c r="O101">
        <v>57.168082749459991</v>
      </c>
      <c r="P101">
        <v>68.535969679769437</v>
      </c>
      <c r="Q101">
        <v>74.229372084275866</v>
      </c>
      <c r="R101">
        <v>68.913968264907922</v>
      </c>
      <c r="S101">
        <v>61.878917235826933</v>
      </c>
      <c r="T101">
        <v>69.494195557310931</v>
      </c>
      <c r="U101">
        <v>65.397492911080576</v>
      </c>
      <c r="V101">
        <v>71.76995149080085</v>
      </c>
      <c r="W101" t="s">
        <v>677</v>
      </c>
      <c r="X101" t="s">
        <v>265</v>
      </c>
      <c r="Y101" t="s">
        <v>266</v>
      </c>
      <c r="Z101" t="s">
        <v>267</v>
      </c>
      <c r="AA101" t="s">
        <v>678</v>
      </c>
      <c r="AB101" t="s">
        <v>679</v>
      </c>
      <c r="AC101" t="s">
        <v>268</v>
      </c>
      <c r="AD101" t="s">
        <v>269</v>
      </c>
      <c r="AE101" t="s">
        <v>270</v>
      </c>
      <c r="AF101" t="s">
        <v>680</v>
      </c>
      <c r="AG101" t="s">
        <v>271</v>
      </c>
      <c r="AH101" t="s">
        <v>272</v>
      </c>
      <c r="AI101" t="s">
        <v>273</v>
      </c>
      <c r="AJ101" t="s">
        <v>274</v>
      </c>
      <c r="AK101" t="s">
        <v>275</v>
      </c>
      <c r="AL101" t="s">
        <v>276</v>
      </c>
      <c r="AM101" t="s">
        <v>681</v>
      </c>
      <c r="AN101">
        <v>61.708015585982473</v>
      </c>
      <c r="AO101">
        <v>51.780386238939663</v>
      </c>
      <c r="AP101">
        <v>82.900585627347695</v>
      </c>
      <c r="AQ101">
        <v>73.980296317026699</v>
      </c>
      <c r="AR101">
        <v>74.273157051370845</v>
      </c>
      <c r="AS101">
        <v>60.159968168844827</v>
      </c>
      <c r="AT101">
        <v>64.44197835735649</v>
      </c>
      <c r="AU101">
        <v>71.087372932431052</v>
      </c>
      <c r="AV101">
        <v>80.438718812956679</v>
      </c>
      <c r="AW101">
        <v>54.208499892420427</v>
      </c>
      <c r="AX101">
        <v>64.905125931664983</v>
      </c>
      <c r="AY101">
        <v>61.02953035408126</v>
      </c>
      <c r="AZ101">
        <v>68.529267742219417</v>
      </c>
      <c r="BA101">
        <v>75.970857281808748</v>
      </c>
      <c r="BB101">
        <v>81.141030888439005</v>
      </c>
      <c r="BC101">
        <v>65.970723957267481</v>
      </c>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row>
    <row r="102">
      <c r="A102" t="s">
        <v>684</v>
      </c>
      <c r="B102">
        <v>2006</v>
      </c>
      <c r="C102" t="s">
        <v>688</v>
      </c>
      <c r="D102">
        <v>153</v>
      </c>
      <c r="E102" t="s">
        <v>293</v>
      </c>
      <c r="F102" t="s">
        <v>294</v>
      </c>
      <c r="G102" t="s">
        <v>206</v>
      </c>
      <c r="H102">
        <v>0</v>
      </c>
      <c r="I102">
        <v>0</v>
      </c>
      <c r="J102">
        <v>0</v>
      </c>
      <c r="K102">
        <v>0.1724826424809619</v>
      </c>
      <c r="L102">
        <v>0.48091405889702532</v>
      </c>
      <c r="M102">
        <v>0</v>
      </c>
      <c r="N102">
        <v>0.53835951811724814</v>
      </c>
      <c r="O102">
        <v>0.67127524834711993</v>
      </c>
      <c r="P102">
        <v>0</v>
      </c>
      <c r="Q102">
        <v>0.83580839361491555</v>
      </c>
      <c r="R102">
        <v>0</v>
      </c>
      <c r="S102">
        <v>0</v>
      </c>
      <c r="T102">
        <v>0</v>
      </c>
      <c r="U102">
        <v>0</v>
      </c>
      <c r="V102">
        <v>0</v>
      </c>
      <c r="W102" t="s">
        <v>677</v>
      </c>
      <c r="X102" t="s">
        <v>265</v>
      </c>
      <c r="Y102" t="s">
        <v>266</v>
      </c>
      <c r="Z102" t="s">
        <v>267</v>
      </c>
      <c r="AA102" t="s">
        <v>678</v>
      </c>
      <c r="AB102" t="s">
        <v>679</v>
      </c>
      <c r="AC102" t="s">
        <v>268</v>
      </c>
      <c r="AD102" t="s">
        <v>269</v>
      </c>
      <c r="AE102" t="s">
        <v>270</v>
      </c>
      <c r="AF102" t="s">
        <v>680</v>
      </c>
      <c r="AG102" t="s">
        <v>271</v>
      </c>
      <c r="AH102" t="s">
        <v>272</v>
      </c>
      <c r="AI102" t="s">
        <v>273</v>
      </c>
      <c r="AJ102" t="s">
        <v>274</v>
      </c>
      <c r="AK102" t="s">
        <v>275</v>
      </c>
      <c r="AL102" t="s">
        <v>276</v>
      </c>
      <c r="AM102" t="s">
        <v>681</v>
      </c>
      <c r="AN102">
        <v>0</v>
      </c>
      <c r="AO102">
        <v>1.005463451817755</v>
      </c>
      <c r="AP102">
        <v>0</v>
      </c>
      <c r="AQ102">
        <v>0</v>
      </c>
      <c r="AR102">
        <v>0</v>
      </c>
      <c r="AS102">
        <v>0</v>
      </c>
      <c r="AT102">
        <v>0</v>
      </c>
      <c r="AU102">
        <v>0</v>
      </c>
      <c r="AV102">
        <v>0</v>
      </c>
      <c r="AW102">
        <v>0</v>
      </c>
      <c r="AX102">
        <v>0</v>
      </c>
      <c r="AY102">
        <v>0</v>
      </c>
      <c r="AZ102">
        <v>0</v>
      </c>
      <c r="BA102">
        <v>0</v>
      </c>
      <c r="BB102">
        <v>0</v>
      </c>
      <c r="BC102">
        <v>0</v>
      </c>
      <c r="BD102"/>
      <c r="BE102">
        <v>0</v>
      </c>
      <c r="BF102">
        <v>0</v>
      </c>
      <c r="BG102">
        <v>0</v>
      </c>
      <c r="BH102">
        <v>13.580633167</v>
      </c>
      <c r="BI102">
        <v>37.856162581000007</v>
      </c>
      <c r="BJ102">
        <v>0</v>
      </c>
      <c r="BK102">
        <v>13.580633167</v>
      </c>
      <c r="BL102">
        <v>16.887013150000001</v>
      </c>
      <c r="BM102">
        <v>0</v>
      </c>
      <c r="BN102">
        <v>20.969149431000002</v>
      </c>
      <c r="BO102">
        <v>0</v>
      </c>
      <c r="BP102">
        <v>0</v>
      </c>
      <c r="BQ102">
        <v>0</v>
      </c>
      <c r="BR102">
        <v>0</v>
      </c>
      <c r="BS102">
        <v>0</v>
      </c>
      <c r="BT102">
        <v>0</v>
      </c>
      <c r="BU102">
        <v>51.436795748000002</v>
      </c>
      <c r="BV102">
        <v>0</v>
      </c>
      <c r="BW102">
        <v>0</v>
      </c>
      <c r="BX102">
        <v>0</v>
      </c>
      <c r="BY102">
        <v>0</v>
      </c>
      <c r="BZ102">
        <v>0</v>
      </c>
      <c r="CA102">
        <v>0</v>
      </c>
      <c r="CB102">
        <v>0</v>
      </c>
      <c r="CC102">
        <v>0</v>
      </c>
      <c r="CD102">
        <v>0</v>
      </c>
      <c r="CE102">
        <v>0</v>
      </c>
      <c r="CF102">
        <v>0</v>
      </c>
      <c r="CG102">
        <v>0</v>
      </c>
      <c r="CH102">
        <v>0</v>
      </c>
      <c r="CI102">
        <v>0</v>
      </c>
      <c r="CJ102"/>
    </row>
    <row r="103">
      <c r="A103" t="s">
        <v>684</v>
      </c>
      <c r="B103">
        <v>2006</v>
      </c>
      <c r="C103" t="s">
        <v>688</v>
      </c>
      <c r="D103">
        <v>154</v>
      </c>
      <c r="E103" t="s">
        <v>293</v>
      </c>
      <c r="F103" t="s">
        <v>295</v>
      </c>
      <c r="G103" t="s">
        <v>206</v>
      </c>
      <c r="H103">
        <v>0.53350593744098296</v>
      </c>
      <c r="I103">
        <v>0.018841501968629701</v>
      </c>
      <c r="J103">
        <v>0.072415183767976093</v>
      </c>
      <c r="K103">
        <v>0.1711732173306407</v>
      </c>
      <c r="L103">
        <v>3.3628066185874199</v>
      </c>
      <c r="M103">
        <v>1.324491680998934</v>
      </c>
      <c r="N103">
        <v>0.53499785625672069</v>
      </c>
      <c r="O103">
        <v>0.65347577228337617</v>
      </c>
      <c r="P103">
        <v>0.9120963090865466</v>
      </c>
      <c r="Q103">
        <v>8.9882130846628012</v>
      </c>
      <c r="R103">
        <v>0.16238588973385179</v>
      </c>
      <c r="S103">
        <v>0.027630953590672899</v>
      </c>
      <c r="T103">
        <v>0</v>
      </c>
      <c r="U103">
        <v>0.088780330180387196</v>
      </c>
      <c r="V103">
        <v>0.0114600002016599</v>
      </c>
      <c r="W103" t="s">
        <v>677</v>
      </c>
      <c r="X103" t="s">
        <v>265</v>
      </c>
      <c r="Y103" t="s">
        <v>266</v>
      </c>
      <c r="Z103" t="s">
        <v>267</v>
      </c>
      <c r="AA103" t="s">
        <v>678</v>
      </c>
      <c r="AB103" t="s">
        <v>679</v>
      </c>
      <c r="AC103" t="s">
        <v>268</v>
      </c>
      <c r="AD103" t="s">
        <v>269</v>
      </c>
      <c r="AE103" t="s">
        <v>270</v>
      </c>
      <c r="AF103" t="s">
        <v>680</v>
      </c>
      <c r="AG103" t="s">
        <v>271</v>
      </c>
      <c r="AH103" t="s">
        <v>272</v>
      </c>
      <c r="AI103" t="s">
        <v>273</v>
      </c>
      <c r="AJ103" t="s">
        <v>274</v>
      </c>
      <c r="AK103" t="s">
        <v>275</v>
      </c>
      <c r="AL103" t="s">
        <v>276</v>
      </c>
      <c r="AM103" t="s">
        <v>681</v>
      </c>
      <c r="AN103">
        <v>5.8326262818803727</v>
      </c>
      <c r="AO103">
        <v>4.9491385997119561</v>
      </c>
      <c r="AP103">
        <v>0</v>
      </c>
      <c r="AQ103">
        <v>0</v>
      </c>
      <c r="AR103">
        <v>0.44103465584224938</v>
      </c>
      <c r="AS103">
        <v>0</v>
      </c>
      <c r="AT103">
        <v>0.31047907584442641</v>
      </c>
      <c r="AU103">
        <v>0.17554478606632759</v>
      </c>
      <c r="AV103">
        <v>0</v>
      </c>
      <c r="AW103">
        <v>0</v>
      </c>
      <c r="AX103">
        <v>0</v>
      </c>
      <c r="AY103">
        <v>0.18835709248011731</v>
      </c>
      <c r="AZ103">
        <v>0</v>
      </c>
      <c r="BA103">
        <v>0</v>
      </c>
      <c r="BB103">
        <v>0.14726001950497211</v>
      </c>
      <c r="BC103">
        <v>0.23774866184317869</v>
      </c>
      <c r="BD103"/>
      <c r="BE103">
        <v>42.048295062000008</v>
      </c>
      <c r="BF103">
        <v>1.478626523</v>
      </c>
      <c r="BG103">
        <v>5.7120306630000002</v>
      </c>
      <c r="BH103">
        <v>13.477533965999999</v>
      </c>
      <c r="BI103">
        <v>264.71040246500002</v>
      </c>
      <c r="BJ103">
        <v>33.352639953000008</v>
      </c>
      <c r="BK103">
        <v>13.495832034999999</v>
      </c>
      <c r="BL103">
        <v>16.439238579000001</v>
      </c>
      <c r="BM103">
        <v>23.100799780999999</v>
      </c>
      <c r="BN103">
        <v>225.50046724800001</v>
      </c>
      <c r="BO103">
        <v>8.6956551090000005</v>
      </c>
      <c r="BP103">
        <v>1.478626523</v>
      </c>
      <c r="BQ103">
        <v>0</v>
      </c>
      <c r="BR103">
        <v>4.7500779709999996</v>
      </c>
      <c r="BS103">
        <v>0.61355148000000004</v>
      </c>
      <c r="BT103">
        <v>45.984465022999998</v>
      </c>
      <c r="BU103">
        <v>253.18456958499999</v>
      </c>
      <c r="BV103">
        <v>0</v>
      </c>
      <c r="BW103">
        <v>0</v>
      </c>
      <c r="BX103">
        <v>1.9097413160000001</v>
      </c>
      <c r="BY103">
        <v>0</v>
      </c>
      <c r="BZ103">
        <v>3.39748216</v>
      </c>
      <c r="CA103">
        <v>1.8295245920000001</v>
      </c>
      <c r="CB103">
        <v>0</v>
      </c>
      <c r="CC103">
        <v>0</v>
      </c>
      <c r="CD103">
        <v>0</v>
      </c>
      <c r="CE103">
        <v>5.7844691360000002</v>
      </c>
      <c r="CF103">
        <v>0</v>
      </c>
      <c r="CG103">
        <v>0</v>
      </c>
      <c r="CH103">
        <v>4.1983943190000002</v>
      </c>
      <c r="CI103">
        <v>11.138242547999999</v>
      </c>
      <c r="CJ103"/>
    </row>
    <row r="104">
      <c r="A104" t="s">
        <v>684</v>
      </c>
      <c r="B104">
        <v>2006</v>
      </c>
      <c r="C104" t="s">
        <v>688</v>
      </c>
      <c r="D104">
        <v>155</v>
      </c>
      <c r="E104" t="s">
        <v>293</v>
      </c>
      <c r="F104" t="s">
        <v>296</v>
      </c>
      <c r="G104" t="s">
        <v>206</v>
      </c>
      <c r="H104">
        <v>0.028231613145989199</v>
      </c>
      <c r="I104">
        <v>0</v>
      </c>
      <c r="J104">
        <v>0</v>
      </c>
      <c r="K104">
        <v>0</v>
      </c>
      <c r="L104">
        <v>0.64717019426539601</v>
      </c>
      <c r="M104">
        <v>0.088361656309613901</v>
      </c>
      <c r="N104">
        <v>0</v>
      </c>
      <c r="O104">
        <v>0.17194714689911239</v>
      </c>
      <c r="P104">
        <v>0.67614759615894082</v>
      </c>
      <c r="Q104">
        <v>1.141337600990213</v>
      </c>
      <c r="R104">
        <v>0</v>
      </c>
      <c r="S104">
        <v>0</v>
      </c>
      <c r="T104">
        <v>0</v>
      </c>
      <c r="U104">
        <v>0</v>
      </c>
      <c r="V104">
        <v>0.016034369982965799</v>
      </c>
      <c r="W104" t="s">
        <v>677</v>
      </c>
      <c r="X104" t="s">
        <v>265</v>
      </c>
      <c r="Y104" t="s">
        <v>266</v>
      </c>
      <c r="Z104" t="s">
        <v>267</v>
      </c>
      <c r="AA104" t="s">
        <v>678</v>
      </c>
      <c r="AB104" t="s">
        <v>679</v>
      </c>
      <c r="AC104" t="s">
        <v>268</v>
      </c>
      <c r="AD104" t="s">
        <v>269</v>
      </c>
      <c r="AE104" t="s">
        <v>270</v>
      </c>
      <c r="AF104" t="s">
        <v>680</v>
      </c>
      <c r="AG104" t="s">
        <v>271</v>
      </c>
      <c r="AH104" t="s">
        <v>272</v>
      </c>
      <c r="AI104" t="s">
        <v>273</v>
      </c>
      <c r="AJ104" t="s">
        <v>274</v>
      </c>
      <c r="AK104" t="s">
        <v>275</v>
      </c>
      <c r="AL104" t="s">
        <v>276</v>
      </c>
      <c r="AM104" t="s">
        <v>681</v>
      </c>
      <c r="AN104">
        <v>0.84429254532023679</v>
      </c>
      <c r="AO104">
        <v>0.89241565315004101</v>
      </c>
      <c r="AP104">
        <v>0</v>
      </c>
      <c r="AQ104">
        <v>0</v>
      </c>
      <c r="AR104">
        <v>0.198251488324793</v>
      </c>
      <c r="AS104">
        <v>0</v>
      </c>
      <c r="AT104">
        <v>0</v>
      </c>
      <c r="AU104">
        <v>0</v>
      </c>
      <c r="AV104">
        <v>0</v>
      </c>
      <c r="AW104">
        <v>0</v>
      </c>
      <c r="AX104">
        <v>0</v>
      </c>
      <c r="AY104">
        <v>0</v>
      </c>
      <c r="AZ104">
        <v>0</v>
      </c>
      <c r="BA104">
        <v>0</v>
      </c>
      <c r="BB104">
        <v>0</v>
      </c>
      <c r="BC104">
        <v>0</v>
      </c>
      <c r="BD104"/>
      <c r="BE104">
        <v>2.225075892</v>
      </c>
      <c r="BF104">
        <v>0</v>
      </c>
      <c r="BG104">
        <v>0</v>
      </c>
      <c r="BH104">
        <v>0</v>
      </c>
      <c r="BI104">
        <v>50.943364283999998</v>
      </c>
      <c r="BJ104">
        <v>2.225075892</v>
      </c>
      <c r="BK104">
        <v>0</v>
      </c>
      <c r="BL104">
        <v>4.3256082180000002</v>
      </c>
      <c r="BM104">
        <v>17.124891401999999</v>
      </c>
      <c r="BN104">
        <v>28.634408184000002</v>
      </c>
      <c r="BO104">
        <v>0</v>
      </c>
      <c r="BP104">
        <v>0</v>
      </c>
      <c r="BQ104">
        <v>0</v>
      </c>
      <c r="BR104">
        <v>0</v>
      </c>
      <c r="BS104">
        <v>0.85845647999999997</v>
      </c>
      <c r="BT104">
        <v>6.6564081330000011</v>
      </c>
      <c r="BU104">
        <v>45.653575562999997</v>
      </c>
      <c r="BV104">
        <v>0</v>
      </c>
      <c r="BW104">
        <v>0</v>
      </c>
      <c r="BX104">
        <v>0.85845647999999997</v>
      </c>
      <c r="BY104">
        <v>0</v>
      </c>
      <c r="BZ104">
        <v>0</v>
      </c>
      <c r="CA104">
        <v>0</v>
      </c>
      <c r="CB104">
        <v>0</v>
      </c>
      <c r="CC104">
        <v>0</v>
      </c>
      <c r="CD104">
        <v>0</v>
      </c>
      <c r="CE104">
        <v>0</v>
      </c>
      <c r="CF104">
        <v>0</v>
      </c>
      <c r="CG104">
        <v>0</v>
      </c>
      <c r="CH104">
        <v>0</v>
      </c>
      <c r="CI104">
        <v>0</v>
      </c>
      <c r="CJ104"/>
    </row>
    <row r="105">
      <c r="A105" t="s">
        <v>684</v>
      </c>
      <c r="B105">
        <v>2006</v>
      </c>
      <c r="C105" t="s">
        <v>688</v>
      </c>
      <c r="D105">
        <v>156</v>
      </c>
      <c r="E105" t="s">
        <v>293</v>
      </c>
      <c r="F105" t="s">
        <v>297</v>
      </c>
      <c r="G105" t="s">
        <v>206</v>
      </c>
      <c r="H105">
        <v>0.12935285209544231</v>
      </c>
      <c r="I105">
        <v>0.017762269199958599</v>
      </c>
      <c r="J105">
        <v>0.067364975417243497</v>
      </c>
      <c r="K105">
        <v>0.081133024299769693</v>
      </c>
      <c r="L105">
        <v>0.023499943050299399</v>
      </c>
      <c r="M105">
        <v>0.28701560115418878</v>
      </c>
      <c r="N105">
        <v>0.058803875109555197</v>
      </c>
      <c r="O105">
        <v>0.17538631135497151</v>
      </c>
      <c r="P105">
        <v>0.045333458822196498</v>
      </c>
      <c r="Q105">
        <v>0</v>
      </c>
      <c r="R105">
        <v>0.055415783193421601</v>
      </c>
      <c r="S105">
        <v>0.026048264981541201</v>
      </c>
      <c r="T105">
        <v>0.050012596622806701</v>
      </c>
      <c r="U105">
        <v>0.021542969898904599</v>
      </c>
      <c r="V105">
        <v>0.050013759085215201</v>
      </c>
      <c r="W105" t="s">
        <v>677</v>
      </c>
      <c r="X105" t="s">
        <v>265</v>
      </c>
      <c r="Y105" t="s">
        <v>266</v>
      </c>
      <c r="Z105" t="s">
        <v>267</v>
      </c>
      <c r="AA105" t="s">
        <v>678</v>
      </c>
      <c r="AB105" t="s">
        <v>679</v>
      </c>
      <c r="AC105" t="s">
        <v>268</v>
      </c>
      <c r="AD105" t="s">
        <v>269</v>
      </c>
      <c r="AE105" t="s">
        <v>270</v>
      </c>
      <c r="AF105" t="s">
        <v>680</v>
      </c>
      <c r="AG105" t="s">
        <v>271</v>
      </c>
      <c r="AH105" t="s">
        <v>272</v>
      </c>
      <c r="AI105" t="s">
        <v>273</v>
      </c>
      <c r="AJ105" t="s">
        <v>274</v>
      </c>
      <c r="AK105" t="s">
        <v>275</v>
      </c>
      <c r="AL105" t="s">
        <v>276</v>
      </c>
      <c r="AM105" t="s">
        <v>681</v>
      </c>
      <c r="AN105">
        <v>0.18815102187759</v>
      </c>
      <c r="AO105">
        <v>0</v>
      </c>
      <c r="AP105">
        <v>0</v>
      </c>
      <c r="AQ105">
        <v>0</v>
      </c>
      <c r="AR105">
        <v>0</v>
      </c>
      <c r="AS105">
        <v>0</v>
      </c>
      <c r="AT105">
        <v>2.1619080269094502</v>
      </c>
      <c r="AU105">
        <v>0</v>
      </c>
      <c r="AV105">
        <v>0</v>
      </c>
      <c r="AW105">
        <v>0</v>
      </c>
      <c r="AX105">
        <v>0</v>
      </c>
      <c r="AY105">
        <v>0</v>
      </c>
      <c r="AZ105">
        <v>0</v>
      </c>
      <c r="BA105">
        <v>0</v>
      </c>
      <c r="BB105">
        <v>0</v>
      </c>
      <c r="BC105">
        <v>0</v>
      </c>
      <c r="BD105"/>
      <c r="BE105">
        <v>10.194951003</v>
      </c>
      <c r="BF105">
        <v>1.3939314599999999</v>
      </c>
      <c r="BG105">
        <v>5.3136757399999999</v>
      </c>
      <c r="BH105">
        <v>6.3881085360000007</v>
      </c>
      <c r="BI105">
        <v>1.8498474899999999</v>
      </c>
      <c r="BJ105">
        <v>7.2274731080000008</v>
      </c>
      <c r="BK105">
        <v>1.4833839280000001</v>
      </c>
      <c r="BL105">
        <v>4.4121259549999996</v>
      </c>
      <c r="BM105">
        <v>1.148167299</v>
      </c>
      <c r="BN105">
        <v>0</v>
      </c>
      <c r="BO105">
        <v>2.967477895</v>
      </c>
      <c r="BP105">
        <v>1.3939314599999999</v>
      </c>
      <c r="BQ105">
        <v>2.6776627720000001</v>
      </c>
      <c r="BR105">
        <v>1.1526290400000001</v>
      </c>
      <c r="BS105">
        <v>2.6776627720000001</v>
      </c>
      <c r="BT105">
        <v>1.4833839280000001</v>
      </c>
      <c r="BU105">
        <v>0</v>
      </c>
      <c r="BV105">
        <v>0</v>
      </c>
      <c r="BW105">
        <v>0</v>
      </c>
      <c r="BX105">
        <v>0</v>
      </c>
      <c r="BY105">
        <v>0</v>
      </c>
      <c r="BZ105">
        <v>23.657130300999999</v>
      </c>
      <c r="CA105">
        <v>0</v>
      </c>
      <c r="CB105">
        <v>0</v>
      </c>
      <c r="CC105">
        <v>0</v>
      </c>
      <c r="CD105">
        <v>0</v>
      </c>
      <c r="CE105">
        <v>0</v>
      </c>
      <c r="CF105">
        <v>0</v>
      </c>
      <c r="CG105">
        <v>0</v>
      </c>
      <c r="CH105">
        <v>0</v>
      </c>
      <c r="CI105">
        <v>0</v>
      </c>
      <c r="CJ105"/>
    </row>
    <row r="106">
      <c r="A106" t="s">
        <v>684</v>
      </c>
      <c r="B106">
        <v>2006</v>
      </c>
      <c r="C106" t="s">
        <v>688</v>
      </c>
      <c r="D106">
        <v>157</v>
      </c>
      <c r="E106" t="s">
        <v>293</v>
      </c>
      <c r="F106" t="s">
        <v>298</v>
      </c>
      <c r="G106" t="s">
        <v>206</v>
      </c>
      <c r="H106">
        <v>0.024706865820524199</v>
      </c>
      <c r="I106">
        <v>0.041806024876559898</v>
      </c>
      <c r="J106">
        <v>0.041593067772815302</v>
      </c>
      <c r="K106">
        <v>0</v>
      </c>
      <c r="L106">
        <v>0</v>
      </c>
      <c r="M106">
        <v>0.013247526406844901</v>
      </c>
      <c r="N106">
        <v>0</v>
      </c>
      <c r="O106">
        <v>0</v>
      </c>
      <c r="P106">
        <v>0</v>
      </c>
      <c r="Q106">
        <v>0</v>
      </c>
      <c r="R106">
        <v>0.030134471271710799</v>
      </c>
      <c r="S106">
        <v>0.061308293526599299</v>
      </c>
      <c r="T106">
        <v>0.0612781110880792</v>
      </c>
      <c r="U106">
        <v>0</v>
      </c>
      <c r="V106">
        <v>0</v>
      </c>
      <c r="W106" t="s">
        <v>677</v>
      </c>
      <c r="X106" t="s">
        <v>265</v>
      </c>
      <c r="Y106" t="s">
        <v>266</v>
      </c>
      <c r="Z106" t="s">
        <v>267</v>
      </c>
      <c r="AA106" t="s">
        <v>678</v>
      </c>
      <c r="AB106" t="s">
        <v>679</v>
      </c>
      <c r="AC106" t="s">
        <v>268</v>
      </c>
      <c r="AD106" t="s">
        <v>269</v>
      </c>
      <c r="AE106" t="s">
        <v>270</v>
      </c>
      <c r="AF106" t="s">
        <v>680</v>
      </c>
      <c r="AG106" t="s">
        <v>271</v>
      </c>
      <c r="AH106" t="s">
        <v>272</v>
      </c>
      <c r="AI106" t="s">
        <v>273</v>
      </c>
      <c r="AJ106" t="s">
        <v>274</v>
      </c>
      <c r="AK106" t="s">
        <v>275</v>
      </c>
      <c r="AL106" t="s">
        <v>276</v>
      </c>
      <c r="AM106" t="s">
        <v>681</v>
      </c>
      <c r="AN106">
        <v>0</v>
      </c>
      <c r="AO106">
        <v>0</v>
      </c>
      <c r="AP106">
        <v>0</v>
      </c>
      <c r="AQ106">
        <v>0</v>
      </c>
      <c r="AR106">
        <v>0</v>
      </c>
      <c r="AS106">
        <v>0</v>
      </c>
      <c r="AT106">
        <v>0.77758664668545507</v>
      </c>
      <c r="AU106">
        <v>0</v>
      </c>
      <c r="AV106">
        <v>0</v>
      </c>
      <c r="AW106">
        <v>0</v>
      </c>
      <c r="AX106">
        <v>0</v>
      </c>
      <c r="AY106">
        <v>0</v>
      </c>
      <c r="AZ106">
        <v>0</v>
      </c>
      <c r="BA106">
        <v>0</v>
      </c>
      <c r="BB106">
        <v>0</v>
      </c>
      <c r="BC106">
        <v>0</v>
      </c>
      <c r="BD106"/>
      <c r="BE106">
        <v>1.947272769</v>
      </c>
      <c r="BF106">
        <v>3.2808157919999998</v>
      </c>
      <c r="BG106">
        <v>3.2808157919999998</v>
      </c>
      <c r="BH106">
        <v>0</v>
      </c>
      <c r="BI106">
        <v>0</v>
      </c>
      <c r="BJ106">
        <v>0.33359211300000002</v>
      </c>
      <c r="BK106">
        <v>0</v>
      </c>
      <c r="BL106">
        <v>0</v>
      </c>
      <c r="BM106">
        <v>0</v>
      </c>
      <c r="BN106">
        <v>0</v>
      </c>
      <c r="BO106">
        <v>1.6136806560000001</v>
      </c>
      <c r="BP106">
        <v>3.2808157919999998</v>
      </c>
      <c r="BQ106">
        <v>3.2808157919999998</v>
      </c>
      <c r="BR106">
        <v>0</v>
      </c>
      <c r="BS106">
        <v>0</v>
      </c>
      <c r="BT106">
        <v>0</v>
      </c>
      <c r="BU106">
        <v>0</v>
      </c>
      <c r="BV106">
        <v>0</v>
      </c>
      <c r="BW106">
        <v>0</v>
      </c>
      <c r="BX106">
        <v>0</v>
      </c>
      <c r="BY106">
        <v>0</v>
      </c>
      <c r="BZ106">
        <v>8.5089043530000001</v>
      </c>
      <c r="CA106">
        <v>0</v>
      </c>
      <c r="CB106">
        <v>0</v>
      </c>
      <c r="CC106">
        <v>0</v>
      </c>
      <c r="CD106">
        <v>0</v>
      </c>
      <c r="CE106">
        <v>0</v>
      </c>
      <c r="CF106">
        <v>0</v>
      </c>
      <c r="CG106">
        <v>0</v>
      </c>
      <c r="CH106">
        <v>0</v>
      </c>
      <c r="CI106">
        <v>0</v>
      </c>
      <c r="CJ106"/>
    </row>
    <row r="107">
      <c r="A107" t="s">
        <v>684</v>
      </c>
      <c r="B107">
        <v>2006</v>
      </c>
      <c r="C107" t="s">
        <v>688</v>
      </c>
      <c r="D107">
        <v>158</v>
      </c>
      <c r="E107" t="s">
        <v>293</v>
      </c>
      <c r="F107" t="s">
        <v>299</v>
      </c>
      <c r="G107" t="s">
        <v>206</v>
      </c>
      <c r="H107">
        <v>1.4046610562475901</v>
      </c>
      <c r="I107">
        <v>0.91606824500099038</v>
      </c>
      <c r="J107">
        <v>2.7092779082753888</v>
      </c>
      <c r="K107">
        <v>1.914569820049856</v>
      </c>
      <c r="L107">
        <v>8.4039209854111849</v>
      </c>
      <c r="M107">
        <v>3.0334831301089529</v>
      </c>
      <c r="N107">
        <v>3.3095213609236871</v>
      </c>
      <c r="O107">
        <v>2.5709947461691578</v>
      </c>
      <c r="P107">
        <v>8.310510396369196</v>
      </c>
      <c r="Q107">
        <v>14.214803381393841</v>
      </c>
      <c r="R107">
        <v>0.65107039550993817</v>
      </c>
      <c r="S107">
        <v>0.8969158788542434</v>
      </c>
      <c r="T107">
        <v>1.6320275460275231</v>
      </c>
      <c r="U107">
        <v>2.7063803723424269</v>
      </c>
      <c r="V107">
        <v>1.902943638204849</v>
      </c>
      <c r="W107" t="s">
        <v>677</v>
      </c>
      <c r="X107" t="s">
        <v>265</v>
      </c>
      <c r="Y107" t="s">
        <v>266</v>
      </c>
      <c r="Z107" t="s">
        <v>267</v>
      </c>
      <c r="AA107" t="s">
        <v>678</v>
      </c>
      <c r="AB107" t="s">
        <v>679</v>
      </c>
      <c r="AC107" t="s">
        <v>268</v>
      </c>
      <c r="AD107" t="s">
        <v>269</v>
      </c>
      <c r="AE107" t="s">
        <v>270</v>
      </c>
      <c r="AF107" t="s">
        <v>680</v>
      </c>
      <c r="AG107" t="s">
        <v>271</v>
      </c>
      <c r="AH107" t="s">
        <v>272</v>
      </c>
      <c r="AI107" t="s">
        <v>273</v>
      </c>
      <c r="AJ107" t="s">
        <v>274</v>
      </c>
      <c r="AK107" t="s">
        <v>275</v>
      </c>
      <c r="AL107" t="s">
        <v>276</v>
      </c>
      <c r="AM107" t="s">
        <v>681</v>
      </c>
      <c r="AN107">
        <v>3.84377469963525</v>
      </c>
      <c r="AO107">
        <v>10.528835660936711</v>
      </c>
      <c r="AP107">
        <v>0.50499623075254663</v>
      </c>
      <c r="AQ107">
        <v>18.642335417697488</v>
      </c>
      <c r="AR107">
        <v>16.549277499327388</v>
      </c>
      <c r="AS107">
        <v>3.2375715804854202</v>
      </c>
      <c r="AT107">
        <v>1.8623289688409039</v>
      </c>
      <c r="AU107">
        <v>9.6818516094208498</v>
      </c>
      <c r="AV107">
        <v>1.9182041091202411</v>
      </c>
      <c r="AW107">
        <v>0</v>
      </c>
      <c r="AX107">
        <v>2.450705267755442</v>
      </c>
      <c r="AY107">
        <v>1.5089986653515901</v>
      </c>
      <c r="AZ107">
        <v>0.88049912467174574</v>
      </c>
      <c r="BA107">
        <v>0.82847677714816692</v>
      </c>
      <c r="BB107">
        <v>0</v>
      </c>
      <c r="BC107">
        <v>0.50405050242341598</v>
      </c>
      <c r="BD107"/>
      <c r="BE107">
        <v>110.708425924</v>
      </c>
      <c r="BF107">
        <v>71.890383589999999</v>
      </c>
      <c r="BG107">
        <v>213.70488454799991</v>
      </c>
      <c r="BH107">
        <v>150.74601145199989</v>
      </c>
      <c r="BI107">
        <v>661.53233255700002</v>
      </c>
      <c r="BJ107">
        <v>76.387547081999998</v>
      </c>
      <c r="BK107">
        <v>83.485838085000012</v>
      </c>
      <c r="BL107">
        <v>64.677525641000003</v>
      </c>
      <c r="BM107">
        <v>210.48154107400001</v>
      </c>
      <c r="BN107">
        <v>356.62759373300003</v>
      </c>
      <c r="BO107">
        <v>34.864381506999997</v>
      </c>
      <c r="BP107">
        <v>47.997026343000002</v>
      </c>
      <c r="BQ107">
        <v>87.378374608999991</v>
      </c>
      <c r="BR107">
        <v>144.80141898199989</v>
      </c>
      <c r="BS107">
        <v>101.880791015</v>
      </c>
      <c r="BT107">
        <v>30.304345708</v>
      </c>
      <c r="BU107">
        <v>538.62680774399996</v>
      </c>
      <c r="BV107">
        <v>9.1748170479999995</v>
      </c>
      <c r="BW107">
        <v>97.526302787999995</v>
      </c>
      <c r="BX107">
        <v>71.66067013499999</v>
      </c>
      <c r="BY107">
        <v>109.651545293</v>
      </c>
      <c r="BZ107">
        <v>20.378923863000001</v>
      </c>
      <c r="CA107">
        <v>100.9040827269999</v>
      </c>
      <c r="CB107">
        <v>56.480140775000002</v>
      </c>
      <c r="CC107">
        <v>0</v>
      </c>
      <c r="CD107">
        <v>66.643805071000003</v>
      </c>
      <c r="CE107">
        <v>46.341531879999998</v>
      </c>
      <c r="CF107">
        <v>25.873208080000001</v>
      </c>
      <c r="CG107">
        <v>11.401689338000001</v>
      </c>
      <c r="CH107">
        <v>0</v>
      </c>
      <c r="CI107">
        <v>23.614167621</v>
      </c>
      <c r="CJ107"/>
    </row>
    <row r="108">
      <c r="A108" t="s">
        <v>684</v>
      </c>
      <c r="B108">
        <v>2006</v>
      </c>
      <c r="C108" t="s">
        <v>688</v>
      </c>
      <c r="D108">
        <v>159</v>
      </c>
      <c r="E108" t="s">
        <v>293</v>
      </c>
      <c r="F108" t="s">
        <v>300</v>
      </c>
      <c r="G108" t="s">
        <v>206</v>
      </c>
      <c r="H108">
        <v>34.950100965685998</v>
      </c>
      <c r="I108">
        <v>31.25181474037101</v>
      </c>
      <c r="J108">
        <v>40.941871456868967</v>
      </c>
      <c r="K108">
        <v>56.005494708119677</v>
      </c>
      <c r="L108">
        <v>59.094605805404598</v>
      </c>
      <c r="M108">
        <v>47.19451145070159</v>
      </c>
      <c r="N108">
        <v>54.875941601946842</v>
      </c>
      <c r="O108">
        <v>59.260020996160613</v>
      </c>
      <c r="P108">
        <v>59.813973100568333</v>
      </c>
      <c r="Q108">
        <v>53.16791630717271</v>
      </c>
      <c r="R108">
        <v>28.387184194865689</v>
      </c>
      <c r="S108">
        <v>29.900423798885679</v>
      </c>
      <c r="T108">
        <v>33.970350242267202</v>
      </c>
      <c r="U108">
        <v>44.983964344673751</v>
      </c>
      <c r="V108">
        <v>60.51579198068238</v>
      </c>
      <c r="W108" t="s">
        <v>677</v>
      </c>
      <c r="X108" t="s">
        <v>265</v>
      </c>
      <c r="Y108" t="s">
        <v>266</v>
      </c>
      <c r="Z108" t="s">
        <v>267</v>
      </c>
      <c r="AA108" t="s">
        <v>678</v>
      </c>
      <c r="AB108" t="s">
        <v>679</v>
      </c>
      <c r="AC108" t="s">
        <v>268</v>
      </c>
      <c r="AD108" t="s">
        <v>269</v>
      </c>
      <c r="AE108" t="s">
        <v>270</v>
      </c>
      <c r="AF108" t="s">
        <v>680</v>
      </c>
      <c r="AG108" t="s">
        <v>271</v>
      </c>
      <c r="AH108" t="s">
        <v>272</v>
      </c>
      <c r="AI108" t="s">
        <v>273</v>
      </c>
      <c r="AJ108" t="s">
        <v>274</v>
      </c>
      <c r="AK108" t="s">
        <v>275</v>
      </c>
      <c r="AL108" t="s">
        <v>276</v>
      </c>
      <c r="AM108" t="s">
        <v>681</v>
      </c>
      <c r="AN108">
        <v>37.651089899599228</v>
      </c>
      <c r="AO108">
        <v>49.889963334847799</v>
      </c>
      <c r="AP108">
        <v>64.901737376357858</v>
      </c>
      <c r="AQ108">
        <v>40.931534157677483</v>
      </c>
      <c r="AR108">
        <v>40.217524603224987</v>
      </c>
      <c r="AS108">
        <v>23.43747968540622</v>
      </c>
      <c r="AT108">
        <v>20.299192425451171</v>
      </c>
      <c r="AU108">
        <v>26.50156472759846</v>
      </c>
      <c r="AV108">
        <v>45.908737934100962</v>
      </c>
      <c r="AW108">
        <v>59.799067901590973</v>
      </c>
      <c r="AX108">
        <v>55.356158191422352</v>
      </c>
      <c r="AY108">
        <v>23.930530774754249</v>
      </c>
      <c r="AZ108">
        <v>36.955856639291717</v>
      </c>
      <c r="BA108">
        <v>75.864774797108197</v>
      </c>
      <c r="BB108">
        <v>55.399522360507497</v>
      </c>
      <c r="BC108">
        <v>37.379100153145053</v>
      </c>
      <c r="BD108"/>
      <c r="BE108">
        <v>2754.5938193319998</v>
      </c>
      <c r="BF108">
        <v>2452.551937947002</v>
      </c>
      <c r="BG108">
        <v>3229.450137302003</v>
      </c>
      <c r="BH108">
        <v>4409.6615637790028</v>
      </c>
      <c r="BI108">
        <v>4651.7563037359996</v>
      </c>
      <c r="BJ108">
        <v>1188.426904264001</v>
      </c>
      <c r="BK108">
        <v>1384.298052714001</v>
      </c>
      <c r="BL108">
        <v>1490.78154795</v>
      </c>
      <c r="BM108">
        <v>1514.9174521780001</v>
      </c>
      <c r="BN108">
        <v>1333.9013947420001</v>
      </c>
      <c r="BO108">
        <v>1520.114608965001</v>
      </c>
      <c r="BP108">
        <v>1600.0736106660031</v>
      </c>
      <c r="BQ108">
        <v>1818.7646380680019</v>
      </c>
      <c r="BR108">
        <v>2406.8094548390009</v>
      </c>
      <c r="BS108">
        <v>3239.9260977100021</v>
      </c>
      <c r="BT108">
        <v>296.84144721299998</v>
      </c>
      <c r="BU108">
        <v>2552.2358364100019</v>
      </c>
      <c r="BV108">
        <v>1179.140615838</v>
      </c>
      <c r="BW108">
        <v>214.13096076199969</v>
      </c>
      <c r="BX108">
        <v>174.14746742600011</v>
      </c>
      <c r="BY108">
        <v>793.79121090900037</v>
      </c>
      <c r="BZ108">
        <v>222.128154499</v>
      </c>
      <c r="CA108">
        <v>276.19882926799988</v>
      </c>
      <c r="CB108">
        <v>1351.749779386</v>
      </c>
      <c r="CC108">
        <v>2736.7831756059959</v>
      </c>
      <c r="CD108">
        <v>1505.3401420920011</v>
      </c>
      <c r="CE108">
        <v>734.90950009899984</v>
      </c>
      <c r="CF108">
        <v>1085.9369893860001</v>
      </c>
      <c r="CG108">
        <v>1044.0686061369991</v>
      </c>
      <c r="CH108">
        <v>1579.444582009002</v>
      </c>
      <c r="CI108">
        <v>1751.1664650560001</v>
      </c>
      <c r="CJ108"/>
    </row>
    <row r="109">
      <c r="A109" t="s">
        <v>684</v>
      </c>
      <c r="B109">
        <v>2006</v>
      </c>
      <c r="C109" t="s">
        <v>688</v>
      </c>
      <c r="D109">
        <v>160</v>
      </c>
      <c r="E109" t="s">
        <v>293</v>
      </c>
      <c r="F109" t="s">
        <v>301</v>
      </c>
      <c r="G109" t="s">
        <v>206</v>
      </c>
      <c r="H109">
        <v>21.570671729061509</v>
      </c>
      <c r="I109">
        <v>24.512825905430301</v>
      </c>
      <c r="J109">
        <v>23.97290610330694</v>
      </c>
      <c r="K109">
        <v>26.95690710851046</v>
      </c>
      <c r="L109">
        <v>25.30062412051954</v>
      </c>
      <c r="M109">
        <v>29.754872659560551</v>
      </c>
      <c r="N109">
        <v>35.401990732065883</v>
      </c>
      <c r="O109">
        <v>32.963574973515833</v>
      </c>
      <c r="P109">
        <v>28.111196497299009</v>
      </c>
      <c r="Q109">
        <v>21.153775638461209</v>
      </c>
      <c r="R109">
        <v>17.263650332801198</v>
      </c>
      <c r="S109">
        <v>22.70958939531771</v>
      </c>
      <c r="T109">
        <v>25.673441182788199</v>
      </c>
      <c r="U109">
        <v>22.622913614717248</v>
      </c>
      <c r="V109">
        <v>22.22463072544204</v>
      </c>
      <c r="W109" t="s">
        <v>677</v>
      </c>
      <c r="X109" t="s">
        <v>265</v>
      </c>
      <c r="Y109" t="s">
        <v>266</v>
      </c>
      <c r="Z109" t="s">
        <v>267</v>
      </c>
      <c r="AA109" t="s">
        <v>678</v>
      </c>
      <c r="AB109" t="s">
        <v>679</v>
      </c>
      <c r="AC109" t="s">
        <v>268</v>
      </c>
      <c r="AD109" t="s">
        <v>269</v>
      </c>
      <c r="AE109" t="s">
        <v>270</v>
      </c>
      <c r="AF109" t="s">
        <v>680</v>
      </c>
      <c r="AG109" t="s">
        <v>271</v>
      </c>
      <c r="AH109" t="s">
        <v>272</v>
      </c>
      <c r="AI109" t="s">
        <v>273</v>
      </c>
      <c r="AJ109" t="s">
        <v>274</v>
      </c>
      <c r="AK109" t="s">
        <v>275</v>
      </c>
      <c r="AL109" t="s">
        <v>276</v>
      </c>
      <c r="AM109" t="s">
        <v>681</v>
      </c>
      <c r="AN109">
        <v>30.41388874786356</v>
      </c>
      <c r="AO109">
        <v>31.32396025382846</v>
      </c>
      <c r="AP109">
        <v>20.7308454939885</v>
      </c>
      <c r="AQ109">
        <v>27.336325207177701</v>
      </c>
      <c r="AR109">
        <v>22.837471875044528</v>
      </c>
      <c r="AS109">
        <v>14.00303661538087</v>
      </c>
      <c r="AT109">
        <v>40.618751983405943</v>
      </c>
      <c r="AU109">
        <v>28.197160215850779</v>
      </c>
      <c r="AV109">
        <v>19.73381328045798</v>
      </c>
      <c r="AW109">
        <v>3.568193042224344</v>
      </c>
      <c r="AX109">
        <v>20.302278127085859</v>
      </c>
      <c r="AY109">
        <v>51.845715593768013</v>
      </c>
      <c r="AZ109">
        <v>26.655409861754279</v>
      </c>
      <c r="BA109">
        <v>11.240961637916341</v>
      </c>
      <c r="BB109">
        <v>15.18144899396431</v>
      </c>
      <c r="BC109">
        <v>36.202023882377631</v>
      </c>
      <c r="BD109"/>
      <c r="BE109">
        <v>1700.093487055999</v>
      </c>
      <c r="BF109">
        <v>1923.6956054670011</v>
      </c>
      <c r="BG109">
        <v>1890.9566698339991</v>
      </c>
      <c r="BH109">
        <v>2122.4852628170011</v>
      </c>
      <c r="BI109">
        <v>1991.5918912909999</v>
      </c>
      <c r="BJ109">
        <v>749.27126300500004</v>
      </c>
      <c r="BK109">
        <v>893.04903755600014</v>
      </c>
      <c r="BL109">
        <v>829.25197289699975</v>
      </c>
      <c r="BM109">
        <v>711.97648254800015</v>
      </c>
      <c r="BN109">
        <v>530.71575468900005</v>
      </c>
      <c r="BO109">
        <v>924.45685682699911</v>
      </c>
      <c r="BP109">
        <v>1215.267547541001</v>
      </c>
      <c r="BQ109">
        <v>1374.5500599129989</v>
      </c>
      <c r="BR109">
        <v>1210.4100467159999</v>
      </c>
      <c r="BS109">
        <v>1189.8738947730001</v>
      </c>
      <c r="BT109">
        <v>239.78330442399999</v>
      </c>
      <c r="BU109">
        <v>1602.4492413739999</v>
      </c>
      <c r="BV109">
        <v>376.63986991400043</v>
      </c>
      <c r="BW109">
        <v>143.0084090609999</v>
      </c>
      <c r="BX109">
        <v>98.889425161999952</v>
      </c>
      <c r="BY109">
        <v>474.26120643200011</v>
      </c>
      <c r="BZ109">
        <v>444.47918060099983</v>
      </c>
      <c r="CA109">
        <v>293.87029484300001</v>
      </c>
      <c r="CB109">
        <v>581.04794313000036</v>
      </c>
      <c r="CC109">
        <v>163.30305852500001</v>
      </c>
      <c r="CD109">
        <v>552.09456796000006</v>
      </c>
      <c r="CE109">
        <v>1592.1882087749991</v>
      </c>
      <c r="CF109">
        <v>783.26138719099959</v>
      </c>
      <c r="CG109">
        <v>154.700718223</v>
      </c>
      <c r="CH109">
        <v>432.82426163400032</v>
      </c>
      <c r="CI109">
        <v>1696.021839216</v>
      </c>
      <c r="CJ109"/>
    </row>
    <row r="110">
      <c r="A110" t="s">
        <v>684</v>
      </c>
      <c r="B110">
        <v>2006</v>
      </c>
      <c r="C110" t="s">
        <v>688</v>
      </c>
      <c r="D110">
        <v>161</v>
      </c>
      <c r="E110" t="s">
        <v>293</v>
      </c>
      <c r="F110" t="s">
        <v>302</v>
      </c>
      <c r="G110" t="s">
        <v>206</v>
      </c>
      <c r="H110">
        <v>0</v>
      </c>
      <c r="I110">
        <v>0</v>
      </c>
      <c r="J110">
        <v>0.026941243891795998</v>
      </c>
      <c r="K110">
        <v>0.11856349563166831</v>
      </c>
      <c r="L110">
        <v>0</v>
      </c>
      <c r="M110">
        <v>0</v>
      </c>
      <c r="N110">
        <v>0</v>
      </c>
      <c r="O110">
        <v>0</v>
      </c>
      <c r="P110">
        <v>0</v>
      </c>
      <c r="Q110">
        <v>0</v>
      </c>
      <c r="R110">
        <v>0</v>
      </c>
      <c r="S110">
        <v>0</v>
      </c>
      <c r="T110">
        <v>0.039691915611272298</v>
      </c>
      <c r="U110">
        <v>0</v>
      </c>
      <c r="V110">
        <v>0.17436496775583391</v>
      </c>
      <c r="W110" t="s">
        <v>677</v>
      </c>
      <c r="X110" t="s">
        <v>265</v>
      </c>
      <c r="Y110" t="s">
        <v>266</v>
      </c>
      <c r="Z110" t="s">
        <v>267</v>
      </c>
      <c r="AA110" t="s">
        <v>678</v>
      </c>
      <c r="AB110" t="s">
        <v>679</v>
      </c>
      <c r="AC110" t="s">
        <v>268</v>
      </c>
      <c r="AD110" t="s">
        <v>269</v>
      </c>
      <c r="AE110" t="s">
        <v>270</v>
      </c>
      <c r="AF110" t="s">
        <v>680</v>
      </c>
      <c r="AG110" t="s">
        <v>271</v>
      </c>
      <c r="AH110" t="s">
        <v>272</v>
      </c>
      <c r="AI110" t="s">
        <v>273</v>
      </c>
      <c r="AJ110" t="s">
        <v>274</v>
      </c>
      <c r="AK110" t="s">
        <v>275</v>
      </c>
      <c r="AL110" t="s">
        <v>276</v>
      </c>
      <c r="AM110" t="s">
        <v>681</v>
      </c>
      <c r="AN110">
        <v>0</v>
      </c>
      <c r="AO110">
        <v>0</v>
      </c>
      <c r="AP110">
        <v>0</v>
      </c>
      <c r="AQ110">
        <v>0</v>
      </c>
      <c r="AR110">
        <v>0</v>
      </c>
      <c r="AS110">
        <v>0</v>
      </c>
      <c r="AT110">
        <v>0</v>
      </c>
      <c r="AU110">
        <v>0</v>
      </c>
      <c r="AV110">
        <v>0</v>
      </c>
      <c r="AW110">
        <v>0</v>
      </c>
      <c r="AX110">
        <v>0.42143320531697148</v>
      </c>
      <c r="AY110">
        <v>0</v>
      </c>
      <c r="AZ110">
        <v>0</v>
      </c>
      <c r="BA110">
        <v>0</v>
      </c>
      <c r="BB110">
        <v>0</v>
      </c>
      <c r="BC110">
        <v>0</v>
      </c>
      <c r="BD110"/>
      <c r="BE110">
        <v>0</v>
      </c>
      <c r="BF110">
        <v>0</v>
      </c>
      <c r="BG110">
        <v>2.1250959150000002</v>
      </c>
      <c r="BH110">
        <v>9.3352427700000007</v>
      </c>
      <c r="BI110">
        <v>0</v>
      </c>
      <c r="BJ110">
        <v>0</v>
      </c>
      <c r="BK110">
        <v>0</v>
      </c>
      <c r="BL110">
        <v>0</v>
      </c>
      <c r="BM110">
        <v>0</v>
      </c>
      <c r="BN110">
        <v>0</v>
      </c>
      <c r="BO110">
        <v>0</v>
      </c>
      <c r="BP110">
        <v>0</v>
      </c>
      <c r="BQ110">
        <v>2.1250959150000002</v>
      </c>
      <c r="BR110">
        <v>0</v>
      </c>
      <c r="BS110">
        <v>9.3352427700000007</v>
      </c>
      <c r="BT110">
        <v>0</v>
      </c>
      <c r="BU110">
        <v>0</v>
      </c>
      <c r="BV110">
        <v>0</v>
      </c>
      <c r="BW110">
        <v>0</v>
      </c>
      <c r="BX110">
        <v>0</v>
      </c>
      <c r="BY110">
        <v>0</v>
      </c>
      <c r="BZ110">
        <v>0</v>
      </c>
      <c r="CA110">
        <v>0</v>
      </c>
      <c r="CB110">
        <v>0</v>
      </c>
      <c r="CC110">
        <v>0</v>
      </c>
      <c r="CD110">
        <v>11.460338685</v>
      </c>
      <c r="CE110">
        <v>0</v>
      </c>
      <c r="CF110">
        <v>0</v>
      </c>
      <c r="CG110">
        <v>0</v>
      </c>
      <c r="CH110">
        <v>0</v>
      </c>
      <c r="CI110">
        <v>0</v>
      </c>
      <c r="CJ110"/>
    </row>
    <row r="111">
      <c r="A111" t="s">
        <v>684</v>
      </c>
      <c r="B111">
        <v>2006</v>
      </c>
      <c r="C111" t="s">
        <v>688</v>
      </c>
      <c r="D111">
        <v>162</v>
      </c>
      <c r="E111" t="s">
        <v>293</v>
      </c>
      <c r="F111" t="s">
        <v>303</v>
      </c>
      <c r="G111" t="s">
        <v>206</v>
      </c>
      <c r="H111">
        <v>0.012389281630008801</v>
      </c>
      <c r="I111">
        <v>0</v>
      </c>
      <c r="J111">
        <v>0</v>
      </c>
      <c r="K111">
        <v>0</v>
      </c>
      <c r="L111">
        <v>0</v>
      </c>
      <c r="M111">
        <v>0.038777006459136003</v>
      </c>
      <c r="N111">
        <v>0</v>
      </c>
      <c r="O111">
        <v>0</v>
      </c>
      <c r="P111">
        <v>0</v>
      </c>
      <c r="Q111">
        <v>0</v>
      </c>
      <c r="R111">
        <v>0</v>
      </c>
      <c r="S111">
        <v>0</v>
      </c>
      <c r="T111">
        <v>0</v>
      </c>
      <c r="U111">
        <v>0</v>
      </c>
      <c r="V111">
        <v>0</v>
      </c>
      <c r="W111" t="s">
        <v>677</v>
      </c>
      <c r="X111" t="s">
        <v>265</v>
      </c>
      <c r="Y111" t="s">
        <v>266</v>
      </c>
      <c r="Z111" t="s">
        <v>267</v>
      </c>
      <c r="AA111" t="s">
        <v>678</v>
      </c>
      <c r="AB111" t="s">
        <v>679</v>
      </c>
      <c r="AC111" t="s">
        <v>268</v>
      </c>
      <c r="AD111" t="s">
        <v>269</v>
      </c>
      <c r="AE111" t="s">
        <v>270</v>
      </c>
      <c r="AF111" t="s">
        <v>680</v>
      </c>
      <c r="AG111" t="s">
        <v>271</v>
      </c>
      <c r="AH111" t="s">
        <v>272</v>
      </c>
      <c r="AI111" t="s">
        <v>273</v>
      </c>
      <c r="AJ111" t="s">
        <v>274</v>
      </c>
      <c r="AK111" t="s">
        <v>275</v>
      </c>
      <c r="AL111" t="s">
        <v>276</v>
      </c>
      <c r="AM111" t="s">
        <v>681</v>
      </c>
      <c r="AN111">
        <v>0</v>
      </c>
      <c r="AO111">
        <v>0</v>
      </c>
      <c r="AP111">
        <v>0.0537459796101687</v>
      </c>
      <c r="AQ111">
        <v>0</v>
      </c>
      <c r="AR111">
        <v>0</v>
      </c>
      <c r="AS111">
        <v>0</v>
      </c>
      <c r="AT111">
        <v>0</v>
      </c>
      <c r="AU111">
        <v>0</v>
      </c>
      <c r="AV111">
        <v>0</v>
      </c>
      <c r="AW111">
        <v>0</v>
      </c>
      <c r="AX111">
        <v>0</v>
      </c>
      <c r="AY111">
        <v>0</v>
      </c>
      <c r="AZ111">
        <v>0</v>
      </c>
      <c r="BA111">
        <v>0</v>
      </c>
      <c r="BB111">
        <v>0</v>
      </c>
      <c r="BC111">
        <v>0</v>
      </c>
      <c r="BD111"/>
      <c r="BE111">
        <v>0.97646180299999996</v>
      </c>
      <c r="BF111">
        <v>0</v>
      </c>
      <c r="BG111">
        <v>0</v>
      </c>
      <c r="BH111">
        <v>0</v>
      </c>
      <c r="BI111">
        <v>0</v>
      </c>
      <c r="BJ111">
        <v>0.97646180299999996</v>
      </c>
      <c r="BK111">
        <v>0</v>
      </c>
      <c r="BL111">
        <v>0</v>
      </c>
      <c r="BM111">
        <v>0</v>
      </c>
      <c r="BN111">
        <v>0</v>
      </c>
      <c r="BO111">
        <v>0</v>
      </c>
      <c r="BP111">
        <v>0</v>
      </c>
      <c r="BQ111">
        <v>0</v>
      </c>
      <c r="BR111">
        <v>0</v>
      </c>
      <c r="BS111">
        <v>0</v>
      </c>
      <c r="BT111">
        <v>0</v>
      </c>
      <c r="BU111">
        <v>0</v>
      </c>
      <c r="BV111">
        <v>0.97646180299999996</v>
      </c>
      <c r="BW111">
        <v>0</v>
      </c>
      <c r="BX111">
        <v>0</v>
      </c>
      <c r="BY111">
        <v>0</v>
      </c>
      <c r="BZ111">
        <v>0</v>
      </c>
      <c r="CA111">
        <v>0</v>
      </c>
      <c r="CB111">
        <v>0</v>
      </c>
      <c r="CC111">
        <v>0</v>
      </c>
      <c r="CD111">
        <v>0</v>
      </c>
      <c r="CE111">
        <v>0</v>
      </c>
      <c r="CF111">
        <v>0</v>
      </c>
      <c r="CG111">
        <v>0</v>
      </c>
      <c r="CH111">
        <v>0</v>
      </c>
      <c r="CI111">
        <v>0</v>
      </c>
      <c r="CJ111"/>
    </row>
    <row r="112">
      <c r="A112" t="s">
        <v>684</v>
      </c>
      <c r="B112">
        <v>2006</v>
      </c>
      <c r="C112" t="s">
        <v>688</v>
      </c>
      <c r="D112">
        <v>163</v>
      </c>
      <c r="E112" t="s">
        <v>293</v>
      </c>
      <c r="F112" t="s">
        <v>304</v>
      </c>
      <c r="G112" t="s">
        <v>206</v>
      </c>
      <c r="H112">
        <v>1.118036107832814</v>
      </c>
      <c r="I112">
        <v>0.16435661363486109</v>
      </c>
      <c r="J112">
        <v>0</v>
      </c>
      <c r="K112">
        <v>0.18302124129843181</v>
      </c>
      <c r="L112">
        <v>0.22022923352234761</v>
      </c>
      <c r="M112">
        <v>1.2745184023184739</v>
      </c>
      <c r="N112">
        <v>0.160219227526053</v>
      </c>
      <c r="O112">
        <v>0.74252551449525372</v>
      </c>
      <c r="P112">
        <v>0</v>
      </c>
      <c r="Q112">
        <v>0</v>
      </c>
      <c r="R112">
        <v>1.046209745633305</v>
      </c>
      <c r="S112">
        <v>0.24102802267176671</v>
      </c>
      <c r="T112">
        <v>0</v>
      </c>
      <c r="U112">
        <v>0</v>
      </c>
      <c r="V112">
        <v>0.1685720536104004</v>
      </c>
      <c r="W112" t="s">
        <v>677</v>
      </c>
      <c r="X112" t="s">
        <v>265</v>
      </c>
      <c r="Y112" t="s">
        <v>266</v>
      </c>
      <c r="Z112" t="s">
        <v>267</v>
      </c>
      <c r="AA112" t="s">
        <v>678</v>
      </c>
      <c r="AB112" t="s">
        <v>679</v>
      </c>
      <c r="AC112" t="s">
        <v>268</v>
      </c>
      <c r="AD112" t="s">
        <v>269</v>
      </c>
      <c r="AE112" t="s">
        <v>270</v>
      </c>
      <c r="AF112" t="s">
        <v>680</v>
      </c>
      <c r="AG112" t="s">
        <v>271</v>
      </c>
      <c r="AH112" t="s">
        <v>272</v>
      </c>
      <c r="AI112" t="s">
        <v>273</v>
      </c>
      <c r="AJ112" t="s">
        <v>274</v>
      </c>
      <c r="AK112" t="s">
        <v>275</v>
      </c>
      <c r="AL112" t="s">
        <v>276</v>
      </c>
      <c r="AM112" t="s">
        <v>681</v>
      </c>
      <c r="AN112">
        <v>0</v>
      </c>
      <c r="AO112">
        <v>0.079005011134042596</v>
      </c>
      <c r="AP112">
        <v>0</v>
      </c>
      <c r="AQ112">
        <v>0</v>
      </c>
      <c r="AR112">
        <v>0</v>
      </c>
      <c r="AS112">
        <v>1.074899843198635</v>
      </c>
      <c r="AT112">
        <v>0.60736758515104106</v>
      </c>
      <c r="AU112">
        <v>0.092243524552913</v>
      </c>
      <c r="AV112">
        <v>0.046870943145656097</v>
      </c>
      <c r="AW112">
        <v>0</v>
      </c>
      <c r="AX112">
        <v>1.0040593428414171</v>
      </c>
      <c r="AY112">
        <v>0</v>
      </c>
      <c r="AZ112">
        <v>0</v>
      </c>
      <c r="BA112">
        <v>0.11691690104563821</v>
      </c>
      <c r="BB112">
        <v>0</v>
      </c>
      <c r="BC112">
        <v>1.161497742761014</v>
      </c>
      <c r="BD112"/>
      <c r="BE112">
        <v>88.118067397000004</v>
      </c>
      <c r="BF112">
        <v>12.898231179</v>
      </c>
      <c r="BG112">
        <v>0</v>
      </c>
      <c r="BH112">
        <v>14.410402717</v>
      </c>
      <c r="BI112">
        <v>17.335807750000001</v>
      </c>
      <c r="BJ112">
        <v>32.094239621</v>
      </c>
      <c r="BK112">
        <v>4.0416830800000003</v>
      </c>
      <c r="BL112">
        <v>18.679428682000001</v>
      </c>
      <c r="BM112">
        <v>0</v>
      </c>
      <c r="BN112">
        <v>0</v>
      </c>
      <c r="BO112">
        <v>56.023827775999997</v>
      </c>
      <c r="BP112">
        <v>12.898231179</v>
      </c>
      <c r="BQ112">
        <v>0</v>
      </c>
      <c r="BR112">
        <v>0</v>
      </c>
      <c r="BS112">
        <v>9.0250987049999996</v>
      </c>
      <c r="BT112">
        <v>0</v>
      </c>
      <c r="BU112">
        <v>4.0416830800000003</v>
      </c>
      <c r="BV112">
        <v>0</v>
      </c>
      <c r="BW112">
        <v>0</v>
      </c>
      <c r="BX112">
        <v>0</v>
      </c>
      <c r="BY112">
        <v>36.405196275000002</v>
      </c>
      <c r="BZ112">
        <v>6.6462467059999986</v>
      </c>
      <c r="CA112">
        <v>0.96136034800000003</v>
      </c>
      <c r="CB112">
        <v>1.3800812200000001</v>
      </c>
      <c r="CC112">
        <v>0</v>
      </c>
      <c r="CD112">
        <v>27.304113638</v>
      </c>
      <c r="CE112">
        <v>0</v>
      </c>
      <c r="CF112">
        <v>0</v>
      </c>
      <c r="CG112">
        <v>1.6090374780000001</v>
      </c>
      <c r="CH112">
        <v>0</v>
      </c>
      <c r="CI112">
        <v>54.414790298000007</v>
      </c>
      <c r="CJ112"/>
    </row>
    <row r="113">
      <c r="A113" t="s">
        <v>684</v>
      </c>
      <c r="B113">
        <v>2006</v>
      </c>
      <c r="C113" t="s">
        <v>688</v>
      </c>
      <c r="D113">
        <v>164</v>
      </c>
      <c r="E113" t="s">
        <v>293</v>
      </c>
      <c r="F113" t="s">
        <v>305</v>
      </c>
      <c r="G113" t="s">
        <v>206</v>
      </c>
      <c r="H113">
        <v>39.593470936355452</v>
      </c>
      <c r="I113">
        <v>42.335445163295987</v>
      </c>
      <c r="J113">
        <v>31.648922692610491</v>
      </c>
      <c r="K113">
        <v>14.23936086137673</v>
      </c>
      <c r="L113">
        <v>2.3541120817196539</v>
      </c>
      <c r="M113">
        <v>16.318700568280718</v>
      </c>
      <c r="N113">
        <v>4.9610137753733339</v>
      </c>
      <c r="O113">
        <v>2.7907992907746468</v>
      </c>
      <c r="P113">
        <v>2.130742641695706</v>
      </c>
      <c r="Q113">
        <v>0.49814559370426459</v>
      </c>
      <c r="R113">
        <v>51.785546234268629</v>
      </c>
      <c r="S113">
        <v>45.544444957549338</v>
      </c>
      <c r="T113">
        <v>37.679945805303561</v>
      </c>
      <c r="U113">
        <v>29.21607874587011</v>
      </c>
      <c r="V113">
        <v>14.61022352489335</v>
      </c>
      <c r="W113" t="s">
        <v>677</v>
      </c>
      <c r="X113" t="s">
        <v>265</v>
      </c>
      <c r="Y113" t="s">
        <v>266</v>
      </c>
      <c r="Z113" t="s">
        <v>267</v>
      </c>
      <c r="AA113" t="s">
        <v>678</v>
      </c>
      <c r="AB113" t="s">
        <v>679</v>
      </c>
      <c r="AC113" t="s">
        <v>268</v>
      </c>
      <c r="AD113" t="s">
        <v>269</v>
      </c>
      <c r="AE113" t="s">
        <v>270</v>
      </c>
      <c r="AF113" t="s">
        <v>680</v>
      </c>
      <c r="AG113" t="s">
        <v>271</v>
      </c>
      <c r="AH113" t="s">
        <v>272</v>
      </c>
      <c r="AI113" t="s">
        <v>273</v>
      </c>
      <c r="AJ113" t="s">
        <v>274</v>
      </c>
      <c r="AK113" t="s">
        <v>275</v>
      </c>
      <c r="AL113" t="s">
        <v>276</v>
      </c>
      <c r="AM113" t="s">
        <v>681</v>
      </c>
      <c r="AN113">
        <v>20.49351004435297</v>
      </c>
      <c r="AO113">
        <v>1.3312180345733711</v>
      </c>
      <c r="AP113">
        <v>10.994446278241041</v>
      </c>
      <c r="AQ113">
        <v>12.9831279890816</v>
      </c>
      <c r="AR113">
        <v>19.308785512561251</v>
      </c>
      <c r="AS113">
        <v>57.904619242984701</v>
      </c>
      <c r="AT113">
        <v>33.097113502452693</v>
      </c>
      <c r="AU113">
        <v>34.757341093396938</v>
      </c>
      <c r="AV113">
        <v>31.66673241610323</v>
      </c>
      <c r="AW113">
        <v>36.632739056184647</v>
      </c>
      <c r="AX113">
        <v>19.586017500723109</v>
      </c>
      <c r="AY113">
        <v>21.713340260225941</v>
      </c>
      <c r="AZ113">
        <v>34.904818057723261</v>
      </c>
      <c r="BA113">
        <v>11.785616269321091</v>
      </c>
      <c r="BB113">
        <v>29.271768626023292</v>
      </c>
      <c r="BC113">
        <v>24.51557905744971</v>
      </c>
      <c r="BD113"/>
      <c r="BE113">
        <v>3120.5612376989939</v>
      </c>
      <c r="BF113">
        <v>3322.3631632809938</v>
      </c>
      <c r="BG113">
        <v>2496.432480933001</v>
      </c>
      <c r="BH113">
        <v>1121.1536048460009</v>
      </c>
      <c r="BI113">
        <v>185.30888846100001</v>
      </c>
      <c r="BJ113">
        <v>410.92877544099991</v>
      </c>
      <c r="BK113">
        <v>125.146311995</v>
      </c>
      <c r="BL113">
        <v>70.207063999999988</v>
      </c>
      <c r="BM113">
        <v>53.965637905000001</v>
      </c>
      <c r="BN113">
        <v>12.497708174</v>
      </c>
      <c r="BO113">
        <v>2773.0811489989942</v>
      </c>
      <c r="BP113">
        <v>2437.2385147169998</v>
      </c>
      <c r="BQ113">
        <v>2017.375520307002</v>
      </c>
      <c r="BR113">
        <v>1563.1689110390021</v>
      </c>
      <c r="BS113">
        <v>782.20978264300061</v>
      </c>
      <c r="BT113">
        <v>161.57097168400011</v>
      </c>
      <c r="BU113">
        <v>68.101520762999996</v>
      </c>
      <c r="BV113">
        <v>199.748091182</v>
      </c>
      <c r="BW113">
        <v>67.920485444999983</v>
      </c>
      <c r="BX113">
        <v>83.609723105999976</v>
      </c>
      <c r="BY113">
        <v>1961.139953743997</v>
      </c>
      <c r="BZ113">
        <v>362.1720799259997</v>
      </c>
      <c r="CA113">
        <v>362.24038154499988</v>
      </c>
      <c r="CB113">
        <v>932.40416712800015</v>
      </c>
      <c r="CC113">
        <v>1676.545595832999</v>
      </c>
      <c r="CD113">
        <v>532.61677346900024</v>
      </c>
      <c r="CE113">
        <v>666.81931070899975</v>
      </c>
      <c r="CF113">
        <v>1025.66782328</v>
      </c>
      <c r="CG113">
        <v>162.19638143900011</v>
      </c>
      <c r="CH113">
        <v>834.54034244800016</v>
      </c>
      <c r="CI113">
        <v>1148.525773519</v>
      </c>
      <c r="CJ113"/>
    </row>
    <row r="114">
      <c r="A114" t="s">
        <v>684</v>
      </c>
      <c r="B114">
        <v>2006</v>
      </c>
      <c r="C114" t="s">
        <v>688</v>
      </c>
      <c r="D114">
        <v>165</v>
      </c>
      <c r="E114" t="s">
        <v>293</v>
      </c>
      <c r="F114" t="s">
        <v>306</v>
      </c>
      <c r="G114" t="s">
        <v>206</v>
      </c>
      <c r="H114">
        <v>0.54694356471148664</v>
      </c>
      <c r="I114">
        <v>0.71018413029697913</v>
      </c>
      <c r="J114">
        <v>0.51158653520872643</v>
      </c>
      <c r="K114">
        <v>0.1137722552252905</v>
      </c>
      <c r="L114">
        <v>0.112116958622432</v>
      </c>
      <c r="M114">
        <v>0.61592486386470069</v>
      </c>
      <c r="N114">
        <v>0.15915205268073801</v>
      </c>
      <c r="O114">
        <v>0</v>
      </c>
      <c r="P114">
        <v>0</v>
      </c>
      <c r="Q114">
        <v>0</v>
      </c>
      <c r="R114">
        <v>0.51536581064270726</v>
      </c>
      <c r="S114">
        <v>0.5473025006428559</v>
      </c>
      <c r="T114">
        <v>0.89325260029138875</v>
      </c>
      <c r="U114">
        <v>0.34984159487422778</v>
      </c>
      <c r="V114">
        <v>0.26196006178658537</v>
      </c>
      <c r="W114" t="s">
        <v>677</v>
      </c>
      <c r="X114" t="s">
        <v>265</v>
      </c>
      <c r="Y114" t="s">
        <v>266</v>
      </c>
      <c r="Z114" t="s">
        <v>267</v>
      </c>
      <c r="AA114" t="s">
        <v>678</v>
      </c>
      <c r="AB114" t="s">
        <v>679</v>
      </c>
      <c r="AC114" t="s">
        <v>268</v>
      </c>
      <c r="AD114" t="s">
        <v>269</v>
      </c>
      <c r="AE114" t="s">
        <v>270</v>
      </c>
      <c r="AF114" t="s">
        <v>680</v>
      </c>
      <c r="AG114" t="s">
        <v>271</v>
      </c>
      <c r="AH114" t="s">
        <v>272</v>
      </c>
      <c r="AI114" t="s">
        <v>273</v>
      </c>
      <c r="AJ114" t="s">
        <v>274</v>
      </c>
      <c r="AK114" t="s">
        <v>275</v>
      </c>
      <c r="AL114" t="s">
        <v>276</v>
      </c>
      <c r="AM114" t="s">
        <v>681</v>
      </c>
      <c r="AN114">
        <v>0.45663302956522689</v>
      </c>
      <c r="AO114">
        <v>0</v>
      </c>
      <c r="AP114">
        <v>2.8142286410499699</v>
      </c>
      <c r="AQ114">
        <v>0.077587966521634202</v>
      </c>
      <c r="AR114">
        <v>0.44765436567481209</v>
      </c>
      <c r="AS114">
        <v>0.34239303254385078</v>
      </c>
      <c r="AT114">
        <v>0.26527178525888478</v>
      </c>
      <c r="AU114">
        <v>0.48685421484969849</v>
      </c>
      <c r="AV114">
        <v>0.55728794747984545</v>
      </c>
      <c r="AW114">
        <v>0</v>
      </c>
      <c r="AX114">
        <v>0.71842022424910534</v>
      </c>
      <c r="AY114">
        <v>0.81305761341990568</v>
      </c>
      <c r="AZ114">
        <v>0.60341631655893124</v>
      </c>
      <c r="BA114">
        <v>0.1224402130954724</v>
      </c>
      <c r="BB114">
        <v>0</v>
      </c>
      <c r="BC114">
        <v>0</v>
      </c>
      <c r="BD114"/>
      <c r="BE114">
        <v>43.107382274999999</v>
      </c>
      <c r="BF114">
        <v>55.733194361000002</v>
      </c>
      <c r="BG114">
        <v>40.353387561000012</v>
      </c>
      <c r="BH114">
        <v>8.957998559</v>
      </c>
      <c r="BI114">
        <v>8.8255224299999995</v>
      </c>
      <c r="BJ114">
        <v>15.509889958</v>
      </c>
      <c r="BK114">
        <v>4.0147625749999998</v>
      </c>
      <c r="BL114">
        <v>0</v>
      </c>
      <c r="BM114">
        <v>0</v>
      </c>
      <c r="BN114">
        <v>0</v>
      </c>
      <c r="BO114">
        <v>27.597492317</v>
      </c>
      <c r="BP114">
        <v>29.288022611999999</v>
      </c>
      <c r="BQ114">
        <v>47.824536123000001</v>
      </c>
      <c r="BR114">
        <v>18.717826907999999</v>
      </c>
      <c r="BS114">
        <v>14.024954693</v>
      </c>
      <c r="BT114">
        <v>3.6000978909999999</v>
      </c>
      <c r="BU114">
        <v>0</v>
      </c>
      <c r="BV114">
        <v>51.129159666</v>
      </c>
      <c r="BW114">
        <v>0.40589697299999999</v>
      </c>
      <c r="BX114">
        <v>1.9384055790000001</v>
      </c>
      <c r="BY114">
        <v>11.596322794000001</v>
      </c>
      <c r="BZ114">
        <v>2.9027919369999999</v>
      </c>
      <c r="CA114">
        <v>5.0739858399999989</v>
      </c>
      <c r="CB114">
        <v>16.408942915000001</v>
      </c>
      <c r="CC114">
        <v>0</v>
      </c>
      <c r="CD114">
        <v>19.536522002000002</v>
      </c>
      <c r="CE114">
        <v>24.969097838</v>
      </c>
      <c r="CF114">
        <v>17.731211172999998</v>
      </c>
      <c r="CG114">
        <v>1.685050578</v>
      </c>
      <c r="CH114">
        <v>0</v>
      </c>
      <c r="CI114">
        <v>0</v>
      </c>
      <c r="CJ114"/>
    </row>
    <row r="115">
      <c r="A115" t="s">
        <v>684</v>
      </c>
      <c r="B115">
        <v>2006</v>
      </c>
      <c r="C115" t="s">
        <v>688</v>
      </c>
      <c r="D115">
        <v>166</v>
      </c>
      <c r="E115" t="s">
        <v>293</v>
      </c>
      <c r="F115" t="s">
        <v>291</v>
      </c>
      <c r="G115" t="s">
        <v>206</v>
      </c>
      <c r="H115">
        <v>0.087929089972164906</v>
      </c>
      <c r="I115">
        <v>0.030895405924727299</v>
      </c>
      <c r="J115">
        <v>0.0071208328796631996</v>
      </c>
      <c r="K115">
        <v>0.0435216256763983</v>
      </c>
      <c r="L115">
        <v>0</v>
      </c>
      <c r="M115">
        <v>0.056095453836418799</v>
      </c>
      <c r="N115">
        <v>0</v>
      </c>
      <c r="O115">
        <v>0</v>
      </c>
      <c r="P115">
        <v>0</v>
      </c>
      <c r="Q115">
        <v>0</v>
      </c>
      <c r="R115">
        <v>0.10303714207921159</v>
      </c>
      <c r="S115">
        <v>0.045307933979598099</v>
      </c>
      <c r="T115">
        <v>0</v>
      </c>
      <c r="U115">
        <v>0.010498027442835</v>
      </c>
      <c r="V115">
        <v>0.064004918354648596</v>
      </c>
      <c r="W115" t="s">
        <v>677</v>
      </c>
      <c r="X115" t="s">
        <v>265</v>
      </c>
      <c r="Y115" t="s">
        <v>266</v>
      </c>
      <c r="Z115" t="s">
        <v>267</v>
      </c>
      <c r="AA115" t="s">
        <v>678</v>
      </c>
      <c r="AB115" t="s">
        <v>679</v>
      </c>
      <c r="AC115" t="s">
        <v>268</v>
      </c>
      <c r="AD115" t="s">
        <v>269</v>
      </c>
      <c r="AE115" t="s">
        <v>270</v>
      </c>
      <c r="AF115" t="s">
        <v>680</v>
      </c>
      <c r="AG115" t="s">
        <v>271</v>
      </c>
      <c r="AH115" t="s">
        <v>272</v>
      </c>
      <c r="AI115" t="s">
        <v>273</v>
      </c>
      <c r="AJ115" t="s">
        <v>274</v>
      </c>
      <c r="AK115" t="s">
        <v>275</v>
      </c>
      <c r="AL115" t="s">
        <v>276</v>
      </c>
      <c r="AM115" t="s">
        <v>681</v>
      </c>
      <c r="AN115">
        <v>0.27603372990551672</v>
      </c>
      <c r="AO115">
        <v>0</v>
      </c>
      <c r="AP115">
        <v>0</v>
      </c>
      <c r="AQ115">
        <v>0.029089261844164101</v>
      </c>
      <c r="AR115">
        <v>0</v>
      </c>
      <c r="AS115">
        <v>0</v>
      </c>
      <c r="AT115">
        <v>0</v>
      </c>
      <c r="AU115">
        <v>0.107439828263905</v>
      </c>
      <c r="AV115">
        <v>0.16835336959223979</v>
      </c>
      <c r="AW115">
        <v>0</v>
      </c>
      <c r="AX115">
        <v>0.16092814060559099</v>
      </c>
      <c r="AY115">
        <v>0</v>
      </c>
      <c r="AZ115">
        <v>0</v>
      </c>
      <c r="BA115">
        <v>0.040813404365157499</v>
      </c>
      <c r="BB115">
        <v>0</v>
      </c>
      <c r="BC115">
        <v>0</v>
      </c>
      <c r="BD115"/>
      <c r="BE115">
        <v>6.930135281000001</v>
      </c>
      <c r="BF115">
        <v>2.4245820060000001</v>
      </c>
      <c r="BG115">
        <v>0.56168352600000004</v>
      </c>
      <c r="BH115">
        <v>3.4267287689999999</v>
      </c>
      <c r="BI115">
        <v>0</v>
      </c>
      <c r="BJ115">
        <v>1.412565667</v>
      </c>
      <c r="BK115">
        <v>0</v>
      </c>
      <c r="BL115">
        <v>0</v>
      </c>
      <c r="BM115">
        <v>0</v>
      </c>
      <c r="BN115">
        <v>0</v>
      </c>
      <c r="BO115">
        <v>5.5175696140000001</v>
      </c>
      <c r="BP115">
        <v>2.4245820060000001</v>
      </c>
      <c r="BQ115">
        <v>0</v>
      </c>
      <c r="BR115">
        <v>0.56168352600000004</v>
      </c>
      <c r="BS115">
        <v>3.4267287689999999</v>
      </c>
      <c r="BT115">
        <v>2.176251792</v>
      </c>
      <c r="BU115">
        <v>0</v>
      </c>
      <c r="BV115">
        <v>0</v>
      </c>
      <c r="BW115">
        <v>0.15217879600000001</v>
      </c>
      <c r="BX115">
        <v>0</v>
      </c>
      <c r="BY115">
        <v>0</v>
      </c>
      <c r="BZ115">
        <v>0</v>
      </c>
      <c r="CA115">
        <v>1.119735951</v>
      </c>
      <c r="CB115">
        <v>4.9570439190000002</v>
      </c>
      <c r="CC115">
        <v>0</v>
      </c>
      <c r="CD115">
        <v>4.3762355980000001</v>
      </c>
      <c r="CE115">
        <v>0</v>
      </c>
      <c r="CF115">
        <v>0</v>
      </c>
      <c r="CG115">
        <v>0.56168352600000004</v>
      </c>
      <c r="CH115">
        <v>0</v>
      </c>
      <c r="CI115">
        <v>0</v>
      </c>
      <c r="CJ115"/>
    </row>
    <row r="116">
      <c r="A116" t="s">
        <v>684</v>
      </c>
      <c r="B116">
        <v>2010</v>
      </c>
      <c r="C116" t="s">
        <v>689</v>
      </c>
      <c r="D116">
        <v>16</v>
      </c>
      <c r="E116" t="s">
        <v>13</v>
      </c>
      <c r="F116" t="s">
        <v>14</v>
      </c>
      <c r="G116" t="s">
        <v>695</v>
      </c>
      <c r="H116">
        <v>53.173980773382233</v>
      </c>
      <c r="I116">
        <v>53.593905458204439</v>
      </c>
      <c r="J116">
        <v>59.65270899792241</v>
      </c>
      <c r="K116">
        <v>77.079819857757272</v>
      </c>
      <c r="L116">
        <v>90.869541916579067</v>
      </c>
      <c r="M116">
        <v>65.965996328173645</v>
      </c>
      <c r="N116">
        <v>83.306558529808697</v>
      </c>
      <c r="O116">
        <v>87.205542445202397</v>
      </c>
      <c r="P116">
        <v>94.140876398410839</v>
      </c>
      <c r="Q116">
        <v>96.96155827341201</v>
      </c>
      <c r="R116">
        <v>52.347902802931131</v>
      </c>
      <c r="S116">
        <v>53.446659411078443</v>
      </c>
      <c r="T116">
        <v>49.777150669875212</v>
      </c>
      <c r="U116">
        <v>56.856311143924742</v>
      </c>
      <c r="V116">
        <v>62.70276319607985</v>
      </c>
      <c r="W116" t="s">
        <v>396</v>
      </c>
      <c r="X116" t="s">
        <v>397</v>
      </c>
      <c r="Y116" t="s">
        <v>398</v>
      </c>
      <c r="Z116" t="s">
        <v>399</v>
      </c>
      <c r="AA116" t="s">
        <v>400</v>
      </c>
      <c r="AB116" t="s">
        <v>401</v>
      </c>
      <c r="AC116" t="s">
        <v>402</v>
      </c>
      <c r="AD116" t="s">
        <v>403</v>
      </c>
      <c r="AE116" t="s">
        <v>404</v>
      </c>
      <c r="AF116" t="s">
        <v>405</v>
      </c>
      <c r="AG116" t="s">
        <v>406</v>
      </c>
      <c r="AH116" t="s">
        <v>407</v>
      </c>
      <c r="AI116" t="s">
        <v>408</v>
      </c>
      <c r="AJ116" t="s">
        <v>409</v>
      </c>
      <c r="AK116" t="s">
        <v>410</v>
      </c>
      <c r="AL116" t="s">
        <v>411</v>
      </c>
      <c r="AM116" t="s">
        <v>412</v>
      </c>
      <c r="AN116">
        <v>81.416445450294219</v>
      </c>
      <c r="AO116">
        <v>96.637046650331811</v>
      </c>
      <c r="AP116">
        <v>27.26033321213356</v>
      </c>
      <c r="AQ116">
        <v>56.557860918666961</v>
      </c>
      <c r="AR116">
        <v>58.642987040134017</v>
      </c>
      <c r="AS116">
        <v>67.549782263630249</v>
      </c>
      <c r="AT116">
        <v>67.187504243590197</v>
      </c>
      <c r="AU116">
        <v>49.60825727162166</v>
      </c>
      <c r="AV116">
        <v>33.174701484897241</v>
      </c>
      <c r="AW116">
        <v>80.764535079963977</v>
      </c>
      <c r="AX116">
        <v>51.54488063367414</v>
      </c>
      <c r="AY116">
        <v>67.910523390982632</v>
      </c>
      <c r="AZ116">
        <v>43.186138706451999</v>
      </c>
      <c r="BA116">
        <v>70.183657439451423</v>
      </c>
      <c r="BB116">
        <v>82.08464186935251</v>
      </c>
      <c r="BC116">
        <v>47.197919344778668</v>
      </c>
      <c r="BD116">
        <v>72.668818556643558</v>
      </c>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row>
    <row r="117">
      <c r="A117" t="s">
        <v>684</v>
      </c>
      <c r="B117">
        <v>2010</v>
      </c>
      <c r="C117" t="s">
        <v>689</v>
      </c>
      <c r="D117">
        <v>17</v>
      </c>
      <c r="E117" t="s">
        <v>13</v>
      </c>
      <c r="F117" t="s">
        <v>52</v>
      </c>
      <c r="G117" t="s">
        <v>206</v>
      </c>
      <c r="H117">
        <v>46.826019226618158</v>
      </c>
      <c r="I117">
        <v>46.406094541795881</v>
      </c>
      <c r="J117">
        <v>40.347291002077547</v>
      </c>
      <c r="K117">
        <v>22.920180142242859</v>
      </c>
      <c r="L117">
        <v>9.1304580834209794</v>
      </c>
      <c r="M117">
        <v>34.034003671826497</v>
      </c>
      <c r="N117">
        <v>16.69344147019131</v>
      </c>
      <c r="O117">
        <v>12.794457554797701</v>
      </c>
      <c r="P117">
        <v>5.8591236015892054</v>
      </c>
      <c r="Q117">
        <v>3.038441726588045</v>
      </c>
      <c r="R117">
        <v>47.652097197068741</v>
      </c>
      <c r="S117">
        <v>46.553340588921522</v>
      </c>
      <c r="T117">
        <v>50.222849330124689</v>
      </c>
      <c r="U117">
        <v>43.143688856075087</v>
      </c>
      <c r="V117">
        <v>37.297236803920171</v>
      </c>
      <c r="W117" t="s">
        <v>396</v>
      </c>
      <c r="X117" t="s">
        <v>397</v>
      </c>
      <c r="Y117" t="s">
        <v>398</v>
      </c>
      <c r="Z117" t="s">
        <v>399</v>
      </c>
      <c r="AA117" t="s">
        <v>400</v>
      </c>
      <c r="AB117" t="s">
        <v>401</v>
      </c>
      <c r="AC117" t="s">
        <v>402</v>
      </c>
      <c r="AD117" t="s">
        <v>403</v>
      </c>
      <c r="AE117" t="s">
        <v>404</v>
      </c>
      <c r="AF117" t="s">
        <v>405</v>
      </c>
      <c r="AG117" t="s">
        <v>406</v>
      </c>
      <c r="AH117" t="s">
        <v>407</v>
      </c>
      <c r="AI117" t="s">
        <v>408</v>
      </c>
      <c r="AJ117" t="s">
        <v>409</v>
      </c>
      <c r="AK117" t="s">
        <v>410</v>
      </c>
      <c r="AL117" t="s">
        <v>411</v>
      </c>
      <c r="AM117" t="s">
        <v>412</v>
      </c>
      <c r="AN117">
        <v>18.58355454970566</v>
      </c>
      <c r="AO117">
        <v>3.3629533496681439</v>
      </c>
      <c r="AP117">
        <v>72.739666787866213</v>
      </c>
      <c r="AQ117">
        <v>43.442139081333231</v>
      </c>
      <c r="AR117">
        <v>41.357012959865983</v>
      </c>
      <c r="AS117">
        <v>32.450217736369879</v>
      </c>
      <c r="AT117">
        <v>32.812495756409731</v>
      </c>
      <c r="AU117">
        <v>50.391742728378603</v>
      </c>
      <c r="AV117">
        <v>66.825298515102844</v>
      </c>
      <c r="AW117">
        <v>19.235464920036009</v>
      </c>
      <c r="AX117">
        <v>48.455119366325611</v>
      </c>
      <c r="AY117">
        <v>32.089476609017318</v>
      </c>
      <c r="AZ117">
        <v>56.813861293547738</v>
      </c>
      <c r="BA117">
        <v>29.816342560548559</v>
      </c>
      <c r="BB117">
        <v>17.915358130647618</v>
      </c>
      <c r="BC117">
        <v>52.802080655221182</v>
      </c>
      <c r="BD117">
        <v>27.331181443356471</v>
      </c>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row>
    <row r="118">
      <c r="A118" t="s">
        <v>684</v>
      </c>
      <c r="B118">
        <v>2010</v>
      </c>
      <c r="C118" t="s">
        <v>689</v>
      </c>
      <c r="D118">
        <v>18</v>
      </c>
      <c r="E118" t="s">
        <v>61</v>
      </c>
      <c r="F118" t="s">
        <v>15</v>
      </c>
      <c r="G118" t="s">
        <v>696</v>
      </c>
      <c r="H118">
        <v>37.16955789785068</v>
      </c>
      <c r="I118">
        <v>36.257222247610258</v>
      </c>
      <c r="J118">
        <v>39.4618004466721</v>
      </c>
      <c r="K118">
        <v>53.599458480146893</v>
      </c>
      <c r="L118">
        <v>67.373000896946849</v>
      </c>
      <c r="M118">
        <v>45.651010518804277</v>
      </c>
      <c r="N118">
        <v>60.145459046229362</v>
      </c>
      <c r="O118">
        <v>65.664729925189263</v>
      </c>
      <c r="P118">
        <v>74.85363628027703</v>
      </c>
      <c r="Q118">
        <v>72.439109832271185</v>
      </c>
      <c r="R118">
        <v>37.029917045499701</v>
      </c>
      <c r="S118">
        <v>37.118460473459898</v>
      </c>
      <c r="T118">
        <v>33.065821025082563</v>
      </c>
      <c r="U118">
        <v>36.128134243563601</v>
      </c>
      <c r="V118">
        <v>37.595207157802371</v>
      </c>
      <c r="W118" t="s">
        <v>396</v>
      </c>
      <c r="X118" t="s">
        <v>397</v>
      </c>
      <c r="Y118" t="s">
        <v>398</v>
      </c>
      <c r="Z118" t="s">
        <v>399</v>
      </c>
      <c r="AA118" t="s">
        <v>400</v>
      </c>
      <c r="AB118" t="s">
        <v>401</v>
      </c>
      <c r="AC118" t="s">
        <v>402</v>
      </c>
      <c r="AD118" t="s">
        <v>403</v>
      </c>
      <c r="AE118" t="s">
        <v>404</v>
      </c>
      <c r="AF118" t="s">
        <v>405</v>
      </c>
      <c r="AG118" t="s">
        <v>406</v>
      </c>
      <c r="AH118" t="s">
        <v>407</v>
      </c>
      <c r="AI118" t="s">
        <v>408</v>
      </c>
      <c r="AJ118" t="s">
        <v>409</v>
      </c>
      <c r="AK118" t="s">
        <v>410</v>
      </c>
      <c r="AL118" t="s">
        <v>411</v>
      </c>
      <c r="AM118" t="s">
        <v>412</v>
      </c>
      <c r="AN118">
        <v>64.44131237625615</v>
      </c>
      <c r="AO118">
        <v>78.325087625866047</v>
      </c>
      <c r="AP118">
        <v>20.31174823018992</v>
      </c>
      <c r="AQ118">
        <v>44.121118214521523</v>
      </c>
      <c r="AR118">
        <v>53.731287002626601</v>
      </c>
      <c r="AS118">
        <v>42.605002930109478</v>
      </c>
      <c r="AT118">
        <v>36.102142434746099</v>
      </c>
      <c r="AU118">
        <v>27.28300968551298</v>
      </c>
      <c r="AV118">
        <v>23.20211162022251</v>
      </c>
      <c r="AW118">
        <v>53.231250137038202</v>
      </c>
      <c r="AX118">
        <v>39.554334673297241</v>
      </c>
      <c r="AY118">
        <v>43.491907184681949</v>
      </c>
      <c r="AZ118">
        <v>35.706390047674603</v>
      </c>
      <c r="BA118">
        <v>45.605493719303539</v>
      </c>
      <c r="BB118">
        <v>54.598654485860301</v>
      </c>
      <c r="BC118">
        <v>30.194678947884022</v>
      </c>
      <c r="BD118">
        <v>64.149254840978031</v>
      </c>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row>
    <row r="119">
      <c r="A119" t="s">
        <v>684</v>
      </c>
      <c r="B119">
        <v>2010</v>
      </c>
      <c r="C119" t="s">
        <v>689</v>
      </c>
      <c r="D119">
        <v>19</v>
      </c>
      <c r="E119" t="s">
        <v>61</v>
      </c>
      <c r="F119" t="s">
        <v>16</v>
      </c>
      <c r="G119" t="s">
        <v>697</v>
      </c>
      <c r="H119">
        <v>15.93800064529688</v>
      </c>
      <c r="I119">
        <v>16.9421643990257</v>
      </c>
      <c r="J119">
        <v>19.901478228489029</v>
      </c>
      <c r="K119">
        <v>22.925982190717871</v>
      </c>
      <c r="L119">
        <v>22.996272284122441</v>
      </c>
      <c r="M119">
        <v>19.77666853747057</v>
      </c>
      <c r="N119">
        <v>22.684241459942839</v>
      </c>
      <c r="O119">
        <v>20.935191877216319</v>
      </c>
      <c r="P119">
        <v>18.952374478263611</v>
      </c>
      <c r="Q119">
        <v>24.27848859937793</v>
      </c>
      <c r="R119">
        <v>15.27071321115478</v>
      </c>
      <c r="S119">
        <v>16.16873760039439</v>
      </c>
      <c r="T119">
        <v>16.477310833717361</v>
      </c>
      <c r="U119">
        <v>20.561701462579052</v>
      </c>
      <c r="V119">
        <v>25.085786881553069</v>
      </c>
      <c r="W119" t="s">
        <v>396</v>
      </c>
      <c r="X119" t="s">
        <v>397</v>
      </c>
      <c r="Y119" t="s">
        <v>398</v>
      </c>
      <c r="Z119" t="s">
        <v>399</v>
      </c>
      <c r="AA119" t="s">
        <v>400</v>
      </c>
      <c r="AB119" t="s">
        <v>401</v>
      </c>
      <c r="AC119" t="s">
        <v>402</v>
      </c>
      <c r="AD119" t="s">
        <v>403</v>
      </c>
      <c r="AE119" t="s">
        <v>404</v>
      </c>
      <c r="AF119" t="s">
        <v>405</v>
      </c>
      <c r="AG119" t="s">
        <v>406</v>
      </c>
      <c r="AH119" t="s">
        <v>407</v>
      </c>
      <c r="AI119" t="s">
        <v>408</v>
      </c>
      <c r="AJ119" t="s">
        <v>409</v>
      </c>
      <c r="AK119" t="s">
        <v>410</v>
      </c>
      <c r="AL119" t="s">
        <v>411</v>
      </c>
      <c r="AM119" t="s">
        <v>412</v>
      </c>
      <c r="AN119">
        <v>16.706765358478211</v>
      </c>
      <c r="AO119">
        <v>18.070583640290579</v>
      </c>
      <c r="AP119">
        <v>6.7313442760829583</v>
      </c>
      <c r="AQ119">
        <v>12.43674270414548</v>
      </c>
      <c r="AR119">
        <v>4.9117000375074751</v>
      </c>
      <c r="AS119">
        <v>24.944779333520781</v>
      </c>
      <c r="AT119">
        <v>31.057673734883831</v>
      </c>
      <c r="AU119">
        <v>21.097312179086661</v>
      </c>
      <c r="AV119">
        <v>9.9725898646746991</v>
      </c>
      <c r="AW119">
        <v>27.365444674267689</v>
      </c>
      <c r="AX119">
        <v>11.895643364981551</v>
      </c>
      <c r="AY119">
        <v>24.059532768293241</v>
      </c>
      <c r="AZ119">
        <v>7.4542236139855031</v>
      </c>
      <c r="BA119">
        <v>24.38974308453637</v>
      </c>
      <c r="BB119">
        <v>27.339329701630799</v>
      </c>
      <c r="BC119">
        <v>16.904939071524481</v>
      </c>
      <c r="BD119">
        <v>8.5195637156655355</v>
      </c>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row>
    <row r="120">
      <c r="A120" t="s">
        <v>684</v>
      </c>
      <c r="B120">
        <v>2010</v>
      </c>
      <c r="C120" t="s">
        <v>689</v>
      </c>
      <c r="D120">
        <v>20</v>
      </c>
      <c r="E120" t="s">
        <v>61</v>
      </c>
      <c r="F120" t="s">
        <v>22</v>
      </c>
      <c r="G120" t="s">
        <v>698</v>
      </c>
      <c r="H120">
        <v>37.967679690940479</v>
      </c>
      <c r="I120">
        <v>40.479778864758437</v>
      </c>
      <c r="J120">
        <v>35.773668663087179</v>
      </c>
      <c r="K120">
        <v>21.383868513608871</v>
      </c>
      <c r="L120">
        <v>9.2415111077495222</v>
      </c>
      <c r="M120">
        <v>32.897995453039833</v>
      </c>
      <c r="N120">
        <v>17.170299493827851</v>
      </c>
      <c r="O120">
        <v>13.351273759911111</v>
      </c>
      <c r="P120">
        <v>6.1939892414594402</v>
      </c>
      <c r="Q120">
        <v>3.282401568350874</v>
      </c>
      <c r="R120">
        <v>38.100538333484309</v>
      </c>
      <c r="S120">
        <v>38.594374593879159</v>
      </c>
      <c r="T120">
        <v>43.126897035014032</v>
      </c>
      <c r="U120">
        <v>37.296557670873881</v>
      </c>
      <c r="V120">
        <v>32.694160515380418</v>
      </c>
      <c r="W120" t="s">
        <v>396</v>
      </c>
      <c r="X120" t="s">
        <v>397</v>
      </c>
      <c r="Y120" t="s">
        <v>398</v>
      </c>
      <c r="Z120" t="s">
        <v>399</v>
      </c>
      <c r="AA120" t="s">
        <v>400</v>
      </c>
      <c r="AB120" t="s">
        <v>401</v>
      </c>
      <c r="AC120" t="s">
        <v>402</v>
      </c>
      <c r="AD120" t="s">
        <v>403</v>
      </c>
      <c r="AE120" t="s">
        <v>404</v>
      </c>
      <c r="AF120" t="s">
        <v>405</v>
      </c>
      <c r="AG120" t="s">
        <v>406</v>
      </c>
      <c r="AH120" t="s">
        <v>407</v>
      </c>
      <c r="AI120" t="s">
        <v>408</v>
      </c>
      <c r="AJ120" t="s">
        <v>409</v>
      </c>
      <c r="AK120" t="s">
        <v>410</v>
      </c>
      <c r="AL120" t="s">
        <v>411</v>
      </c>
      <c r="AM120" t="s">
        <v>412</v>
      </c>
      <c r="AN120">
        <v>16.147113321248899</v>
      </c>
      <c r="AO120">
        <v>3.6043287338433392</v>
      </c>
      <c r="AP120">
        <v>64.654564725091944</v>
      </c>
      <c r="AQ120">
        <v>35.605117794424842</v>
      </c>
      <c r="AR120">
        <v>33.862578902299148</v>
      </c>
      <c r="AS120">
        <v>29.727166377989739</v>
      </c>
      <c r="AT120">
        <v>27.51791846685737</v>
      </c>
      <c r="AU120">
        <v>44.769881940975822</v>
      </c>
      <c r="AV120">
        <v>59.068976850396602</v>
      </c>
      <c r="AW120">
        <v>15.83846700932364</v>
      </c>
      <c r="AX120">
        <v>48.019661475733621</v>
      </c>
      <c r="AY120">
        <v>29.29631499846063</v>
      </c>
      <c r="AZ120">
        <v>55.478578700945022</v>
      </c>
      <c r="BA120">
        <v>17.692973625437631</v>
      </c>
      <c r="BB120">
        <v>12.90040358263459</v>
      </c>
      <c r="BC120">
        <v>49.577624633131848</v>
      </c>
      <c r="BD120">
        <v>18.873603310854151</v>
      </c>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row>
    <row r="121">
      <c r="A121" t="s">
        <v>684</v>
      </c>
      <c r="B121">
        <v>2010</v>
      </c>
      <c r="C121" t="s">
        <v>689</v>
      </c>
      <c r="D121">
        <v>21</v>
      </c>
      <c r="E121" t="s">
        <v>61</v>
      </c>
      <c r="F121" t="s">
        <v>17</v>
      </c>
      <c r="G121" t="s">
        <v>699</v>
      </c>
      <c r="H121">
        <v>8.9247617659123222</v>
      </c>
      <c r="I121">
        <v>6.3208344886059686</v>
      </c>
      <c r="J121">
        <v>4.8630526617515093</v>
      </c>
      <c r="K121">
        <v>2.0906908155263442</v>
      </c>
      <c r="L121">
        <v>0.38921571118130233</v>
      </c>
      <c r="M121">
        <v>1.6743254906854601</v>
      </c>
      <c r="N121">
        <v>0</v>
      </c>
      <c r="O121">
        <v>0.048804437683371497</v>
      </c>
      <c r="P121">
        <v>0</v>
      </c>
      <c r="Q121">
        <v>0</v>
      </c>
      <c r="R121">
        <v>9.5988314098610772</v>
      </c>
      <c r="S121">
        <v>8.1184273322664477</v>
      </c>
      <c r="T121">
        <v>7.3299711061859618</v>
      </c>
      <c r="U121">
        <v>6.0136066229833078</v>
      </c>
      <c r="V121">
        <v>4.624845445264115</v>
      </c>
      <c r="W121" t="s">
        <v>396</v>
      </c>
      <c r="X121" t="s">
        <v>397</v>
      </c>
      <c r="Y121" t="s">
        <v>398</v>
      </c>
      <c r="Z121" t="s">
        <v>399</v>
      </c>
      <c r="AA121" t="s">
        <v>400</v>
      </c>
      <c r="AB121" t="s">
        <v>401</v>
      </c>
      <c r="AC121" t="s">
        <v>402</v>
      </c>
      <c r="AD121" t="s">
        <v>403</v>
      </c>
      <c r="AE121" t="s">
        <v>404</v>
      </c>
      <c r="AF121" t="s">
        <v>405</v>
      </c>
      <c r="AG121" t="s">
        <v>406</v>
      </c>
      <c r="AH121" t="s">
        <v>407</v>
      </c>
      <c r="AI121" t="s">
        <v>408</v>
      </c>
      <c r="AJ121" t="s">
        <v>409</v>
      </c>
      <c r="AK121" t="s">
        <v>410</v>
      </c>
      <c r="AL121" t="s">
        <v>411</v>
      </c>
      <c r="AM121" t="s">
        <v>412</v>
      </c>
      <c r="AN121">
        <v>2.704808944016611</v>
      </c>
      <c r="AO121">
        <v>0</v>
      </c>
      <c r="AP121">
        <v>8.3023427686349205</v>
      </c>
      <c r="AQ121">
        <v>7.8370212869083717</v>
      </c>
      <c r="AR121">
        <v>7.4944340575668376</v>
      </c>
      <c r="AS121">
        <v>2.723051358380133</v>
      </c>
      <c r="AT121">
        <v>5.322265363512785</v>
      </c>
      <c r="AU121">
        <v>6.8497961944249219</v>
      </c>
      <c r="AV121">
        <v>7.7563216647062578</v>
      </c>
      <c r="AW121">
        <v>3.5648381793702919</v>
      </c>
      <c r="AX121">
        <v>0.53036048598734176</v>
      </c>
      <c r="AY121">
        <v>3.1522450485641138</v>
      </c>
      <c r="AZ121">
        <v>1.3608076373946689</v>
      </c>
      <c r="BA121">
        <v>12.31178957072245</v>
      </c>
      <c r="BB121">
        <v>5.1616122298746223</v>
      </c>
      <c r="BC121">
        <v>3.3227573474595049</v>
      </c>
      <c r="BD121">
        <v>8.45757813250232</v>
      </c>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row>
    <row r="122">
      <c r="A122" t="s">
        <v>684</v>
      </c>
      <c r="B122">
        <v>2010</v>
      </c>
      <c r="C122" t="s">
        <v>689</v>
      </c>
      <c r="D122">
        <v>22</v>
      </c>
      <c r="E122" t="s">
        <v>55</v>
      </c>
      <c r="F122" t="s">
        <v>50</v>
      </c>
      <c r="G122" t="s">
        <v>206</v>
      </c>
      <c r="H122">
        <v>30.010795228607421</v>
      </c>
      <c r="I122">
        <v>31.846540847472451</v>
      </c>
      <c r="J122">
        <v>33.524897331548893</v>
      </c>
      <c r="K122">
        <v>29.958641191394481</v>
      </c>
      <c r="L122">
        <v>25.447003693440969</v>
      </c>
      <c r="M122">
        <v>30.22676155218733</v>
      </c>
      <c r="N122">
        <v>27.38660326105186</v>
      </c>
      <c r="O122">
        <v>24.174608292353881</v>
      </c>
      <c r="P122">
        <v>20.20379539115843</v>
      </c>
      <c r="Q122">
        <v>25.102451873363741</v>
      </c>
      <c r="R122">
        <v>29.197952560450862</v>
      </c>
      <c r="S122">
        <v>30.342630471928839</v>
      </c>
      <c r="T122">
        <v>33.258516802446842</v>
      </c>
      <c r="U122">
        <v>36.270525759084308</v>
      </c>
      <c r="V122">
        <v>40.021360965977138</v>
      </c>
      <c r="W122" t="s">
        <v>396</v>
      </c>
      <c r="X122" t="s">
        <v>397</v>
      </c>
      <c r="Y122" t="s">
        <v>398</v>
      </c>
      <c r="Z122" t="s">
        <v>399</v>
      </c>
      <c r="AA122" t="s">
        <v>400</v>
      </c>
      <c r="AB122" t="s">
        <v>401</v>
      </c>
      <c r="AC122" t="s">
        <v>402</v>
      </c>
      <c r="AD122" t="s">
        <v>403</v>
      </c>
      <c r="AE122" t="s">
        <v>404</v>
      </c>
      <c r="AF122" t="s">
        <v>405</v>
      </c>
      <c r="AG122" t="s">
        <v>406</v>
      </c>
      <c r="AH122" t="s">
        <v>407</v>
      </c>
      <c r="AI122" t="s">
        <v>408</v>
      </c>
      <c r="AJ122" t="s">
        <v>409</v>
      </c>
      <c r="AK122" t="s">
        <v>410</v>
      </c>
      <c r="AL122" t="s">
        <v>411</v>
      </c>
      <c r="AM122" t="s">
        <v>412</v>
      </c>
      <c r="AN122">
        <v>20.587998908724749</v>
      </c>
      <c r="AO122">
        <v>18.74626049378934</v>
      </c>
      <c r="AP122">
        <v>24.891177939511021</v>
      </c>
      <c r="AQ122">
        <v>21.98941491445396</v>
      </c>
      <c r="AR122">
        <v>8.3755966150667103</v>
      </c>
      <c r="AS122">
        <v>36.927993692366648</v>
      </c>
      <c r="AT122">
        <v>46.24442934215228</v>
      </c>
      <c r="AU122">
        <v>43.607217492539647</v>
      </c>
      <c r="AV122">
        <v>30.060827734093451</v>
      </c>
      <c r="AW122">
        <v>33.953556952100797</v>
      </c>
      <c r="AX122">
        <v>23.120793863373819</v>
      </c>
      <c r="AY122">
        <v>35.616609779216937</v>
      </c>
      <c r="AZ122">
        <v>17.27089348733508</v>
      </c>
      <c r="BA122">
        <v>34.844861162321777</v>
      </c>
      <c r="BB122">
        <v>33.365880272417741</v>
      </c>
      <c r="BC122">
        <v>35.8918814682497</v>
      </c>
      <c r="BD122">
        <v>11.723823071410949</v>
      </c>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row>
    <row r="123">
      <c r="A123" t="s">
        <v>684</v>
      </c>
      <c r="B123">
        <v>2010</v>
      </c>
      <c r="C123" t="s">
        <v>689</v>
      </c>
      <c r="D123">
        <v>23</v>
      </c>
      <c r="E123" t="s">
        <v>55</v>
      </c>
      <c r="F123" t="s">
        <v>49</v>
      </c>
      <c r="G123" t="s">
        <v>206</v>
      </c>
      <c r="H123">
        <v>69.98920477139221</v>
      </c>
      <c r="I123">
        <v>68.153459152527674</v>
      </c>
      <c r="J123">
        <v>66.475102668451086</v>
      </c>
      <c r="K123">
        <v>70.041358808605366</v>
      </c>
      <c r="L123">
        <v>74.552996306559109</v>
      </c>
      <c r="M123">
        <v>69.773238447812886</v>
      </c>
      <c r="N123">
        <v>72.613396738948182</v>
      </c>
      <c r="O123">
        <v>75.825391707646119</v>
      </c>
      <c r="P123">
        <v>79.796204608841606</v>
      </c>
      <c r="Q123">
        <v>74.897548126636224</v>
      </c>
      <c r="R123">
        <v>70.80204743954917</v>
      </c>
      <c r="S123">
        <v>69.657369528071158</v>
      </c>
      <c r="T123">
        <v>66.741483197553208</v>
      </c>
      <c r="U123">
        <v>63.729474240915657</v>
      </c>
      <c r="V123">
        <v>59.978639034022798</v>
      </c>
      <c r="W123" t="s">
        <v>396</v>
      </c>
      <c r="X123" t="s">
        <v>397</v>
      </c>
      <c r="Y123" t="s">
        <v>398</v>
      </c>
      <c r="Z123" t="s">
        <v>399</v>
      </c>
      <c r="AA123" t="s">
        <v>400</v>
      </c>
      <c r="AB123" t="s">
        <v>401</v>
      </c>
      <c r="AC123" t="s">
        <v>402</v>
      </c>
      <c r="AD123" t="s">
        <v>403</v>
      </c>
      <c r="AE123" t="s">
        <v>404</v>
      </c>
      <c r="AF123" t="s">
        <v>405</v>
      </c>
      <c r="AG123" t="s">
        <v>406</v>
      </c>
      <c r="AH123" t="s">
        <v>407</v>
      </c>
      <c r="AI123" t="s">
        <v>408</v>
      </c>
      <c r="AJ123" t="s">
        <v>409</v>
      </c>
      <c r="AK123" t="s">
        <v>410</v>
      </c>
      <c r="AL123" t="s">
        <v>411</v>
      </c>
      <c r="AM123" t="s">
        <v>412</v>
      </c>
      <c r="AN123">
        <v>79.412001091275272</v>
      </c>
      <c r="AO123">
        <v>81.253739506210607</v>
      </c>
      <c r="AP123">
        <v>75.108822060488919</v>
      </c>
      <c r="AQ123">
        <v>78.010585085546111</v>
      </c>
      <c r="AR123">
        <v>91.624403384933387</v>
      </c>
      <c r="AS123">
        <v>63.072006307633373</v>
      </c>
      <c r="AT123">
        <v>53.755570657847883</v>
      </c>
      <c r="AU123">
        <v>56.392782507460439</v>
      </c>
      <c r="AV123">
        <v>69.939172265906492</v>
      </c>
      <c r="AW123">
        <v>66.046443047898947</v>
      </c>
      <c r="AX123">
        <v>76.879206136626152</v>
      </c>
      <c r="AY123">
        <v>64.383390220782985</v>
      </c>
      <c r="AZ123">
        <v>82.729106512665041</v>
      </c>
      <c r="BA123">
        <v>65.155138837678237</v>
      </c>
      <c r="BB123">
        <v>66.634119727582473</v>
      </c>
      <c r="BC123">
        <v>64.108118531750264</v>
      </c>
      <c r="BD123">
        <v>88.276176928589067</v>
      </c>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row>
    <row r="124">
      <c r="A124" t="s">
        <v>684</v>
      </c>
      <c r="B124">
        <v>2010</v>
      </c>
      <c r="C124" t="s">
        <v>689</v>
      </c>
      <c r="D124">
        <v>29</v>
      </c>
      <c r="E124" t="s">
        <v>58</v>
      </c>
      <c r="F124" t="s">
        <v>50</v>
      </c>
      <c r="G124" t="s">
        <v>700</v>
      </c>
      <c r="H124">
        <v>0.90900749026690053</v>
      </c>
      <c r="I124">
        <v>2.1449767266099942</v>
      </c>
      <c r="J124">
        <v>5.8648291293697463</v>
      </c>
      <c r="K124">
        <v>29.623461014978741</v>
      </c>
      <c r="L124">
        <v>60.507764894138482</v>
      </c>
      <c r="M124">
        <v>13.550693120059639</v>
      </c>
      <c r="N124">
        <v>40.981363260523793</v>
      </c>
      <c r="O124">
        <v>56.585132453632802</v>
      </c>
      <c r="P124">
        <v>68.582773227323841</v>
      </c>
      <c r="Q124">
        <v>71.559703245345361</v>
      </c>
      <c r="R124">
        <v>0.14573229337882451</v>
      </c>
      <c r="S124">
        <v>0.48119252846708982</v>
      </c>
      <c r="T124">
        <v>0.35947582215459778</v>
      </c>
      <c r="U124">
        <v>0.37650208656155959</v>
      </c>
      <c r="V124">
        <v>0.95014150727040625</v>
      </c>
      <c r="W124" t="s">
        <v>396</v>
      </c>
      <c r="X124" t="s">
        <v>397</v>
      </c>
      <c r="Y124" t="s">
        <v>398</v>
      </c>
      <c r="Z124" t="s">
        <v>399</v>
      </c>
      <c r="AA124" t="s">
        <v>400</v>
      </c>
      <c r="AB124" t="s">
        <v>401</v>
      </c>
      <c r="AC124" t="s">
        <v>402</v>
      </c>
      <c r="AD124" t="s">
        <v>403</v>
      </c>
      <c r="AE124" t="s">
        <v>404</v>
      </c>
      <c r="AF124" t="s">
        <v>405</v>
      </c>
      <c r="AG124" t="s">
        <v>406</v>
      </c>
      <c r="AH124" t="s">
        <v>407</v>
      </c>
      <c r="AI124" t="s">
        <v>408</v>
      </c>
      <c r="AJ124" t="s">
        <v>409</v>
      </c>
      <c r="AK124" t="s">
        <v>410</v>
      </c>
      <c r="AL124" t="s">
        <v>411</v>
      </c>
      <c r="AM124" t="s">
        <v>412</v>
      </c>
      <c r="AN124">
        <v>32.949879003905181</v>
      </c>
      <c r="AO124">
        <v>82.137910243393961</v>
      </c>
      <c r="AP124">
        <v>0</v>
      </c>
      <c r="AQ124">
        <v>1.2823108071475979</v>
      </c>
      <c r="AR124">
        <v>1.454949611414196</v>
      </c>
      <c r="AS124">
        <v>3.558357588296071</v>
      </c>
      <c r="AT124">
        <v>0</v>
      </c>
      <c r="AU124">
        <v>17.37363932730808</v>
      </c>
      <c r="AV124">
        <v>1.3725115788682949</v>
      </c>
      <c r="AW124">
        <v>2.247700790033254</v>
      </c>
      <c r="AX124">
        <v>0.21082872476366449</v>
      </c>
      <c r="AY124">
        <v>13.218183097345101</v>
      </c>
      <c r="AZ124">
        <v>4.4901704299748584</v>
      </c>
      <c r="BA124">
        <v>2.1412139813478528</v>
      </c>
      <c r="BB124">
        <v>0.28078700823283598</v>
      </c>
      <c r="BC124">
        <v>2.9719622270671922</v>
      </c>
      <c r="BD124">
        <v>6.7660625060018562</v>
      </c>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row>
    <row r="125">
      <c r="A125" t="s">
        <v>684</v>
      </c>
      <c r="B125">
        <v>2010</v>
      </c>
      <c r="C125" t="s">
        <v>689</v>
      </c>
      <c r="D125">
        <v>30</v>
      </c>
      <c r="E125" t="s">
        <v>58</v>
      </c>
      <c r="F125" t="s">
        <v>49</v>
      </c>
      <c r="G125" t="s">
        <v>206</v>
      </c>
      <c r="H125">
        <v>99.090992509733042</v>
      </c>
      <c r="I125">
        <v>97.855023273390017</v>
      </c>
      <c r="J125">
        <v>94.135170870630176</v>
      </c>
      <c r="K125">
        <v>70.376538985021227</v>
      </c>
      <c r="L125">
        <v>39.492235105861653</v>
      </c>
      <c r="M125">
        <v>86.449306879940465</v>
      </c>
      <c r="N125">
        <v>59.018636739476207</v>
      </c>
      <c r="O125">
        <v>43.414867546367283</v>
      </c>
      <c r="P125">
        <v>31.417226772676202</v>
      </c>
      <c r="Q125">
        <v>28.440296754654689</v>
      </c>
      <c r="R125">
        <v>99.854267706621187</v>
      </c>
      <c r="S125">
        <v>99.518807471532895</v>
      </c>
      <c r="T125">
        <v>99.640524177845407</v>
      </c>
      <c r="U125">
        <v>99.623497913438442</v>
      </c>
      <c r="V125">
        <v>99.049858492729598</v>
      </c>
      <c r="W125" t="s">
        <v>396</v>
      </c>
      <c r="X125" t="s">
        <v>397</v>
      </c>
      <c r="Y125" t="s">
        <v>398</v>
      </c>
      <c r="Z125" t="s">
        <v>399</v>
      </c>
      <c r="AA125" t="s">
        <v>400</v>
      </c>
      <c r="AB125" t="s">
        <v>401</v>
      </c>
      <c r="AC125" t="s">
        <v>402</v>
      </c>
      <c r="AD125" t="s">
        <v>403</v>
      </c>
      <c r="AE125" t="s">
        <v>404</v>
      </c>
      <c r="AF125" t="s">
        <v>405</v>
      </c>
      <c r="AG125" t="s">
        <v>406</v>
      </c>
      <c r="AH125" t="s">
        <v>407</v>
      </c>
      <c r="AI125" t="s">
        <v>408</v>
      </c>
      <c r="AJ125" t="s">
        <v>409</v>
      </c>
      <c r="AK125" t="s">
        <v>410</v>
      </c>
      <c r="AL125" t="s">
        <v>411</v>
      </c>
      <c r="AM125" t="s">
        <v>412</v>
      </c>
      <c r="AN125">
        <v>67.050120996094691</v>
      </c>
      <c r="AO125">
        <v>17.862089756605979</v>
      </c>
      <c r="AP125">
        <v>100</v>
      </c>
      <c r="AQ125">
        <v>98.717689192852461</v>
      </c>
      <c r="AR125">
        <v>98.545050388585793</v>
      </c>
      <c r="AS125">
        <v>96.441642411703967</v>
      </c>
      <c r="AT125">
        <v>100</v>
      </c>
      <c r="AU125">
        <v>82.626360672691973</v>
      </c>
      <c r="AV125">
        <v>98.627488421131687</v>
      </c>
      <c r="AW125">
        <v>97.752299209966736</v>
      </c>
      <c r="AX125">
        <v>99.789171275236328</v>
      </c>
      <c r="AY125">
        <v>86.781816902654938</v>
      </c>
      <c r="AZ125">
        <v>95.509829570025147</v>
      </c>
      <c r="BA125">
        <v>97.858786018652168</v>
      </c>
      <c r="BB125">
        <v>99.719212991767165</v>
      </c>
      <c r="BC125">
        <v>97.028037772932777</v>
      </c>
      <c r="BD125">
        <v>93.233937493998141</v>
      </c>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row>
    <row r="126">
      <c r="A126" t="s">
        <v>684</v>
      </c>
      <c r="B126">
        <v>2010</v>
      </c>
      <c r="C126" t="s">
        <v>689</v>
      </c>
      <c r="D126">
        <v>31</v>
      </c>
      <c r="E126" t="s">
        <v>104</v>
      </c>
      <c r="F126" t="s">
        <v>50</v>
      </c>
      <c r="G126" t="s">
        <v>701</v>
      </c>
      <c r="H126">
        <v>0.0157063291225609</v>
      </c>
      <c r="I126">
        <v>0.087127492530355205</v>
      </c>
      <c r="J126">
        <v>0.071095909646409494</v>
      </c>
      <c r="K126">
        <v>0.54837230243983459</v>
      </c>
      <c r="L126">
        <v>6.084319511862871</v>
      </c>
      <c r="M126">
        <v>0.26467489008132078</v>
      </c>
      <c r="N126">
        <v>0.31254153460891138</v>
      </c>
      <c r="O126">
        <v>1.3854751384540589</v>
      </c>
      <c r="P126">
        <v>2.0958681338373042</v>
      </c>
      <c r="Q126">
        <v>13.06418818064404</v>
      </c>
      <c r="R126">
        <v>0</v>
      </c>
      <c r="S126">
        <v>0</v>
      </c>
      <c r="T126">
        <v>0</v>
      </c>
      <c r="U126">
        <v>0</v>
      </c>
      <c r="V126">
        <v>0.25004584229549148</v>
      </c>
      <c r="W126" t="s">
        <v>396</v>
      </c>
      <c r="X126" t="s">
        <v>397</v>
      </c>
      <c r="Y126" t="s">
        <v>398</v>
      </c>
      <c r="Z126" t="s">
        <v>399</v>
      </c>
      <c r="AA126" t="s">
        <v>400</v>
      </c>
      <c r="AB126" t="s">
        <v>401</v>
      </c>
      <c r="AC126" t="s">
        <v>402</v>
      </c>
      <c r="AD126" t="s">
        <v>403</v>
      </c>
      <c r="AE126" t="s">
        <v>404</v>
      </c>
      <c r="AF126" t="s">
        <v>405</v>
      </c>
      <c r="AG126" t="s">
        <v>406</v>
      </c>
      <c r="AH126" t="s">
        <v>407</v>
      </c>
      <c r="AI126" t="s">
        <v>408</v>
      </c>
      <c r="AJ126" t="s">
        <v>409</v>
      </c>
      <c r="AK126" t="s">
        <v>410</v>
      </c>
      <c r="AL126" t="s">
        <v>411</v>
      </c>
      <c r="AM126" t="s">
        <v>412</v>
      </c>
      <c r="AN126">
        <v>2.8410466674347652</v>
      </c>
      <c r="AO126">
        <v>5.6024661283719492</v>
      </c>
      <c r="AP126">
        <v>0</v>
      </c>
      <c r="AQ126">
        <v>0</v>
      </c>
      <c r="AR126">
        <v>0</v>
      </c>
      <c r="AS126">
        <v>0</v>
      </c>
      <c r="AT126">
        <v>0</v>
      </c>
      <c r="AU126">
        <v>2.0478845423709702</v>
      </c>
      <c r="AV126">
        <v>0</v>
      </c>
      <c r="AW126">
        <v>0.86086168780207251</v>
      </c>
      <c r="AX126">
        <v>0</v>
      </c>
      <c r="AY126">
        <v>0.24388089441371541</v>
      </c>
      <c r="AZ126">
        <v>0</v>
      </c>
      <c r="BA126">
        <v>0.036555333324901698</v>
      </c>
      <c r="BB126">
        <v>0.22977411506637871</v>
      </c>
      <c r="BC126">
        <v>0</v>
      </c>
      <c r="BD126">
        <v>0</v>
      </c>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row>
    <row r="127">
      <c r="A127" t="s">
        <v>684</v>
      </c>
      <c r="B127">
        <v>2010</v>
      </c>
      <c r="C127" t="s">
        <v>689</v>
      </c>
      <c r="D127">
        <v>32</v>
      </c>
      <c r="E127" t="s">
        <v>104</v>
      </c>
      <c r="F127" t="s">
        <v>49</v>
      </c>
      <c r="G127" t="s">
        <v>206</v>
      </c>
      <c r="H127">
        <v>99.984293670877435</v>
      </c>
      <c r="I127">
        <v>99.912872507469658</v>
      </c>
      <c r="J127">
        <v>99.928904090353583</v>
      </c>
      <c r="K127">
        <v>99.45162769756017</v>
      </c>
      <c r="L127">
        <v>93.915680488137184</v>
      </c>
      <c r="M127">
        <v>99.735325109918762</v>
      </c>
      <c r="N127">
        <v>99.687458465391074</v>
      </c>
      <c r="O127">
        <v>98.614524861545931</v>
      </c>
      <c r="P127">
        <v>97.904131866162714</v>
      </c>
      <c r="Q127">
        <v>86.935811819356019</v>
      </c>
      <c r="R127">
        <v>100</v>
      </c>
      <c r="S127">
        <v>100</v>
      </c>
      <c r="T127">
        <v>100</v>
      </c>
      <c r="U127">
        <v>100</v>
      </c>
      <c r="V127">
        <v>99.749954157704508</v>
      </c>
      <c r="W127" t="s">
        <v>396</v>
      </c>
      <c r="X127" t="s">
        <v>397</v>
      </c>
      <c r="Y127" t="s">
        <v>398</v>
      </c>
      <c r="Z127" t="s">
        <v>399</v>
      </c>
      <c r="AA127" t="s">
        <v>400</v>
      </c>
      <c r="AB127" t="s">
        <v>401</v>
      </c>
      <c r="AC127" t="s">
        <v>402</v>
      </c>
      <c r="AD127" t="s">
        <v>403</v>
      </c>
      <c r="AE127" t="s">
        <v>404</v>
      </c>
      <c r="AF127" t="s">
        <v>405</v>
      </c>
      <c r="AG127" t="s">
        <v>406</v>
      </c>
      <c r="AH127" t="s">
        <v>407</v>
      </c>
      <c r="AI127" t="s">
        <v>408</v>
      </c>
      <c r="AJ127" t="s">
        <v>409</v>
      </c>
      <c r="AK127" t="s">
        <v>410</v>
      </c>
      <c r="AL127" t="s">
        <v>411</v>
      </c>
      <c r="AM127" t="s">
        <v>412</v>
      </c>
      <c r="AN127">
        <v>97.158953332565218</v>
      </c>
      <c r="AO127">
        <v>94.397533871627985</v>
      </c>
      <c r="AP127">
        <v>100</v>
      </c>
      <c r="AQ127">
        <v>100</v>
      </c>
      <c r="AR127">
        <v>100</v>
      </c>
      <c r="AS127">
        <v>100</v>
      </c>
      <c r="AT127">
        <v>100</v>
      </c>
      <c r="AU127">
        <v>97.952115457629034</v>
      </c>
      <c r="AV127">
        <v>100</v>
      </c>
      <c r="AW127">
        <v>99.139138312197943</v>
      </c>
      <c r="AX127">
        <v>100</v>
      </c>
      <c r="AY127">
        <v>99.756119105586293</v>
      </c>
      <c r="AZ127">
        <v>100</v>
      </c>
      <c r="BA127">
        <v>99.963444666675088</v>
      </c>
      <c r="BB127">
        <v>99.770225884933623</v>
      </c>
      <c r="BC127">
        <v>100</v>
      </c>
      <c r="BD127">
        <v>100</v>
      </c>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row>
    <row r="128">
      <c r="A128" t="s">
        <v>684</v>
      </c>
      <c r="B128">
        <v>2010</v>
      </c>
      <c r="C128" t="s">
        <v>689</v>
      </c>
      <c r="D128">
        <v>35</v>
      </c>
      <c r="E128" t="s">
        <v>56</v>
      </c>
      <c r="F128" t="s">
        <v>50</v>
      </c>
      <c r="G128" t="s">
        <v>206</v>
      </c>
      <c r="H128">
        <v>5.0199576724627377</v>
      </c>
      <c r="I128">
        <v>5.4503188273757326</v>
      </c>
      <c r="J128">
        <v>8.4039022630375193</v>
      </c>
      <c r="K128">
        <v>12.796751786041821</v>
      </c>
      <c r="L128">
        <v>18.5812174931078</v>
      </c>
      <c r="M128">
        <v>11.50056404159241</v>
      </c>
      <c r="N128">
        <v>13.20687797156244</v>
      </c>
      <c r="O128">
        <v>14.22075965493455</v>
      </c>
      <c r="P128">
        <v>14.73416721335334</v>
      </c>
      <c r="Q128">
        <v>26.35985953491814</v>
      </c>
      <c r="R128">
        <v>4.3241087088493773</v>
      </c>
      <c r="S128">
        <v>4.4988010682427504</v>
      </c>
      <c r="T128">
        <v>4.9182896758284267</v>
      </c>
      <c r="U128">
        <v>7.1522581799885714</v>
      </c>
      <c r="V128">
        <v>10.438552299796269</v>
      </c>
      <c r="W128" t="s">
        <v>396</v>
      </c>
      <c r="X128" t="s">
        <v>397</v>
      </c>
      <c r="Y128" t="s">
        <v>398</v>
      </c>
      <c r="Z128" t="s">
        <v>399</v>
      </c>
      <c r="AA128" t="s">
        <v>400</v>
      </c>
      <c r="AB128" t="s">
        <v>401</v>
      </c>
      <c r="AC128" t="s">
        <v>402</v>
      </c>
      <c r="AD128" t="s">
        <v>403</v>
      </c>
      <c r="AE128" t="s">
        <v>404</v>
      </c>
      <c r="AF128" t="s">
        <v>405</v>
      </c>
      <c r="AG128" t="s">
        <v>406</v>
      </c>
      <c r="AH128" t="s">
        <v>407</v>
      </c>
      <c r="AI128" t="s">
        <v>408</v>
      </c>
      <c r="AJ128" t="s">
        <v>409</v>
      </c>
      <c r="AK128" t="s">
        <v>410</v>
      </c>
      <c r="AL128" t="s">
        <v>411</v>
      </c>
      <c r="AM128" t="s">
        <v>412</v>
      </c>
      <c r="AN128">
        <v>8.5087905894267788</v>
      </c>
      <c r="AO128">
        <v>16.613323063050661</v>
      </c>
      <c r="AP128">
        <v>6.9811421790842338</v>
      </c>
      <c r="AQ128">
        <v>7.6477869315748332</v>
      </c>
      <c r="AR128">
        <v>21.886327061464549</v>
      </c>
      <c r="AS128">
        <v>7.7028175847270868</v>
      </c>
      <c r="AT128">
        <v>4.8454654157138624</v>
      </c>
      <c r="AU128">
        <v>4.8470531720134504</v>
      </c>
      <c r="AV128">
        <v>9.1612280098661163</v>
      </c>
      <c r="AW128">
        <v>5.6486945242683886</v>
      </c>
      <c r="AX128">
        <v>5.061570917132574</v>
      </c>
      <c r="AY128">
        <v>12.978081963707259</v>
      </c>
      <c r="AZ128">
        <v>17.142016172716339</v>
      </c>
      <c r="BA128">
        <v>3.498175807373455</v>
      </c>
      <c r="BB128">
        <v>9.3276419273129623</v>
      </c>
      <c r="BC128">
        <v>10.982432738674159</v>
      </c>
      <c r="BD128">
        <v>21.251328151863149</v>
      </c>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row>
    <row r="129">
      <c r="A129" t="s">
        <v>684</v>
      </c>
      <c r="B129">
        <v>2010</v>
      </c>
      <c r="C129" t="s">
        <v>689</v>
      </c>
      <c r="D129">
        <v>36</v>
      </c>
      <c r="E129" t="s">
        <v>56</v>
      </c>
      <c r="F129" t="s">
        <v>49</v>
      </c>
      <c r="G129" t="s">
        <v>206</v>
      </c>
      <c r="H129">
        <v>94.980042327537134</v>
      </c>
      <c r="I129">
        <v>94.549681172624361</v>
      </c>
      <c r="J129">
        <v>91.596097736962605</v>
      </c>
      <c r="K129">
        <v>87.20324821395819</v>
      </c>
      <c r="L129">
        <v>81.418782506892313</v>
      </c>
      <c r="M129">
        <v>88.499435958407631</v>
      </c>
      <c r="N129">
        <v>86.793122028437466</v>
      </c>
      <c r="O129">
        <v>85.779240345065517</v>
      </c>
      <c r="P129">
        <v>85.265832786646712</v>
      </c>
      <c r="Q129">
        <v>73.640140465081927</v>
      </c>
      <c r="R129">
        <v>95.67589129115062</v>
      </c>
      <c r="S129">
        <v>95.501198931757273</v>
      </c>
      <c r="T129">
        <v>95.081710324171524</v>
      </c>
      <c r="U129">
        <v>92.847741820011407</v>
      </c>
      <c r="V129">
        <v>89.561447700203715</v>
      </c>
      <c r="W129" t="s">
        <v>396</v>
      </c>
      <c r="X129" t="s">
        <v>397</v>
      </c>
      <c r="Y129" t="s">
        <v>398</v>
      </c>
      <c r="Z129" t="s">
        <v>399</v>
      </c>
      <c r="AA129" t="s">
        <v>400</v>
      </c>
      <c r="AB129" t="s">
        <v>401</v>
      </c>
      <c r="AC129" t="s">
        <v>402</v>
      </c>
      <c r="AD129" t="s">
        <v>403</v>
      </c>
      <c r="AE129" t="s">
        <v>404</v>
      </c>
      <c r="AF129" t="s">
        <v>405</v>
      </c>
      <c r="AG129" t="s">
        <v>406</v>
      </c>
      <c r="AH129" t="s">
        <v>407</v>
      </c>
      <c r="AI129" t="s">
        <v>408</v>
      </c>
      <c r="AJ129" t="s">
        <v>409</v>
      </c>
      <c r="AK129" t="s">
        <v>410</v>
      </c>
      <c r="AL129" t="s">
        <v>411</v>
      </c>
      <c r="AM129" t="s">
        <v>412</v>
      </c>
      <c r="AN129">
        <v>91.491209410573177</v>
      </c>
      <c r="AO129">
        <v>83.386676936949343</v>
      </c>
      <c r="AP129">
        <v>93.018857820915741</v>
      </c>
      <c r="AQ129">
        <v>92.352213068425328</v>
      </c>
      <c r="AR129">
        <v>78.113672938535544</v>
      </c>
      <c r="AS129">
        <v>92.297182415272943</v>
      </c>
      <c r="AT129">
        <v>95.154534584286125</v>
      </c>
      <c r="AU129">
        <v>95.152946827986597</v>
      </c>
      <c r="AV129">
        <v>90.838771990133878</v>
      </c>
      <c r="AW129">
        <v>94.351305475731607</v>
      </c>
      <c r="AX129">
        <v>94.938429082867472</v>
      </c>
      <c r="AY129">
        <v>87.021918036292774</v>
      </c>
      <c r="AZ129">
        <v>82.857983827283633</v>
      </c>
      <c r="BA129">
        <v>96.501824192626557</v>
      </c>
      <c r="BB129">
        <v>90.672358072687004</v>
      </c>
      <c r="BC129">
        <v>89.01756726132588</v>
      </c>
      <c r="BD129">
        <v>78.74867184813688</v>
      </c>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row>
    <row r="130">
      <c r="A130" t="s">
        <v>684</v>
      </c>
      <c r="B130">
        <v>2010</v>
      </c>
      <c r="C130" t="s">
        <v>689</v>
      </c>
      <c r="D130">
        <v>37</v>
      </c>
      <c r="E130" t="s">
        <v>174</v>
      </c>
      <c r="F130" t="s">
        <v>50</v>
      </c>
      <c r="G130" t="s">
        <v>702</v>
      </c>
      <c r="H130">
        <v>3.4295997270952561</v>
      </c>
      <c r="I130">
        <v>3.1888436728871099</v>
      </c>
      <c r="J130">
        <v>4.6146114765114463</v>
      </c>
      <c r="K130">
        <v>10.097693069708569</v>
      </c>
      <c r="L130">
        <v>16.941357867086548</v>
      </c>
      <c r="M130">
        <v>7.538812188369544</v>
      </c>
      <c r="N130">
        <v>9.965657574463938</v>
      </c>
      <c r="O130">
        <v>11.331399196049</v>
      </c>
      <c r="P130">
        <v>14.11159167577455</v>
      </c>
      <c r="Q130">
        <v>25.404682374787029</v>
      </c>
      <c r="R130">
        <v>2.9635722955898012</v>
      </c>
      <c r="S130">
        <v>3.0510074563551131</v>
      </c>
      <c r="T130">
        <v>2.7770099055062869</v>
      </c>
      <c r="U130">
        <v>3.3400152821219442</v>
      </c>
      <c r="V130">
        <v>7.0240063251952032</v>
      </c>
      <c r="W130" t="s">
        <v>396</v>
      </c>
      <c r="X130" t="s">
        <v>397</v>
      </c>
      <c r="Y130" t="s">
        <v>398</v>
      </c>
      <c r="Z130" t="s">
        <v>399</v>
      </c>
      <c r="AA130" t="s">
        <v>400</v>
      </c>
      <c r="AB130" t="s">
        <v>401</v>
      </c>
      <c r="AC130" t="s">
        <v>402</v>
      </c>
      <c r="AD130" t="s">
        <v>403</v>
      </c>
      <c r="AE130" t="s">
        <v>404</v>
      </c>
      <c r="AF130" t="s">
        <v>405</v>
      </c>
      <c r="AG130" t="s">
        <v>406</v>
      </c>
      <c r="AH130" t="s">
        <v>407</v>
      </c>
      <c r="AI130" t="s">
        <v>408</v>
      </c>
      <c r="AJ130" t="s">
        <v>409</v>
      </c>
      <c r="AK130" t="s">
        <v>410</v>
      </c>
      <c r="AL130" t="s">
        <v>411</v>
      </c>
      <c r="AM130" t="s">
        <v>412</v>
      </c>
      <c r="AN130">
        <v>7.0011917215306054</v>
      </c>
      <c r="AO130">
        <v>15.231427867362481</v>
      </c>
      <c r="AP130">
        <v>3.3609458149098601</v>
      </c>
      <c r="AQ130">
        <v>5.5433665964443701</v>
      </c>
      <c r="AR130">
        <v>14.346510097668039</v>
      </c>
      <c r="AS130">
        <v>5.3279775146484063</v>
      </c>
      <c r="AT130">
        <v>3.1419952077346629</v>
      </c>
      <c r="AU130">
        <v>3.2597695472485539</v>
      </c>
      <c r="AV130">
        <v>4.9678383285322374</v>
      </c>
      <c r="AW130">
        <v>5.4167382713545074</v>
      </c>
      <c r="AX130">
        <v>3.8011976642523608</v>
      </c>
      <c r="AY130">
        <v>8.9362853669970583</v>
      </c>
      <c r="AZ130">
        <v>10.968648334194279</v>
      </c>
      <c r="BA130">
        <v>3.1553820463207898</v>
      </c>
      <c r="BB130">
        <v>7.3722216053008074</v>
      </c>
      <c r="BC130">
        <v>7.5653615967943306</v>
      </c>
      <c r="BD130">
        <v>12.812739106057</v>
      </c>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row>
    <row r="131">
      <c r="A131" t="s">
        <v>684</v>
      </c>
      <c r="B131">
        <v>2010</v>
      </c>
      <c r="C131" t="s">
        <v>689</v>
      </c>
      <c r="D131">
        <v>38</v>
      </c>
      <c r="E131" t="s">
        <v>174</v>
      </c>
      <c r="F131" t="s">
        <v>49</v>
      </c>
      <c r="G131" t="s">
        <v>206</v>
      </c>
      <c r="H131">
        <v>96.57040027290455</v>
      </c>
      <c r="I131">
        <v>96.811156327112926</v>
      </c>
      <c r="J131">
        <v>95.385388523488572</v>
      </c>
      <c r="K131">
        <v>89.902306930291417</v>
      </c>
      <c r="L131">
        <v>83.058642132913548</v>
      </c>
      <c r="M131">
        <v>92.461187811630523</v>
      </c>
      <c r="N131">
        <v>90.034342425536025</v>
      </c>
      <c r="O131">
        <v>88.668600803951065</v>
      </c>
      <c r="P131">
        <v>85.88840832422548</v>
      </c>
      <c r="Q131">
        <v>74.595317625213042</v>
      </c>
      <c r="R131">
        <v>97.036427704410201</v>
      </c>
      <c r="S131">
        <v>96.948992543644934</v>
      </c>
      <c r="T131">
        <v>97.222990094493724</v>
      </c>
      <c r="U131">
        <v>96.659984717878046</v>
      </c>
      <c r="V131">
        <v>92.975993674804798</v>
      </c>
      <c r="W131" t="s">
        <v>396</v>
      </c>
      <c r="X131" t="s">
        <v>397</v>
      </c>
      <c r="Y131" t="s">
        <v>398</v>
      </c>
      <c r="Z131" t="s">
        <v>399</v>
      </c>
      <c r="AA131" t="s">
        <v>400</v>
      </c>
      <c r="AB131" t="s">
        <v>401</v>
      </c>
      <c r="AC131" t="s">
        <v>402</v>
      </c>
      <c r="AD131" t="s">
        <v>403</v>
      </c>
      <c r="AE131" t="s">
        <v>404</v>
      </c>
      <c r="AF131" t="s">
        <v>405</v>
      </c>
      <c r="AG131" t="s">
        <v>406</v>
      </c>
      <c r="AH131" t="s">
        <v>407</v>
      </c>
      <c r="AI131" t="s">
        <v>408</v>
      </c>
      <c r="AJ131" t="s">
        <v>409</v>
      </c>
      <c r="AK131" t="s">
        <v>410</v>
      </c>
      <c r="AL131" t="s">
        <v>411</v>
      </c>
      <c r="AM131" t="s">
        <v>412</v>
      </c>
      <c r="AN131">
        <v>92.998808278469355</v>
      </c>
      <c r="AO131">
        <v>84.768572132637516</v>
      </c>
      <c r="AP131">
        <v>96.639054185090089</v>
      </c>
      <c r="AQ131">
        <v>94.456633403555728</v>
      </c>
      <c r="AR131">
        <v>85.653489902331998</v>
      </c>
      <c r="AS131">
        <v>94.672022485351619</v>
      </c>
      <c r="AT131">
        <v>96.858004792265305</v>
      </c>
      <c r="AU131">
        <v>96.740230452751462</v>
      </c>
      <c r="AV131">
        <v>95.032161671467748</v>
      </c>
      <c r="AW131">
        <v>94.583261728645482</v>
      </c>
      <c r="AX131">
        <v>96.1988023357477</v>
      </c>
      <c r="AY131">
        <v>91.063714633002931</v>
      </c>
      <c r="AZ131">
        <v>89.031351665805673</v>
      </c>
      <c r="BA131">
        <v>96.844617953679233</v>
      </c>
      <c r="BB131">
        <v>92.627778394699178</v>
      </c>
      <c r="BC131">
        <v>92.43463840320571</v>
      </c>
      <c r="BD131">
        <v>87.187260893943005</v>
      </c>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row>
    <row r="132">
      <c r="A132" t="s">
        <v>684</v>
      </c>
      <c r="B132">
        <v>2010</v>
      </c>
      <c r="C132" t="s">
        <v>689</v>
      </c>
      <c r="D132">
        <v>41</v>
      </c>
      <c r="E132" t="s">
        <v>57</v>
      </c>
      <c r="F132" t="s">
        <v>50</v>
      </c>
      <c r="G132" t="s">
        <v>206</v>
      </c>
      <c r="H132">
        <v>37.007291589152999</v>
      </c>
      <c r="I132">
        <v>35.195378943510292</v>
      </c>
      <c r="J132">
        <v>35.551241372305981</v>
      </c>
      <c r="K132">
        <v>31.69525362273426</v>
      </c>
      <c r="L132">
        <v>26.482752066598419</v>
      </c>
      <c r="M132">
        <v>32.260395158281433</v>
      </c>
      <c r="N132">
        <v>29.86319734551499</v>
      </c>
      <c r="O132">
        <v>23.61635352549694</v>
      </c>
      <c r="P132">
        <v>22.059514031007438</v>
      </c>
      <c r="Q132">
        <v>25.4205827010544</v>
      </c>
      <c r="R132">
        <v>37.238272768830903</v>
      </c>
      <c r="S132">
        <v>36.772996206424217</v>
      </c>
      <c r="T132">
        <v>35.654993908906533</v>
      </c>
      <c r="U132">
        <v>36.95047256200138</v>
      </c>
      <c r="V132">
        <v>39.64114364023483</v>
      </c>
      <c r="W132" t="s">
        <v>396</v>
      </c>
      <c r="X132" t="s">
        <v>397</v>
      </c>
      <c r="Y132" t="s">
        <v>398</v>
      </c>
      <c r="Z132" t="s">
        <v>399</v>
      </c>
      <c r="AA132" t="s">
        <v>400</v>
      </c>
      <c r="AB132" t="s">
        <v>401</v>
      </c>
      <c r="AC132" t="s">
        <v>402</v>
      </c>
      <c r="AD132" t="s">
        <v>403</v>
      </c>
      <c r="AE132" t="s">
        <v>404</v>
      </c>
      <c r="AF132" t="s">
        <v>405</v>
      </c>
      <c r="AG132" t="s">
        <v>406</v>
      </c>
      <c r="AH132" t="s">
        <v>407</v>
      </c>
      <c r="AI132" t="s">
        <v>408</v>
      </c>
      <c r="AJ132" t="s">
        <v>409</v>
      </c>
      <c r="AK132" t="s">
        <v>410</v>
      </c>
      <c r="AL132" t="s">
        <v>411</v>
      </c>
      <c r="AM132" t="s">
        <v>412</v>
      </c>
      <c r="AN132">
        <v>26.10431865334602</v>
      </c>
      <c r="AO132">
        <v>18.758983467407521</v>
      </c>
      <c r="AP132">
        <v>29.468818893384729</v>
      </c>
      <c r="AQ132">
        <v>26.988989965509379</v>
      </c>
      <c r="AR132">
        <v>18.074239567037552</v>
      </c>
      <c r="AS132">
        <v>37.455051923031533</v>
      </c>
      <c r="AT132">
        <v>45.54509624529102</v>
      </c>
      <c r="AU132">
        <v>46.674654692732098</v>
      </c>
      <c r="AV132">
        <v>24.631084608005509</v>
      </c>
      <c r="AW132">
        <v>38.579850030870233</v>
      </c>
      <c r="AX132">
        <v>30.65239620452661</v>
      </c>
      <c r="AY132">
        <v>38.708384910865298</v>
      </c>
      <c r="AZ132">
        <v>23.32428151172579</v>
      </c>
      <c r="BA132">
        <v>39.326267266204333</v>
      </c>
      <c r="BB132">
        <v>38.508551093568073</v>
      </c>
      <c r="BC132">
        <v>38.753922702945658</v>
      </c>
      <c r="BD132">
        <v>22.251833081900902</v>
      </c>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row>
    <row r="133">
      <c r="A133" t="s">
        <v>684</v>
      </c>
      <c r="B133">
        <v>2010</v>
      </c>
      <c r="C133" t="s">
        <v>689</v>
      </c>
      <c r="D133">
        <v>42</v>
      </c>
      <c r="E133" t="s">
        <v>57</v>
      </c>
      <c r="F133" t="s">
        <v>49</v>
      </c>
      <c r="G133" t="s">
        <v>703</v>
      </c>
      <c r="H133">
        <v>62.992708410847307</v>
      </c>
      <c r="I133">
        <v>64.804621056490205</v>
      </c>
      <c r="J133">
        <v>64.44875862769392</v>
      </c>
      <c r="K133">
        <v>68.304746377265701</v>
      </c>
      <c r="L133">
        <v>73.517247933401677</v>
      </c>
      <c r="M133">
        <v>67.739604841718631</v>
      </c>
      <c r="N133">
        <v>70.136802654485066</v>
      </c>
      <c r="O133">
        <v>76.383646474503109</v>
      </c>
      <c r="P133">
        <v>77.940485968992647</v>
      </c>
      <c r="Q133">
        <v>74.5794172989456</v>
      </c>
      <c r="R133">
        <v>62.761727231169097</v>
      </c>
      <c r="S133">
        <v>63.227003793575761</v>
      </c>
      <c r="T133">
        <v>64.345006091093509</v>
      </c>
      <c r="U133">
        <v>63.049527437998499</v>
      </c>
      <c r="V133">
        <v>60.358856359765262</v>
      </c>
      <c r="W133" t="s">
        <v>396</v>
      </c>
      <c r="X133" t="s">
        <v>397</v>
      </c>
      <c r="Y133" t="s">
        <v>398</v>
      </c>
      <c r="Z133" t="s">
        <v>399</v>
      </c>
      <c r="AA133" t="s">
        <v>400</v>
      </c>
      <c r="AB133" t="s">
        <v>401</v>
      </c>
      <c r="AC133" t="s">
        <v>402</v>
      </c>
      <c r="AD133" t="s">
        <v>403</v>
      </c>
      <c r="AE133" t="s">
        <v>404</v>
      </c>
      <c r="AF133" t="s">
        <v>405</v>
      </c>
      <c r="AG133" t="s">
        <v>406</v>
      </c>
      <c r="AH133" t="s">
        <v>407</v>
      </c>
      <c r="AI133" t="s">
        <v>408</v>
      </c>
      <c r="AJ133" t="s">
        <v>409</v>
      </c>
      <c r="AK133" t="s">
        <v>410</v>
      </c>
      <c r="AL133" t="s">
        <v>411</v>
      </c>
      <c r="AM133" t="s">
        <v>412</v>
      </c>
      <c r="AN133">
        <v>73.895681346653816</v>
      </c>
      <c r="AO133">
        <v>81.241016532592468</v>
      </c>
      <c r="AP133">
        <v>70.531181106615122</v>
      </c>
      <c r="AQ133">
        <v>73.011010034490738</v>
      </c>
      <c r="AR133">
        <v>81.925760432962434</v>
      </c>
      <c r="AS133">
        <v>62.544948076968574</v>
      </c>
      <c r="AT133">
        <v>54.45490375470893</v>
      </c>
      <c r="AU133">
        <v>53.325345307268179</v>
      </c>
      <c r="AV133">
        <v>75.368915391994591</v>
      </c>
      <c r="AW133">
        <v>61.420149969129632</v>
      </c>
      <c r="AX133">
        <v>69.347603795473162</v>
      </c>
      <c r="AY133">
        <v>61.291615089134652</v>
      </c>
      <c r="AZ133">
        <v>76.675718488274043</v>
      </c>
      <c r="BA133">
        <v>60.673732733795667</v>
      </c>
      <c r="BB133">
        <v>61.491448906432232</v>
      </c>
      <c r="BC133">
        <v>61.246077297054192</v>
      </c>
      <c r="BD133">
        <v>77.748166918099102</v>
      </c>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row>
    <row r="134">
      <c r="A134" t="s">
        <v>684</v>
      </c>
      <c r="B134">
        <v>2010</v>
      </c>
      <c r="C134" t="s">
        <v>689</v>
      </c>
      <c r="D134">
        <v>58</v>
      </c>
      <c r="E134" t="s">
        <v>413</v>
      </c>
      <c r="F134" t="s">
        <v>414</v>
      </c>
      <c r="G134" t="s">
        <v>206</v>
      </c>
      <c r="H134">
        <v>0</v>
      </c>
      <c r="I134">
        <v>0</v>
      </c>
      <c r="J134">
        <v>0</v>
      </c>
      <c r="K134">
        <v>0.15667207681202189</v>
      </c>
      <c r="L134">
        <v>3.4440377852312301</v>
      </c>
      <c r="M134">
        <v>0</v>
      </c>
      <c r="N134">
        <v>0</v>
      </c>
      <c r="O134">
        <v>0.50745790762853171</v>
      </c>
      <c r="P134">
        <v>0.4165746331045635</v>
      </c>
      <c r="Q134">
        <v>7.9730595220137381</v>
      </c>
      <c r="R134">
        <v>0</v>
      </c>
      <c r="S134">
        <v>0</v>
      </c>
      <c r="T134">
        <v>0</v>
      </c>
      <c r="U134">
        <v>0</v>
      </c>
      <c r="V134">
        <v>0.23443711047543811</v>
      </c>
      <c r="W134" t="s">
        <v>396</v>
      </c>
      <c r="X134" t="s">
        <v>397</v>
      </c>
      <c r="Y134" t="s">
        <v>398</v>
      </c>
      <c r="Z134" t="s">
        <v>399</v>
      </c>
      <c r="AA134" t="s">
        <v>400</v>
      </c>
      <c r="AB134" t="s">
        <v>401</v>
      </c>
      <c r="AC134" t="s">
        <v>402</v>
      </c>
      <c r="AD134" t="s">
        <v>403</v>
      </c>
      <c r="AE134" t="s">
        <v>404</v>
      </c>
      <c r="AF134" t="s">
        <v>405</v>
      </c>
      <c r="AG134" t="s">
        <v>406</v>
      </c>
      <c r="AH134" t="s">
        <v>407</v>
      </c>
      <c r="AI134" t="s">
        <v>408</v>
      </c>
      <c r="AJ134" t="s">
        <v>409</v>
      </c>
      <c r="AK134" t="s">
        <v>410</v>
      </c>
      <c r="AL134" t="s">
        <v>411</v>
      </c>
      <c r="AM134" t="s">
        <v>412</v>
      </c>
      <c r="AN134">
        <v>2.0298456528595339</v>
      </c>
      <c r="AO134">
        <v>3.1379253934003861</v>
      </c>
      <c r="AP134">
        <v>0</v>
      </c>
      <c r="AQ134">
        <v>0</v>
      </c>
      <c r="AR134">
        <v>0</v>
      </c>
      <c r="AS134">
        <v>0</v>
      </c>
      <c r="AT134">
        <v>0</v>
      </c>
      <c r="AU134">
        <v>0.55993195418514619</v>
      </c>
      <c r="AV134">
        <v>0</v>
      </c>
      <c r="AW134">
        <v>0.053120943896190202</v>
      </c>
      <c r="AX134">
        <v>0</v>
      </c>
      <c r="AY134">
        <v>0.24388089441371541</v>
      </c>
      <c r="AZ134">
        <v>0</v>
      </c>
      <c r="BA134">
        <v>0</v>
      </c>
      <c r="BB134">
        <v>0.22977411506637871</v>
      </c>
      <c r="BC134">
        <v>0</v>
      </c>
      <c r="BD134">
        <v>0</v>
      </c>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row>
    <row r="135">
      <c r="A135" t="s">
        <v>684</v>
      </c>
      <c r="B135">
        <v>2010</v>
      </c>
      <c r="C135" t="s">
        <v>689</v>
      </c>
      <c r="D135">
        <v>59</v>
      </c>
      <c r="E135" t="s">
        <v>413</v>
      </c>
      <c r="F135" t="s">
        <v>415</v>
      </c>
      <c r="G135" t="s">
        <v>206</v>
      </c>
      <c r="H135">
        <v>0.0157063291225609</v>
      </c>
      <c r="I135">
        <v>0.087127492530355205</v>
      </c>
      <c r="J135">
        <v>0.071095909646409494</v>
      </c>
      <c r="K135">
        <v>0.39170022562781259</v>
      </c>
      <c r="L135">
        <v>2.4835746316015732</v>
      </c>
      <c r="M135">
        <v>0.26467489008132078</v>
      </c>
      <c r="N135">
        <v>0.31254153460891138</v>
      </c>
      <c r="O135">
        <v>0.8780172308255273</v>
      </c>
      <c r="P135">
        <v>1.679293500732741</v>
      </c>
      <c r="Q135">
        <v>4.6878694862270098</v>
      </c>
      <c r="R135">
        <v>0</v>
      </c>
      <c r="S135">
        <v>0</v>
      </c>
      <c r="T135">
        <v>0</v>
      </c>
      <c r="U135">
        <v>0</v>
      </c>
      <c r="V135">
        <v>0.015608731820053399</v>
      </c>
      <c r="W135" t="s">
        <v>396</v>
      </c>
      <c r="X135" t="s">
        <v>397</v>
      </c>
      <c r="Y135" t="s">
        <v>398</v>
      </c>
      <c r="Z135" t="s">
        <v>399</v>
      </c>
      <c r="AA135" t="s">
        <v>400</v>
      </c>
      <c r="AB135" t="s">
        <v>401</v>
      </c>
      <c r="AC135" t="s">
        <v>402</v>
      </c>
      <c r="AD135" t="s">
        <v>403</v>
      </c>
      <c r="AE135" t="s">
        <v>404</v>
      </c>
      <c r="AF135" t="s">
        <v>405</v>
      </c>
      <c r="AG135" t="s">
        <v>406</v>
      </c>
      <c r="AH135" t="s">
        <v>407</v>
      </c>
      <c r="AI135" t="s">
        <v>408</v>
      </c>
      <c r="AJ135" t="s">
        <v>409</v>
      </c>
      <c r="AK135" t="s">
        <v>410</v>
      </c>
      <c r="AL135" t="s">
        <v>411</v>
      </c>
      <c r="AM135" t="s">
        <v>412</v>
      </c>
      <c r="AN135">
        <v>0.81120101457523086</v>
      </c>
      <c r="AO135">
        <v>2.301289976902694</v>
      </c>
      <c r="AP135">
        <v>0</v>
      </c>
      <c r="AQ135">
        <v>0</v>
      </c>
      <c r="AR135">
        <v>0</v>
      </c>
      <c r="AS135">
        <v>0</v>
      </c>
      <c r="AT135">
        <v>0</v>
      </c>
      <c r="AU135">
        <v>1.487952588185824</v>
      </c>
      <c r="AV135">
        <v>0</v>
      </c>
      <c r="AW135">
        <v>0.80774074390588224</v>
      </c>
      <c r="AX135">
        <v>0</v>
      </c>
      <c r="AY135">
        <v>0</v>
      </c>
      <c r="AZ135">
        <v>0</v>
      </c>
      <c r="BA135">
        <v>0.036555333324901698</v>
      </c>
      <c r="BB135">
        <v>0</v>
      </c>
      <c r="BC135">
        <v>0</v>
      </c>
      <c r="BD135">
        <v>0</v>
      </c>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row>
    <row r="136">
      <c r="A136" t="s">
        <v>684</v>
      </c>
      <c r="B136">
        <v>2010</v>
      </c>
      <c r="C136" t="s">
        <v>689</v>
      </c>
      <c r="D136">
        <v>60</v>
      </c>
      <c r="E136" t="s">
        <v>413</v>
      </c>
      <c r="F136" t="s">
        <v>416</v>
      </c>
      <c r="G136" t="s">
        <v>206</v>
      </c>
      <c r="H136">
        <v>0.00069814697634390001</v>
      </c>
      <c r="I136">
        <v>0.24906839906030229</v>
      </c>
      <c r="J136">
        <v>0.43736822282284882</v>
      </c>
      <c r="K136">
        <v>2.0211234456288318</v>
      </c>
      <c r="L136">
        <v>4.3183402961575839</v>
      </c>
      <c r="M136">
        <v>0.92831130292061137</v>
      </c>
      <c r="N136">
        <v>2.4042832948396362</v>
      </c>
      <c r="O136">
        <v>4.108080934060272</v>
      </c>
      <c r="P136">
        <v>4.2073501726008438</v>
      </c>
      <c r="Q136">
        <v>6.3761790551410051</v>
      </c>
      <c r="R136">
        <v>0</v>
      </c>
      <c r="S136">
        <v>0.036784618675391699</v>
      </c>
      <c r="T136">
        <v>0</v>
      </c>
      <c r="U136">
        <v>0</v>
      </c>
      <c r="V136">
        <v>0</v>
      </c>
      <c r="W136" t="s">
        <v>396</v>
      </c>
      <c r="X136" t="s">
        <v>397</v>
      </c>
      <c r="Y136" t="s">
        <v>398</v>
      </c>
      <c r="Z136" t="s">
        <v>399</v>
      </c>
      <c r="AA136" t="s">
        <v>400</v>
      </c>
      <c r="AB136" t="s">
        <v>401</v>
      </c>
      <c r="AC136" t="s">
        <v>402</v>
      </c>
      <c r="AD136" t="s">
        <v>403</v>
      </c>
      <c r="AE136" t="s">
        <v>404</v>
      </c>
      <c r="AF136" t="s">
        <v>405</v>
      </c>
      <c r="AG136" t="s">
        <v>406</v>
      </c>
      <c r="AH136" t="s">
        <v>407</v>
      </c>
      <c r="AI136" t="s">
        <v>408</v>
      </c>
      <c r="AJ136" t="s">
        <v>409</v>
      </c>
      <c r="AK136" t="s">
        <v>410</v>
      </c>
      <c r="AL136" t="s">
        <v>411</v>
      </c>
      <c r="AM136" t="s">
        <v>412</v>
      </c>
      <c r="AN136">
        <v>1.423556238900489</v>
      </c>
      <c r="AO136">
        <v>5.5747490750138091</v>
      </c>
      <c r="AP136">
        <v>0</v>
      </c>
      <c r="AQ136">
        <v>0</v>
      </c>
      <c r="AR136">
        <v>0</v>
      </c>
      <c r="AS136">
        <v>0</v>
      </c>
      <c r="AT136">
        <v>0</v>
      </c>
      <c r="AU136">
        <v>2.0091072078303198</v>
      </c>
      <c r="AV136">
        <v>0</v>
      </c>
      <c r="AW136">
        <v>0.18797817618197449</v>
      </c>
      <c r="AX136">
        <v>0</v>
      </c>
      <c r="AY136">
        <v>1.029719331969021</v>
      </c>
      <c r="AZ136">
        <v>0</v>
      </c>
      <c r="BA136">
        <v>0.25432460785525629</v>
      </c>
      <c r="BB136">
        <v>0</v>
      </c>
      <c r="BC136">
        <v>0.083088311269089096</v>
      </c>
      <c r="BD136">
        <v>0</v>
      </c>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row>
    <row r="137">
      <c r="A137" t="s">
        <v>684</v>
      </c>
      <c r="B137">
        <v>2010</v>
      </c>
      <c r="C137" t="s">
        <v>689</v>
      </c>
      <c r="D137">
        <v>61</v>
      </c>
      <c r="E137" t="s">
        <v>413</v>
      </c>
      <c r="F137" t="s">
        <v>417</v>
      </c>
      <c r="G137" t="s">
        <v>206</v>
      </c>
      <c r="H137">
        <v>0.8926030141679957</v>
      </c>
      <c r="I137">
        <v>1.808780835019336</v>
      </c>
      <c r="J137">
        <v>5.3563649969004867</v>
      </c>
      <c r="K137">
        <v>27.05396526691008</v>
      </c>
      <c r="L137">
        <v>50.105105086118023</v>
      </c>
      <c r="M137">
        <v>12.3577069270577</v>
      </c>
      <c r="N137">
        <v>38.264538431075252</v>
      </c>
      <c r="O137">
        <v>51.09157638111845</v>
      </c>
      <c r="P137">
        <v>62.279554920885687</v>
      </c>
      <c r="Q137">
        <v>52.1193360095603</v>
      </c>
      <c r="R137">
        <v>0.14573229337882451</v>
      </c>
      <c r="S137">
        <v>0.44440790979169797</v>
      </c>
      <c r="T137">
        <v>0.35947582215459778</v>
      </c>
      <c r="U137">
        <v>0.37650208656155959</v>
      </c>
      <c r="V137">
        <v>0.70009566497491482</v>
      </c>
      <c r="W137" t="s">
        <v>396</v>
      </c>
      <c r="X137" t="s">
        <v>397</v>
      </c>
      <c r="Y137" t="s">
        <v>398</v>
      </c>
      <c r="Z137" t="s">
        <v>399</v>
      </c>
      <c r="AA137" t="s">
        <v>400</v>
      </c>
      <c r="AB137" t="s">
        <v>401</v>
      </c>
      <c r="AC137" t="s">
        <v>402</v>
      </c>
      <c r="AD137" t="s">
        <v>403</v>
      </c>
      <c r="AE137" t="s">
        <v>404</v>
      </c>
      <c r="AF137" t="s">
        <v>405</v>
      </c>
      <c r="AG137" t="s">
        <v>406</v>
      </c>
      <c r="AH137" t="s">
        <v>407</v>
      </c>
      <c r="AI137" t="s">
        <v>408</v>
      </c>
      <c r="AJ137" t="s">
        <v>409</v>
      </c>
      <c r="AK137" t="s">
        <v>410</v>
      </c>
      <c r="AL137" t="s">
        <v>411</v>
      </c>
      <c r="AM137" t="s">
        <v>412</v>
      </c>
      <c r="AN137">
        <v>28.68527609756995</v>
      </c>
      <c r="AO137">
        <v>70.960695040008119</v>
      </c>
      <c r="AP137">
        <v>0</v>
      </c>
      <c r="AQ137">
        <v>1.2823108071475979</v>
      </c>
      <c r="AR137">
        <v>1.454949611414196</v>
      </c>
      <c r="AS137">
        <v>3.558357588296071</v>
      </c>
      <c r="AT137">
        <v>0</v>
      </c>
      <c r="AU137">
        <v>13.31664757710678</v>
      </c>
      <c r="AV137">
        <v>1.3725115788682949</v>
      </c>
      <c r="AW137">
        <v>1.198860926049206</v>
      </c>
      <c r="AX137">
        <v>0.21082872476366449</v>
      </c>
      <c r="AY137">
        <v>11.94458287096236</v>
      </c>
      <c r="AZ137">
        <v>4.4901704299748584</v>
      </c>
      <c r="BA137">
        <v>1.8503340401676951</v>
      </c>
      <c r="BB137">
        <v>0.051012893166457303</v>
      </c>
      <c r="BC137">
        <v>2.8888739157981029</v>
      </c>
      <c r="BD137">
        <v>6.7660625060018562</v>
      </c>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row>
    <row r="138">
      <c r="A138" t="s">
        <v>684</v>
      </c>
      <c r="B138">
        <v>2010</v>
      </c>
      <c r="C138" t="s">
        <v>689</v>
      </c>
      <c r="D138">
        <v>62</v>
      </c>
      <c r="E138" t="s">
        <v>413</v>
      </c>
      <c r="F138" t="s">
        <v>418</v>
      </c>
      <c r="G138" t="s">
        <v>206</v>
      </c>
      <c r="H138">
        <v>37.052611101702333</v>
      </c>
      <c r="I138">
        <v>33.74274127677964</v>
      </c>
      <c r="J138">
        <v>33.34269692392315</v>
      </c>
      <c r="K138">
        <v>26.600690136855551</v>
      </c>
      <c r="L138">
        <v>15.718517000025759</v>
      </c>
      <c r="M138">
        <v>26.449001108956551</v>
      </c>
      <c r="N138">
        <v>14.050469683903779</v>
      </c>
      <c r="O138">
        <v>8.6852824739727232</v>
      </c>
      <c r="P138">
        <v>9.6957338567534777</v>
      </c>
      <c r="Q138">
        <v>10.44251287266507</v>
      </c>
      <c r="R138">
        <v>37.686957529715897</v>
      </c>
      <c r="S138">
        <v>36.987854890656507</v>
      </c>
      <c r="T138">
        <v>33.160908469612913</v>
      </c>
      <c r="U138">
        <v>38.468001449243637</v>
      </c>
      <c r="V138">
        <v>49.181224862606939</v>
      </c>
      <c r="W138" t="s">
        <v>396</v>
      </c>
      <c r="X138" t="s">
        <v>397</v>
      </c>
      <c r="Y138" t="s">
        <v>398</v>
      </c>
      <c r="Z138" t="s">
        <v>399</v>
      </c>
      <c r="AA138" t="s">
        <v>400</v>
      </c>
      <c r="AB138" t="s">
        <v>401</v>
      </c>
      <c r="AC138" t="s">
        <v>402</v>
      </c>
      <c r="AD138" t="s">
        <v>403</v>
      </c>
      <c r="AE138" t="s">
        <v>404</v>
      </c>
      <c r="AF138" t="s">
        <v>405</v>
      </c>
      <c r="AG138" t="s">
        <v>406</v>
      </c>
      <c r="AH138" t="s">
        <v>407</v>
      </c>
      <c r="AI138" t="s">
        <v>408</v>
      </c>
      <c r="AJ138" t="s">
        <v>409</v>
      </c>
      <c r="AK138" t="s">
        <v>410</v>
      </c>
      <c r="AL138" t="s">
        <v>411</v>
      </c>
      <c r="AM138" t="s">
        <v>412</v>
      </c>
      <c r="AN138">
        <v>34.735501685400919</v>
      </c>
      <c r="AO138">
        <v>1.428456049327159</v>
      </c>
      <c r="AP138">
        <v>9.4905187070578183</v>
      </c>
      <c r="AQ138">
        <v>27.043325625583609</v>
      </c>
      <c r="AR138">
        <v>4.4801358343275686</v>
      </c>
      <c r="AS138">
        <v>36.367213035475459</v>
      </c>
      <c r="AT138">
        <v>56.684095495994171</v>
      </c>
      <c r="AU138">
        <v>20.065394464779619</v>
      </c>
      <c r="AV138">
        <v>11.44763127855729</v>
      </c>
      <c r="AW138">
        <v>67.561436541866911</v>
      </c>
      <c r="AX138">
        <v>28.640266092867581</v>
      </c>
      <c r="AY138">
        <v>24.122746649952141</v>
      </c>
      <c r="AZ138">
        <v>7.5581563858175747</v>
      </c>
      <c r="BA138">
        <v>61.856540070073272</v>
      </c>
      <c r="BB138">
        <v>69.026942612923705</v>
      </c>
      <c r="BC138">
        <v>22.00743878143966</v>
      </c>
      <c r="BD138">
        <v>15.68111344817653</v>
      </c>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row>
    <row r="139">
      <c r="A139" t="s">
        <v>684</v>
      </c>
      <c r="B139">
        <v>2010</v>
      </c>
      <c r="C139" t="s">
        <v>689</v>
      </c>
      <c r="D139">
        <v>63</v>
      </c>
      <c r="E139" t="s">
        <v>413</v>
      </c>
      <c r="F139" t="s">
        <v>419</v>
      </c>
      <c r="G139" t="s">
        <v>206</v>
      </c>
      <c r="H139">
        <v>2.9170720983020639</v>
      </c>
      <c r="I139">
        <v>2.7510656313698871</v>
      </c>
      <c r="J139">
        <v>2.9022035949766209</v>
      </c>
      <c r="K139">
        <v>1.996974934684016</v>
      </c>
      <c r="L139">
        <v>1.0399203455948249</v>
      </c>
      <c r="M139">
        <v>2.7391774252531138</v>
      </c>
      <c r="N139">
        <v>1.598261078629523</v>
      </c>
      <c r="O139">
        <v>1.8577874792170519</v>
      </c>
      <c r="P139">
        <v>0.44151892312345159</v>
      </c>
      <c r="Q139">
        <v>2.1101982364507639</v>
      </c>
      <c r="R139">
        <v>2.6682604215148111</v>
      </c>
      <c r="S139">
        <v>3.292164444759559</v>
      </c>
      <c r="T139">
        <v>2.5729853420197339</v>
      </c>
      <c r="U139">
        <v>3.2274100433490061</v>
      </c>
      <c r="V139">
        <v>1.6625606738293719</v>
      </c>
      <c r="W139" t="s">
        <v>396</v>
      </c>
      <c r="X139" t="s">
        <v>397</v>
      </c>
      <c r="Y139" t="s">
        <v>398</v>
      </c>
      <c r="Z139" t="s">
        <v>399</v>
      </c>
      <c r="AA139" t="s">
        <v>400</v>
      </c>
      <c r="AB139" t="s">
        <v>401</v>
      </c>
      <c r="AC139" t="s">
        <v>402</v>
      </c>
      <c r="AD139" t="s">
        <v>403</v>
      </c>
      <c r="AE139" t="s">
        <v>404</v>
      </c>
      <c r="AF139" t="s">
        <v>405</v>
      </c>
      <c r="AG139" t="s">
        <v>406</v>
      </c>
      <c r="AH139" t="s">
        <v>407</v>
      </c>
      <c r="AI139" t="s">
        <v>408</v>
      </c>
      <c r="AJ139" t="s">
        <v>409</v>
      </c>
      <c r="AK139" t="s">
        <v>410</v>
      </c>
      <c r="AL139" t="s">
        <v>411</v>
      </c>
      <c r="AM139" t="s">
        <v>412</v>
      </c>
      <c r="AN139">
        <v>10.45592160147417</v>
      </c>
      <c r="AO139">
        <v>0.46747345548283509</v>
      </c>
      <c r="AP139">
        <v>2.6317412704017782</v>
      </c>
      <c r="AQ139">
        <v>12.96303552701383</v>
      </c>
      <c r="AR139">
        <v>1.951446091214629</v>
      </c>
      <c r="AS139">
        <v>10.29859304840282</v>
      </c>
      <c r="AT139">
        <v>0.6705950233671697</v>
      </c>
      <c r="AU139">
        <v>0.1158975665523477</v>
      </c>
      <c r="AV139">
        <v>2.4148359134874942</v>
      </c>
      <c r="AW139">
        <v>1.00010977447472</v>
      </c>
      <c r="AX139">
        <v>0</v>
      </c>
      <c r="AY139">
        <v>4.6803567826526606</v>
      </c>
      <c r="AZ139">
        <v>2.2664676121117528</v>
      </c>
      <c r="BA139">
        <v>1.161804021822477</v>
      </c>
      <c r="BB139">
        <v>4.656351735364634</v>
      </c>
      <c r="BC139">
        <v>0.40765596381278901</v>
      </c>
      <c r="BD139">
        <v>12.8603202433577</v>
      </c>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row>
    <row r="140">
      <c r="A140" t="s">
        <v>684</v>
      </c>
      <c r="B140">
        <v>2010</v>
      </c>
      <c r="C140" t="s">
        <v>689</v>
      </c>
      <c r="D140">
        <v>64</v>
      </c>
      <c r="E140" t="s">
        <v>413</v>
      </c>
      <c r="F140" t="s">
        <v>420</v>
      </c>
      <c r="G140" t="s">
        <v>206</v>
      </c>
      <c r="H140">
        <v>0.41704164539870409</v>
      </c>
      <c r="I140">
        <v>0.3515854197020582</v>
      </c>
      <c r="J140">
        <v>0.16317599335148561</v>
      </c>
      <c r="K140">
        <v>0.10989237906830709</v>
      </c>
      <c r="L140">
        <v>0.22568553087423221</v>
      </c>
      <c r="M140">
        <v>0.1100526214207638</v>
      </c>
      <c r="N140">
        <v>0.32013653699707362</v>
      </c>
      <c r="O140">
        <v>0</v>
      </c>
      <c r="P140">
        <v>0.17008282612672801</v>
      </c>
      <c r="Q140">
        <v>0.41074641738983708</v>
      </c>
      <c r="R140">
        <v>0.62396189477976749</v>
      </c>
      <c r="S140">
        <v>0.1124057226568745</v>
      </c>
      <c r="T140">
        <v>0.50321204559919219</v>
      </c>
      <c r="U140">
        <v>0.19109045339153569</v>
      </c>
      <c r="V140">
        <v>0</v>
      </c>
      <c r="W140" t="s">
        <v>396</v>
      </c>
      <c r="X140" t="s">
        <v>397</v>
      </c>
      <c r="Y140" t="s">
        <v>398</v>
      </c>
      <c r="Z140" t="s">
        <v>399</v>
      </c>
      <c r="AA140" t="s">
        <v>400</v>
      </c>
      <c r="AB140" t="s">
        <v>401</v>
      </c>
      <c r="AC140" t="s">
        <v>402</v>
      </c>
      <c r="AD140" t="s">
        <v>403</v>
      </c>
      <c r="AE140" t="s">
        <v>404</v>
      </c>
      <c r="AF140" t="s">
        <v>405</v>
      </c>
      <c r="AG140" t="s">
        <v>406</v>
      </c>
      <c r="AH140" t="s">
        <v>407</v>
      </c>
      <c r="AI140" t="s">
        <v>408</v>
      </c>
      <c r="AJ140" t="s">
        <v>409</v>
      </c>
      <c r="AK140" t="s">
        <v>410</v>
      </c>
      <c r="AL140" t="s">
        <v>411</v>
      </c>
      <c r="AM140" t="s">
        <v>412</v>
      </c>
      <c r="AN140">
        <v>1.061473261206523</v>
      </c>
      <c r="AO140">
        <v>0.214118358497805</v>
      </c>
      <c r="AP140">
        <v>0</v>
      </c>
      <c r="AQ140">
        <v>0.3994524551232847</v>
      </c>
      <c r="AR140">
        <v>0</v>
      </c>
      <c r="AS140">
        <v>0.42209145953639021</v>
      </c>
      <c r="AT140">
        <v>0.026864850126172402</v>
      </c>
      <c r="AU140">
        <v>0</v>
      </c>
      <c r="AV140">
        <v>0.17300801156951881</v>
      </c>
      <c r="AW140">
        <v>1.360323538498045</v>
      </c>
      <c r="AX140">
        <v>0</v>
      </c>
      <c r="AY140">
        <v>0.36860946082621071</v>
      </c>
      <c r="AZ140">
        <v>0.29141332603057102</v>
      </c>
      <c r="BA140">
        <v>0.81607603720521471</v>
      </c>
      <c r="BB140">
        <v>0.1727443681367862</v>
      </c>
      <c r="BC140">
        <v>0.14540454472090589</v>
      </c>
      <c r="BD140">
        <v>0</v>
      </c>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row>
    <row r="141">
      <c r="A141" t="s">
        <v>684</v>
      </c>
      <c r="B141">
        <v>2010</v>
      </c>
      <c r="C141" t="s">
        <v>689</v>
      </c>
      <c r="D141">
        <v>65</v>
      </c>
      <c r="E141" t="s">
        <v>413</v>
      </c>
      <c r="F141" t="s">
        <v>421</v>
      </c>
      <c r="G141" t="s">
        <v>206</v>
      </c>
      <c r="H141">
        <v>6.656730701291103</v>
      </c>
      <c r="I141">
        <v>7.7442656404707</v>
      </c>
      <c r="J141">
        <v>10.00410384057993</v>
      </c>
      <c r="K141">
        <v>14.74752239341897</v>
      </c>
      <c r="L141">
        <v>11.07486970899684</v>
      </c>
      <c r="M141">
        <v>17.690342777676609</v>
      </c>
      <c r="N141">
        <v>21.82527224488117</v>
      </c>
      <c r="O141">
        <v>18.240701494206039</v>
      </c>
      <c r="P141">
        <v>13.00728489090034</v>
      </c>
      <c r="Q141">
        <v>10.20054443315825</v>
      </c>
      <c r="R141">
        <v>5.9112486316104507</v>
      </c>
      <c r="S141">
        <v>6.3262917498108333</v>
      </c>
      <c r="T141">
        <v>6.3797780708709633</v>
      </c>
      <c r="U141">
        <v>6.5405646784626601</v>
      </c>
      <c r="V141">
        <v>5.5326681314882906</v>
      </c>
      <c r="W141" t="s">
        <v>396</v>
      </c>
      <c r="X141" t="s">
        <v>397</v>
      </c>
      <c r="Y141" t="s">
        <v>398</v>
      </c>
      <c r="Z141" t="s">
        <v>399</v>
      </c>
      <c r="AA141" t="s">
        <v>400</v>
      </c>
      <c r="AB141" t="s">
        <v>401</v>
      </c>
      <c r="AC141" t="s">
        <v>402</v>
      </c>
      <c r="AD141" t="s">
        <v>403</v>
      </c>
      <c r="AE141" t="s">
        <v>404</v>
      </c>
      <c r="AF141" t="s">
        <v>405</v>
      </c>
      <c r="AG141" t="s">
        <v>406</v>
      </c>
      <c r="AH141" t="s">
        <v>407</v>
      </c>
      <c r="AI141" t="s">
        <v>408</v>
      </c>
      <c r="AJ141" t="s">
        <v>409</v>
      </c>
      <c r="AK141" t="s">
        <v>410</v>
      </c>
      <c r="AL141" t="s">
        <v>411</v>
      </c>
      <c r="AM141" t="s">
        <v>412</v>
      </c>
      <c r="AN141">
        <v>1.092208963139109</v>
      </c>
      <c r="AO141">
        <v>11.514791956689169</v>
      </c>
      <c r="AP141">
        <v>5.4625791099315686</v>
      </c>
      <c r="AQ141">
        <v>4.451006401768451</v>
      </c>
      <c r="AR141">
        <v>44.135215703580563</v>
      </c>
      <c r="AS141">
        <v>12.79581736639671</v>
      </c>
      <c r="AT141">
        <v>3.395211958685409</v>
      </c>
      <c r="AU141">
        <v>0.63143341730263347</v>
      </c>
      <c r="AV141">
        <v>10.267357553900149</v>
      </c>
      <c r="AW141">
        <v>5.842327688993354</v>
      </c>
      <c r="AX141">
        <v>13.112713122141169</v>
      </c>
      <c r="AY141">
        <v>21.815997413609988</v>
      </c>
      <c r="AZ141">
        <v>19.06175570163148</v>
      </c>
      <c r="BA141">
        <v>2.1271442867178099</v>
      </c>
      <c r="BB141">
        <v>5.6634516732753646</v>
      </c>
      <c r="BC141">
        <v>13.599257731427411</v>
      </c>
      <c r="BD141">
        <v>33.639987980806488</v>
      </c>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row>
    <row r="142">
      <c r="A142" t="s">
        <v>684</v>
      </c>
      <c r="B142">
        <v>2010</v>
      </c>
      <c r="C142" t="s">
        <v>689</v>
      </c>
      <c r="D142">
        <v>66</v>
      </c>
      <c r="E142" t="s">
        <v>413</v>
      </c>
      <c r="F142" t="s">
        <v>422</v>
      </c>
      <c r="G142" t="s">
        <v>206</v>
      </c>
      <c r="H142">
        <v>11.37929445779678</v>
      </c>
      <c r="I142">
        <v>11.161608916834339</v>
      </c>
      <c r="J142">
        <v>12.04524655987346</v>
      </c>
      <c r="K142">
        <v>9.0299754998162811</v>
      </c>
      <c r="L142">
        <v>4.5438058617312134</v>
      </c>
      <c r="M142">
        <v>17.22033402555277</v>
      </c>
      <c r="N142">
        <v>10.08372366168596</v>
      </c>
      <c r="O142">
        <v>9.2451058278494251</v>
      </c>
      <c r="P142">
        <v>4.7614708563445536</v>
      </c>
      <c r="Q142">
        <v>2.2648843331562118</v>
      </c>
      <c r="R142">
        <v>10.006682116259791</v>
      </c>
      <c r="S142">
        <v>10.1260989327098</v>
      </c>
      <c r="T142">
        <v>10.35467063259194</v>
      </c>
      <c r="U142">
        <v>10.77183920581971</v>
      </c>
      <c r="V142">
        <v>9.8115262622278774</v>
      </c>
      <c r="W142" t="s">
        <v>396</v>
      </c>
      <c r="X142" t="s">
        <v>397</v>
      </c>
      <c r="Y142" t="s">
        <v>398</v>
      </c>
      <c r="Z142" t="s">
        <v>399</v>
      </c>
      <c r="AA142" t="s">
        <v>400</v>
      </c>
      <c r="AB142" t="s">
        <v>401</v>
      </c>
      <c r="AC142" t="s">
        <v>402</v>
      </c>
      <c r="AD142" t="s">
        <v>403</v>
      </c>
      <c r="AE142" t="s">
        <v>404</v>
      </c>
      <c r="AF142" t="s">
        <v>405</v>
      </c>
      <c r="AG142" t="s">
        <v>406</v>
      </c>
      <c r="AH142" t="s">
        <v>407</v>
      </c>
      <c r="AI142" t="s">
        <v>408</v>
      </c>
      <c r="AJ142" t="s">
        <v>409</v>
      </c>
      <c r="AK142" t="s">
        <v>410</v>
      </c>
      <c r="AL142" t="s">
        <v>411</v>
      </c>
      <c r="AM142" t="s">
        <v>412</v>
      </c>
      <c r="AN142">
        <v>9.0513673919659166</v>
      </c>
      <c r="AO142">
        <v>3.1363404830587069</v>
      </c>
      <c r="AP142">
        <v>10.074534988252219</v>
      </c>
      <c r="AQ142">
        <v>9.7471623420604399</v>
      </c>
      <c r="AR142">
        <v>24.242680476684789</v>
      </c>
      <c r="AS142">
        <v>14.96964324780933</v>
      </c>
      <c r="AT142">
        <v>9.086379520968519</v>
      </c>
      <c r="AU142">
        <v>7.0640288290650108</v>
      </c>
      <c r="AV142">
        <v>16.501933024241499</v>
      </c>
      <c r="AW142">
        <v>6.5698620878683212</v>
      </c>
      <c r="AX142">
        <v>14.49915629289476</v>
      </c>
      <c r="AY142">
        <v>15.207823754461071</v>
      </c>
      <c r="AZ142">
        <v>19.34476496223812</v>
      </c>
      <c r="BA142">
        <v>6.7939064845659134</v>
      </c>
      <c r="BB142">
        <v>6.3081002546065346</v>
      </c>
      <c r="BC142">
        <v>14.87777788852522</v>
      </c>
      <c r="BD142">
        <v>15.152268932553129</v>
      </c>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row>
    <row r="143">
      <c r="A143" t="s">
        <v>684</v>
      </c>
      <c r="B143">
        <v>2010</v>
      </c>
      <c r="C143" t="s">
        <v>689</v>
      </c>
      <c r="D143">
        <v>67</v>
      </c>
      <c r="E143" t="s">
        <v>413</v>
      </c>
      <c r="F143" t="s">
        <v>423</v>
      </c>
      <c r="G143" t="s">
        <v>206</v>
      </c>
      <c r="H143">
        <v>5.0092413442218868</v>
      </c>
      <c r="I143">
        <v>6.7071531518782974</v>
      </c>
      <c r="J143">
        <v>7.1874208772765016</v>
      </c>
      <c r="K143">
        <v>3.9209391681040771</v>
      </c>
      <c r="L143">
        <v>2.1235068413209528</v>
      </c>
      <c r="M143">
        <v>5.4059963648373381</v>
      </c>
      <c r="N143">
        <v>4.3833812960818053</v>
      </c>
      <c r="O143">
        <v>1.7999054997354289</v>
      </c>
      <c r="P143">
        <v>2.1986462074713091</v>
      </c>
      <c r="Q143">
        <v>2.2230381925731701</v>
      </c>
      <c r="R143">
        <v>5.2194310678397038</v>
      </c>
      <c r="S143">
        <v>5.7875346084280697</v>
      </c>
      <c r="T143">
        <v>6.7667727750921767</v>
      </c>
      <c r="U143">
        <v>7.8417731426143487</v>
      </c>
      <c r="V143">
        <v>5.0126199336945554</v>
      </c>
      <c r="W143" t="s">
        <v>396</v>
      </c>
      <c r="X143" t="s">
        <v>397</v>
      </c>
      <c r="Y143" t="s">
        <v>398</v>
      </c>
      <c r="Z143" t="s">
        <v>399</v>
      </c>
      <c r="AA143" t="s">
        <v>400</v>
      </c>
      <c r="AB143" t="s">
        <v>401</v>
      </c>
      <c r="AC143" t="s">
        <v>402</v>
      </c>
      <c r="AD143" t="s">
        <v>403</v>
      </c>
      <c r="AE143" t="s">
        <v>404</v>
      </c>
      <c r="AF143" t="s">
        <v>405</v>
      </c>
      <c r="AG143" t="s">
        <v>406</v>
      </c>
      <c r="AH143" t="s">
        <v>407</v>
      </c>
      <c r="AI143" t="s">
        <v>408</v>
      </c>
      <c r="AJ143" t="s">
        <v>409</v>
      </c>
      <c r="AK143" t="s">
        <v>410</v>
      </c>
      <c r="AL143" t="s">
        <v>411</v>
      </c>
      <c r="AM143" t="s">
        <v>412</v>
      </c>
      <c r="AN143">
        <v>0.97177061892103844</v>
      </c>
      <c r="AO143">
        <v>0.87429658694087253</v>
      </c>
      <c r="AP143">
        <v>9.6754941247424</v>
      </c>
      <c r="AQ143">
        <v>9.5555487654636835</v>
      </c>
      <c r="AR143">
        <v>6.6212397995971717</v>
      </c>
      <c r="AS143">
        <v>4.1077097655227943</v>
      </c>
      <c r="AT143">
        <v>5.3925731932705601</v>
      </c>
      <c r="AU143">
        <v>11.42189249567906</v>
      </c>
      <c r="AV143">
        <v>7.499357148514485</v>
      </c>
      <c r="AW143">
        <v>2.6248965481814261</v>
      </c>
      <c r="AX143">
        <v>9.4602788841716698</v>
      </c>
      <c r="AY143">
        <v>3.7046299865964651</v>
      </c>
      <c r="AZ143">
        <v>9.2354137625724384</v>
      </c>
      <c r="BA143">
        <v>1.8717371640870599</v>
      </c>
      <c r="BB143">
        <v>2.284364471419333</v>
      </c>
      <c r="BC143">
        <v>6.6936410272653468</v>
      </c>
      <c r="BD143">
        <v>3.7213343783010209</v>
      </c>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row>
    <row r="144">
      <c r="A144" t="s">
        <v>684</v>
      </c>
      <c r="B144">
        <v>2010</v>
      </c>
      <c r="C144" t="s">
        <v>689</v>
      </c>
      <c r="D144">
        <v>68</v>
      </c>
      <c r="E144" t="s">
        <v>413</v>
      </c>
      <c r="F144" t="s">
        <v>424</v>
      </c>
      <c r="G144" t="s">
        <v>206</v>
      </c>
      <c r="H144">
        <v>26.405970143767551</v>
      </c>
      <c r="I144">
        <v>28.976934372020391</v>
      </c>
      <c r="J144">
        <v>23.24151278181677</v>
      </c>
      <c r="K144">
        <v>11.581838972161631</v>
      </c>
      <c r="L144">
        <v>4.1230649126441268</v>
      </c>
      <c r="M144">
        <v>15.06174324300671</v>
      </c>
      <c r="N144">
        <v>6.0088656179973468</v>
      </c>
      <c r="O144">
        <v>3.018639225230118</v>
      </c>
      <c r="P144">
        <v>1.0976527452446501</v>
      </c>
      <c r="Q144">
        <v>0.77355739343183305</v>
      </c>
      <c r="R144">
        <v>27.864494794735361</v>
      </c>
      <c r="S144">
        <v>28.31771764113844</v>
      </c>
      <c r="T144">
        <v>32.572203976510536</v>
      </c>
      <c r="U144">
        <v>26.329165986648871</v>
      </c>
      <c r="V144">
        <v>22.700174381165709</v>
      </c>
      <c r="W144" t="s">
        <v>396</v>
      </c>
      <c r="X144" t="s">
        <v>397</v>
      </c>
      <c r="Y144" t="s">
        <v>398</v>
      </c>
      <c r="Z144" t="s">
        <v>399</v>
      </c>
      <c r="AA144" t="s">
        <v>400</v>
      </c>
      <c r="AB144" t="s">
        <v>401</v>
      </c>
      <c r="AC144" t="s">
        <v>402</v>
      </c>
      <c r="AD144" t="s">
        <v>403</v>
      </c>
      <c r="AE144" t="s">
        <v>404</v>
      </c>
      <c r="AF144" t="s">
        <v>405</v>
      </c>
      <c r="AG144" t="s">
        <v>406</v>
      </c>
      <c r="AH144" t="s">
        <v>407</v>
      </c>
      <c r="AI144" t="s">
        <v>408</v>
      </c>
      <c r="AJ144" t="s">
        <v>409</v>
      </c>
      <c r="AK144" t="s">
        <v>410</v>
      </c>
      <c r="AL144" t="s">
        <v>411</v>
      </c>
      <c r="AM144" t="s">
        <v>412</v>
      </c>
      <c r="AN144">
        <v>6.3682730218741321</v>
      </c>
      <c r="AO144">
        <v>0</v>
      </c>
      <c r="AP144">
        <v>54.387510566818662</v>
      </c>
      <c r="AQ144">
        <v>25.749471343337291</v>
      </c>
      <c r="AR144">
        <v>9.6198984256143323</v>
      </c>
      <c r="AS144">
        <v>14.537679539329121</v>
      </c>
      <c r="AT144">
        <v>18.376347231836419</v>
      </c>
      <c r="AU144">
        <v>36.400900162457788</v>
      </c>
      <c r="AV144">
        <v>42.14422248714547</v>
      </c>
      <c r="AW144">
        <v>9.1316008114790854</v>
      </c>
      <c r="AX144">
        <v>33.4266393034858</v>
      </c>
      <c r="AY144">
        <v>13.65295939140074</v>
      </c>
      <c r="AZ144">
        <v>36.108899796147647</v>
      </c>
      <c r="BA144">
        <v>10.78796073704615</v>
      </c>
      <c r="BB144">
        <v>6.2242970585687818</v>
      </c>
      <c r="BC144">
        <v>34.377408699958643</v>
      </c>
      <c r="BD144">
        <v>3.7213343783010209</v>
      </c>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row>
    <row r="145">
      <c r="A145" t="s">
        <v>684</v>
      </c>
      <c r="B145">
        <v>2010</v>
      </c>
      <c r="C145" t="s">
        <v>689</v>
      </c>
      <c r="D145">
        <v>69</v>
      </c>
      <c r="E145" t="s">
        <v>413</v>
      </c>
      <c r="F145" t="s">
        <v>286</v>
      </c>
      <c r="G145" t="s">
        <v>206</v>
      </c>
      <c r="H145">
        <v>0</v>
      </c>
      <c r="I145">
        <v>0.0037588843964509</v>
      </c>
      <c r="J145">
        <v>0.0018345690215270001</v>
      </c>
      <c r="K145">
        <v>0.0142812477661001</v>
      </c>
      <c r="L145">
        <v>0</v>
      </c>
      <c r="M145">
        <v>0.0047193200650879003</v>
      </c>
      <c r="N145">
        <v>0</v>
      </c>
      <c r="O145">
        <v>0.036733044438347601</v>
      </c>
      <c r="P145">
        <v>0</v>
      </c>
      <c r="Q145">
        <v>0</v>
      </c>
      <c r="R145">
        <v>0</v>
      </c>
      <c r="S145">
        <v>0.0061465207344848999</v>
      </c>
      <c r="T145">
        <v>0</v>
      </c>
      <c r="U145">
        <v>0</v>
      </c>
      <c r="V145">
        <v>0</v>
      </c>
      <c r="W145" t="s">
        <v>396</v>
      </c>
      <c r="X145" t="s">
        <v>397</v>
      </c>
      <c r="Y145" t="s">
        <v>398</v>
      </c>
      <c r="Z145" t="s">
        <v>399</v>
      </c>
      <c r="AA145" t="s">
        <v>400</v>
      </c>
      <c r="AB145" t="s">
        <v>401</v>
      </c>
      <c r="AC145" t="s">
        <v>402</v>
      </c>
      <c r="AD145" t="s">
        <v>403</v>
      </c>
      <c r="AE145" t="s">
        <v>404</v>
      </c>
      <c r="AF145" t="s">
        <v>405</v>
      </c>
      <c r="AG145" t="s">
        <v>406</v>
      </c>
      <c r="AH145" t="s">
        <v>407</v>
      </c>
      <c r="AI145" t="s">
        <v>408</v>
      </c>
      <c r="AJ145" t="s">
        <v>409</v>
      </c>
      <c r="AK145" t="s">
        <v>410</v>
      </c>
      <c r="AL145" t="s">
        <v>411</v>
      </c>
      <c r="AM145" t="s">
        <v>412</v>
      </c>
      <c r="AN145">
        <v>0.1496903162472315</v>
      </c>
      <c r="AO145">
        <v>0</v>
      </c>
      <c r="AP145">
        <v>0</v>
      </c>
      <c r="AQ145">
        <v>0</v>
      </c>
      <c r="AR145">
        <v>0</v>
      </c>
      <c r="AS145">
        <v>0</v>
      </c>
      <c r="AT145">
        <v>0</v>
      </c>
      <c r="AU145">
        <v>0</v>
      </c>
      <c r="AV145">
        <v>0</v>
      </c>
      <c r="AW145">
        <v>0</v>
      </c>
      <c r="AX145">
        <v>0.054420121650812302</v>
      </c>
      <c r="AY145">
        <v>0</v>
      </c>
      <c r="AZ145">
        <v>0</v>
      </c>
      <c r="BA145">
        <v>0</v>
      </c>
      <c r="BB145">
        <v>0</v>
      </c>
      <c r="BC145">
        <v>0.0132335370970271</v>
      </c>
      <c r="BD145">
        <v>0</v>
      </c>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row>
    <row r="146">
      <c r="A146" t="s">
        <v>684</v>
      </c>
      <c r="B146">
        <v>2010</v>
      </c>
      <c r="C146" t="s">
        <v>689</v>
      </c>
      <c r="D146">
        <v>70</v>
      </c>
      <c r="E146" t="s">
        <v>413</v>
      </c>
      <c r="F146" t="s">
        <v>425</v>
      </c>
      <c r="G146" t="s">
        <v>206</v>
      </c>
      <c r="H146">
        <v>0</v>
      </c>
      <c r="I146">
        <v>0</v>
      </c>
      <c r="J146">
        <v>0.058534858939452303</v>
      </c>
      <c r="K146">
        <v>0.053197470372016498</v>
      </c>
      <c r="L146">
        <v>0.0106386434685002</v>
      </c>
      <c r="M146">
        <v>0</v>
      </c>
      <c r="N146">
        <v>0</v>
      </c>
      <c r="O146">
        <v>0</v>
      </c>
      <c r="P146">
        <v>0</v>
      </c>
      <c r="Q146">
        <v>0</v>
      </c>
      <c r="R146">
        <v>0</v>
      </c>
      <c r="S146">
        <v>0</v>
      </c>
      <c r="T146">
        <v>0</v>
      </c>
      <c r="U146">
        <v>0.095685549512490795</v>
      </c>
      <c r="V146">
        <v>0.1044574208991408</v>
      </c>
      <c r="W146" t="s">
        <v>396</v>
      </c>
      <c r="X146" t="s">
        <v>397</v>
      </c>
      <c r="Y146" t="s">
        <v>398</v>
      </c>
      <c r="Z146" t="s">
        <v>399</v>
      </c>
      <c r="AA146" t="s">
        <v>400</v>
      </c>
      <c r="AB146" t="s">
        <v>401</v>
      </c>
      <c r="AC146" t="s">
        <v>402</v>
      </c>
      <c r="AD146" t="s">
        <v>403</v>
      </c>
      <c r="AE146" t="s">
        <v>404</v>
      </c>
      <c r="AF146" t="s">
        <v>405</v>
      </c>
      <c r="AG146" t="s">
        <v>406</v>
      </c>
      <c r="AH146" t="s">
        <v>407</v>
      </c>
      <c r="AI146" t="s">
        <v>408</v>
      </c>
      <c r="AJ146" t="s">
        <v>409</v>
      </c>
      <c r="AK146" t="s">
        <v>410</v>
      </c>
      <c r="AL146" t="s">
        <v>411</v>
      </c>
      <c r="AM146" t="s">
        <v>412</v>
      </c>
      <c r="AN146">
        <v>0</v>
      </c>
      <c r="AO146">
        <v>0</v>
      </c>
      <c r="AP146">
        <v>0</v>
      </c>
      <c r="AQ146">
        <v>0</v>
      </c>
      <c r="AR146">
        <v>0</v>
      </c>
      <c r="AS146">
        <v>0</v>
      </c>
      <c r="AT146">
        <v>0</v>
      </c>
      <c r="AU146">
        <v>0</v>
      </c>
      <c r="AV146">
        <v>0</v>
      </c>
      <c r="AW146">
        <v>0</v>
      </c>
      <c r="AX146">
        <v>0</v>
      </c>
      <c r="AY146">
        <v>0</v>
      </c>
      <c r="AZ146">
        <v>0</v>
      </c>
      <c r="BA146">
        <v>0</v>
      </c>
      <c r="BB146">
        <v>0</v>
      </c>
      <c r="BC146">
        <v>0.88285953205876444</v>
      </c>
      <c r="BD146">
        <v>0</v>
      </c>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row>
    <row r="147">
      <c r="A147" t="s">
        <v>684</v>
      </c>
      <c r="B147">
        <v>2010</v>
      </c>
      <c r="C147" t="s">
        <v>689</v>
      </c>
      <c r="D147">
        <v>71</v>
      </c>
      <c r="E147" t="s">
        <v>413</v>
      </c>
      <c r="F147" t="s">
        <v>426</v>
      </c>
      <c r="G147" t="s">
        <v>206</v>
      </c>
      <c r="H147">
        <v>0.21227639219908309</v>
      </c>
      <c r="I147">
        <v>0.14835872699753061</v>
      </c>
      <c r="J147">
        <v>0.12790921048402609</v>
      </c>
      <c r="K147">
        <v>0.0128611125093367</v>
      </c>
      <c r="L147">
        <v>0.14546508979349959</v>
      </c>
      <c r="M147">
        <v>0.016013589904679701</v>
      </c>
      <c r="N147">
        <v>0.147674428791531</v>
      </c>
      <c r="O147">
        <v>0</v>
      </c>
      <c r="P147">
        <v>0</v>
      </c>
      <c r="Q147">
        <v>0</v>
      </c>
      <c r="R147">
        <v>0.092310964091682005</v>
      </c>
      <c r="S147">
        <v>0.45306894556496702</v>
      </c>
      <c r="T147">
        <v>0.034018144525679903</v>
      </c>
      <c r="U147">
        <v>0.11528374078948039</v>
      </c>
      <c r="V147">
        <v>0.25909066629111382</v>
      </c>
      <c r="W147" t="s">
        <v>396</v>
      </c>
      <c r="X147" t="s">
        <v>397</v>
      </c>
      <c r="Y147" t="s">
        <v>398</v>
      </c>
      <c r="Z147" t="s">
        <v>399</v>
      </c>
      <c r="AA147" t="s">
        <v>400</v>
      </c>
      <c r="AB147" t="s">
        <v>401</v>
      </c>
      <c r="AC147" t="s">
        <v>402</v>
      </c>
      <c r="AD147" t="s">
        <v>403</v>
      </c>
      <c r="AE147" t="s">
        <v>404</v>
      </c>
      <c r="AF147" t="s">
        <v>405</v>
      </c>
      <c r="AG147" t="s">
        <v>406</v>
      </c>
      <c r="AH147" t="s">
        <v>407</v>
      </c>
      <c r="AI147" t="s">
        <v>408</v>
      </c>
      <c r="AJ147" t="s">
        <v>409</v>
      </c>
      <c r="AK147" t="s">
        <v>410</v>
      </c>
      <c r="AL147" t="s">
        <v>411</v>
      </c>
      <c r="AM147" t="s">
        <v>412</v>
      </c>
      <c r="AN147">
        <v>0</v>
      </c>
      <c r="AO147">
        <v>0</v>
      </c>
      <c r="AP147">
        <v>0</v>
      </c>
      <c r="AQ147">
        <v>0.8631813365665576</v>
      </c>
      <c r="AR147">
        <v>0</v>
      </c>
      <c r="AS147">
        <v>0</v>
      </c>
      <c r="AT147">
        <v>1.0181637221467399</v>
      </c>
      <c r="AU147">
        <v>0</v>
      </c>
      <c r="AV147">
        <v>0</v>
      </c>
      <c r="AW147">
        <v>0.1277401979162025</v>
      </c>
      <c r="AX147">
        <v>0</v>
      </c>
      <c r="AY147">
        <v>0</v>
      </c>
      <c r="AZ147">
        <v>0.2827614883134083</v>
      </c>
      <c r="BA147">
        <v>0.20914187819770999</v>
      </c>
      <c r="BB147">
        <v>0</v>
      </c>
      <c r="BC147">
        <v>0.43492184425503339</v>
      </c>
      <c r="BD147">
        <v>0</v>
      </c>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row>
    <row r="148">
      <c r="A148" t="s">
        <v>684</v>
      </c>
      <c r="B148">
        <v>2010</v>
      </c>
      <c r="C148" t="s">
        <v>689</v>
      </c>
      <c r="D148">
        <v>72</v>
      </c>
      <c r="E148" t="s">
        <v>413</v>
      </c>
      <c r="F148" t="s">
        <v>427</v>
      </c>
      <c r="G148" t="s">
        <v>206</v>
      </c>
      <c r="H148">
        <v>8.9121200146537767</v>
      </c>
      <c r="I148">
        <v>6.2675512529411321</v>
      </c>
      <c r="J148">
        <v>4.8284161346005048</v>
      </c>
      <c r="K148">
        <v>2.041316705533307</v>
      </c>
      <c r="L148">
        <v>0.36899787556680919</v>
      </c>
      <c r="M148">
        <v>1.648254972252998</v>
      </c>
      <c r="N148">
        <v>0</v>
      </c>
      <c r="O148">
        <v>0.046598706158129798</v>
      </c>
      <c r="P148">
        <v>0</v>
      </c>
      <c r="Q148">
        <v>0</v>
      </c>
      <c r="R148">
        <v>9.5893184707076617</v>
      </c>
      <c r="S148">
        <v>8.0907138313592064</v>
      </c>
      <c r="T148">
        <v>7.2959747210221861</v>
      </c>
      <c r="U148">
        <v>5.9904915456906478</v>
      </c>
      <c r="V148">
        <v>4.622147651399235</v>
      </c>
      <c r="W148" t="s">
        <v>396</v>
      </c>
      <c r="X148" t="s">
        <v>397</v>
      </c>
      <c r="Y148" t="s">
        <v>398</v>
      </c>
      <c r="Z148" t="s">
        <v>399</v>
      </c>
      <c r="AA148" t="s">
        <v>400</v>
      </c>
      <c r="AB148" t="s">
        <v>401</v>
      </c>
      <c r="AC148" t="s">
        <v>402</v>
      </c>
      <c r="AD148" t="s">
        <v>403</v>
      </c>
      <c r="AE148" t="s">
        <v>404</v>
      </c>
      <c r="AF148" t="s">
        <v>405</v>
      </c>
      <c r="AG148" t="s">
        <v>406</v>
      </c>
      <c r="AH148" t="s">
        <v>407</v>
      </c>
      <c r="AI148" t="s">
        <v>408</v>
      </c>
      <c r="AJ148" t="s">
        <v>409</v>
      </c>
      <c r="AK148" t="s">
        <v>410</v>
      </c>
      <c r="AL148" t="s">
        <v>411</v>
      </c>
      <c r="AM148" t="s">
        <v>412</v>
      </c>
      <c r="AN148">
        <v>2.666304467543724</v>
      </c>
      <c r="AO148">
        <v>0</v>
      </c>
      <c r="AP148">
        <v>8.2776212327952798</v>
      </c>
      <c r="AQ148">
        <v>7.8370212869083717</v>
      </c>
      <c r="AR148">
        <v>7.4944340575668376</v>
      </c>
      <c r="AS148">
        <v>2.723051358380133</v>
      </c>
      <c r="AT148">
        <v>5.3177780781253814</v>
      </c>
      <c r="AU148">
        <v>6.6868523795495793</v>
      </c>
      <c r="AV148">
        <v>7.7563216647062578</v>
      </c>
      <c r="AW148">
        <v>3.534002020688618</v>
      </c>
      <c r="AX148">
        <v>0.52932376994517361</v>
      </c>
      <c r="AY148">
        <v>3.1173615595020441</v>
      </c>
      <c r="AZ148">
        <v>1.36019653516195</v>
      </c>
      <c r="BA148">
        <v>12.23447533893648</v>
      </c>
      <c r="BB148">
        <v>5.1197016207731956</v>
      </c>
      <c r="BC148">
        <v>3.316582884461138</v>
      </c>
      <c r="BD148">
        <v>8.45757813250232</v>
      </c>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row>
    <row r="149">
      <c r="A149" t="s">
        <v>684</v>
      </c>
      <c r="B149">
        <v>2010</v>
      </c>
      <c r="C149" t="s">
        <v>689</v>
      </c>
      <c r="D149">
        <v>73</v>
      </c>
      <c r="E149" t="s">
        <v>413</v>
      </c>
      <c r="F149" t="s">
        <v>289</v>
      </c>
      <c r="G149" t="s">
        <v>206</v>
      </c>
      <c r="H149">
        <v>0</v>
      </c>
      <c r="I149">
        <v>0</v>
      </c>
      <c r="J149">
        <v>0</v>
      </c>
      <c r="K149">
        <v>0</v>
      </c>
      <c r="L149">
        <v>0.17988095739609769</v>
      </c>
      <c r="M149">
        <v>0</v>
      </c>
      <c r="N149">
        <v>0</v>
      </c>
      <c r="O149">
        <v>0</v>
      </c>
      <c r="P149">
        <v>0.044836466711705603</v>
      </c>
      <c r="Q149">
        <v>0.41807404823284883</v>
      </c>
      <c r="R149">
        <v>0</v>
      </c>
      <c r="S149">
        <v>0</v>
      </c>
      <c r="T149">
        <v>0</v>
      </c>
      <c r="U149">
        <v>0</v>
      </c>
      <c r="V149">
        <v>0</v>
      </c>
      <c r="W149" t="s">
        <v>396</v>
      </c>
      <c r="X149" t="s">
        <v>397</v>
      </c>
      <c r="Y149" t="s">
        <v>398</v>
      </c>
      <c r="Z149" t="s">
        <v>399</v>
      </c>
      <c r="AA149" t="s">
        <v>400</v>
      </c>
      <c r="AB149" t="s">
        <v>401</v>
      </c>
      <c r="AC149" t="s">
        <v>402</v>
      </c>
      <c r="AD149" t="s">
        <v>403</v>
      </c>
      <c r="AE149" t="s">
        <v>404</v>
      </c>
      <c r="AF149" t="s">
        <v>405</v>
      </c>
      <c r="AG149" t="s">
        <v>406</v>
      </c>
      <c r="AH149" t="s">
        <v>407</v>
      </c>
      <c r="AI149" t="s">
        <v>408</v>
      </c>
      <c r="AJ149" t="s">
        <v>409</v>
      </c>
      <c r="AK149" t="s">
        <v>410</v>
      </c>
      <c r="AL149" t="s">
        <v>411</v>
      </c>
      <c r="AM149" t="s">
        <v>412</v>
      </c>
      <c r="AN149">
        <v>0</v>
      </c>
      <c r="AO149">
        <v>0.16325075806887071</v>
      </c>
      <c r="AP149">
        <v>0</v>
      </c>
      <c r="AQ149">
        <v>0</v>
      </c>
      <c r="AR149">
        <v>0</v>
      </c>
      <c r="AS149">
        <v>0</v>
      </c>
      <c r="AT149">
        <v>0</v>
      </c>
      <c r="AU149">
        <v>0</v>
      </c>
      <c r="AV149">
        <v>0</v>
      </c>
      <c r="AW149">
        <v>0</v>
      </c>
      <c r="AX149">
        <v>0.066373688079249593</v>
      </c>
      <c r="AY149">
        <v>0</v>
      </c>
      <c r="AZ149">
        <v>0</v>
      </c>
      <c r="BA149">
        <v>0</v>
      </c>
      <c r="BB149">
        <v>0</v>
      </c>
      <c r="BC149">
        <v>0.0415441556345445</v>
      </c>
      <c r="BD149">
        <v>0</v>
      </c>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row>
    <row r="150">
      <c r="A150" t="s">
        <v>684</v>
      </c>
      <c r="B150">
        <v>2010</v>
      </c>
      <c r="C150" t="s">
        <v>689</v>
      </c>
      <c r="D150">
        <v>74</v>
      </c>
      <c r="E150" t="s">
        <v>413</v>
      </c>
      <c r="F150" t="s">
        <v>290</v>
      </c>
      <c r="G150" t="s">
        <v>206</v>
      </c>
      <c r="H150">
        <v>0.0050159729661924998</v>
      </c>
      <c r="I150">
        <v>0</v>
      </c>
      <c r="J150">
        <v>0.077696880627160098</v>
      </c>
      <c r="K150">
        <v>0.26704896473163681</v>
      </c>
      <c r="L150">
        <v>0</v>
      </c>
      <c r="M150">
        <v>0</v>
      </c>
      <c r="N150">
        <v>0.30718322060703329</v>
      </c>
      <c r="O150">
        <v>0.48411379556002448</v>
      </c>
      <c r="P150">
        <v>0</v>
      </c>
      <c r="Q150">
        <v>0</v>
      </c>
      <c r="R150">
        <v>0.0082057248240510004</v>
      </c>
      <c r="S150">
        <v>0</v>
      </c>
      <c r="T150">
        <v>0</v>
      </c>
      <c r="U150">
        <v>0.052192117915904099</v>
      </c>
      <c r="V150">
        <v>0.0085979681658804007</v>
      </c>
      <c r="W150" t="s">
        <v>396</v>
      </c>
      <c r="X150" t="s">
        <v>397</v>
      </c>
      <c r="Y150" t="s">
        <v>398</v>
      </c>
      <c r="Z150" t="s">
        <v>399</v>
      </c>
      <c r="AA150" t="s">
        <v>400</v>
      </c>
      <c r="AB150" t="s">
        <v>401</v>
      </c>
      <c r="AC150" t="s">
        <v>402</v>
      </c>
      <c r="AD150" t="s">
        <v>403</v>
      </c>
      <c r="AE150" t="s">
        <v>404</v>
      </c>
      <c r="AF150" t="s">
        <v>405</v>
      </c>
      <c r="AG150" t="s">
        <v>406</v>
      </c>
      <c r="AH150" t="s">
        <v>407</v>
      </c>
      <c r="AI150" t="s">
        <v>408</v>
      </c>
      <c r="AJ150" t="s">
        <v>409</v>
      </c>
      <c r="AK150" t="s">
        <v>410</v>
      </c>
      <c r="AL150" t="s">
        <v>411</v>
      </c>
      <c r="AM150" t="s">
        <v>412</v>
      </c>
      <c r="AN150">
        <v>0.49760966832186693</v>
      </c>
      <c r="AO150">
        <v>0.22661286660943639</v>
      </c>
      <c r="AP150">
        <v>0</v>
      </c>
      <c r="AQ150">
        <v>0.10848410902703461</v>
      </c>
      <c r="AR150">
        <v>0</v>
      </c>
      <c r="AS150">
        <v>0</v>
      </c>
      <c r="AT150">
        <v>0</v>
      </c>
      <c r="AU150">
        <v>0</v>
      </c>
      <c r="AV150">
        <v>0.2059744731962945</v>
      </c>
      <c r="AW150">
        <v>0</v>
      </c>
      <c r="AX150">
        <v>0</v>
      </c>
      <c r="AY150">
        <v>0.084219307059365797</v>
      </c>
      <c r="AZ150">
        <v>0</v>
      </c>
      <c r="BA150">
        <v>0</v>
      </c>
      <c r="BB150">
        <v>0</v>
      </c>
      <c r="BC150">
        <v>0.2303111822761994</v>
      </c>
      <c r="BD150">
        <v>0</v>
      </c>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row>
    <row r="151">
      <c r="A151" t="s">
        <v>684</v>
      </c>
      <c r="B151">
        <v>2010</v>
      </c>
      <c r="C151" t="s">
        <v>689</v>
      </c>
      <c r="D151">
        <v>75</v>
      </c>
      <c r="E151" t="s">
        <v>413</v>
      </c>
      <c r="F151" t="s">
        <v>291</v>
      </c>
      <c r="G151" t="s">
        <v>206</v>
      </c>
      <c r="H151">
        <v>0.1236186374339396</v>
      </c>
      <c r="I151">
        <v>0</v>
      </c>
      <c r="J151">
        <v>0.15441864515955969</v>
      </c>
      <c r="K151">
        <v>0</v>
      </c>
      <c r="L151">
        <v>0.094589433478836707</v>
      </c>
      <c r="M151">
        <v>0.1036714310140492</v>
      </c>
      <c r="N151">
        <v>0.29366896990097557</v>
      </c>
      <c r="O151">
        <v>0</v>
      </c>
      <c r="P151">
        <v>0</v>
      </c>
      <c r="Q151">
        <v>0</v>
      </c>
      <c r="R151">
        <v>0.18339609054177039</v>
      </c>
      <c r="S151">
        <v>0.018810183714020101</v>
      </c>
      <c r="T151">
        <v>0</v>
      </c>
      <c r="U151">
        <v>0</v>
      </c>
      <c r="V151">
        <v>0.15479054096143899</v>
      </c>
      <c r="W151" t="s">
        <v>396</v>
      </c>
      <c r="X151" t="s">
        <v>397</v>
      </c>
      <c r="Y151" t="s">
        <v>398</v>
      </c>
      <c r="Z151" t="s">
        <v>399</v>
      </c>
      <c r="AA151" t="s">
        <v>400</v>
      </c>
      <c r="AB151" t="s">
        <v>401</v>
      </c>
      <c r="AC151" t="s">
        <v>402</v>
      </c>
      <c r="AD151" t="s">
        <v>403</v>
      </c>
      <c r="AE151" t="s">
        <v>404</v>
      </c>
      <c r="AF151" t="s">
        <v>405</v>
      </c>
      <c r="AG151" t="s">
        <v>406</v>
      </c>
      <c r="AH151" t="s">
        <v>407</v>
      </c>
      <c r="AI151" t="s">
        <v>408</v>
      </c>
      <c r="AJ151" t="s">
        <v>409</v>
      </c>
      <c r="AK151" t="s">
        <v>410</v>
      </c>
      <c r="AL151" t="s">
        <v>411</v>
      </c>
      <c r="AM151" t="s">
        <v>412</v>
      </c>
      <c r="AN151">
        <v>0</v>
      </c>
      <c r="AO151">
        <v>0</v>
      </c>
      <c r="AP151">
        <v>0</v>
      </c>
      <c r="AQ151">
        <v>0</v>
      </c>
      <c r="AR151">
        <v>0</v>
      </c>
      <c r="AS151">
        <v>0.21984359085130711</v>
      </c>
      <c r="AT151">
        <v>0.031990925479471501</v>
      </c>
      <c r="AU151">
        <v>0.2399613573062169</v>
      </c>
      <c r="AV151">
        <v>0.21684686581328741</v>
      </c>
      <c r="AW151">
        <v>0</v>
      </c>
      <c r="AX151">
        <v>0</v>
      </c>
      <c r="AY151">
        <v>0.027112596594096702</v>
      </c>
      <c r="AZ151">
        <v>0</v>
      </c>
      <c r="BA151">
        <v>0</v>
      </c>
      <c r="BB151">
        <v>0.26325919669910919</v>
      </c>
      <c r="BC151">
        <v>0</v>
      </c>
      <c r="BD151">
        <v>0</v>
      </c>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row>
    <row r="152">
      <c r="A152" t="s">
        <v>684</v>
      </c>
      <c r="B152">
        <v>2010</v>
      </c>
      <c r="C152" t="s">
        <v>689</v>
      </c>
      <c r="D152">
        <v>122</v>
      </c>
      <c r="E152" t="s">
        <v>18</v>
      </c>
      <c r="F152" t="s">
        <v>14</v>
      </c>
      <c r="G152" t="s">
        <v>704</v>
      </c>
      <c r="H152">
        <v>1.7391599618471589</v>
      </c>
      <c r="I152">
        <v>5.337830905786368</v>
      </c>
      <c r="J152">
        <v>16.982775094187531</v>
      </c>
      <c r="K152">
        <v>64.568732533035501</v>
      </c>
      <c r="L152">
        <v>94.473947096131923</v>
      </c>
      <c r="M152">
        <v>14.030637351595081</v>
      </c>
      <c r="N152">
        <v>68.892883475075379</v>
      </c>
      <c r="O152">
        <v>91.859760084498504</v>
      </c>
      <c r="P152">
        <v>95.111236570859106</v>
      </c>
      <c r="Q152">
        <v>97.281508963246793</v>
      </c>
      <c r="R152">
        <v>1.3555901725528521</v>
      </c>
      <c r="S152">
        <v>2.0089869861899561</v>
      </c>
      <c r="T152">
        <v>5.45757672798198</v>
      </c>
      <c r="U152">
        <v>11.53696820402371</v>
      </c>
      <c r="V152">
        <v>45.771098603863948</v>
      </c>
      <c r="W152" t="s">
        <v>396</v>
      </c>
      <c r="X152" t="s">
        <v>397</v>
      </c>
      <c r="Y152" t="s">
        <v>398</v>
      </c>
      <c r="Z152" t="s">
        <v>399</v>
      </c>
      <c r="AA152" t="s">
        <v>400</v>
      </c>
      <c r="AB152" t="s">
        <v>401</v>
      </c>
      <c r="AC152" t="s">
        <v>402</v>
      </c>
      <c r="AD152" t="s">
        <v>403</v>
      </c>
      <c r="AE152" t="s">
        <v>404</v>
      </c>
      <c r="AF152" t="s">
        <v>405</v>
      </c>
      <c r="AG152" t="s">
        <v>406</v>
      </c>
      <c r="AH152" t="s">
        <v>407</v>
      </c>
      <c r="AI152" t="s">
        <v>408</v>
      </c>
      <c r="AJ152" t="s">
        <v>409</v>
      </c>
      <c r="AK152" t="s">
        <v>410</v>
      </c>
      <c r="AL152" t="s">
        <v>411</v>
      </c>
      <c r="AM152" t="s">
        <v>412</v>
      </c>
      <c r="AN152">
        <v>26.647970453413208</v>
      </c>
      <c r="AO152">
        <v>95.737468039869384</v>
      </c>
      <c r="AP152">
        <v>10.164193271250049</v>
      </c>
      <c r="AQ152">
        <v>10.062805234145159</v>
      </c>
      <c r="AR152">
        <v>24.683840199961651</v>
      </c>
      <c r="AS152">
        <v>14.22421467672825</v>
      </c>
      <c r="AT152">
        <v>28.236560712945899</v>
      </c>
      <c r="AU152">
        <v>31.05714847925017</v>
      </c>
      <c r="AV152">
        <v>15.928006171225441</v>
      </c>
      <c r="AW152">
        <v>18.779225363886979</v>
      </c>
      <c r="AX152">
        <v>22.930607889790871</v>
      </c>
      <c r="AY152">
        <v>45.005594960777898</v>
      </c>
      <c r="AZ152">
        <v>13.86845975508362</v>
      </c>
      <c r="BA152">
        <v>11.08792829534565</v>
      </c>
      <c r="BB152">
        <v>16.509677261723919</v>
      </c>
      <c r="BC152">
        <v>28.974910777047921</v>
      </c>
      <c r="BD152">
        <v>0.70519830120470761</v>
      </c>
      <c r="BE152">
        <v>195.21719571675379</v>
      </c>
      <c r="BF152">
        <v>599.65413712384827</v>
      </c>
      <c r="BG152">
        <v>1906.5961460564929</v>
      </c>
      <c r="BH152">
        <v>7251.0887979719664</v>
      </c>
      <c r="BI152">
        <v>10610.301990826671</v>
      </c>
      <c r="BJ152">
        <v>612.32511918673481</v>
      </c>
      <c r="BK152">
        <v>3005.5219220321228</v>
      </c>
      <c r="BL152">
        <v>4010.656786136999</v>
      </c>
      <c r="BM152">
        <v>4149.3875996240749</v>
      </c>
      <c r="BN152">
        <v>4245.7106034999279</v>
      </c>
      <c r="BO152">
        <v>93.013329595150637</v>
      </c>
      <c r="BP152">
        <v>138.02023553418451</v>
      </c>
      <c r="BQ152">
        <v>374.61589705211622</v>
      </c>
      <c r="BR152">
        <v>792.33705897223888</v>
      </c>
      <c r="BS152">
        <v>3141.2697160622001</v>
      </c>
      <c r="BT152">
        <v>75.173613018544302</v>
      </c>
      <c r="BU152">
        <v>10321.22095311458</v>
      </c>
      <c r="BV152">
        <v>384.59402902012459</v>
      </c>
      <c r="BW152">
        <v>54.734690184534429</v>
      </c>
      <c r="BX152">
        <v>257.84672613539948</v>
      </c>
      <c r="BY152">
        <v>258.24638126254513</v>
      </c>
      <c r="BZ152">
        <v>1140.627061777371</v>
      </c>
      <c r="CA152">
        <v>1658.1501943133619</v>
      </c>
      <c r="CB152">
        <v>332.33190359774648</v>
      </c>
      <c r="CC152">
        <v>252.46555933187321</v>
      </c>
      <c r="CD152">
        <v>675.7766409258046</v>
      </c>
      <c r="CE152">
        <v>2655.377511884697</v>
      </c>
      <c r="CF152">
        <v>404.07110753813112</v>
      </c>
      <c r="CG152">
        <v>534.75258830010659</v>
      </c>
      <c r="CH152">
        <v>1104.7399272806199</v>
      </c>
      <c r="CI152">
        <v>450.95195755673433</v>
      </c>
      <c r="CJ152">
        <v>1.7974224535679459</v>
      </c>
    </row>
    <row r="153">
      <c r="A153" t="s">
        <v>684</v>
      </c>
      <c r="B153">
        <v>2010</v>
      </c>
      <c r="C153" t="s">
        <v>689</v>
      </c>
      <c r="D153">
        <v>123</v>
      </c>
      <c r="E153" t="s">
        <v>18</v>
      </c>
      <c r="F153" t="s">
        <v>52</v>
      </c>
      <c r="G153" t="s">
        <v>206</v>
      </c>
      <c r="H153">
        <v>98.260840038152793</v>
      </c>
      <c r="I153">
        <v>94.662169094213539</v>
      </c>
      <c r="J153">
        <v>83.017224905812526</v>
      </c>
      <c r="K153">
        <v>35.431267466964513</v>
      </c>
      <c r="L153">
        <v>5.5260529038680994</v>
      </c>
      <c r="M153">
        <v>85.969362648405067</v>
      </c>
      <c r="N153">
        <v>31.107116524924709</v>
      </c>
      <c r="O153">
        <v>8.1402399155015743</v>
      </c>
      <c r="P153">
        <v>4.8887634291409032</v>
      </c>
      <c r="Q153">
        <v>2.71849103675327</v>
      </c>
      <c r="R153">
        <v>98.644409827447149</v>
      </c>
      <c r="S153">
        <v>97.991013013810104</v>
      </c>
      <c r="T153">
        <v>94.542423272018013</v>
      </c>
      <c r="U153">
        <v>88.463031795976292</v>
      </c>
      <c r="V153">
        <v>54.228901396136102</v>
      </c>
      <c r="W153" t="s">
        <v>396</v>
      </c>
      <c r="X153" t="s">
        <v>397</v>
      </c>
      <c r="Y153" t="s">
        <v>398</v>
      </c>
      <c r="Z153" t="s">
        <v>399</v>
      </c>
      <c r="AA153" t="s">
        <v>400</v>
      </c>
      <c r="AB153" t="s">
        <v>401</v>
      </c>
      <c r="AC153" t="s">
        <v>402</v>
      </c>
      <c r="AD153" t="s">
        <v>403</v>
      </c>
      <c r="AE153" t="s">
        <v>404</v>
      </c>
      <c r="AF153" t="s">
        <v>405</v>
      </c>
      <c r="AG153" t="s">
        <v>406</v>
      </c>
      <c r="AH153" t="s">
        <v>407</v>
      </c>
      <c r="AI153" t="s">
        <v>408</v>
      </c>
      <c r="AJ153" t="s">
        <v>409</v>
      </c>
      <c r="AK153" t="s">
        <v>410</v>
      </c>
      <c r="AL153" t="s">
        <v>411</v>
      </c>
      <c r="AM153" t="s">
        <v>412</v>
      </c>
      <c r="AN153">
        <v>73.352029546586692</v>
      </c>
      <c r="AO153">
        <v>4.2625319601305414</v>
      </c>
      <c r="AP153">
        <v>89.835806728749844</v>
      </c>
      <c r="AQ153">
        <v>89.937194765854954</v>
      </c>
      <c r="AR153">
        <v>75.316159800038491</v>
      </c>
      <c r="AS153">
        <v>85.775785323271819</v>
      </c>
      <c r="AT153">
        <v>71.763439287054126</v>
      </c>
      <c r="AU153">
        <v>68.942851520750068</v>
      </c>
      <c r="AV153">
        <v>84.071993828774623</v>
      </c>
      <c r="AW153">
        <v>81.220774636113063</v>
      </c>
      <c r="AX153">
        <v>77.069392110209037</v>
      </c>
      <c r="AY153">
        <v>54.994405039222002</v>
      </c>
      <c r="AZ153">
        <v>86.131540244916366</v>
      </c>
      <c r="BA153">
        <v>88.912071704654366</v>
      </c>
      <c r="BB153">
        <v>83.490322738276134</v>
      </c>
      <c r="BC153">
        <v>71.025089222951962</v>
      </c>
      <c r="BD153">
        <v>99.294801698795297</v>
      </c>
      <c r="BE153">
        <v>11029.58098267587</v>
      </c>
      <c r="BF153">
        <v>10634.3873248079</v>
      </c>
      <c r="BG153">
        <v>9320.0504737238007</v>
      </c>
      <c r="BH153">
        <v>3978.94238509651</v>
      </c>
      <c r="BI153">
        <v>620.62708216968156</v>
      </c>
      <c r="BJ153">
        <v>3751.875193617469</v>
      </c>
      <c r="BK153">
        <v>1357.079511422884</v>
      </c>
      <c r="BL153">
        <v>355.40816161350949</v>
      </c>
      <c r="BM153">
        <v>213.2805237503149</v>
      </c>
      <c r="BN153">
        <v>118.64460515948041</v>
      </c>
      <c r="BO153">
        <v>6768.4505168111436</v>
      </c>
      <c r="BP153">
        <v>6732.1206107208718</v>
      </c>
      <c r="BQ153">
        <v>6489.5275813417456</v>
      </c>
      <c r="BR153">
        <v>6075.4729666798903</v>
      </c>
      <c r="BS153">
        <v>3721.7285773565609</v>
      </c>
      <c r="BT153">
        <v>206.92521754705169</v>
      </c>
      <c r="BU153">
        <v>459.53308648081872</v>
      </c>
      <c r="BV153">
        <v>3399.2186037833922</v>
      </c>
      <c r="BW153">
        <v>489.19604196169138</v>
      </c>
      <c r="BX153">
        <v>786.75056523663125</v>
      </c>
      <c r="BY153">
        <v>1557.294139825437</v>
      </c>
      <c r="BZ153">
        <v>2898.9125739914311</v>
      </c>
      <c r="CA153">
        <v>3680.8789036774119</v>
      </c>
      <c r="CB153">
        <v>1754.1307711726661</v>
      </c>
      <c r="CC153">
        <v>1091.921945689352</v>
      </c>
      <c r="CD153">
        <v>2271.2740616710162</v>
      </c>
      <c r="CE153">
        <v>3244.7278287931458</v>
      </c>
      <c r="CF153">
        <v>2509.5264705203472</v>
      </c>
      <c r="CG153">
        <v>4288.0833288890244</v>
      </c>
      <c r="CH153">
        <v>5586.7290200976113</v>
      </c>
      <c r="CI153">
        <v>1105.4012648109051</v>
      </c>
      <c r="CJ153">
        <v>253.08442432589331</v>
      </c>
    </row>
    <row r="154">
      <c r="A154" t="s">
        <v>684</v>
      </c>
      <c r="B154">
        <v>2010</v>
      </c>
      <c r="C154" t="s">
        <v>689</v>
      </c>
      <c r="D154">
        <v>124</v>
      </c>
      <c r="E154" t="s">
        <v>51</v>
      </c>
      <c r="F154" t="s">
        <v>15</v>
      </c>
      <c r="G154" t="s">
        <v>705</v>
      </c>
      <c r="H154">
        <v>1.034499365676421</v>
      </c>
      <c r="I154">
        <v>3.6072938310898741</v>
      </c>
      <c r="J154">
        <v>9.6682093292430267</v>
      </c>
      <c r="K154">
        <v>35.376230267238817</v>
      </c>
      <c r="L154">
        <v>60.552670899774547</v>
      </c>
      <c r="M154">
        <v>6.6968455807760243</v>
      </c>
      <c r="N154">
        <v>37.097031440850479</v>
      </c>
      <c r="O154">
        <v>43.429141986285103</v>
      </c>
      <c r="P154">
        <v>51.578805758669851</v>
      </c>
      <c r="Q154">
        <v>70.14411822140589</v>
      </c>
      <c r="R154">
        <v>0.92722942366245431</v>
      </c>
      <c r="S154">
        <v>1.2971650679516109</v>
      </c>
      <c r="T154">
        <v>4.3139750528956684</v>
      </c>
      <c r="U154">
        <v>7.8693422946622551</v>
      </c>
      <c r="V154">
        <v>33.118195955487558</v>
      </c>
      <c r="W154" t="s">
        <v>396</v>
      </c>
      <c r="X154" t="s">
        <v>397</v>
      </c>
      <c r="Y154" t="s">
        <v>398</v>
      </c>
      <c r="Z154" t="s">
        <v>399</v>
      </c>
      <c r="AA154" t="s">
        <v>400</v>
      </c>
      <c r="AB154" t="s">
        <v>401</v>
      </c>
      <c r="AC154" t="s">
        <v>402</v>
      </c>
      <c r="AD154" t="s">
        <v>403</v>
      </c>
      <c r="AE154" t="s">
        <v>404</v>
      </c>
      <c r="AF154" t="s">
        <v>405</v>
      </c>
      <c r="AG154" t="s">
        <v>406</v>
      </c>
      <c r="AH154" t="s">
        <v>407</v>
      </c>
      <c r="AI154" t="s">
        <v>408</v>
      </c>
      <c r="AJ154" t="s">
        <v>409</v>
      </c>
      <c r="AK154" t="s">
        <v>410</v>
      </c>
      <c r="AL154" t="s">
        <v>411</v>
      </c>
      <c r="AM154" t="s">
        <v>412</v>
      </c>
      <c r="AN154">
        <v>17.118687145838312</v>
      </c>
      <c r="AO154">
        <v>48.682113255587552</v>
      </c>
      <c r="AP154">
        <v>7.5595215900275967</v>
      </c>
      <c r="AQ154">
        <v>6.4457486871808172</v>
      </c>
      <c r="AR154">
        <v>18.295940690281661</v>
      </c>
      <c r="AS154">
        <v>11.213644752594909</v>
      </c>
      <c r="AT154">
        <v>19.87977661352453</v>
      </c>
      <c r="AU154">
        <v>24.601410342394409</v>
      </c>
      <c r="AV154">
        <v>11.691642437135791</v>
      </c>
      <c r="AW154">
        <v>13.49647724630672</v>
      </c>
      <c r="AX154">
        <v>18.07009508069466</v>
      </c>
      <c r="AY154">
        <v>26.239938350359111</v>
      </c>
      <c r="AZ154">
        <v>9.800261373299783</v>
      </c>
      <c r="BA154">
        <v>6.7979261121108241</v>
      </c>
      <c r="BB154">
        <v>11.80358319804628</v>
      </c>
      <c r="BC154">
        <v>21.770233421569671</v>
      </c>
      <c r="BD154">
        <v>0.70519830120470761</v>
      </c>
      <c r="BE154">
        <v>116.12046595393021</v>
      </c>
      <c r="BF154">
        <v>403.84985230483818</v>
      </c>
      <c r="BG154">
        <v>1079.3270929439079</v>
      </c>
      <c r="BH154">
        <v>3965.1367934004502</v>
      </c>
      <c r="BI154">
        <v>6779.4883588707708</v>
      </c>
      <c r="BJ154">
        <v>292.26375578424131</v>
      </c>
      <c r="BK154">
        <v>1618.0027385159451</v>
      </c>
      <c r="BL154">
        <v>1887.0496225283471</v>
      </c>
      <c r="BM154">
        <v>2246.2983131488918</v>
      </c>
      <c r="BN154">
        <v>3047.1236674397119</v>
      </c>
      <c r="BO154">
        <v>63.621511677840758</v>
      </c>
      <c r="BP154">
        <v>89.117067176695727</v>
      </c>
      <c r="BQ154">
        <v>294.48571834673089</v>
      </c>
      <c r="BR154">
        <v>534.76046365737363</v>
      </c>
      <c r="BS154">
        <v>2271.1997051981339</v>
      </c>
      <c r="BT154">
        <v>48.291616246592923</v>
      </c>
      <c r="BU154">
        <v>5231.568570605823</v>
      </c>
      <c r="BV154">
        <v>284.28916185738962</v>
      </c>
      <c r="BW154">
        <v>34.952257443229577</v>
      </c>
      <c r="BX154">
        <v>190.5780908223293</v>
      </c>
      <c r="BY154">
        <v>202.09399988643619</v>
      </c>
      <c r="BZ154">
        <v>803.05145580562032</v>
      </c>
      <c r="CA154">
        <v>1313.4764566965459</v>
      </c>
      <c r="CB154">
        <v>243.94175551845581</v>
      </c>
      <c r="CC154">
        <v>181.4449537173802</v>
      </c>
      <c r="CD154">
        <v>526.84758548603031</v>
      </c>
      <c r="CE154">
        <v>1544.656678780892</v>
      </c>
      <c r="CF154">
        <v>285.54017801586309</v>
      </c>
      <c r="CG154">
        <v>322.73754638897827</v>
      </c>
      <c r="CH154">
        <v>789.8331043752205</v>
      </c>
      <c r="CI154">
        <v>338.82172937355671</v>
      </c>
      <c r="CJ154">
        <v>1.7974224535679459</v>
      </c>
    </row>
    <row r="155">
      <c r="A155" t="s">
        <v>684</v>
      </c>
      <c r="B155">
        <v>2010</v>
      </c>
      <c r="C155" t="s">
        <v>689</v>
      </c>
      <c r="D155">
        <v>125</v>
      </c>
      <c r="E155" t="s">
        <v>51</v>
      </c>
      <c r="F155" t="s">
        <v>16</v>
      </c>
      <c r="G155" t="s">
        <v>706</v>
      </c>
      <c r="H155">
        <v>0.7046605961707374</v>
      </c>
      <c r="I155">
        <v>1.7305370746964941</v>
      </c>
      <c r="J155">
        <v>7.3145657649445184</v>
      </c>
      <c r="K155">
        <v>29.19250226579663</v>
      </c>
      <c r="L155">
        <v>33.921276196357447</v>
      </c>
      <c r="M155">
        <v>7.3337917708190536</v>
      </c>
      <c r="N155">
        <v>31.795852034224861</v>
      </c>
      <c r="O155">
        <v>48.430618098213422</v>
      </c>
      <c r="P155">
        <v>43.532430812189361</v>
      </c>
      <c r="Q155">
        <v>27.1373907418409</v>
      </c>
      <c r="R155">
        <v>0.42836074889039699</v>
      </c>
      <c r="S155">
        <v>0.71182191823834495</v>
      </c>
      <c r="T155">
        <v>1.1436016750863121</v>
      </c>
      <c r="U155">
        <v>3.66762590936146</v>
      </c>
      <c r="V155">
        <v>12.652902648376401</v>
      </c>
      <c r="W155" t="s">
        <v>396</v>
      </c>
      <c r="X155" t="s">
        <v>397</v>
      </c>
      <c r="Y155" t="s">
        <v>398</v>
      </c>
      <c r="Z155" t="s">
        <v>399</v>
      </c>
      <c r="AA155" t="s">
        <v>400</v>
      </c>
      <c r="AB155" t="s">
        <v>401</v>
      </c>
      <c r="AC155" t="s">
        <v>402</v>
      </c>
      <c r="AD155" t="s">
        <v>403</v>
      </c>
      <c r="AE155" t="s">
        <v>404</v>
      </c>
      <c r="AF155" t="s">
        <v>405</v>
      </c>
      <c r="AG155" t="s">
        <v>406</v>
      </c>
      <c r="AH155" t="s">
        <v>407</v>
      </c>
      <c r="AI155" t="s">
        <v>408</v>
      </c>
      <c r="AJ155" t="s">
        <v>409</v>
      </c>
      <c r="AK155" t="s">
        <v>410</v>
      </c>
      <c r="AL155" t="s">
        <v>411</v>
      </c>
      <c r="AM155" t="s">
        <v>412</v>
      </c>
      <c r="AN155">
        <v>9.5292833075749019</v>
      </c>
      <c r="AO155">
        <v>47.055354784281853</v>
      </c>
      <c r="AP155">
        <v>2.6046716812224489</v>
      </c>
      <c r="AQ155">
        <v>3.617056546964343</v>
      </c>
      <c r="AR155">
        <v>6.3878995096799924</v>
      </c>
      <c r="AS155">
        <v>3.0105699241333381</v>
      </c>
      <c r="AT155">
        <v>8.356784099421386</v>
      </c>
      <c r="AU155">
        <v>6.4557381368557687</v>
      </c>
      <c r="AV155">
        <v>4.2363637340896618</v>
      </c>
      <c r="AW155">
        <v>5.2827481175802644</v>
      </c>
      <c r="AX155">
        <v>4.860512809096214</v>
      </c>
      <c r="AY155">
        <v>18.765656610418802</v>
      </c>
      <c r="AZ155">
        <v>4.068198381783831</v>
      </c>
      <c r="BA155">
        <v>4.2900021832348374</v>
      </c>
      <c r="BB155">
        <v>4.7060940636776456</v>
      </c>
      <c r="BC155">
        <v>7.2046773554782622</v>
      </c>
      <c r="BD155">
        <v>0</v>
      </c>
      <c r="BE155">
        <v>79.096729762823571</v>
      </c>
      <c r="BF155">
        <v>193.74000975492311</v>
      </c>
      <c r="BG155">
        <v>816.57406603159757</v>
      </c>
      <c r="BH155">
        <v>3272.0350345732559</v>
      </c>
      <c r="BI155">
        <v>3797.832427109367</v>
      </c>
      <c r="BJ155">
        <v>320.06136340249361</v>
      </c>
      <c r="BK155">
        <v>1386.7895534135</v>
      </c>
      <c r="BL155">
        <v>2104.369909723508</v>
      </c>
      <c r="BM155">
        <v>1895.872237876599</v>
      </c>
      <c r="BN155">
        <v>1178.872693801829</v>
      </c>
      <c r="BO155">
        <v>29.391817917309851</v>
      </c>
      <c r="BP155">
        <v>48.903168357488767</v>
      </c>
      <c r="BQ155">
        <v>78.065903641298192</v>
      </c>
      <c r="BR155">
        <v>249.23319616459881</v>
      </c>
      <c r="BS155">
        <v>867.71842293334555</v>
      </c>
      <c r="BT155">
        <v>26.881996771951378</v>
      </c>
      <c r="BU155">
        <v>5056.7508003547964</v>
      </c>
      <c r="BV155">
        <v>97.953279232013514</v>
      </c>
      <c r="BW155">
        <v>19.6135930443033</v>
      </c>
      <c r="BX155">
        <v>66.539005210393739</v>
      </c>
      <c r="BY155">
        <v>54.256946009023423</v>
      </c>
      <c r="BZ155">
        <v>337.57560597175183</v>
      </c>
      <c r="CA155">
        <v>344.67373761681608</v>
      </c>
      <c r="CB155">
        <v>88.390148079290853</v>
      </c>
      <c r="CC155">
        <v>71.02060561449305</v>
      </c>
      <c r="CD155">
        <v>141.71200684118489</v>
      </c>
      <c r="CE155">
        <v>1104.67091911424</v>
      </c>
      <c r="CF155">
        <v>118.5309295222679</v>
      </c>
      <c r="CG155">
        <v>203.671642760862</v>
      </c>
      <c r="CH155">
        <v>314.90682290539991</v>
      </c>
      <c r="CI155">
        <v>112.13022818317771</v>
      </c>
      <c r="CJ155">
        <v>0</v>
      </c>
    </row>
    <row r="156">
      <c r="A156" t="s">
        <v>684</v>
      </c>
      <c r="B156">
        <v>2010</v>
      </c>
      <c r="C156" t="s">
        <v>689</v>
      </c>
      <c r="D156">
        <v>126</v>
      </c>
      <c r="E156" t="s">
        <v>51</v>
      </c>
      <c r="F156" t="s">
        <v>22</v>
      </c>
      <c r="G156" t="s">
        <v>707</v>
      </c>
      <c r="H156">
        <v>40.04086263254743</v>
      </c>
      <c r="I156">
        <v>55.614184872896921</v>
      </c>
      <c r="J156">
        <v>57.580153359405102</v>
      </c>
      <c r="K156">
        <v>26.43544284398536</v>
      </c>
      <c r="L156">
        <v>4.2287452531139849</v>
      </c>
      <c r="M156">
        <v>62.30109359994325</v>
      </c>
      <c r="N156">
        <v>25.63592110974708</v>
      </c>
      <c r="O156">
        <v>6.2371888792660686</v>
      </c>
      <c r="P156">
        <v>3.5121881245285169</v>
      </c>
      <c r="Q156">
        <v>2.0999795592215049</v>
      </c>
      <c r="R156">
        <v>35.296921166537928</v>
      </c>
      <c r="S156">
        <v>46.325157179086233</v>
      </c>
      <c r="T156">
        <v>58.101999578627719</v>
      </c>
      <c r="U156">
        <v>57.658755179093802</v>
      </c>
      <c r="V156">
        <v>39.982293179496637</v>
      </c>
      <c r="W156" t="s">
        <v>396</v>
      </c>
      <c r="X156" t="s">
        <v>397</v>
      </c>
      <c r="Y156" t="s">
        <v>398</v>
      </c>
      <c r="Z156" t="s">
        <v>399</v>
      </c>
      <c r="AA156" t="s">
        <v>400</v>
      </c>
      <c r="AB156" t="s">
        <v>401</v>
      </c>
      <c r="AC156" t="s">
        <v>402</v>
      </c>
      <c r="AD156" t="s">
        <v>403</v>
      </c>
      <c r="AE156" t="s">
        <v>404</v>
      </c>
      <c r="AF156" t="s">
        <v>405</v>
      </c>
      <c r="AG156" t="s">
        <v>406</v>
      </c>
      <c r="AH156" t="s">
        <v>407</v>
      </c>
      <c r="AI156" t="s">
        <v>408</v>
      </c>
      <c r="AJ156" t="s">
        <v>409</v>
      </c>
      <c r="AK156" t="s">
        <v>410</v>
      </c>
      <c r="AL156" t="s">
        <v>411</v>
      </c>
      <c r="AM156" t="s">
        <v>412</v>
      </c>
      <c r="AN156">
        <v>44.775810718722738</v>
      </c>
      <c r="AO156">
        <v>3.082394293387404</v>
      </c>
      <c r="AP156">
        <v>62.867386712735623</v>
      </c>
      <c r="AQ156">
        <v>71.909718742266051</v>
      </c>
      <c r="AR156">
        <v>56.014892904259511</v>
      </c>
      <c r="AS156">
        <v>52.125783348264747</v>
      </c>
      <c r="AT156">
        <v>54.192350348401867</v>
      </c>
      <c r="AU156">
        <v>56.206406221139602</v>
      </c>
      <c r="AV156">
        <v>63.729266246053697</v>
      </c>
      <c r="AW156">
        <v>47.768598532698732</v>
      </c>
      <c r="AX156">
        <v>53.539353873612363</v>
      </c>
      <c r="AY156">
        <v>28.871468301220681</v>
      </c>
      <c r="AZ156">
        <v>43.289239303124972</v>
      </c>
      <c r="BA156">
        <v>20.645549297189479</v>
      </c>
      <c r="BB156">
        <v>30.62057121729789</v>
      </c>
      <c r="BC156">
        <v>57.276398174936958</v>
      </c>
      <c r="BD156">
        <v>95.740218142167237</v>
      </c>
      <c r="BE156">
        <v>4494.5060193909267</v>
      </c>
      <c r="BF156">
        <v>6248.5266451379866</v>
      </c>
      <c r="BG156">
        <v>6467.0408323036218</v>
      </c>
      <c r="BH156">
        <v>2969.960420975669</v>
      </c>
      <c r="BI156">
        <v>475.35524774872698</v>
      </c>
      <c r="BJ156">
        <v>2718.9445217691732</v>
      </c>
      <c r="BK156">
        <v>1118.4329813019469</v>
      </c>
      <c r="BL156">
        <v>272.68581214203658</v>
      </c>
      <c r="BM156">
        <v>153.3244598504815</v>
      </c>
      <c r="BN156">
        <v>91.772502124745571</v>
      </c>
      <c r="BO156">
        <v>2421.8854847365292</v>
      </c>
      <c r="BP156">
        <v>3182.603545452253</v>
      </c>
      <c r="BQ156">
        <v>3988.956845472349</v>
      </c>
      <c r="BR156">
        <v>3962.4638926095072</v>
      </c>
      <c r="BS156">
        <v>2744.319120097899</v>
      </c>
      <c r="BT156">
        <v>126.31203841378129</v>
      </c>
      <c r="BU156">
        <v>332.69363126456687</v>
      </c>
      <c r="BV156">
        <v>2379.418306460127</v>
      </c>
      <c r="BW156">
        <v>391.16949717499529</v>
      </c>
      <c r="BX156">
        <v>585.27088189630865</v>
      </c>
      <c r="BY156">
        <v>947.00253266073946</v>
      </c>
      <c r="BZ156">
        <v>2189.1214718783872</v>
      </c>
      <c r="CA156">
        <v>3000.8763830815451</v>
      </c>
      <c r="CB156">
        <v>1329.6873531289709</v>
      </c>
      <c r="CC156">
        <v>642.19506999735222</v>
      </c>
      <c r="CD156">
        <v>1579.5300787928879</v>
      </c>
      <c r="CE156">
        <v>1705.027458376627</v>
      </c>
      <c r="CF156">
        <v>1261.2742278957819</v>
      </c>
      <c r="CG156">
        <v>1001.396715256301</v>
      </c>
      <c r="CH156">
        <v>2048.9660145153389</v>
      </c>
      <c r="CI156">
        <v>891.42306865175055</v>
      </c>
      <c r="CJ156">
        <v>244.02443611144059</v>
      </c>
    </row>
    <row r="157">
      <c r="A157" t="s">
        <v>684</v>
      </c>
      <c r="B157">
        <v>2010</v>
      </c>
      <c r="C157" t="s">
        <v>689</v>
      </c>
      <c r="D157">
        <v>127</v>
      </c>
      <c r="E157" t="s">
        <v>51</v>
      </c>
      <c r="F157" t="s">
        <v>19</v>
      </c>
      <c r="G157" t="s">
        <v>708</v>
      </c>
      <c r="H157">
        <v>58.219977405605412</v>
      </c>
      <c r="I157">
        <v>39.047984221316703</v>
      </c>
      <c r="J157">
        <v>25.43707154640736</v>
      </c>
      <c r="K157">
        <v>8.9958246229791907</v>
      </c>
      <c r="L157">
        <v>1.297307650754022</v>
      </c>
      <c r="M157">
        <v>23.668269048461671</v>
      </c>
      <c r="N157">
        <v>5.4711954151775863</v>
      </c>
      <c r="O157">
        <v>1.90305103623542</v>
      </c>
      <c r="P157">
        <v>1.37657530461227</v>
      </c>
      <c r="Q157">
        <v>0.61851147753170854</v>
      </c>
      <c r="R157">
        <v>63.347488660909207</v>
      </c>
      <c r="S157">
        <v>51.665855834723807</v>
      </c>
      <c r="T157">
        <v>36.440423693390287</v>
      </c>
      <c r="U157">
        <v>30.804276616882479</v>
      </c>
      <c r="V157">
        <v>14.2466082166394</v>
      </c>
      <c r="W157" t="s">
        <v>396</v>
      </c>
      <c r="X157" t="s">
        <v>397</v>
      </c>
      <c r="Y157" t="s">
        <v>398</v>
      </c>
      <c r="Z157" t="s">
        <v>399</v>
      </c>
      <c r="AA157" t="s">
        <v>400</v>
      </c>
      <c r="AB157" t="s">
        <v>401</v>
      </c>
      <c r="AC157" t="s">
        <v>402</v>
      </c>
      <c r="AD157" t="s">
        <v>403</v>
      </c>
      <c r="AE157" t="s">
        <v>404</v>
      </c>
      <c r="AF157" t="s">
        <v>405</v>
      </c>
      <c r="AG157" t="s">
        <v>406</v>
      </c>
      <c r="AH157" t="s">
        <v>407</v>
      </c>
      <c r="AI157" t="s">
        <v>408</v>
      </c>
      <c r="AJ157" t="s">
        <v>409</v>
      </c>
      <c r="AK157" t="s">
        <v>410</v>
      </c>
      <c r="AL157" t="s">
        <v>411</v>
      </c>
      <c r="AM157" t="s">
        <v>412</v>
      </c>
      <c r="AN157">
        <v>28.57621882786405</v>
      </c>
      <c r="AO157">
        <v>1.1801376667432051</v>
      </c>
      <c r="AP157">
        <v>26.968420016014321</v>
      </c>
      <c r="AQ157">
        <v>18.0274760235888</v>
      </c>
      <c r="AR157">
        <v>19.30126689577882</v>
      </c>
      <c r="AS157">
        <v>33.650001975007001</v>
      </c>
      <c r="AT157">
        <v>17.57108893865221</v>
      </c>
      <c r="AU157">
        <v>12.73644529961023</v>
      </c>
      <c r="AV157">
        <v>20.342727582720851</v>
      </c>
      <c r="AW157">
        <v>33.452176103414303</v>
      </c>
      <c r="AX157">
        <v>23.530038236596759</v>
      </c>
      <c r="AY157">
        <v>26.12293673800141</v>
      </c>
      <c r="AZ157">
        <v>42.842300941791422</v>
      </c>
      <c r="BA157">
        <v>68.266522407464862</v>
      </c>
      <c r="BB157">
        <v>52.86975152097817</v>
      </c>
      <c r="BC157">
        <v>13.7486910480151</v>
      </c>
      <c r="BD157">
        <v>3.554583556628061</v>
      </c>
      <c r="BE157">
        <v>6535.0749632849947</v>
      </c>
      <c r="BF157">
        <v>4385.8606796699823</v>
      </c>
      <c r="BG157">
        <v>2853.0096414201648</v>
      </c>
      <c r="BH157">
        <v>1008.98196412084</v>
      </c>
      <c r="BI157">
        <v>145.27183442095441</v>
      </c>
      <c r="BJ157">
        <v>1032.9306718483031</v>
      </c>
      <c r="BK157">
        <v>238.6465301209364</v>
      </c>
      <c r="BL157">
        <v>82.722349471472953</v>
      </c>
      <c r="BM157">
        <v>59.956063899833367</v>
      </c>
      <c r="BN157">
        <v>26.872103034734842</v>
      </c>
      <c r="BO157">
        <v>4346.5650320746126</v>
      </c>
      <c r="BP157">
        <v>3549.5170652686102</v>
      </c>
      <c r="BQ157">
        <v>2500.5707358693921</v>
      </c>
      <c r="BR157">
        <v>2113.0090740703708</v>
      </c>
      <c r="BS157">
        <v>977.40945725865868</v>
      </c>
      <c r="BT157">
        <v>80.613179133270251</v>
      </c>
      <c r="BU157">
        <v>126.83945521625169</v>
      </c>
      <c r="BV157">
        <v>1019.80029732326</v>
      </c>
      <c r="BW157">
        <v>98.026544786696476</v>
      </c>
      <c r="BX157">
        <v>201.4796833403222</v>
      </c>
      <c r="BY157">
        <v>610.29160716469858</v>
      </c>
      <c r="BZ157">
        <v>709.79110211304362</v>
      </c>
      <c r="CA157">
        <v>680.0025205958666</v>
      </c>
      <c r="CB157">
        <v>424.44341804369577</v>
      </c>
      <c r="CC157">
        <v>449.72687569199792</v>
      </c>
      <c r="CD157">
        <v>691.74398287812426</v>
      </c>
      <c r="CE157">
        <v>1539.700370416519</v>
      </c>
      <c r="CF157">
        <v>1248.25224262456</v>
      </c>
      <c r="CG157">
        <v>3286.6866136327199</v>
      </c>
      <c r="CH157">
        <v>3537.7630055822829</v>
      </c>
      <c r="CI157">
        <v>213.97819615915441</v>
      </c>
      <c r="CJ157">
        <v>9.0599882144526553</v>
      </c>
    </row>
    <row r="158">
      <c r="A158" t="s">
        <v>684</v>
      </c>
      <c r="B158">
        <v>2010</v>
      </c>
      <c r="C158" t="s">
        <v>689</v>
      </c>
      <c r="D158">
        <v>128</v>
      </c>
      <c r="E158" t="s">
        <v>191</v>
      </c>
      <c r="F158" t="s">
        <v>50</v>
      </c>
      <c r="G158" t="s">
        <v>709</v>
      </c>
      <c r="H158">
        <v>40.517296374642761</v>
      </c>
      <c r="I158">
        <v>32.420230337767727</v>
      </c>
      <c r="J158">
        <v>43.070497750676672</v>
      </c>
      <c r="K158">
        <v>45.211515110445717</v>
      </c>
      <c r="L158">
        <v>35.90542920985493</v>
      </c>
      <c r="M158">
        <v>52.269840542812616</v>
      </c>
      <c r="N158">
        <v>46.152592880987797</v>
      </c>
      <c r="O158">
        <v>52.722343334735292</v>
      </c>
      <c r="P158">
        <v>45.770018750368287</v>
      </c>
      <c r="Q158">
        <v>27.89573376384763</v>
      </c>
      <c r="R158">
        <v>31.59957615240797</v>
      </c>
      <c r="S158">
        <v>35.431882990358012</v>
      </c>
      <c r="T158">
        <v>20.954385656602131</v>
      </c>
      <c r="U158">
        <v>31.790205576559661</v>
      </c>
      <c r="V158">
        <v>27.643869241338798</v>
      </c>
      <c r="W158" t="s">
        <v>396</v>
      </c>
      <c r="X158" t="s">
        <v>397</v>
      </c>
      <c r="Y158" t="s">
        <v>398</v>
      </c>
      <c r="Z158" t="s">
        <v>399</v>
      </c>
      <c r="AA158" t="s">
        <v>400</v>
      </c>
      <c r="AB158" t="s">
        <v>401</v>
      </c>
      <c r="AC158" t="s">
        <v>402</v>
      </c>
      <c r="AD158" t="s">
        <v>403</v>
      </c>
      <c r="AE158" t="s">
        <v>404</v>
      </c>
      <c r="AF158" t="s">
        <v>405</v>
      </c>
      <c r="AG158" t="s">
        <v>406</v>
      </c>
      <c r="AH158" t="s">
        <v>407</v>
      </c>
      <c r="AI158" t="s">
        <v>408</v>
      </c>
      <c r="AJ158" t="s">
        <v>409</v>
      </c>
      <c r="AK158" t="s">
        <v>410</v>
      </c>
      <c r="AL158" t="s">
        <v>411</v>
      </c>
      <c r="AM158" t="s">
        <v>412</v>
      </c>
      <c r="AN158">
        <v>35.759883944010987</v>
      </c>
      <c r="AO158">
        <v>49.150406572989667</v>
      </c>
      <c r="AP158">
        <v>25.625955860067119</v>
      </c>
      <c r="AQ158">
        <v>35.944813228531252</v>
      </c>
      <c r="AR158">
        <v>25.878872403694771</v>
      </c>
      <c r="AS158">
        <v>21.16510466520748</v>
      </c>
      <c r="AT158">
        <v>29.595616068036112</v>
      </c>
      <c r="AU158">
        <v>20.786641571968399</v>
      </c>
      <c r="AV158">
        <v>26.596949351657191</v>
      </c>
      <c r="AW158">
        <v>28.130809526036941</v>
      </c>
      <c r="AX158">
        <v>21.196615599799269</v>
      </c>
      <c r="AY158">
        <v>41.69627493375647</v>
      </c>
      <c r="AZ158">
        <v>29.334175918797289</v>
      </c>
      <c r="BA158">
        <v>38.690746088569483</v>
      </c>
      <c r="BB158">
        <v>28.505063963838161</v>
      </c>
      <c r="BC158">
        <v>24.865227061148879</v>
      </c>
      <c r="BD158">
        <v>0</v>
      </c>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row>
    <row r="159">
      <c r="A159" t="s">
        <v>684</v>
      </c>
      <c r="B159">
        <v>2010</v>
      </c>
      <c r="C159" t="s">
        <v>689</v>
      </c>
      <c r="D159">
        <v>129</v>
      </c>
      <c r="E159" t="s">
        <v>191</v>
      </c>
      <c r="F159" t="s">
        <v>49</v>
      </c>
      <c r="G159" t="s">
        <v>206</v>
      </c>
      <c r="H159">
        <v>59.482703625357217</v>
      </c>
      <c r="I159">
        <v>67.579769662232266</v>
      </c>
      <c r="J159">
        <v>56.929502249323413</v>
      </c>
      <c r="K159">
        <v>54.788484889554191</v>
      </c>
      <c r="L159">
        <v>64.094570790145141</v>
      </c>
      <c r="M159">
        <v>47.730159457187391</v>
      </c>
      <c r="N159">
        <v>53.847407119012139</v>
      </c>
      <c r="O159">
        <v>47.277656665264729</v>
      </c>
      <c r="P159">
        <v>54.22998124963182</v>
      </c>
      <c r="Q159">
        <v>72.104266236152355</v>
      </c>
      <c r="R159">
        <v>68.400423847591995</v>
      </c>
      <c r="S159">
        <v>64.568117009641995</v>
      </c>
      <c r="T159">
        <v>79.045614343397858</v>
      </c>
      <c r="U159">
        <v>68.209794423440371</v>
      </c>
      <c r="V159">
        <v>72.356130758661223</v>
      </c>
      <c r="W159" t="s">
        <v>396</v>
      </c>
      <c r="X159" t="s">
        <v>397</v>
      </c>
      <c r="Y159" t="s">
        <v>398</v>
      </c>
      <c r="Z159" t="s">
        <v>399</v>
      </c>
      <c r="AA159" t="s">
        <v>400</v>
      </c>
      <c r="AB159" t="s">
        <v>401</v>
      </c>
      <c r="AC159" t="s">
        <v>402</v>
      </c>
      <c r="AD159" t="s">
        <v>403</v>
      </c>
      <c r="AE159" t="s">
        <v>404</v>
      </c>
      <c r="AF159" t="s">
        <v>405</v>
      </c>
      <c r="AG159" t="s">
        <v>406</v>
      </c>
      <c r="AH159" t="s">
        <v>407</v>
      </c>
      <c r="AI159" t="s">
        <v>408</v>
      </c>
      <c r="AJ159" t="s">
        <v>409</v>
      </c>
      <c r="AK159" t="s">
        <v>410</v>
      </c>
      <c r="AL159" t="s">
        <v>411</v>
      </c>
      <c r="AM159" t="s">
        <v>412</v>
      </c>
      <c r="AN159">
        <v>64.240116055989006</v>
      </c>
      <c r="AO159">
        <v>50.84959342701034</v>
      </c>
      <c r="AP159">
        <v>74.374044139932877</v>
      </c>
      <c r="AQ159">
        <v>64.055186771468769</v>
      </c>
      <c r="AR159">
        <v>74.121127596305243</v>
      </c>
      <c r="AS159">
        <v>78.834895334792535</v>
      </c>
      <c r="AT159">
        <v>70.404383931963977</v>
      </c>
      <c r="AU159">
        <v>79.213358428031597</v>
      </c>
      <c r="AV159">
        <v>73.40305064834287</v>
      </c>
      <c r="AW159">
        <v>71.869190473963073</v>
      </c>
      <c r="AX159">
        <v>78.803384400200727</v>
      </c>
      <c r="AY159">
        <v>58.303725066243558</v>
      </c>
      <c r="AZ159">
        <v>70.6658240812027</v>
      </c>
      <c r="BA159">
        <v>61.309253911430602</v>
      </c>
      <c r="BB159">
        <v>71.494936036161889</v>
      </c>
      <c r="BC159">
        <v>75.134772938851142</v>
      </c>
      <c r="BD159">
        <v>100</v>
      </c>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row>
    <row r="160">
      <c r="A160" t="s">
        <v>684</v>
      </c>
      <c r="B160">
        <v>2010</v>
      </c>
      <c r="C160" t="s">
        <v>689</v>
      </c>
      <c r="D160">
        <v>130</v>
      </c>
      <c r="E160" t="s">
        <v>48</v>
      </c>
      <c r="F160" t="s">
        <v>43</v>
      </c>
      <c r="G160" t="s">
        <v>206</v>
      </c>
      <c r="H160">
        <v>2.609114118413538</v>
      </c>
      <c r="I160">
        <v>6.8497030407777233</v>
      </c>
      <c r="J160">
        <v>22.167237496297972</v>
      </c>
      <c r="K160">
        <v>71.317136418330321</v>
      </c>
      <c r="L160">
        <v>96.611573924548907</v>
      </c>
      <c r="M160">
        <v>17.579823751162539</v>
      </c>
      <c r="N160">
        <v>74.531372227975083</v>
      </c>
      <c r="O160">
        <v>94.710397384682935</v>
      </c>
      <c r="P160">
        <v>98.540231706770783</v>
      </c>
      <c r="Q160">
        <v>97.724571577187419</v>
      </c>
      <c r="R160">
        <v>1.6121906854037491</v>
      </c>
      <c r="S160">
        <v>2.99368215149866</v>
      </c>
      <c r="T160">
        <v>6.2080621515441567</v>
      </c>
      <c r="U160">
        <v>16.073117883813989</v>
      </c>
      <c r="V160">
        <v>53.005660620403951</v>
      </c>
      <c r="W160" t="s">
        <v>396</v>
      </c>
      <c r="X160" t="s">
        <v>397</v>
      </c>
      <c r="Y160" t="s">
        <v>398</v>
      </c>
      <c r="Z160" t="s">
        <v>399</v>
      </c>
      <c r="AA160" t="s">
        <v>400</v>
      </c>
      <c r="AB160" t="s">
        <v>401</v>
      </c>
      <c r="AC160" t="s">
        <v>402</v>
      </c>
      <c r="AD160" t="s">
        <v>403</v>
      </c>
      <c r="AE160" t="s">
        <v>404</v>
      </c>
      <c r="AF160" t="s">
        <v>405</v>
      </c>
      <c r="AG160" t="s">
        <v>406</v>
      </c>
      <c r="AH160" t="s">
        <v>407</v>
      </c>
      <c r="AI160" t="s">
        <v>408</v>
      </c>
      <c r="AJ160" t="s">
        <v>409</v>
      </c>
      <c r="AK160" t="s">
        <v>410</v>
      </c>
      <c r="AL160" t="s">
        <v>411</v>
      </c>
      <c r="AM160" t="s">
        <v>412</v>
      </c>
      <c r="AN160">
        <v>34.012868908257822</v>
      </c>
      <c r="AO160">
        <v>98.069847258668503</v>
      </c>
      <c r="AP160">
        <v>12.155396350241251</v>
      </c>
      <c r="AQ160">
        <v>8.1285058678929385</v>
      </c>
      <c r="AR160">
        <v>29.538066295243262</v>
      </c>
      <c r="AS160">
        <v>21.530778512441529</v>
      </c>
      <c r="AT160">
        <v>32.751383092755709</v>
      </c>
      <c r="AU160">
        <v>36.491874611239894</v>
      </c>
      <c r="AV160">
        <v>18.782992950087099</v>
      </c>
      <c r="AW160">
        <v>23.423355164612641</v>
      </c>
      <c r="AX160">
        <v>30.92274878618187</v>
      </c>
      <c r="AY160">
        <v>62.182275543481559</v>
      </c>
      <c r="AZ160">
        <v>24.526445911162881</v>
      </c>
      <c r="BA160">
        <v>32.041837007761693</v>
      </c>
      <c r="BB160">
        <v>33.770468933748113</v>
      </c>
      <c r="BC160">
        <v>31.311353464132921</v>
      </c>
      <c r="BD160">
        <v>0.35211108667910351</v>
      </c>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row>
    <row r="161">
      <c r="A161" t="s">
        <v>684</v>
      </c>
      <c r="B161">
        <v>2010</v>
      </c>
      <c r="C161" t="s">
        <v>689</v>
      </c>
      <c r="D161">
        <v>135</v>
      </c>
      <c r="E161" t="s">
        <v>46</v>
      </c>
      <c r="F161" t="s">
        <v>45</v>
      </c>
      <c r="G161" t="s">
        <v>710</v>
      </c>
      <c r="H161">
        <v>0</v>
      </c>
      <c r="I161">
        <v>0</v>
      </c>
      <c r="J161">
        <v>0</v>
      </c>
      <c r="K161">
        <v>0</v>
      </c>
      <c r="L161">
        <v>0.3382045670792822</v>
      </c>
      <c r="M161">
        <v>0</v>
      </c>
      <c r="N161">
        <v>0</v>
      </c>
      <c r="O161">
        <v>0</v>
      </c>
      <c r="P161">
        <v>0</v>
      </c>
      <c r="Q161">
        <v>0.74220608935708343</v>
      </c>
      <c r="R161">
        <v>0</v>
      </c>
      <c r="S161">
        <v>0</v>
      </c>
      <c r="T161">
        <v>0</v>
      </c>
      <c r="U161">
        <v>0</v>
      </c>
      <c r="V161">
        <v>0.081465923368025203</v>
      </c>
      <c r="W161" t="s">
        <v>396</v>
      </c>
      <c r="X161" t="s">
        <v>397</v>
      </c>
      <c r="Y161" t="s">
        <v>398</v>
      </c>
      <c r="Z161" t="s">
        <v>399</v>
      </c>
      <c r="AA161" t="s">
        <v>400</v>
      </c>
      <c r="AB161" t="s">
        <v>401</v>
      </c>
      <c r="AC161" t="s">
        <v>402</v>
      </c>
      <c r="AD161" t="s">
        <v>403</v>
      </c>
      <c r="AE161" t="s">
        <v>404</v>
      </c>
      <c r="AF161" t="s">
        <v>405</v>
      </c>
      <c r="AG161" t="s">
        <v>406</v>
      </c>
      <c r="AH161" t="s">
        <v>407</v>
      </c>
      <c r="AI161" t="s">
        <v>408</v>
      </c>
      <c r="AJ161" t="s">
        <v>409</v>
      </c>
      <c r="AK161" t="s">
        <v>410</v>
      </c>
      <c r="AL161" t="s">
        <v>411</v>
      </c>
      <c r="AM161" t="s">
        <v>412</v>
      </c>
      <c r="AN161">
        <v>0</v>
      </c>
      <c r="AO161">
        <v>0.27209394805299281</v>
      </c>
      <c r="AP161">
        <v>0</v>
      </c>
      <c r="AQ161">
        <v>0</v>
      </c>
      <c r="AR161">
        <v>0</v>
      </c>
      <c r="AS161">
        <v>0</v>
      </c>
      <c r="AT161">
        <v>0</v>
      </c>
      <c r="AU161">
        <v>0</v>
      </c>
      <c r="AV161">
        <v>0</v>
      </c>
      <c r="AW161">
        <v>0.22751854001924909</v>
      </c>
      <c r="AX161">
        <v>0</v>
      </c>
      <c r="AY161">
        <v>0</v>
      </c>
      <c r="AZ161">
        <v>0</v>
      </c>
      <c r="BA161">
        <v>0</v>
      </c>
      <c r="BB161">
        <v>0.083554223660501303</v>
      </c>
      <c r="BC161">
        <v>0</v>
      </c>
      <c r="BD161">
        <v>0</v>
      </c>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row>
    <row r="162">
      <c r="A162" t="s">
        <v>684</v>
      </c>
      <c r="B162">
        <v>2010</v>
      </c>
      <c r="C162" t="s">
        <v>689</v>
      </c>
      <c r="D162">
        <v>136</v>
      </c>
      <c r="E162" t="s">
        <v>46</v>
      </c>
      <c r="F162" t="s">
        <v>44</v>
      </c>
      <c r="G162" t="s">
        <v>711</v>
      </c>
      <c r="H162">
        <v>0</v>
      </c>
      <c r="I162">
        <v>0</v>
      </c>
      <c r="J162">
        <v>0</v>
      </c>
      <c r="K162">
        <v>0.020712997850179</v>
      </c>
      <c r="L162">
        <v>0.6532818686585824</v>
      </c>
      <c r="M162">
        <v>0</v>
      </c>
      <c r="N162">
        <v>0</v>
      </c>
      <c r="O162">
        <v>0</v>
      </c>
      <c r="P162">
        <v>0</v>
      </c>
      <c r="Q162">
        <v>1.6811102627535091</v>
      </c>
      <c r="R162">
        <v>0</v>
      </c>
      <c r="S162">
        <v>0</v>
      </c>
      <c r="T162">
        <v>0</v>
      </c>
      <c r="U162">
        <v>0</v>
      </c>
      <c r="V162">
        <v>0.0338930015435671</v>
      </c>
      <c r="W162" t="s">
        <v>396</v>
      </c>
      <c r="X162" t="s">
        <v>397</v>
      </c>
      <c r="Y162" t="s">
        <v>398</v>
      </c>
      <c r="Z162" t="s">
        <v>399</v>
      </c>
      <c r="AA162" t="s">
        <v>400</v>
      </c>
      <c r="AB162" t="s">
        <v>401</v>
      </c>
      <c r="AC162" t="s">
        <v>402</v>
      </c>
      <c r="AD162" t="s">
        <v>403</v>
      </c>
      <c r="AE162" t="s">
        <v>404</v>
      </c>
      <c r="AF162" t="s">
        <v>405</v>
      </c>
      <c r="AG162" t="s">
        <v>406</v>
      </c>
      <c r="AH162" t="s">
        <v>407</v>
      </c>
      <c r="AI162" t="s">
        <v>408</v>
      </c>
      <c r="AJ162" t="s">
        <v>409</v>
      </c>
      <c r="AK162" t="s">
        <v>410</v>
      </c>
      <c r="AL162" t="s">
        <v>411</v>
      </c>
      <c r="AM162" t="s">
        <v>412</v>
      </c>
      <c r="AN162">
        <v>0</v>
      </c>
      <c r="AO162">
        <v>0.59010427784690711</v>
      </c>
      <c r="AP162">
        <v>0</v>
      </c>
      <c r="AQ162">
        <v>0.42764197351843758</v>
      </c>
      <c r="AR162">
        <v>0</v>
      </c>
      <c r="AS162">
        <v>0</v>
      </c>
      <c r="AT162">
        <v>0.19163261028984119</v>
      </c>
      <c r="AU162">
        <v>0</v>
      </c>
      <c r="AV162">
        <v>0.096376384805905504</v>
      </c>
      <c r="AW162">
        <v>0</v>
      </c>
      <c r="AX162">
        <v>0</v>
      </c>
      <c r="AY162">
        <v>0</v>
      </c>
      <c r="AZ162">
        <v>0</v>
      </c>
      <c r="BA162">
        <v>0</v>
      </c>
      <c r="BB162">
        <v>0</v>
      </c>
      <c r="BC162">
        <v>0</v>
      </c>
      <c r="BD162">
        <v>0</v>
      </c>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row>
    <row r="163">
      <c r="A163" t="s">
        <v>684</v>
      </c>
      <c r="B163">
        <v>2010</v>
      </c>
      <c r="C163" t="s">
        <v>689</v>
      </c>
      <c r="D163">
        <v>137</v>
      </c>
      <c r="E163" t="s">
        <v>46</v>
      </c>
      <c r="F163" t="s">
        <v>43</v>
      </c>
      <c r="G163" t="s">
        <v>712</v>
      </c>
      <c r="H163">
        <v>1.7391599618471589</v>
      </c>
      <c r="I163">
        <v>5.337830905786368</v>
      </c>
      <c r="J163">
        <v>16.982775094187531</v>
      </c>
      <c r="K163">
        <v>64.548019535185318</v>
      </c>
      <c r="L163">
        <v>93.482460660394068</v>
      </c>
      <c r="M163">
        <v>14.030637351595081</v>
      </c>
      <c r="N163">
        <v>68.892883475075379</v>
      </c>
      <c r="O163">
        <v>91.859760084498504</v>
      </c>
      <c r="P163">
        <v>95.111236570859106</v>
      </c>
      <c r="Q163">
        <v>94.858192611136232</v>
      </c>
      <c r="R163">
        <v>1.3555901725528521</v>
      </c>
      <c r="S163">
        <v>2.0089869861899561</v>
      </c>
      <c r="T163">
        <v>5.45757672798198</v>
      </c>
      <c r="U163">
        <v>11.53696820402371</v>
      </c>
      <c r="V163">
        <v>45.655739678952372</v>
      </c>
      <c r="W163" t="s">
        <v>396</v>
      </c>
      <c r="X163" t="s">
        <v>397</v>
      </c>
      <c r="Y163" t="s">
        <v>398</v>
      </c>
      <c r="Z163" t="s">
        <v>399</v>
      </c>
      <c r="AA163" t="s">
        <v>400</v>
      </c>
      <c r="AB163" t="s">
        <v>401</v>
      </c>
      <c r="AC163" t="s">
        <v>402</v>
      </c>
      <c r="AD163" t="s">
        <v>403</v>
      </c>
      <c r="AE163" t="s">
        <v>404</v>
      </c>
      <c r="AF163" t="s">
        <v>405</v>
      </c>
      <c r="AG163" t="s">
        <v>406</v>
      </c>
      <c r="AH163" t="s">
        <v>407</v>
      </c>
      <c r="AI163" t="s">
        <v>408</v>
      </c>
      <c r="AJ163" t="s">
        <v>409</v>
      </c>
      <c r="AK163" t="s">
        <v>410</v>
      </c>
      <c r="AL163" t="s">
        <v>411</v>
      </c>
      <c r="AM163" t="s">
        <v>412</v>
      </c>
      <c r="AN163">
        <v>26.647970453413208</v>
      </c>
      <c r="AO163">
        <v>94.875269813969481</v>
      </c>
      <c r="AP163">
        <v>10.164193271250049</v>
      </c>
      <c r="AQ163">
        <v>9.6351632606267206</v>
      </c>
      <c r="AR163">
        <v>24.683840199961651</v>
      </c>
      <c r="AS163">
        <v>14.22421467672825</v>
      </c>
      <c r="AT163">
        <v>28.044928102656069</v>
      </c>
      <c r="AU163">
        <v>31.05714847925017</v>
      </c>
      <c r="AV163">
        <v>15.83162978641953</v>
      </c>
      <c r="AW163">
        <v>18.551706823867729</v>
      </c>
      <c r="AX163">
        <v>22.930607889790871</v>
      </c>
      <c r="AY163">
        <v>45.005594960777898</v>
      </c>
      <c r="AZ163">
        <v>13.86845975508362</v>
      </c>
      <c r="BA163">
        <v>11.08792829534565</v>
      </c>
      <c r="BB163">
        <v>16.42612303806342</v>
      </c>
      <c r="BC163">
        <v>28.974910777047921</v>
      </c>
      <c r="BD163">
        <v>0.70519830120470761</v>
      </c>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row>
    <row r="164">
      <c r="A164" t="s">
        <v>684</v>
      </c>
      <c r="B164">
        <v>2010</v>
      </c>
      <c r="C164" t="s">
        <v>689</v>
      </c>
      <c r="D164">
        <v>138</v>
      </c>
      <c r="E164" t="s">
        <v>46</v>
      </c>
      <c r="F164" t="s">
        <v>42</v>
      </c>
      <c r="G164" t="s">
        <v>206</v>
      </c>
      <c r="H164">
        <v>40.040862632547856</v>
      </c>
      <c r="I164">
        <v>55.621360009325748</v>
      </c>
      <c r="J164">
        <v>57.604385809287947</v>
      </c>
      <c r="K164">
        <v>26.446591042894699</v>
      </c>
      <c r="L164">
        <v>4.2325549797271096</v>
      </c>
      <c r="M164">
        <v>62.30109359994357</v>
      </c>
      <c r="N164">
        <v>25.63683614838483</v>
      </c>
      <c r="O164">
        <v>6.2455738841569577</v>
      </c>
      <c r="P164">
        <v>3.5144653573118858</v>
      </c>
      <c r="Q164">
        <v>2.1027734393080082</v>
      </c>
      <c r="R164">
        <v>35.296921166537913</v>
      </c>
      <c r="S164">
        <v>46.325157179086148</v>
      </c>
      <c r="T164">
        <v>58.112958419769569</v>
      </c>
      <c r="U164">
        <v>57.69617793458481</v>
      </c>
      <c r="V164">
        <v>39.987174741534652</v>
      </c>
      <c r="W164" t="s">
        <v>396</v>
      </c>
      <c r="X164" t="s">
        <v>397</v>
      </c>
      <c r="Y164" t="s">
        <v>398</v>
      </c>
      <c r="Z164" t="s">
        <v>399</v>
      </c>
      <c r="AA164" t="s">
        <v>400</v>
      </c>
      <c r="AB164" t="s">
        <v>401</v>
      </c>
      <c r="AC164" t="s">
        <v>402</v>
      </c>
      <c r="AD164" t="s">
        <v>403</v>
      </c>
      <c r="AE164" t="s">
        <v>404</v>
      </c>
      <c r="AF164" t="s">
        <v>405</v>
      </c>
      <c r="AG164" t="s">
        <v>406</v>
      </c>
      <c r="AH164" t="s">
        <v>407</v>
      </c>
      <c r="AI164" t="s">
        <v>408</v>
      </c>
      <c r="AJ164" t="s">
        <v>409</v>
      </c>
      <c r="AK164" t="s">
        <v>410</v>
      </c>
      <c r="AL164" t="s">
        <v>411</v>
      </c>
      <c r="AM164" t="s">
        <v>412</v>
      </c>
      <c r="AN164">
        <v>44.775810718722582</v>
      </c>
      <c r="AO164">
        <v>3.0859959335186971</v>
      </c>
      <c r="AP164">
        <v>62.884147217859393</v>
      </c>
      <c r="AQ164">
        <v>71.915314590063829</v>
      </c>
      <c r="AR164">
        <v>56.028374449217942</v>
      </c>
      <c r="AS164">
        <v>52.160914155374442</v>
      </c>
      <c r="AT164">
        <v>54.192350348401909</v>
      </c>
      <c r="AU164">
        <v>56.206406221139829</v>
      </c>
      <c r="AV164">
        <v>63.729266246053797</v>
      </c>
      <c r="AW164">
        <v>47.768598532698597</v>
      </c>
      <c r="AX164">
        <v>53.596976713059902</v>
      </c>
      <c r="AY164">
        <v>28.898254521346232</v>
      </c>
      <c r="AZ164">
        <v>43.289239303124752</v>
      </c>
      <c r="BA164">
        <v>20.763648866576819</v>
      </c>
      <c r="BB164">
        <v>30.620571217298121</v>
      </c>
      <c r="BC164">
        <v>57.276398174936851</v>
      </c>
      <c r="BD164">
        <v>95.740218142167237</v>
      </c>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row>
    <row r="165">
      <c r="A165" t="s">
        <v>684</v>
      </c>
      <c r="B165">
        <v>2010</v>
      </c>
      <c r="C165" t="s">
        <v>689</v>
      </c>
      <c r="D165">
        <v>139</v>
      </c>
      <c r="E165" t="s">
        <v>46</v>
      </c>
      <c r="F165" t="s">
        <v>19</v>
      </c>
      <c r="G165" t="s">
        <v>206</v>
      </c>
      <c r="H165">
        <v>58.219977405605412</v>
      </c>
      <c r="I165">
        <v>39.04080908488838</v>
      </c>
      <c r="J165">
        <v>25.412839096524451</v>
      </c>
      <c r="K165">
        <v>8.9846764240697965</v>
      </c>
      <c r="L165">
        <v>1.293497924140987</v>
      </c>
      <c r="M165">
        <v>23.668269048461671</v>
      </c>
      <c r="N165">
        <v>5.4702803765398764</v>
      </c>
      <c r="O165">
        <v>1.894666031344618</v>
      </c>
      <c r="P165">
        <v>1.3742980718290161</v>
      </c>
      <c r="Q165">
        <v>0.615717597445262</v>
      </c>
      <c r="R165">
        <v>63.347488660909207</v>
      </c>
      <c r="S165">
        <v>51.665855834723807</v>
      </c>
      <c r="T165">
        <v>36.429464852248387</v>
      </c>
      <c r="U165">
        <v>30.766853861391301</v>
      </c>
      <c r="V165">
        <v>14.241726654601409</v>
      </c>
      <c r="W165" t="s">
        <v>396</v>
      </c>
      <c r="X165" t="s">
        <v>397</v>
      </c>
      <c r="Y165" t="s">
        <v>398</v>
      </c>
      <c r="Z165" t="s">
        <v>399</v>
      </c>
      <c r="AA165" t="s">
        <v>400</v>
      </c>
      <c r="AB165" t="s">
        <v>401</v>
      </c>
      <c r="AC165" t="s">
        <v>402</v>
      </c>
      <c r="AD165" t="s">
        <v>403</v>
      </c>
      <c r="AE165" t="s">
        <v>404</v>
      </c>
      <c r="AF165" t="s">
        <v>405</v>
      </c>
      <c r="AG165" t="s">
        <v>406</v>
      </c>
      <c r="AH165" t="s">
        <v>407</v>
      </c>
      <c r="AI165" t="s">
        <v>408</v>
      </c>
      <c r="AJ165" t="s">
        <v>409</v>
      </c>
      <c r="AK165" t="s">
        <v>410</v>
      </c>
      <c r="AL165" t="s">
        <v>411</v>
      </c>
      <c r="AM165" t="s">
        <v>412</v>
      </c>
      <c r="AN165">
        <v>28.57621882786405</v>
      </c>
      <c r="AO165">
        <v>1.1765360266118441</v>
      </c>
      <c r="AP165">
        <v>26.951659510890341</v>
      </c>
      <c r="AQ165">
        <v>18.0218801757912</v>
      </c>
      <c r="AR165">
        <v>19.287785350820521</v>
      </c>
      <c r="AS165">
        <v>33.614871167897427</v>
      </c>
      <c r="AT165">
        <v>17.57108893865221</v>
      </c>
      <c r="AU165">
        <v>12.73644529961023</v>
      </c>
      <c r="AV165">
        <v>20.342727582720851</v>
      </c>
      <c r="AW165">
        <v>33.452176103414303</v>
      </c>
      <c r="AX165">
        <v>23.472415397148989</v>
      </c>
      <c r="AY165">
        <v>26.096150517875781</v>
      </c>
      <c r="AZ165">
        <v>42.842300941791422</v>
      </c>
      <c r="BA165">
        <v>68.148422838077465</v>
      </c>
      <c r="BB165">
        <v>52.86975152097817</v>
      </c>
      <c r="BC165">
        <v>13.7486910480151</v>
      </c>
      <c r="BD165">
        <v>3.554583556628061</v>
      </c>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row>
    <row r="166">
      <c r="A166" t="s">
        <v>684</v>
      </c>
      <c r="B166">
        <v>2010</v>
      </c>
      <c r="C166" t="s">
        <v>689</v>
      </c>
      <c r="D166">
        <v>148</v>
      </c>
      <c r="E166" t="s">
        <v>109</v>
      </c>
      <c r="F166" t="s">
        <v>50</v>
      </c>
      <c r="G166" t="s">
        <v>206</v>
      </c>
      <c r="H166">
        <v>0.7046605961707374</v>
      </c>
      <c r="I166">
        <v>1.724579799811494</v>
      </c>
      <c r="J166">
        <v>7.2735349538202394</v>
      </c>
      <c r="K166">
        <v>29.13647327628534</v>
      </c>
      <c r="L166">
        <v>33.815834847010798</v>
      </c>
      <c r="M166">
        <v>7.3337917708190536</v>
      </c>
      <c r="N166">
        <v>31.788133171615879</v>
      </c>
      <c r="O166">
        <v>48.198318964717338</v>
      </c>
      <c r="P166">
        <v>43.456714658602088</v>
      </c>
      <c r="Q166">
        <v>27.011382837556479</v>
      </c>
      <c r="R166">
        <v>0.42836074889039699</v>
      </c>
      <c r="S166">
        <v>0.71182191823834484</v>
      </c>
      <c r="T166">
        <v>1.137299997982629</v>
      </c>
      <c r="U166">
        <v>3.6290053923111092</v>
      </c>
      <c r="V166">
        <v>12.64343055083433</v>
      </c>
      <c r="W166" t="s">
        <v>396</v>
      </c>
      <c r="X166" t="s">
        <v>397</v>
      </c>
      <c r="Y166" t="s">
        <v>398</v>
      </c>
      <c r="Z166" t="s">
        <v>399</v>
      </c>
      <c r="AA166" t="s">
        <v>400</v>
      </c>
      <c r="AB166" t="s">
        <v>401</v>
      </c>
      <c r="AC166" t="s">
        <v>402</v>
      </c>
      <c r="AD166" t="s">
        <v>403</v>
      </c>
      <c r="AE166" t="s">
        <v>404</v>
      </c>
      <c r="AF166" t="s">
        <v>405</v>
      </c>
      <c r="AG166" t="s">
        <v>406</v>
      </c>
      <c r="AH166" t="s">
        <v>407</v>
      </c>
      <c r="AI166" t="s">
        <v>408</v>
      </c>
      <c r="AJ166" t="s">
        <v>409</v>
      </c>
      <c r="AK166" t="s">
        <v>410</v>
      </c>
      <c r="AL166" t="s">
        <v>411</v>
      </c>
      <c r="AM166" t="s">
        <v>412</v>
      </c>
      <c r="AN166">
        <v>9.5292833075749037</v>
      </c>
      <c r="AO166">
        <v>46.905353575291947</v>
      </c>
      <c r="AP166">
        <v>2.588745499256857</v>
      </c>
      <c r="AQ166">
        <v>3.6058990391869541</v>
      </c>
      <c r="AR166">
        <v>6.369823640170261</v>
      </c>
      <c r="AS166">
        <v>2.988473425892439</v>
      </c>
      <c r="AT166">
        <v>8.356784099421386</v>
      </c>
      <c r="AU166">
        <v>6.4557381368557678</v>
      </c>
      <c r="AV166">
        <v>4.2363637340896627</v>
      </c>
      <c r="AW166">
        <v>5.2827481175802644</v>
      </c>
      <c r="AX166">
        <v>4.8086043011175184</v>
      </c>
      <c r="AY166">
        <v>18.722901631910979</v>
      </c>
      <c r="AZ166">
        <v>4.0681983817838319</v>
      </c>
      <c r="BA166">
        <v>4.2230680507904763</v>
      </c>
      <c r="BB166">
        <v>4.7060940636776456</v>
      </c>
      <c r="BC166">
        <v>7.2046773554782622</v>
      </c>
      <c r="BD166">
        <v>0</v>
      </c>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row>
    <row r="167">
      <c r="A167" t="s">
        <v>684</v>
      </c>
      <c r="B167">
        <v>2010</v>
      </c>
      <c r="C167" t="s">
        <v>689</v>
      </c>
      <c r="D167">
        <v>149</v>
      </c>
      <c r="E167" t="s">
        <v>109</v>
      </c>
      <c r="F167" t="s">
        <v>49</v>
      </c>
      <c r="G167" t="s">
        <v>206</v>
      </c>
      <c r="H167">
        <v>1.034499365676421</v>
      </c>
      <c r="I167">
        <v>3.594875928430068</v>
      </c>
      <c r="J167">
        <v>9.6139758335515459</v>
      </c>
      <c r="K167">
        <v>35.308332886721537</v>
      </c>
      <c r="L167">
        <v>60.364448166370963</v>
      </c>
      <c r="M167">
        <v>6.6968455807760234</v>
      </c>
      <c r="N167">
        <v>37.088025646994581</v>
      </c>
      <c r="O167">
        <v>43.220832605813563</v>
      </c>
      <c r="P167">
        <v>51.489094508785357</v>
      </c>
      <c r="Q167">
        <v>69.818415819909717</v>
      </c>
      <c r="R167">
        <v>0.92722942366245453</v>
      </c>
      <c r="S167">
        <v>1.2971650679516109</v>
      </c>
      <c r="T167">
        <v>4.2902034212087523</v>
      </c>
      <c r="U167">
        <v>7.7864772272380343</v>
      </c>
      <c r="V167">
        <v>33.093403321637012</v>
      </c>
      <c r="W167" t="s">
        <v>396</v>
      </c>
      <c r="X167" t="s">
        <v>397</v>
      </c>
      <c r="Y167" t="s">
        <v>398</v>
      </c>
      <c r="Z167" t="s">
        <v>399</v>
      </c>
      <c r="AA167" t="s">
        <v>400</v>
      </c>
      <c r="AB167" t="s">
        <v>401</v>
      </c>
      <c r="AC167" t="s">
        <v>402</v>
      </c>
      <c r="AD167" t="s">
        <v>403</v>
      </c>
      <c r="AE167" t="s">
        <v>404</v>
      </c>
      <c r="AF167" t="s">
        <v>405</v>
      </c>
      <c r="AG167" t="s">
        <v>406</v>
      </c>
      <c r="AH167" t="s">
        <v>407</v>
      </c>
      <c r="AI167" t="s">
        <v>408</v>
      </c>
      <c r="AJ167" t="s">
        <v>409</v>
      </c>
      <c r="AK167" t="s">
        <v>410</v>
      </c>
      <c r="AL167" t="s">
        <v>411</v>
      </c>
      <c r="AM167" t="s">
        <v>412</v>
      </c>
      <c r="AN167">
        <v>17.118687145838312</v>
      </c>
      <c r="AO167">
        <v>48.526926329933772</v>
      </c>
      <c r="AP167">
        <v>7.5132991362406001</v>
      </c>
      <c r="AQ167">
        <v>6.4258655335241013</v>
      </c>
      <c r="AR167">
        <v>18.244168580220421</v>
      </c>
      <c r="AS167">
        <v>11.13134064148176</v>
      </c>
      <c r="AT167">
        <v>19.87977661352453</v>
      </c>
      <c r="AU167">
        <v>24.601410342394409</v>
      </c>
      <c r="AV167">
        <v>11.691642437135791</v>
      </c>
      <c r="AW167">
        <v>13.49647724630672</v>
      </c>
      <c r="AX167">
        <v>17.877113041244701</v>
      </c>
      <c r="AY167">
        <v>26.180154244558452</v>
      </c>
      <c r="AZ167">
        <v>9.800261373299783</v>
      </c>
      <c r="BA167">
        <v>6.6918624628863137</v>
      </c>
      <c r="BB167">
        <v>11.803583198046271</v>
      </c>
      <c r="BC167">
        <v>21.77023342156966</v>
      </c>
      <c r="BD167">
        <v>0.70519830120470761</v>
      </c>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row>
    <row r="168">
      <c r="A168" t="s">
        <v>684</v>
      </c>
      <c r="B168">
        <v>2010</v>
      </c>
      <c r="C168" t="s">
        <v>689</v>
      </c>
      <c r="D168">
        <v>150</v>
      </c>
      <c r="E168" t="s">
        <v>109</v>
      </c>
      <c r="F168" t="s">
        <v>111</v>
      </c>
      <c r="G168" t="s">
        <v>206</v>
      </c>
      <c r="H168">
        <v>98.260840038152793</v>
      </c>
      <c r="I168">
        <v>94.68054427175835</v>
      </c>
      <c r="J168">
        <v>83.112489212628262</v>
      </c>
      <c r="K168">
        <v>35.555193836993091</v>
      </c>
      <c r="L168">
        <v>5.8197169866183183</v>
      </c>
      <c r="M168">
        <v>85.969362648405067</v>
      </c>
      <c r="N168">
        <v>31.123841181389579</v>
      </c>
      <c r="O168">
        <v>8.5808484294691834</v>
      </c>
      <c r="P168">
        <v>5.0541908326126874</v>
      </c>
      <c r="Q168">
        <v>3.1702013425338591</v>
      </c>
      <c r="R168">
        <v>98.644409827447149</v>
      </c>
      <c r="S168">
        <v>97.991013013810104</v>
      </c>
      <c r="T168">
        <v>94.572496580808604</v>
      </c>
      <c r="U168">
        <v>88.584517380450848</v>
      </c>
      <c r="V168">
        <v>54.263166127528741</v>
      </c>
      <c r="W168" t="s">
        <v>396</v>
      </c>
      <c r="X168" t="s">
        <v>397</v>
      </c>
      <c r="Y168" t="s">
        <v>398</v>
      </c>
      <c r="Z168" t="s">
        <v>399</v>
      </c>
      <c r="AA168" t="s">
        <v>400</v>
      </c>
      <c r="AB168" t="s">
        <v>401</v>
      </c>
      <c r="AC168" t="s">
        <v>402</v>
      </c>
      <c r="AD168" t="s">
        <v>403</v>
      </c>
      <c r="AE168" t="s">
        <v>404</v>
      </c>
      <c r="AF168" t="s">
        <v>405</v>
      </c>
      <c r="AG168" t="s">
        <v>406</v>
      </c>
      <c r="AH168" t="s">
        <v>407</v>
      </c>
      <c r="AI168" t="s">
        <v>408</v>
      </c>
      <c r="AJ168" t="s">
        <v>409</v>
      </c>
      <c r="AK168" t="s">
        <v>410</v>
      </c>
      <c r="AL168" t="s">
        <v>411</v>
      </c>
      <c r="AM168" t="s">
        <v>412</v>
      </c>
      <c r="AN168">
        <v>73.352029546586692</v>
      </c>
      <c r="AO168">
        <v>4.5677200947742174</v>
      </c>
      <c r="AP168">
        <v>89.897955364502437</v>
      </c>
      <c r="AQ168">
        <v>89.968235427289059</v>
      </c>
      <c r="AR168">
        <v>75.386007779609457</v>
      </c>
      <c r="AS168">
        <v>85.880185932625849</v>
      </c>
      <c r="AT168">
        <v>71.763439287054126</v>
      </c>
      <c r="AU168">
        <v>68.942851520750068</v>
      </c>
      <c r="AV168">
        <v>84.071993828774623</v>
      </c>
      <c r="AW168">
        <v>81.220774636113063</v>
      </c>
      <c r="AX168">
        <v>77.314282657637705</v>
      </c>
      <c r="AY168">
        <v>55.096944123530477</v>
      </c>
      <c r="AZ168">
        <v>86.131540244916366</v>
      </c>
      <c r="BA168">
        <v>89.085069486323235</v>
      </c>
      <c r="BB168">
        <v>83.490322738276134</v>
      </c>
      <c r="BC168">
        <v>71.025089222951962</v>
      </c>
      <c r="BD168">
        <v>99.294801698795297</v>
      </c>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row>
    <row r="169">
      <c r="A169" t="s">
        <v>684</v>
      </c>
      <c r="B169">
        <v>2010</v>
      </c>
      <c r="C169" t="s">
        <v>689</v>
      </c>
      <c r="D169">
        <v>151</v>
      </c>
      <c r="E169" t="s">
        <v>110</v>
      </c>
      <c r="F169" t="s">
        <v>50</v>
      </c>
      <c r="G169" t="s">
        <v>206</v>
      </c>
      <c r="H169">
        <v>40.612792489989793</v>
      </c>
      <c r="I169">
        <v>34.309873303324629</v>
      </c>
      <c r="J169">
        <v>36.907998354683343</v>
      </c>
      <c r="K169">
        <v>41.925145288579877</v>
      </c>
      <c r="L169">
        <v>35.749268199231757</v>
      </c>
      <c r="M169">
        <v>42.841685973311087</v>
      </c>
      <c r="N169">
        <v>44.346868749723029</v>
      </c>
      <c r="O169">
        <v>51.128975287855347</v>
      </c>
      <c r="P169">
        <v>44.880993639151292</v>
      </c>
      <c r="Q169">
        <v>28.125818392488789</v>
      </c>
      <c r="R169">
        <v>37.73669097795014</v>
      </c>
      <c r="S169">
        <v>38.802810616961636</v>
      </c>
      <c r="T169">
        <v>32.08575891069254</v>
      </c>
      <c r="U169">
        <v>33.755811007687832</v>
      </c>
      <c r="V169">
        <v>29.789065314835899</v>
      </c>
      <c r="W169" t="s">
        <v>396</v>
      </c>
      <c r="X169" t="s">
        <v>397</v>
      </c>
      <c r="Y169" t="s">
        <v>398</v>
      </c>
      <c r="Z169" t="s">
        <v>399</v>
      </c>
      <c r="AA169" t="s">
        <v>400</v>
      </c>
      <c r="AB169" t="s">
        <v>401</v>
      </c>
      <c r="AC169" t="s">
        <v>402</v>
      </c>
      <c r="AD169" t="s">
        <v>403</v>
      </c>
      <c r="AE169" t="s">
        <v>404</v>
      </c>
      <c r="AF169" t="s">
        <v>405</v>
      </c>
      <c r="AG169" t="s">
        <v>406</v>
      </c>
      <c r="AH169" t="s">
        <v>407</v>
      </c>
      <c r="AI169" t="s">
        <v>408</v>
      </c>
      <c r="AJ169" t="s">
        <v>409</v>
      </c>
      <c r="AK169" t="s">
        <v>410</v>
      </c>
      <c r="AL169" t="s">
        <v>411</v>
      </c>
      <c r="AM169" t="s">
        <v>412</v>
      </c>
      <c r="AN169">
        <v>37.989742340245471</v>
      </c>
      <c r="AO169">
        <v>48.654804707018897</v>
      </c>
      <c r="AP169">
        <v>29.614390997048812</v>
      </c>
      <c r="AQ169">
        <v>41.80687026281619</v>
      </c>
      <c r="AR169">
        <v>37.131484544876471</v>
      </c>
      <c r="AS169">
        <v>33.609617665706971</v>
      </c>
      <c r="AT169">
        <v>37.60852444238499</v>
      </c>
      <c r="AU169">
        <v>25.209091836824641</v>
      </c>
      <c r="AV169">
        <v>34.739514101246733</v>
      </c>
      <c r="AW169">
        <v>36.561648488519587</v>
      </c>
      <c r="AX169">
        <v>25.526978982933109</v>
      </c>
      <c r="AY169">
        <v>46.611897364727326</v>
      </c>
      <c r="AZ169">
        <v>31.126620465330419</v>
      </c>
      <c r="BA169">
        <v>38.509349321485857</v>
      </c>
      <c r="BB169">
        <v>35.327838963264327</v>
      </c>
      <c r="BC169">
        <v>29.07047446214683</v>
      </c>
      <c r="BD169">
        <v>22.775486265594591</v>
      </c>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row>
    <row r="170">
      <c r="A170" t="s">
        <v>684</v>
      </c>
      <c r="B170">
        <v>2010</v>
      </c>
      <c r="C170" t="s">
        <v>689</v>
      </c>
      <c r="D170">
        <v>152</v>
      </c>
      <c r="E170" t="s">
        <v>110</v>
      </c>
      <c r="F170" t="s">
        <v>49</v>
      </c>
      <c r="G170" t="s">
        <v>206</v>
      </c>
      <c r="H170">
        <v>59.153456663316149</v>
      </c>
      <c r="I170">
        <v>65.110196338629137</v>
      </c>
      <c r="J170">
        <v>62.065413399091582</v>
      </c>
      <c r="K170">
        <v>57.612376676959848</v>
      </c>
      <c r="L170">
        <v>63.848029855725407</v>
      </c>
      <c r="M170">
        <v>56.222573557886037</v>
      </c>
      <c r="N170">
        <v>55.017052629329413</v>
      </c>
      <c r="O170">
        <v>47.969787852279993</v>
      </c>
      <c r="P170">
        <v>54.680259802593618</v>
      </c>
      <c r="Q170">
        <v>71.419672811089157</v>
      </c>
      <c r="R170">
        <v>61.944084713069337</v>
      </c>
      <c r="S170">
        <v>61.075880578708677</v>
      </c>
      <c r="T170">
        <v>67.340437370446452</v>
      </c>
      <c r="U170">
        <v>65.207735636953828</v>
      </c>
      <c r="V170">
        <v>70.082195967944955</v>
      </c>
      <c r="W170" t="s">
        <v>396</v>
      </c>
      <c r="X170" t="s">
        <v>397</v>
      </c>
      <c r="Y170" t="s">
        <v>398</v>
      </c>
      <c r="Z170" t="s">
        <v>399</v>
      </c>
      <c r="AA170" t="s">
        <v>400</v>
      </c>
      <c r="AB170" t="s">
        <v>401</v>
      </c>
      <c r="AC170" t="s">
        <v>402</v>
      </c>
      <c r="AD170" t="s">
        <v>403</v>
      </c>
      <c r="AE170" t="s">
        <v>404</v>
      </c>
      <c r="AF170" t="s">
        <v>405</v>
      </c>
      <c r="AG170" t="s">
        <v>406</v>
      </c>
      <c r="AH170" t="s">
        <v>407</v>
      </c>
      <c r="AI170" t="s">
        <v>408</v>
      </c>
      <c r="AJ170" t="s">
        <v>409</v>
      </c>
      <c r="AK170" t="s">
        <v>410</v>
      </c>
      <c r="AL170" t="s">
        <v>411</v>
      </c>
      <c r="AM170" t="s">
        <v>412</v>
      </c>
      <c r="AN170">
        <v>62.010257659754593</v>
      </c>
      <c r="AO170">
        <v>50.723035009540332</v>
      </c>
      <c r="AP170">
        <v>69.784891433101009</v>
      </c>
      <c r="AQ170">
        <v>57.734996439274617</v>
      </c>
      <c r="AR170">
        <v>61.956633931239658</v>
      </c>
      <c r="AS170">
        <v>65.726127084234676</v>
      </c>
      <c r="AT170">
        <v>61.904253914837462</v>
      </c>
      <c r="AU170">
        <v>74.596348081792286</v>
      </c>
      <c r="AV170">
        <v>65.039157898461738</v>
      </c>
      <c r="AW170">
        <v>63.297116107243752</v>
      </c>
      <c r="AX170">
        <v>73.69824306918683</v>
      </c>
      <c r="AY170">
        <v>53.129521829443192</v>
      </c>
      <c r="AZ170">
        <v>67.295770384185758</v>
      </c>
      <c r="BA170">
        <v>60.947513424150223</v>
      </c>
      <c r="BB170">
        <v>63.738303931085248</v>
      </c>
      <c r="BC170">
        <v>70.565933806383867</v>
      </c>
      <c r="BD170">
        <v>77.224513734405448</v>
      </c>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row>
    <row r="171">
      <c r="A171" t="s">
        <v>684</v>
      </c>
      <c r="B171">
        <v>2010</v>
      </c>
      <c r="C171" t="s">
        <v>689</v>
      </c>
      <c r="D171">
        <v>153</v>
      </c>
      <c r="E171" t="s">
        <v>293</v>
      </c>
      <c r="F171" t="s">
        <v>428</v>
      </c>
      <c r="G171" t="s">
        <v>206</v>
      </c>
      <c r="H171">
        <v>0</v>
      </c>
      <c r="I171">
        <v>0</v>
      </c>
      <c r="J171">
        <v>0</v>
      </c>
      <c r="K171">
        <v>0</v>
      </c>
      <c r="L171">
        <v>0.3382045670792822</v>
      </c>
      <c r="M171">
        <v>0</v>
      </c>
      <c r="N171">
        <v>0</v>
      </c>
      <c r="O171">
        <v>0</v>
      </c>
      <c r="P171">
        <v>0</v>
      </c>
      <c r="Q171">
        <v>0.74220608935708343</v>
      </c>
      <c r="R171">
        <v>0</v>
      </c>
      <c r="S171">
        <v>0</v>
      </c>
      <c r="T171">
        <v>0</v>
      </c>
      <c r="U171">
        <v>0</v>
      </c>
      <c r="V171">
        <v>0.081465923368025203</v>
      </c>
      <c r="W171" t="s">
        <v>396</v>
      </c>
      <c r="X171" t="s">
        <v>397</v>
      </c>
      <c r="Y171" t="s">
        <v>398</v>
      </c>
      <c r="Z171" t="s">
        <v>399</v>
      </c>
      <c r="AA171" t="s">
        <v>400</v>
      </c>
      <c r="AB171" t="s">
        <v>401</v>
      </c>
      <c r="AC171" t="s">
        <v>402</v>
      </c>
      <c r="AD171" t="s">
        <v>403</v>
      </c>
      <c r="AE171" t="s">
        <v>404</v>
      </c>
      <c r="AF171" t="s">
        <v>405</v>
      </c>
      <c r="AG171" t="s">
        <v>406</v>
      </c>
      <c r="AH171" t="s">
        <v>407</v>
      </c>
      <c r="AI171" t="s">
        <v>408</v>
      </c>
      <c r="AJ171" t="s">
        <v>409</v>
      </c>
      <c r="AK171" t="s">
        <v>410</v>
      </c>
      <c r="AL171" t="s">
        <v>411</v>
      </c>
      <c r="AM171" t="s">
        <v>412</v>
      </c>
      <c r="AN171">
        <v>0</v>
      </c>
      <c r="AO171">
        <v>0.27209394805299281</v>
      </c>
      <c r="AP171">
        <v>0</v>
      </c>
      <c r="AQ171">
        <v>0</v>
      </c>
      <c r="AR171">
        <v>0</v>
      </c>
      <c r="AS171">
        <v>0</v>
      </c>
      <c r="AT171">
        <v>0</v>
      </c>
      <c r="AU171">
        <v>0</v>
      </c>
      <c r="AV171">
        <v>0</v>
      </c>
      <c r="AW171">
        <v>0.22751854001924909</v>
      </c>
      <c r="AX171">
        <v>0</v>
      </c>
      <c r="AY171">
        <v>0</v>
      </c>
      <c r="AZ171">
        <v>0</v>
      </c>
      <c r="BA171">
        <v>0</v>
      </c>
      <c r="BB171">
        <v>0.083554223660501303</v>
      </c>
      <c r="BC171">
        <v>0</v>
      </c>
      <c r="BD171">
        <v>0</v>
      </c>
      <c r="BE171">
        <v>0</v>
      </c>
      <c r="BF171">
        <v>0</v>
      </c>
      <c r="BG171">
        <v>0</v>
      </c>
      <c r="BH171">
        <v>0</v>
      </c>
      <c r="BI171">
        <v>37.983515050308547</v>
      </c>
      <c r="BJ171">
        <v>0</v>
      </c>
      <c r="BK171">
        <v>0</v>
      </c>
      <c r="BL171">
        <v>0</v>
      </c>
      <c r="BM171">
        <v>0</v>
      </c>
      <c r="BN171">
        <v>32.392510119843152</v>
      </c>
      <c r="BO171">
        <v>0</v>
      </c>
      <c r="BP171">
        <v>0</v>
      </c>
      <c r="BQ171">
        <v>0</v>
      </c>
      <c r="BR171">
        <v>0</v>
      </c>
      <c r="BS171">
        <v>5.5910049304653997</v>
      </c>
      <c r="BT171">
        <v>0</v>
      </c>
      <c r="BU171">
        <v>29.333779296217649</v>
      </c>
      <c r="BV171">
        <v>0</v>
      </c>
      <c r="BW171">
        <v>0</v>
      </c>
      <c r="BX171">
        <v>0</v>
      </c>
      <c r="BY171">
        <v>0</v>
      </c>
      <c r="BZ171">
        <v>0</v>
      </c>
      <c r="CA171">
        <v>0</v>
      </c>
      <c r="CB171">
        <v>0</v>
      </c>
      <c r="CC171">
        <v>3.0587308236255</v>
      </c>
      <c r="CD171">
        <v>0</v>
      </c>
      <c r="CE171">
        <v>0</v>
      </c>
      <c r="CF171">
        <v>0</v>
      </c>
      <c r="CG171">
        <v>0</v>
      </c>
      <c r="CH171">
        <v>5.5910049304653997</v>
      </c>
      <c r="CI171">
        <v>0</v>
      </c>
      <c r="CJ171">
        <v>0</v>
      </c>
    </row>
    <row r="172">
      <c r="A172" t="s">
        <v>684</v>
      </c>
      <c r="B172">
        <v>2010</v>
      </c>
      <c r="C172" t="s">
        <v>689</v>
      </c>
      <c r="D172">
        <v>154</v>
      </c>
      <c r="E172" t="s">
        <v>293</v>
      </c>
      <c r="F172" t="s">
        <v>429</v>
      </c>
      <c r="G172" t="s">
        <v>206</v>
      </c>
      <c r="H172">
        <v>0</v>
      </c>
      <c r="I172">
        <v>0</v>
      </c>
      <c r="J172">
        <v>0</v>
      </c>
      <c r="K172">
        <v>0.020712997850179</v>
      </c>
      <c r="L172">
        <v>0.6532818686585824</v>
      </c>
      <c r="M172">
        <v>0</v>
      </c>
      <c r="N172">
        <v>0</v>
      </c>
      <c r="O172">
        <v>0</v>
      </c>
      <c r="P172">
        <v>0</v>
      </c>
      <c r="Q172">
        <v>1.6811102627535091</v>
      </c>
      <c r="R172">
        <v>0</v>
      </c>
      <c r="S172">
        <v>0</v>
      </c>
      <c r="T172">
        <v>0</v>
      </c>
      <c r="U172">
        <v>0</v>
      </c>
      <c r="V172">
        <v>0.0338930015435671</v>
      </c>
      <c r="W172" t="s">
        <v>396</v>
      </c>
      <c r="X172" t="s">
        <v>397</v>
      </c>
      <c r="Y172" t="s">
        <v>398</v>
      </c>
      <c r="Z172" t="s">
        <v>399</v>
      </c>
      <c r="AA172" t="s">
        <v>400</v>
      </c>
      <c r="AB172" t="s">
        <v>401</v>
      </c>
      <c r="AC172" t="s">
        <v>402</v>
      </c>
      <c r="AD172" t="s">
        <v>403</v>
      </c>
      <c r="AE172" t="s">
        <v>404</v>
      </c>
      <c r="AF172" t="s">
        <v>405</v>
      </c>
      <c r="AG172" t="s">
        <v>406</v>
      </c>
      <c r="AH172" t="s">
        <v>407</v>
      </c>
      <c r="AI172" t="s">
        <v>408</v>
      </c>
      <c r="AJ172" t="s">
        <v>409</v>
      </c>
      <c r="AK172" t="s">
        <v>410</v>
      </c>
      <c r="AL172" t="s">
        <v>411</v>
      </c>
      <c r="AM172" t="s">
        <v>412</v>
      </c>
      <c r="AN172">
        <v>0</v>
      </c>
      <c r="AO172">
        <v>0.59010427784690711</v>
      </c>
      <c r="AP172">
        <v>0</v>
      </c>
      <c r="AQ172">
        <v>0.42764197351843758</v>
      </c>
      <c r="AR172">
        <v>0</v>
      </c>
      <c r="AS172">
        <v>0</v>
      </c>
      <c r="AT172">
        <v>0.19163261028984119</v>
      </c>
      <c r="AU172">
        <v>0</v>
      </c>
      <c r="AV172">
        <v>0.096376384805905504</v>
      </c>
      <c r="AW172">
        <v>0</v>
      </c>
      <c r="AX172">
        <v>0</v>
      </c>
      <c r="AY172">
        <v>0</v>
      </c>
      <c r="AZ172">
        <v>0</v>
      </c>
      <c r="BA172">
        <v>0</v>
      </c>
      <c r="BB172">
        <v>0</v>
      </c>
      <c r="BC172">
        <v>0</v>
      </c>
      <c r="BD172">
        <v>0</v>
      </c>
      <c r="BE172">
        <v>0</v>
      </c>
      <c r="BF172">
        <v>0</v>
      </c>
      <c r="BG172">
        <v>0</v>
      </c>
      <c r="BH172">
        <v>2.3260761175234039</v>
      </c>
      <c r="BI172">
        <v>73.369623315790577</v>
      </c>
      <c r="BJ172">
        <v>0</v>
      </c>
      <c r="BK172">
        <v>0</v>
      </c>
      <c r="BL172">
        <v>0</v>
      </c>
      <c r="BM172">
        <v>0</v>
      </c>
      <c r="BN172">
        <v>73.369623315790577</v>
      </c>
      <c r="BO172">
        <v>0</v>
      </c>
      <c r="BP172">
        <v>0</v>
      </c>
      <c r="BQ172">
        <v>0</v>
      </c>
      <c r="BR172">
        <v>0</v>
      </c>
      <c r="BS172">
        <v>2.3260761175234039</v>
      </c>
      <c r="BT172">
        <v>0</v>
      </c>
      <c r="BU172">
        <v>63.617690771805748</v>
      </c>
      <c r="BV172">
        <v>0</v>
      </c>
      <c r="BW172">
        <v>2.3260761175234039</v>
      </c>
      <c r="BX172">
        <v>0</v>
      </c>
      <c r="BY172">
        <v>0</v>
      </c>
      <c r="BZ172">
        <v>7.7410752477165001</v>
      </c>
      <c r="CA172">
        <v>0</v>
      </c>
      <c r="CB172">
        <v>2.0108572962683202</v>
      </c>
      <c r="CC172">
        <v>0</v>
      </c>
      <c r="CD172">
        <v>0</v>
      </c>
      <c r="CE172">
        <v>0</v>
      </c>
      <c r="CF172">
        <v>0</v>
      </c>
      <c r="CG172">
        <v>0</v>
      </c>
      <c r="CH172">
        <v>0</v>
      </c>
      <c r="CI172">
        <v>0</v>
      </c>
      <c r="CJ172">
        <v>0</v>
      </c>
    </row>
    <row r="173">
      <c r="A173" t="s">
        <v>684</v>
      </c>
      <c r="B173">
        <v>2010</v>
      </c>
      <c r="C173" t="s">
        <v>689</v>
      </c>
      <c r="D173">
        <v>155</v>
      </c>
      <c r="E173" t="s">
        <v>293</v>
      </c>
      <c r="F173" t="s">
        <v>430</v>
      </c>
      <c r="G173" t="s">
        <v>206</v>
      </c>
      <c r="H173">
        <v>0.5192091238376092</v>
      </c>
      <c r="I173">
        <v>0.29112462289262059</v>
      </c>
      <c r="J173">
        <v>0.13811638886741789</v>
      </c>
      <c r="K173">
        <v>0.34721553552250251</v>
      </c>
      <c r="L173">
        <v>1.1271437882040249</v>
      </c>
      <c r="M173">
        <v>0.32371961785077719</v>
      </c>
      <c r="N173">
        <v>0.61856477037583624</v>
      </c>
      <c r="O173">
        <v>0.59656027856680316</v>
      </c>
      <c r="P173">
        <v>0.15015163132327611</v>
      </c>
      <c r="Q173">
        <v>2.419098709377518</v>
      </c>
      <c r="R173">
        <v>0.64699009113334782</v>
      </c>
      <c r="S173">
        <v>0.12822393506874569</v>
      </c>
      <c r="T173">
        <v>0.48980803236894033</v>
      </c>
      <c r="U173">
        <v>0.0464257639568409</v>
      </c>
      <c r="V173">
        <v>0.040395137692578298</v>
      </c>
      <c r="W173" t="s">
        <v>396</v>
      </c>
      <c r="X173" t="s">
        <v>397</v>
      </c>
      <c r="Y173" t="s">
        <v>398</v>
      </c>
      <c r="Z173" t="s">
        <v>399</v>
      </c>
      <c r="AA173" t="s">
        <v>400</v>
      </c>
      <c r="AB173" t="s">
        <v>401</v>
      </c>
      <c r="AC173" t="s">
        <v>402</v>
      </c>
      <c r="AD173" t="s">
        <v>403</v>
      </c>
      <c r="AE173" t="s">
        <v>404</v>
      </c>
      <c r="AF173" t="s">
        <v>405</v>
      </c>
      <c r="AG173" t="s">
        <v>406</v>
      </c>
      <c r="AH173" t="s">
        <v>407</v>
      </c>
      <c r="AI173" t="s">
        <v>408</v>
      </c>
      <c r="AJ173" t="s">
        <v>409</v>
      </c>
      <c r="AK173" t="s">
        <v>410</v>
      </c>
      <c r="AL173" t="s">
        <v>411</v>
      </c>
      <c r="AM173" t="s">
        <v>412</v>
      </c>
      <c r="AN173">
        <v>0</v>
      </c>
      <c r="AO173">
        <v>1.506122056657206</v>
      </c>
      <c r="AP173">
        <v>1.429708125499725</v>
      </c>
      <c r="AQ173">
        <v>2.569244174609377</v>
      </c>
      <c r="AR173">
        <v>1.2554689070069089</v>
      </c>
      <c r="AS173">
        <v>0</v>
      </c>
      <c r="AT173">
        <v>0</v>
      </c>
      <c r="AU173">
        <v>0</v>
      </c>
      <c r="AV173">
        <v>1.109590428070198</v>
      </c>
      <c r="AW173">
        <v>0</v>
      </c>
      <c r="AX173">
        <v>0</v>
      </c>
      <c r="AY173">
        <v>0</v>
      </c>
      <c r="AZ173">
        <v>0.18405850809259719</v>
      </c>
      <c r="BA173">
        <v>0</v>
      </c>
      <c r="BB173">
        <v>0</v>
      </c>
      <c r="BC173">
        <v>0</v>
      </c>
      <c r="BD173">
        <v>0</v>
      </c>
      <c r="BE173">
        <v>58.280176274572277</v>
      </c>
      <c r="BF173">
        <v>32.705060841649491</v>
      </c>
      <c r="BG173">
        <v>15.50583890214657</v>
      </c>
      <c r="BH173">
        <v>38.992412911635228</v>
      </c>
      <c r="BI173">
        <v>126.5887194038783</v>
      </c>
      <c r="BJ173">
        <v>14.12777257485217</v>
      </c>
      <c r="BK173">
        <v>26.985515539263879</v>
      </c>
      <c r="BL173">
        <v>26.046209214707961</v>
      </c>
      <c r="BM173">
        <v>6.5506173564671997</v>
      </c>
      <c r="BN173">
        <v>105.5780605253301</v>
      </c>
      <c r="BO173">
        <v>44.3929911929458</v>
      </c>
      <c r="BP173">
        <v>8.8091649378334544</v>
      </c>
      <c r="BQ173">
        <v>33.621126110501912</v>
      </c>
      <c r="BR173">
        <v>3.188433271513512</v>
      </c>
      <c r="BS173">
        <v>2.7723176104658038</v>
      </c>
      <c r="BT173">
        <v>0</v>
      </c>
      <c r="BU173">
        <v>162.37131446430919</v>
      </c>
      <c r="BV173">
        <v>54.097476664877021</v>
      </c>
      <c r="BW173">
        <v>13.974908649577021</v>
      </c>
      <c r="BX173">
        <v>13.11459419661219</v>
      </c>
      <c r="BY173">
        <v>0</v>
      </c>
      <c r="BZ173">
        <v>0</v>
      </c>
      <c r="CA173">
        <v>0</v>
      </c>
      <c r="CB173">
        <v>23.151190124509899</v>
      </c>
      <c r="CC173">
        <v>0</v>
      </c>
      <c r="CD173">
        <v>0</v>
      </c>
      <c r="CE173">
        <v>0</v>
      </c>
      <c r="CF173">
        <v>5.36272423399648</v>
      </c>
      <c r="CG173">
        <v>0</v>
      </c>
      <c r="CH173">
        <v>0</v>
      </c>
      <c r="CI173">
        <v>0</v>
      </c>
      <c r="CJ173">
        <v>0</v>
      </c>
    </row>
    <row r="174">
      <c r="A174" t="s">
        <v>684</v>
      </c>
      <c r="B174">
        <v>2010</v>
      </c>
      <c r="C174" t="s">
        <v>689</v>
      </c>
      <c r="D174">
        <v>156</v>
      </c>
      <c r="E174" t="s">
        <v>293</v>
      </c>
      <c r="F174" t="s">
        <v>431</v>
      </c>
      <c r="G174" t="s">
        <v>206</v>
      </c>
      <c r="H174">
        <v>0</v>
      </c>
      <c r="I174">
        <v>0.0211435215650927</v>
      </c>
      <c r="J174">
        <v>0</v>
      </c>
      <c r="K174">
        <v>0.0226312834974715</v>
      </c>
      <c r="L174">
        <v>0.35944901299233778</v>
      </c>
      <c r="M174">
        <v>0</v>
      </c>
      <c r="N174">
        <v>0</v>
      </c>
      <c r="O174">
        <v>0.058210315794869703</v>
      </c>
      <c r="P174">
        <v>0.92533886514224151</v>
      </c>
      <c r="Q174">
        <v>0</v>
      </c>
      <c r="R174">
        <v>0</v>
      </c>
      <c r="S174">
        <v>0.034573846916541397</v>
      </c>
      <c r="T174">
        <v>0</v>
      </c>
      <c r="U174">
        <v>0</v>
      </c>
      <c r="V174">
        <v>0</v>
      </c>
      <c r="W174" t="s">
        <v>396</v>
      </c>
      <c r="X174" t="s">
        <v>397</v>
      </c>
      <c r="Y174" t="s">
        <v>398</v>
      </c>
      <c r="Z174" t="s">
        <v>399</v>
      </c>
      <c r="AA174" t="s">
        <v>400</v>
      </c>
      <c r="AB174" t="s">
        <v>401</v>
      </c>
      <c r="AC174" t="s">
        <v>402</v>
      </c>
      <c r="AD174" t="s">
        <v>403</v>
      </c>
      <c r="AE174" t="s">
        <v>404</v>
      </c>
      <c r="AF174" t="s">
        <v>405</v>
      </c>
      <c r="AG174" t="s">
        <v>406</v>
      </c>
      <c r="AH174" t="s">
        <v>407</v>
      </c>
      <c r="AI174" t="s">
        <v>408</v>
      </c>
      <c r="AJ174" t="s">
        <v>409</v>
      </c>
      <c r="AK174" t="s">
        <v>410</v>
      </c>
      <c r="AL174" t="s">
        <v>411</v>
      </c>
      <c r="AM174" t="s">
        <v>412</v>
      </c>
      <c r="AN174">
        <v>0</v>
      </c>
      <c r="AO174">
        <v>0.37445862835277077</v>
      </c>
      <c r="AP174">
        <v>0</v>
      </c>
      <c r="AQ174">
        <v>0</v>
      </c>
      <c r="AR174">
        <v>0.22738638121636279</v>
      </c>
      <c r="AS174">
        <v>0</v>
      </c>
      <c r="AT174">
        <v>0</v>
      </c>
      <c r="AU174">
        <v>0</v>
      </c>
      <c r="AV174">
        <v>0.1218090419074639</v>
      </c>
      <c r="AW174">
        <v>0</v>
      </c>
      <c r="AX174">
        <v>0</v>
      </c>
      <c r="AY174">
        <v>0</v>
      </c>
      <c r="AZ174">
        <v>0</v>
      </c>
      <c r="BA174">
        <v>0</v>
      </c>
      <c r="BB174">
        <v>0</v>
      </c>
      <c r="BC174">
        <v>0</v>
      </c>
      <c r="BD174">
        <v>0</v>
      </c>
      <c r="BE174">
        <v>0</v>
      </c>
      <c r="BF174">
        <v>2.3752719791350021</v>
      </c>
      <c r="BG174">
        <v>0</v>
      </c>
      <c r="BH174">
        <v>2.5415001938946831</v>
      </c>
      <c r="BI174">
        <v>40.369463702754899</v>
      </c>
      <c r="BJ174">
        <v>0</v>
      </c>
      <c r="BK174">
        <v>0</v>
      </c>
      <c r="BL174">
        <v>2.5415001938946831</v>
      </c>
      <c r="BM174">
        <v>40.369463702754899</v>
      </c>
      <c r="BN174">
        <v>0</v>
      </c>
      <c r="BO174">
        <v>0</v>
      </c>
      <c r="BP174">
        <v>2.3752719791350021</v>
      </c>
      <c r="BQ174">
        <v>0</v>
      </c>
      <c r="BR174">
        <v>0</v>
      </c>
      <c r="BS174">
        <v>0</v>
      </c>
      <c r="BT174">
        <v>0</v>
      </c>
      <c r="BU174">
        <v>40.369463702754899</v>
      </c>
      <c r="BV174">
        <v>0</v>
      </c>
      <c r="BW174">
        <v>0</v>
      </c>
      <c r="BX174">
        <v>2.3752719791350021</v>
      </c>
      <c r="BY174">
        <v>0</v>
      </c>
      <c r="BZ174">
        <v>0</v>
      </c>
      <c r="CA174">
        <v>0</v>
      </c>
      <c r="CB174">
        <v>2.5415001938946831</v>
      </c>
      <c r="CC174">
        <v>0</v>
      </c>
      <c r="CD174">
        <v>0</v>
      </c>
      <c r="CE174">
        <v>0</v>
      </c>
      <c r="CF174">
        <v>0</v>
      </c>
      <c r="CG174">
        <v>0</v>
      </c>
      <c r="CH174">
        <v>0</v>
      </c>
      <c r="CI174">
        <v>0</v>
      </c>
      <c r="CJ174">
        <v>0</v>
      </c>
    </row>
    <row r="175">
      <c r="A175" t="s">
        <v>684</v>
      </c>
      <c r="B175">
        <v>2010</v>
      </c>
      <c r="C175" t="s">
        <v>689</v>
      </c>
      <c r="D175">
        <v>157</v>
      </c>
      <c r="E175" t="s">
        <v>293</v>
      </c>
      <c r="F175" t="s">
        <v>432</v>
      </c>
      <c r="G175" t="s">
        <v>206</v>
      </c>
      <c r="H175">
        <v>0.0093111677657687006</v>
      </c>
      <c r="I175">
        <v>0</v>
      </c>
      <c r="J175">
        <v>0</v>
      </c>
      <c r="K175">
        <v>0</v>
      </c>
      <c r="L175">
        <v>0</v>
      </c>
      <c r="M175">
        <v>0</v>
      </c>
      <c r="N175">
        <v>0</v>
      </c>
      <c r="O175">
        <v>0</v>
      </c>
      <c r="P175">
        <v>0</v>
      </c>
      <c r="Q175">
        <v>0</v>
      </c>
      <c r="R175">
        <v>0</v>
      </c>
      <c r="S175">
        <v>0.0152130766042272</v>
      </c>
      <c r="T175">
        <v>0</v>
      </c>
      <c r="U175">
        <v>0</v>
      </c>
      <c r="V175">
        <v>0</v>
      </c>
      <c r="W175" t="s">
        <v>396</v>
      </c>
      <c r="X175" t="s">
        <v>397</v>
      </c>
      <c r="Y175" t="s">
        <v>398</v>
      </c>
      <c r="Z175" t="s">
        <v>399</v>
      </c>
      <c r="AA175" t="s">
        <v>400</v>
      </c>
      <c r="AB175" t="s">
        <v>401</v>
      </c>
      <c r="AC175" t="s">
        <v>402</v>
      </c>
      <c r="AD175" t="s">
        <v>403</v>
      </c>
      <c r="AE175" t="s">
        <v>404</v>
      </c>
      <c r="AF175" t="s">
        <v>405</v>
      </c>
      <c r="AG175" t="s">
        <v>406</v>
      </c>
      <c r="AH175" t="s">
        <v>407</v>
      </c>
      <c r="AI175" t="s">
        <v>408</v>
      </c>
      <c r="AJ175" t="s">
        <v>409</v>
      </c>
      <c r="AK175" t="s">
        <v>410</v>
      </c>
      <c r="AL175" t="s">
        <v>411</v>
      </c>
      <c r="AM175" t="s">
        <v>412</v>
      </c>
      <c r="AN175">
        <v>0.37049419441533432</v>
      </c>
      <c r="AO175">
        <v>0</v>
      </c>
      <c r="AP175">
        <v>0</v>
      </c>
      <c r="AQ175">
        <v>0</v>
      </c>
      <c r="AR175">
        <v>0</v>
      </c>
      <c r="AS175">
        <v>0</v>
      </c>
      <c r="AT175">
        <v>0</v>
      </c>
      <c r="AU175">
        <v>0</v>
      </c>
      <c r="AV175">
        <v>0</v>
      </c>
      <c r="AW175">
        <v>0</v>
      </c>
      <c r="AX175">
        <v>0</v>
      </c>
      <c r="AY175">
        <v>0</v>
      </c>
      <c r="AZ175">
        <v>0</v>
      </c>
      <c r="BA175">
        <v>0</v>
      </c>
      <c r="BB175">
        <v>0</v>
      </c>
      <c r="BC175">
        <v>0</v>
      </c>
      <c r="BD175">
        <v>0</v>
      </c>
      <c r="BE175">
        <v>1.045159789759085</v>
      </c>
      <c r="BF175">
        <v>0</v>
      </c>
      <c r="BG175">
        <v>0</v>
      </c>
      <c r="BH175">
        <v>0</v>
      </c>
      <c r="BI175">
        <v>0</v>
      </c>
      <c r="BJ175">
        <v>0</v>
      </c>
      <c r="BK175">
        <v>0</v>
      </c>
      <c r="BL175">
        <v>0</v>
      </c>
      <c r="BM175">
        <v>0</v>
      </c>
      <c r="BN175">
        <v>0</v>
      </c>
      <c r="BO175">
        <v>0</v>
      </c>
      <c r="BP175">
        <v>1.045159789759085</v>
      </c>
      <c r="BQ175">
        <v>0</v>
      </c>
      <c r="BR175">
        <v>0</v>
      </c>
      <c r="BS175">
        <v>0</v>
      </c>
      <c r="BT175">
        <v>1.045159789759085</v>
      </c>
      <c r="BU175">
        <v>0</v>
      </c>
      <c r="BV175">
        <v>0</v>
      </c>
      <c r="BW175">
        <v>0</v>
      </c>
      <c r="BX175">
        <v>0</v>
      </c>
      <c r="BY175">
        <v>0</v>
      </c>
      <c r="BZ175">
        <v>0</v>
      </c>
      <c r="CA175">
        <v>0</v>
      </c>
      <c r="CB175">
        <v>0</v>
      </c>
      <c r="CC175">
        <v>0</v>
      </c>
      <c r="CD175">
        <v>0</v>
      </c>
      <c r="CE175">
        <v>0</v>
      </c>
      <c r="CF175">
        <v>0</v>
      </c>
      <c r="CG175">
        <v>0</v>
      </c>
      <c r="CH175">
        <v>0</v>
      </c>
      <c r="CI175">
        <v>0</v>
      </c>
      <c r="CJ175">
        <v>0</v>
      </c>
    </row>
    <row r="176">
      <c r="A176" t="s">
        <v>684</v>
      </c>
      <c r="B176">
        <v>2010</v>
      </c>
      <c r="C176" t="s">
        <v>689</v>
      </c>
      <c r="D176">
        <v>158</v>
      </c>
      <c r="E176" t="s">
        <v>293</v>
      </c>
      <c r="F176" t="s">
        <v>433</v>
      </c>
      <c r="G176" t="s">
        <v>206</v>
      </c>
      <c r="H176">
        <v>0.058941307128519103</v>
      </c>
      <c r="I176">
        <v>0.55134993492416129</v>
      </c>
      <c r="J176">
        <v>0.59253526924669586</v>
      </c>
      <c r="K176">
        <v>0.58166963790121351</v>
      </c>
      <c r="L176">
        <v>1.9574338311957289</v>
      </c>
      <c r="M176">
        <v>0.54684682247035632</v>
      </c>
      <c r="N176">
        <v>0.58499603683038248</v>
      </c>
      <c r="O176">
        <v>1.3667050613003611</v>
      </c>
      <c r="P176">
        <v>0.6024383216586553</v>
      </c>
      <c r="Q176">
        <v>3.972978047856595</v>
      </c>
      <c r="R176">
        <v>0.084411668442534393</v>
      </c>
      <c r="S176">
        <v>0.12546174957448381</v>
      </c>
      <c r="T176">
        <v>0.68633570245646724</v>
      </c>
      <c r="U176">
        <v>0.27620613423744511</v>
      </c>
      <c r="V176">
        <v>0.45183997819335459</v>
      </c>
      <c r="W176" t="s">
        <v>396</v>
      </c>
      <c r="X176" t="s">
        <v>397</v>
      </c>
      <c r="Y176" t="s">
        <v>398</v>
      </c>
      <c r="Z176" t="s">
        <v>399</v>
      </c>
      <c r="AA176" t="s">
        <v>400</v>
      </c>
      <c r="AB176" t="s">
        <v>401</v>
      </c>
      <c r="AC176" t="s">
        <v>402</v>
      </c>
      <c r="AD176" t="s">
        <v>403</v>
      </c>
      <c r="AE176" t="s">
        <v>404</v>
      </c>
      <c r="AF176" t="s">
        <v>405</v>
      </c>
      <c r="AG176" t="s">
        <v>406</v>
      </c>
      <c r="AH176" t="s">
        <v>407</v>
      </c>
      <c r="AI176" t="s">
        <v>408</v>
      </c>
      <c r="AJ176" t="s">
        <v>409</v>
      </c>
      <c r="AK176" t="s">
        <v>410</v>
      </c>
      <c r="AL176" t="s">
        <v>411</v>
      </c>
      <c r="AM176" t="s">
        <v>412</v>
      </c>
      <c r="AN176">
        <v>3.4693483720520031</v>
      </c>
      <c r="AO176">
        <v>1.7336561344088099</v>
      </c>
      <c r="AP176">
        <v>0.18548402914435599</v>
      </c>
      <c r="AQ176">
        <v>0.78282622394356527</v>
      </c>
      <c r="AR176">
        <v>0</v>
      </c>
      <c r="AS176">
        <v>0.13920081247206059</v>
      </c>
      <c r="AT176">
        <v>0</v>
      </c>
      <c r="AU176">
        <v>0</v>
      </c>
      <c r="AV176">
        <v>0.087006458505331397</v>
      </c>
      <c r="AW176">
        <v>4.3201944654869919</v>
      </c>
      <c r="AX176">
        <v>0</v>
      </c>
      <c r="AY176">
        <v>0.43044865970916107</v>
      </c>
      <c r="AZ176">
        <v>0</v>
      </c>
      <c r="BA176">
        <v>1.3120879935978169</v>
      </c>
      <c r="BB176">
        <v>0.91418373746016623</v>
      </c>
      <c r="BC176">
        <v>0</v>
      </c>
      <c r="BD176">
        <v>0</v>
      </c>
      <c r="BE176">
        <v>6.6160427688828127</v>
      </c>
      <c r="BF176">
        <v>61.938880289714056</v>
      </c>
      <c r="BG176">
        <v>66.521840775890212</v>
      </c>
      <c r="BH176">
        <v>65.321681718747769</v>
      </c>
      <c r="BI176">
        <v>219.83800523242749</v>
      </c>
      <c r="BJ176">
        <v>23.8654907368111</v>
      </c>
      <c r="BK176">
        <v>25.521045488417219</v>
      </c>
      <c r="BL176">
        <v>59.671230620567123</v>
      </c>
      <c r="BM176">
        <v>26.28238462199382</v>
      </c>
      <c r="BN176">
        <v>173.39487437052409</v>
      </c>
      <c r="BO176">
        <v>5.791876112332849</v>
      </c>
      <c r="BP176">
        <v>8.6193989039428374</v>
      </c>
      <c r="BQ176">
        <v>47.1110673600543</v>
      </c>
      <c r="BR176">
        <v>18.969312578625431</v>
      </c>
      <c r="BS176">
        <v>31.009769992393611</v>
      </c>
      <c r="BT176">
        <v>9.7869911858052525</v>
      </c>
      <c r="BU176">
        <v>186.90120374297129</v>
      </c>
      <c r="BV176">
        <v>7.0183681265971041</v>
      </c>
      <c r="BW176">
        <v>4.258032411328883</v>
      </c>
      <c r="BX176">
        <v>0</v>
      </c>
      <c r="BY176">
        <v>2.527247156113952</v>
      </c>
      <c r="BZ176">
        <v>0</v>
      </c>
      <c r="CA176">
        <v>0</v>
      </c>
      <c r="CB176">
        <v>1.815357281353345</v>
      </c>
      <c r="CC176">
        <v>58.080154586625618</v>
      </c>
      <c r="CD176">
        <v>0</v>
      </c>
      <c r="CE176">
        <v>25.396924360376438</v>
      </c>
      <c r="CF176">
        <v>0</v>
      </c>
      <c r="CG176">
        <v>63.279851020361733</v>
      </c>
      <c r="CH176">
        <v>61.172320914128733</v>
      </c>
      <c r="CI176">
        <v>0</v>
      </c>
      <c r="CJ176">
        <v>0</v>
      </c>
    </row>
    <row r="177">
      <c r="A177" t="s">
        <v>684</v>
      </c>
      <c r="B177">
        <v>2010</v>
      </c>
      <c r="C177" t="s">
        <v>689</v>
      </c>
      <c r="D177">
        <v>159</v>
      </c>
      <c r="E177" t="s">
        <v>293</v>
      </c>
      <c r="F177" t="s">
        <v>434</v>
      </c>
      <c r="G177" t="s">
        <v>206</v>
      </c>
      <c r="H177">
        <v>0.38509261963534031</v>
      </c>
      <c r="I177">
        <v>0.91830502078422038</v>
      </c>
      <c r="J177">
        <v>0.8517212453931704</v>
      </c>
      <c r="K177">
        <v>3.4624218318551341</v>
      </c>
      <c r="L177">
        <v>15.069296507636169</v>
      </c>
      <c r="M177">
        <v>2.6711657620364671</v>
      </c>
      <c r="N177">
        <v>2.567015580080839</v>
      </c>
      <c r="O177">
        <v>6.7748486898887963</v>
      </c>
      <c r="P177">
        <v>12.85703063603243</v>
      </c>
      <c r="Q177">
        <v>23.4223311500762</v>
      </c>
      <c r="R177">
        <v>0.23019485468735221</v>
      </c>
      <c r="S177">
        <v>0.29543969648317292</v>
      </c>
      <c r="T177">
        <v>0.42164439581389429</v>
      </c>
      <c r="U177">
        <v>0.29566776247368359</v>
      </c>
      <c r="V177">
        <v>1.9003371232512201</v>
      </c>
      <c r="W177" t="s">
        <v>396</v>
      </c>
      <c r="X177" t="s">
        <v>397</v>
      </c>
      <c r="Y177" t="s">
        <v>398</v>
      </c>
      <c r="Z177" t="s">
        <v>399</v>
      </c>
      <c r="AA177" t="s">
        <v>400</v>
      </c>
      <c r="AB177" t="s">
        <v>401</v>
      </c>
      <c r="AC177" t="s">
        <v>402</v>
      </c>
      <c r="AD177" t="s">
        <v>403</v>
      </c>
      <c r="AE177" t="s">
        <v>404</v>
      </c>
      <c r="AF177" t="s">
        <v>405</v>
      </c>
      <c r="AG177" t="s">
        <v>406</v>
      </c>
      <c r="AH177" t="s">
        <v>407</v>
      </c>
      <c r="AI177" t="s">
        <v>408</v>
      </c>
      <c r="AJ177" t="s">
        <v>409</v>
      </c>
      <c r="AK177" t="s">
        <v>410</v>
      </c>
      <c r="AL177" t="s">
        <v>411</v>
      </c>
      <c r="AM177" t="s">
        <v>412</v>
      </c>
      <c r="AN177">
        <v>6.5578463453453626</v>
      </c>
      <c r="AO177">
        <v>15.373449030570059</v>
      </c>
      <c r="AP177">
        <v>0.96652873231499148</v>
      </c>
      <c r="AQ177">
        <v>0.26669249642137771</v>
      </c>
      <c r="AR177">
        <v>2.6333326474970749</v>
      </c>
      <c r="AS177">
        <v>0.38222594370107998</v>
      </c>
      <c r="AT177">
        <v>0.392797834840794</v>
      </c>
      <c r="AU177">
        <v>1.2264138140281451</v>
      </c>
      <c r="AV177">
        <v>1.3665207274724691</v>
      </c>
      <c r="AW177">
        <v>4.560588494576467</v>
      </c>
      <c r="AX177">
        <v>3.2166149571852558</v>
      </c>
      <c r="AY177">
        <v>0.24794368924045271</v>
      </c>
      <c r="AZ177">
        <v>0.5894984256842204</v>
      </c>
      <c r="BA177">
        <v>2.457894666176542</v>
      </c>
      <c r="BB177">
        <v>2.1597963891998839</v>
      </c>
      <c r="BC177">
        <v>0.849708885088441</v>
      </c>
      <c r="BD177">
        <v>0.33830312530009282</v>
      </c>
      <c r="BE177">
        <v>43.225869353952127</v>
      </c>
      <c r="BF177">
        <v>103.1627667819004</v>
      </c>
      <c r="BG177">
        <v>95.619734405882937</v>
      </c>
      <c r="BH177">
        <v>388.83105140670222</v>
      </c>
      <c r="BI177">
        <v>1692.422002572134</v>
      </c>
      <c r="BJ177">
        <v>116.5750245423141</v>
      </c>
      <c r="BK177">
        <v>111.98865849361989</v>
      </c>
      <c r="BL177">
        <v>295.79429391236903</v>
      </c>
      <c r="BM177">
        <v>560.90957717066624</v>
      </c>
      <c r="BN177">
        <v>1022.2337295378049</v>
      </c>
      <c r="BO177">
        <v>15.79473673066018</v>
      </c>
      <c r="BP177">
        <v>20.29712326414241</v>
      </c>
      <c r="BQ177">
        <v>28.942276297272631</v>
      </c>
      <c r="BR177">
        <v>20.305900233788972</v>
      </c>
      <c r="BS177">
        <v>130.42010433793439</v>
      </c>
      <c r="BT177">
        <v>18.49960785050796</v>
      </c>
      <c r="BU177">
        <v>1657.373727388323</v>
      </c>
      <c r="BV177">
        <v>36.57163627301037</v>
      </c>
      <c r="BW177">
        <v>1.450622448363845</v>
      </c>
      <c r="BX177">
        <v>27.507721508569801</v>
      </c>
      <c r="BY177">
        <v>6.9394668900040397</v>
      </c>
      <c r="BZ177">
        <v>15.86722422683555</v>
      </c>
      <c r="CA177">
        <v>65.478590392740969</v>
      </c>
      <c r="CB177">
        <v>28.51194492171415</v>
      </c>
      <c r="CC177">
        <v>61.311981876521607</v>
      </c>
      <c r="CD177">
        <v>94.795273695562585</v>
      </c>
      <c r="CE177">
        <v>14.628938850749639</v>
      </c>
      <c r="CF177">
        <v>17.175611853428311</v>
      </c>
      <c r="CG177">
        <v>118.54022676703821</v>
      </c>
      <c r="CH177">
        <v>144.52210470990639</v>
      </c>
      <c r="CI177">
        <v>13.22447161381811</v>
      </c>
      <c r="CJ177">
        <v>0.86227325347751105</v>
      </c>
    </row>
    <row r="178">
      <c r="A178" t="s">
        <v>684</v>
      </c>
      <c r="B178">
        <v>2010</v>
      </c>
      <c r="C178" t="s">
        <v>689</v>
      </c>
      <c r="D178">
        <v>160</v>
      </c>
      <c r="E178" t="s">
        <v>293</v>
      </c>
      <c r="F178" t="s">
        <v>435</v>
      </c>
      <c r="G178" t="s">
        <v>206</v>
      </c>
      <c r="H178">
        <v>39.085011199092932</v>
      </c>
      <c r="I178">
        <v>54.676878991741098</v>
      </c>
      <c r="J178">
        <v>55.762215276031469</v>
      </c>
      <c r="K178">
        <v>25.459630744406951</v>
      </c>
      <c r="L178">
        <v>3.164841824573239</v>
      </c>
      <c r="M178">
        <v>59.91307804849032</v>
      </c>
      <c r="N178">
        <v>23.08915403255412</v>
      </c>
      <c r="O178">
        <v>5.008888052809481</v>
      </c>
      <c r="P178">
        <v>1.39782257600816</v>
      </c>
      <c r="Q178">
        <v>2.05985363988836</v>
      </c>
      <c r="R178">
        <v>34.398282442177447</v>
      </c>
      <c r="S178">
        <v>45.545854939336152</v>
      </c>
      <c r="T178">
        <v>57.497611911367031</v>
      </c>
      <c r="U178">
        <v>56.253924623682991</v>
      </c>
      <c r="V178">
        <v>39.536954307583962</v>
      </c>
      <c r="W178" t="s">
        <v>396</v>
      </c>
      <c r="X178" t="s">
        <v>397</v>
      </c>
      <c r="Y178" t="s">
        <v>398</v>
      </c>
      <c r="Z178" t="s">
        <v>399</v>
      </c>
      <c r="AA178" t="s">
        <v>400</v>
      </c>
      <c r="AB178" t="s">
        <v>401</v>
      </c>
      <c r="AC178" t="s">
        <v>402</v>
      </c>
      <c r="AD178" t="s">
        <v>403</v>
      </c>
      <c r="AE178" t="s">
        <v>404</v>
      </c>
      <c r="AF178" t="s">
        <v>405</v>
      </c>
      <c r="AG178" t="s">
        <v>406</v>
      </c>
      <c r="AH178" t="s">
        <v>407</v>
      </c>
      <c r="AI178" t="s">
        <v>408</v>
      </c>
      <c r="AJ178" t="s">
        <v>409</v>
      </c>
      <c r="AK178" t="s">
        <v>410</v>
      </c>
      <c r="AL178" t="s">
        <v>411</v>
      </c>
      <c r="AM178" t="s">
        <v>412</v>
      </c>
      <c r="AN178">
        <v>44.249220167009078</v>
      </c>
      <c r="AO178">
        <v>1.801823416457266</v>
      </c>
      <c r="AP178">
        <v>61.781910934947923</v>
      </c>
      <c r="AQ178">
        <v>71.013927822768011</v>
      </c>
      <c r="AR178">
        <v>55.614444925524019</v>
      </c>
      <c r="AS178">
        <v>51.333028758388338</v>
      </c>
      <c r="AT178">
        <v>53.059827436883268</v>
      </c>
      <c r="AU178">
        <v>54.049875509274223</v>
      </c>
      <c r="AV178">
        <v>63.281372322339422</v>
      </c>
      <c r="AW178">
        <v>46.526275150563848</v>
      </c>
      <c r="AX178">
        <v>51.223886098911827</v>
      </c>
      <c r="AY178">
        <v>27.109503241708332</v>
      </c>
      <c r="AZ178">
        <v>42.110071774323281</v>
      </c>
      <c r="BA178">
        <v>20.73377217577579</v>
      </c>
      <c r="BB178">
        <v>30.421504297811168</v>
      </c>
      <c r="BC178">
        <v>55.121259266633103</v>
      </c>
      <c r="BD178">
        <v>95.740218142167237</v>
      </c>
      <c r="BE178">
        <v>4387.2136251003394</v>
      </c>
      <c r="BF178">
        <v>6142.4232560224518</v>
      </c>
      <c r="BG178">
        <v>6260.2268564011938</v>
      </c>
      <c r="BH178">
        <v>2859.1244716909891</v>
      </c>
      <c r="BI178">
        <v>355.44114059034411</v>
      </c>
      <c r="BJ178">
        <v>2614.7267396028369</v>
      </c>
      <c r="BK178">
        <v>1007.28776479684</v>
      </c>
      <c r="BL178">
        <v>218.69130554577751</v>
      </c>
      <c r="BM178">
        <v>60.982359944838748</v>
      </c>
      <c r="BN178">
        <v>89.899329623227985</v>
      </c>
      <c r="BO178">
        <v>2360.2257135547302</v>
      </c>
      <c r="BP178">
        <v>3129.0643839634072</v>
      </c>
      <c r="BQ178">
        <v>3946.718578246313</v>
      </c>
      <c r="BR178">
        <v>3863.4126751280919</v>
      </c>
      <c r="BS178">
        <v>2713.4204993992412</v>
      </c>
      <c r="BT178">
        <v>124.8265326255286</v>
      </c>
      <c r="BU178">
        <v>194.25015075609269</v>
      </c>
      <c r="BV178">
        <v>2337.7117507439789</v>
      </c>
      <c r="BW178">
        <v>386.26657753217393</v>
      </c>
      <c r="BX178">
        <v>580.94698530361291</v>
      </c>
      <c r="BY178">
        <v>931.97193781028682</v>
      </c>
      <c r="BZ178">
        <v>2143.3727599834292</v>
      </c>
      <c r="CA178">
        <v>2885.7385808679328</v>
      </c>
      <c r="CB178">
        <v>1320.342213588106</v>
      </c>
      <c r="CC178">
        <v>625.49342967597545</v>
      </c>
      <c r="CD178">
        <v>1509.5938951753781</v>
      </c>
      <c r="CE178">
        <v>1599.489248595268</v>
      </c>
      <c r="CF178">
        <v>1226.91803133537</v>
      </c>
      <c r="CG178">
        <v>999.95581148148096</v>
      </c>
      <c r="CH178">
        <v>2035.645513413368</v>
      </c>
      <c r="CI178">
        <v>857.8814948058664</v>
      </c>
      <c r="CJ178">
        <v>244.02443611144059</v>
      </c>
    </row>
    <row r="179">
      <c r="A179" t="s">
        <v>684</v>
      </c>
      <c r="B179">
        <v>2010</v>
      </c>
      <c r="C179" t="s">
        <v>689</v>
      </c>
      <c r="D179">
        <v>161</v>
      </c>
      <c r="E179" t="s">
        <v>293</v>
      </c>
      <c r="F179" t="s">
        <v>436</v>
      </c>
      <c r="G179" t="s">
        <v>206</v>
      </c>
      <c r="H179">
        <v>0.66199976087647161</v>
      </c>
      <c r="I179">
        <v>3.1022982034214479</v>
      </c>
      <c r="J179">
        <v>15.029692051284959</v>
      </c>
      <c r="K179">
        <v>59.840461221967608</v>
      </c>
      <c r="L179">
        <v>75.167392470020545</v>
      </c>
      <c r="M179">
        <v>10.10800313105312</v>
      </c>
      <c r="N179">
        <v>65.001066573114912</v>
      </c>
      <c r="O179">
        <v>82.909351133228</v>
      </c>
      <c r="P179">
        <v>81.501615981844765</v>
      </c>
      <c r="Q179">
        <v>65.043784703825878</v>
      </c>
      <c r="R179">
        <v>0.33345821304020201</v>
      </c>
      <c r="S179">
        <v>1.110136930181296</v>
      </c>
      <c r="T179">
        <v>3.3841064661404818</v>
      </c>
      <c r="U179">
        <v>10.477709480969329</v>
      </c>
      <c r="V179">
        <v>42.694020615547309</v>
      </c>
      <c r="W179" t="s">
        <v>396</v>
      </c>
      <c r="X179" t="s">
        <v>397</v>
      </c>
      <c r="Y179" t="s">
        <v>398</v>
      </c>
      <c r="Z179" t="s">
        <v>399</v>
      </c>
      <c r="AA179" t="s">
        <v>400</v>
      </c>
      <c r="AB179" t="s">
        <v>401</v>
      </c>
      <c r="AC179" t="s">
        <v>402</v>
      </c>
      <c r="AD179" t="s">
        <v>403</v>
      </c>
      <c r="AE179" t="s">
        <v>404</v>
      </c>
      <c r="AF179" t="s">
        <v>405</v>
      </c>
      <c r="AG179" t="s">
        <v>406</v>
      </c>
      <c r="AH179" t="s">
        <v>407</v>
      </c>
      <c r="AI179" t="s">
        <v>408</v>
      </c>
      <c r="AJ179" t="s">
        <v>409</v>
      </c>
      <c r="AK179" t="s">
        <v>410</v>
      </c>
      <c r="AL179" t="s">
        <v>411</v>
      </c>
      <c r="AM179" t="s">
        <v>412</v>
      </c>
      <c r="AN179">
        <v>16.250281541600511</v>
      </c>
      <c r="AO179">
        <v>76.176065914634762</v>
      </c>
      <c r="AP179">
        <v>7.5824723842909707</v>
      </c>
      <c r="AQ179">
        <v>6.0164003656524043</v>
      </c>
      <c r="AR179">
        <v>20.68057707383641</v>
      </c>
      <c r="AS179">
        <v>13.70278792055511</v>
      </c>
      <c r="AT179">
        <v>25.44836909380831</v>
      </c>
      <c r="AU179">
        <v>29.830734665222032</v>
      </c>
      <c r="AV179">
        <v>13.26851217237154</v>
      </c>
      <c r="AW179">
        <v>9.670923863804278</v>
      </c>
      <c r="AX179">
        <v>19.71399293260562</v>
      </c>
      <c r="AY179">
        <v>44.327202611828277</v>
      </c>
      <c r="AZ179">
        <v>13.0949028213068</v>
      </c>
      <c r="BA179">
        <v>7.3179456355713022</v>
      </c>
      <c r="BB179">
        <v>13.352142911403369</v>
      </c>
      <c r="BC179">
        <v>24.27702339641661</v>
      </c>
      <c r="BD179">
        <v>0</v>
      </c>
      <c r="BE179">
        <v>74.308137099825728</v>
      </c>
      <c r="BF179">
        <v>348.51346644512961</v>
      </c>
      <c r="BG179">
        <v>1687.3304146389689</v>
      </c>
      <c r="BH179">
        <v>6720.1024553189609</v>
      </c>
      <c r="BI179">
        <v>8441.9965343288077</v>
      </c>
      <c r="BJ179">
        <v>441.13350426367822</v>
      </c>
      <c r="BK179">
        <v>2835.7374620797518</v>
      </c>
      <c r="BL179">
        <v>3619.8761182352541</v>
      </c>
      <c r="BM179">
        <v>3555.645020474949</v>
      </c>
      <c r="BN179">
        <v>2838.7418056306342</v>
      </c>
      <c r="BO179">
        <v>22.880114730625941</v>
      </c>
      <c r="BP179">
        <v>76.267970689747131</v>
      </c>
      <c r="BQ179">
        <v>232.28992329748689</v>
      </c>
      <c r="BR179">
        <v>719.58918219271561</v>
      </c>
      <c r="BS179">
        <v>2930.089906236864</v>
      </c>
      <c r="BT179">
        <v>45.841854192471992</v>
      </c>
      <c r="BU179">
        <v>8212.3543032968482</v>
      </c>
      <c r="BV179">
        <v>286.90654795564012</v>
      </c>
      <c r="BW179">
        <v>32.725050557741291</v>
      </c>
      <c r="BX179">
        <v>216.0287479534</v>
      </c>
      <c r="BY179">
        <v>248.7796672164271</v>
      </c>
      <c r="BZ179">
        <v>1027.9969562011249</v>
      </c>
      <c r="CA179">
        <v>1592.671603920621</v>
      </c>
      <c r="CB179">
        <v>276.84255397390092</v>
      </c>
      <c r="CC179">
        <v>130.01469204510059</v>
      </c>
      <c r="CD179">
        <v>580.98136723024209</v>
      </c>
      <c r="CE179">
        <v>2615.3516486735712</v>
      </c>
      <c r="CF179">
        <v>381.53277145070632</v>
      </c>
      <c r="CG179">
        <v>352.93251051270721</v>
      </c>
      <c r="CH179">
        <v>893.4544967261196</v>
      </c>
      <c r="CI179">
        <v>377.83623592507598</v>
      </c>
      <c r="CJ179">
        <v>0</v>
      </c>
    </row>
    <row r="180">
      <c r="A180" t="s">
        <v>684</v>
      </c>
      <c r="B180">
        <v>2010</v>
      </c>
      <c r="C180" t="s">
        <v>689</v>
      </c>
      <c r="D180">
        <v>162</v>
      </c>
      <c r="E180" t="s">
        <v>293</v>
      </c>
      <c r="F180" t="s">
        <v>437</v>
      </c>
      <c r="G180" t="s">
        <v>206</v>
      </c>
      <c r="H180">
        <v>0.1046059826034498</v>
      </c>
      <c r="I180">
        <v>0.47475312376391671</v>
      </c>
      <c r="J180">
        <v>0.37071013939528941</v>
      </c>
      <c r="K180">
        <v>0.31625130793884382</v>
      </c>
      <c r="L180">
        <v>0.1611940633376385</v>
      </c>
      <c r="M180">
        <v>0.38090201818435709</v>
      </c>
      <c r="N180">
        <v>0.1212405146734158</v>
      </c>
      <c r="O180">
        <v>0.21229492151455981</v>
      </c>
      <c r="P180">
        <v>0</v>
      </c>
      <c r="Q180">
        <v>0</v>
      </c>
      <c r="R180">
        <v>0.060535345249415097</v>
      </c>
      <c r="S180">
        <v>0.33451159827803012</v>
      </c>
      <c r="T180">
        <v>0.47568213120219371</v>
      </c>
      <c r="U180">
        <v>0.44095906238640981</v>
      </c>
      <c r="V180">
        <v>0.56914682426789609</v>
      </c>
      <c r="W180" t="s">
        <v>396</v>
      </c>
      <c r="X180" t="s">
        <v>397</v>
      </c>
      <c r="Y180" t="s">
        <v>398</v>
      </c>
      <c r="Z180" t="s">
        <v>399</v>
      </c>
      <c r="AA180" t="s">
        <v>400</v>
      </c>
      <c r="AB180" t="s">
        <v>401</v>
      </c>
      <c r="AC180" t="s">
        <v>402</v>
      </c>
      <c r="AD180" t="s">
        <v>403</v>
      </c>
      <c r="AE180" t="s">
        <v>404</v>
      </c>
      <c r="AF180" t="s">
        <v>405</v>
      </c>
      <c r="AG180" t="s">
        <v>406</v>
      </c>
      <c r="AH180" t="s">
        <v>407</v>
      </c>
      <c r="AI180" t="s">
        <v>408</v>
      </c>
      <c r="AJ180" t="s">
        <v>409</v>
      </c>
      <c r="AK180" t="s">
        <v>410</v>
      </c>
      <c r="AL180" t="s">
        <v>411</v>
      </c>
      <c r="AM180" t="s">
        <v>412</v>
      </c>
      <c r="AN180">
        <v>0</v>
      </c>
      <c r="AO180">
        <v>0.085976677698598999</v>
      </c>
      <c r="AP180">
        <v>0</v>
      </c>
      <c r="AQ180">
        <v>0</v>
      </c>
      <c r="AR180">
        <v>0.1144615716212628</v>
      </c>
      <c r="AS180">
        <v>0</v>
      </c>
      <c r="AT180">
        <v>2.203761174006972</v>
      </c>
      <c r="AU180">
        <v>0</v>
      </c>
      <c r="AV180">
        <v>0</v>
      </c>
      <c r="AW180">
        <v>0</v>
      </c>
      <c r="AX180">
        <v>0</v>
      </c>
      <c r="AY180">
        <v>0</v>
      </c>
      <c r="AZ180">
        <v>0</v>
      </c>
      <c r="BA180">
        <v>0</v>
      </c>
      <c r="BB180">
        <v>0</v>
      </c>
      <c r="BC180">
        <v>3.8481784955428862</v>
      </c>
      <c r="BD180">
        <v>0.36689517590461479</v>
      </c>
      <c r="BE180">
        <v>11.741810429761751</v>
      </c>
      <c r="BF180">
        <v>53.333962765454608</v>
      </c>
      <c r="BG180">
        <v>41.61831733360404</v>
      </c>
      <c r="BH180">
        <v>35.515120498394062</v>
      </c>
      <c r="BI180">
        <v>18.103590923331002</v>
      </c>
      <c r="BJ180">
        <v>16.62332706907921</v>
      </c>
      <c r="BK180">
        <v>5.2892404310706587</v>
      </c>
      <c r="BL180">
        <v>9.2689341541016397</v>
      </c>
      <c r="BM180">
        <v>0</v>
      </c>
      <c r="BN180">
        <v>0</v>
      </c>
      <c r="BO180">
        <v>4.1536108285858448</v>
      </c>
      <c r="BP180">
        <v>22.98141794875956</v>
      </c>
      <c r="BQ180">
        <v>32.651503986800307</v>
      </c>
      <c r="BR180">
        <v>30.284230695595479</v>
      </c>
      <c r="BS180">
        <v>39.060536836552757</v>
      </c>
      <c r="BT180">
        <v>0</v>
      </c>
      <c r="BU180">
        <v>9.2689341541016397</v>
      </c>
      <c r="BV180">
        <v>0</v>
      </c>
      <c r="BW180">
        <v>0</v>
      </c>
      <c r="BX180">
        <v>1.195662476817567</v>
      </c>
      <c r="BY180">
        <v>0</v>
      </c>
      <c r="BZ180">
        <v>89.021806101695489</v>
      </c>
      <c r="CA180">
        <v>0</v>
      </c>
      <c r="CB180">
        <v>0</v>
      </c>
      <c r="CC180">
        <v>0</v>
      </c>
      <c r="CD180">
        <v>0</v>
      </c>
      <c r="CE180">
        <v>0</v>
      </c>
      <c r="CF180">
        <v>0</v>
      </c>
      <c r="CG180">
        <v>0</v>
      </c>
      <c r="CH180">
        <v>0</v>
      </c>
      <c r="CI180">
        <v>59.891250017840328</v>
      </c>
      <c r="CJ180">
        <v>0.93514920009043501</v>
      </c>
    </row>
    <row r="181">
      <c r="A181" t="s">
        <v>684</v>
      </c>
      <c r="B181">
        <v>2010</v>
      </c>
      <c r="C181" t="s">
        <v>689</v>
      </c>
      <c r="D181">
        <v>163</v>
      </c>
      <c r="E181" t="s">
        <v>293</v>
      </c>
      <c r="F181" t="s">
        <v>438</v>
      </c>
      <c r="G181" t="s">
        <v>206</v>
      </c>
      <c r="H181">
        <v>0</v>
      </c>
      <c r="I181">
        <v>0</v>
      </c>
      <c r="J181">
        <v>0</v>
      </c>
      <c r="K181">
        <v>0.051353964643889</v>
      </c>
      <c r="L181">
        <v>0</v>
      </c>
      <c r="M181">
        <v>0</v>
      </c>
      <c r="N181">
        <v>0.13219328722136819</v>
      </c>
      <c r="O181">
        <v>0</v>
      </c>
      <c r="P181">
        <v>0</v>
      </c>
      <c r="Q181">
        <v>0</v>
      </c>
      <c r="R181">
        <v>0</v>
      </c>
      <c r="S181">
        <v>0</v>
      </c>
      <c r="T181">
        <v>0</v>
      </c>
      <c r="U181">
        <v>0</v>
      </c>
      <c r="V181">
        <v>0</v>
      </c>
      <c r="W181" t="s">
        <v>396</v>
      </c>
      <c r="X181" t="s">
        <v>397</v>
      </c>
      <c r="Y181" t="s">
        <v>398</v>
      </c>
      <c r="Z181" t="s">
        <v>399</v>
      </c>
      <c r="AA181" t="s">
        <v>400</v>
      </c>
      <c r="AB181" t="s">
        <v>401</v>
      </c>
      <c r="AC181" t="s">
        <v>402</v>
      </c>
      <c r="AD181" t="s">
        <v>403</v>
      </c>
      <c r="AE181" t="s">
        <v>404</v>
      </c>
      <c r="AF181" t="s">
        <v>405</v>
      </c>
      <c r="AG181" t="s">
        <v>406</v>
      </c>
      <c r="AH181" t="s">
        <v>407</v>
      </c>
      <c r="AI181" t="s">
        <v>408</v>
      </c>
      <c r="AJ181" t="s">
        <v>409</v>
      </c>
      <c r="AK181" t="s">
        <v>410</v>
      </c>
      <c r="AL181" t="s">
        <v>411</v>
      </c>
      <c r="AM181" t="s">
        <v>412</v>
      </c>
      <c r="AN181">
        <v>0</v>
      </c>
      <c r="AO181">
        <v>0.0534940897646815</v>
      </c>
      <c r="AP181">
        <v>0</v>
      </c>
      <c r="AQ181">
        <v>0</v>
      </c>
      <c r="AR181">
        <v>0</v>
      </c>
      <c r="AS181">
        <v>0</v>
      </c>
      <c r="AT181">
        <v>0</v>
      </c>
      <c r="AU181">
        <v>0</v>
      </c>
      <c r="AV181">
        <v>0</v>
      </c>
      <c r="AW181">
        <v>0</v>
      </c>
      <c r="AX181">
        <v>0</v>
      </c>
      <c r="AY181">
        <v>0</v>
      </c>
      <c r="AZ181">
        <v>0</v>
      </c>
      <c r="BA181">
        <v>0</v>
      </c>
      <c r="BB181">
        <v>0</v>
      </c>
      <c r="BC181">
        <v>0</v>
      </c>
      <c r="BD181">
        <v>0</v>
      </c>
      <c r="BE181">
        <v>0</v>
      </c>
      <c r="BF181">
        <v>0</v>
      </c>
      <c r="BG181">
        <v>0</v>
      </c>
      <c r="BH181">
        <v>5.7670662432507003</v>
      </c>
      <c r="BI181">
        <v>0</v>
      </c>
      <c r="BJ181">
        <v>0</v>
      </c>
      <c r="BK181">
        <v>5.7670662432507003</v>
      </c>
      <c r="BL181">
        <v>0</v>
      </c>
      <c r="BM181">
        <v>0</v>
      </c>
      <c r="BN181">
        <v>0</v>
      </c>
      <c r="BO181">
        <v>0</v>
      </c>
      <c r="BP181">
        <v>0</v>
      </c>
      <c r="BQ181">
        <v>0</v>
      </c>
      <c r="BR181">
        <v>0</v>
      </c>
      <c r="BS181">
        <v>0</v>
      </c>
      <c r="BT181">
        <v>0</v>
      </c>
      <c r="BU181">
        <v>5.7670662432507003</v>
      </c>
      <c r="BV181">
        <v>0</v>
      </c>
      <c r="BW181">
        <v>0</v>
      </c>
      <c r="BX181">
        <v>0</v>
      </c>
      <c r="BY181">
        <v>0</v>
      </c>
      <c r="BZ181">
        <v>0</v>
      </c>
      <c r="CA181">
        <v>0</v>
      </c>
      <c r="CB181">
        <v>0</v>
      </c>
      <c r="CC181">
        <v>0</v>
      </c>
      <c r="CD181">
        <v>0</v>
      </c>
      <c r="CE181">
        <v>0</v>
      </c>
      <c r="CF181">
        <v>0</v>
      </c>
      <c r="CG181">
        <v>0</v>
      </c>
      <c r="CH181">
        <v>0</v>
      </c>
      <c r="CI181">
        <v>0</v>
      </c>
      <c r="CJ181">
        <v>0</v>
      </c>
    </row>
    <row r="182">
      <c r="A182" t="s">
        <v>684</v>
      </c>
      <c r="B182">
        <v>2010</v>
      </c>
      <c r="C182" t="s">
        <v>689</v>
      </c>
      <c r="D182">
        <v>164</v>
      </c>
      <c r="E182" t="s">
        <v>293</v>
      </c>
      <c r="F182" t="s">
        <v>439</v>
      </c>
      <c r="G182" t="s">
        <v>206</v>
      </c>
      <c r="H182">
        <v>0.29061412387250152</v>
      </c>
      <c r="I182">
        <v>0.52792642780490762</v>
      </c>
      <c r="J182">
        <v>0.42772864722792808</v>
      </c>
      <c r="K182">
        <v>0.043246098930330698</v>
      </c>
      <c r="L182">
        <v>0.14610424572080549</v>
      </c>
      <c r="M182">
        <v>1.1204727465297919</v>
      </c>
      <c r="N182">
        <v>0.28076309470496391</v>
      </c>
      <c r="O182">
        <v>0.22615391650590841</v>
      </c>
      <c r="P182">
        <v>0.14978992552741019</v>
      </c>
      <c r="Q182">
        <v>0</v>
      </c>
      <c r="R182">
        <v>0.2225558390770645</v>
      </c>
      <c r="S182">
        <v>0.35170662397598268</v>
      </c>
      <c r="T182">
        <v>0.2250975876892489</v>
      </c>
      <c r="U182">
        <v>0.29105632843735341</v>
      </c>
      <c r="V182">
        <v>0.12797119486302189</v>
      </c>
      <c r="W182" t="s">
        <v>396</v>
      </c>
      <c r="X182" t="s">
        <v>397</v>
      </c>
      <c r="Y182" t="s">
        <v>398</v>
      </c>
      <c r="Z182" t="s">
        <v>399</v>
      </c>
      <c r="AA182" t="s">
        <v>400</v>
      </c>
      <c r="AB182" t="s">
        <v>401</v>
      </c>
      <c r="AC182" t="s">
        <v>402</v>
      </c>
      <c r="AD182" t="s">
        <v>403</v>
      </c>
      <c r="AE182" t="s">
        <v>404</v>
      </c>
      <c r="AF182" t="s">
        <v>405</v>
      </c>
      <c r="AG182" t="s">
        <v>406</v>
      </c>
      <c r="AH182" t="s">
        <v>407</v>
      </c>
      <c r="AI182" t="s">
        <v>408</v>
      </c>
      <c r="AJ182" t="s">
        <v>409</v>
      </c>
      <c r="AK182" t="s">
        <v>410</v>
      </c>
      <c r="AL182" t="s">
        <v>411</v>
      </c>
      <c r="AM182" t="s">
        <v>412</v>
      </c>
      <c r="AN182">
        <v>0</v>
      </c>
      <c r="AO182">
        <v>0.21080878261391001</v>
      </c>
      <c r="AP182">
        <v>0.31281390959548622</v>
      </c>
      <c r="AQ182">
        <v>0</v>
      </c>
      <c r="AR182">
        <v>0.081337816205853106</v>
      </c>
      <c r="AS182">
        <v>0.13519174725857161</v>
      </c>
      <c r="AT182">
        <v>0.5303539178859823</v>
      </c>
      <c r="AU182">
        <v>0.52267873785859353</v>
      </c>
      <c r="AV182">
        <v>0.0331437162405619</v>
      </c>
      <c r="AW182">
        <v>0.51531450475199081</v>
      </c>
      <c r="AX182">
        <v>1.7594201016526341</v>
      </c>
      <c r="AY182">
        <v>0</v>
      </c>
      <c r="AZ182">
        <v>0</v>
      </c>
      <c r="BA182">
        <v>0.029876690801034399</v>
      </c>
      <c r="BB182">
        <v>0</v>
      </c>
      <c r="BC182">
        <v>0.84203577307415001</v>
      </c>
      <c r="BD182">
        <v>0</v>
      </c>
      <c r="BE182">
        <v>32.620848882592242</v>
      </c>
      <c r="BF182">
        <v>59.307473788098577</v>
      </c>
      <c r="BG182">
        <v>48.019583715846139</v>
      </c>
      <c r="BH182">
        <v>4.8565503953367752</v>
      </c>
      <c r="BI182">
        <v>16.408864209539971</v>
      </c>
      <c r="BJ182">
        <v>48.899675108938951</v>
      </c>
      <c r="BK182">
        <v>12.248574794211381</v>
      </c>
      <c r="BL182">
        <v>9.8740268765294097</v>
      </c>
      <c r="BM182">
        <v>6.53483733301056</v>
      </c>
      <c r="BN182">
        <v>0</v>
      </c>
      <c r="BO182">
        <v>15.270588436338951</v>
      </c>
      <c r="BP182">
        <v>24.16274043275865</v>
      </c>
      <c r="BQ182">
        <v>15.45102138539349</v>
      </c>
      <c r="BR182">
        <v>19.989195704715542</v>
      </c>
      <c r="BS182">
        <v>8.7826609195167844</v>
      </c>
      <c r="BT182">
        <v>0</v>
      </c>
      <c r="BU182">
        <v>22.726776347470999</v>
      </c>
      <c r="BV182">
        <v>11.836292228440589</v>
      </c>
      <c r="BW182">
        <v>0</v>
      </c>
      <c r="BX182">
        <v>0.84965262494750105</v>
      </c>
      <c r="BY182">
        <v>2.4544609526462162</v>
      </c>
      <c r="BZ182">
        <v>21.423856722856979</v>
      </c>
      <c r="CA182">
        <v>27.905969903281161</v>
      </c>
      <c r="CB182">
        <v>0.69153126839114398</v>
      </c>
      <c r="CC182">
        <v>6.9278238134477714</v>
      </c>
      <c r="CD182">
        <v>51.851002467383708</v>
      </c>
      <c r="CE182">
        <v>0</v>
      </c>
      <c r="CF182">
        <v>0</v>
      </c>
      <c r="CG182">
        <v>1.4409037748198299</v>
      </c>
      <c r="CH182">
        <v>0</v>
      </c>
      <c r="CI182">
        <v>13.10505088772782</v>
      </c>
      <c r="CJ182">
        <v>0</v>
      </c>
    </row>
    <row r="183">
      <c r="A183" t="s">
        <v>684</v>
      </c>
      <c r="B183">
        <v>2010</v>
      </c>
      <c r="C183" t="s">
        <v>689</v>
      </c>
      <c r="D183">
        <v>165</v>
      </c>
      <c r="E183" t="s">
        <v>293</v>
      </c>
      <c r="F183" t="s">
        <v>305</v>
      </c>
      <c r="G183" t="s">
        <v>206</v>
      </c>
      <c r="H183">
        <v>58.219977405605412</v>
      </c>
      <c r="I183">
        <v>39.04080908488838</v>
      </c>
      <c r="J183">
        <v>25.412839096524451</v>
      </c>
      <c r="K183">
        <v>8.9846764240697965</v>
      </c>
      <c r="L183">
        <v>1.293497924140987</v>
      </c>
      <c r="M183">
        <v>23.668269048461671</v>
      </c>
      <c r="N183">
        <v>5.4702803765398764</v>
      </c>
      <c r="O183">
        <v>1.894666031344618</v>
      </c>
      <c r="P183">
        <v>1.3742980718290161</v>
      </c>
      <c r="Q183">
        <v>0.615717597445262</v>
      </c>
      <c r="R183">
        <v>63.347488660909207</v>
      </c>
      <c r="S183">
        <v>51.665855834723807</v>
      </c>
      <c r="T183">
        <v>36.429464852248387</v>
      </c>
      <c r="U183">
        <v>30.766853861391301</v>
      </c>
      <c r="V183">
        <v>14.241726654601409</v>
      </c>
      <c r="W183" t="s">
        <v>396</v>
      </c>
      <c r="X183" t="s">
        <v>397</v>
      </c>
      <c r="Y183" t="s">
        <v>398</v>
      </c>
      <c r="Z183" t="s">
        <v>399</v>
      </c>
      <c r="AA183" t="s">
        <v>400</v>
      </c>
      <c r="AB183" t="s">
        <v>401</v>
      </c>
      <c r="AC183" t="s">
        <v>402</v>
      </c>
      <c r="AD183" t="s">
        <v>403</v>
      </c>
      <c r="AE183" t="s">
        <v>404</v>
      </c>
      <c r="AF183" t="s">
        <v>405</v>
      </c>
      <c r="AG183" t="s">
        <v>406</v>
      </c>
      <c r="AH183" t="s">
        <v>407</v>
      </c>
      <c r="AI183" t="s">
        <v>408</v>
      </c>
      <c r="AJ183" t="s">
        <v>409</v>
      </c>
      <c r="AK183" t="s">
        <v>410</v>
      </c>
      <c r="AL183" t="s">
        <v>411</v>
      </c>
      <c r="AM183" t="s">
        <v>412</v>
      </c>
      <c r="AN183">
        <v>28.57621882786405</v>
      </c>
      <c r="AO183">
        <v>1.1765360266118441</v>
      </c>
      <c r="AP183">
        <v>26.951659510890341</v>
      </c>
      <c r="AQ183">
        <v>18.0218801757912</v>
      </c>
      <c r="AR183">
        <v>19.287785350820521</v>
      </c>
      <c r="AS183">
        <v>33.614871167897427</v>
      </c>
      <c r="AT183">
        <v>17.57108893865221</v>
      </c>
      <c r="AU183">
        <v>12.73644529961023</v>
      </c>
      <c r="AV183">
        <v>20.342727582720851</v>
      </c>
      <c r="AW183">
        <v>33.452176103414303</v>
      </c>
      <c r="AX183">
        <v>23.472415397148989</v>
      </c>
      <c r="AY183">
        <v>26.096150517875781</v>
      </c>
      <c r="AZ183">
        <v>42.842300941791422</v>
      </c>
      <c r="BA183">
        <v>68.148422838077465</v>
      </c>
      <c r="BB183">
        <v>52.86975152097817</v>
      </c>
      <c r="BC183">
        <v>13.7486910480151</v>
      </c>
      <c r="BD183">
        <v>3.554583556628061</v>
      </c>
      <c r="BE183">
        <v>6535.0749632849947</v>
      </c>
      <c r="BF183">
        <v>4385.8606796699823</v>
      </c>
      <c r="BG183">
        <v>2853.0096414201648</v>
      </c>
      <c r="BH183">
        <v>1008.98196412084</v>
      </c>
      <c r="BI183">
        <v>145.27183442095441</v>
      </c>
      <c r="BJ183">
        <v>1032.9306718483031</v>
      </c>
      <c r="BK183">
        <v>238.6465301209364</v>
      </c>
      <c r="BL183">
        <v>82.722349471472953</v>
      </c>
      <c r="BM183">
        <v>59.956063899833367</v>
      </c>
      <c r="BN183">
        <v>26.872103034734842</v>
      </c>
      <c r="BO183">
        <v>4346.5650320746126</v>
      </c>
      <c r="BP183">
        <v>3549.5170652686102</v>
      </c>
      <c r="BQ183">
        <v>2500.5707358693921</v>
      </c>
      <c r="BR183">
        <v>2113.0090740703708</v>
      </c>
      <c r="BS183">
        <v>977.40945725865868</v>
      </c>
      <c r="BT183">
        <v>80.613179133270251</v>
      </c>
      <c r="BU183">
        <v>126.83945521625169</v>
      </c>
      <c r="BV183">
        <v>1019.80029732326</v>
      </c>
      <c r="BW183">
        <v>98.026544786696476</v>
      </c>
      <c r="BX183">
        <v>201.4796833403222</v>
      </c>
      <c r="BY183">
        <v>610.29160716469858</v>
      </c>
      <c r="BZ183">
        <v>709.79110211304362</v>
      </c>
      <c r="CA183">
        <v>680.0025205958666</v>
      </c>
      <c r="CB183">
        <v>424.44341804369577</v>
      </c>
      <c r="CC183">
        <v>449.72687569199792</v>
      </c>
      <c r="CD183">
        <v>691.74398287812426</v>
      </c>
      <c r="CE183">
        <v>1539.700370416519</v>
      </c>
      <c r="CF183">
        <v>1248.25224262456</v>
      </c>
      <c r="CG183">
        <v>3286.6866136327199</v>
      </c>
      <c r="CH183">
        <v>3537.7630055822829</v>
      </c>
      <c r="CI183">
        <v>213.97819615915441</v>
      </c>
      <c r="CJ183">
        <v>9.0599882144526553</v>
      </c>
    </row>
    <row r="184">
      <c r="A184" t="s">
        <v>684</v>
      </c>
      <c r="B184">
        <v>2010</v>
      </c>
      <c r="C184" t="s">
        <v>689</v>
      </c>
      <c r="D184">
        <v>166</v>
      </c>
      <c r="E184" t="s">
        <v>293</v>
      </c>
      <c r="F184" t="s">
        <v>290</v>
      </c>
      <c r="G184" t="s">
        <v>206</v>
      </c>
      <c r="H184">
        <v>0.46684012844086131</v>
      </c>
      <c r="I184">
        <v>0.29667683376590398</v>
      </c>
      <c r="J184">
        <v>0.79765203421197484</v>
      </c>
      <c r="K184">
        <v>0.76857922745460172</v>
      </c>
      <c r="L184">
        <v>0.44749217097616018</v>
      </c>
      <c r="M184">
        <v>0.90269541559815247</v>
      </c>
      <c r="N184">
        <v>1.7625711762945031</v>
      </c>
      <c r="O184">
        <v>0.91837019119942032</v>
      </c>
      <c r="P184">
        <v>0.78925830434744171</v>
      </c>
      <c r="Q184">
        <v>0</v>
      </c>
      <c r="R184">
        <v>0.40078283533744291</v>
      </c>
      <c r="S184">
        <v>0.3438223440680091</v>
      </c>
      <c r="T184">
        <v>0.2286578224210753</v>
      </c>
      <c r="U184">
        <v>0.61119185797142239</v>
      </c>
      <c r="V184">
        <v>0.17833538973347141</v>
      </c>
      <c r="W184" t="s">
        <v>396</v>
      </c>
      <c r="X184" t="s">
        <v>397</v>
      </c>
      <c r="Y184" t="s">
        <v>398</v>
      </c>
      <c r="Z184" t="s">
        <v>399</v>
      </c>
      <c r="AA184" t="s">
        <v>400</v>
      </c>
      <c r="AB184" t="s">
        <v>401</v>
      </c>
      <c r="AC184" t="s">
        <v>402</v>
      </c>
      <c r="AD184" t="s">
        <v>403</v>
      </c>
      <c r="AE184" t="s">
        <v>404</v>
      </c>
      <c r="AF184" t="s">
        <v>405</v>
      </c>
      <c r="AG184" t="s">
        <v>406</v>
      </c>
      <c r="AH184" t="s">
        <v>407</v>
      </c>
      <c r="AI184" t="s">
        <v>408</v>
      </c>
      <c r="AJ184" t="s">
        <v>409</v>
      </c>
      <c r="AK184" t="s">
        <v>410</v>
      </c>
      <c r="AL184" t="s">
        <v>411</v>
      </c>
      <c r="AM184" t="s">
        <v>412</v>
      </c>
      <c r="AN184">
        <v>0.52659055171350566</v>
      </c>
      <c r="AO184">
        <v>0.64541101633006814</v>
      </c>
      <c r="AP184">
        <v>0.050640475382225901</v>
      </c>
      <c r="AQ184">
        <v>0.90138676729581946</v>
      </c>
      <c r="AR184">
        <v>0.10520532627170461</v>
      </c>
      <c r="AS184">
        <v>0.69269364972752578</v>
      </c>
      <c r="AT184">
        <v>0.6021689936326684</v>
      </c>
      <c r="AU184">
        <v>1.384258788710296</v>
      </c>
      <c r="AV184">
        <v>0.29294116556633432</v>
      </c>
      <c r="AW184">
        <v>0.47759943322449933</v>
      </c>
      <c r="AX184">
        <v>0</v>
      </c>
      <c r="AY184">
        <v>1.397059792799126</v>
      </c>
      <c r="AZ184">
        <v>0.41308704028330512</v>
      </c>
      <c r="BA184">
        <v>0</v>
      </c>
      <c r="BB184">
        <v>0.014230445580585701</v>
      </c>
      <c r="BC184">
        <v>0.90660368808835823</v>
      </c>
      <c r="BD184">
        <v>0</v>
      </c>
      <c r="BE184">
        <v>52.401862233235597</v>
      </c>
      <c r="BF184">
        <v>33.328798513208028</v>
      </c>
      <c r="BG184">
        <v>89.549575136467368</v>
      </c>
      <c r="BH184">
        <v>86.311686909738555</v>
      </c>
      <c r="BI184">
        <v>50.257528329544122</v>
      </c>
      <c r="BJ184">
        <v>39.395436151203718</v>
      </c>
      <c r="BK184">
        <v>76.893955402688704</v>
      </c>
      <c r="BL184">
        <v>40.096639008547193</v>
      </c>
      <c r="BM184">
        <v>34.432720454851058</v>
      </c>
      <c r="BN184">
        <v>0</v>
      </c>
      <c r="BO184">
        <v>27.499569349280719</v>
      </c>
      <c r="BP184">
        <v>23.621079298367881</v>
      </c>
      <c r="BQ184">
        <v>15.695401005553659</v>
      </c>
      <c r="BR184">
        <v>41.975495697730871</v>
      </c>
      <c r="BS184">
        <v>12.23915475396983</v>
      </c>
      <c r="BT184">
        <v>1.4855057882527209</v>
      </c>
      <c r="BU184">
        <v>69.580174214997612</v>
      </c>
      <c r="BV184">
        <v>1.9161407048244199</v>
      </c>
      <c r="BW184">
        <v>4.9029196428213417</v>
      </c>
      <c r="BX184">
        <v>1.098971988613332</v>
      </c>
      <c r="BY184">
        <v>12.57613389780647</v>
      </c>
      <c r="BZ184">
        <v>24.324855172101749</v>
      </c>
      <c r="CA184">
        <v>73.905979520737176</v>
      </c>
      <c r="CB184">
        <v>6.1121080785789577</v>
      </c>
      <c r="CC184">
        <v>6.4207871043223577</v>
      </c>
      <c r="CD184">
        <v>0</v>
      </c>
      <c r="CE184">
        <v>82.427999447404162</v>
      </c>
      <c r="CF184">
        <v>12.03569400096783</v>
      </c>
      <c r="CG184">
        <v>0</v>
      </c>
      <c r="CH184">
        <v>0.95222584709845104</v>
      </c>
      <c r="CI184">
        <v>14.109955713667039</v>
      </c>
      <c r="CJ184">
        <v>0</v>
      </c>
    </row>
    <row r="185">
      <c r="A185" t="s">
        <v>684</v>
      </c>
      <c r="B185">
        <v>2010</v>
      </c>
      <c r="C185" t="s">
        <v>689</v>
      </c>
      <c r="D185">
        <v>167</v>
      </c>
      <c r="E185" t="s">
        <v>293</v>
      </c>
      <c r="F185" t="s">
        <v>291</v>
      </c>
      <c r="G185" t="s">
        <v>206</v>
      </c>
      <c r="H185">
        <v>0.1983971811415714</v>
      </c>
      <c r="I185">
        <v>0.098734234448718095</v>
      </c>
      <c r="J185">
        <v>0.61678985181662238</v>
      </c>
      <c r="K185">
        <v>0.1011497239614655</v>
      </c>
      <c r="L185">
        <v>0.11466772546456851</v>
      </c>
      <c r="M185">
        <v>0.36484738932533362</v>
      </c>
      <c r="N185">
        <v>0.37215455760987148</v>
      </c>
      <c r="O185">
        <v>0.033951407847278403</v>
      </c>
      <c r="P185">
        <v>0.25225568628663347</v>
      </c>
      <c r="Q185">
        <v>0.042919799419648498</v>
      </c>
      <c r="R185">
        <v>0.27530004994592883</v>
      </c>
      <c r="S185">
        <v>0.049199424789457401</v>
      </c>
      <c r="T185">
        <v>0.16159109829221219</v>
      </c>
      <c r="U185">
        <v>0.54000512449303806</v>
      </c>
      <c r="V185">
        <v>0.14391384935420631</v>
      </c>
      <c r="W185" t="s">
        <v>396</v>
      </c>
      <c r="X185" t="s">
        <v>397</v>
      </c>
      <c r="Y185" t="s">
        <v>398</v>
      </c>
      <c r="Z185" t="s">
        <v>399</v>
      </c>
      <c r="AA185" t="s">
        <v>400</v>
      </c>
      <c r="AB185" t="s">
        <v>401</v>
      </c>
      <c r="AC185" t="s">
        <v>402</v>
      </c>
      <c r="AD185" t="s">
        <v>403</v>
      </c>
      <c r="AE185" t="s">
        <v>404</v>
      </c>
      <c r="AF185" t="s">
        <v>405</v>
      </c>
      <c r="AG185" t="s">
        <v>406</v>
      </c>
      <c r="AH185" t="s">
        <v>407</v>
      </c>
      <c r="AI185" t="s">
        <v>408</v>
      </c>
      <c r="AJ185" t="s">
        <v>409</v>
      </c>
      <c r="AK185" t="s">
        <v>410</v>
      </c>
      <c r="AL185" t="s">
        <v>411</v>
      </c>
      <c r="AM185" t="s">
        <v>412</v>
      </c>
      <c r="AN185">
        <v>0</v>
      </c>
      <c r="AO185">
        <v>0</v>
      </c>
      <c r="AP185">
        <v>0.73878189793376536</v>
      </c>
      <c r="AQ185">
        <v>0</v>
      </c>
      <c r="AR185">
        <v>0</v>
      </c>
      <c r="AS185">
        <v>0</v>
      </c>
      <c r="AT185">
        <v>0</v>
      </c>
      <c r="AU185">
        <v>0.249593185296732</v>
      </c>
      <c r="AV185">
        <v>0</v>
      </c>
      <c r="AW185">
        <v>0.24940944415824359</v>
      </c>
      <c r="AX185">
        <v>0.61367051249548743</v>
      </c>
      <c r="AY185">
        <v>0.39169148683879268</v>
      </c>
      <c r="AZ185">
        <v>0.76608048851817168</v>
      </c>
      <c r="BA185">
        <v>0</v>
      </c>
      <c r="BB185">
        <v>0.1848364739063609</v>
      </c>
      <c r="BC185">
        <v>0.40649944714121611</v>
      </c>
      <c r="BD185">
        <v>0</v>
      </c>
      <c r="BE185">
        <v>22.269683174761429</v>
      </c>
      <c r="BF185">
        <v>11.091844835089899</v>
      </c>
      <c r="BG185">
        <v>69.244817050118669</v>
      </c>
      <c r="BH185">
        <v>11.35914554246026</v>
      </c>
      <c r="BI185">
        <v>12.878250916543861</v>
      </c>
      <c r="BJ185">
        <v>15.922670906194149</v>
      </c>
      <c r="BK185">
        <v>16.235620064956379</v>
      </c>
      <c r="BL185">
        <v>1.4823405172878359</v>
      </c>
      <c r="BM185">
        <v>11.00507841502626</v>
      </c>
      <c r="BN185">
        <v>1.873172501517598</v>
      </c>
      <c r="BO185">
        <v>18.88961339617838</v>
      </c>
      <c r="BP185">
        <v>3.3800697785830498</v>
      </c>
      <c r="BQ185">
        <v>11.091844835089899</v>
      </c>
      <c r="BR185">
        <v>37.086526078968127</v>
      </c>
      <c r="BS185">
        <v>9.8768050251724198</v>
      </c>
      <c r="BT185">
        <v>0</v>
      </c>
      <c r="BU185">
        <v>0</v>
      </c>
      <c r="BV185">
        <v>27.95412278288342</v>
      </c>
      <c r="BW185">
        <v>0</v>
      </c>
      <c r="BX185">
        <v>0</v>
      </c>
      <c r="BY185">
        <v>0</v>
      </c>
      <c r="BZ185">
        <v>0</v>
      </c>
      <c r="CA185">
        <v>13.325852789594521</v>
      </c>
      <c r="CB185">
        <v>0</v>
      </c>
      <c r="CC185">
        <v>3.3530294036063162</v>
      </c>
      <c r="CD185">
        <v>18.085181150127791</v>
      </c>
      <c r="CE185">
        <v>23.110210333956079</v>
      </c>
      <c r="CF185">
        <v>22.320502559444009</v>
      </c>
      <c r="CG185">
        <v>0</v>
      </c>
      <c r="CH185">
        <v>12.368275254873</v>
      </c>
      <c r="CI185">
        <v>6.3265672444889631</v>
      </c>
      <c r="CJ185">
        <v>0</v>
      </c>
    </row>
    <row r="186">
      <c r="A186" t="s">
        <v>684</v>
      </c>
      <c r="B186">
        <v>2010</v>
      </c>
      <c r="C186" t="s">
        <v>689</v>
      </c>
      <c r="D186">
        <v>222</v>
      </c>
      <c r="E186" t="s">
        <v>37</v>
      </c>
      <c r="F186" t="s">
        <v>15</v>
      </c>
      <c r="G186" t="s">
        <v>713</v>
      </c>
      <c r="H186">
        <v>5.3455186492184543</v>
      </c>
      <c r="I186">
        <v>8.7756361520784196</v>
      </c>
      <c r="J186">
        <v>14.75213401097016</v>
      </c>
      <c r="K186">
        <v>20.64423677676244</v>
      </c>
      <c r="L186">
        <v>31.96147744051742</v>
      </c>
      <c r="M186">
        <v>8.5856260405469857</v>
      </c>
      <c r="N186">
        <v>13.8381674825266</v>
      </c>
      <c r="O186">
        <v>21.44475588877933</v>
      </c>
      <c r="P186">
        <v>26.971849803687899</v>
      </c>
      <c r="Q186">
        <v>37.077935502815087</v>
      </c>
      <c r="R186">
        <v>5.3241271514137543</v>
      </c>
      <c r="S186">
        <v>7.3210695401685104</v>
      </c>
      <c r="T186">
        <v>10.001466259090151</v>
      </c>
      <c r="U186">
        <v>15.04862905760594</v>
      </c>
      <c r="V186">
        <v>26.856157717922262</v>
      </c>
      <c r="W186" t="s">
        <v>396</v>
      </c>
      <c r="X186" t="s">
        <v>397</v>
      </c>
      <c r="Y186" t="s">
        <v>398</v>
      </c>
      <c r="Z186" t="s">
        <v>399</v>
      </c>
      <c r="AA186" t="s">
        <v>400</v>
      </c>
      <c r="AB186" t="s">
        <v>401</v>
      </c>
      <c r="AC186" t="s">
        <v>402</v>
      </c>
      <c r="AD186" t="s">
        <v>403</v>
      </c>
      <c r="AE186" t="s">
        <v>404</v>
      </c>
      <c r="AF186" t="s">
        <v>405</v>
      </c>
      <c r="AG186" t="s">
        <v>406</v>
      </c>
      <c r="AH186" t="s">
        <v>407</v>
      </c>
      <c r="AI186" t="s">
        <v>408</v>
      </c>
      <c r="AJ186" t="s">
        <v>409</v>
      </c>
      <c r="AK186" t="s">
        <v>410</v>
      </c>
      <c r="AL186" t="s">
        <v>411</v>
      </c>
      <c r="AM186" t="s">
        <v>412</v>
      </c>
      <c r="AN186">
        <v>8.8838579911079716</v>
      </c>
      <c r="AO186">
        <v>26.74330213723243</v>
      </c>
      <c r="AP186">
        <v>2.6572087488004308</v>
      </c>
      <c r="AQ186">
        <v>4.7859843445364634</v>
      </c>
      <c r="AR186">
        <v>10.93389769005943</v>
      </c>
      <c r="AS186">
        <v>2.6533517004830212</v>
      </c>
      <c r="AT186">
        <v>23.350912271239999</v>
      </c>
      <c r="AU186">
        <v>39.69246329707714</v>
      </c>
      <c r="AV186">
        <v>2.1590030553699511</v>
      </c>
      <c r="AW186">
        <v>0.97047500156044242</v>
      </c>
      <c r="AX186">
        <v>43.828496262849477</v>
      </c>
      <c r="AY186">
        <v>5.1883349107028254</v>
      </c>
      <c r="AZ186">
        <v>4.0881081236799428</v>
      </c>
      <c r="BA186">
        <v>0.25164414293649168</v>
      </c>
      <c r="BB186">
        <v>8.2796669191035388</v>
      </c>
      <c r="BC186">
        <v>32.980991176470177</v>
      </c>
      <c r="BD186">
        <v>8.0954844385518783</v>
      </c>
      <c r="BE186">
        <v>583.34261292930626</v>
      </c>
      <c r="BF186">
        <v>964.89839320572946</v>
      </c>
      <c r="BG186">
        <v>1616.443814563371</v>
      </c>
      <c r="BH186">
        <v>2267.288044097013</v>
      </c>
      <c r="BI186">
        <v>3464.4826115808019</v>
      </c>
      <c r="BJ186">
        <v>367.43694190245873</v>
      </c>
      <c r="BK186">
        <v>580.19937754414252</v>
      </c>
      <c r="BL186">
        <v>912.53122718306645</v>
      </c>
      <c r="BM186">
        <v>1121.2469635063021</v>
      </c>
      <c r="BN186">
        <v>1573.886289479467</v>
      </c>
      <c r="BO186">
        <v>356.58951320199139</v>
      </c>
      <c r="BP186">
        <v>489.27201546939108</v>
      </c>
      <c r="BQ186">
        <v>670.70094655783373</v>
      </c>
      <c r="BR186">
        <v>1011.0038829084669</v>
      </c>
      <c r="BS186">
        <v>1813.5883186231031</v>
      </c>
      <c r="BT186">
        <v>24.170351704348121</v>
      </c>
      <c r="BU186">
        <v>2756.762532949293</v>
      </c>
      <c r="BV186">
        <v>100.5209484415919</v>
      </c>
      <c r="BW186">
        <v>26.032439685640899</v>
      </c>
      <c r="BX186">
        <v>113.46238335167661</v>
      </c>
      <c r="BY186">
        <v>47.641316333520223</v>
      </c>
      <c r="BZ186">
        <v>883.91802470429957</v>
      </c>
      <c r="CA186">
        <v>2105.305097076638</v>
      </c>
      <c r="CB186">
        <v>44.929307747329638</v>
      </c>
      <c r="CC186">
        <v>12.44260956506711</v>
      </c>
      <c r="CD186">
        <v>1273.6263242694461</v>
      </c>
      <c r="CE186">
        <v>304.31930484964118</v>
      </c>
      <c r="CF186">
        <v>118.8432027879344</v>
      </c>
      <c r="CG186">
        <v>11.094123492904741</v>
      </c>
      <c r="CH186">
        <v>548.38974492041325</v>
      </c>
      <c r="CI186">
        <v>504.3638442537524</v>
      </c>
      <c r="CJ186">
        <v>20.633920242724919</v>
      </c>
    </row>
    <row r="187">
      <c r="A187" t="s">
        <v>684</v>
      </c>
      <c r="B187">
        <v>2010</v>
      </c>
      <c r="C187" t="s">
        <v>689</v>
      </c>
      <c r="D187">
        <v>223</v>
      </c>
      <c r="E187" t="s">
        <v>37</v>
      </c>
      <c r="F187" t="s">
        <v>16</v>
      </c>
      <c r="G187" t="s">
        <v>714</v>
      </c>
      <c r="H187">
        <v>4.7488063102671934</v>
      </c>
      <c r="I187">
        <v>4.1677159981007694</v>
      </c>
      <c r="J187">
        <v>5.3937589376250008</v>
      </c>
      <c r="K187">
        <v>8.5637431117356542</v>
      </c>
      <c r="L187">
        <v>5.6035206204472594</v>
      </c>
      <c r="M187">
        <v>4.9390108827949826</v>
      </c>
      <c r="N187">
        <v>11.10899216339657</v>
      </c>
      <c r="O187">
        <v>10.067189393229199</v>
      </c>
      <c r="P187">
        <v>5.2961611082502129</v>
      </c>
      <c r="Q187">
        <v>6.383105922784277</v>
      </c>
      <c r="R187">
        <v>5.6797430270961469</v>
      </c>
      <c r="S187">
        <v>4.2664258750427324</v>
      </c>
      <c r="T187">
        <v>3.8065249034609909</v>
      </c>
      <c r="U187">
        <v>4.9461272670810166</v>
      </c>
      <c r="V187">
        <v>3.9340883204673518</v>
      </c>
      <c r="W187" t="s">
        <v>396</v>
      </c>
      <c r="X187" t="s">
        <v>397</v>
      </c>
      <c r="Y187" t="s">
        <v>398</v>
      </c>
      <c r="Z187" t="s">
        <v>399</v>
      </c>
      <c r="AA187" t="s">
        <v>400</v>
      </c>
      <c r="AB187" t="s">
        <v>401</v>
      </c>
      <c r="AC187" t="s">
        <v>402</v>
      </c>
      <c r="AD187" t="s">
        <v>403</v>
      </c>
      <c r="AE187" t="s">
        <v>404</v>
      </c>
      <c r="AF187" t="s">
        <v>405</v>
      </c>
      <c r="AG187" t="s">
        <v>406</v>
      </c>
      <c r="AH187" t="s">
        <v>407</v>
      </c>
      <c r="AI187" t="s">
        <v>408</v>
      </c>
      <c r="AJ187" t="s">
        <v>409</v>
      </c>
      <c r="AK187" t="s">
        <v>410</v>
      </c>
      <c r="AL187" t="s">
        <v>411</v>
      </c>
      <c r="AM187" t="s">
        <v>412</v>
      </c>
      <c r="AN187">
        <v>3.9820599146238118</v>
      </c>
      <c r="AO187">
        <v>11.239443999954171</v>
      </c>
      <c r="AP187">
        <v>1.335860148265728</v>
      </c>
      <c r="AQ187">
        <v>1.4507312527698699</v>
      </c>
      <c r="AR187">
        <v>1.8990088536217089</v>
      </c>
      <c r="AS187">
        <v>0.73396152220455979</v>
      </c>
      <c r="AT187">
        <v>8.637845266318358</v>
      </c>
      <c r="AU187">
        <v>14.48107808836072</v>
      </c>
      <c r="AV187">
        <v>1.6712520985628281</v>
      </c>
      <c r="AW187">
        <v>1.572905956313122</v>
      </c>
      <c r="AX187">
        <v>12.954627112542379</v>
      </c>
      <c r="AY187">
        <v>0.45110343839325651</v>
      </c>
      <c r="AZ187">
        <v>1.1437336861907019</v>
      </c>
      <c r="BA187">
        <v>0</v>
      </c>
      <c r="BB187">
        <v>1.083283508400134</v>
      </c>
      <c r="BC187">
        <v>11.870084079399639</v>
      </c>
      <c r="BD187">
        <v>5.9798895349377537</v>
      </c>
      <c r="BE187">
        <v>518.22494001240807</v>
      </c>
      <c r="BF187">
        <v>458.2485417826731</v>
      </c>
      <c r="BG187">
        <v>591.01335884600292</v>
      </c>
      <c r="BH187">
        <v>940.52749829976574</v>
      </c>
      <c r="BI187">
        <v>607.39681979043439</v>
      </c>
      <c r="BJ187">
        <v>211.3736431363989</v>
      </c>
      <c r="BK187">
        <v>465.77195618452117</v>
      </c>
      <c r="BL187">
        <v>428.38560340500641</v>
      </c>
      <c r="BM187">
        <v>220.1667517833267</v>
      </c>
      <c r="BN187">
        <v>270.95043885069077</v>
      </c>
      <c r="BO187">
        <v>380.40729373016899</v>
      </c>
      <c r="BP187">
        <v>285.12811895580921</v>
      </c>
      <c r="BQ187">
        <v>255.26655689377981</v>
      </c>
      <c r="BR187">
        <v>332.29298517734088</v>
      </c>
      <c r="BS187">
        <v>265.66781061424149</v>
      </c>
      <c r="BT187">
        <v>10.834008010999311</v>
      </c>
      <c r="BU187">
        <v>1158.5883430273309</v>
      </c>
      <c r="BV187">
        <v>50.534956709598632</v>
      </c>
      <c r="BW187">
        <v>7.8909731246652592</v>
      </c>
      <c r="BX187">
        <v>19.70624535235461</v>
      </c>
      <c r="BY187">
        <v>13.178386057760081</v>
      </c>
      <c r="BZ187">
        <v>326.9742542311414</v>
      </c>
      <c r="CA187">
        <v>768.0825269626348</v>
      </c>
      <c r="CB187">
        <v>34.779107733515097</v>
      </c>
      <c r="CC187">
        <v>20.166469682891439</v>
      </c>
      <c r="CD187">
        <v>376.45266250245652</v>
      </c>
      <c r="CE187">
        <v>26.459256611197169</v>
      </c>
      <c r="CF187">
        <v>33.248869719472943</v>
      </c>
      <c r="CG187">
        <v>0</v>
      </c>
      <c r="CH187">
        <v>71.749452321248768</v>
      </c>
      <c r="CI187">
        <v>181.5239938019962</v>
      </c>
      <c r="CJ187">
        <v>15.24165288202108</v>
      </c>
    </row>
    <row r="188">
      <c r="A188" t="s">
        <v>684</v>
      </c>
      <c r="B188">
        <v>2010</v>
      </c>
      <c r="C188" t="s">
        <v>689</v>
      </c>
      <c r="D188">
        <v>224</v>
      </c>
      <c r="E188" t="s">
        <v>37</v>
      </c>
      <c r="F188" t="s">
        <v>20</v>
      </c>
      <c r="G188" t="s">
        <v>715</v>
      </c>
      <c r="H188">
        <v>89.905675040514694</v>
      </c>
      <c r="I188">
        <v>87.056647849821019</v>
      </c>
      <c r="J188">
        <v>79.854107051404981</v>
      </c>
      <c r="K188">
        <v>70.792020111501884</v>
      </c>
      <c r="L188">
        <v>62.435001939035338</v>
      </c>
      <c r="M188">
        <v>86.475363076658027</v>
      </c>
      <c r="N188">
        <v>75.052840354076835</v>
      </c>
      <c r="O188">
        <v>68.488054717991531</v>
      </c>
      <c r="P188">
        <v>67.731989088061994</v>
      </c>
      <c r="Q188">
        <v>56.538958574400603</v>
      </c>
      <c r="R188">
        <v>88.996129821490143</v>
      </c>
      <c r="S188">
        <v>88.412504584788607</v>
      </c>
      <c r="T188">
        <v>86.192008837448896</v>
      </c>
      <c r="U188">
        <v>80.005243675312997</v>
      </c>
      <c r="V188">
        <v>69.209753961610517</v>
      </c>
      <c r="W188" t="s">
        <v>396</v>
      </c>
      <c r="X188" t="s">
        <v>397</v>
      </c>
      <c r="Y188" t="s">
        <v>398</v>
      </c>
      <c r="Z188" t="s">
        <v>399</v>
      </c>
      <c r="AA188" t="s">
        <v>400</v>
      </c>
      <c r="AB188" t="s">
        <v>401</v>
      </c>
      <c r="AC188" t="s">
        <v>402</v>
      </c>
      <c r="AD188" t="s">
        <v>403</v>
      </c>
      <c r="AE188" t="s">
        <v>404</v>
      </c>
      <c r="AF188" t="s">
        <v>405</v>
      </c>
      <c r="AG188" t="s">
        <v>406</v>
      </c>
      <c r="AH188" t="s">
        <v>407</v>
      </c>
      <c r="AI188" t="s">
        <v>408</v>
      </c>
      <c r="AJ188" t="s">
        <v>409</v>
      </c>
      <c r="AK188" t="s">
        <v>410</v>
      </c>
      <c r="AL188" t="s">
        <v>411</v>
      </c>
      <c r="AM188" t="s">
        <v>412</v>
      </c>
      <c r="AN188">
        <v>87.134082094268152</v>
      </c>
      <c r="AO188">
        <v>62.017253862813376</v>
      </c>
      <c r="AP188">
        <v>96.006931102933805</v>
      </c>
      <c r="AQ188">
        <v>93.76328440269377</v>
      </c>
      <c r="AR188">
        <v>87.167093456318895</v>
      </c>
      <c r="AS188">
        <v>96.612686777312447</v>
      </c>
      <c r="AT188">
        <v>68.011242462441487</v>
      </c>
      <c r="AU188">
        <v>45.826458614562462</v>
      </c>
      <c r="AV188">
        <v>96.169744846067189</v>
      </c>
      <c r="AW188">
        <v>97.45661904212642</v>
      </c>
      <c r="AX188">
        <v>43.216876624607863</v>
      </c>
      <c r="AY188">
        <v>94.360561650903918</v>
      </c>
      <c r="AZ188">
        <v>94.768158190129341</v>
      </c>
      <c r="BA188">
        <v>99.748355857063501</v>
      </c>
      <c r="BB188">
        <v>90.637049572496366</v>
      </c>
      <c r="BC188">
        <v>55.148924744130042</v>
      </c>
      <c r="BD188">
        <v>85.924626026510367</v>
      </c>
      <c r="BE188">
        <v>9811.1735898582701</v>
      </c>
      <c r="BF188">
        <v>9572.0490426525466</v>
      </c>
      <c r="BG188">
        <v>8749.8986461712611</v>
      </c>
      <c r="BH188">
        <v>7774.8527374454507</v>
      </c>
      <c r="BI188">
        <v>6767.6777137214794</v>
      </c>
      <c r="BJ188">
        <v>3700.865004920212</v>
      </c>
      <c r="BK188">
        <v>3146.7758510178569</v>
      </c>
      <c r="BL188">
        <v>2914.3483350113938</v>
      </c>
      <c r="BM188">
        <v>2815.687008862385</v>
      </c>
      <c r="BN188">
        <v>2399.9688902565931</v>
      </c>
      <c r="BO188">
        <v>5960.6177139250995</v>
      </c>
      <c r="BP188">
        <v>5908.6673161010067</v>
      </c>
      <c r="BQ188">
        <v>5780.0586849409774</v>
      </c>
      <c r="BR188">
        <v>5374.9488873139553</v>
      </c>
      <c r="BS188">
        <v>4673.7140374995761</v>
      </c>
      <c r="BT188">
        <v>237.0660822991544</v>
      </c>
      <c r="BU188">
        <v>6392.8845049911051</v>
      </c>
      <c r="BV188">
        <v>3631.8967321593341</v>
      </c>
      <c r="BW188">
        <v>510.00731933591959</v>
      </c>
      <c r="BX188">
        <v>904.54350806519437</v>
      </c>
      <c r="BY188">
        <v>1734.694866025998</v>
      </c>
      <c r="BZ188">
        <v>2574.4759946329118</v>
      </c>
      <c r="CA188">
        <v>2430.6548117237771</v>
      </c>
      <c r="CB188">
        <v>2001.312620389383</v>
      </c>
      <c r="CC188">
        <v>1249.506332798765</v>
      </c>
      <c r="CD188">
        <v>1255.8530731172041</v>
      </c>
      <c r="CE188">
        <v>5534.6736517698873</v>
      </c>
      <c r="CF188">
        <v>2754.9543947703901</v>
      </c>
      <c r="CG188">
        <v>4397.5614340912853</v>
      </c>
      <c r="CH188">
        <v>6003.19179274204</v>
      </c>
      <c r="CI188">
        <v>843.36833728194995</v>
      </c>
      <c r="CJ188">
        <v>219.00627365471519</v>
      </c>
    </row>
    <row r="189">
      <c r="A189" t="s">
        <v>684</v>
      </c>
      <c r="B189">
        <v>2010</v>
      </c>
      <c r="C189" t="s">
        <v>689</v>
      </c>
      <c r="D189">
        <v>225</v>
      </c>
      <c r="E189" t="s">
        <v>440</v>
      </c>
      <c r="F189" t="s">
        <v>441</v>
      </c>
      <c r="G189" t="s">
        <v>206</v>
      </c>
      <c r="H189">
        <v>9.813695849446944</v>
      </c>
      <c r="I189">
        <v>12.66816523520008</v>
      </c>
      <c r="J189">
        <v>19.66265838919384</v>
      </c>
      <c r="K189">
        <v>28.56461829984233</v>
      </c>
      <c r="L189">
        <v>36.255944676577712</v>
      </c>
      <c r="M189">
        <v>13.26269519161794</v>
      </c>
      <c r="N189">
        <v>23.975862789287561</v>
      </c>
      <c r="O189">
        <v>30.712251114792601</v>
      </c>
      <c r="P189">
        <v>30.747553500633622</v>
      </c>
      <c r="Q189">
        <v>42.270544905918292</v>
      </c>
      <c r="R189">
        <v>10.741101657457</v>
      </c>
      <c r="S189">
        <v>11.27196882502531</v>
      </c>
      <c r="T189">
        <v>13.489920575906719</v>
      </c>
      <c r="U189">
        <v>19.55931895419975</v>
      </c>
      <c r="V189">
        <v>30.296614400024531</v>
      </c>
      <c r="W189" t="s">
        <v>396</v>
      </c>
      <c r="X189" t="s">
        <v>397</v>
      </c>
      <c r="Y189" t="s">
        <v>398</v>
      </c>
      <c r="Z189" t="s">
        <v>399</v>
      </c>
      <c r="AA189" t="s">
        <v>400</v>
      </c>
      <c r="AB189" t="s">
        <v>401</v>
      </c>
      <c r="AC189" t="s">
        <v>402</v>
      </c>
      <c r="AD189" t="s">
        <v>403</v>
      </c>
      <c r="AE189" t="s">
        <v>404</v>
      </c>
      <c r="AF189" t="s">
        <v>405</v>
      </c>
      <c r="AG189" t="s">
        <v>406</v>
      </c>
      <c r="AH189" t="s">
        <v>407</v>
      </c>
      <c r="AI189" t="s">
        <v>408</v>
      </c>
      <c r="AJ189" t="s">
        <v>409</v>
      </c>
      <c r="AK189" t="s">
        <v>410</v>
      </c>
      <c r="AL189" t="s">
        <v>411</v>
      </c>
      <c r="AM189" t="s">
        <v>412</v>
      </c>
      <c r="AN189">
        <v>12.40854478026907</v>
      </c>
      <c r="AO189">
        <v>36.317968683789417</v>
      </c>
      <c r="AP189">
        <v>3.9921613412255441</v>
      </c>
      <c r="AQ189">
        <v>6.2367155973063344</v>
      </c>
      <c r="AR189">
        <v>12.748322229432601</v>
      </c>
      <c r="AS189">
        <v>3.3499501489965922</v>
      </c>
      <c r="AT189">
        <v>29.97599697285764</v>
      </c>
      <c r="AU189">
        <v>53.818542122585853</v>
      </c>
      <c r="AV189">
        <v>3.820265583692537</v>
      </c>
      <c r="AW189">
        <v>2.4255714313146441</v>
      </c>
      <c r="AX189">
        <v>55.990858430698822</v>
      </c>
      <c r="AY189">
        <v>5.6063161988025811</v>
      </c>
      <c r="AZ189">
        <v>5.2200782171419942</v>
      </c>
      <c r="BA189">
        <v>0.23003319381785389</v>
      </c>
      <c r="BB189">
        <v>9.2676092815858873</v>
      </c>
      <c r="BC189">
        <v>44.070191020796948</v>
      </c>
      <c r="BD189">
        <v>14.075373973489629</v>
      </c>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row>
    <row r="190">
      <c r="A190" t="s">
        <v>684</v>
      </c>
      <c r="B190">
        <v>2010</v>
      </c>
      <c r="C190" t="s">
        <v>689</v>
      </c>
      <c r="D190">
        <v>226</v>
      </c>
      <c r="E190" t="s">
        <v>440</v>
      </c>
      <c r="F190" t="s">
        <v>442</v>
      </c>
      <c r="G190" t="s">
        <v>206</v>
      </c>
      <c r="H190">
        <v>84.299334053736033</v>
      </c>
      <c r="I190">
        <v>80.924316673988002</v>
      </c>
      <c r="J190">
        <v>73.38922954378495</v>
      </c>
      <c r="K190">
        <v>65.703347799841325</v>
      </c>
      <c r="L190">
        <v>55.387921582613451</v>
      </c>
      <c r="M190">
        <v>80.267859179782903</v>
      </c>
      <c r="N190">
        <v>67.51053890566881</v>
      </c>
      <c r="O190">
        <v>62.0925658510331</v>
      </c>
      <c r="P190">
        <v>59.530567121847092</v>
      </c>
      <c r="Q190">
        <v>50.37312025294478</v>
      </c>
      <c r="R190">
        <v>83.804196341632689</v>
      </c>
      <c r="S190">
        <v>83.043436110034918</v>
      </c>
      <c r="T190">
        <v>79.707966977755859</v>
      </c>
      <c r="U190">
        <v>73.455516120782519</v>
      </c>
      <c r="V190">
        <v>65.065362126381189</v>
      </c>
      <c r="W190" t="s">
        <v>396</v>
      </c>
      <c r="X190" t="s">
        <v>397</v>
      </c>
      <c r="Y190" t="s">
        <v>398</v>
      </c>
      <c r="Z190" t="s">
        <v>399</v>
      </c>
      <c r="AA190" t="s">
        <v>400</v>
      </c>
      <c r="AB190" t="s">
        <v>401</v>
      </c>
      <c r="AC190" t="s">
        <v>402</v>
      </c>
      <c r="AD190" t="s">
        <v>403</v>
      </c>
      <c r="AE190" t="s">
        <v>404</v>
      </c>
      <c r="AF190" t="s">
        <v>405</v>
      </c>
      <c r="AG190" t="s">
        <v>406</v>
      </c>
      <c r="AH190" t="s">
        <v>407</v>
      </c>
      <c r="AI190" t="s">
        <v>408</v>
      </c>
      <c r="AJ190" t="s">
        <v>409</v>
      </c>
      <c r="AK190" t="s">
        <v>410</v>
      </c>
      <c r="AL190" t="s">
        <v>411</v>
      </c>
      <c r="AM190" t="s">
        <v>412</v>
      </c>
      <c r="AN190">
        <v>74.00581511933197</v>
      </c>
      <c r="AO190">
        <v>53.140460866830217</v>
      </c>
      <c r="AP190">
        <v>85.365355906406933</v>
      </c>
      <c r="AQ190">
        <v>86.215302366910421</v>
      </c>
      <c r="AR190">
        <v>80.564028885705426</v>
      </c>
      <c r="AS190">
        <v>95.140507891241853</v>
      </c>
      <c r="AT190">
        <v>60.436048071769221</v>
      </c>
      <c r="AU190">
        <v>40.886789452660651</v>
      </c>
      <c r="AV190">
        <v>89.584126356259503</v>
      </c>
      <c r="AW190">
        <v>89.425024953852954</v>
      </c>
      <c r="AX190">
        <v>42.613894359218072</v>
      </c>
      <c r="AY190">
        <v>93.806353144434226</v>
      </c>
      <c r="AZ190">
        <v>83.993485382340253</v>
      </c>
      <c r="BA190">
        <v>90.313695732280237</v>
      </c>
      <c r="BB190">
        <v>88.666286044353626</v>
      </c>
      <c r="BC190">
        <v>49.833588160956658</v>
      </c>
      <c r="BD190">
        <v>73.902861373471652</v>
      </c>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row>
    <row r="191">
      <c r="A191" t="s">
        <v>684</v>
      </c>
      <c r="B191">
        <v>2010</v>
      </c>
      <c r="C191" t="s">
        <v>689</v>
      </c>
      <c r="D191">
        <v>227</v>
      </c>
      <c r="E191" t="s">
        <v>440</v>
      </c>
      <c r="F191" t="s">
        <v>443</v>
      </c>
      <c r="G191" t="s">
        <v>206</v>
      </c>
      <c r="H191">
        <v>2.6952592637885129</v>
      </c>
      <c r="I191">
        <v>2.0677720862729809</v>
      </c>
      <c r="J191">
        <v>2.2690907937094869</v>
      </c>
      <c r="K191">
        <v>2.1504535213848639</v>
      </c>
      <c r="L191">
        <v>3.0086143332268298</v>
      </c>
      <c r="M191">
        <v>1.8901822172451099</v>
      </c>
      <c r="N191">
        <v>3.893416607025765</v>
      </c>
      <c r="O191">
        <v>1.730273646121647</v>
      </c>
      <c r="P191">
        <v>4.4033304552546522</v>
      </c>
      <c r="Q191">
        <v>2.739226858424697</v>
      </c>
      <c r="R191">
        <v>2.2617578649102041</v>
      </c>
      <c r="S191">
        <v>2.722992146963231</v>
      </c>
      <c r="T191">
        <v>2.208085825969023</v>
      </c>
      <c r="U191">
        <v>1.9830144332808559</v>
      </c>
      <c r="V191">
        <v>1.448417298786312</v>
      </c>
      <c r="W191" t="s">
        <v>396</v>
      </c>
      <c r="X191" t="s">
        <v>397</v>
      </c>
      <c r="Y191" t="s">
        <v>398</v>
      </c>
      <c r="Z191" t="s">
        <v>399</v>
      </c>
      <c r="AA191" t="s">
        <v>400</v>
      </c>
      <c r="AB191" t="s">
        <v>401</v>
      </c>
      <c r="AC191" t="s">
        <v>402</v>
      </c>
      <c r="AD191" t="s">
        <v>403</v>
      </c>
      <c r="AE191" t="s">
        <v>404</v>
      </c>
      <c r="AF191" t="s">
        <v>405</v>
      </c>
      <c r="AG191" t="s">
        <v>406</v>
      </c>
      <c r="AH191" t="s">
        <v>407</v>
      </c>
      <c r="AI191" t="s">
        <v>408</v>
      </c>
      <c r="AJ191" t="s">
        <v>409</v>
      </c>
      <c r="AK191" t="s">
        <v>410</v>
      </c>
      <c r="AL191" t="s">
        <v>411</v>
      </c>
      <c r="AM191" t="s">
        <v>412</v>
      </c>
      <c r="AN191">
        <v>3.5072645610168962</v>
      </c>
      <c r="AO191">
        <v>3.9310705076791659</v>
      </c>
      <c r="AP191">
        <v>0</v>
      </c>
      <c r="AQ191">
        <v>0</v>
      </c>
      <c r="AR191">
        <v>0.54679114481937607</v>
      </c>
      <c r="AS191">
        <v>1.103029783036843</v>
      </c>
      <c r="AT191">
        <v>6.292087344553857</v>
      </c>
      <c r="AU191">
        <v>0.65530008519515215</v>
      </c>
      <c r="AV191">
        <v>0.11377767650697181</v>
      </c>
      <c r="AW191">
        <v>4.6320047413352494</v>
      </c>
      <c r="AX191">
        <v>1.395247210082891</v>
      </c>
      <c r="AY191">
        <v>0.56135559677389235</v>
      </c>
      <c r="AZ191">
        <v>0</v>
      </c>
      <c r="BA191">
        <v>8.5879007023389526</v>
      </c>
      <c r="BB191">
        <v>0.60099141558924185</v>
      </c>
      <c r="BC191">
        <v>1.741060232375703</v>
      </c>
      <c r="BD191">
        <v>0</v>
      </c>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row>
    <row r="192">
      <c r="A192" t="s">
        <v>684</v>
      </c>
      <c r="B192">
        <v>2010</v>
      </c>
      <c r="C192" t="s">
        <v>689</v>
      </c>
      <c r="D192">
        <v>228</v>
      </c>
      <c r="E192" t="s">
        <v>440</v>
      </c>
      <c r="F192" t="s">
        <v>444</v>
      </c>
      <c r="G192" t="s">
        <v>206</v>
      </c>
      <c r="H192">
        <v>3.1069019777007152</v>
      </c>
      <c r="I192">
        <v>4.2814311870010764</v>
      </c>
      <c r="J192">
        <v>4.5494367606727479</v>
      </c>
      <c r="K192">
        <v>3.529342748405742</v>
      </c>
      <c r="L192">
        <v>4.8713648017488627</v>
      </c>
      <c r="M192">
        <v>4.5326710356195914</v>
      </c>
      <c r="N192">
        <v>4.6201816980178911</v>
      </c>
      <c r="O192">
        <v>4.6574337455815078</v>
      </c>
      <c r="P192">
        <v>5.0099142816417963</v>
      </c>
      <c r="Q192">
        <v>4.6171079827122536</v>
      </c>
      <c r="R192">
        <v>3.0667374321709779</v>
      </c>
      <c r="S192">
        <v>2.961602917976438</v>
      </c>
      <c r="T192">
        <v>4.4985870247174518</v>
      </c>
      <c r="U192">
        <v>4.8074070998343359</v>
      </c>
      <c r="V192">
        <v>3.0348156338466148</v>
      </c>
      <c r="W192" t="s">
        <v>396</v>
      </c>
      <c r="X192" t="s">
        <v>397</v>
      </c>
      <c r="Y192" t="s">
        <v>398</v>
      </c>
      <c r="Z192" t="s">
        <v>399</v>
      </c>
      <c r="AA192" t="s">
        <v>400</v>
      </c>
      <c r="AB192" t="s">
        <v>401</v>
      </c>
      <c r="AC192" t="s">
        <v>402</v>
      </c>
      <c r="AD192" t="s">
        <v>403</v>
      </c>
      <c r="AE192" t="s">
        <v>404</v>
      </c>
      <c r="AF192" t="s">
        <v>405</v>
      </c>
      <c r="AG192" t="s">
        <v>406</v>
      </c>
      <c r="AH192" t="s">
        <v>407</v>
      </c>
      <c r="AI192" t="s">
        <v>408</v>
      </c>
      <c r="AJ192" t="s">
        <v>409</v>
      </c>
      <c r="AK192" t="s">
        <v>410</v>
      </c>
      <c r="AL192" t="s">
        <v>411</v>
      </c>
      <c r="AM192" t="s">
        <v>412</v>
      </c>
      <c r="AN192">
        <v>10.03071981555124</v>
      </c>
      <c r="AO192">
        <v>6.1585870616486567</v>
      </c>
      <c r="AP192">
        <v>10.619754473341709</v>
      </c>
      <c r="AQ192">
        <v>7.5479820357834031</v>
      </c>
      <c r="AR192">
        <v>6.0285284123438396</v>
      </c>
      <c r="AS192">
        <v>0.40651217672476131</v>
      </c>
      <c r="AT192">
        <v>3.2958676108192182</v>
      </c>
      <c r="AU192">
        <v>4.6393683395586551</v>
      </c>
      <c r="AV192">
        <v>6.3348011467020306</v>
      </c>
      <c r="AW192">
        <v>3.5173988734971808</v>
      </c>
      <c r="AX192">
        <v>0</v>
      </c>
      <c r="AY192">
        <v>0</v>
      </c>
      <c r="AZ192">
        <v>10.56159029170656</v>
      </c>
      <c r="BA192">
        <v>0.8683703715629435</v>
      </c>
      <c r="BB192">
        <v>1.0478236668502181</v>
      </c>
      <c r="BC192">
        <v>4.3551605858705464</v>
      </c>
      <c r="BD192">
        <v>12.021764653038719</v>
      </c>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row>
    <row r="193">
      <c r="A193" t="s">
        <v>684</v>
      </c>
      <c r="B193">
        <v>2010</v>
      </c>
      <c r="C193" t="s">
        <v>689</v>
      </c>
      <c r="D193">
        <v>229</v>
      </c>
      <c r="E193" t="s">
        <v>440</v>
      </c>
      <c r="F193" t="s">
        <v>291</v>
      </c>
      <c r="G193" t="s">
        <v>206</v>
      </c>
      <c r="H193">
        <v>0.084808855328005306</v>
      </c>
      <c r="I193">
        <v>0.0583148175381107</v>
      </c>
      <c r="J193">
        <v>0.1295845126388645</v>
      </c>
      <c r="K193">
        <v>0.052237630525685003</v>
      </c>
      <c r="L193">
        <v>0.47615460583322372</v>
      </c>
      <c r="M193">
        <v>0.0465923757346327</v>
      </c>
      <c r="N193">
        <v>0</v>
      </c>
      <c r="O193">
        <v>0.80747564247123738</v>
      </c>
      <c r="P193">
        <v>0.30863464062294049</v>
      </c>
      <c r="Q193">
        <v>0</v>
      </c>
      <c r="R193">
        <v>0.12620670382915419</v>
      </c>
      <c r="S193">
        <v>0</v>
      </c>
      <c r="T193">
        <v>0.095439595650965298</v>
      </c>
      <c r="U193">
        <v>0.19474339190244569</v>
      </c>
      <c r="V193">
        <v>0.15479054096143899</v>
      </c>
      <c r="W193" t="s">
        <v>396</v>
      </c>
      <c r="X193" t="s">
        <v>397</v>
      </c>
      <c r="Y193" t="s">
        <v>398</v>
      </c>
      <c r="Z193" t="s">
        <v>399</v>
      </c>
      <c r="AA193" t="s">
        <v>400</v>
      </c>
      <c r="AB193" t="s">
        <v>401</v>
      </c>
      <c r="AC193" t="s">
        <v>402</v>
      </c>
      <c r="AD193" t="s">
        <v>403</v>
      </c>
      <c r="AE193" t="s">
        <v>404</v>
      </c>
      <c r="AF193" t="s">
        <v>405</v>
      </c>
      <c r="AG193" t="s">
        <v>406</v>
      </c>
      <c r="AH193" t="s">
        <v>407</v>
      </c>
      <c r="AI193" t="s">
        <v>408</v>
      </c>
      <c r="AJ193" t="s">
        <v>409</v>
      </c>
      <c r="AK193" t="s">
        <v>410</v>
      </c>
      <c r="AL193" t="s">
        <v>411</v>
      </c>
      <c r="AM193" t="s">
        <v>412</v>
      </c>
      <c r="AN193">
        <v>0.0476557238306781</v>
      </c>
      <c r="AO193">
        <v>0.45191288005246438</v>
      </c>
      <c r="AP193">
        <v>0.022728279025748099</v>
      </c>
      <c r="AQ193">
        <v>0</v>
      </c>
      <c r="AR193">
        <v>0.1123293276988556</v>
      </c>
      <c r="AS193">
        <v>0</v>
      </c>
      <c r="AT193">
        <v>0</v>
      </c>
      <c r="AU193">
        <v>0</v>
      </c>
      <c r="AV193">
        <v>0.1470292368389117</v>
      </c>
      <c r="AW193">
        <v>0</v>
      </c>
      <c r="AX193">
        <v>0</v>
      </c>
      <c r="AY193">
        <v>0.025975059989309601</v>
      </c>
      <c r="AZ193">
        <v>0.22484610881117781</v>
      </c>
      <c r="BA193">
        <v>0</v>
      </c>
      <c r="BB193">
        <v>0.41728959162107659</v>
      </c>
      <c r="BC193">
        <v>0</v>
      </c>
      <c r="BD193">
        <v>0</v>
      </c>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row>
    <row r="194">
      <c r="A194" t="s">
        <v>684</v>
      </c>
      <c r="B194">
        <v>2019</v>
      </c>
      <c r="C194" t="s">
        <v>690</v>
      </c>
      <c r="D194">
        <v>16</v>
      </c>
      <c r="E194" t="s">
        <v>13</v>
      </c>
      <c r="F194" t="s">
        <v>14</v>
      </c>
      <c r="G194" t="s">
        <v>695</v>
      </c>
      <c r="H194">
        <v>43.428634771648582</v>
      </c>
      <c r="I194">
        <v>45.788394013149599</v>
      </c>
      <c r="J194">
        <v>53.33773307345362</v>
      </c>
      <c r="K194">
        <v>64.174961559537863</v>
      </c>
      <c r="L194">
        <v>86.533413542513827</v>
      </c>
      <c r="M194">
        <v>74.295763337498883</v>
      </c>
      <c r="N194">
        <v>74.481948146505346</v>
      </c>
      <c r="O194">
        <v>82.937588304998059</v>
      </c>
      <c r="P194">
        <v>89.75163214056272</v>
      </c>
      <c r="Q194">
        <v>94.146979590277681</v>
      </c>
      <c r="R194">
        <v>40.491220509821098</v>
      </c>
      <c r="S194">
        <v>41.601810081097938</v>
      </c>
      <c r="T194">
        <v>45.523723997019019</v>
      </c>
      <c r="U194">
        <v>48.057025007548951</v>
      </c>
      <c r="V194">
        <v>50.1086434431963</v>
      </c>
      <c r="W194" t="s">
        <v>490</v>
      </c>
      <c r="X194" t="s">
        <v>491</v>
      </c>
      <c r="Y194" t="s">
        <v>492</v>
      </c>
      <c r="Z194" t="s">
        <v>493</v>
      </c>
      <c r="AA194" t="s">
        <v>494</v>
      </c>
      <c r="AB194" t="s">
        <v>495</v>
      </c>
      <c r="AC194" t="s">
        <v>496</v>
      </c>
      <c r="AD194" t="s">
        <v>206</v>
      </c>
      <c r="AE194" t="s">
        <v>206</v>
      </c>
      <c r="AF194" t="s">
        <v>206</v>
      </c>
      <c r="AG194" t="s">
        <v>206</v>
      </c>
      <c r="AH194" t="s">
        <v>206</v>
      </c>
      <c r="AI194" t="s">
        <v>206</v>
      </c>
      <c r="AJ194" t="s">
        <v>206</v>
      </c>
      <c r="AK194" t="s">
        <v>206</v>
      </c>
      <c r="AL194" t="s">
        <v>206</v>
      </c>
      <c r="AM194" t="s">
        <v>206</v>
      </c>
      <c r="AN194">
        <v>66.597597796788506</v>
      </c>
      <c r="AO194">
        <v>48.954921468775822</v>
      </c>
      <c r="AP194">
        <v>59.813786786646538</v>
      </c>
      <c r="AQ194">
        <v>50.625047939143577</v>
      </c>
      <c r="AR194">
        <v>59.895168833083943</v>
      </c>
      <c r="AS194">
        <v>26.973493733589809</v>
      </c>
      <c r="AT194">
        <v>92.603357603665998</v>
      </c>
      <c r="AU194"/>
      <c r="AV194"/>
      <c r="AW194"/>
      <c r="AX194"/>
      <c r="AY194"/>
      <c r="AZ194"/>
      <c r="BA194"/>
      <c r="BB194"/>
      <c r="BC194"/>
      <c r="BD194"/>
      <c r="BE194">
        <v>3946.585946182272</v>
      </c>
      <c r="BF194">
        <v>4159.8367434007178</v>
      </c>
      <c r="BG194">
        <v>4847.6179198384234</v>
      </c>
      <c r="BH194">
        <v>5831.9841973214188</v>
      </c>
      <c r="BI194">
        <v>7865.3025355384834</v>
      </c>
      <c r="BJ194">
        <v>2408.7674576835439</v>
      </c>
      <c r="BK194">
        <v>2409.6587041354928</v>
      </c>
      <c r="BL194">
        <v>2669.716947328187</v>
      </c>
      <c r="BM194">
        <v>2899.5134248932718</v>
      </c>
      <c r="BN194">
        <v>3042.1131937161681</v>
      </c>
      <c r="BO194">
        <v>2375.8577852806311</v>
      </c>
      <c r="BP194">
        <v>2431.738532718583</v>
      </c>
      <c r="BQ194">
        <v>2665.3882310958129</v>
      </c>
      <c r="BR194">
        <v>2814.2214564877531</v>
      </c>
      <c r="BS194">
        <v>2934.3516089418749</v>
      </c>
      <c r="BT194">
        <v>5140.2457241253287</v>
      </c>
      <c r="BU194">
        <v>3544.0191288752708</v>
      </c>
      <c r="BV194">
        <v>6525.4277442109951</v>
      </c>
      <c r="BW194">
        <v>3557.7041307029881</v>
      </c>
      <c r="BX194">
        <v>810.65478451342642</v>
      </c>
      <c r="BY194">
        <v>1351.633066561837</v>
      </c>
      <c r="BZ194">
        <v>5721.6427632914774</v>
      </c>
      <c r="CA194"/>
      <c r="CB194"/>
      <c r="CC194"/>
      <c r="CD194"/>
      <c r="CE194"/>
      <c r="CF194"/>
      <c r="CG194"/>
      <c r="CH194"/>
      <c r="CI194"/>
      <c r="CJ194"/>
    </row>
    <row r="195">
      <c r="A195" t="s">
        <v>684</v>
      </c>
      <c r="B195">
        <v>2019</v>
      </c>
      <c r="C195" t="s">
        <v>690</v>
      </c>
      <c r="D195">
        <v>17</v>
      </c>
      <c r="E195" t="s">
        <v>13</v>
      </c>
      <c r="F195" t="s">
        <v>52</v>
      </c>
      <c r="G195" t="s">
        <v>206</v>
      </c>
      <c r="H195">
        <v>56.571365228351631</v>
      </c>
      <c r="I195">
        <v>54.211605986850287</v>
      </c>
      <c r="J195">
        <v>46.662266926546401</v>
      </c>
      <c r="K195">
        <v>35.825038440461967</v>
      </c>
      <c r="L195">
        <v>13.46658645748613</v>
      </c>
      <c r="M195">
        <v>25.704236662501131</v>
      </c>
      <c r="N195">
        <v>25.518051853494789</v>
      </c>
      <c r="O195">
        <v>17.062411695001899</v>
      </c>
      <c r="P195">
        <v>10.24836785943724</v>
      </c>
      <c r="Q195">
        <v>5.8530204097223502</v>
      </c>
      <c r="R195">
        <v>59.508779490178703</v>
      </c>
      <c r="S195">
        <v>58.398189918901998</v>
      </c>
      <c r="T195">
        <v>54.476276002980697</v>
      </c>
      <c r="U195">
        <v>51.942974992451042</v>
      </c>
      <c r="V195">
        <v>49.891356556803913</v>
      </c>
      <c r="W195" t="s">
        <v>490</v>
      </c>
      <c r="X195" t="s">
        <v>491</v>
      </c>
      <c r="Y195" t="s">
        <v>492</v>
      </c>
      <c r="Z195" t="s">
        <v>493</v>
      </c>
      <c r="AA195" t="s">
        <v>494</v>
      </c>
      <c r="AB195" t="s">
        <v>495</v>
      </c>
      <c r="AC195" t="s">
        <v>496</v>
      </c>
      <c r="AD195" t="s">
        <v>206</v>
      </c>
      <c r="AE195" t="s">
        <v>206</v>
      </c>
      <c r="AF195" t="s">
        <v>206</v>
      </c>
      <c r="AG195" t="s">
        <v>206</v>
      </c>
      <c r="AH195" t="s">
        <v>206</v>
      </c>
      <c r="AI195" t="s">
        <v>206</v>
      </c>
      <c r="AJ195" t="s">
        <v>206</v>
      </c>
      <c r="AK195" t="s">
        <v>206</v>
      </c>
      <c r="AL195" t="s">
        <v>206</v>
      </c>
      <c r="AM195" t="s">
        <v>206</v>
      </c>
      <c r="AN195">
        <v>33.40240220321121</v>
      </c>
      <c r="AO195">
        <v>51.045078531224043</v>
      </c>
      <c r="AP195">
        <v>40.186213213353668</v>
      </c>
      <c r="AQ195">
        <v>49.374952060856373</v>
      </c>
      <c r="AR195">
        <v>40.104831166916263</v>
      </c>
      <c r="AS195">
        <v>73.026506266409982</v>
      </c>
      <c r="AT195">
        <v>7.3966423963340269</v>
      </c>
      <c r="AU195"/>
      <c r="AV195"/>
      <c r="AW195"/>
      <c r="AX195"/>
      <c r="AY195"/>
      <c r="AZ195"/>
      <c r="BA195"/>
      <c r="BB195"/>
      <c r="BC195"/>
      <c r="BD195"/>
      <c r="BE195">
        <v>5140.9342278544254</v>
      </c>
      <c r="BF195">
        <v>4925.0784038876609</v>
      </c>
      <c r="BG195">
        <v>4240.9159201029324</v>
      </c>
      <c r="BH195">
        <v>3255.6475761870502</v>
      </c>
      <c r="BI195">
        <v>1224.021707604034</v>
      </c>
      <c r="BJ195">
        <v>833.36553816627554</v>
      </c>
      <c r="BK195">
        <v>825.56642638300309</v>
      </c>
      <c r="BL195">
        <v>549.22997636395132</v>
      </c>
      <c r="BM195">
        <v>331.08345199945791</v>
      </c>
      <c r="BN195">
        <v>189.12503289001009</v>
      </c>
      <c r="BO195">
        <v>3491.7296950828331</v>
      </c>
      <c r="BP195">
        <v>3413.532449429038</v>
      </c>
      <c r="BQ195">
        <v>3189.5550755421509</v>
      </c>
      <c r="BR195">
        <v>3041.782855151775</v>
      </c>
      <c r="BS195">
        <v>2921.6273346275989</v>
      </c>
      <c r="BT195">
        <v>2578.1193433504068</v>
      </c>
      <c r="BU195">
        <v>3695.3329577902032</v>
      </c>
      <c r="BV195">
        <v>4384.1436017513624</v>
      </c>
      <c r="BW195">
        <v>3469.8529295485009</v>
      </c>
      <c r="BX195">
        <v>542.801262622134</v>
      </c>
      <c r="BY195">
        <v>3659.3346631344448</v>
      </c>
      <c r="BZ195">
        <v>457.01307743904198</v>
      </c>
      <c r="CA195"/>
      <c r="CB195"/>
      <c r="CC195"/>
      <c r="CD195"/>
      <c r="CE195"/>
      <c r="CF195"/>
      <c r="CG195"/>
      <c r="CH195"/>
      <c r="CI195"/>
      <c r="CJ195"/>
    </row>
    <row r="196">
      <c r="A196" t="s">
        <v>684</v>
      </c>
      <c r="B196">
        <v>2019</v>
      </c>
      <c r="C196" t="s">
        <v>690</v>
      </c>
      <c r="D196">
        <v>18</v>
      </c>
      <c r="E196" t="s">
        <v>61</v>
      </c>
      <c r="F196" t="s">
        <v>15</v>
      </c>
      <c r="G196" t="s">
        <v>696</v>
      </c>
      <c r="H196">
        <v>26.73285646471054</v>
      </c>
      <c r="I196">
        <v>30.203470216093141</v>
      </c>
      <c r="J196">
        <v>34.373064795333448</v>
      </c>
      <c r="K196">
        <v>43.827500781264327</v>
      </c>
      <c r="L196">
        <v>52.264100256964028</v>
      </c>
      <c r="M196">
        <v>50.385448206242387</v>
      </c>
      <c r="N196">
        <v>52.810678494604588</v>
      </c>
      <c r="O196">
        <v>53.095822143057738</v>
      </c>
      <c r="P196">
        <v>48.515055526163593</v>
      </c>
      <c r="Q196">
        <v>62.951237167387298</v>
      </c>
      <c r="R196">
        <v>24.67897595221406</v>
      </c>
      <c r="S196">
        <v>26.21518506375828</v>
      </c>
      <c r="T196">
        <v>28.795131964327929</v>
      </c>
      <c r="U196">
        <v>31.27024966331382</v>
      </c>
      <c r="V196">
        <v>32.7707625209204</v>
      </c>
      <c r="W196" t="s">
        <v>490</v>
      </c>
      <c r="X196" t="s">
        <v>491</v>
      </c>
      <c r="Y196" t="s">
        <v>492</v>
      </c>
      <c r="Z196" t="s">
        <v>493</v>
      </c>
      <c r="AA196" t="s">
        <v>494</v>
      </c>
      <c r="AB196" t="s">
        <v>495</v>
      </c>
      <c r="AC196" t="s">
        <v>496</v>
      </c>
      <c r="AD196" t="s">
        <v>206</v>
      </c>
      <c r="AE196" t="s">
        <v>206</v>
      </c>
      <c r="AF196" t="s">
        <v>206</v>
      </c>
      <c r="AG196" t="s">
        <v>206</v>
      </c>
      <c r="AH196" t="s">
        <v>206</v>
      </c>
      <c r="AI196" t="s">
        <v>206</v>
      </c>
      <c r="AJ196" t="s">
        <v>206</v>
      </c>
      <c r="AK196" t="s">
        <v>206</v>
      </c>
      <c r="AL196" t="s">
        <v>206</v>
      </c>
      <c r="AM196" t="s">
        <v>206</v>
      </c>
      <c r="AN196">
        <v>45.166615031930732</v>
      </c>
      <c r="AO196">
        <v>32.063222561182293</v>
      </c>
      <c r="AP196">
        <v>33.611545467101138</v>
      </c>
      <c r="AQ196">
        <v>34.557321645381272</v>
      </c>
      <c r="AR196">
        <v>42.140139172124549</v>
      </c>
      <c r="AS196">
        <v>16.060262618993161</v>
      </c>
      <c r="AT196">
        <v>61.136456246777797</v>
      </c>
      <c r="AU196"/>
      <c r="AV196"/>
      <c r="AW196"/>
      <c r="AX196"/>
      <c r="AY196"/>
      <c r="AZ196"/>
      <c r="BA196"/>
      <c r="BB196"/>
      <c r="BC196"/>
      <c r="BD196"/>
      <c r="BE196">
        <v>2422.2299782258251</v>
      </c>
      <c r="BF196">
        <v>2720.9245573064168</v>
      </c>
      <c r="BG196">
        <v>3082.7415061622992</v>
      </c>
      <c r="BH196">
        <v>3882.8482692402622</v>
      </c>
      <c r="BI196">
        <v>4492.7455123572636</v>
      </c>
      <c r="BJ196">
        <v>1573.229265662638</v>
      </c>
      <c r="BK196">
        <v>1634.6643513152189</v>
      </c>
      <c r="BL196">
        <v>1631.5124032338749</v>
      </c>
      <c r="BM196">
        <v>1452.924603528736</v>
      </c>
      <c r="BN196">
        <v>1938.969070324981</v>
      </c>
      <c r="BO196">
        <v>1446.9173511121651</v>
      </c>
      <c r="BP196">
        <v>1528.070940875939</v>
      </c>
      <c r="BQ196">
        <v>1679.1186690091181</v>
      </c>
      <c r="BR196">
        <v>1812.7550229681101</v>
      </c>
      <c r="BS196">
        <v>1903.328145261293</v>
      </c>
      <c r="BT196">
        <v>3430.5063445626629</v>
      </c>
      <c r="BU196">
        <v>2269.176709171209</v>
      </c>
      <c r="BV196">
        <v>3639.2168151480769</v>
      </c>
      <c r="BW196">
        <v>2408.0573743523069</v>
      </c>
      <c r="BX196">
        <v>559.31403816677539</v>
      </c>
      <c r="BY196">
        <v>800.00799848784163</v>
      </c>
      <c r="BZ196">
        <v>3495.2105434032051</v>
      </c>
      <c r="CA196"/>
      <c r="CB196"/>
      <c r="CC196"/>
      <c r="CD196"/>
      <c r="CE196"/>
      <c r="CF196"/>
      <c r="CG196"/>
      <c r="CH196"/>
      <c r="CI196"/>
      <c r="CJ196"/>
    </row>
    <row r="197">
      <c r="A197" t="s">
        <v>684</v>
      </c>
      <c r="B197">
        <v>2019</v>
      </c>
      <c r="C197" t="s">
        <v>690</v>
      </c>
      <c r="D197">
        <v>19</v>
      </c>
      <c r="E197" t="s">
        <v>61</v>
      </c>
      <c r="F197" t="s">
        <v>16</v>
      </c>
      <c r="G197" t="s">
        <v>697</v>
      </c>
      <c r="H197">
        <v>16.529402675351822</v>
      </c>
      <c r="I197">
        <v>15.12597359950299</v>
      </c>
      <c r="J197">
        <v>18.34003897225028</v>
      </c>
      <c r="K197">
        <v>19.42450218284354</v>
      </c>
      <c r="L197">
        <v>33.496857476572863</v>
      </c>
      <c r="M197">
        <v>22.92454730642152</v>
      </c>
      <c r="N197">
        <v>20.51796044918003</v>
      </c>
      <c r="O197">
        <v>29.030077063804828</v>
      </c>
      <c r="P197">
        <v>40.42963436446373</v>
      </c>
      <c r="Q197">
        <v>30.9085644241081</v>
      </c>
      <c r="R197">
        <v>15.765229025806731</v>
      </c>
      <c r="S197">
        <v>15.2231457825636</v>
      </c>
      <c r="T197">
        <v>16.507328783174032</v>
      </c>
      <c r="U197">
        <v>16.258617670098161</v>
      </c>
      <c r="V197">
        <v>16.925796216949649</v>
      </c>
      <c r="W197" t="s">
        <v>490</v>
      </c>
      <c r="X197" t="s">
        <v>491</v>
      </c>
      <c r="Y197" t="s">
        <v>492</v>
      </c>
      <c r="Z197" t="s">
        <v>493</v>
      </c>
      <c r="AA197" t="s">
        <v>494</v>
      </c>
      <c r="AB197" t="s">
        <v>495</v>
      </c>
      <c r="AC197" t="s">
        <v>496</v>
      </c>
      <c r="AD197" t="s">
        <v>206</v>
      </c>
      <c r="AE197" t="s">
        <v>206</v>
      </c>
      <c r="AF197" t="s">
        <v>206</v>
      </c>
      <c r="AG197" t="s">
        <v>206</v>
      </c>
      <c r="AH197" t="s">
        <v>206</v>
      </c>
      <c r="AI197" t="s">
        <v>206</v>
      </c>
      <c r="AJ197" t="s">
        <v>206</v>
      </c>
      <c r="AK197" t="s">
        <v>206</v>
      </c>
      <c r="AL197" t="s">
        <v>206</v>
      </c>
      <c r="AM197" t="s">
        <v>206</v>
      </c>
      <c r="AN197">
        <v>20.889438450655859</v>
      </c>
      <c r="AO197">
        <v>15.722120649671149</v>
      </c>
      <c r="AP197">
        <v>25.896818697629229</v>
      </c>
      <c r="AQ197">
        <v>15.647841642794949</v>
      </c>
      <c r="AR197">
        <v>16.963836074638131</v>
      </c>
      <c r="AS197">
        <v>10.478127232346029</v>
      </c>
      <c r="AT197">
        <v>30.869701990015329</v>
      </c>
      <c r="AU197"/>
      <c r="AV197"/>
      <c r="AW197"/>
      <c r="AX197"/>
      <c r="AY197"/>
      <c r="AZ197"/>
      <c r="BA197"/>
      <c r="BB197"/>
      <c r="BC197"/>
      <c r="BD197"/>
      <c r="BE197">
        <v>1497.708063306166</v>
      </c>
      <c r="BF197">
        <v>1362.645839223037</v>
      </c>
      <c r="BG197">
        <v>1644.8227616894301</v>
      </c>
      <c r="BH197">
        <v>1720.8919819071641</v>
      </c>
      <c r="BI197">
        <v>2879.4689924063291</v>
      </c>
      <c r="BJ197">
        <v>715.79334924049908</v>
      </c>
      <c r="BK197">
        <v>635.09842069907893</v>
      </c>
      <c r="BL197">
        <v>892.02744933153826</v>
      </c>
      <c r="BM197">
        <v>1210.7831237691109</v>
      </c>
      <c r="BN197">
        <v>952.01862780133786</v>
      </c>
      <c r="BO197">
        <v>924.3083451220117</v>
      </c>
      <c r="BP197">
        <v>887.35008516924927</v>
      </c>
      <c r="BQ197">
        <v>962.58506367105713</v>
      </c>
      <c r="BR197">
        <v>942.52176318777674</v>
      </c>
      <c r="BS197">
        <v>983.05141054046476</v>
      </c>
      <c r="BT197">
        <v>1586.599994014713</v>
      </c>
      <c r="BU197">
        <v>1112.685099850361</v>
      </c>
      <c r="BV197">
        <v>2803.9215916298531</v>
      </c>
      <c r="BW197">
        <v>1090.388336437112</v>
      </c>
      <c r="BX197">
        <v>225.15615382640701</v>
      </c>
      <c r="BY197">
        <v>521.94573612617614</v>
      </c>
      <c r="BZ197">
        <v>1764.840726647501</v>
      </c>
      <c r="CA197"/>
      <c r="CB197"/>
      <c r="CC197"/>
      <c r="CD197"/>
      <c r="CE197"/>
      <c r="CF197"/>
      <c r="CG197"/>
      <c r="CH197"/>
      <c r="CI197"/>
      <c r="CJ197"/>
    </row>
    <row r="198">
      <c r="A198" t="s">
        <v>684</v>
      </c>
      <c r="B198">
        <v>2019</v>
      </c>
      <c r="C198" t="s">
        <v>690</v>
      </c>
      <c r="D198">
        <v>20</v>
      </c>
      <c r="E198" t="s">
        <v>61</v>
      </c>
      <c r="F198" t="s">
        <v>22</v>
      </c>
      <c r="G198" t="s">
        <v>698</v>
      </c>
      <c r="H198">
        <v>47.841136743126377</v>
      </c>
      <c r="I198">
        <v>47.968132860331913</v>
      </c>
      <c r="J198">
        <v>40.658848322598608</v>
      </c>
      <c r="K198">
        <v>33.588544281718917</v>
      </c>
      <c r="L198">
        <v>13.88007674854626</v>
      </c>
      <c r="M198">
        <v>26.370106870472529</v>
      </c>
      <c r="N198">
        <v>24.7855742629933</v>
      </c>
      <c r="O198">
        <v>17.765019768121359</v>
      </c>
      <c r="P198">
        <v>10.96589151513183</v>
      </c>
      <c r="Q198">
        <v>6.1401984085045269</v>
      </c>
      <c r="R198">
        <v>49.759761197371233</v>
      </c>
      <c r="S198">
        <v>51.113502421040778</v>
      </c>
      <c r="T198">
        <v>46.647538474976358</v>
      </c>
      <c r="U198">
        <v>44.995245027654541</v>
      </c>
      <c r="V198">
        <v>44.631378449765947</v>
      </c>
      <c r="W198" t="s">
        <v>490</v>
      </c>
      <c r="X198" t="s">
        <v>491</v>
      </c>
      <c r="Y198" t="s">
        <v>492</v>
      </c>
      <c r="Z198" t="s">
        <v>493</v>
      </c>
      <c r="AA198" t="s">
        <v>494</v>
      </c>
      <c r="AB198" t="s">
        <v>495</v>
      </c>
      <c r="AC198" t="s">
        <v>496</v>
      </c>
      <c r="AD198" t="s">
        <v>206</v>
      </c>
      <c r="AE198" t="s">
        <v>206</v>
      </c>
      <c r="AF198" t="s">
        <v>206</v>
      </c>
      <c r="AG198" t="s">
        <v>206</v>
      </c>
      <c r="AH198" t="s">
        <v>206</v>
      </c>
      <c r="AI198" t="s">
        <v>206</v>
      </c>
      <c r="AJ198" t="s">
        <v>206</v>
      </c>
      <c r="AK198" t="s">
        <v>206</v>
      </c>
      <c r="AL198" t="s">
        <v>206</v>
      </c>
      <c r="AM198" t="s">
        <v>206</v>
      </c>
      <c r="AN198">
        <v>31.027877135748401</v>
      </c>
      <c r="AO198">
        <v>41.796894233397488</v>
      </c>
      <c r="AP198">
        <v>36.151399774290297</v>
      </c>
      <c r="AQ198">
        <v>44.941541390972681</v>
      </c>
      <c r="AR198">
        <v>38.544871738167821</v>
      </c>
      <c r="AS198">
        <v>63.082502520214163</v>
      </c>
      <c r="AT198">
        <v>7.9938417632067988</v>
      </c>
      <c r="AU198"/>
      <c r="AV198"/>
      <c r="AW198"/>
      <c r="AX198"/>
      <c r="AY198"/>
      <c r="AZ198"/>
      <c r="BA198"/>
      <c r="BB198"/>
      <c r="BC198"/>
      <c r="BD198"/>
      <c r="BE198">
        <v>4334.8242925171626</v>
      </c>
      <c r="BF198">
        <v>4321.2806255047826</v>
      </c>
      <c r="BG198">
        <v>3646.4807564627922</v>
      </c>
      <c r="BH198">
        <v>2975.7394034734621</v>
      </c>
      <c r="BI198">
        <v>1193.164183762952</v>
      </c>
      <c r="BJ198">
        <v>823.37709287537791</v>
      </c>
      <c r="BK198">
        <v>767.19511715287763</v>
      </c>
      <c r="BL198">
        <v>545.87816753817049</v>
      </c>
      <c r="BM198">
        <v>328.4055518264795</v>
      </c>
      <c r="BN198">
        <v>189.12503289001009</v>
      </c>
      <c r="BO198">
        <v>2917.3926018277521</v>
      </c>
      <c r="BP198">
        <v>2979.3822758078591</v>
      </c>
      <c r="BQ198">
        <v>2720.138696140963</v>
      </c>
      <c r="BR198">
        <v>2608.4011900056539</v>
      </c>
      <c r="BS198">
        <v>2592.193535656002</v>
      </c>
      <c r="BT198">
        <v>2356.637292771366</v>
      </c>
      <c r="BU198">
        <v>2958.0476113758641</v>
      </c>
      <c r="BV198">
        <v>3914.2140035932239</v>
      </c>
      <c r="BW198">
        <v>3131.6608176940549</v>
      </c>
      <c r="BX198">
        <v>511.5950797987872</v>
      </c>
      <c r="BY198">
        <v>3142.3213790488162</v>
      </c>
      <c r="BZ198">
        <v>457.01307743904198</v>
      </c>
      <c r="CA198"/>
      <c r="CB198"/>
      <c r="CC198"/>
      <c r="CD198"/>
      <c r="CE198"/>
      <c r="CF198"/>
      <c r="CG198"/>
      <c r="CH198"/>
      <c r="CI198"/>
      <c r="CJ198"/>
    </row>
    <row r="199">
      <c r="A199" t="s">
        <v>684</v>
      </c>
      <c r="B199">
        <v>2019</v>
      </c>
      <c r="C199" t="s">
        <v>690</v>
      </c>
      <c r="D199">
        <v>21</v>
      </c>
      <c r="E199" t="s">
        <v>61</v>
      </c>
      <c r="F199" t="s">
        <v>17</v>
      </c>
      <c r="G199" t="s">
        <v>699</v>
      </c>
      <c r="H199">
        <v>8.8966041168114565</v>
      </c>
      <c r="I199">
        <v>6.7024233240718933</v>
      </c>
      <c r="J199">
        <v>6.6280479098176386</v>
      </c>
      <c r="K199">
        <v>3.1594527541730208</v>
      </c>
      <c r="L199">
        <v>0.3589655179168601</v>
      </c>
      <c r="M199">
        <v>0.31989761686350798</v>
      </c>
      <c r="N199">
        <v>1.885786793222161</v>
      </c>
      <c r="O199">
        <v>0.10908102501607481</v>
      </c>
      <c r="P199">
        <v>0.089418594240907395</v>
      </c>
      <c r="Q199">
        <v>0</v>
      </c>
      <c r="R199">
        <v>9.7960338246077594</v>
      </c>
      <c r="S199">
        <v>7.4481667326373486</v>
      </c>
      <c r="T199">
        <v>8.0500007775215092</v>
      </c>
      <c r="U199">
        <v>7.4758876389334494</v>
      </c>
      <c r="V199">
        <v>5.6720628123642474</v>
      </c>
      <c r="W199" t="s">
        <v>490</v>
      </c>
      <c r="X199" t="s">
        <v>491</v>
      </c>
      <c r="Y199" t="s">
        <v>492</v>
      </c>
      <c r="Z199" t="s">
        <v>493</v>
      </c>
      <c r="AA199" t="s">
        <v>494</v>
      </c>
      <c r="AB199" t="s">
        <v>495</v>
      </c>
      <c r="AC199" t="s">
        <v>496</v>
      </c>
      <c r="AD199" t="s">
        <v>206</v>
      </c>
      <c r="AE199" t="s">
        <v>206</v>
      </c>
      <c r="AF199" t="s">
        <v>206</v>
      </c>
      <c r="AG199" t="s">
        <v>206</v>
      </c>
      <c r="AH199" t="s">
        <v>206</v>
      </c>
      <c r="AI199" t="s">
        <v>206</v>
      </c>
      <c r="AJ199" t="s">
        <v>206</v>
      </c>
      <c r="AK199" t="s">
        <v>206</v>
      </c>
      <c r="AL199" t="s">
        <v>206</v>
      </c>
      <c r="AM199" t="s">
        <v>206</v>
      </c>
      <c r="AN199">
        <v>2.9160693816648471</v>
      </c>
      <c r="AO199">
        <v>10.41776255574897</v>
      </c>
      <c r="AP199">
        <v>4.3402360609795556</v>
      </c>
      <c r="AQ199">
        <v>4.853295320851057</v>
      </c>
      <c r="AR199">
        <v>2.351153015069646</v>
      </c>
      <c r="AS199">
        <v>10.3791076284464</v>
      </c>
      <c r="AT199">
        <v>0</v>
      </c>
      <c r="AU199"/>
      <c r="AV199"/>
      <c r="AW199"/>
      <c r="AX199"/>
      <c r="AY199"/>
      <c r="AZ199"/>
      <c r="BA199"/>
      <c r="BB199"/>
      <c r="BC199"/>
      <c r="BD199"/>
      <c r="BE199">
        <v>806.10993533725741</v>
      </c>
      <c r="BF199">
        <v>603.7977783828801</v>
      </c>
      <c r="BG199">
        <v>594.43516364013794</v>
      </c>
      <c r="BH199">
        <v>279.90817271358912</v>
      </c>
      <c r="BI199">
        <v>30.857523841082141</v>
      </c>
      <c r="BJ199">
        <v>9.9884452908975589</v>
      </c>
      <c r="BK199">
        <v>58.371309230125647</v>
      </c>
      <c r="BL199">
        <v>3.3518088257808389</v>
      </c>
      <c r="BM199">
        <v>2.677900172978342</v>
      </c>
      <c r="BN199">
        <v>0</v>
      </c>
      <c r="BO199">
        <v>574.33709325507959</v>
      </c>
      <c r="BP199">
        <v>434.15017362117982</v>
      </c>
      <c r="BQ199">
        <v>469.41637940118972</v>
      </c>
      <c r="BR199">
        <v>433.3816651461193</v>
      </c>
      <c r="BS199">
        <v>329.43379897159582</v>
      </c>
      <c r="BT199">
        <v>221.4820505790415</v>
      </c>
      <c r="BU199">
        <v>737.28534641434362</v>
      </c>
      <c r="BV199">
        <v>469.92959815813879</v>
      </c>
      <c r="BW199">
        <v>338.1921118544484</v>
      </c>
      <c r="BX199">
        <v>31.206182823346708</v>
      </c>
      <c r="BY199">
        <v>517.01328408562733</v>
      </c>
      <c r="BZ199">
        <v>0</v>
      </c>
      <c r="CA199"/>
      <c r="CB199"/>
      <c r="CC199"/>
      <c r="CD199"/>
      <c r="CE199"/>
      <c r="CF199"/>
      <c r="CG199"/>
      <c r="CH199"/>
      <c r="CI199"/>
      <c r="CJ199"/>
    </row>
    <row r="200">
      <c r="A200" t="s">
        <v>684</v>
      </c>
      <c r="B200">
        <v>2019</v>
      </c>
      <c r="C200" t="s">
        <v>690</v>
      </c>
      <c r="D200">
        <v>22</v>
      </c>
      <c r="E200" t="s">
        <v>55</v>
      </c>
      <c r="F200" t="s">
        <v>50</v>
      </c>
      <c r="G200" t="s">
        <v>206</v>
      </c>
      <c r="H200">
        <v>38.207442246225717</v>
      </c>
      <c r="I200">
        <v>33.368981232235427</v>
      </c>
      <c r="J200">
        <v>34.792181946092512</v>
      </c>
      <c r="K200">
        <v>30.70970289093594</v>
      </c>
      <c r="L200">
        <v>39.058399488318571</v>
      </c>
      <c r="M200">
        <v>31.270698007970019</v>
      </c>
      <c r="N200">
        <v>27.98082815216242</v>
      </c>
      <c r="O200">
        <v>35.348260833872303</v>
      </c>
      <c r="P200">
        <v>45.454803894621321</v>
      </c>
      <c r="Q200">
        <v>32.930566547147571</v>
      </c>
      <c r="R200">
        <v>38.98019267376938</v>
      </c>
      <c r="S200">
        <v>36.736870119166149</v>
      </c>
      <c r="T200">
        <v>36.438040033143857</v>
      </c>
      <c r="U200">
        <v>34.207879510456237</v>
      </c>
      <c r="V200">
        <v>34.058286221037228</v>
      </c>
      <c r="W200" t="s">
        <v>490</v>
      </c>
      <c r="X200" t="s">
        <v>491</v>
      </c>
      <c r="Y200" t="s">
        <v>492</v>
      </c>
      <c r="Z200" t="s">
        <v>493</v>
      </c>
      <c r="AA200" t="s">
        <v>494</v>
      </c>
      <c r="AB200" t="s">
        <v>495</v>
      </c>
      <c r="AC200" t="s">
        <v>496</v>
      </c>
      <c r="AD200" t="s">
        <v>206</v>
      </c>
      <c r="AE200" t="s">
        <v>206</v>
      </c>
      <c r="AF200" t="s">
        <v>206</v>
      </c>
      <c r="AG200" t="s">
        <v>206</v>
      </c>
      <c r="AH200" t="s">
        <v>206</v>
      </c>
      <c r="AI200" t="s">
        <v>206</v>
      </c>
      <c r="AJ200" t="s">
        <v>206</v>
      </c>
      <c r="AK200" t="s">
        <v>206</v>
      </c>
      <c r="AL200" t="s">
        <v>206</v>
      </c>
      <c r="AM200" t="s">
        <v>206</v>
      </c>
      <c r="AN200">
        <v>31.623806372511591</v>
      </c>
      <c r="AO200">
        <v>32.901554311951031</v>
      </c>
      <c r="AP200">
        <v>43.517947537495658</v>
      </c>
      <c r="AQ200">
        <v>31.167793545410401</v>
      </c>
      <c r="AR200">
        <v>28.701683776451741</v>
      </c>
      <c r="AS200">
        <v>39.482904920161467</v>
      </c>
      <c r="AT200">
        <v>33.551778034864768</v>
      </c>
      <c r="AU200"/>
      <c r="AV200"/>
      <c r="AW200"/>
      <c r="AX200"/>
      <c r="AY200"/>
      <c r="AZ200"/>
      <c r="BA200"/>
      <c r="BB200"/>
      <c r="BC200"/>
      <c r="BD200"/>
      <c r="BE200">
        <v>1497.708063306166</v>
      </c>
      <c r="BF200">
        <v>1362.645839223037</v>
      </c>
      <c r="BG200">
        <v>1644.8227616894301</v>
      </c>
      <c r="BH200">
        <v>1720.8919819071641</v>
      </c>
      <c r="BI200">
        <v>2879.4689924063291</v>
      </c>
      <c r="BJ200">
        <v>715.79334924049908</v>
      </c>
      <c r="BK200">
        <v>635.09842069907893</v>
      </c>
      <c r="BL200">
        <v>892.02744933153826</v>
      </c>
      <c r="BM200">
        <v>1210.7831237691109</v>
      </c>
      <c r="BN200">
        <v>952.01862780133786</v>
      </c>
      <c r="BO200">
        <v>924.3083451220117</v>
      </c>
      <c r="BP200">
        <v>887.35008516924927</v>
      </c>
      <c r="BQ200">
        <v>962.58506367105713</v>
      </c>
      <c r="BR200">
        <v>942.52176318777674</v>
      </c>
      <c r="BS200">
        <v>983.05141054046476</v>
      </c>
      <c r="BT200">
        <v>1586.599994014713</v>
      </c>
      <c r="BU200">
        <v>1112.685099850361</v>
      </c>
      <c r="BV200">
        <v>2803.9215916298531</v>
      </c>
      <c r="BW200">
        <v>1090.388336437112</v>
      </c>
      <c r="BX200">
        <v>225.15615382640701</v>
      </c>
      <c r="BY200">
        <v>521.94573612617614</v>
      </c>
      <c r="BZ200">
        <v>1764.840726647501</v>
      </c>
      <c r="CA200"/>
      <c r="CB200"/>
      <c r="CC200"/>
      <c r="CD200"/>
      <c r="CE200"/>
      <c r="CF200"/>
      <c r="CG200"/>
      <c r="CH200"/>
      <c r="CI200"/>
      <c r="CJ200"/>
    </row>
    <row r="201">
      <c r="A201" t="s">
        <v>684</v>
      </c>
      <c r="B201">
        <v>2019</v>
      </c>
      <c r="C201" t="s">
        <v>690</v>
      </c>
      <c r="D201">
        <v>23</v>
      </c>
      <c r="E201" t="s">
        <v>55</v>
      </c>
      <c r="F201" t="s">
        <v>49</v>
      </c>
      <c r="G201" t="s">
        <v>206</v>
      </c>
      <c r="H201">
        <v>61.792557753774361</v>
      </c>
      <c r="I201">
        <v>66.631018767764488</v>
      </c>
      <c r="J201">
        <v>65.207818053907488</v>
      </c>
      <c r="K201">
        <v>69.290297109063943</v>
      </c>
      <c r="L201">
        <v>60.941600511681479</v>
      </c>
      <c r="M201">
        <v>68.729301992029903</v>
      </c>
      <c r="N201">
        <v>72.019171847837555</v>
      </c>
      <c r="O201">
        <v>64.65173916612774</v>
      </c>
      <c r="P201">
        <v>54.545196105378658</v>
      </c>
      <c r="Q201">
        <v>67.069433452852351</v>
      </c>
      <c r="R201">
        <v>61.019807326230612</v>
      </c>
      <c r="S201">
        <v>63.263129880834043</v>
      </c>
      <c r="T201">
        <v>63.561959966856243</v>
      </c>
      <c r="U201">
        <v>65.792120489543777</v>
      </c>
      <c r="V201">
        <v>65.941713778962864</v>
      </c>
      <c r="W201" t="s">
        <v>490</v>
      </c>
      <c r="X201" t="s">
        <v>491</v>
      </c>
      <c r="Y201" t="s">
        <v>492</v>
      </c>
      <c r="Z201" t="s">
        <v>493</v>
      </c>
      <c r="AA201" t="s">
        <v>494</v>
      </c>
      <c r="AB201" t="s">
        <v>495</v>
      </c>
      <c r="AC201" t="s">
        <v>496</v>
      </c>
      <c r="AD201" t="s">
        <v>206</v>
      </c>
      <c r="AE201" t="s">
        <v>206</v>
      </c>
      <c r="AF201" t="s">
        <v>206</v>
      </c>
      <c r="AG201" t="s">
        <v>206</v>
      </c>
      <c r="AH201" t="s">
        <v>206</v>
      </c>
      <c r="AI201" t="s">
        <v>206</v>
      </c>
      <c r="AJ201" t="s">
        <v>206</v>
      </c>
      <c r="AK201" t="s">
        <v>206</v>
      </c>
      <c r="AL201" t="s">
        <v>206</v>
      </c>
      <c r="AM201" t="s">
        <v>206</v>
      </c>
      <c r="AN201">
        <v>68.376193627488547</v>
      </c>
      <c r="AO201">
        <v>67.098445688048969</v>
      </c>
      <c r="AP201">
        <v>56.482052462504349</v>
      </c>
      <c r="AQ201">
        <v>68.832206454589553</v>
      </c>
      <c r="AR201">
        <v>71.298316223548269</v>
      </c>
      <c r="AS201">
        <v>60.517095079838569</v>
      </c>
      <c r="AT201">
        <v>66.44822196513509</v>
      </c>
      <c r="AU201"/>
      <c r="AV201"/>
      <c r="AW201"/>
      <c r="AX201"/>
      <c r="AY201"/>
      <c r="AZ201"/>
      <c r="BA201"/>
      <c r="BB201"/>
      <c r="BC201"/>
      <c r="BD201"/>
      <c r="BE201">
        <v>2422.2299782258251</v>
      </c>
      <c r="BF201">
        <v>2720.9245573064168</v>
      </c>
      <c r="BG201">
        <v>3082.7415061622992</v>
      </c>
      <c r="BH201">
        <v>3882.8482692402622</v>
      </c>
      <c r="BI201">
        <v>4492.7455123572636</v>
      </c>
      <c r="BJ201">
        <v>1573.229265662638</v>
      </c>
      <c r="BK201">
        <v>1634.6643513152189</v>
      </c>
      <c r="BL201">
        <v>1631.5124032338749</v>
      </c>
      <c r="BM201">
        <v>1452.924603528736</v>
      </c>
      <c r="BN201">
        <v>1938.969070324981</v>
      </c>
      <c r="BO201">
        <v>1446.9173511121651</v>
      </c>
      <c r="BP201">
        <v>1528.070940875939</v>
      </c>
      <c r="BQ201">
        <v>1679.1186690091181</v>
      </c>
      <c r="BR201">
        <v>1812.7550229681101</v>
      </c>
      <c r="BS201">
        <v>1903.328145261293</v>
      </c>
      <c r="BT201">
        <v>3430.5063445626629</v>
      </c>
      <c r="BU201">
        <v>2269.176709171209</v>
      </c>
      <c r="BV201">
        <v>3639.2168151480769</v>
      </c>
      <c r="BW201">
        <v>2408.0573743523069</v>
      </c>
      <c r="BX201">
        <v>559.31403816677539</v>
      </c>
      <c r="BY201">
        <v>800.00799848784163</v>
      </c>
      <c r="BZ201">
        <v>3495.2105434032051</v>
      </c>
      <c r="CA201"/>
      <c r="CB201"/>
      <c r="CC201"/>
      <c r="CD201"/>
      <c r="CE201"/>
      <c r="CF201"/>
      <c r="CG201"/>
      <c r="CH201"/>
      <c r="CI201"/>
      <c r="CJ201"/>
    </row>
    <row r="202">
      <c r="A202" t="s">
        <v>684</v>
      </c>
      <c r="B202">
        <v>2019</v>
      </c>
      <c r="C202" t="s">
        <v>690</v>
      </c>
      <c r="D202">
        <v>29</v>
      </c>
      <c r="E202" t="s">
        <v>58</v>
      </c>
      <c r="F202" t="s">
        <v>50</v>
      </c>
      <c r="G202" t="s">
        <v>700</v>
      </c>
      <c r="H202">
        <v>1.4607697360457561</v>
      </c>
      <c r="I202">
        <v>1.801533220065219</v>
      </c>
      <c r="J202">
        <v>3.4033084655766048</v>
      </c>
      <c r="K202">
        <v>12.01102858712289</v>
      </c>
      <c r="L202">
        <v>41.440482948165958</v>
      </c>
      <c r="M202">
        <v>12.431928777559961</v>
      </c>
      <c r="N202">
        <v>18.61852288897455</v>
      </c>
      <c r="O202">
        <v>28.046109752898371</v>
      </c>
      <c r="P202">
        <v>45.354835640857033</v>
      </c>
      <c r="Q202">
        <v>53.020626418484028</v>
      </c>
      <c r="R202">
        <v>0.66820780664769841</v>
      </c>
      <c r="S202">
        <v>0.72780170624541285</v>
      </c>
      <c r="T202">
        <v>1.2370504604822721</v>
      </c>
      <c r="U202">
        <v>1.039365835627118</v>
      </c>
      <c r="V202">
        <v>2.7699187178355218</v>
      </c>
      <c r="W202" t="s">
        <v>490</v>
      </c>
      <c r="X202" t="s">
        <v>491</v>
      </c>
      <c r="Y202" t="s">
        <v>492</v>
      </c>
      <c r="Z202" t="s">
        <v>493</v>
      </c>
      <c r="AA202" t="s">
        <v>494</v>
      </c>
      <c r="AB202" t="s">
        <v>495</v>
      </c>
      <c r="AC202" t="s">
        <v>496</v>
      </c>
      <c r="AD202" t="s">
        <v>206</v>
      </c>
      <c r="AE202" t="s">
        <v>206</v>
      </c>
      <c r="AF202" t="s">
        <v>206</v>
      </c>
      <c r="AG202" t="s">
        <v>206</v>
      </c>
      <c r="AH202" t="s">
        <v>206</v>
      </c>
      <c r="AI202" t="s">
        <v>206</v>
      </c>
      <c r="AJ202" t="s">
        <v>206</v>
      </c>
      <c r="AK202" t="s">
        <v>206</v>
      </c>
      <c r="AL202" t="s">
        <v>206</v>
      </c>
      <c r="AM202" t="s">
        <v>206</v>
      </c>
      <c r="AN202">
        <v>3.2193801512041569</v>
      </c>
      <c r="AO202">
        <v>9.8492375322444712</v>
      </c>
      <c r="AP202">
        <v>3.869922397968137</v>
      </c>
      <c r="AQ202">
        <v>1.69767718092218</v>
      </c>
      <c r="AR202">
        <v>4.2598920111024619</v>
      </c>
      <c r="AS202">
        <v>1.2177418958968951</v>
      </c>
      <c r="AT202">
        <v>62.18546994490579</v>
      </c>
      <c r="AU202"/>
      <c r="AV202"/>
      <c r="AW202"/>
      <c r="AX202"/>
      <c r="AY202"/>
      <c r="AZ202"/>
      <c r="BA202"/>
      <c r="BB202"/>
      <c r="BC202"/>
      <c r="BD202"/>
      <c r="BE202">
        <v>132.74774445938041</v>
      </c>
      <c r="BF202">
        <v>163.66776439313739</v>
      </c>
      <c r="BG202">
        <v>309.31084157151861</v>
      </c>
      <c r="BH202">
        <v>1091.5180502085659</v>
      </c>
      <c r="BI202">
        <v>3766.6598630829922</v>
      </c>
      <c r="BJ202">
        <v>403.05966491782061</v>
      </c>
      <c r="BK202">
        <v>602.35113143544208</v>
      </c>
      <c r="BL202">
        <v>902.78938710624311</v>
      </c>
      <c r="BM202">
        <v>1465.231903733358</v>
      </c>
      <c r="BN202">
        <v>1713.222748820109</v>
      </c>
      <c r="BO202">
        <v>39.207677605671734</v>
      </c>
      <c r="BP202">
        <v>42.541981942738417</v>
      </c>
      <c r="BQ202">
        <v>72.428603135741071</v>
      </c>
      <c r="BR202">
        <v>60.865308148032227</v>
      </c>
      <c r="BS202">
        <v>162.2058568704374</v>
      </c>
      <c r="BT202">
        <v>248.48351297978991</v>
      </c>
      <c r="BU202">
        <v>713.02098281118026</v>
      </c>
      <c r="BV202">
        <v>422.19194503971028</v>
      </c>
      <c r="BW202">
        <v>119.3052325881751</v>
      </c>
      <c r="BX202">
        <v>57.655766025710797</v>
      </c>
      <c r="BY202">
        <v>61.020653434385252</v>
      </c>
      <c r="BZ202">
        <v>3842.2261708366418</v>
      </c>
      <c r="CA202"/>
      <c r="CB202"/>
      <c r="CC202"/>
      <c r="CD202"/>
      <c r="CE202"/>
      <c r="CF202"/>
      <c r="CG202"/>
      <c r="CH202"/>
      <c r="CI202"/>
      <c r="CJ202"/>
    </row>
    <row r="203">
      <c r="A203" t="s">
        <v>684</v>
      </c>
      <c r="B203">
        <v>2019</v>
      </c>
      <c r="C203" t="s">
        <v>690</v>
      </c>
      <c r="D203">
        <v>30</v>
      </c>
      <c r="E203" t="s">
        <v>58</v>
      </c>
      <c r="F203" t="s">
        <v>49</v>
      </c>
      <c r="G203" t="s">
        <v>206</v>
      </c>
      <c r="H203">
        <v>98.539230263954281</v>
      </c>
      <c r="I203">
        <v>98.198466779934691</v>
      </c>
      <c r="J203">
        <v>96.596691534423286</v>
      </c>
      <c r="K203">
        <v>87.98897141287712</v>
      </c>
      <c r="L203">
        <v>58.559517051834021</v>
      </c>
      <c r="M203">
        <v>87.568071222440039</v>
      </c>
      <c r="N203">
        <v>81.381477111025404</v>
      </c>
      <c r="O203">
        <v>71.953890247101626</v>
      </c>
      <c r="P203">
        <v>54.64516435914296</v>
      </c>
      <c r="Q203">
        <v>46.979373581515929</v>
      </c>
      <c r="R203">
        <v>99.331792193352314</v>
      </c>
      <c r="S203">
        <v>99.272198293754599</v>
      </c>
      <c r="T203">
        <v>98.76294953951772</v>
      </c>
      <c r="U203">
        <v>98.960634164372905</v>
      </c>
      <c r="V203">
        <v>97.230081282164477</v>
      </c>
      <c r="W203" t="s">
        <v>490</v>
      </c>
      <c r="X203" t="s">
        <v>491</v>
      </c>
      <c r="Y203" t="s">
        <v>492</v>
      </c>
      <c r="Z203" t="s">
        <v>493</v>
      </c>
      <c r="AA203" t="s">
        <v>494</v>
      </c>
      <c r="AB203" t="s">
        <v>495</v>
      </c>
      <c r="AC203" t="s">
        <v>496</v>
      </c>
      <c r="AD203" t="s">
        <v>206</v>
      </c>
      <c r="AE203" t="s">
        <v>206</v>
      </c>
      <c r="AF203" t="s">
        <v>206</v>
      </c>
      <c r="AG203" t="s">
        <v>206</v>
      </c>
      <c r="AH203" t="s">
        <v>206</v>
      </c>
      <c r="AI203" t="s">
        <v>206</v>
      </c>
      <c r="AJ203" t="s">
        <v>206</v>
      </c>
      <c r="AK203" t="s">
        <v>206</v>
      </c>
      <c r="AL203" t="s">
        <v>206</v>
      </c>
      <c r="AM203" t="s">
        <v>206</v>
      </c>
      <c r="AN203">
        <v>96.78061984879578</v>
      </c>
      <c r="AO203">
        <v>90.150762467755612</v>
      </c>
      <c r="AP203">
        <v>96.130077602031932</v>
      </c>
      <c r="AQ203">
        <v>98.30232281907783</v>
      </c>
      <c r="AR203">
        <v>95.740107988897577</v>
      </c>
      <c r="AS203">
        <v>98.782258104103136</v>
      </c>
      <c r="AT203">
        <v>37.81453005509411</v>
      </c>
      <c r="AU203"/>
      <c r="AV203"/>
      <c r="AW203"/>
      <c r="AX203"/>
      <c r="AY203"/>
      <c r="AZ203"/>
      <c r="BA203"/>
      <c r="BB203"/>
      <c r="BC203"/>
      <c r="BD203"/>
      <c r="BE203">
        <v>8954.7724295773005</v>
      </c>
      <c r="BF203">
        <v>8921.2473828952443</v>
      </c>
      <c r="BG203">
        <v>8779.2229983698253</v>
      </c>
      <c r="BH203">
        <v>7996.1137232999163</v>
      </c>
      <c r="BI203">
        <v>5322.6643800595293</v>
      </c>
      <c r="BJ203">
        <v>2839.073330931998</v>
      </c>
      <c r="BK203">
        <v>2632.8739990830481</v>
      </c>
      <c r="BL203">
        <v>2316.1575365858962</v>
      </c>
      <c r="BM203">
        <v>1765.3649731593721</v>
      </c>
      <c r="BN203">
        <v>1518.015477786066</v>
      </c>
      <c r="BO203">
        <v>5828.3798027578041</v>
      </c>
      <c r="BP203">
        <v>5802.7290002048876</v>
      </c>
      <c r="BQ203">
        <v>5782.5147035022383</v>
      </c>
      <c r="BR203">
        <v>5795.1390034914984</v>
      </c>
      <c r="BS203">
        <v>5693.773086699025</v>
      </c>
      <c r="BT203">
        <v>7469.8815544959634</v>
      </c>
      <c r="BU203">
        <v>6526.3311038543106</v>
      </c>
      <c r="BV203">
        <v>10487.379400922629</v>
      </c>
      <c r="BW203">
        <v>6908.2518276633182</v>
      </c>
      <c r="BX203">
        <v>1295.800281109847</v>
      </c>
      <c r="BY203">
        <v>4949.9470762619094</v>
      </c>
      <c r="BZ203">
        <v>2336.4296698938688</v>
      </c>
      <c r="CA203"/>
      <c r="CB203"/>
      <c r="CC203"/>
      <c r="CD203"/>
      <c r="CE203"/>
      <c r="CF203"/>
      <c r="CG203"/>
      <c r="CH203"/>
      <c r="CI203"/>
      <c r="CJ203"/>
    </row>
    <row r="204">
      <c r="A204" t="s">
        <v>684</v>
      </c>
      <c r="B204">
        <v>2019</v>
      </c>
      <c r="C204" t="s">
        <v>690</v>
      </c>
      <c r="D204">
        <v>31</v>
      </c>
      <c r="E204" t="s">
        <v>104</v>
      </c>
      <c r="F204" t="s">
        <v>50</v>
      </c>
      <c r="G204" t="s">
        <v>701</v>
      </c>
      <c r="H204">
        <v>0.0097948136854503001</v>
      </c>
      <c r="I204">
        <v>0</v>
      </c>
      <c r="J204">
        <v>0.015875323375609901</v>
      </c>
      <c r="K204">
        <v>0.036544994006039298</v>
      </c>
      <c r="L204">
        <v>7.3344896301448248</v>
      </c>
      <c r="M204">
        <v>0.058195734255739297</v>
      </c>
      <c r="N204">
        <v>0.099222994261380607</v>
      </c>
      <c r="O204">
        <v>0.91081026318577063</v>
      </c>
      <c r="P204">
        <v>2.7348687828541629</v>
      </c>
      <c r="Q204">
        <v>16.993344605485291</v>
      </c>
      <c r="R204">
        <v>0.0076037503638034</v>
      </c>
      <c r="S204">
        <v>0</v>
      </c>
      <c r="T204">
        <v>0</v>
      </c>
      <c r="U204">
        <v>0</v>
      </c>
      <c r="V204">
        <v>0</v>
      </c>
      <c r="W204" t="s">
        <v>490</v>
      </c>
      <c r="X204" t="s">
        <v>491</v>
      </c>
      <c r="Y204" t="s">
        <v>492</v>
      </c>
      <c r="Z204" t="s">
        <v>493</v>
      </c>
      <c r="AA204" t="s">
        <v>494</v>
      </c>
      <c r="AB204" t="s">
        <v>495</v>
      </c>
      <c r="AC204" t="s">
        <v>496</v>
      </c>
      <c r="AD204" t="s">
        <v>206</v>
      </c>
      <c r="AE204" t="s">
        <v>206</v>
      </c>
      <c r="AF204" t="s">
        <v>206</v>
      </c>
      <c r="AG204" t="s">
        <v>206</v>
      </c>
      <c r="AH204" t="s">
        <v>206</v>
      </c>
      <c r="AI204" t="s">
        <v>206</v>
      </c>
      <c r="AJ204" t="s">
        <v>206</v>
      </c>
      <c r="AK204" t="s">
        <v>206</v>
      </c>
      <c r="AL204" t="s">
        <v>206</v>
      </c>
      <c r="AM204" t="s">
        <v>206</v>
      </c>
      <c r="AN204">
        <v>0.23220744707631591</v>
      </c>
      <c r="AO204">
        <v>0.49515112466677458</v>
      </c>
      <c r="AP204">
        <v>0</v>
      </c>
      <c r="AQ204">
        <v>0</v>
      </c>
      <c r="AR204">
        <v>0.24029983389666709</v>
      </c>
      <c r="AS204">
        <v>0</v>
      </c>
      <c r="AT204">
        <v>9.9582962675019147</v>
      </c>
      <c r="AU204"/>
      <c r="AV204"/>
      <c r="AW204"/>
      <c r="AX204"/>
      <c r="AY204"/>
      <c r="AZ204"/>
      <c r="BA204"/>
      <c r="BB204"/>
      <c r="BC204"/>
      <c r="BD204"/>
      <c r="BE204">
        <v>0.89010566967459992</v>
      </c>
      <c r="BF204">
        <v>0</v>
      </c>
      <c r="BG204">
        <v>1.442834137192424</v>
      </c>
      <c r="BH204">
        <v>3.3210744869196001</v>
      </c>
      <c r="BI204">
        <v>666.65554406352783</v>
      </c>
      <c r="BJ204">
        <v>1.8867831024824</v>
      </c>
      <c r="BK204">
        <v>3.210087245597105</v>
      </c>
      <c r="BL204">
        <v>29.318498947490639</v>
      </c>
      <c r="BM204">
        <v>88.352585486000834</v>
      </c>
      <c r="BN204">
        <v>549.09544687135917</v>
      </c>
      <c r="BO204">
        <v>0.4461567043846234</v>
      </c>
      <c r="BP204">
        <v>0</v>
      </c>
      <c r="BQ204">
        <v>0</v>
      </c>
      <c r="BR204">
        <v>0</v>
      </c>
      <c r="BS204">
        <v>0</v>
      </c>
      <c r="BT204">
        <v>17.922618479215629</v>
      </c>
      <c r="BU204">
        <v>35.845733275711758</v>
      </c>
      <c r="BV204">
        <v>0</v>
      </c>
      <c r="BW204">
        <v>0</v>
      </c>
      <c r="BX204">
        <v>3.2523526331311419</v>
      </c>
      <c r="BY204">
        <v>0</v>
      </c>
      <c r="BZ204">
        <v>615.28885396925614</v>
      </c>
      <c r="CA204"/>
      <c r="CB204"/>
      <c r="CC204"/>
      <c r="CD204"/>
      <c r="CE204"/>
      <c r="CF204"/>
      <c r="CG204"/>
      <c r="CH204"/>
      <c r="CI204"/>
      <c r="CJ204"/>
    </row>
    <row r="205">
      <c r="A205" t="s">
        <v>684</v>
      </c>
      <c r="B205">
        <v>2019</v>
      </c>
      <c r="C205" t="s">
        <v>690</v>
      </c>
      <c r="D205">
        <v>32</v>
      </c>
      <c r="E205" t="s">
        <v>104</v>
      </c>
      <c r="F205" t="s">
        <v>49</v>
      </c>
      <c r="G205" t="s">
        <v>206</v>
      </c>
      <c r="H205">
        <v>99.990205186314554</v>
      </c>
      <c r="I205">
        <v>100</v>
      </c>
      <c r="J205">
        <v>99.984124676624404</v>
      </c>
      <c r="K205">
        <v>99.963455005993964</v>
      </c>
      <c r="L205">
        <v>92.665510369855198</v>
      </c>
      <c r="M205">
        <v>99.941804265744253</v>
      </c>
      <c r="N205">
        <v>99.900777005738618</v>
      </c>
      <c r="O205">
        <v>99.08918973681422</v>
      </c>
      <c r="P205">
        <v>97.265131217145836</v>
      </c>
      <c r="Q205">
        <v>83.006655394514667</v>
      </c>
      <c r="R205">
        <v>99.992396249636201</v>
      </c>
      <c r="S205">
        <v>100</v>
      </c>
      <c r="T205">
        <v>100</v>
      </c>
      <c r="U205">
        <v>100</v>
      </c>
      <c r="V205">
        <v>100</v>
      </c>
      <c r="W205" t="s">
        <v>490</v>
      </c>
      <c r="X205" t="s">
        <v>491</v>
      </c>
      <c r="Y205" t="s">
        <v>492</v>
      </c>
      <c r="Z205" t="s">
        <v>493</v>
      </c>
      <c r="AA205" t="s">
        <v>494</v>
      </c>
      <c r="AB205" t="s">
        <v>495</v>
      </c>
      <c r="AC205" t="s">
        <v>496</v>
      </c>
      <c r="AD205" t="s">
        <v>206</v>
      </c>
      <c r="AE205" t="s">
        <v>206</v>
      </c>
      <c r="AF205" t="s">
        <v>206</v>
      </c>
      <c r="AG205" t="s">
        <v>206</v>
      </c>
      <c r="AH205" t="s">
        <v>206</v>
      </c>
      <c r="AI205" t="s">
        <v>206</v>
      </c>
      <c r="AJ205" t="s">
        <v>206</v>
      </c>
      <c r="AK205" t="s">
        <v>206</v>
      </c>
      <c r="AL205" t="s">
        <v>206</v>
      </c>
      <c r="AM205" t="s">
        <v>206</v>
      </c>
      <c r="AN205">
        <v>99.76779255292368</v>
      </c>
      <c r="AO205">
        <v>99.504848875333224</v>
      </c>
      <c r="AP205">
        <v>100</v>
      </c>
      <c r="AQ205">
        <v>100</v>
      </c>
      <c r="AR205">
        <v>99.759700166103343</v>
      </c>
      <c r="AS205">
        <v>100</v>
      </c>
      <c r="AT205">
        <v>90.041703732498092</v>
      </c>
      <c r="AU205"/>
      <c r="AV205"/>
      <c r="AW205"/>
      <c r="AX205"/>
      <c r="AY205"/>
      <c r="AZ205"/>
      <c r="BA205"/>
      <c r="BB205"/>
      <c r="BC205"/>
      <c r="BD205"/>
      <c r="BE205">
        <v>9086.6300683670033</v>
      </c>
      <c r="BF205">
        <v>9084.9151472883896</v>
      </c>
      <c r="BG205">
        <v>9087.0910058041627</v>
      </c>
      <c r="BH205">
        <v>9084.3106990215638</v>
      </c>
      <c r="BI205">
        <v>8422.6686990789967</v>
      </c>
      <c r="BJ205">
        <v>3240.2462127473359</v>
      </c>
      <c r="BK205">
        <v>3232.0150432728942</v>
      </c>
      <c r="BL205">
        <v>3189.6284247446488</v>
      </c>
      <c r="BM205">
        <v>3142.2442914067301</v>
      </c>
      <c r="BN205">
        <v>2682.142779734816</v>
      </c>
      <c r="BO205">
        <v>5867.1413236590906</v>
      </c>
      <c r="BP205">
        <v>5845.2709821476255</v>
      </c>
      <c r="BQ205">
        <v>5854.9433066379797</v>
      </c>
      <c r="BR205">
        <v>5856.0043116395291</v>
      </c>
      <c r="BS205">
        <v>5855.978943569462</v>
      </c>
      <c r="BT205">
        <v>7700.4424489965413</v>
      </c>
      <c r="BU205">
        <v>7203.5063533897728</v>
      </c>
      <c r="BV205">
        <v>10909.571345962329</v>
      </c>
      <c r="BW205">
        <v>7027.5570602514927</v>
      </c>
      <c r="BX205">
        <v>1350.203694502427</v>
      </c>
      <c r="BY205">
        <v>5010.9677296962927</v>
      </c>
      <c r="BZ205">
        <v>5563.3669867612616</v>
      </c>
      <c r="CA205"/>
      <c r="CB205"/>
      <c r="CC205"/>
      <c r="CD205"/>
      <c r="CE205"/>
      <c r="CF205"/>
      <c r="CG205"/>
      <c r="CH205"/>
      <c r="CI205"/>
      <c r="CJ205"/>
    </row>
    <row r="206">
      <c r="A206" t="s">
        <v>684</v>
      </c>
      <c r="B206">
        <v>2019</v>
      </c>
      <c r="C206" t="s">
        <v>690</v>
      </c>
      <c r="D206">
        <v>33</v>
      </c>
      <c r="E206" t="s">
        <v>105</v>
      </c>
      <c r="F206" t="s">
        <v>50</v>
      </c>
      <c r="G206" t="s">
        <v>206</v>
      </c>
      <c r="H206">
        <v>0.0097948136854503001</v>
      </c>
      <c r="I206">
        <v>0</v>
      </c>
      <c r="J206">
        <v>0.015875323375609901</v>
      </c>
      <c r="K206">
        <v>0</v>
      </c>
      <c r="L206">
        <v>2.739308848303359</v>
      </c>
      <c r="M206">
        <v>0.058195734255739297</v>
      </c>
      <c r="N206">
        <v>0</v>
      </c>
      <c r="O206">
        <v>0</v>
      </c>
      <c r="P206">
        <v>1.496914908845415</v>
      </c>
      <c r="Q206">
        <v>6.2089317740958991</v>
      </c>
      <c r="R206">
        <v>0.0076037503638034</v>
      </c>
      <c r="S206">
        <v>0</v>
      </c>
      <c r="T206">
        <v>0</v>
      </c>
      <c r="U206">
        <v>0</v>
      </c>
      <c r="V206">
        <v>0</v>
      </c>
      <c r="W206" t="s">
        <v>490</v>
      </c>
      <c r="X206" t="s">
        <v>491</v>
      </c>
      <c r="Y206" t="s">
        <v>492</v>
      </c>
      <c r="Z206" t="s">
        <v>493</v>
      </c>
      <c r="AA206" t="s">
        <v>494</v>
      </c>
      <c r="AB206" t="s">
        <v>495</v>
      </c>
      <c r="AC206" t="s">
        <v>496</v>
      </c>
      <c r="AD206" t="s">
        <v>206</v>
      </c>
      <c r="AE206" t="s">
        <v>206</v>
      </c>
      <c r="AF206" t="s">
        <v>206</v>
      </c>
      <c r="AG206" t="s">
        <v>206</v>
      </c>
      <c r="AH206" t="s">
        <v>206</v>
      </c>
      <c r="AI206" t="s">
        <v>206</v>
      </c>
      <c r="AJ206" t="s">
        <v>206</v>
      </c>
      <c r="AK206" t="s">
        <v>206</v>
      </c>
      <c r="AL206" t="s">
        <v>206</v>
      </c>
      <c r="AM206" t="s">
        <v>206</v>
      </c>
      <c r="AN206">
        <v>0.075915837603655695</v>
      </c>
      <c r="AO206">
        <v>0.094804445390744202</v>
      </c>
      <c r="AP206">
        <v>0</v>
      </c>
      <c r="AQ206">
        <v>0</v>
      </c>
      <c r="AR206">
        <v>0.23209954977533301</v>
      </c>
      <c r="AS206">
        <v>0</v>
      </c>
      <c r="AT206">
        <v>3.810756815752288</v>
      </c>
      <c r="AU206"/>
      <c r="AV206"/>
      <c r="AW206"/>
      <c r="AX206"/>
      <c r="AY206"/>
      <c r="AZ206"/>
      <c r="BA206"/>
      <c r="BB206"/>
      <c r="BC206"/>
      <c r="BD206"/>
      <c r="BE206">
        <v>0.89010566967459992</v>
      </c>
      <c r="BF206">
        <v>0</v>
      </c>
      <c r="BG206">
        <v>1.442834137192424</v>
      </c>
      <c r="BH206">
        <v>0</v>
      </c>
      <c r="BI206">
        <v>248.9846632433854</v>
      </c>
      <c r="BJ206">
        <v>1.8867831024824</v>
      </c>
      <c r="BK206">
        <v>0</v>
      </c>
      <c r="BL206">
        <v>0</v>
      </c>
      <c r="BM206">
        <v>48.359286294901644</v>
      </c>
      <c r="BN206">
        <v>200.62537694848379</v>
      </c>
      <c r="BO206">
        <v>0.4461567043846234</v>
      </c>
      <c r="BP206">
        <v>0</v>
      </c>
      <c r="BQ206">
        <v>0</v>
      </c>
      <c r="BR206">
        <v>0</v>
      </c>
      <c r="BS206">
        <v>0</v>
      </c>
      <c r="BT206">
        <v>5.8594614902821851</v>
      </c>
      <c r="BU206">
        <v>6.8632275956464808</v>
      </c>
      <c r="BV206">
        <v>0</v>
      </c>
      <c r="BW206">
        <v>0</v>
      </c>
      <c r="BX206">
        <v>3.1413653918086482</v>
      </c>
      <c r="BY206">
        <v>0</v>
      </c>
      <c r="BZ206">
        <v>235.4535485725151</v>
      </c>
      <c r="CA206"/>
      <c r="CB206"/>
      <c r="CC206"/>
      <c r="CD206"/>
      <c r="CE206"/>
      <c r="CF206"/>
      <c r="CG206"/>
      <c r="CH206"/>
      <c r="CI206"/>
      <c r="CJ206"/>
    </row>
    <row r="207">
      <c r="A207" t="s">
        <v>684</v>
      </c>
      <c r="B207">
        <v>2019</v>
      </c>
      <c r="C207" t="s">
        <v>690</v>
      </c>
      <c r="D207">
        <v>34</v>
      </c>
      <c r="E207" t="s">
        <v>105</v>
      </c>
      <c r="F207" t="s">
        <v>49</v>
      </c>
      <c r="G207" t="s">
        <v>206</v>
      </c>
      <c r="H207">
        <v>99.990205186314554</v>
      </c>
      <c r="I207">
        <v>100</v>
      </c>
      <c r="J207">
        <v>99.984124676624404</v>
      </c>
      <c r="K207">
        <v>100</v>
      </c>
      <c r="L207">
        <v>97.260691151696605</v>
      </c>
      <c r="M207">
        <v>99.941804265744253</v>
      </c>
      <c r="N207">
        <v>100</v>
      </c>
      <c r="O207">
        <v>100</v>
      </c>
      <c r="P207">
        <v>98.503085091154603</v>
      </c>
      <c r="Q207">
        <v>93.791068225904084</v>
      </c>
      <c r="R207">
        <v>99.992396249636201</v>
      </c>
      <c r="S207">
        <v>100</v>
      </c>
      <c r="T207">
        <v>100</v>
      </c>
      <c r="U207">
        <v>100</v>
      </c>
      <c r="V207">
        <v>100</v>
      </c>
      <c r="W207" t="s">
        <v>490</v>
      </c>
      <c r="X207" t="s">
        <v>491</v>
      </c>
      <c r="Y207" t="s">
        <v>492</v>
      </c>
      <c r="Z207" t="s">
        <v>493</v>
      </c>
      <c r="AA207" t="s">
        <v>494</v>
      </c>
      <c r="AB207" t="s">
        <v>495</v>
      </c>
      <c r="AC207" t="s">
        <v>496</v>
      </c>
      <c r="AD207" t="s">
        <v>206</v>
      </c>
      <c r="AE207" t="s">
        <v>206</v>
      </c>
      <c r="AF207" t="s">
        <v>206</v>
      </c>
      <c r="AG207" t="s">
        <v>206</v>
      </c>
      <c r="AH207" t="s">
        <v>206</v>
      </c>
      <c r="AI207" t="s">
        <v>206</v>
      </c>
      <c r="AJ207" t="s">
        <v>206</v>
      </c>
      <c r="AK207" t="s">
        <v>206</v>
      </c>
      <c r="AL207" t="s">
        <v>206</v>
      </c>
      <c r="AM207" t="s">
        <v>206</v>
      </c>
      <c r="AN207">
        <v>99.924084162396341</v>
      </c>
      <c r="AO207">
        <v>99.90519555460925</v>
      </c>
      <c r="AP207">
        <v>100</v>
      </c>
      <c r="AQ207">
        <v>100</v>
      </c>
      <c r="AR207">
        <v>99.767900450224673</v>
      </c>
      <c r="AS207">
        <v>100</v>
      </c>
      <c r="AT207">
        <v>96.189243184247715</v>
      </c>
      <c r="AU207"/>
      <c r="AV207"/>
      <c r="AW207"/>
      <c r="AX207"/>
      <c r="AY207"/>
      <c r="AZ207"/>
      <c r="BA207"/>
      <c r="BB207"/>
      <c r="BC207"/>
      <c r="BD207"/>
      <c r="BE207">
        <v>9086.6300683670033</v>
      </c>
      <c r="BF207">
        <v>9084.9151472883896</v>
      </c>
      <c r="BG207">
        <v>9087.0910058041627</v>
      </c>
      <c r="BH207">
        <v>9087.6317735084831</v>
      </c>
      <c r="BI207">
        <v>8840.3395798991332</v>
      </c>
      <c r="BJ207">
        <v>3240.2462127473359</v>
      </c>
      <c r="BK207">
        <v>3235.2251305184909</v>
      </c>
      <c r="BL207">
        <v>3218.94692369214</v>
      </c>
      <c r="BM207">
        <v>3182.2375905978301</v>
      </c>
      <c r="BN207">
        <v>3030.612849657693</v>
      </c>
      <c r="BO207">
        <v>5867.1413236590906</v>
      </c>
      <c r="BP207">
        <v>5845.2709821476255</v>
      </c>
      <c r="BQ207">
        <v>5854.9433066379797</v>
      </c>
      <c r="BR207">
        <v>5856.0043116395291</v>
      </c>
      <c r="BS207">
        <v>5855.978943569462</v>
      </c>
      <c r="BT207">
        <v>7712.5056059854751</v>
      </c>
      <c r="BU207">
        <v>7232.4888590698374</v>
      </c>
      <c r="BV207">
        <v>10909.571345962329</v>
      </c>
      <c r="BW207">
        <v>7027.5570602514927</v>
      </c>
      <c r="BX207">
        <v>1350.3146817437489</v>
      </c>
      <c r="BY207">
        <v>5010.9677296962927</v>
      </c>
      <c r="BZ207">
        <v>5943.2022921580028</v>
      </c>
      <c r="CA207"/>
      <c r="CB207"/>
      <c r="CC207"/>
      <c r="CD207"/>
      <c r="CE207"/>
      <c r="CF207"/>
      <c r="CG207"/>
      <c r="CH207"/>
      <c r="CI207"/>
      <c r="CJ207"/>
    </row>
    <row r="208">
      <c r="A208" t="s">
        <v>684</v>
      </c>
      <c r="B208">
        <v>2019</v>
      </c>
      <c r="C208" t="s">
        <v>690</v>
      </c>
      <c r="D208">
        <v>35</v>
      </c>
      <c r="E208" t="s">
        <v>56</v>
      </c>
      <c r="F208" t="s">
        <v>50</v>
      </c>
      <c r="G208" t="s">
        <v>206</v>
      </c>
      <c r="H208">
        <v>5.037389184201821</v>
      </c>
      <c r="I208">
        <v>4.5921040377321409</v>
      </c>
      <c r="J208">
        <v>7.4684365871739367</v>
      </c>
      <c r="K208">
        <v>9.1097099229990945</v>
      </c>
      <c r="L208">
        <v>20.617138073942819</v>
      </c>
      <c r="M208">
        <v>8.6446865524620637</v>
      </c>
      <c r="N208">
        <v>10.037934125202799</v>
      </c>
      <c r="O208">
        <v>13.959467000754961</v>
      </c>
      <c r="P208">
        <v>15.381227806128811</v>
      </c>
      <c r="Q208">
        <v>32.084540227741982</v>
      </c>
      <c r="R208">
        <v>4.7497237294587942</v>
      </c>
      <c r="S208">
        <v>4.9223408505962736</v>
      </c>
      <c r="T208">
        <v>4.2119925501687767</v>
      </c>
      <c r="U208">
        <v>7.2377822144829764</v>
      </c>
      <c r="V208">
        <v>7.3544171925397608</v>
      </c>
      <c r="W208" t="s">
        <v>490</v>
      </c>
      <c r="X208" t="s">
        <v>491</v>
      </c>
      <c r="Y208" t="s">
        <v>492</v>
      </c>
      <c r="Z208" t="s">
        <v>493</v>
      </c>
      <c r="AA208" t="s">
        <v>494</v>
      </c>
      <c r="AB208" t="s">
        <v>495</v>
      </c>
      <c r="AC208" t="s">
        <v>496</v>
      </c>
      <c r="AD208" t="s">
        <v>206</v>
      </c>
      <c r="AE208" t="s">
        <v>206</v>
      </c>
      <c r="AF208" t="s">
        <v>206</v>
      </c>
      <c r="AG208" t="s">
        <v>206</v>
      </c>
      <c r="AH208" t="s">
        <v>206</v>
      </c>
      <c r="AI208" t="s">
        <v>206</v>
      </c>
      <c r="AJ208" t="s">
        <v>206</v>
      </c>
      <c r="AK208" t="s">
        <v>206</v>
      </c>
      <c r="AL208" t="s">
        <v>206</v>
      </c>
      <c r="AM208" t="s">
        <v>206</v>
      </c>
      <c r="AN208">
        <v>10.24837480280579</v>
      </c>
      <c r="AO208">
        <v>4.7186371989799456</v>
      </c>
      <c r="AP208">
        <v>6.8059481816961211</v>
      </c>
      <c r="AQ208">
        <v>5.5655457140492572</v>
      </c>
      <c r="AR208">
        <v>9.4530782839233005</v>
      </c>
      <c r="AS208">
        <v>10.21877398752731</v>
      </c>
      <c r="AT208">
        <v>21.838393598014481</v>
      </c>
      <c r="AU208"/>
      <c r="AV208"/>
      <c r="AW208"/>
      <c r="AX208"/>
      <c r="AY208"/>
      <c r="AZ208"/>
      <c r="BA208"/>
      <c r="BB208"/>
      <c r="BC208"/>
      <c r="BD208"/>
      <c r="BE208">
        <v>457.77375835908208</v>
      </c>
      <c r="BF208">
        <v>417.18875530316899</v>
      </c>
      <c r="BG208">
        <v>678.77138653986435</v>
      </c>
      <c r="BH208">
        <v>827.85689343692081</v>
      </c>
      <c r="BI208">
        <v>1873.958529197052</v>
      </c>
      <c r="BJ208">
        <v>280.27223510516473</v>
      </c>
      <c r="BK208">
        <v>324.74976740345238</v>
      </c>
      <c r="BL208">
        <v>449.34783358462113</v>
      </c>
      <c r="BM208">
        <v>496.90546513255379</v>
      </c>
      <c r="BN208">
        <v>1036.727928669635</v>
      </c>
      <c r="BO208">
        <v>278.69419490157742</v>
      </c>
      <c r="BP208">
        <v>287.72416138230261</v>
      </c>
      <c r="BQ208">
        <v>246.60977589219721</v>
      </c>
      <c r="BR208">
        <v>423.84483854720207</v>
      </c>
      <c r="BS208">
        <v>430.67312221738081</v>
      </c>
      <c r="BT208">
        <v>791.00698076374931</v>
      </c>
      <c r="BU208">
        <v>341.59876052652851</v>
      </c>
      <c r="BV208">
        <v>742.49977265136442</v>
      </c>
      <c r="BW208">
        <v>391.12190076919302</v>
      </c>
      <c r="BX208">
        <v>127.9432596742181</v>
      </c>
      <c r="BY208">
        <v>512.05946688559254</v>
      </c>
      <c r="BZ208">
        <v>1349.3191815654411</v>
      </c>
      <c r="CA208"/>
      <c r="CB208"/>
      <c r="CC208"/>
      <c r="CD208"/>
      <c r="CE208"/>
      <c r="CF208"/>
      <c r="CG208"/>
      <c r="CH208"/>
      <c r="CI208"/>
      <c r="CJ208"/>
    </row>
    <row r="209">
      <c r="A209" t="s">
        <v>684</v>
      </c>
      <c r="B209">
        <v>2019</v>
      </c>
      <c r="C209" t="s">
        <v>690</v>
      </c>
      <c r="D209">
        <v>36</v>
      </c>
      <c r="E209" t="s">
        <v>56</v>
      </c>
      <c r="F209" t="s">
        <v>49</v>
      </c>
      <c r="G209" t="s">
        <v>206</v>
      </c>
      <c r="H209">
        <v>94.962610815798257</v>
      </c>
      <c r="I209">
        <v>95.40789596226773</v>
      </c>
      <c r="J209">
        <v>92.531563412825932</v>
      </c>
      <c r="K209">
        <v>90.890290077000856</v>
      </c>
      <c r="L209">
        <v>79.382861926057174</v>
      </c>
      <c r="M209">
        <v>91.355313447537924</v>
      </c>
      <c r="N209">
        <v>89.962065874797275</v>
      </c>
      <c r="O209">
        <v>86.040532999245002</v>
      </c>
      <c r="P209">
        <v>84.618772193871123</v>
      </c>
      <c r="Q209">
        <v>67.915459772257918</v>
      </c>
      <c r="R209">
        <v>95.250276270541235</v>
      </c>
      <c r="S209">
        <v>95.077659149403786</v>
      </c>
      <c r="T209">
        <v>95.788007449831198</v>
      </c>
      <c r="U209">
        <v>92.762217785517095</v>
      </c>
      <c r="V209">
        <v>92.645582807460258</v>
      </c>
      <c r="W209" t="s">
        <v>490</v>
      </c>
      <c r="X209" t="s">
        <v>491</v>
      </c>
      <c r="Y209" t="s">
        <v>492</v>
      </c>
      <c r="Z209" t="s">
        <v>493</v>
      </c>
      <c r="AA209" t="s">
        <v>494</v>
      </c>
      <c r="AB209" t="s">
        <v>495</v>
      </c>
      <c r="AC209" t="s">
        <v>496</v>
      </c>
      <c r="AD209" t="s">
        <v>206</v>
      </c>
      <c r="AE209" t="s">
        <v>206</v>
      </c>
      <c r="AF209" t="s">
        <v>206</v>
      </c>
      <c r="AG209" t="s">
        <v>206</v>
      </c>
      <c r="AH209" t="s">
        <v>206</v>
      </c>
      <c r="AI209" t="s">
        <v>206</v>
      </c>
      <c r="AJ209" t="s">
        <v>206</v>
      </c>
      <c r="AK209" t="s">
        <v>206</v>
      </c>
      <c r="AL209" t="s">
        <v>206</v>
      </c>
      <c r="AM209" t="s">
        <v>206</v>
      </c>
      <c r="AN209">
        <v>89.751625197194144</v>
      </c>
      <c r="AO209">
        <v>95.28136280102008</v>
      </c>
      <c r="AP209">
        <v>93.194051818303919</v>
      </c>
      <c r="AQ209">
        <v>94.434454285950792</v>
      </c>
      <c r="AR209">
        <v>90.546921716076696</v>
      </c>
      <c r="AS209">
        <v>89.781226012472743</v>
      </c>
      <c r="AT209">
        <v>78.161606401985438</v>
      </c>
      <c r="AU209"/>
      <c r="AV209"/>
      <c r="AW209"/>
      <c r="AX209"/>
      <c r="AY209"/>
      <c r="AZ209"/>
      <c r="BA209"/>
      <c r="BB209"/>
      <c r="BC209"/>
      <c r="BD209"/>
      <c r="BE209">
        <v>8629.7464156776023</v>
      </c>
      <c r="BF209">
        <v>8667.7263919852085</v>
      </c>
      <c r="BG209">
        <v>8409.7624534014776</v>
      </c>
      <c r="BH209">
        <v>8259.7748800715581</v>
      </c>
      <c r="BI209">
        <v>7215.365713945469</v>
      </c>
      <c r="BJ209">
        <v>2961.8607607446538</v>
      </c>
      <c r="BK209">
        <v>2910.475363115042</v>
      </c>
      <c r="BL209">
        <v>2769.599090107517</v>
      </c>
      <c r="BM209">
        <v>2733.691411760175</v>
      </c>
      <c r="BN209">
        <v>2194.5102979365379</v>
      </c>
      <c r="BO209">
        <v>5588.8932854618997</v>
      </c>
      <c r="BP209">
        <v>5557.5468207653266</v>
      </c>
      <c r="BQ209">
        <v>5608.333530745781</v>
      </c>
      <c r="BR209">
        <v>5432.1594730923316</v>
      </c>
      <c r="BS209">
        <v>5425.3058213520826</v>
      </c>
      <c r="BT209">
        <v>6927.3580867120027</v>
      </c>
      <c r="BU209">
        <v>6897.7533261389581</v>
      </c>
      <c r="BV209">
        <v>10167.07157331097</v>
      </c>
      <c r="BW209">
        <v>6636.4351594823029</v>
      </c>
      <c r="BX209">
        <v>1225.512787461339</v>
      </c>
      <c r="BY209">
        <v>4498.9082628107026</v>
      </c>
      <c r="BZ209">
        <v>4829.3366591650711</v>
      </c>
      <c r="CA209"/>
      <c r="CB209"/>
      <c r="CC209"/>
      <c r="CD209"/>
      <c r="CE209"/>
      <c r="CF209"/>
      <c r="CG209"/>
      <c r="CH209"/>
      <c r="CI209"/>
      <c r="CJ209"/>
    </row>
    <row r="210">
      <c r="A210" t="s">
        <v>684</v>
      </c>
      <c r="B210">
        <v>2019</v>
      </c>
      <c r="C210" t="s">
        <v>690</v>
      </c>
      <c r="D210">
        <v>37</v>
      </c>
      <c r="E210" t="s">
        <v>126</v>
      </c>
      <c r="F210" t="s">
        <v>50</v>
      </c>
      <c r="G210" t="s">
        <v>702</v>
      </c>
      <c r="H210">
        <v>5.1954970123561326</v>
      </c>
      <c r="I210">
        <v>4.6716182272342479</v>
      </c>
      <c r="J210">
        <v>6.1276089376560492</v>
      </c>
      <c r="K210">
        <v>7.2985839100264291</v>
      </c>
      <c r="L210">
        <v>19.992957676199559</v>
      </c>
      <c r="M210">
        <v>6.8431557461237764</v>
      </c>
      <c r="N210">
        <v>8.812311844188315</v>
      </c>
      <c r="O210">
        <v>12.22757023640278</v>
      </c>
      <c r="P210">
        <v>12.91546986440245</v>
      </c>
      <c r="Q210">
        <v>30.8777405628766</v>
      </c>
      <c r="R210">
        <v>5.2925176149980064</v>
      </c>
      <c r="S210">
        <v>4.3106560668976606</v>
      </c>
      <c r="T210">
        <v>4.5759233404614763</v>
      </c>
      <c r="U210">
        <v>5.9884650682639871</v>
      </c>
      <c r="V210">
        <v>5.3187746704200469</v>
      </c>
      <c r="W210" t="s">
        <v>490</v>
      </c>
      <c r="X210" t="s">
        <v>491</v>
      </c>
      <c r="Y210" t="s">
        <v>492</v>
      </c>
      <c r="Z210" t="s">
        <v>493</v>
      </c>
      <c r="AA210" t="s">
        <v>494</v>
      </c>
      <c r="AB210" t="s">
        <v>495</v>
      </c>
      <c r="AC210" t="s">
        <v>496</v>
      </c>
      <c r="AD210" t="s">
        <v>206</v>
      </c>
      <c r="AE210" t="s">
        <v>206</v>
      </c>
      <c r="AF210" t="s">
        <v>206</v>
      </c>
      <c r="AG210" t="s">
        <v>206</v>
      </c>
      <c r="AH210" t="s">
        <v>206</v>
      </c>
      <c r="AI210" t="s">
        <v>206</v>
      </c>
      <c r="AJ210" t="s">
        <v>206</v>
      </c>
      <c r="AK210" t="s">
        <v>206</v>
      </c>
      <c r="AL210" t="s">
        <v>206</v>
      </c>
      <c r="AM210" t="s">
        <v>206</v>
      </c>
      <c r="AN210">
        <v>11.07747368448482</v>
      </c>
      <c r="AO210">
        <v>4.84664047319652</v>
      </c>
      <c r="AP210">
        <v>4.5444113927330054</v>
      </c>
      <c r="AQ210">
        <v>6.2528101540042238</v>
      </c>
      <c r="AR210">
        <v>9.1452753673827694</v>
      </c>
      <c r="AS210">
        <v>12.75343200418482</v>
      </c>
      <c r="AT210">
        <v>20.761313062461891</v>
      </c>
      <c r="AU210"/>
      <c r="AV210"/>
      <c r="AW210"/>
      <c r="AX210"/>
      <c r="AY210"/>
      <c r="AZ210"/>
      <c r="BA210"/>
      <c r="BB210"/>
      <c r="BC210"/>
      <c r="BD210"/>
      <c r="BE210">
        <v>205.04475492396699</v>
      </c>
      <c r="BF210">
        <v>194.33169152789549</v>
      </c>
      <c r="BG210">
        <v>297.04306891943548</v>
      </c>
      <c r="BH210">
        <v>425.65226026098509</v>
      </c>
      <c r="BI210">
        <v>1572.50660703526</v>
      </c>
      <c r="BJ210">
        <v>164.83570869123099</v>
      </c>
      <c r="BK210">
        <v>212.34663938904669</v>
      </c>
      <c r="BL210">
        <v>326.44151484770219</v>
      </c>
      <c r="BM210">
        <v>374.48578260639403</v>
      </c>
      <c r="BN210">
        <v>939.33581958471802</v>
      </c>
      <c r="BO210">
        <v>125.74269179327889</v>
      </c>
      <c r="BP210">
        <v>104.82388459172179</v>
      </c>
      <c r="BQ210">
        <v>121.9661221806266</v>
      </c>
      <c r="BR210">
        <v>168.52866886535909</v>
      </c>
      <c r="BS210">
        <v>156.07155011746349</v>
      </c>
      <c r="BT210">
        <v>569.40936740783968</v>
      </c>
      <c r="BU210">
        <v>171.7658654778956</v>
      </c>
      <c r="BV210">
        <v>296.54228183248478</v>
      </c>
      <c r="BW210">
        <v>222.45648513402409</v>
      </c>
      <c r="BX210">
        <v>74.136612322616259</v>
      </c>
      <c r="BY210">
        <v>172.37960409004211</v>
      </c>
      <c r="BZ210">
        <v>1187.8881664026389</v>
      </c>
      <c r="CA210"/>
      <c r="CB210"/>
      <c r="CC210"/>
      <c r="CD210"/>
      <c r="CE210"/>
      <c r="CF210"/>
      <c r="CG210"/>
      <c r="CH210"/>
      <c r="CI210"/>
      <c r="CJ210"/>
    </row>
    <row r="211">
      <c r="A211" t="s">
        <v>684</v>
      </c>
      <c r="B211">
        <v>2019</v>
      </c>
      <c r="C211" t="s">
        <v>690</v>
      </c>
      <c r="D211">
        <v>38</v>
      </c>
      <c r="E211" t="s">
        <v>126</v>
      </c>
      <c r="F211" t="s">
        <v>49</v>
      </c>
      <c r="G211" t="s">
        <v>206</v>
      </c>
      <c r="H211">
        <v>94.804502987643914</v>
      </c>
      <c r="I211">
        <v>95.328381772765795</v>
      </c>
      <c r="J211">
        <v>93.872391062343894</v>
      </c>
      <c r="K211">
        <v>92.701416089973662</v>
      </c>
      <c r="L211">
        <v>80.007042323800491</v>
      </c>
      <c r="M211">
        <v>93.15684425387623</v>
      </c>
      <c r="N211">
        <v>91.187688155811657</v>
      </c>
      <c r="O211">
        <v>87.772429763597287</v>
      </c>
      <c r="P211">
        <v>87.084530135597618</v>
      </c>
      <c r="Q211">
        <v>69.12225943712329</v>
      </c>
      <c r="R211">
        <v>94.707482385001995</v>
      </c>
      <c r="S211">
        <v>95.68934393310235</v>
      </c>
      <c r="T211">
        <v>95.424076659538585</v>
      </c>
      <c r="U211">
        <v>94.011534931736009</v>
      </c>
      <c r="V211">
        <v>94.681225329579959</v>
      </c>
      <c r="W211" t="s">
        <v>490</v>
      </c>
      <c r="X211" t="s">
        <v>491</v>
      </c>
      <c r="Y211" t="s">
        <v>492</v>
      </c>
      <c r="Z211" t="s">
        <v>493</v>
      </c>
      <c r="AA211" t="s">
        <v>494</v>
      </c>
      <c r="AB211" t="s">
        <v>495</v>
      </c>
      <c r="AC211" t="s">
        <v>496</v>
      </c>
      <c r="AD211" t="s">
        <v>206</v>
      </c>
      <c r="AE211" t="s">
        <v>206</v>
      </c>
      <c r="AF211" t="s">
        <v>206</v>
      </c>
      <c r="AG211" t="s">
        <v>206</v>
      </c>
      <c r="AH211" t="s">
        <v>206</v>
      </c>
      <c r="AI211" t="s">
        <v>206</v>
      </c>
      <c r="AJ211" t="s">
        <v>206</v>
      </c>
      <c r="AK211" t="s">
        <v>206</v>
      </c>
      <c r="AL211" t="s">
        <v>206</v>
      </c>
      <c r="AM211" t="s">
        <v>206</v>
      </c>
      <c r="AN211">
        <v>88.922526315515299</v>
      </c>
      <c r="AO211">
        <v>95.153359526803442</v>
      </c>
      <c r="AP211">
        <v>95.455588607266989</v>
      </c>
      <c r="AQ211">
        <v>93.74718984599572</v>
      </c>
      <c r="AR211">
        <v>90.85472463261722</v>
      </c>
      <c r="AS211">
        <v>87.246567995815255</v>
      </c>
      <c r="AT211">
        <v>79.238686937538034</v>
      </c>
      <c r="AU211"/>
      <c r="AV211"/>
      <c r="AW211"/>
      <c r="AX211"/>
      <c r="AY211"/>
      <c r="AZ211"/>
      <c r="BA211"/>
      <c r="BB211"/>
      <c r="BC211"/>
      <c r="BD211"/>
      <c r="BE211">
        <v>3741.5411912583072</v>
      </c>
      <c r="BF211">
        <v>3965.505051872824</v>
      </c>
      <c r="BG211">
        <v>4550.5748509189852</v>
      </c>
      <c r="BH211">
        <v>5406.3319370604386</v>
      </c>
      <c r="BI211">
        <v>6292.7959285032284</v>
      </c>
      <c r="BJ211">
        <v>2243.9317489923128</v>
      </c>
      <c r="BK211">
        <v>2197.3120647464448</v>
      </c>
      <c r="BL211">
        <v>2343.275432480486</v>
      </c>
      <c r="BM211">
        <v>2525.0276422868801</v>
      </c>
      <c r="BN211">
        <v>2102.7773741314459</v>
      </c>
      <c r="BO211">
        <v>2250.1150934873522</v>
      </c>
      <c r="BP211">
        <v>2326.9146481268622</v>
      </c>
      <c r="BQ211">
        <v>2543.4221089151879</v>
      </c>
      <c r="BR211">
        <v>2645.692787622394</v>
      </c>
      <c r="BS211">
        <v>2778.2800588244108</v>
      </c>
      <c r="BT211">
        <v>4570.8363567174956</v>
      </c>
      <c r="BU211">
        <v>3372.2532633973742</v>
      </c>
      <c r="BV211">
        <v>6228.8854623785101</v>
      </c>
      <c r="BW211">
        <v>3335.2476455689621</v>
      </c>
      <c r="BX211">
        <v>736.51817219081011</v>
      </c>
      <c r="BY211">
        <v>1179.253462471796</v>
      </c>
      <c r="BZ211">
        <v>4533.7545968888326</v>
      </c>
      <c r="CA211"/>
      <c r="CB211"/>
      <c r="CC211"/>
      <c r="CD211"/>
      <c r="CE211"/>
      <c r="CF211"/>
      <c r="CG211"/>
      <c r="CH211"/>
      <c r="CI211"/>
      <c r="CJ211"/>
    </row>
    <row r="212">
      <c r="A212" t="s">
        <v>684</v>
      </c>
      <c r="B212">
        <v>2019</v>
      </c>
      <c r="C212" t="s">
        <v>690</v>
      </c>
      <c r="D212">
        <v>39</v>
      </c>
      <c r="E212" t="s">
        <v>123</v>
      </c>
      <c r="F212" t="s">
        <v>50</v>
      </c>
      <c r="G212" t="s">
        <v>206</v>
      </c>
      <c r="H212">
        <v>100</v>
      </c>
      <c r="I212">
        <v>0</v>
      </c>
      <c r="J212">
        <v>0</v>
      </c>
      <c r="K212">
        <v>100</v>
      </c>
      <c r="L212">
        <v>30.626436272228499</v>
      </c>
      <c r="M212">
        <v>23.52941176470588</v>
      </c>
      <c r="N212">
        <v>100</v>
      </c>
      <c r="O212">
        <v>17.776859110427839</v>
      </c>
      <c r="P212">
        <v>19.646592991862981</v>
      </c>
      <c r="Q212">
        <v>33.116533609549343</v>
      </c>
      <c r="R212">
        <v>100</v>
      </c>
      <c r="S212">
        <v>0</v>
      </c>
      <c r="T212">
        <v>0</v>
      </c>
      <c r="U212">
        <v>0</v>
      </c>
      <c r="V212">
        <v>0</v>
      </c>
      <c r="W212" t="s">
        <v>490</v>
      </c>
      <c r="X212" t="s">
        <v>491</v>
      </c>
      <c r="Y212" t="s">
        <v>492</v>
      </c>
      <c r="Z212" t="s">
        <v>493</v>
      </c>
      <c r="AA212" t="s">
        <v>494</v>
      </c>
      <c r="AB212" t="s">
        <v>495</v>
      </c>
      <c r="AC212" t="s">
        <v>496</v>
      </c>
      <c r="AD212" t="s">
        <v>206</v>
      </c>
      <c r="AE212" t="s">
        <v>206</v>
      </c>
      <c r="AF212" t="s">
        <v>206</v>
      </c>
      <c r="AG212" t="s">
        <v>206</v>
      </c>
      <c r="AH212" t="s">
        <v>206</v>
      </c>
      <c r="AI212" t="s">
        <v>206</v>
      </c>
      <c r="AJ212" t="s">
        <v>206</v>
      </c>
      <c r="AK212" t="s">
        <v>206</v>
      </c>
      <c r="AL212" t="s">
        <v>206</v>
      </c>
      <c r="AM212" t="s">
        <v>206</v>
      </c>
      <c r="AN212">
        <v>20.7098121085595</v>
      </c>
      <c r="AO212">
        <v>34.186765615337038</v>
      </c>
      <c r="AP212">
        <v>0</v>
      </c>
      <c r="AQ212">
        <v>0</v>
      </c>
      <c r="AR212">
        <v>55.637217118017062</v>
      </c>
      <c r="AS212">
        <v>0</v>
      </c>
      <c r="AT212">
        <v>30.981624117635931</v>
      </c>
      <c r="AU212"/>
      <c r="AV212"/>
      <c r="AW212"/>
      <c r="AX212"/>
      <c r="AY212"/>
      <c r="AZ212"/>
      <c r="BA212"/>
      <c r="BB212"/>
      <c r="BC212"/>
      <c r="BD212"/>
      <c r="BE212">
        <v>0.89010566967459992</v>
      </c>
      <c r="BF212">
        <v>0</v>
      </c>
      <c r="BG212">
        <v>0</v>
      </c>
      <c r="BH212">
        <v>3.3210744869196001</v>
      </c>
      <c r="BI212">
        <v>202.60176389050639</v>
      </c>
      <c r="BJ212">
        <v>0.44394896528997652</v>
      </c>
      <c r="BK212">
        <v>3.210087245597105</v>
      </c>
      <c r="BL212">
        <v>5.2119082511876798</v>
      </c>
      <c r="BM212">
        <v>17.358272868222389</v>
      </c>
      <c r="BN212">
        <v>180.14257001241879</v>
      </c>
      <c r="BO212">
        <v>0.4461567043846234</v>
      </c>
      <c r="BP212">
        <v>0</v>
      </c>
      <c r="BQ212">
        <v>0</v>
      </c>
      <c r="BR212">
        <v>0</v>
      </c>
      <c r="BS212">
        <v>0</v>
      </c>
      <c r="BT212">
        <v>3.7117406119795202</v>
      </c>
      <c r="BU212">
        <v>12.25449681806646</v>
      </c>
      <c r="BV212">
        <v>0</v>
      </c>
      <c r="BW212">
        <v>0</v>
      </c>
      <c r="BX212">
        <v>1.8095184959387181</v>
      </c>
      <c r="BY212">
        <v>0</v>
      </c>
      <c r="BZ212">
        <v>189.03718812111589</v>
      </c>
      <c r="CA212"/>
      <c r="CB212"/>
      <c r="CC212"/>
      <c r="CD212"/>
      <c r="CE212"/>
      <c r="CF212"/>
      <c r="CG212"/>
      <c r="CH212"/>
      <c r="CI212"/>
      <c r="CJ212"/>
    </row>
    <row r="213">
      <c r="A213" t="s">
        <v>684</v>
      </c>
      <c r="B213">
        <v>2019</v>
      </c>
      <c r="C213" t="s">
        <v>690</v>
      </c>
      <c r="D213">
        <v>40</v>
      </c>
      <c r="E213" t="s">
        <v>123</v>
      </c>
      <c r="F213" t="s">
        <v>49</v>
      </c>
      <c r="G213" t="s">
        <v>206</v>
      </c>
      <c r="H213">
        <v>0</v>
      </c>
      <c r="I213">
        <v>0</v>
      </c>
      <c r="J213">
        <v>100</v>
      </c>
      <c r="K213">
        <v>0</v>
      </c>
      <c r="L213">
        <v>69.373563727771511</v>
      </c>
      <c r="M213">
        <v>76.470588235294116</v>
      </c>
      <c r="N213">
        <v>0</v>
      </c>
      <c r="O213">
        <v>82.223140889572164</v>
      </c>
      <c r="P213">
        <v>80.353407008136998</v>
      </c>
      <c r="Q213">
        <v>66.88346639045065</v>
      </c>
      <c r="R213">
        <v>0</v>
      </c>
      <c r="S213">
        <v>0</v>
      </c>
      <c r="T213">
        <v>0</v>
      </c>
      <c r="U213">
        <v>0</v>
      </c>
      <c r="V213">
        <v>0</v>
      </c>
      <c r="W213" t="s">
        <v>490</v>
      </c>
      <c r="X213" t="s">
        <v>491</v>
      </c>
      <c r="Y213" t="s">
        <v>492</v>
      </c>
      <c r="Z213" t="s">
        <v>493</v>
      </c>
      <c r="AA213" t="s">
        <v>494</v>
      </c>
      <c r="AB213" t="s">
        <v>495</v>
      </c>
      <c r="AC213" t="s">
        <v>496</v>
      </c>
      <c r="AD213" t="s">
        <v>206</v>
      </c>
      <c r="AE213" t="s">
        <v>206</v>
      </c>
      <c r="AF213" t="s">
        <v>206</v>
      </c>
      <c r="AG213" t="s">
        <v>206</v>
      </c>
      <c r="AH213" t="s">
        <v>206</v>
      </c>
      <c r="AI213" t="s">
        <v>206</v>
      </c>
      <c r="AJ213" t="s">
        <v>206</v>
      </c>
      <c r="AK213" t="s">
        <v>206</v>
      </c>
      <c r="AL213" t="s">
        <v>206</v>
      </c>
      <c r="AM213" t="s">
        <v>206</v>
      </c>
      <c r="AN213">
        <v>79.29018789144051</v>
      </c>
      <c r="AO213">
        <v>65.813234384662962</v>
      </c>
      <c r="AP213">
        <v>0</v>
      </c>
      <c r="AQ213">
        <v>0</v>
      </c>
      <c r="AR213">
        <v>44.362782881982938</v>
      </c>
      <c r="AS213">
        <v>0</v>
      </c>
      <c r="AT213">
        <v>69.018375882364083</v>
      </c>
      <c r="AU213"/>
      <c r="AV213"/>
      <c r="AW213"/>
      <c r="AX213"/>
      <c r="AY213"/>
      <c r="AZ213"/>
      <c r="BA213"/>
      <c r="BB213"/>
      <c r="BC213"/>
      <c r="BD213"/>
      <c r="BE213">
        <v>0</v>
      </c>
      <c r="BF213">
        <v>0</v>
      </c>
      <c r="BG213">
        <v>1.442834137192424</v>
      </c>
      <c r="BH213">
        <v>0</v>
      </c>
      <c r="BI213">
        <v>458.92399147209869</v>
      </c>
      <c r="BJ213">
        <v>1.442834137192424</v>
      </c>
      <c r="BK213">
        <v>0</v>
      </c>
      <c r="BL213">
        <v>24.106590696302959</v>
      </c>
      <c r="BM213">
        <v>70.994312617778434</v>
      </c>
      <c r="BN213">
        <v>363.82308815801753</v>
      </c>
      <c r="BO213">
        <v>0</v>
      </c>
      <c r="BP213">
        <v>0</v>
      </c>
      <c r="BQ213">
        <v>0</v>
      </c>
      <c r="BR213">
        <v>0</v>
      </c>
      <c r="BS213">
        <v>0</v>
      </c>
      <c r="BT213">
        <v>14.21087786723611</v>
      </c>
      <c r="BU213">
        <v>23.591236457645309</v>
      </c>
      <c r="BV213">
        <v>0</v>
      </c>
      <c r="BW213">
        <v>0</v>
      </c>
      <c r="BX213">
        <v>1.442834137192424</v>
      </c>
      <c r="BY213">
        <v>0</v>
      </c>
      <c r="BZ213">
        <v>421.12187714721739</v>
      </c>
      <c r="CA213"/>
      <c r="CB213"/>
      <c r="CC213"/>
      <c r="CD213"/>
      <c r="CE213"/>
      <c r="CF213"/>
      <c r="CG213"/>
      <c r="CH213"/>
      <c r="CI213"/>
      <c r="CJ213"/>
    </row>
    <row r="214">
      <c r="A214" t="s">
        <v>684</v>
      </c>
      <c r="B214">
        <v>2019</v>
      </c>
      <c r="C214" t="s">
        <v>690</v>
      </c>
      <c r="D214">
        <v>41</v>
      </c>
      <c r="E214" t="s">
        <v>57</v>
      </c>
      <c r="F214" t="s">
        <v>50</v>
      </c>
      <c r="G214" t="s">
        <v>206</v>
      </c>
      <c r="H214">
        <v>42.638729288956277</v>
      </c>
      <c r="I214">
        <v>40.77657763448876</v>
      </c>
      <c r="J214">
        <v>38.148786628120092</v>
      </c>
      <c r="K214">
        <v>33.19661122522681</v>
      </c>
      <c r="L214">
        <v>37.782397317378063</v>
      </c>
      <c r="M214">
        <v>30.245914583238211</v>
      </c>
      <c r="N214">
        <v>27.96543169101497</v>
      </c>
      <c r="O214">
        <v>34.926074871591538</v>
      </c>
      <c r="P214">
        <v>44.327059590802797</v>
      </c>
      <c r="Q214">
        <v>31.635365221877951</v>
      </c>
      <c r="R214">
        <v>44.22397669873714</v>
      </c>
      <c r="S214">
        <v>43.025626201512338</v>
      </c>
      <c r="T214">
        <v>41.083092625512798</v>
      </c>
      <c r="U214">
        <v>40.061814377867869</v>
      </c>
      <c r="V214">
        <v>36.957671772841238</v>
      </c>
      <c r="W214" t="s">
        <v>490</v>
      </c>
      <c r="X214" t="s">
        <v>491</v>
      </c>
      <c r="Y214" t="s">
        <v>492</v>
      </c>
      <c r="Z214" t="s">
        <v>493</v>
      </c>
      <c r="AA214" t="s">
        <v>494</v>
      </c>
      <c r="AB214" t="s">
        <v>495</v>
      </c>
      <c r="AC214" t="s">
        <v>496</v>
      </c>
      <c r="AD214" t="s">
        <v>206</v>
      </c>
      <c r="AE214" t="s">
        <v>206</v>
      </c>
      <c r="AF214" t="s">
        <v>206</v>
      </c>
      <c r="AG214" t="s">
        <v>206</v>
      </c>
      <c r="AH214" t="s">
        <v>206</v>
      </c>
      <c r="AI214" t="s">
        <v>206</v>
      </c>
      <c r="AJ214" t="s">
        <v>206</v>
      </c>
      <c r="AK214" t="s">
        <v>206</v>
      </c>
      <c r="AL214" t="s">
        <v>206</v>
      </c>
      <c r="AM214" t="s">
        <v>206</v>
      </c>
      <c r="AN214">
        <v>34.227343257560513</v>
      </c>
      <c r="AO214">
        <v>38.977233006170827</v>
      </c>
      <c r="AP214">
        <v>48.384702386200608</v>
      </c>
      <c r="AQ214">
        <v>35.192229069869811</v>
      </c>
      <c r="AR214">
        <v>27.553063996585209</v>
      </c>
      <c r="AS214">
        <v>37.590334738709529</v>
      </c>
      <c r="AT214">
        <v>32.638594968898829</v>
      </c>
      <c r="AU214"/>
      <c r="AV214"/>
      <c r="AW214"/>
      <c r="AX214"/>
      <c r="AY214"/>
      <c r="AZ214"/>
      <c r="BA214"/>
      <c r="BB214"/>
      <c r="BC214"/>
      <c r="BD214"/>
      <c r="BE214">
        <v>3828.4467594209232</v>
      </c>
      <c r="BF214">
        <v>3649.380642319908</v>
      </c>
      <c r="BG214">
        <v>3394.6594782014822</v>
      </c>
      <c r="BH214">
        <v>2932.5172065235538</v>
      </c>
      <c r="BI214">
        <v>3241.0406593744401</v>
      </c>
      <c r="BJ214">
        <v>942.74041123665961</v>
      </c>
      <c r="BK214">
        <v>864.78897453864931</v>
      </c>
      <c r="BL214">
        <v>1073.1978910835451</v>
      </c>
      <c r="BM214">
        <v>1321.09441649462</v>
      </c>
      <c r="BN214">
        <v>973.26518824532843</v>
      </c>
      <c r="BO214">
        <v>2588.7062158097679</v>
      </c>
      <c r="BP214">
        <v>2460.4554803144479</v>
      </c>
      <c r="BQ214">
        <v>2381.7083449967531</v>
      </c>
      <c r="BR214">
        <v>2305.8426459581392</v>
      </c>
      <c r="BS214">
        <v>2134.2451771623869</v>
      </c>
      <c r="BT214">
        <v>2592.6378400826752</v>
      </c>
      <c r="BU214">
        <v>2733.429796073493</v>
      </c>
      <c r="BV214">
        <v>5183.7808770895381</v>
      </c>
      <c r="BW214">
        <v>2449.4021849784708</v>
      </c>
      <c r="BX214">
        <v>364.87564031365042</v>
      </c>
      <c r="BY214">
        <v>1858.6417409179101</v>
      </c>
      <c r="BZ214">
        <v>1863.276666384565</v>
      </c>
      <c r="CA214"/>
      <c r="CB214"/>
      <c r="CC214"/>
      <c r="CD214"/>
      <c r="CE214"/>
      <c r="CF214"/>
      <c r="CG214"/>
      <c r="CH214"/>
      <c r="CI214"/>
      <c r="CJ214"/>
    </row>
    <row r="215">
      <c r="A215" t="s">
        <v>684</v>
      </c>
      <c r="B215">
        <v>2019</v>
      </c>
      <c r="C215" t="s">
        <v>690</v>
      </c>
      <c r="D215">
        <v>42</v>
      </c>
      <c r="E215" t="s">
        <v>57</v>
      </c>
      <c r="F215" t="s">
        <v>49</v>
      </c>
      <c r="G215" t="s">
        <v>703</v>
      </c>
      <c r="H215">
        <v>57.3612707110439</v>
      </c>
      <c r="I215">
        <v>59.22342236551119</v>
      </c>
      <c r="J215">
        <v>61.851213371879957</v>
      </c>
      <c r="K215">
        <v>66.803388774773168</v>
      </c>
      <c r="L215">
        <v>62.21760268262193</v>
      </c>
      <c r="M215">
        <v>69.754085416761782</v>
      </c>
      <c r="N215">
        <v>72.034568308985101</v>
      </c>
      <c r="O215">
        <v>65.073925128408476</v>
      </c>
      <c r="P215">
        <v>55.67294040919726</v>
      </c>
      <c r="Q215">
        <v>68.364634778121911</v>
      </c>
      <c r="R215">
        <v>55.776023301262697</v>
      </c>
      <c r="S215">
        <v>56.974373798487541</v>
      </c>
      <c r="T215">
        <v>58.916907374486932</v>
      </c>
      <c r="U215">
        <v>59.938185622132103</v>
      </c>
      <c r="V215">
        <v>63.042328227158933</v>
      </c>
      <c r="W215" t="s">
        <v>490</v>
      </c>
      <c r="X215" t="s">
        <v>491</v>
      </c>
      <c r="Y215" t="s">
        <v>492</v>
      </c>
      <c r="Z215" t="s">
        <v>493</v>
      </c>
      <c r="AA215" t="s">
        <v>494</v>
      </c>
      <c r="AB215" t="s">
        <v>495</v>
      </c>
      <c r="AC215" t="s">
        <v>496</v>
      </c>
      <c r="AD215" t="s">
        <v>206</v>
      </c>
      <c r="AE215" t="s">
        <v>206</v>
      </c>
      <c r="AF215" t="s">
        <v>206</v>
      </c>
      <c r="AG215" t="s">
        <v>206</v>
      </c>
      <c r="AH215" t="s">
        <v>206</v>
      </c>
      <c r="AI215" t="s">
        <v>206</v>
      </c>
      <c r="AJ215" t="s">
        <v>206</v>
      </c>
      <c r="AK215" t="s">
        <v>206</v>
      </c>
      <c r="AL215" t="s">
        <v>206</v>
      </c>
      <c r="AM215" t="s">
        <v>206</v>
      </c>
      <c r="AN215">
        <v>65.77265674243948</v>
      </c>
      <c r="AO215">
        <v>61.022766993828981</v>
      </c>
      <c r="AP215">
        <v>51.615297613799598</v>
      </c>
      <c r="AQ215">
        <v>64.807770930130175</v>
      </c>
      <c r="AR215">
        <v>72.446936003414947</v>
      </c>
      <c r="AS215">
        <v>62.409665261290208</v>
      </c>
      <c r="AT215">
        <v>67.361405031101057</v>
      </c>
      <c r="AU215"/>
      <c r="AV215"/>
      <c r="AW215"/>
      <c r="AX215"/>
      <c r="AY215"/>
      <c r="AZ215"/>
      <c r="BA215"/>
      <c r="BB215"/>
      <c r="BC215"/>
      <c r="BD215"/>
      <c r="BE215">
        <v>5150.3544930181897</v>
      </c>
      <c r="BF215">
        <v>5300.3175766725226</v>
      </c>
      <c r="BG215">
        <v>5503.8135225078649</v>
      </c>
      <c r="BH215">
        <v>5901.267623583054</v>
      </c>
      <c r="BI215">
        <v>5337.1356594789931</v>
      </c>
      <c r="BJ215">
        <v>2174.1777716874931</v>
      </c>
      <c r="BK215">
        <v>2227.560838235735</v>
      </c>
      <c r="BL215">
        <v>1999.5719378458191</v>
      </c>
      <c r="BM215">
        <v>1659.2395571324689</v>
      </c>
      <c r="BN215">
        <v>2103.2448549270189</v>
      </c>
      <c r="BO215">
        <v>3264.9198238486852</v>
      </c>
      <c r="BP215">
        <v>3258.125973423837</v>
      </c>
      <c r="BQ215">
        <v>3415.5873131146682</v>
      </c>
      <c r="BR215">
        <v>3449.8693250703132</v>
      </c>
      <c r="BS215">
        <v>3640.591479974561</v>
      </c>
      <c r="BT215">
        <v>4982.1184609632282</v>
      </c>
      <c r="BU215">
        <v>4279.4584601060405</v>
      </c>
      <c r="BV215">
        <v>5529.8964247015574</v>
      </c>
      <c r="BW215">
        <v>4510.663288894998</v>
      </c>
      <c r="BX215">
        <v>959.38956793640773</v>
      </c>
      <c r="BY215">
        <v>3085.8253776574538</v>
      </c>
      <c r="BZ215">
        <v>3845.53729500094</v>
      </c>
      <c r="CA215"/>
      <c r="CB215"/>
      <c r="CC215"/>
      <c r="CD215"/>
      <c r="CE215"/>
      <c r="CF215"/>
      <c r="CG215"/>
      <c r="CH215"/>
      <c r="CI215"/>
      <c r="CJ215"/>
    </row>
    <row r="216">
      <c r="A216" t="s">
        <v>684</v>
      </c>
      <c r="B216">
        <v>2019</v>
      </c>
      <c r="C216" t="s">
        <v>690</v>
      </c>
      <c r="D216">
        <v>43</v>
      </c>
      <c r="E216" t="s">
        <v>54</v>
      </c>
      <c r="F216" t="s">
        <v>50</v>
      </c>
      <c r="G216" t="s">
        <v>716</v>
      </c>
      <c r="H216">
        <v>65.760305216019162</v>
      </c>
      <c r="I216">
        <v>62.030302792534933</v>
      </c>
      <c r="J216">
        <v>66.856844903222296</v>
      </c>
      <c r="K216">
        <v>63.121925820381563</v>
      </c>
      <c r="L216">
        <v>46.884369692838149</v>
      </c>
      <c r="M216">
        <v>57.851755104020242</v>
      </c>
      <c r="N216">
        <v>59.942590293537293</v>
      </c>
      <c r="O216">
        <v>53.975193980273247</v>
      </c>
      <c r="P216">
        <v>43.980140627387243</v>
      </c>
      <c r="Q216">
        <v>45.999425132813933</v>
      </c>
      <c r="R216">
        <v>63.607277288969769</v>
      </c>
      <c r="S216">
        <v>64.978281358623576</v>
      </c>
      <c r="T216">
        <v>64.134354391048092</v>
      </c>
      <c r="U216">
        <v>69.730509186397612</v>
      </c>
      <c r="V216">
        <v>65.87821399089411</v>
      </c>
      <c r="W216" t="s">
        <v>490</v>
      </c>
      <c r="X216" t="s">
        <v>491</v>
      </c>
      <c r="Y216" t="s">
        <v>492</v>
      </c>
      <c r="Z216" t="s">
        <v>493</v>
      </c>
      <c r="AA216" t="s">
        <v>494</v>
      </c>
      <c r="AB216" t="s">
        <v>495</v>
      </c>
      <c r="AC216" t="s">
        <v>496</v>
      </c>
      <c r="AD216" t="s">
        <v>206</v>
      </c>
      <c r="AE216" t="s">
        <v>206</v>
      </c>
      <c r="AF216" t="s">
        <v>206</v>
      </c>
      <c r="AG216" t="s">
        <v>206</v>
      </c>
      <c r="AH216" t="s">
        <v>206</v>
      </c>
      <c r="AI216" t="s">
        <v>206</v>
      </c>
      <c r="AJ216" t="s">
        <v>206</v>
      </c>
      <c r="AK216" t="s">
        <v>206</v>
      </c>
      <c r="AL216" t="s">
        <v>206</v>
      </c>
      <c r="AM216" t="s">
        <v>206</v>
      </c>
      <c r="AN216">
        <v>67.119049944222994</v>
      </c>
      <c r="AO216">
        <v>67.627102532887335</v>
      </c>
      <c r="AP216">
        <v>57.99788271685231</v>
      </c>
      <c r="AQ216">
        <v>71.792100338282992</v>
      </c>
      <c r="AR216">
        <v>55.670730241623517</v>
      </c>
      <c r="AS216">
        <v>57.919873790442942</v>
      </c>
      <c r="AT216">
        <v>41.78297842434467</v>
      </c>
      <c r="AU216"/>
      <c r="AV216"/>
      <c r="AW216"/>
      <c r="AX216"/>
      <c r="AY216"/>
      <c r="AZ216"/>
      <c r="BA216"/>
      <c r="BB216"/>
      <c r="BC216"/>
      <c r="BD216"/>
      <c r="BE216">
        <v>5961.129339002784</v>
      </c>
      <c r="BF216">
        <v>5633.8373961136758</v>
      </c>
      <c r="BG216">
        <v>6075.7155738073088</v>
      </c>
      <c r="BH216">
        <v>5720.7397398967969</v>
      </c>
      <c r="BI216">
        <v>4243.5493012621546</v>
      </c>
      <c r="BJ216">
        <v>1875.6308409056719</v>
      </c>
      <c r="BK216">
        <v>1928.663273282335</v>
      </c>
      <c r="BL216">
        <v>1725.518414957297</v>
      </c>
      <c r="BM216">
        <v>1418.8950586060471</v>
      </c>
      <c r="BN216">
        <v>1480.9345162580501</v>
      </c>
      <c r="BO216">
        <v>3724.620602730346</v>
      </c>
      <c r="BP216">
        <v>3791.237253804934</v>
      </c>
      <c r="BQ216">
        <v>3753.4140956696328</v>
      </c>
      <c r="BR216">
        <v>4082.8048052027189</v>
      </c>
      <c r="BS216">
        <v>3853.2524886656711</v>
      </c>
      <c r="BT216">
        <v>5167.2260180913918</v>
      </c>
      <c r="BU216">
        <v>4893.6187637975299</v>
      </c>
      <c r="BV216">
        <v>6314.5918641256403</v>
      </c>
      <c r="BW216">
        <v>5042.7868140964056</v>
      </c>
      <c r="BX216">
        <v>753.47886493977728</v>
      </c>
      <c r="BY216">
        <v>2888.8627703671759</v>
      </c>
      <c r="BZ216">
        <v>2574.4062546648161</v>
      </c>
      <c r="CA216"/>
      <c r="CB216"/>
      <c r="CC216"/>
      <c r="CD216"/>
      <c r="CE216"/>
      <c r="CF216"/>
      <c r="CG216"/>
      <c r="CH216"/>
      <c r="CI216"/>
      <c r="CJ216"/>
    </row>
    <row r="217">
      <c r="A217" t="s">
        <v>684</v>
      </c>
      <c r="B217">
        <v>2019</v>
      </c>
      <c r="C217" t="s">
        <v>690</v>
      </c>
      <c r="D217">
        <v>44</v>
      </c>
      <c r="E217" t="s">
        <v>54</v>
      </c>
      <c r="F217" t="s">
        <v>49</v>
      </c>
      <c r="G217" t="s">
        <v>206</v>
      </c>
      <c r="H217">
        <v>34.239694783980937</v>
      </c>
      <c r="I217">
        <v>37.969697207464982</v>
      </c>
      <c r="J217">
        <v>33.143155096777683</v>
      </c>
      <c r="K217">
        <v>36.878074179618373</v>
      </c>
      <c r="L217">
        <v>53.115630307162007</v>
      </c>
      <c r="M217">
        <v>42.148244895979687</v>
      </c>
      <c r="N217">
        <v>40.057409706462757</v>
      </c>
      <c r="O217">
        <v>46.024806019726768</v>
      </c>
      <c r="P217">
        <v>56.019859372612743</v>
      </c>
      <c r="Q217">
        <v>54.000574867186018</v>
      </c>
      <c r="R217">
        <v>36.392722711030032</v>
      </c>
      <c r="S217">
        <v>35.021718641376367</v>
      </c>
      <c r="T217">
        <v>35.865645608951667</v>
      </c>
      <c r="U217">
        <v>30.26949081360236</v>
      </c>
      <c r="V217">
        <v>34.121786009106039</v>
      </c>
      <c r="W217" t="s">
        <v>490</v>
      </c>
      <c r="X217" t="s">
        <v>491</v>
      </c>
      <c r="Y217" t="s">
        <v>492</v>
      </c>
      <c r="Z217" t="s">
        <v>493</v>
      </c>
      <c r="AA217" t="s">
        <v>494</v>
      </c>
      <c r="AB217" t="s">
        <v>495</v>
      </c>
      <c r="AC217" t="s">
        <v>496</v>
      </c>
      <c r="AD217" t="s">
        <v>206</v>
      </c>
      <c r="AE217" t="s">
        <v>206</v>
      </c>
      <c r="AF217" t="s">
        <v>206</v>
      </c>
      <c r="AG217" t="s">
        <v>206</v>
      </c>
      <c r="AH217" t="s">
        <v>206</v>
      </c>
      <c r="AI217" t="s">
        <v>206</v>
      </c>
      <c r="AJ217" t="s">
        <v>206</v>
      </c>
      <c r="AK217" t="s">
        <v>206</v>
      </c>
      <c r="AL217" t="s">
        <v>206</v>
      </c>
      <c r="AM217" t="s">
        <v>206</v>
      </c>
      <c r="AN217">
        <v>32.880950055776857</v>
      </c>
      <c r="AO217">
        <v>32.372897467112587</v>
      </c>
      <c r="AP217">
        <v>42.002117283147918</v>
      </c>
      <c r="AQ217">
        <v>28.207899661717001</v>
      </c>
      <c r="AR217">
        <v>44.329269758376668</v>
      </c>
      <c r="AS217">
        <v>42.080126209556838</v>
      </c>
      <c r="AT217">
        <v>58.217021575655217</v>
      </c>
      <c r="AU217"/>
      <c r="AV217"/>
      <c r="AW217"/>
      <c r="AX217"/>
      <c r="AY217"/>
      <c r="AZ217"/>
      <c r="BA217"/>
      <c r="BB217"/>
      <c r="BC217"/>
      <c r="BD217"/>
      <c r="BE217">
        <v>3103.8062926382072</v>
      </c>
      <c r="BF217">
        <v>3448.5580501192221</v>
      </c>
      <c r="BG217">
        <v>3011.9336902315872</v>
      </c>
      <c r="BH217">
        <v>3342.2596308378838</v>
      </c>
      <c r="BI217">
        <v>4807.5466803276067</v>
      </c>
      <c r="BJ217">
        <v>1366.5021549441451</v>
      </c>
      <c r="BK217">
        <v>1288.8541276803569</v>
      </c>
      <c r="BL217">
        <v>1471.354607097865</v>
      </c>
      <c r="BM217">
        <v>1807.322589553256</v>
      </c>
      <c r="BN217">
        <v>1738.52857916576</v>
      </c>
      <c r="BO217">
        <v>2131.0310797167349</v>
      </c>
      <c r="BP217">
        <v>2043.384983863373</v>
      </c>
      <c r="BQ217">
        <v>2099.0095099128498</v>
      </c>
      <c r="BR217">
        <v>1772.314930534352</v>
      </c>
      <c r="BS217">
        <v>1995.8017816858071</v>
      </c>
      <c r="BT217">
        <v>2531.3722522736271</v>
      </c>
      <c r="BU217">
        <v>2342.5610820235138</v>
      </c>
      <c r="BV217">
        <v>4573.0329392722933</v>
      </c>
      <c r="BW217">
        <v>1981.3659691971479</v>
      </c>
      <c r="BX217">
        <v>599.97718219578303</v>
      </c>
      <c r="BY217">
        <v>2098.8255329934682</v>
      </c>
      <c r="BZ217">
        <v>3586.969386198658</v>
      </c>
      <c r="CA217"/>
      <c r="CB217"/>
      <c r="CC217"/>
      <c r="CD217"/>
      <c r="CE217"/>
      <c r="CF217"/>
      <c r="CG217"/>
      <c r="CH217"/>
      <c r="CI217"/>
      <c r="CJ217"/>
    </row>
    <row r="218">
      <c r="A218" t="s">
        <v>684</v>
      </c>
      <c r="B218">
        <v>2019</v>
      </c>
      <c r="C218" t="s">
        <v>690</v>
      </c>
      <c r="D218">
        <v>45</v>
      </c>
      <c r="E218" t="s">
        <v>53</v>
      </c>
      <c r="F218" t="s">
        <v>50</v>
      </c>
      <c r="G218" t="s">
        <v>206</v>
      </c>
      <c r="H218">
        <v>69.079020186636896</v>
      </c>
      <c r="I218">
        <v>65.721248473929649</v>
      </c>
      <c r="J218">
        <v>70.40812812218384</v>
      </c>
      <c r="K218">
        <v>63.781117101450569</v>
      </c>
      <c r="L218">
        <v>45.815519979403923</v>
      </c>
      <c r="M218">
        <v>61.754285030459073</v>
      </c>
      <c r="N218">
        <v>61.307727336711842</v>
      </c>
      <c r="O218">
        <v>53.191544373076603</v>
      </c>
      <c r="P218">
        <v>42.925504346074192</v>
      </c>
      <c r="Q218">
        <v>45.149955381116229</v>
      </c>
      <c r="R218">
        <v>64.977151730396443</v>
      </c>
      <c r="S218">
        <v>70.832814945580196</v>
      </c>
      <c r="T218">
        <v>66.72921314156909</v>
      </c>
      <c r="U218">
        <v>76.384554355658096</v>
      </c>
      <c r="V218">
        <v>68.159921785041504</v>
      </c>
      <c r="W218" t="s">
        <v>490</v>
      </c>
      <c r="X218" t="s">
        <v>491</v>
      </c>
      <c r="Y218" t="s">
        <v>492</v>
      </c>
      <c r="Z218" t="s">
        <v>493</v>
      </c>
      <c r="AA218" t="s">
        <v>494</v>
      </c>
      <c r="AB218" t="s">
        <v>495</v>
      </c>
      <c r="AC218" t="s">
        <v>496</v>
      </c>
      <c r="AD218" t="s">
        <v>206</v>
      </c>
      <c r="AE218" t="s">
        <v>206</v>
      </c>
      <c r="AF218" t="s">
        <v>206</v>
      </c>
      <c r="AG218" t="s">
        <v>206</v>
      </c>
      <c r="AH218" t="s">
        <v>206</v>
      </c>
      <c r="AI218" t="s">
        <v>206</v>
      </c>
      <c r="AJ218" t="s">
        <v>206</v>
      </c>
      <c r="AK218" t="s">
        <v>206</v>
      </c>
      <c r="AL218" t="s">
        <v>206</v>
      </c>
      <c r="AM218" t="s">
        <v>206</v>
      </c>
      <c r="AN218">
        <v>64.78996137633608</v>
      </c>
      <c r="AO218">
        <v>63.23127376535934</v>
      </c>
      <c r="AP218">
        <v>66.04911136657681</v>
      </c>
      <c r="AQ218">
        <v>76.487279034745669</v>
      </c>
      <c r="AR218">
        <v>56.922583530129927</v>
      </c>
      <c r="AS218">
        <v>59.86087064362701</v>
      </c>
      <c r="AT218">
        <v>40.666636652571839</v>
      </c>
      <c r="AU218"/>
      <c r="AV218"/>
      <c r="AW218"/>
      <c r="AX218"/>
      <c r="AY218"/>
      <c r="AZ218"/>
      <c r="BA218"/>
      <c r="BB218"/>
      <c r="BC218"/>
      <c r="BD218"/>
      <c r="BE218">
        <v>2720.3147233014001</v>
      </c>
      <c r="BF218">
        <v>2732.786783979966</v>
      </c>
      <c r="BG218">
        <v>3413.11703587378</v>
      </c>
      <c r="BH218">
        <v>3716.4664724931649</v>
      </c>
      <c r="BI218">
        <v>3587.0887194811489</v>
      </c>
      <c r="BJ218">
        <v>1487.517121538838</v>
      </c>
      <c r="BK218">
        <v>1474.19436551638</v>
      </c>
      <c r="BL218">
        <v>1408.3222254895161</v>
      </c>
      <c r="BM218">
        <v>1243.75715327801</v>
      </c>
      <c r="BN218">
        <v>1368.1962831309941</v>
      </c>
      <c r="BO218">
        <v>1538.1697380047769</v>
      </c>
      <c r="BP218">
        <v>1722.468854840921</v>
      </c>
      <c r="BQ218">
        <v>1777.4657136576479</v>
      </c>
      <c r="BR218">
        <v>2149.6305181194812</v>
      </c>
      <c r="BS218">
        <v>2000.051761552889</v>
      </c>
      <c r="BT218">
        <v>3319.98751858169</v>
      </c>
      <c r="BU218">
        <v>2240.928437675826</v>
      </c>
      <c r="BV218">
        <v>4297.6877468992261</v>
      </c>
      <c r="BW218">
        <v>2719.899417607422</v>
      </c>
      <c r="BX218">
        <v>461.44564685565001</v>
      </c>
      <c r="BY218">
        <v>809.09932155107026</v>
      </c>
      <c r="BZ218">
        <v>2320.7256459585778</v>
      </c>
      <c r="CA218"/>
      <c r="CB218"/>
      <c r="CC218"/>
      <c r="CD218"/>
      <c r="CE218"/>
      <c r="CF218"/>
      <c r="CG218"/>
      <c r="CH218"/>
      <c r="CI218"/>
      <c r="CJ218"/>
    </row>
    <row r="219">
      <c r="A219" t="s">
        <v>684</v>
      </c>
      <c r="B219">
        <v>2019</v>
      </c>
      <c r="C219" t="s">
        <v>690</v>
      </c>
      <c r="D219">
        <v>46</v>
      </c>
      <c r="E219" t="s">
        <v>53</v>
      </c>
      <c r="F219" t="s">
        <v>49</v>
      </c>
      <c r="G219" t="s">
        <v>206</v>
      </c>
      <c r="H219">
        <v>30.920979813363239</v>
      </c>
      <c r="I219">
        <v>34.278751526070323</v>
      </c>
      <c r="J219">
        <v>29.591871877816178</v>
      </c>
      <c r="K219">
        <v>36.218882898549403</v>
      </c>
      <c r="L219">
        <v>54.18448002059619</v>
      </c>
      <c r="M219">
        <v>38.245714969540863</v>
      </c>
      <c r="N219">
        <v>38.692272663288087</v>
      </c>
      <c r="O219">
        <v>46.808455626923497</v>
      </c>
      <c r="P219">
        <v>57.074495653925837</v>
      </c>
      <c r="Q219">
        <v>54.850044618883672</v>
      </c>
      <c r="R219">
        <v>35.022848269603543</v>
      </c>
      <c r="S219">
        <v>29.16718505441996</v>
      </c>
      <c r="T219">
        <v>33.270786858431002</v>
      </c>
      <c r="U219">
        <v>23.615445644341872</v>
      </c>
      <c r="V219">
        <v>31.840078214958549</v>
      </c>
      <c r="W219" t="s">
        <v>490</v>
      </c>
      <c r="X219" t="s">
        <v>491</v>
      </c>
      <c r="Y219" t="s">
        <v>492</v>
      </c>
      <c r="Z219" t="s">
        <v>493</v>
      </c>
      <c r="AA219" t="s">
        <v>494</v>
      </c>
      <c r="AB219" t="s">
        <v>495</v>
      </c>
      <c r="AC219" t="s">
        <v>496</v>
      </c>
      <c r="AD219" t="s">
        <v>206</v>
      </c>
      <c r="AE219" t="s">
        <v>206</v>
      </c>
      <c r="AF219" t="s">
        <v>206</v>
      </c>
      <c r="AG219" t="s">
        <v>206</v>
      </c>
      <c r="AH219" t="s">
        <v>206</v>
      </c>
      <c r="AI219" t="s">
        <v>206</v>
      </c>
      <c r="AJ219" t="s">
        <v>206</v>
      </c>
      <c r="AK219" t="s">
        <v>206</v>
      </c>
      <c r="AL219" t="s">
        <v>206</v>
      </c>
      <c r="AM219" t="s">
        <v>206</v>
      </c>
      <c r="AN219">
        <v>35.210038623664062</v>
      </c>
      <c r="AO219">
        <v>36.768726234640617</v>
      </c>
      <c r="AP219">
        <v>33.950888633423233</v>
      </c>
      <c r="AQ219">
        <v>23.51272096525431</v>
      </c>
      <c r="AR219">
        <v>43.077416469870109</v>
      </c>
      <c r="AS219">
        <v>40.139129356372983</v>
      </c>
      <c r="AT219">
        <v>59.333363347427991</v>
      </c>
      <c r="AU219"/>
      <c r="AV219"/>
      <c r="AW219"/>
      <c r="AX219"/>
      <c r="AY219"/>
      <c r="AZ219"/>
      <c r="BA219"/>
      <c r="BB219"/>
      <c r="BC219"/>
      <c r="BD219"/>
      <c r="BE219">
        <v>1217.660534528964</v>
      </c>
      <c r="BF219">
        <v>1425.36122360697</v>
      </c>
      <c r="BG219">
        <v>1434.5008839646439</v>
      </c>
      <c r="BH219">
        <v>2110.4406771287731</v>
      </c>
      <c r="BI219">
        <v>4242.3296110184428</v>
      </c>
      <c r="BJ219">
        <v>921.25033614470385</v>
      </c>
      <c r="BK219">
        <v>930.38729091963137</v>
      </c>
      <c r="BL219">
        <v>1239.3208202016961</v>
      </c>
      <c r="BM219">
        <v>1653.721099395706</v>
      </c>
      <c r="BN219">
        <v>1662.1417794028059</v>
      </c>
      <c r="BO219">
        <v>829.07735892393885</v>
      </c>
      <c r="BP219">
        <v>709.26967787766591</v>
      </c>
      <c r="BQ219">
        <v>886.23378162438746</v>
      </c>
      <c r="BR219">
        <v>664.59093836827151</v>
      </c>
      <c r="BS219">
        <v>934.29984738898759</v>
      </c>
      <c r="BT219">
        <v>1804.243840806477</v>
      </c>
      <c r="BU219">
        <v>1303.0906911994441</v>
      </c>
      <c r="BV219">
        <v>2209.1185643118129</v>
      </c>
      <c r="BW219">
        <v>836.11597728178572</v>
      </c>
      <c r="BX219">
        <v>349.20913765777681</v>
      </c>
      <c r="BY219">
        <v>542.53374501076667</v>
      </c>
      <c r="BZ219">
        <v>3385.9809739797261</v>
      </c>
      <c r="CA219"/>
      <c r="CB219"/>
      <c r="CC219"/>
      <c r="CD219"/>
      <c r="CE219"/>
      <c r="CF219"/>
      <c r="CG219"/>
      <c r="CH219"/>
      <c r="CI219"/>
      <c r="CJ219"/>
    </row>
    <row r="220">
      <c r="A220" t="s">
        <v>684</v>
      </c>
      <c r="B220">
        <v>2019</v>
      </c>
      <c r="C220" t="s">
        <v>690</v>
      </c>
      <c r="D220">
        <v>47</v>
      </c>
      <c r="E220" t="s">
        <v>102</v>
      </c>
      <c r="F220" t="s">
        <v>101</v>
      </c>
      <c r="G220" t="s">
        <v>717</v>
      </c>
      <c r="H220">
        <v>28.71440679022658</v>
      </c>
      <c r="I220">
        <v>35.345484558161679</v>
      </c>
      <c r="J220">
        <v>27.546429882474769</v>
      </c>
      <c r="K220">
        <v>26.050603590277991</v>
      </c>
      <c r="L220">
        <v>44.036503235614077</v>
      </c>
      <c r="M220">
        <v>46.888431676661106</v>
      </c>
      <c r="N220">
        <v>37.267680987242358</v>
      </c>
      <c r="O220">
        <v>43.330690453416388</v>
      </c>
      <c r="P220">
        <v>45.676991988076999</v>
      </c>
      <c r="Q220">
        <v>43.312676950650932</v>
      </c>
      <c r="R220">
        <v>30.790164064374629</v>
      </c>
      <c r="S220">
        <v>24.988755485537229</v>
      </c>
      <c r="T220">
        <v>37.184188096205283</v>
      </c>
      <c r="U220">
        <v>19.741749823463191</v>
      </c>
      <c r="V220">
        <v>19.33265339247037</v>
      </c>
      <c r="W220" t="s">
        <v>490</v>
      </c>
      <c r="X220" t="s">
        <v>491</v>
      </c>
      <c r="Y220" t="s">
        <v>492</v>
      </c>
      <c r="Z220" t="s">
        <v>493</v>
      </c>
      <c r="AA220" t="s">
        <v>494</v>
      </c>
      <c r="AB220" t="s">
        <v>495</v>
      </c>
      <c r="AC220" t="s">
        <v>496</v>
      </c>
      <c r="AD220" t="s">
        <v>206</v>
      </c>
      <c r="AE220" t="s">
        <v>206</v>
      </c>
      <c r="AF220" t="s">
        <v>206</v>
      </c>
      <c r="AG220" t="s">
        <v>206</v>
      </c>
      <c r="AH220" t="s">
        <v>206</v>
      </c>
      <c r="AI220" t="s">
        <v>206</v>
      </c>
      <c r="AJ220" t="s">
        <v>206</v>
      </c>
      <c r="AK220" t="s">
        <v>206</v>
      </c>
      <c r="AL220" t="s">
        <v>206</v>
      </c>
      <c r="AM220" t="s">
        <v>206</v>
      </c>
      <c r="AN220">
        <v>30.39099015642234</v>
      </c>
      <c r="AO220">
        <v>31.28761750934606</v>
      </c>
      <c r="AP220">
        <v>38.960603721016312</v>
      </c>
      <c r="AQ220">
        <v>19.996055747914241</v>
      </c>
      <c r="AR220">
        <v>19.057571097504379</v>
      </c>
      <c r="AS220">
        <v>17.161597725340108</v>
      </c>
      <c r="AT220">
        <v>54.994900560938277</v>
      </c>
      <c r="AU220"/>
      <c r="AV220"/>
      <c r="AW220"/>
      <c r="AX220"/>
      <c r="AY220"/>
      <c r="AZ220"/>
      <c r="BA220"/>
      <c r="BB220"/>
      <c r="BC220"/>
      <c r="BD220"/>
      <c r="BE220">
        <v>366.48672112493449</v>
      </c>
      <c r="BF220">
        <v>406.93044594534888</v>
      </c>
      <c r="BG220">
        <v>312.80661187922448</v>
      </c>
      <c r="BH220">
        <v>313.5787089804694</v>
      </c>
      <c r="BI220">
        <v>494.3329494168571</v>
      </c>
      <c r="BJ220">
        <v>217.14269576124039</v>
      </c>
      <c r="BK220">
        <v>167.77752225741381</v>
      </c>
      <c r="BL220">
        <v>147.64366543325011</v>
      </c>
      <c r="BM220">
        <v>186.327680942065</v>
      </c>
      <c r="BN220">
        <v>165.9443503137704</v>
      </c>
      <c r="BO220">
        <v>246.17711863287249</v>
      </c>
      <c r="BP220">
        <v>199.72428493648371</v>
      </c>
      <c r="BQ220">
        <v>262.99904044350831</v>
      </c>
      <c r="BR220">
        <v>145.14929032977261</v>
      </c>
      <c r="BS220">
        <v>155.24978829645769</v>
      </c>
      <c r="BT220">
        <v>318.16439069016462</v>
      </c>
      <c r="BU220">
        <v>259.56241859184121</v>
      </c>
      <c r="BV220">
        <v>608.1413596426612</v>
      </c>
      <c r="BW220">
        <v>189.09928992977461</v>
      </c>
      <c r="BX220">
        <v>36.655400600659632</v>
      </c>
      <c r="BY220">
        <v>108.9242408398415</v>
      </c>
      <c r="BZ220">
        <v>373.58833705189193</v>
      </c>
      <c r="CA220"/>
      <c r="CB220"/>
      <c r="CC220"/>
      <c r="CD220"/>
      <c r="CE220"/>
      <c r="CF220"/>
      <c r="CG220"/>
      <c r="CH220"/>
      <c r="CI220"/>
      <c r="CJ220"/>
    </row>
    <row r="221">
      <c r="A221" t="s">
        <v>684</v>
      </c>
      <c r="B221">
        <v>2019</v>
      </c>
      <c r="C221" t="s">
        <v>690</v>
      </c>
      <c r="D221">
        <v>48</v>
      </c>
      <c r="E221" t="s">
        <v>102</v>
      </c>
      <c r="F221" t="s">
        <v>100</v>
      </c>
      <c r="G221" t="s">
        <v>206</v>
      </c>
      <c r="H221">
        <v>28.297457891221651</v>
      </c>
      <c r="I221">
        <v>30.515644881793879</v>
      </c>
      <c r="J221">
        <v>39.076547698615073</v>
      </c>
      <c r="K221">
        <v>31.572847912532051</v>
      </c>
      <c r="L221">
        <v>31.834908685904921</v>
      </c>
      <c r="M221">
        <v>27.676568458232978</v>
      </c>
      <c r="N221">
        <v>33.837853779994163</v>
      </c>
      <c r="O221">
        <v>32.519839585599151</v>
      </c>
      <c r="P221">
        <v>31.203851531851701</v>
      </c>
      <c r="Q221">
        <v>30.204787043645052</v>
      </c>
      <c r="R221">
        <v>26.98895958666866</v>
      </c>
      <c r="S221">
        <v>26.377228288251789</v>
      </c>
      <c r="T221">
        <v>33.234357925920051</v>
      </c>
      <c r="U221">
        <v>44.766211339100437</v>
      </c>
      <c r="V221">
        <v>33.436167384039919</v>
      </c>
      <c r="W221" t="s">
        <v>490</v>
      </c>
      <c r="X221" t="s">
        <v>491</v>
      </c>
      <c r="Y221" t="s">
        <v>492</v>
      </c>
      <c r="Z221" t="s">
        <v>493</v>
      </c>
      <c r="AA221" t="s">
        <v>494</v>
      </c>
      <c r="AB221" t="s">
        <v>495</v>
      </c>
      <c r="AC221" t="s">
        <v>496</v>
      </c>
      <c r="AD221" t="s">
        <v>206</v>
      </c>
      <c r="AE221" t="s">
        <v>206</v>
      </c>
      <c r="AF221" t="s">
        <v>206</v>
      </c>
      <c r="AG221" t="s">
        <v>206</v>
      </c>
      <c r="AH221" t="s">
        <v>206</v>
      </c>
      <c r="AI221" t="s">
        <v>206</v>
      </c>
      <c r="AJ221" t="s">
        <v>206</v>
      </c>
      <c r="AK221" t="s">
        <v>206</v>
      </c>
      <c r="AL221" t="s">
        <v>206</v>
      </c>
      <c r="AM221" t="s">
        <v>206</v>
      </c>
      <c r="AN221">
        <v>40.657178020472863</v>
      </c>
      <c r="AO221">
        <v>40.358958545560007</v>
      </c>
      <c r="AP221">
        <v>27.780402780482909</v>
      </c>
      <c r="AQ221">
        <v>38.615784313548893</v>
      </c>
      <c r="AR221">
        <v>26.659167829350359</v>
      </c>
      <c r="AS221">
        <v>22.23133402098896</v>
      </c>
      <c r="AT221">
        <v>20.902600713921469</v>
      </c>
      <c r="AU221"/>
      <c r="AV221"/>
      <c r="AW221"/>
      <c r="AX221"/>
      <c r="AY221"/>
      <c r="AZ221"/>
      <c r="BA221"/>
      <c r="BB221"/>
      <c r="BC221"/>
      <c r="BD221"/>
      <c r="BE221">
        <v>361.16513339410318</v>
      </c>
      <c r="BF221">
        <v>351.3247911377378</v>
      </c>
      <c r="BG221">
        <v>443.73817375576863</v>
      </c>
      <c r="BH221">
        <v>380.05157358209448</v>
      </c>
      <c r="BI221">
        <v>357.36362219588148</v>
      </c>
      <c r="BJ221">
        <v>128.1715866694814</v>
      </c>
      <c r="BK221">
        <v>152.33658535554011</v>
      </c>
      <c r="BL221">
        <v>110.8071038212732</v>
      </c>
      <c r="BM221">
        <v>127.2881825035258</v>
      </c>
      <c r="BN221">
        <v>115.7239430856314</v>
      </c>
      <c r="BO221">
        <v>215.78528428929559</v>
      </c>
      <c r="BP221">
        <v>210.82174586591731</v>
      </c>
      <c r="BQ221">
        <v>235.06239323173699</v>
      </c>
      <c r="BR221">
        <v>329.13920319770222</v>
      </c>
      <c r="BS221">
        <v>268.5072660454814</v>
      </c>
      <c r="BT221">
        <v>425.64148800303838</v>
      </c>
      <c r="BU221">
        <v>334.81836348850089</v>
      </c>
      <c r="BV221">
        <v>433.62808336643849</v>
      </c>
      <c r="BW221">
        <v>365.18288835712542</v>
      </c>
      <c r="BX221">
        <v>51.276339018513298</v>
      </c>
      <c r="BY221">
        <v>141.10173305820061</v>
      </c>
      <c r="BZ221">
        <v>141.99439877376841</v>
      </c>
      <c r="CA221"/>
      <c r="CB221"/>
      <c r="CC221"/>
      <c r="CD221"/>
      <c r="CE221"/>
      <c r="CF221"/>
      <c r="CG221"/>
      <c r="CH221"/>
      <c r="CI221"/>
      <c r="CJ221"/>
    </row>
    <row r="222">
      <c r="A222" t="s">
        <v>684</v>
      </c>
      <c r="B222">
        <v>2019</v>
      </c>
      <c r="C222" t="s">
        <v>690</v>
      </c>
      <c r="D222">
        <v>49</v>
      </c>
      <c r="E222" t="s">
        <v>102</v>
      </c>
      <c r="F222" t="s">
        <v>68</v>
      </c>
      <c r="G222" t="s">
        <v>206</v>
      </c>
      <c r="H222">
        <v>42.98813531855177</v>
      </c>
      <c r="I222">
        <v>34.138870560044367</v>
      </c>
      <c r="J222">
        <v>33.37702241891018</v>
      </c>
      <c r="K222">
        <v>42.376548497189937</v>
      </c>
      <c r="L222">
        <v>24.128588078480981</v>
      </c>
      <c r="M222">
        <v>25.43499986510594</v>
      </c>
      <c r="N222">
        <v>28.894465232763491</v>
      </c>
      <c r="O222">
        <v>24.149469960984469</v>
      </c>
      <c r="P222">
        <v>23.1191564800713</v>
      </c>
      <c r="Q222">
        <v>26.482536005704009</v>
      </c>
      <c r="R222">
        <v>42.220876348956651</v>
      </c>
      <c r="S222">
        <v>48.634016226210967</v>
      </c>
      <c r="T222">
        <v>29.58145397787467</v>
      </c>
      <c r="U222">
        <v>35.492038837436382</v>
      </c>
      <c r="V222">
        <v>47.231179223489697</v>
      </c>
      <c r="W222" t="s">
        <v>490</v>
      </c>
      <c r="X222" t="s">
        <v>491</v>
      </c>
      <c r="Y222" t="s">
        <v>492</v>
      </c>
      <c r="Z222" t="s">
        <v>493</v>
      </c>
      <c r="AA222" t="s">
        <v>494</v>
      </c>
      <c r="AB222" t="s">
        <v>495</v>
      </c>
      <c r="AC222" t="s">
        <v>496</v>
      </c>
      <c r="AD222" t="s">
        <v>206</v>
      </c>
      <c r="AE222" t="s">
        <v>206</v>
      </c>
      <c r="AF222" t="s">
        <v>206</v>
      </c>
      <c r="AG222" t="s">
        <v>206</v>
      </c>
      <c r="AH222" t="s">
        <v>206</v>
      </c>
      <c r="AI222" t="s">
        <v>206</v>
      </c>
      <c r="AJ222" t="s">
        <v>206</v>
      </c>
      <c r="AK222" t="s">
        <v>206</v>
      </c>
      <c r="AL222" t="s">
        <v>206</v>
      </c>
      <c r="AM222" t="s">
        <v>206</v>
      </c>
      <c r="AN222">
        <v>28.951831823104829</v>
      </c>
      <c r="AO222">
        <v>28.35342394509393</v>
      </c>
      <c r="AP222">
        <v>33.258993498500843</v>
      </c>
      <c r="AQ222">
        <v>41.388159938536887</v>
      </c>
      <c r="AR222">
        <v>54.283261073145248</v>
      </c>
      <c r="AS222">
        <v>60.607068253670917</v>
      </c>
      <c r="AT222">
        <v>24.102498725140229</v>
      </c>
      <c r="AU222"/>
      <c r="AV222"/>
      <c r="AW222"/>
      <c r="AX222"/>
      <c r="AY222"/>
      <c r="AZ222"/>
      <c r="BA222"/>
      <c r="BB222"/>
      <c r="BC222"/>
      <c r="BD222"/>
      <c r="BE222">
        <v>548.66467816195177</v>
      </c>
      <c r="BF222">
        <v>393.03877128094268</v>
      </c>
      <c r="BG222">
        <v>379.01656737443727</v>
      </c>
      <c r="BH222">
        <v>510.09886672093307</v>
      </c>
      <c r="BI222">
        <v>270.85611330859768</v>
      </c>
      <c r="BJ222">
        <v>117.79076927721169</v>
      </c>
      <c r="BK222">
        <v>130.08165937036921</v>
      </c>
      <c r="BL222">
        <v>82.28616313287462</v>
      </c>
      <c r="BM222">
        <v>94.308723599681059</v>
      </c>
      <c r="BN222">
        <v>101.46284047819719</v>
      </c>
      <c r="BO222">
        <v>337.56928556827592</v>
      </c>
      <c r="BP222">
        <v>388.71059905288848</v>
      </c>
      <c r="BQ222">
        <v>209.225867483679</v>
      </c>
      <c r="BR222">
        <v>260.95175431145719</v>
      </c>
      <c r="BS222">
        <v>379.28733457222779</v>
      </c>
      <c r="BT222">
        <v>303.09778931028569</v>
      </c>
      <c r="BU222">
        <v>235.220316546954</v>
      </c>
      <c r="BV222">
        <v>519.1441506234728</v>
      </c>
      <c r="BW222">
        <v>391.40077195942177</v>
      </c>
      <c r="BX222">
        <v>104.4086190399624</v>
      </c>
      <c r="BY222">
        <v>384.67157922667877</v>
      </c>
      <c r="BZ222">
        <v>163.73177014008689</v>
      </c>
      <c r="CA222"/>
      <c r="CB222"/>
      <c r="CC222"/>
      <c r="CD222"/>
      <c r="CE222"/>
      <c r="CF222"/>
      <c r="CG222"/>
      <c r="CH222"/>
      <c r="CI222"/>
      <c r="CJ222"/>
    </row>
    <row r="223">
      <c r="A223" t="s">
        <v>684</v>
      </c>
      <c r="B223">
        <v>2019</v>
      </c>
      <c r="C223" t="s">
        <v>690</v>
      </c>
      <c r="D223">
        <v>50</v>
      </c>
      <c r="E223" t="s">
        <v>103</v>
      </c>
      <c r="F223" t="s">
        <v>101</v>
      </c>
      <c r="G223" t="s">
        <v>206</v>
      </c>
      <c r="H223">
        <v>49.652176809459213</v>
      </c>
      <c r="I223">
        <v>58.463716204872377</v>
      </c>
      <c r="J223">
        <v>43.688653912190958</v>
      </c>
      <c r="K223">
        <v>37.231058353896898</v>
      </c>
      <c r="L223">
        <v>46.415047587879812</v>
      </c>
      <c r="M223">
        <v>50.81204554594693</v>
      </c>
      <c r="N223">
        <v>43.345311481188503</v>
      </c>
      <c r="O223">
        <v>48.339142631073237</v>
      </c>
      <c r="P223">
        <v>47.066539322742052</v>
      </c>
      <c r="Q223">
        <v>46.602077525560603</v>
      </c>
      <c r="R223">
        <v>61.759598373970633</v>
      </c>
      <c r="S223">
        <v>46.100126815364497</v>
      </c>
      <c r="T223">
        <v>60.281662267939247</v>
      </c>
      <c r="U223">
        <v>36.238792970734281</v>
      </c>
      <c r="V223">
        <v>29.54743426593803</v>
      </c>
      <c r="W223" t="s">
        <v>490</v>
      </c>
      <c r="X223" t="s">
        <v>491</v>
      </c>
      <c r="Y223" t="s">
        <v>492</v>
      </c>
      <c r="Z223" t="s">
        <v>493</v>
      </c>
      <c r="AA223" t="s">
        <v>494</v>
      </c>
      <c r="AB223" t="s">
        <v>495</v>
      </c>
      <c r="AC223" t="s">
        <v>496</v>
      </c>
      <c r="AD223" t="s">
        <v>206</v>
      </c>
      <c r="AE223" t="s">
        <v>206</v>
      </c>
      <c r="AF223" t="s">
        <v>206</v>
      </c>
      <c r="AG223" t="s">
        <v>206</v>
      </c>
      <c r="AH223" t="s">
        <v>206</v>
      </c>
      <c r="AI223" t="s">
        <v>206</v>
      </c>
      <c r="AJ223" t="s">
        <v>206</v>
      </c>
      <c r="AK223" t="s">
        <v>206</v>
      </c>
      <c r="AL223" t="s">
        <v>206</v>
      </c>
      <c r="AM223" t="s">
        <v>206</v>
      </c>
      <c r="AN223">
        <v>40.488726127123989</v>
      </c>
      <c r="AO223">
        <v>44.664639577613563</v>
      </c>
      <c r="AP223">
        <v>53.8517006346923</v>
      </c>
      <c r="AQ223">
        <v>31.330208786119279</v>
      </c>
      <c r="AR223">
        <v>25.883191989703249</v>
      </c>
      <c r="AS223">
        <v>46.965515264780407</v>
      </c>
      <c r="AT223">
        <v>58.694793945389598</v>
      </c>
      <c r="AU223"/>
      <c r="AV223"/>
      <c r="AW223"/>
      <c r="AX223"/>
      <c r="AY223"/>
      <c r="AZ223"/>
      <c r="BA223"/>
      <c r="BB223"/>
      <c r="BC223"/>
      <c r="BD223"/>
      <c r="BE223">
        <v>273.664776665994</v>
      </c>
      <c r="BF223">
        <v>353.50060670377349</v>
      </c>
      <c r="BG223">
        <v>256.19022773990281</v>
      </c>
      <c r="BH223">
        <v>291.19674832445412</v>
      </c>
      <c r="BI223">
        <v>475.52610520160408</v>
      </c>
      <c r="BJ223">
        <v>178.50633176366759</v>
      </c>
      <c r="BK223">
        <v>151.58503205097969</v>
      </c>
      <c r="BL223">
        <v>147.64366543325011</v>
      </c>
      <c r="BM223">
        <v>174.10698823407961</v>
      </c>
      <c r="BN223">
        <v>165.9443503137704</v>
      </c>
      <c r="BO223">
        <v>212.94066069253759</v>
      </c>
      <c r="BP223">
        <v>154.19921576921149</v>
      </c>
      <c r="BQ223">
        <v>211.29969361000741</v>
      </c>
      <c r="BR223">
        <v>116.0757170636462</v>
      </c>
      <c r="BS223">
        <v>137.7768097045786</v>
      </c>
      <c r="BT223">
        <v>278.99125147711879</v>
      </c>
      <c r="BU223">
        <v>203.5991253343702</v>
      </c>
      <c r="BV223">
        <v>522.11288321465224</v>
      </c>
      <c r="BW223">
        <v>153.91473840310661</v>
      </c>
      <c r="BX223">
        <v>29.954197719327109</v>
      </c>
      <c r="BY223">
        <v>96.693709516750275</v>
      </c>
      <c r="BZ223">
        <v>364.81255897040347</v>
      </c>
      <c r="CA223"/>
      <c r="CB223"/>
      <c r="CC223"/>
      <c r="CD223"/>
      <c r="CE223"/>
      <c r="CF223"/>
      <c r="CG223"/>
      <c r="CH223"/>
      <c r="CI223"/>
      <c r="CJ223"/>
    </row>
    <row r="224">
      <c r="A224" t="s">
        <v>684</v>
      </c>
      <c r="B224">
        <v>2019</v>
      </c>
      <c r="C224" t="s">
        <v>690</v>
      </c>
      <c r="D224">
        <v>51</v>
      </c>
      <c r="E224" t="s">
        <v>103</v>
      </c>
      <c r="F224" t="s">
        <v>100</v>
      </c>
      <c r="G224" t="s">
        <v>206</v>
      </c>
      <c r="H224">
        <v>36.421372383727743</v>
      </c>
      <c r="I224">
        <v>27.773180831077351</v>
      </c>
      <c r="J224">
        <v>42.584209753481652</v>
      </c>
      <c r="K224">
        <v>39.573376908286377</v>
      </c>
      <c r="L224">
        <v>31.107955322519089</v>
      </c>
      <c r="M224">
        <v>32.315415294434061</v>
      </c>
      <c r="N224">
        <v>37.132201745556188</v>
      </c>
      <c r="O224">
        <v>31.824097752158671</v>
      </c>
      <c r="P224">
        <v>29.939168449423221</v>
      </c>
      <c r="Q224">
        <v>29.73424991856519</v>
      </c>
      <c r="R224">
        <v>25.358618599127752</v>
      </c>
      <c r="S224">
        <v>35.315775352187742</v>
      </c>
      <c r="T224">
        <v>25.29004301917394</v>
      </c>
      <c r="U224">
        <v>56.253786771034527</v>
      </c>
      <c r="V224">
        <v>46.108312562225038</v>
      </c>
      <c r="W224" t="s">
        <v>490</v>
      </c>
      <c r="X224" t="s">
        <v>491</v>
      </c>
      <c r="Y224" t="s">
        <v>492</v>
      </c>
      <c r="Z224" t="s">
        <v>493</v>
      </c>
      <c r="AA224" t="s">
        <v>494</v>
      </c>
      <c r="AB224" t="s">
        <v>495</v>
      </c>
      <c r="AC224" t="s">
        <v>496</v>
      </c>
      <c r="AD224" t="s">
        <v>206</v>
      </c>
      <c r="AE224" t="s">
        <v>206</v>
      </c>
      <c r="AF224" t="s">
        <v>206</v>
      </c>
      <c r="AG224" t="s">
        <v>206</v>
      </c>
      <c r="AH224" t="s">
        <v>206</v>
      </c>
      <c r="AI224" t="s">
        <v>206</v>
      </c>
      <c r="AJ224" t="s">
        <v>206</v>
      </c>
      <c r="AK224" t="s">
        <v>206</v>
      </c>
      <c r="AL224" t="s">
        <v>206</v>
      </c>
      <c r="AM224" t="s">
        <v>206</v>
      </c>
      <c r="AN224">
        <v>41.632102780887273</v>
      </c>
      <c r="AO224">
        <v>48.032731463691761</v>
      </c>
      <c r="AP224">
        <v>28.772265690882278</v>
      </c>
      <c r="AQ224">
        <v>51.416405646823627</v>
      </c>
      <c r="AR224">
        <v>27.60989320441611</v>
      </c>
      <c r="AS224">
        <v>24.837442129619749</v>
      </c>
      <c r="AT224">
        <v>20.295670832810821</v>
      </c>
      <c r="AU224"/>
      <c r="AV224"/>
      <c r="AW224"/>
      <c r="AX224"/>
      <c r="AY224"/>
      <c r="AZ224"/>
      <c r="BA224"/>
      <c r="BB224"/>
      <c r="BC224"/>
      <c r="BD224"/>
      <c r="BE224">
        <v>200.7413849650797</v>
      </c>
      <c r="BF224">
        <v>167.93041755120649</v>
      </c>
      <c r="BG224">
        <v>249.7137681741209</v>
      </c>
      <c r="BH224">
        <v>309.51681701803892</v>
      </c>
      <c r="BI224">
        <v>318.70364470262359</v>
      </c>
      <c r="BJ224">
        <v>113.52635347877811</v>
      </c>
      <c r="BK224">
        <v>129.85685877851819</v>
      </c>
      <c r="BL224">
        <v>97.201278001451399</v>
      </c>
      <c r="BM224">
        <v>110.7499834057945</v>
      </c>
      <c r="BN224">
        <v>105.8800604350144</v>
      </c>
      <c r="BO224">
        <v>87.43387491043309</v>
      </c>
      <c r="BP224">
        <v>118.12689551591509</v>
      </c>
      <c r="BQ224">
        <v>88.646831230091081</v>
      </c>
      <c r="BR224">
        <v>180.18532356379919</v>
      </c>
      <c r="BS224">
        <v>214.99857309127461</v>
      </c>
      <c r="BT224">
        <v>286.86979234653478</v>
      </c>
      <c r="BU224">
        <v>218.95222274064619</v>
      </c>
      <c r="BV224">
        <v>278.95814652893</v>
      </c>
      <c r="BW224">
        <v>252.591442297219</v>
      </c>
      <c r="BX224">
        <v>31.952480991664121</v>
      </c>
      <c r="BY224">
        <v>51.13591112289005</v>
      </c>
      <c r="BZ224">
        <v>126.1460363831856</v>
      </c>
      <c r="CA224"/>
      <c r="CB224"/>
      <c r="CC224"/>
      <c r="CD224"/>
      <c r="CE224"/>
      <c r="CF224"/>
      <c r="CG224"/>
      <c r="CH224"/>
      <c r="CI224"/>
      <c r="CJ224"/>
    </row>
    <row r="225">
      <c r="A225" t="s">
        <v>684</v>
      </c>
      <c r="B225">
        <v>2019</v>
      </c>
      <c r="C225" t="s">
        <v>690</v>
      </c>
      <c r="D225">
        <v>52</v>
      </c>
      <c r="E225" t="s">
        <v>103</v>
      </c>
      <c r="F225" t="s">
        <v>68</v>
      </c>
      <c r="G225" t="s">
        <v>206</v>
      </c>
      <c r="H225">
        <v>13.926450806813</v>
      </c>
      <c r="I225">
        <v>13.76310296405026</v>
      </c>
      <c r="J225">
        <v>13.72713633432739</v>
      </c>
      <c r="K225">
        <v>23.195564737816689</v>
      </c>
      <c r="L225">
        <v>22.476997089601099</v>
      </c>
      <c r="M225">
        <v>16.872539159619031</v>
      </c>
      <c r="N225">
        <v>19.52248677325532</v>
      </c>
      <c r="O225">
        <v>19.836759616768099</v>
      </c>
      <c r="P225">
        <v>22.994292227834709</v>
      </c>
      <c r="Q225">
        <v>23.663672555874189</v>
      </c>
      <c r="R225">
        <v>12.881783026901619</v>
      </c>
      <c r="S225">
        <v>18.584097832447739</v>
      </c>
      <c r="T225">
        <v>14.42829471288681</v>
      </c>
      <c r="U225">
        <v>7.5074202582311633</v>
      </c>
      <c r="V225">
        <v>24.344253171836929</v>
      </c>
      <c r="W225" t="s">
        <v>490</v>
      </c>
      <c r="X225" t="s">
        <v>491</v>
      </c>
      <c r="Y225" t="s">
        <v>492</v>
      </c>
      <c r="Z225" t="s">
        <v>493</v>
      </c>
      <c r="AA225" t="s">
        <v>494</v>
      </c>
      <c r="AB225" t="s">
        <v>495</v>
      </c>
      <c r="AC225" t="s">
        <v>496</v>
      </c>
      <c r="AD225" t="s">
        <v>206</v>
      </c>
      <c r="AE225" t="s">
        <v>206</v>
      </c>
      <c r="AF225" t="s">
        <v>206</v>
      </c>
      <c r="AG225" t="s">
        <v>206</v>
      </c>
      <c r="AH225" t="s">
        <v>206</v>
      </c>
      <c r="AI225" t="s">
        <v>206</v>
      </c>
      <c r="AJ225" t="s">
        <v>206</v>
      </c>
      <c r="AK225" t="s">
        <v>206</v>
      </c>
      <c r="AL225" t="s">
        <v>206</v>
      </c>
      <c r="AM225" t="s">
        <v>206</v>
      </c>
      <c r="AN225">
        <v>17.87917109198877</v>
      </c>
      <c r="AO225">
        <v>7.3026289586947106</v>
      </c>
      <c r="AP225">
        <v>17.37603367442534</v>
      </c>
      <c r="AQ225">
        <v>17.253385567057109</v>
      </c>
      <c r="AR225">
        <v>46.506914805880648</v>
      </c>
      <c r="AS225">
        <v>28.197042605599869</v>
      </c>
      <c r="AT225">
        <v>21.00953522179956</v>
      </c>
      <c r="AU225"/>
      <c r="AV225"/>
      <c r="AW225"/>
      <c r="AX225"/>
      <c r="AY225"/>
      <c r="AZ225"/>
      <c r="BA225"/>
      <c r="BB225"/>
      <c r="BC225"/>
      <c r="BD225"/>
      <c r="BE225">
        <v>76.757542059472541</v>
      </c>
      <c r="BF225">
        <v>83.21854243526171</v>
      </c>
      <c r="BG225">
        <v>80.495915273020231</v>
      </c>
      <c r="BH225">
        <v>181.42038732816769</v>
      </c>
      <c r="BI225">
        <v>230.27874446124289</v>
      </c>
      <c r="BJ225">
        <v>59.274430709524403</v>
      </c>
      <c r="BK225">
        <v>68.273053811668959</v>
      </c>
      <c r="BL225">
        <v>60.587998477557797</v>
      </c>
      <c r="BM225">
        <v>85.059726590694382</v>
      </c>
      <c r="BN225">
        <v>84.263470146122046</v>
      </c>
      <c r="BO225">
        <v>44.41504577209885</v>
      </c>
      <c r="BP225">
        <v>62.161506041381728</v>
      </c>
      <c r="BQ225">
        <v>50.574157006438718</v>
      </c>
      <c r="BR225">
        <v>24.046860238310771</v>
      </c>
      <c r="BS225">
        <v>113.5148827633674</v>
      </c>
      <c r="BT225">
        <v>123.19805524792361</v>
      </c>
      <c r="BU225">
        <v>33.288276423860182</v>
      </c>
      <c r="BV225">
        <v>168.46730806389019</v>
      </c>
      <c r="BW225">
        <v>84.760058391250169</v>
      </c>
      <c r="BX225">
        <v>53.821697183463272</v>
      </c>
      <c r="BY225">
        <v>58.052735748049983</v>
      </c>
      <c r="BZ225">
        <v>130.58300049872761</v>
      </c>
      <c r="CA225"/>
      <c r="CB225"/>
      <c r="CC225"/>
      <c r="CD225"/>
      <c r="CE225"/>
      <c r="CF225"/>
      <c r="CG225"/>
      <c r="CH225"/>
      <c r="CI225"/>
      <c r="CJ225"/>
    </row>
    <row r="226">
      <c r="A226" t="s">
        <v>684</v>
      </c>
      <c r="B226">
        <v>2019</v>
      </c>
      <c r="C226" t="s">
        <v>690</v>
      </c>
      <c r="D226">
        <v>53</v>
      </c>
      <c r="E226" t="s">
        <v>106</v>
      </c>
      <c r="F226" t="s">
        <v>101</v>
      </c>
      <c r="G226" t="s">
        <v>206</v>
      </c>
      <c r="H226">
        <v>0</v>
      </c>
      <c r="I226">
        <v>0</v>
      </c>
      <c r="J226">
        <v>0</v>
      </c>
      <c r="K226">
        <v>0</v>
      </c>
      <c r="L226">
        <v>60.502371607621029</v>
      </c>
      <c r="M226">
        <v>0</v>
      </c>
      <c r="N226">
        <v>0</v>
      </c>
      <c r="O226">
        <v>14.36442601681871</v>
      </c>
      <c r="P226">
        <v>100</v>
      </c>
      <c r="Q226">
        <v>65.805959210572894</v>
      </c>
      <c r="R226">
        <v>0</v>
      </c>
      <c r="S226">
        <v>0</v>
      </c>
      <c r="T226">
        <v>0</v>
      </c>
      <c r="U226">
        <v>0</v>
      </c>
      <c r="V226">
        <v>0</v>
      </c>
      <c r="W226" t="s">
        <v>490</v>
      </c>
      <c r="X226" t="s">
        <v>491</v>
      </c>
      <c r="Y226" t="s">
        <v>492</v>
      </c>
      <c r="Z226" t="s">
        <v>493</v>
      </c>
      <c r="AA226" t="s">
        <v>494</v>
      </c>
      <c r="AB226" t="s">
        <v>495</v>
      </c>
      <c r="AC226" t="s">
        <v>496</v>
      </c>
      <c r="AD226" t="s">
        <v>206</v>
      </c>
      <c r="AE226" t="s">
        <v>206</v>
      </c>
      <c r="AF226" t="s">
        <v>206</v>
      </c>
      <c r="AG226" t="s">
        <v>206</v>
      </c>
      <c r="AH226" t="s">
        <v>206</v>
      </c>
      <c r="AI226" t="s">
        <v>206</v>
      </c>
      <c r="AJ226" t="s">
        <v>206</v>
      </c>
      <c r="AK226" t="s">
        <v>206</v>
      </c>
      <c r="AL226" t="s">
        <v>206</v>
      </c>
      <c r="AM226" t="s">
        <v>206</v>
      </c>
      <c r="AN226">
        <v>0</v>
      </c>
      <c r="AO226">
        <v>0</v>
      </c>
      <c r="AP226">
        <v>0</v>
      </c>
      <c r="AQ226">
        <v>0</v>
      </c>
      <c r="AR226">
        <v>0</v>
      </c>
      <c r="AS226">
        <v>0</v>
      </c>
      <c r="AT226">
        <v>75.851364356005362</v>
      </c>
      <c r="AU226"/>
      <c r="AV226"/>
      <c r="AW226"/>
      <c r="AX226"/>
      <c r="AY226"/>
      <c r="AZ226"/>
      <c r="BA226"/>
      <c r="BB226"/>
      <c r="BC226"/>
      <c r="BD226"/>
      <c r="BE226">
        <v>0</v>
      </c>
      <c r="BF226">
        <v>0</v>
      </c>
      <c r="BG226">
        <v>0</v>
      </c>
      <c r="BH226">
        <v>0</v>
      </c>
      <c r="BI226">
        <v>70.535316329963749</v>
      </c>
      <c r="BJ226">
        <v>0</v>
      </c>
      <c r="BK226">
        <v>0</v>
      </c>
      <c r="BL226">
        <v>2.8059395707917139</v>
      </c>
      <c r="BM226">
        <v>11.30458781812794</v>
      </c>
      <c r="BN226">
        <v>56.424788941044092</v>
      </c>
      <c r="BO226">
        <v>0</v>
      </c>
      <c r="BP226">
        <v>0</v>
      </c>
      <c r="BQ226">
        <v>0</v>
      </c>
      <c r="BR226">
        <v>0</v>
      </c>
      <c r="BS226">
        <v>0</v>
      </c>
      <c r="BT226">
        <v>0</v>
      </c>
      <c r="BU226">
        <v>0</v>
      </c>
      <c r="BV226">
        <v>0</v>
      </c>
      <c r="BW226">
        <v>0</v>
      </c>
      <c r="BX226">
        <v>0</v>
      </c>
      <c r="BY226">
        <v>0</v>
      </c>
      <c r="BZ226">
        <v>70.535316329963749</v>
      </c>
      <c r="CA226"/>
      <c r="CB226"/>
      <c r="CC226"/>
      <c r="CD226"/>
      <c r="CE226"/>
      <c r="CF226"/>
      <c r="CG226"/>
      <c r="CH226"/>
      <c r="CI226"/>
      <c r="CJ226"/>
    </row>
    <row r="227">
      <c r="A227" t="s">
        <v>684</v>
      </c>
      <c r="B227">
        <v>2019</v>
      </c>
      <c r="C227" t="s">
        <v>690</v>
      </c>
      <c r="D227">
        <v>54</v>
      </c>
      <c r="E227" t="s">
        <v>106</v>
      </c>
      <c r="F227" t="s">
        <v>100</v>
      </c>
      <c r="G227" t="s">
        <v>206</v>
      </c>
      <c r="H227">
        <v>0</v>
      </c>
      <c r="I227">
        <v>0</v>
      </c>
      <c r="J227">
        <v>0</v>
      </c>
      <c r="K227">
        <v>0</v>
      </c>
      <c r="L227">
        <v>36.880332542773722</v>
      </c>
      <c r="M227">
        <v>0</v>
      </c>
      <c r="N227">
        <v>0</v>
      </c>
      <c r="O227">
        <v>85.635573983181288</v>
      </c>
      <c r="P227">
        <v>0</v>
      </c>
      <c r="Q227">
        <v>30.635415040651122</v>
      </c>
      <c r="R227">
        <v>0</v>
      </c>
      <c r="S227">
        <v>0</v>
      </c>
      <c r="T227">
        <v>0</v>
      </c>
      <c r="U227">
        <v>0</v>
      </c>
      <c r="V227">
        <v>0</v>
      </c>
      <c r="W227" t="s">
        <v>490</v>
      </c>
      <c r="X227" t="s">
        <v>491</v>
      </c>
      <c r="Y227" t="s">
        <v>492</v>
      </c>
      <c r="Z227" t="s">
        <v>493</v>
      </c>
      <c r="AA227" t="s">
        <v>494</v>
      </c>
      <c r="AB227" t="s">
        <v>495</v>
      </c>
      <c r="AC227" t="s">
        <v>496</v>
      </c>
      <c r="AD227" t="s">
        <v>206</v>
      </c>
      <c r="AE227" t="s">
        <v>206</v>
      </c>
      <c r="AF227" t="s">
        <v>206</v>
      </c>
      <c r="AG227" t="s">
        <v>206</v>
      </c>
      <c r="AH227" t="s">
        <v>206</v>
      </c>
      <c r="AI227" t="s">
        <v>206</v>
      </c>
      <c r="AJ227" t="s">
        <v>206</v>
      </c>
      <c r="AK227" t="s">
        <v>206</v>
      </c>
      <c r="AL227" t="s">
        <v>206</v>
      </c>
      <c r="AM227" t="s">
        <v>206</v>
      </c>
      <c r="AN227">
        <v>0</v>
      </c>
      <c r="AO227">
        <v>100</v>
      </c>
      <c r="AP227">
        <v>0</v>
      </c>
      <c r="AQ227">
        <v>0</v>
      </c>
      <c r="AR227">
        <v>0</v>
      </c>
      <c r="AS227">
        <v>0</v>
      </c>
      <c r="AT227">
        <v>20.86735169031137</v>
      </c>
      <c r="AU227"/>
      <c r="AV227"/>
      <c r="AW227"/>
      <c r="AX227"/>
      <c r="AY227"/>
      <c r="AZ227"/>
      <c r="BA227"/>
      <c r="BB227"/>
      <c r="BC227"/>
      <c r="BD227"/>
      <c r="BE227">
        <v>0</v>
      </c>
      <c r="BF227">
        <v>0</v>
      </c>
      <c r="BG227">
        <v>0</v>
      </c>
      <c r="BH227">
        <v>0</v>
      </c>
      <c r="BI227">
        <v>42.996098386515577</v>
      </c>
      <c r="BJ227">
        <v>0</v>
      </c>
      <c r="BK227">
        <v>0</v>
      </c>
      <c r="BL227">
        <v>16.72800886199882</v>
      </c>
      <c r="BM227">
        <v>0</v>
      </c>
      <c r="BN227">
        <v>26.26808952451676</v>
      </c>
      <c r="BO227">
        <v>0</v>
      </c>
      <c r="BP227">
        <v>0</v>
      </c>
      <c r="BQ227">
        <v>0</v>
      </c>
      <c r="BR227">
        <v>0</v>
      </c>
      <c r="BS227">
        <v>0</v>
      </c>
      <c r="BT227">
        <v>0</v>
      </c>
      <c r="BU227">
        <v>23.591236457645309</v>
      </c>
      <c r="BV227">
        <v>0</v>
      </c>
      <c r="BW227">
        <v>0</v>
      </c>
      <c r="BX227">
        <v>0</v>
      </c>
      <c r="BY227">
        <v>0</v>
      </c>
      <c r="BZ227">
        <v>19.404861928870279</v>
      </c>
      <c r="CA227"/>
      <c r="CB227"/>
      <c r="CC227"/>
      <c r="CD227"/>
      <c r="CE227"/>
      <c r="CF227"/>
      <c r="CG227"/>
      <c r="CH227"/>
      <c r="CI227"/>
      <c r="CJ227"/>
    </row>
    <row r="228">
      <c r="A228" t="s">
        <v>684</v>
      </c>
      <c r="B228">
        <v>2019</v>
      </c>
      <c r="C228" t="s">
        <v>690</v>
      </c>
      <c r="D228">
        <v>55</v>
      </c>
      <c r="E228" t="s">
        <v>106</v>
      </c>
      <c r="F228" t="s">
        <v>68</v>
      </c>
      <c r="G228" t="s">
        <v>206</v>
      </c>
      <c r="H228">
        <v>0</v>
      </c>
      <c r="I228">
        <v>0</v>
      </c>
      <c r="J228">
        <v>0</v>
      </c>
      <c r="K228">
        <v>0</v>
      </c>
      <c r="L228">
        <v>2.6172958496052812</v>
      </c>
      <c r="M228">
        <v>0</v>
      </c>
      <c r="N228">
        <v>0</v>
      </c>
      <c r="O228">
        <v>0</v>
      </c>
      <c r="P228">
        <v>0</v>
      </c>
      <c r="Q228">
        <v>3.5586257487759929</v>
      </c>
      <c r="R228">
        <v>0</v>
      </c>
      <c r="S228">
        <v>0</v>
      </c>
      <c r="T228">
        <v>0</v>
      </c>
      <c r="U228">
        <v>0</v>
      </c>
      <c r="V228">
        <v>0</v>
      </c>
      <c r="W228" t="s">
        <v>490</v>
      </c>
      <c r="X228" t="s">
        <v>491</v>
      </c>
      <c r="Y228" t="s">
        <v>492</v>
      </c>
      <c r="Z228" t="s">
        <v>493</v>
      </c>
      <c r="AA228" t="s">
        <v>494</v>
      </c>
      <c r="AB228" t="s">
        <v>495</v>
      </c>
      <c r="AC228" t="s">
        <v>496</v>
      </c>
      <c r="AD228" t="s">
        <v>206</v>
      </c>
      <c r="AE228" t="s">
        <v>206</v>
      </c>
      <c r="AF228" t="s">
        <v>206</v>
      </c>
      <c r="AG228" t="s">
        <v>206</v>
      </c>
      <c r="AH228" t="s">
        <v>206</v>
      </c>
      <c r="AI228" t="s">
        <v>206</v>
      </c>
      <c r="AJ228" t="s">
        <v>206</v>
      </c>
      <c r="AK228" t="s">
        <v>206</v>
      </c>
      <c r="AL228" t="s">
        <v>206</v>
      </c>
      <c r="AM228" t="s">
        <v>206</v>
      </c>
      <c r="AN228">
        <v>0</v>
      </c>
      <c r="AO228">
        <v>0</v>
      </c>
      <c r="AP228">
        <v>0</v>
      </c>
      <c r="AQ228">
        <v>0</v>
      </c>
      <c r="AR228">
        <v>0</v>
      </c>
      <c r="AS228">
        <v>0</v>
      </c>
      <c r="AT228">
        <v>3.281283953683297</v>
      </c>
      <c r="AU228"/>
      <c r="AV228"/>
      <c r="AW228"/>
      <c r="AX228"/>
      <c r="AY228"/>
      <c r="AZ228"/>
      <c r="BA228"/>
      <c r="BB228"/>
      <c r="BC228"/>
      <c r="BD228"/>
      <c r="BE228">
        <v>0</v>
      </c>
      <c r="BF228">
        <v>0</v>
      </c>
      <c r="BG228">
        <v>0</v>
      </c>
      <c r="BH228">
        <v>0</v>
      </c>
      <c r="BI228">
        <v>3.0513149447807031</v>
      </c>
      <c r="BJ228">
        <v>0</v>
      </c>
      <c r="BK228">
        <v>0</v>
      </c>
      <c r="BL228">
        <v>0</v>
      </c>
      <c r="BM228">
        <v>0</v>
      </c>
      <c r="BN228">
        <v>3.0513149447807031</v>
      </c>
      <c r="BO228">
        <v>0</v>
      </c>
      <c r="BP228">
        <v>0</v>
      </c>
      <c r="BQ228">
        <v>0</v>
      </c>
      <c r="BR228">
        <v>0</v>
      </c>
      <c r="BS228">
        <v>0</v>
      </c>
      <c r="BT228">
        <v>0</v>
      </c>
      <c r="BU228">
        <v>0</v>
      </c>
      <c r="BV228">
        <v>0</v>
      </c>
      <c r="BW228">
        <v>0</v>
      </c>
      <c r="BX228">
        <v>0</v>
      </c>
      <c r="BY228">
        <v>0</v>
      </c>
      <c r="BZ228">
        <v>3.0513149447807031</v>
      </c>
      <c r="CA228"/>
      <c r="CB228"/>
      <c r="CC228"/>
      <c r="CD228"/>
      <c r="CE228"/>
      <c r="CF228"/>
      <c r="CG228"/>
      <c r="CH228"/>
      <c r="CI228"/>
      <c r="CJ228"/>
    </row>
    <row r="229">
      <c r="A229" t="s">
        <v>684</v>
      </c>
      <c r="B229">
        <v>2019</v>
      </c>
      <c r="C229" t="s">
        <v>690</v>
      </c>
      <c r="D229">
        <v>58</v>
      </c>
      <c r="E229" t="s">
        <v>497</v>
      </c>
      <c r="F229" t="s">
        <v>498</v>
      </c>
      <c r="G229" t="s">
        <v>206</v>
      </c>
      <c r="H229">
        <v>0.0097948136854503001</v>
      </c>
      <c r="I229">
        <v>0</v>
      </c>
      <c r="J229">
        <v>0.015875323375609901</v>
      </c>
      <c r="K229">
        <v>0</v>
      </c>
      <c r="L229">
        <v>2.739308848303359</v>
      </c>
      <c r="M229">
        <v>0.058195734255739297</v>
      </c>
      <c r="N229">
        <v>0</v>
      </c>
      <c r="O229">
        <v>0</v>
      </c>
      <c r="P229">
        <v>1.496914908845415</v>
      </c>
      <c r="Q229">
        <v>6.2089317740958991</v>
      </c>
      <c r="R229">
        <v>0.0076037503638034</v>
      </c>
      <c r="S229">
        <v>0</v>
      </c>
      <c r="T229">
        <v>0</v>
      </c>
      <c r="U229">
        <v>0</v>
      </c>
      <c r="V229">
        <v>0</v>
      </c>
      <c r="W229" t="s">
        <v>490</v>
      </c>
      <c r="X229" t="s">
        <v>491</v>
      </c>
      <c r="Y229" t="s">
        <v>492</v>
      </c>
      <c r="Z229" t="s">
        <v>493</v>
      </c>
      <c r="AA229" t="s">
        <v>494</v>
      </c>
      <c r="AB229" t="s">
        <v>495</v>
      </c>
      <c r="AC229" t="s">
        <v>496</v>
      </c>
      <c r="AD229" t="s">
        <v>206</v>
      </c>
      <c r="AE229" t="s">
        <v>206</v>
      </c>
      <c r="AF229" t="s">
        <v>206</v>
      </c>
      <c r="AG229" t="s">
        <v>206</v>
      </c>
      <c r="AH229" t="s">
        <v>206</v>
      </c>
      <c r="AI229" t="s">
        <v>206</v>
      </c>
      <c r="AJ229" t="s">
        <v>206</v>
      </c>
      <c r="AK229" t="s">
        <v>206</v>
      </c>
      <c r="AL229" t="s">
        <v>206</v>
      </c>
      <c r="AM229" t="s">
        <v>206</v>
      </c>
      <c r="AN229">
        <v>0.075915837603655695</v>
      </c>
      <c r="AO229">
        <v>0.094804445390744202</v>
      </c>
      <c r="AP229">
        <v>0</v>
      </c>
      <c r="AQ229">
        <v>0</v>
      </c>
      <c r="AR229">
        <v>0.23209954977533301</v>
      </c>
      <c r="AS229">
        <v>0</v>
      </c>
      <c r="AT229">
        <v>3.810756815752288</v>
      </c>
      <c r="AU229"/>
      <c r="AV229"/>
      <c r="AW229"/>
      <c r="AX229"/>
      <c r="AY229"/>
      <c r="AZ229"/>
      <c r="BA229"/>
      <c r="BB229"/>
      <c r="BC229"/>
      <c r="BD229"/>
      <c r="BE229">
        <v>0.89010566967459992</v>
      </c>
      <c r="BF229">
        <v>0</v>
      </c>
      <c r="BG229">
        <v>1.442834137192424</v>
      </c>
      <c r="BH229">
        <v>0</v>
      </c>
      <c r="BI229">
        <v>248.9846632433854</v>
      </c>
      <c r="BJ229">
        <v>1.8867831024824</v>
      </c>
      <c r="BK229">
        <v>0</v>
      </c>
      <c r="BL229">
        <v>0</v>
      </c>
      <c r="BM229">
        <v>48.359286294901644</v>
      </c>
      <c r="BN229">
        <v>200.62537694848379</v>
      </c>
      <c r="BO229">
        <v>0.4461567043846234</v>
      </c>
      <c r="BP229">
        <v>0</v>
      </c>
      <c r="BQ229">
        <v>0</v>
      </c>
      <c r="BR229">
        <v>0</v>
      </c>
      <c r="BS229">
        <v>0</v>
      </c>
      <c r="BT229">
        <v>5.8594614902821851</v>
      </c>
      <c r="BU229">
        <v>6.8632275956464808</v>
      </c>
      <c r="BV229">
        <v>0</v>
      </c>
      <c r="BW229">
        <v>0</v>
      </c>
      <c r="BX229">
        <v>3.1413653918086482</v>
      </c>
      <c r="BY229">
        <v>0</v>
      </c>
      <c r="BZ229">
        <v>235.4535485725151</v>
      </c>
      <c r="CA229"/>
      <c r="CB229"/>
      <c r="CC229"/>
      <c r="CD229"/>
      <c r="CE229"/>
      <c r="CF229"/>
      <c r="CG229"/>
      <c r="CH229"/>
      <c r="CI229"/>
      <c r="CJ229"/>
    </row>
    <row r="230">
      <c r="A230" t="s">
        <v>684</v>
      </c>
      <c r="B230">
        <v>2019</v>
      </c>
      <c r="C230" t="s">
        <v>690</v>
      </c>
      <c r="D230">
        <v>59</v>
      </c>
      <c r="E230" t="s">
        <v>497</v>
      </c>
      <c r="F230" t="s">
        <v>499</v>
      </c>
      <c r="G230" t="s">
        <v>206</v>
      </c>
      <c r="H230">
        <v>0</v>
      </c>
      <c r="I230">
        <v>0</v>
      </c>
      <c r="J230">
        <v>0</v>
      </c>
      <c r="K230">
        <v>0.036544994006039298</v>
      </c>
      <c r="L230">
        <v>4.5917189421698961</v>
      </c>
      <c r="M230">
        <v>0</v>
      </c>
      <c r="N230">
        <v>0.099222994261380607</v>
      </c>
      <c r="O230">
        <v>0.91081026318577063</v>
      </c>
      <c r="P230">
        <v>1.2379538740087479</v>
      </c>
      <c r="Q230">
        <v>10.774674835907151</v>
      </c>
      <c r="R230">
        <v>0</v>
      </c>
      <c r="S230">
        <v>0</v>
      </c>
      <c r="T230">
        <v>0</v>
      </c>
      <c r="U230">
        <v>0</v>
      </c>
      <c r="V230">
        <v>0</v>
      </c>
      <c r="W230" t="s">
        <v>490</v>
      </c>
      <c r="X230" t="s">
        <v>491</v>
      </c>
      <c r="Y230" t="s">
        <v>492</v>
      </c>
      <c r="Z230" t="s">
        <v>493</v>
      </c>
      <c r="AA230" t="s">
        <v>494</v>
      </c>
      <c r="AB230" t="s">
        <v>495</v>
      </c>
      <c r="AC230" t="s">
        <v>496</v>
      </c>
      <c r="AD230" t="s">
        <v>206</v>
      </c>
      <c r="AE230" t="s">
        <v>206</v>
      </c>
      <c r="AF230" t="s">
        <v>206</v>
      </c>
      <c r="AG230" t="s">
        <v>206</v>
      </c>
      <c r="AH230" t="s">
        <v>206</v>
      </c>
      <c r="AI230" t="s">
        <v>206</v>
      </c>
      <c r="AJ230" t="s">
        <v>206</v>
      </c>
      <c r="AK230" t="s">
        <v>206</v>
      </c>
      <c r="AL230" t="s">
        <v>206</v>
      </c>
      <c r="AM230" t="s">
        <v>206</v>
      </c>
      <c r="AN230">
        <v>0.15629160947266019</v>
      </c>
      <c r="AO230">
        <v>0.4003466792760304</v>
      </c>
      <c r="AP230">
        <v>0</v>
      </c>
      <c r="AQ230">
        <v>0</v>
      </c>
      <c r="AR230">
        <v>0.0082002841213342</v>
      </c>
      <c r="AS230">
        <v>0</v>
      </c>
      <c r="AT230">
        <v>6.1424467934006568</v>
      </c>
      <c r="AU230"/>
      <c r="AV230"/>
      <c r="AW230"/>
      <c r="AX230"/>
      <c r="AY230"/>
      <c r="AZ230"/>
      <c r="BA230"/>
      <c r="BB230"/>
      <c r="BC230"/>
      <c r="BD230"/>
      <c r="BE230">
        <v>0</v>
      </c>
      <c r="BF230">
        <v>0</v>
      </c>
      <c r="BG230">
        <v>0</v>
      </c>
      <c r="BH230">
        <v>3.3210744869196001</v>
      </c>
      <c r="BI230">
        <v>417.35622298761569</v>
      </c>
      <c r="BJ230">
        <v>0</v>
      </c>
      <c r="BK230">
        <v>3.210087245597105</v>
      </c>
      <c r="BL230">
        <v>29.318498947490639</v>
      </c>
      <c r="BM230">
        <v>39.993299191099197</v>
      </c>
      <c r="BN230">
        <v>348.15541209034831</v>
      </c>
      <c r="BO230">
        <v>0</v>
      </c>
      <c r="BP230">
        <v>0</v>
      </c>
      <c r="BQ230">
        <v>0</v>
      </c>
      <c r="BR230">
        <v>0</v>
      </c>
      <c r="BS230">
        <v>0</v>
      </c>
      <c r="BT230">
        <v>12.063156988933439</v>
      </c>
      <c r="BU230">
        <v>28.98250568006528</v>
      </c>
      <c r="BV230">
        <v>0</v>
      </c>
      <c r="BW230">
        <v>0</v>
      </c>
      <c r="BX230">
        <v>0.1109872413224941</v>
      </c>
      <c r="BY230">
        <v>0</v>
      </c>
      <c r="BZ230">
        <v>379.52064756421407</v>
      </c>
      <c r="CA230"/>
      <c r="CB230"/>
      <c r="CC230"/>
      <c r="CD230"/>
      <c r="CE230"/>
      <c r="CF230"/>
      <c r="CG230"/>
      <c r="CH230"/>
      <c r="CI230"/>
      <c r="CJ230"/>
    </row>
    <row r="231">
      <c r="A231" t="s">
        <v>684</v>
      </c>
      <c r="B231">
        <v>2019</v>
      </c>
      <c r="C231" t="s">
        <v>690</v>
      </c>
      <c r="D231">
        <v>60</v>
      </c>
      <c r="E231" t="s">
        <v>497</v>
      </c>
      <c r="F231" t="s">
        <v>500</v>
      </c>
      <c r="G231" t="s">
        <v>206</v>
      </c>
      <c r="H231">
        <v>0.0480560739443468</v>
      </c>
      <c r="I231">
        <v>0.080909787190077007</v>
      </c>
      <c r="J231">
        <v>0.16619611128895179</v>
      </c>
      <c r="K231">
        <v>0.93379909243624348</v>
      </c>
      <c r="L231">
        <v>3.5039985356243379</v>
      </c>
      <c r="M231">
        <v>0.69663625295695819</v>
      </c>
      <c r="N231">
        <v>1.781880697037463</v>
      </c>
      <c r="O231">
        <v>2.2422827477553731</v>
      </c>
      <c r="P231">
        <v>4.4688873470727497</v>
      </c>
      <c r="Q231">
        <v>3.812023203957303</v>
      </c>
      <c r="R231">
        <v>0</v>
      </c>
      <c r="S231">
        <v>0</v>
      </c>
      <c r="T231">
        <v>0.039072516437482101</v>
      </c>
      <c r="U231">
        <v>0.040721638833667001</v>
      </c>
      <c r="V231">
        <v>0.094625579985120403</v>
      </c>
      <c r="W231" t="s">
        <v>490</v>
      </c>
      <c r="X231" t="s">
        <v>491</v>
      </c>
      <c r="Y231" t="s">
        <v>492</v>
      </c>
      <c r="Z231" t="s">
        <v>493</v>
      </c>
      <c r="AA231" t="s">
        <v>494</v>
      </c>
      <c r="AB231" t="s">
        <v>495</v>
      </c>
      <c r="AC231" t="s">
        <v>496</v>
      </c>
      <c r="AD231" t="s">
        <v>206</v>
      </c>
      <c r="AE231" t="s">
        <v>206</v>
      </c>
      <c r="AF231" t="s">
        <v>206</v>
      </c>
      <c r="AG231" t="s">
        <v>206</v>
      </c>
      <c r="AH231" t="s">
        <v>206</v>
      </c>
      <c r="AI231" t="s">
        <v>206</v>
      </c>
      <c r="AJ231" t="s">
        <v>206</v>
      </c>
      <c r="AK231" t="s">
        <v>206</v>
      </c>
      <c r="AL231" t="s">
        <v>206</v>
      </c>
      <c r="AM231" t="s">
        <v>206</v>
      </c>
      <c r="AN231">
        <v>0.1444630881602133</v>
      </c>
      <c r="AO231">
        <v>0.87405127004166605</v>
      </c>
      <c r="AP231">
        <v>0</v>
      </c>
      <c r="AQ231">
        <v>0.0099061064282784002</v>
      </c>
      <c r="AR231">
        <v>0.77173785008555928</v>
      </c>
      <c r="AS231">
        <v>0.047588830232086703</v>
      </c>
      <c r="AT231">
        <v>5.5387565316847382</v>
      </c>
      <c r="AU231"/>
      <c r="AV231"/>
      <c r="AW231"/>
      <c r="AX231"/>
      <c r="AY231"/>
      <c r="AZ231"/>
      <c r="BA231"/>
      <c r="BB231"/>
      <c r="BC231"/>
      <c r="BD231"/>
      <c r="BE231">
        <v>4.367105414542495</v>
      </c>
      <c r="BF231">
        <v>7.3505855120701113</v>
      </c>
      <c r="BG231">
        <v>15.10478981516297</v>
      </c>
      <c r="BH231">
        <v>84.860223024969912</v>
      </c>
      <c r="BI231">
        <v>318.489788377862</v>
      </c>
      <c r="BJ231">
        <v>22.58587381816935</v>
      </c>
      <c r="BK231">
        <v>57.647852106414078</v>
      </c>
      <c r="BL231">
        <v>72.177891529351157</v>
      </c>
      <c r="BM231">
        <v>144.37173506638669</v>
      </c>
      <c r="BN231">
        <v>123.1755509733659</v>
      </c>
      <c r="BO231">
        <v>0</v>
      </c>
      <c r="BP231">
        <v>0</v>
      </c>
      <c r="BQ231">
        <v>2.287673685891384</v>
      </c>
      <c r="BR231">
        <v>2.3846609258698162</v>
      </c>
      <c r="BS231">
        <v>5.5412540391591314</v>
      </c>
      <c r="BT231">
        <v>11.15018853195461</v>
      </c>
      <c r="BU231">
        <v>63.275648856287518</v>
      </c>
      <c r="BV231">
        <v>0</v>
      </c>
      <c r="BW231">
        <v>0.69615728169650448</v>
      </c>
      <c r="BX231">
        <v>10.445132600016951</v>
      </c>
      <c r="BY231">
        <v>2.3846609258698162</v>
      </c>
      <c r="BZ231">
        <v>342.2207039487821</v>
      </c>
      <c r="CA231"/>
      <c r="CB231"/>
      <c r="CC231"/>
      <c r="CD231"/>
      <c r="CE231"/>
      <c r="CF231"/>
      <c r="CG231"/>
      <c r="CH231"/>
      <c r="CI231"/>
      <c r="CJ231"/>
    </row>
    <row r="232">
      <c r="A232" t="s">
        <v>684</v>
      </c>
      <c r="B232">
        <v>2019</v>
      </c>
      <c r="C232" t="s">
        <v>690</v>
      </c>
      <c r="D232">
        <v>61</v>
      </c>
      <c r="E232" t="s">
        <v>497</v>
      </c>
      <c r="F232" t="s">
        <v>501</v>
      </c>
      <c r="G232" t="s">
        <v>206</v>
      </c>
      <c r="H232">
        <v>1.4029188484159589</v>
      </c>
      <c r="I232">
        <v>1.7206234328751431</v>
      </c>
      <c r="J232">
        <v>3.2212370309120439</v>
      </c>
      <c r="K232">
        <v>11.0406845006806</v>
      </c>
      <c r="L232">
        <v>30.430490798667471</v>
      </c>
      <c r="M232">
        <v>11.677096790347271</v>
      </c>
      <c r="N232">
        <v>16.73741919767571</v>
      </c>
      <c r="O232">
        <v>24.893016741957229</v>
      </c>
      <c r="P232">
        <v>38.151079510930117</v>
      </c>
      <c r="Q232">
        <v>31.732825805334521</v>
      </c>
      <c r="R232">
        <v>0.66060405628389485</v>
      </c>
      <c r="S232">
        <v>0.72780170624541285</v>
      </c>
      <c r="T232">
        <v>1.19797794404479</v>
      </c>
      <c r="U232">
        <v>0.99864419679345073</v>
      </c>
      <c r="V232">
        <v>2.6752931378504021</v>
      </c>
      <c r="W232" t="s">
        <v>490</v>
      </c>
      <c r="X232" t="s">
        <v>491</v>
      </c>
      <c r="Y232" t="s">
        <v>492</v>
      </c>
      <c r="Z232" t="s">
        <v>493</v>
      </c>
      <c r="AA232" t="s">
        <v>494</v>
      </c>
      <c r="AB232" t="s">
        <v>495</v>
      </c>
      <c r="AC232" t="s">
        <v>496</v>
      </c>
      <c r="AD232" t="s">
        <v>206</v>
      </c>
      <c r="AE232" t="s">
        <v>206</v>
      </c>
      <c r="AF232" t="s">
        <v>206</v>
      </c>
      <c r="AG232" t="s">
        <v>206</v>
      </c>
      <c r="AH232" t="s">
        <v>206</v>
      </c>
      <c r="AI232" t="s">
        <v>206</v>
      </c>
      <c r="AJ232" t="s">
        <v>206</v>
      </c>
      <c r="AK232" t="s">
        <v>206</v>
      </c>
      <c r="AL232" t="s">
        <v>206</v>
      </c>
      <c r="AM232" t="s">
        <v>206</v>
      </c>
      <c r="AN232">
        <v>2.8427096159676268</v>
      </c>
      <c r="AO232">
        <v>8.4800351375360314</v>
      </c>
      <c r="AP232">
        <v>3.869922397968137</v>
      </c>
      <c r="AQ232">
        <v>1.687771074493901</v>
      </c>
      <c r="AR232">
        <v>3.247854327120236</v>
      </c>
      <c r="AS232">
        <v>1.1701530656648089</v>
      </c>
      <c r="AT232">
        <v>46.436120310082117</v>
      </c>
      <c r="AU232"/>
      <c r="AV232"/>
      <c r="AW232"/>
      <c r="AX232"/>
      <c r="AY232"/>
      <c r="AZ232"/>
      <c r="BA232"/>
      <c r="BB232"/>
      <c r="BC232"/>
      <c r="BD232"/>
      <c r="BE232">
        <v>127.4905333751633</v>
      </c>
      <c r="BF232">
        <v>156.31717888106729</v>
      </c>
      <c r="BG232">
        <v>292.7632176191633</v>
      </c>
      <c r="BH232">
        <v>1003.3367526966759</v>
      </c>
      <c r="BI232">
        <v>2765.925977470537</v>
      </c>
      <c r="BJ232">
        <v>378.58700799716888</v>
      </c>
      <c r="BK232">
        <v>541.49319208343104</v>
      </c>
      <c r="BL232">
        <v>801.29299662940161</v>
      </c>
      <c r="BM232">
        <v>1232.5075831809711</v>
      </c>
      <c r="BN232">
        <v>1025.363197804319</v>
      </c>
      <c r="BO232">
        <v>38.761520901287099</v>
      </c>
      <c r="BP232">
        <v>42.541981942738417</v>
      </c>
      <c r="BQ232">
        <v>70.140929449849679</v>
      </c>
      <c r="BR232">
        <v>58.480647222162418</v>
      </c>
      <c r="BS232">
        <v>156.6646028312783</v>
      </c>
      <c r="BT232">
        <v>219.4107059686196</v>
      </c>
      <c r="BU232">
        <v>613.89960067918094</v>
      </c>
      <c r="BV232">
        <v>422.19194503971028</v>
      </c>
      <c r="BW232">
        <v>118.6090753064786</v>
      </c>
      <c r="BX232">
        <v>43.958280792562718</v>
      </c>
      <c r="BY232">
        <v>58.635992508515443</v>
      </c>
      <c r="BZ232">
        <v>2869.1280597475388</v>
      </c>
      <c r="CA232"/>
      <c r="CB232"/>
      <c r="CC232"/>
      <c r="CD232"/>
      <c r="CE232"/>
      <c r="CF232"/>
      <c r="CG232"/>
      <c r="CH232"/>
      <c r="CI232"/>
      <c r="CJ232"/>
    </row>
    <row r="233">
      <c r="A233" t="s">
        <v>684</v>
      </c>
      <c r="B233">
        <v>2019</v>
      </c>
      <c r="C233" t="s">
        <v>690</v>
      </c>
      <c r="D233">
        <v>62</v>
      </c>
      <c r="E233" t="s">
        <v>497</v>
      </c>
      <c r="F233" t="s">
        <v>502</v>
      </c>
      <c r="G233" t="s">
        <v>206</v>
      </c>
      <c r="H233">
        <v>35.069087114736959</v>
      </c>
      <c r="I233">
        <v>35.600649542157662</v>
      </c>
      <c r="J233">
        <v>39.30693892650838</v>
      </c>
      <c r="K233">
        <v>33.510405030645437</v>
      </c>
      <c r="L233">
        <v>19.247720708093311</v>
      </c>
      <c r="M233">
        <v>42.487203418789292</v>
      </c>
      <c r="N233">
        <v>29.162681379396162</v>
      </c>
      <c r="O233">
        <v>23.635744017765902</v>
      </c>
      <c r="P233">
        <v>17.46292864381795</v>
      </c>
      <c r="Q233">
        <v>15.203811395830019</v>
      </c>
      <c r="R233">
        <v>34.504294352124447</v>
      </c>
      <c r="S233">
        <v>33.262378319182993</v>
      </c>
      <c r="T233">
        <v>35.929034563653389</v>
      </c>
      <c r="U233">
        <v>39.472056618816573</v>
      </c>
      <c r="V233">
        <v>38.716627318642551</v>
      </c>
      <c r="W233" t="s">
        <v>490</v>
      </c>
      <c r="X233" t="s">
        <v>491</v>
      </c>
      <c r="Y233" t="s">
        <v>492</v>
      </c>
      <c r="Z233" t="s">
        <v>493</v>
      </c>
      <c r="AA233" t="s">
        <v>494</v>
      </c>
      <c r="AB233" t="s">
        <v>495</v>
      </c>
      <c r="AC233" t="s">
        <v>496</v>
      </c>
      <c r="AD233" t="s">
        <v>206</v>
      </c>
      <c r="AE233" t="s">
        <v>206</v>
      </c>
      <c r="AF233" t="s">
        <v>206</v>
      </c>
      <c r="AG233" t="s">
        <v>206</v>
      </c>
      <c r="AH233" t="s">
        <v>206</v>
      </c>
      <c r="AI233" t="s">
        <v>206</v>
      </c>
      <c r="AJ233" t="s">
        <v>206</v>
      </c>
      <c r="AK233" t="s">
        <v>206</v>
      </c>
      <c r="AL233" t="s">
        <v>206</v>
      </c>
      <c r="AM233" t="s">
        <v>206</v>
      </c>
      <c r="AN233">
        <v>39.656275634034593</v>
      </c>
      <c r="AO233">
        <v>26.085757598992618</v>
      </c>
      <c r="AP233">
        <v>50.44535914942383</v>
      </c>
      <c r="AQ233">
        <v>35.292313004688872</v>
      </c>
      <c r="AR233">
        <v>37.531051916869401</v>
      </c>
      <c r="AS233">
        <v>18.214607938234529</v>
      </c>
      <c r="AT233">
        <v>7.0388013844555148</v>
      </c>
      <c r="AU233"/>
      <c r="AV233"/>
      <c r="AW233"/>
      <c r="AX233"/>
      <c r="AY233"/>
      <c r="AZ233"/>
      <c r="BA233"/>
      <c r="BB233"/>
      <c r="BC233"/>
      <c r="BD233"/>
      <c r="BE233">
        <v>3186.9103664022182</v>
      </c>
      <c r="BF233">
        <v>3234.288802788536</v>
      </c>
      <c r="BG233">
        <v>3572.4244457807949</v>
      </c>
      <c r="BH233">
        <v>3045.302214996319</v>
      </c>
      <c r="BI233">
        <v>1749.487744573089</v>
      </c>
      <c r="BJ233">
        <v>1377.4916410543999</v>
      </c>
      <c r="BK233">
        <v>943.47839671926113</v>
      </c>
      <c r="BL233">
        <v>760.8220549516243</v>
      </c>
      <c r="BM233">
        <v>564.15682738118869</v>
      </c>
      <c r="BN233">
        <v>491.27136572316567</v>
      </c>
      <c r="BO233">
        <v>2024.569655593016</v>
      </c>
      <c r="BP233">
        <v>1944.2761478633661</v>
      </c>
      <c r="BQ233">
        <v>2103.62460432427</v>
      </c>
      <c r="BR233">
        <v>2311.4853374906938</v>
      </c>
      <c r="BS233">
        <v>2267.2375434399701</v>
      </c>
      <c r="BT233">
        <v>3060.816125599225</v>
      </c>
      <c r="BU233">
        <v>1888.439837065172</v>
      </c>
      <c r="BV233">
        <v>5503.3724471333298</v>
      </c>
      <c r="BW233">
        <v>2480.1874342870692</v>
      </c>
      <c r="BX233">
        <v>507.96629172245463</v>
      </c>
      <c r="BY233">
        <v>912.72812587563169</v>
      </c>
      <c r="BZ233">
        <v>434.90331285808122</v>
      </c>
      <c r="CA233"/>
      <c r="CB233"/>
      <c r="CC233"/>
      <c r="CD233"/>
      <c r="CE233"/>
      <c r="CF233"/>
      <c r="CG233"/>
      <c r="CH233"/>
      <c r="CI233"/>
      <c r="CJ233"/>
    </row>
    <row r="234">
      <c r="A234" t="s">
        <v>684</v>
      </c>
      <c r="B234">
        <v>2019</v>
      </c>
      <c r="C234" t="s">
        <v>690</v>
      </c>
      <c r="D234">
        <v>63</v>
      </c>
      <c r="E234" t="s">
        <v>497</v>
      </c>
      <c r="F234" t="s">
        <v>503</v>
      </c>
      <c r="G234" t="s">
        <v>206</v>
      </c>
      <c r="H234">
        <v>3.8197079358147801</v>
      </c>
      <c r="I234">
        <v>3.2139186910926369</v>
      </c>
      <c r="J234">
        <v>5.5077977148400281</v>
      </c>
      <c r="K234">
        <v>12.996242091235191</v>
      </c>
      <c r="L234">
        <v>21.466999447574761</v>
      </c>
      <c r="M234">
        <v>13.92098054140442</v>
      </c>
      <c r="N234">
        <v>21.49252358570271</v>
      </c>
      <c r="O234">
        <v>24.087146870763991</v>
      </c>
      <c r="P234">
        <v>22.602718891662391</v>
      </c>
      <c r="Q234">
        <v>22.887558165260089</v>
      </c>
      <c r="R234">
        <v>2.860974189205471</v>
      </c>
      <c r="S234">
        <v>2.981503657732016</v>
      </c>
      <c r="T234">
        <v>2.6780111871323791</v>
      </c>
      <c r="U234">
        <v>3.1969134762321572</v>
      </c>
      <c r="V234">
        <v>3.3129023797067001</v>
      </c>
      <c r="W234" t="s">
        <v>490</v>
      </c>
      <c r="X234" t="s">
        <v>491</v>
      </c>
      <c r="Y234" t="s">
        <v>492</v>
      </c>
      <c r="Z234" t="s">
        <v>493</v>
      </c>
      <c r="AA234" t="s">
        <v>494</v>
      </c>
      <c r="AB234" t="s">
        <v>495</v>
      </c>
      <c r="AC234" t="s">
        <v>496</v>
      </c>
      <c r="AD234" t="s">
        <v>206</v>
      </c>
      <c r="AE234" t="s">
        <v>206</v>
      </c>
      <c r="AF234" t="s">
        <v>206</v>
      </c>
      <c r="AG234" t="s">
        <v>206</v>
      </c>
      <c r="AH234" t="s">
        <v>206</v>
      </c>
      <c r="AI234" t="s">
        <v>206</v>
      </c>
      <c r="AJ234" t="s">
        <v>206</v>
      </c>
      <c r="AK234" t="s">
        <v>206</v>
      </c>
      <c r="AL234" t="s">
        <v>206</v>
      </c>
      <c r="AM234" t="s">
        <v>206</v>
      </c>
      <c r="AN234">
        <v>17.95793968504827</v>
      </c>
      <c r="AO234">
        <v>2.3455579076818789</v>
      </c>
      <c r="AP234">
        <v>4.1384095299632424</v>
      </c>
      <c r="AQ234">
        <v>7.76154986932925</v>
      </c>
      <c r="AR234">
        <v>16.306246595943549</v>
      </c>
      <c r="AS234">
        <v>4.5106878741437786</v>
      </c>
      <c r="AT234">
        <v>20.59368248723564</v>
      </c>
      <c r="AU234"/>
      <c r="AV234"/>
      <c r="AW234"/>
      <c r="AX234"/>
      <c r="AY234"/>
      <c r="AZ234"/>
      <c r="BA234"/>
      <c r="BB234"/>
      <c r="BC234"/>
      <c r="BD234"/>
      <c r="BE234">
        <v>347.11672925644808</v>
      </c>
      <c r="BF234">
        <v>291.98178598860773</v>
      </c>
      <c r="BG234">
        <v>500.57805914875257</v>
      </c>
      <c r="BH234">
        <v>1181.0506256451731</v>
      </c>
      <c r="BI234">
        <v>1951.205185063684</v>
      </c>
      <c r="BJ234">
        <v>451.33670347870549</v>
      </c>
      <c r="BK234">
        <v>695.33152422726812</v>
      </c>
      <c r="BL234">
        <v>775.35247320166479</v>
      </c>
      <c r="BM234">
        <v>730.20273060688839</v>
      </c>
      <c r="BN234">
        <v>739.55152857260725</v>
      </c>
      <c r="BO234">
        <v>167.87016334225069</v>
      </c>
      <c r="BP234">
        <v>174.27696813707959</v>
      </c>
      <c r="BQ234">
        <v>156.7960367520235</v>
      </c>
      <c r="BR234">
        <v>187.2113910075403</v>
      </c>
      <c r="BS234">
        <v>194.00286577663601</v>
      </c>
      <c r="BT234">
        <v>1386.0593434891321</v>
      </c>
      <c r="BU234">
        <v>169.80319533371539</v>
      </c>
      <c r="BV234">
        <v>451.48274025944443</v>
      </c>
      <c r="BW234">
        <v>545.44734582698823</v>
      </c>
      <c r="BX234">
        <v>220.697880613634</v>
      </c>
      <c r="BY234">
        <v>226.02911376066851</v>
      </c>
      <c r="BZ234">
        <v>1272.4127658190821</v>
      </c>
      <c r="CA234"/>
      <c r="CB234"/>
      <c r="CC234"/>
      <c r="CD234"/>
      <c r="CE234"/>
      <c r="CF234"/>
      <c r="CG234"/>
      <c r="CH234"/>
      <c r="CI234"/>
      <c r="CJ234"/>
    </row>
    <row r="235">
      <c r="A235" t="s">
        <v>684</v>
      </c>
      <c r="B235">
        <v>2019</v>
      </c>
      <c r="C235" t="s">
        <v>690</v>
      </c>
      <c r="D235">
        <v>64</v>
      </c>
      <c r="E235" t="s">
        <v>497</v>
      </c>
      <c r="F235" t="s">
        <v>504</v>
      </c>
      <c r="G235" t="s">
        <v>206</v>
      </c>
      <c r="H235">
        <v>12.336914136920971</v>
      </c>
      <c r="I235">
        <v>12.7273047274516</v>
      </c>
      <c r="J235">
        <v>10.50357387268873</v>
      </c>
      <c r="K235">
        <v>13.11138468685593</v>
      </c>
      <c r="L235">
        <v>7.8744946133591549</v>
      </c>
      <c r="M235">
        <v>16.181526494065661</v>
      </c>
      <c r="N235">
        <v>14.938712735919241</v>
      </c>
      <c r="O235">
        <v>11.505058576542609</v>
      </c>
      <c r="P235">
        <v>8.150210145216743</v>
      </c>
      <c r="Q235">
        <v>3.8740462246962468</v>
      </c>
      <c r="R235">
        <v>11.168147783494019</v>
      </c>
      <c r="S235">
        <v>13.61209104644208</v>
      </c>
      <c r="T235">
        <v>10.205476160603689</v>
      </c>
      <c r="U235">
        <v>11.17486494433459</v>
      </c>
      <c r="V235">
        <v>11.434786347089601</v>
      </c>
      <c r="W235" t="s">
        <v>490</v>
      </c>
      <c r="X235" t="s">
        <v>491</v>
      </c>
      <c r="Y235" t="s">
        <v>492</v>
      </c>
      <c r="Z235" t="s">
        <v>493</v>
      </c>
      <c r="AA235" t="s">
        <v>494</v>
      </c>
      <c r="AB235" t="s">
        <v>495</v>
      </c>
      <c r="AC235" t="s">
        <v>496</v>
      </c>
      <c r="AD235" t="s">
        <v>206</v>
      </c>
      <c r="AE235" t="s">
        <v>206</v>
      </c>
      <c r="AF235" t="s">
        <v>206</v>
      </c>
      <c r="AG235" t="s">
        <v>206</v>
      </c>
      <c r="AH235" t="s">
        <v>206</v>
      </c>
      <c r="AI235" t="s">
        <v>206</v>
      </c>
      <c r="AJ235" t="s">
        <v>206</v>
      </c>
      <c r="AK235" t="s">
        <v>206</v>
      </c>
      <c r="AL235" t="s">
        <v>206</v>
      </c>
      <c r="AM235" t="s">
        <v>206</v>
      </c>
      <c r="AN235">
        <v>9.9776603402632258</v>
      </c>
      <c r="AO235">
        <v>4.7990488168110916</v>
      </c>
      <c r="AP235">
        <v>11.593290124177081</v>
      </c>
      <c r="AQ235">
        <v>16.577903380570049</v>
      </c>
      <c r="AR235">
        <v>28.979745102700559</v>
      </c>
      <c r="AS235">
        <v>16.588625865717781</v>
      </c>
      <c r="AT235">
        <v>5.9632225968259149</v>
      </c>
      <c r="AU235"/>
      <c r="AV235"/>
      <c r="AW235"/>
      <c r="AX235"/>
      <c r="AY235"/>
      <c r="AZ235"/>
      <c r="BA235"/>
      <c r="BB235"/>
      <c r="BC235"/>
      <c r="BD235"/>
      <c r="BE235">
        <v>1121.119561046276</v>
      </c>
      <c r="BF235">
        <v>1156.2648350258021</v>
      </c>
      <c r="BG235">
        <v>954.62086582255381</v>
      </c>
      <c r="BH235">
        <v>1191.514360749645</v>
      </c>
      <c r="BI235">
        <v>715.73834791700574</v>
      </c>
      <c r="BJ235">
        <v>524.62660969628325</v>
      </c>
      <c r="BK235">
        <v>483.30098860842571</v>
      </c>
      <c r="BL235">
        <v>370.3417291185969</v>
      </c>
      <c r="BM235">
        <v>263.30043441156658</v>
      </c>
      <c r="BN235">
        <v>125.17966252877849</v>
      </c>
      <c r="BO235">
        <v>655.30084113278588</v>
      </c>
      <c r="BP235">
        <v>795.66360800119412</v>
      </c>
      <c r="BQ235">
        <v>597.52484337580051</v>
      </c>
      <c r="BR235">
        <v>654.40057296012776</v>
      </c>
      <c r="BS235">
        <v>669.61868072772268</v>
      </c>
      <c r="BT235">
        <v>770.11225025425961</v>
      </c>
      <c r="BU235">
        <v>347.42004065990898</v>
      </c>
      <c r="BV235">
        <v>1264.7782574415039</v>
      </c>
      <c r="BW235">
        <v>1165.0216194629211</v>
      </c>
      <c r="BX235">
        <v>392.22811253697142</v>
      </c>
      <c r="BY235">
        <v>831.2506889311702</v>
      </c>
      <c r="BZ235">
        <v>368.44700127454638</v>
      </c>
      <c r="CA235"/>
      <c r="CB235"/>
      <c r="CC235"/>
      <c r="CD235"/>
      <c r="CE235"/>
      <c r="CF235"/>
      <c r="CG235"/>
      <c r="CH235"/>
      <c r="CI235"/>
      <c r="CJ235"/>
    </row>
    <row r="236">
      <c r="A236" t="s">
        <v>684</v>
      </c>
      <c r="B236">
        <v>2019</v>
      </c>
      <c r="C236" t="s">
        <v>690</v>
      </c>
      <c r="D236">
        <v>65</v>
      </c>
      <c r="E236" t="s">
        <v>497</v>
      </c>
      <c r="F236" t="s">
        <v>505</v>
      </c>
      <c r="G236" t="s">
        <v>206</v>
      </c>
      <c r="H236">
        <v>2.8654315130385211</v>
      </c>
      <c r="I236">
        <v>5.0079243805350604</v>
      </c>
      <c r="J236">
        <v>4.9567405308203236</v>
      </c>
      <c r="K236">
        <v>5.0593688436566042</v>
      </c>
      <c r="L236">
        <v>3.175796448065662</v>
      </c>
      <c r="M236">
        <v>5.2042887855146018</v>
      </c>
      <c r="N236">
        <v>4.2819426955239352</v>
      </c>
      <c r="O236">
        <v>6.4237201720305652</v>
      </c>
      <c r="P236">
        <v>3.090569702028422</v>
      </c>
      <c r="Q236">
        <v>1.2389934897924</v>
      </c>
      <c r="R236">
        <v>2.262027657045051</v>
      </c>
      <c r="S236">
        <v>4.4261219040332476</v>
      </c>
      <c r="T236">
        <v>5.6020781415525311</v>
      </c>
      <c r="U236">
        <v>4.1876903061525352</v>
      </c>
      <c r="V236">
        <v>5.0495787362274136</v>
      </c>
      <c r="W236" t="s">
        <v>490</v>
      </c>
      <c r="X236" t="s">
        <v>491</v>
      </c>
      <c r="Y236" t="s">
        <v>492</v>
      </c>
      <c r="Z236" t="s">
        <v>493</v>
      </c>
      <c r="AA236" t="s">
        <v>494</v>
      </c>
      <c r="AB236" t="s">
        <v>495</v>
      </c>
      <c r="AC236" t="s">
        <v>496</v>
      </c>
      <c r="AD236" t="s">
        <v>206</v>
      </c>
      <c r="AE236" t="s">
        <v>206</v>
      </c>
      <c r="AF236" t="s">
        <v>206</v>
      </c>
      <c r="AG236" t="s">
        <v>206</v>
      </c>
      <c r="AH236" t="s">
        <v>206</v>
      </c>
      <c r="AI236" t="s">
        <v>206</v>
      </c>
      <c r="AJ236" t="s">
        <v>206</v>
      </c>
      <c r="AK236" t="s">
        <v>206</v>
      </c>
      <c r="AL236" t="s">
        <v>206</v>
      </c>
      <c r="AM236" t="s">
        <v>206</v>
      </c>
      <c r="AN236">
        <v>5.6663314543620533</v>
      </c>
      <c r="AO236">
        <v>10.0625615653599</v>
      </c>
      <c r="AP236">
        <v>1.360095709291399</v>
      </c>
      <c r="AQ236">
        <v>4.9671850371119994</v>
      </c>
      <c r="AR236">
        <v>1.5982306203744321</v>
      </c>
      <c r="AS236">
        <v>2.786651180775829</v>
      </c>
      <c r="AT236">
        <v>1.4527158352707219</v>
      </c>
      <c r="AU236"/>
      <c r="AV236"/>
      <c r="AW236"/>
      <c r="AX236"/>
      <c r="AY236"/>
      <c r="AZ236"/>
      <c r="BA236"/>
      <c r="BB236"/>
      <c r="BC236"/>
      <c r="BD236"/>
      <c r="BE236">
        <v>260.39666682057998</v>
      </c>
      <c r="BF236">
        <v>454.96568061197792</v>
      </c>
      <c r="BG236">
        <v>450.49504050169378</v>
      </c>
      <c r="BH236">
        <v>459.77681057512632</v>
      </c>
      <c r="BI236">
        <v>288.65843646689137</v>
      </c>
      <c r="BJ236">
        <v>168.72996391448069</v>
      </c>
      <c r="BK236">
        <v>138.53048615999131</v>
      </c>
      <c r="BL236">
        <v>206.77614286416929</v>
      </c>
      <c r="BM236">
        <v>99.843848271923193</v>
      </c>
      <c r="BN236">
        <v>40.034831267333942</v>
      </c>
      <c r="BO236">
        <v>132.72645160713469</v>
      </c>
      <c r="BP236">
        <v>258.71881929093541</v>
      </c>
      <c r="BQ236">
        <v>327.99849918145918</v>
      </c>
      <c r="BR236">
        <v>245.23132488640309</v>
      </c>
      <c r="BS236">
        <v>295.70226753243833</v>
      </c>
      <c r="BT236">
        <v>437.34814758087168</v>
      </c>
      <c r="BU236">
        <v>728.46426065388073</v>
      </c>
      <c r="BV236">
        <v>148.38061177851759</v>
      </c>
      <c r="BW236">
        <v>349.07176277131998</v>
      </c>
      <c r="BX236">
        <v>21.631348978629891</v>
      </c>
      <c r="BY236">
        <v>139.63819140787751</v>
      </c>
      <c r="BZ236">
        <v>89.758311805171601</v>
      </c>
      <c r="CA236"/>
      <c r="CB236"/>
      <c r="CC236"/>
      <c r="CD236"/>
      <c r="CE236"/>
      <c r="CF236"/>
      <c r="CG236"/>
      <c r="CH236"/>
      <c r="CI236"/>
      <c r="CJ236"/>
    </row>
    <row r="237">
      <c r="A237" t="s">
        <v>684</v>
      </c>
      <c r="B237">
        <v>2019</v>
      </c>
      <c r="C237" t="s">
        <v>690</v>
      </c>
      <c r="D237">
        <v>66</v>
      </c>
      <c r="E237" t="s">
        <v>497</v>
      </c>
      <c r="F237" t="s">
        <v>506</v>
      </c>
      <c r="G237" t="s">
        <v>206</v>
      </c>
      <c r="H237">
        <v>35.363935044155802</v>
      </c>
      <c r="I237">
        <v>34.673023303609938</v>
      </c>
      <c r="J237">
        <v>29.618197368758509</v>
      </c>
      <c r="K237">
        <v>19.574882066163841</v>
      </c>
      <c r="L237">
        <v>4.7811720186999018</v>
      </c>
      <c r="M237">
        <v>9.214627640553859</v>
      </c>
      <c r="N237">
        <v>8.6102906862468735</v>
      </c>
      <c r="O237">
        <v>5.4434504432917707</v>
      </c>
      <c r="P237">
        <v>1.8137424323358839</v>
      </c>
      <c r="Q237">
        <v>0.86409075508390254</v>
      </c>
      <c r="R237">
        <v>38.552331230941249</v>
      </c>
      <c r="S237">
        <v>37.246584353137152</v>
      </c>
      <c r="T237">
        <v>36.109106074406718</v>
      </c>
      <c r="U237">
        <v>33.367472308066972</v>
      </c>
      <c r="V237">
        <v>32.830972813511977</v>
      </c>
      <c r="W237" t="s">
        <v>490</v>
      </c>
      <c r="X237" t="s">
        <v>491</v>
      </c>
      <c r="Y237" t="s">
        <v>492</v>
      </c>
      <c r="Z237" t="s">
        <v>493</v>
      </c>
      <c r="AA237" t="s">
        <v>494</v>
      </c>
      <c r="AB237" t="s">
        <v>495</v>
      </c>
      <c r="AC237" t="s">
        <v>496</v>
      </c>
      <c r="AD237" t="s">
        <v>206</v>
      </c>
      <c r="AE237" t="s">
        <v>206</v>
      </c>
      <c r="AF237" t="s">
        <v>206</v>
      </c>
      <c r="AG237" t="s">
        <v>206</v>
      </c>
      <c r="AH237" t="s">
        <v>206</v>
      </c>
      <c r="AI237" t="s">
        <v>206</v>
      </c>
      <c r="AJ237" t="s">
        <v>206</v>
      </c>
      <c r="AK237" t="s">
        <v>206</v>
      </c>
      <c r="AL237" t="s">
        <v>206</v>
      </c>
      <c r="AM237" t="s">
        <v>206</v>
      </c>
      <c r="AN237">
        <v>20.210423365096609</v>
      </c>
      <c r="AO237">
        <v>36.061619043568768</v>
      </c>
      <c r="AP237">
        <v>24.285424808485089</v>
      </c>
      <c r="AQ237">
        <v>27.85440960482568</v>
      </c>
      <c r="AR237">
        <v>8.819419552961671</v>
      </c>
      <c r="AS237">
        <v>45.820882704234123</v>
      </c>
      <c r="AT237">
        <v>1.232470042086848</v>
      </c>
      <c r="AU237"/>
      <c r="AV237"/>
      <c r="AW237"/>
      <c r="AX237"/>
      <c r="AY237"/>
      <c r="AZ237"/>
      <c r="BA237"/>
      <c r="BB237"/>
      <c r="BC237"/>
      <c r="BD237"/>
      <c r="BE237">
        <v>3213.7047314708848</v>
      </c>
      <c r="BF237">
        <v>3150.0147461324932</v>
      </c>
      <c r="BG237">
        <v>2691.8598906402372</v>
      </c>
      <c r="BH237">
        <v>1778.8932022715189</v>
      </c>
      <c r="BI237">
        <v>434.57622740203698</v>
      </c>
      <c r="BJ237">
        <v>298.75048317909432</v>
      </c>
      <c r="BK237">
        <v>278.5622880921519</v>
      </c>
      <c r="BL237">
        <v>175.2217805870466</v>
      </c>
      <c r="BM237">
        <v>58.594706373921319</v>
      </c>
      <c r="BN237">
        <v>27.92083079084102</v>
      </c>
      <c r="BO237">
        <v>2262.091760694967</v>
      </c>
      <c r="BP237">
        <v>2177.1637870350642</v>
      </c>
      <c r="BQ237">
        <v>2114.1676891902839</v>
      </c>
      <c r="BR237">
        <v>1954.000617045527</v>
      </c>
      <c r="BS237">
        <v>1922.574854928276</v>
      </c>
      <c r="BT237">
        <v>1559.9142570005749</v>
      </c>
      <c r="BU237">
        <v>2610.627570715953</v>
      </c>
      <c r="BV237">
        <v>2649.435746151717</v>
      </c>
      <c r="BW237">
        <v>1957.4845287752969</v>
      </c>
      <c r="BX237">
        <v>119.3669672618155</v>
      </c>
      <c r="BY237">
        <v>2296.069645771162</v>
      </c>
      <c r="BZ237">
        <v>76.150082240652935</v>
      </c>
      <c r="CA237"/>
      <c r="CB237"/>
      <c r="CC237"/>
      <c r="CD237"/>
      <c r="CE237"/>
      <c r="CF237"/>
      <c r="CG237"/>
      <c r="CH237"/>
      <c r="CI237"/>
      <c r="CJ237"/>
    </row>
    <row r="238">
      <c r="A238" t="s">
        <v>684</v>
      </c>
      <c r="B238">
        <v>2019</v>
      </c>
      <c r="C238" t="s">
        <v>690</v>
      </c>
      <c r="D238">
        <v>67</v>
      </c>
      <c r="E238" t="s">
        <v>497</v>
      </c>
      <c r="F238" t="s">
        <v>507</v>
      </c>
      <c r="G238" t="s">
        <v>206</v>
      </c>
      <c r="H238">
        <v>0.21363847201258299</v>
      </c>
      <c r="I238">
        <v>0.0069571957576312999</v>
      </c>
      <c r="J238">
        <v>0.14367836760316141</v>
      </c>
      <c r="K238">
        <v>0.022794077636642901</v>
      </c>
      <c r="L238">
        <v>0.2142846996707001</v>
      </c>
      <c r="M238">
        <v>0</v>
      </c>
      <c r="N238">
        <v>0</v>
      </c>
      <c r="O238">
        <v>0</v>
      </c>
      <c r="P238">
        <v>0</v>
      </c>
      <c r="Q238">
        <v>0.60277298640933519</v>
      </c>
      <c r="R238">
        <v>0.1957165047984197</v>
      </c>
      <c r="S238">
        <v>0.13567552531459079</v>
      </c>
      <c r="T238">
        <v>0.010795242551622401</v>
      </c>
      <c r="U238">
        <v>0.16099877072056759</v>
      </c>
      <c r="V238">
        <v>0.0973638054701743</v>
      </c>
      <c r="W238" t="s">
        <v>490</v>
      </c>
      <c r="X238" t="s">
        <v>491</v>
      </c>
      <c r="Y238" t="s">
        <v>492</v>
      </c>
      <c r="Z238" t="s">
        <v>493</v>
      </c>
      <c r="AA238" t="s">
        <v>494</v>
      </c>
      <c r="AB238" t="s">
        <v>495</v>
      </c>
      <c r="AC238" t="s">
        <v>496</v>
      </c>
      <c r="AD238" t="s">
        <v>206</v>
      </c>
      <c r="AE238" t="s">
        <v>206</v>
      </c>
      <c r="AF238" t="s">
        <v>206</v>
      </c>
      <c r="AG238" t="s">
        <v>206</v>
      </c>
      <c r="AH238" t="s">
        <v>206</v>
      </c>
      <c r="AI238" t="s">
        <v>206</v>
      </c>
      <c r="AJ238" t="s">
        <v>206</v>
      </c>
      <c r="AK238" t="s">
        <v>206</v>
      </c>
      <c r="AL238" t="s">
        <v>206</v>
      </c>
      <c r="AM238" t="s">
        <v>206</v>
      </c>
      <c r="AN238">
        <v>0.047032785745036103</v>
      </c>
      <c r="AO238">
        <v>0.28482611761368148</v>
      </c>
      <c r="AP238">
        <v>0</v>
      </c>
      <c r="AQ238">
        <v>0</v>
      </c>
      <c r="AR238">
        <v>0.1997476887941029</v>
      </c>
      <c r="AS238">
        <v>0.1640994145934023</v>
      </c>
      <c r="AT238">
        <v>0.31523087963758922</v>
      </c>
      <c r="AU238"/>
      <c r="AV238"/>
      <c r="AW238"/>
      <c r="AX238"/>
      <c r="AY238"/>
      <c r="AZ238"/>
      <c r="BA238"/>
      <c r="BB238"/>
      <c r="BC238"/>
      <c r="BD238"/>
      <c r="BE238">
        <v>19.41443924364718</v>
      </c>
      <c r="BF238">
        <v>0.63205533121154966</v>
      </c>
      <c r="BG238">
        <v>13.058257060288661</v>
      </c>
      <c r="BH238">
        <v>2.071441841785751</v>
      </c>
      <c r="BI238">
        <v>19.477031156514091</v>
      </c>
      <c r="BJ238">
        <v>0</v>
      </c>
      <c r="BK238">
        <v>0</v>
      </c>
      <c r="BL238">
        <v>0</v>
      </c>
      <c r="BM238">
        <v>0</v>
      </c>
      <c r="BN238">
        <v>19.477031156514091</v>
      </c>
      <c r="BO238">
        <v>11.483837132557049</v>
      </c>
      <c r="BP238">
        <v>7.9306021110901312</v>
      </c>
      <c r="BQ238">
        <v>0.63205533121154966</v>
      </c>
      <c r="BR238">
        <v>9.4280949550830755</v>
      </c>
      <c r="BS238">
        <v>5.7016039469913391</v>
      </c>
      <c r="BT238">
        <v>3.6301621052055881</v>
      </c>
      <c r="BU238">
        <v>20.61956548883434</v>
      </c>
      <c r="BV238">
        <v>0</v>
      </c>
      <c r="BW238">
        <v>0</v>
      </c>
      <c r="BX238">
        <v>2.703497172997301</v>
      </c>
      <c r="BY238">
        <v>8.2229687098959179</v>
      </c>
      <c r="BZ238">
        <v>19.477031156514091</v>
      </c>
      <c r="CA238"/>
      <c r="CB238"/>
      <c r="CC238"/>
      <c r="CD238"/>
      <c r="CE238"/>
      <c r="CF238"/>
      <c r="CG238"/>
      <c r="CH238"/>
      <c r="CI238"/>
      <c r="CJ238"/>
    </row>
    <row r="239">
      <c r="A239" t="s">
        <v>684</v>
      </c>
      <c r="B239">
        <v>2019</v>
      </c>
      <c r="C239" t="s">
        <v>690</v>
      </c>
      <c r="D239">
        <v>68</v>
      </c>
      <c r="E239" t="s">
        <v>497</v>
      </c>
      <c r="F239" t="s">
        <v>508</v>
      </c>
      <c r="G239" t="s">
        <v>206</v>
      </c>
      <c r="H239">
        <v>0</v>
      </c>
      <c r="I239">
        <v>0.070426728692886895</v>
      </c>
      <c r="J239">
        <v>0</v>
      </c>
      <c r="K239">
        <v>0.11734279260396011</v>
      </c>
      <c r="L239">
        <v>0.32849864009863777</v>
      </c>
      <c r="M239">
        <v>0.19734565333840359</v>
      </c>
      <c r="N239">
        <v>0.32961171091331842</v>
      </c>
      <c r="O239">
        <v>0.19876713392406681</v>
      </c>
      <c r="P239">
        <v>0.72618463039819792</v>
      </c>
      <c r="Q239">
        <v>0</v>
      </c>
      <c r="R239">
        <v>0</v>
      </c>
      <c r="S239">
        <v>0</v>
      </c>
      <c r="T239">
        <v>0</v>
      </c>
      <c r="U239">
        <v>0</v>
      </c>
      <c r="V239">
        <v>0</v>
      </c>
      <c r="W239" t="s">
        <v>490</v>
      </c>
      <c r="X239" t="s">
        <v>491</v>
      </c>
      <c r="Y239" t="s">
        <v>492</v>
      </c>
      <c r="Z239" t="s">
        <v>493</v>
      </c>
      <c r="AA239" t="s">
        <v>494</v>
      </c>
      <c r="AB239" t="s">
        <v>495</v>
      </c>
      <c r="AC239" t="s">
        <v>496</v>
      </c>
      <c r="AD239" t="s">
        <v>206</v>
      </c>
      <c r="AE239" t="s">
        <v>206</v>
      </c>
      <c r="AF239" t="s">
        <v>206</v>
      </c>
      <c r="AG239" t="s">
        <v>206</v>
      </c>
      <c r="AH239" t="s">
        <v>206</v>
      </c>
      <c r="AI239" t="s">
        <v>206</v>
      </c>
      <c r="AJ239" t="s">
        <v>206</v>
      </c>
      <c r="AK239" t="s">
        <v>206</v>
      </c>
      <c r="AL239" t="s">
        <v>206</v>
      </c>
      <c r="AM239" t="s">
        <v>206</v>
      </c>
      <c r="AN239">
        <v>0</v>
      </c>
      <c r="AO239">
        <v>0</v>
      </c>
      <c r="AP239">
        <v>0</v>
      </c>
      <c r="AQ239">
        <v>0.66766012111980333</v>
      </c>
      <c r="AR239">
        <v>0</v>
      </c>
      <c r="AS239">
        <v>0</v>
      </c>
      <c r="AT239">
        <v>0</v>
      </c>
      <c r="AU239"/>
      <c r="AV239"/>
      <c r="AW239"/>
      <c r="AX239"/>
      <c r="AY239"/>
      <c r="AZ239"/>
      <c r="BA239"/>
      <c r="BB239"/>
      <c r="BC239"/>
      <c r="BD239"/>
      <c r="BE239">
        <v>0</v>
      </c>
      <c r="BF239">
        <v>6.3982085427597823</v>
      </c>
      <c r="BG239">
        <v>0</v>
      </c>
      <c r="BH239">
        <v>10.663680904599641</v>
      </c>
      <c r="BI239">
        <v>29.858306532878981</v>
      </c>
      <c r="BJ239">
        <v>6.3982085427597823</v>
      </c>
      <c r="BK239">
        <v>10.663680904599641</v>
      </c>
      <c r="BL239">
        <v>6.3982085427597823</v>
      </c>
      <c r="BM239">
        <v>23.460097990119198</v>
      </c>
      <c r="BN239">
        <v>0</v>
      </c>
      <c r="BO239">
        <v>0</v>
      </c>
      <c r="BP239">
        <v>0</v>
      </c>
      <c r="BQ239">
        <v>0</v>
      </c>
      <c r="BR239">
        <v>0</v>
      </c>
      <c r="BS239">
        <v>0</v>
      </c>
      <c r="BT239">
        <v>0</v>
      </c>
      <c r="BU239">
        <v>0</v>
      </c>
      <c r="BV239">
        <v>0</v>
      </c>
      <c r="BW239">
        <v>46.920195980238397</v>
      </c>
      <c r="BX239">
        <v>0</v>
      </c>
      <c r="BY239">
        <v>0</v>
      </c>
      <c r="BZ239">
        <v>0</v>
      </c>
      <c r="CA239"/>
      <c r="CB239"/>
      <c r="CC239"/>
      <c r="CD239"/>
      <c r="CE239"/>
      <c r="CF239"/>
      <c r="CG239"/>
      <c r="CH239"/>
      <c r="CI239"/>
      <c r="CJ239"/>
    </row>
    <row r="240">
      <c r="A240" t="s">
        <v>684</v>
      </c>
      <c r="B240">
        <v>2019</v>
      </c>
      <c r="C240" t="s">
        <v>690</v>
      </c>
      <c r="D240">
        <v>69</v>
      </c>
      <c r="E240" t="s">
        <v>497</v>
      </c>
      <c r="F240" t="s">
        <v>509</v>
      </c>
      <c r="G240" t="s">
        <v>206</v>
      </c>
      <c r="H240">
        <v>0</v>
      </c>
      <c r="I240">
        <v>0.043021121361561797</v>
      </c>
      <c r="J240">
        <v>0</v>
      </c>
      <c r="K240">
        <v>0.1408113511247521</v>
      </c>
      <c r="L240">
        <v>0</v>
      </c>
      <c r="M240">
        <v>0</v>
      </c>
      <c r="N240">
        <v>0</v>
      </c>
      <c r="O240">
        <v>0.3975342678481335</v>
      </c>
      <c r="P240">
        <v>0</v>
      </c>
      <c r="Q240">
        <v>0</v>
      </c>
      <c r="R240">
        <v>0</v>
      </c>
      <c r="S240">
        <v>0</v>
      </c>
      <c r="T240">
        <v>0.066754401646873393</v>
      </c>
      <c r="U240">
        <v>0</v>
      </c>
      <c r="V240">
        <v>0</v>
      </c>
      <c r="W240" t="s">
        <v>490</v>
      </c>
      <c r="X240" t="s">
        <v>491</v>
      </c>
      <c r="Y240" t="s">
        <v>492</v>
      </c>
      <c r="Z240" t="s">
        <v>493</v>
      </c>
      <c r="AA240" t="s">
        <v>494</v>
      </c>
      <c r="AB240" t="s">
        <v>495</v>
      </c>
      <c r="AC240" t="s">
        <v>496</v>
      </c>
      <c r="AD240" t="s">
        <v>206</v>
      </c>
      <c r="AE240" t="s">
        <v>206</v>
      </c>
      <c r="AF240" t="s">
        <v>206</v>
      </c>
      <c r="AG240" t="s">
        <v>206</v>
      </c>
      <c r="AH240" t="s">
        <v>206</v>
      </c>
      <c r="AI240" t="s">
        <v>206</v>
      </c>
      <c r="AJ240" t="s">
        <v>206</v>
      </c>
      <c r="AK240" t="s">
        <v>206</v>
      </c>
      <c r="AL240" t="s">
        <v>206</v>
      </c>
      <c r="AM240" t="s">
        <v>206</v>
      </c>
      <c r="AN240">
        <v>0.050638086394481398</v>
      </c>
      <c r="AO240">
        <v>0</v>
      </c>
      <c r="AP240">
        <v>0</v>
      </c>
      <c r="AQ240">
        <v>0.18208912394176449</v>
      </c>
      <c r="AR240">
        <v>0</v>
      </c>
      <c r="AS240">
        <v>0</v>
      </c>
      <c r="AT240">
        <v>0</v>
      </c>
      <c r="AU240"/>
      <c r="AV240"/>
      <c r="AW240"/>
      <c r="AX240"/>
      <c r="AY240"/>
      <c r="AZ240"/>
      <c r="BA240"/>
      <c r="BB240"/>
      <c r="BC240"/>
      <c r="BD240"/>
      <c r="BE240">
        <v>0</v>
      </c>
      <c r="BF240">
        <v>3.908432371109849</v>
      </c>
      <c r="BG240">
        <v>0</v>
      </c>
      <c r="BH240">
        <v>12.796417085519559</v>
      </c>
      <c r="BI240">
        <v>0</v>
      </c>
      <c r="BJ240">
        <v>0</v>
      </c>
      <c r="BK240">
        <v>0</v>
      </c>
      <c r="BL240">
        <v>12.796417085519559</v>
      </c>
      <c r="BM240">
        <v>0</v>
      </c>
      <c r="BN240">
        <v>0</v>
      </c>
      <c r="BO240">
        <v>0</v>
      </c>
      <c r="BP240">
        <v>0</v>
      </c>
      <c r="BQ240">
        <v>3.908432371109849</v>
      </c>
      <c r="BR240">
        <v>0</v>
      </c>
      <c r="BS240">
        <v>0</v>
      </c>
      <c r="BT240">
        <v>3.908432371109849</v>
      </c>
      <c r="BU240">
        <v>0</v>
      </c>
      <c r="BV240">
        <v>0</v>
      </c>
      <c r="BW240">
        <v>12.796417085519559</v>
      </c>
      <c r="BX240">
        <v>0</v>
      </c>
      <c r="BY240">
        <v>0</v>
      </c>
      <c r="BZ240">
        <v>0</v>
      </c>
      <c r="CA240"/>
      <c r="CB240"/>
      <c r="CC240"/>
      <c r="CD240"/>
      <c r="CE240"/>
      <c r="CF240"/>
      <c r="CG240"/>
      <c r="CH240"/>
      <c r="CI240"/>
      <c r="CJ240"/>
    </row>
    <row r="241">
      <c r="A241" t="s">
        <v>684</v>
      </c>
      <c r="B241">
        <v>2019</v>
      </c>
      <c r="C241" t="s">
        <v>690</v>
      </c>
      <c r="D241">
        <v>70</v>
      </c>
      <c r="E241" t="s">
        <v>497</v>
      </c>
      <c r="F241" t="s">
        <v>510</v>
      </c>
      <c r="G241" t="s">
        <v>206</v>
      </c>
      <c r="H241">
        <v>0</v>
      </c>
      <c r="I241">
        <v>0.043963133486944299</v>
      </c>
      <c r="J241">
        <v>0.019269068105117099</v>
      </c>
      <c r="K241">
        <v>0.21241490819645131</v>
      </c>
      <c r="L241">
        <v>0.60819169901269055</v>
      </c>
      <c r="M241">
        <v>0.054016160892124999</v>
      </c>
      <c r="N241">
        <v>0.59666588599464554</v>
      </c>
      <c r="O241">
        <v>0.086810766396965902</v>
      </c>
      <c r="P241">
        <v>0.5143946317987329</v>
      </c>
      <c r="Q241">
        <v>1.1100421455663241</v>
      </c>
      <c r="R241">
        <v>0</v>
      </c>
      <c r="S241">
        <v>0.068328968589760203</v>
      </c>
      <c r="T241">
        <v>0</v>
      </c>
      <c r="U241">
        <v>0</v>
      </c>
      <c r="V241">
        <v>0</v>
      </c>
      <c r="W241" t="s">
        <v>490</v>
      </c>
      <c r="X241" t="s">
        <v>491</v>
      </c>
      <c r="Y241" t="s">
        <v>492</v>
      </c>
      <c r="Z241" t="s">
        <v>493</v>
      </c>
      <c r="AA241" t="s">
        <v>494</v>
      </c>
      <c r="AB241" t="s">
        <v>495</v>
      </c>
      <c r="AC241" t="s">
        <v>496</v>
      </c>
      <c r="AD241" t="s">
        <v>206</v>
      </c>
      <c r="AE241" t="s">
        <v>206</v>
      </c>
      <c r="AF241" t="s">
        <v>206</v>
      </c>
      <c r="AG241" t="s">
        <v>206</v>
      </c>
      <c r="AH241" t="s">
        <v>206</v>
      </c>
      <c r="AI241" t="s">
        <v>206</v>
      </c>
      <c r="AJ241" t="s">
        <v>206</v>
      </c>
      <c r="AK241" t="s">
        <v>206</v>
      </c>
      <c r="AL241" t="s">
        <v>206</v>
      </c>
      <c r="AM241" t="s">
        <v>206</v>
      </c>
      <c r="AN241">
        <v>0</v>
      </c>
      <c r="AO241">
        <v>0.19573320895918511</v>
      </c>
      <c r="AP241">
        <v>0</v>
      </c>
      <c r="AQ241">
        <v>0.028286801014852699</v>
      </c>
      <c r="AR241">
        <v>0</v>
      </c>
      <c r="AS241">
        <v>0.079705429945366807</v>
      </c>
      <c r="AT241">
        <v>0.97395922883135988</v>
      </c>
      <c r="AU241"/>
      <c r="AV241"/>
      <c r="AW241"/>
      <c r="AX241"/>
      <c r="AY241"/>
      <c r="AZ241"/>
      <c r="BA241"/>
      <c r="BB241"/>
      <c r="BC241"/>
      <c r="BD241"/>
      <c r="BE241">
        <v>0</v>
      </c>
      <c r="BF241">
        <v>3.9940133733780181</v>
      </c>
      <c r="BG241">
        <v>1.75127577537491</v>
      </c>
      <c r="BH241">
        <v>19.303484688929579</v>
      </c>
      <c r="BI241">
        <v>55.280515543140893</v>
      </c>
      <c r="BJ241">
        <v>1.75127577537491</v>
      </c>
      <c r="BK241">
        <v>19.303484688929579</v>
      </c>
      <c r="BL241">
        <v>2.7943924943687031</v>
      </c>
      <c r="BM241">
        <v>16.618016909793731</v>
      </c>
      <c r="BN241">
        <v>35.868106138978447</v>
      </c>
      <c r="BO241">
        <v>0</v>
      </c>
      <c r="BP241">
        <v>3.9940133733780181</v>
      </c>
      <c r="BQ241">
        <v>0</v>
      </c>
      <c r="BR241">
        <v>0</v>
      </c>
      <c r="BS241">
        <v>0</v>
      </c>
      <c r="BT241">
        <v>0</v>
      </c>
      <c r="BU241">
        <v>14.169816147084081</v>
      </c>
      <c r="BV241">
        <v>0</v>
      </c>
      <c r="BW241">
        <v>1.9878710818385741</v>
      </c>
      <c r="BX241">
        <v>0</v>
      </c>
      <c r="BY241">
        <v>3.9940133733780181</v>
      </c>
      <c r="BZ241">
        <v>60.177588778522733</v>
      </c>
      <c r="CA241"/>
      <c r="CB241"/>
      <c r="CC241"/>
      <c r="CD241"/>
      <c r="CE241"/>
      <c r="CF241"/>
      <c r="CG241"/>
      <c r="CH241"/>
      <c r="CI241"/>
      <c r="CJ241"/>
    </row>
    <row r="242">
      <c r="A242" t="s">
        <v>684</v>
      </c>
      <c r="B242">
        <v>2019</v>
      </c>
      <c r="C242" t="s">
        <v>690</v>
      </c>
      <c r="D242">
        <v>71</v>
      </c>
      <c r="E242" t="s">
        <v>497</v>
      </c>
      <c r="F242" t="s">
        <v>511</v>
      </c>
      <c r="G242" t="s">
        <v>206</v>
      </c>
      <c r="H242">
        <v>8.8705160472747906</v>
      </c>
      <c r="I242">
        <v>6.6461575985450789</v>
      </c>
      <c r="J242">
        <v>6.540495685099124</v>
      </c>
      <c r="K242">
        <v>3.080100291140254</v>
      </c>
      <c r="L242">
        <v>0.33949194698783819</v>
      </c>
      <c r="M242">
        <v>0.30808252788159962</v>
      </c>
      <c r="N242">
        <v>1.8042425758720171</v>
      </c>
      <c r="O242">
        <v>0.10412749589348019</v>
      </c>
      <c r="P242">
        <v>0.082891808387867097</v>
      </c>
      <c r="Q242">
        <v>0</v>
      </c>
      <c r="R242">
        <v>9.7883004757434229</v>
      </c>
      <c r="S242">
        <v>7.4273746238137219</v>
      </c>
      <c r="T242">
        <v>8.0174368019754159</v>
      </c>
      <c r="U242">
        <v>7.4006377400494721</v>
      </c>
      <c r="V242">
        <v>5.6255973962022523</v>
      </c>
      <c r="W242" t="s">
        <v>490</v>
      </c>
      <c r="X242" t="s">
        <v>491</v>
      </c>
      <c r="Y242" t="s">
        <v>492</v>
      </c>
      <c r="Z242" t="s">
        <v>493</v>
      </c>
      <c r="AA242" t="s">
        <v>494</v>
      </c>
      <c r="AB242" t="s">
        <v>495</v>
      </c>
      <c r="AC242" t="s">
        <v>496</v>
      </c>
      <c r="AD242" t="s">
        <v>206</v>
      </c>
      <c r="AE242" t="s">
        <v>206</v>
      </c>
      <c r="AF242" t="s">
        <v>206</v>
      </c>
      <c r="AG242" t="s">
        <v>206</v>
      </c>
      <c r="AH242" t="s">
        <v>206</v>
      </c>
      <c r="AI242" t="s">
        <v>206</v>
      </c>
      <c r="AJ242" t="s">
        <v>206</v>
      </c>
      <c r="AK242" t="s">
        <v>206</v>
      </c>
      <c r="AL242" t="s">
        <v>206</v>
      </c>
      <c r="AM242" t="s">
        <v>206</v>
      </c>
      <c r="AN242">
        <v>2.869546188121364</v>
      </c>
      <c r="AO242">
        <v>10.184410670844221</v>
      </c>
      <c r="AP242">
        <v>4.3074982806914894</v>
      </c>
      <c r="AQ242">
        <v>4.8123709128922476</v>
      </c>
      <c r="AR242">
        <v>2.305666511254</v>
      </c>
      <c r="AS242">
        <v>10.317633478692599</v>
      </c>
      <c r="AT242">
        <v>0</v>
      </c>
      <c r="AU242"/>
      <c r="AV242"/>
      <c r="AW242"/>
      <c r="AX242"/>
      <c r="AY242"/>
      <c r="AZ242"/>
      <c r="BA242"/>
      <c r="BB242"/>
      <c r="BC242"/>
      <c r="BD242"/>
      <c r="BE242">
        <v>806.10993533725741</v>
      </c>
      <c r="BF242">
        <v>603.7977783828801</v>
      </c>
      <c r="BG242">
        <v>594.43516364013794</v>
      </c>
      <c r="BH242">
        <v>279.90817271358912</v>
      </c>
      <c r="BI242">
        <v>30.857523841082141</v>
      </c>
      <c r="BJ242">
        <v>9.9884452908975589</v>
      </c>
      <c r="BK242">
        <v>58.371309230125647</v>
      </c>
      <c r="BL242">
        <v>3.3518088257808389</v>
      </c>
      <c r="BM242">
        <v>2.677900172978342</v>
      </c>
      <c r="BN242">
        <v>0</v>
      </c>
      <c r="BO242">
        <v>574.33709325507959</v>
      </c>
      <c r="BP242">
        <v>434.15017362117982</v>
      </c>
      <c r="BQ242">
        <v>469.41637940118972</v>
      </c>
      <c r="BR242">
        <v>433.3816651461193</v>
      </c>
      <c r="BS242">
        <v>329.43379897159582</v>
      </c>
      <c r="BT242">
        <v>221.4820505790415</v>
      </c>
      <c r="BU242">
        <v>737.28534641434362</v>
      </c>
      <c r="BV242">
        <v>469.92959815813879</v>
      </c>
      <c r="BW242">
        <v>338.1921118544484</v>
      </c>
      <c r="BX242">
        <v>31.206182823346708</v>
      </c>
      <c r="BY242">
        <v>517.01328408562733</v>
      </c>
      <c r="BZ242">
        <v>0</v>
      </c>
      <c r="CA242"/>
      <c r="CB242"/>
      <c r="CC242"/>
      <c r="CD242"/>
      <c r="CE242"/>
      <c r="CF242"/>
      <c r="CG242"/>
      <c r="CH242"/>
      <c r="CI242"/>
      <c r="CJ242"/>
    </row>
    <row r="243">
      <c r="A243" t="s">
        <v>684</v>
      </c>
      <c r="B243">
        <v>2019</v>
      </c>
      <c r="C243" t="s">
        <v>690</v>
      </c>
      <c r="D243">
        <v>72</v>
      </c>
      <c r="E243" t="s">
        <v>497</v>
      </c>
      <c r="F243" t="s">
        <v>512</v>
      </c>
      <c r="G243" t="s">
        <v>206</v>
      </c>
      <c r="H243">
        <v>0</v>
      </c>
      <c r="I243">
        <v>0</v>
      </c>
      <c r="J243">
        <v>0</v>
      </c>
      <c r="K243">
        <v>0</v>
      </c>
      <c r="L243">
        <v>0.063158390720281302</v>
      </c>
      <c r="M243">
        <v>0</v>
      </c>
      <c r="N243">
        <v>0</v>
      </c>
      <c r="O243">
        <v>0.061755323370118798</v>
      </c>
      <c r="P243">
        <v>0.083191501133401499</v>
      </c>
      <c r="Q243">
        <v>0.032966241586637697</v>
      </c>
      <c r="R243">
        <v>0</v>
      </c>
      <c r="S243">
        <v>0</v>
      </c>
      <c r="T243">
        <v>0</v>
      </c>
      <c r="U243">
        <v>0</v>
      </c>
      <c r="V243">
        <v>0</v>
      </c>
      <c r="W243" t="s">
        <v>490</v>
      </c>
      <c r="X243" t="s">
        <v>491</v>
      </c>
      <c r="Y243" t="s">
        <v>492</v>
      </c>
      <c r="Z243" t="s">
        <v>493</v>
      </c>
      <c r="AA243" t="s">
        <v>494</v>
      </c>
      <c r="AB243" t="s">
        <v>495</v>
      </c>
      <c r="AC243" t="s">
        <v>496</v>
      </c>
      <c r="AD243" t="s">
        <v>206</v>
      </c>
      <c r="AE243" t="s">
        <v>206</v>
      </c>
      <c r="AF243" t="s">
        <v>206</v>
      </c>
      <c r="AG243" t="s">
        <v>206</v>
      </c>
      <c r="AH243" t="s">
        <v>206</v>
      </c>
      <c r="AI243" t="s">
        <v>206</v>
      </c>
      <c r="AJ243" t="s">
        <v>206</v>
      </c>
      <c r="AK243" t="s">
        <v>206</v>
      </c>
      <c r="AL243" t="s">
        <v>206</v>
      </c>
      <c r="AM243" t="s">
        <v>206</v>
      </c>
      <c r="AN243">
        <v>0</v>
      </c>
      <c r="AO243">
        <v>0</v>
      </c>
      <c r="AP243">
        <v>0</v>
      </c>
      <c r="AQ243">
        <v>0.028286801014852699</v>
      </c>
      <c r="AR243">
        <v>0</v>
      </c>
      <c r="AS243">
        <v>0</v>
      </c>
      <c r="AT243">
        <v>0.060738127097801402</v>
      </c>
      <c r="AU243"/>
      <c r="AV243"/>
      <c r="AW243"/>
      <c r="AX243"/>
      <c r="AY243"/>
      <c r="AZ243"/>
      <c r="BA243"/>
      <c r="BB243"/>
      <c r="BC243"/>
      <c r="BD243"/>
      <c r="BE243">
        <v>0</v>
      </c>
      <c r="BF243">
        <v>0</v>
      </c>
      <c r="BG243">
        <v>0</v>
      </c>
      <c r="BH243">
        <v>0</v>
      </c>
      <c r="BI243">
        <v>5.7406709193172052</v>
      </c>
      <c r="BJ243">
        <v>0</v>
      </c>
      <c r="BK243">
        <v>0</v>
      </c>
      <c r="BL243">
        <v>1.9878710818385741</v>
      </c>
      <c r="BM243">
        <v>2.6875820374558508</v>
      </c>
      <c r="BN243">
        <v>1.0652178000227801</v>
      </c>
      <c r="BO243">
        <v>0</v>
      </c>
      <c r="BP243">
        <v>0</v>
      </c>
      <c r="BQ243">
        <v>0</v>
      </c>
      <c r="BR243">
        <v>0</v>
      </c>
      <c r="BS243">
        <v>0</v>
      </c>
      <c r="BT243">
        <v>0</v>
      </c>
      <c r="BU243">
        <v>0</v>
      </c>
      <c r="BV243">
        <v>0</v>
      </c>
      <c r="BW243">
        <v>1.9878710818385741</v>
      </c>
      <c r="BX243">
        <v>0</v>
      </c>
      <c r="BY243">
        <v>0</v>
      </c>
      <c r="BZ243">
        <v>3.7527998374786309</v>
      </c>
      <c r="CA243"/>
      <c r="CB243"/>
      <c r="CC243"/>
      <c r="CD243"/>
      <c r="CE243"/>
      <c r="CF243"/>
      <c r="CG243"/>
      <c r="CH243"/>
      <c r="CI243"/>
      <c r="CJ243"/>
    </row>
    <row r="244">
      <c r="A244" t="s">
        <v>684</v>
      </c>
      <c r="B244">
        <v>2019</v>
      </c>
      <c r="C244" t="s">
        <v>690</v>
      </c>
      <c r="D244">
        <v>73</v>
      </c>
      <c r="E244" t="s">
        <v>497</v>
      </c>
      <c r="F244" t="s">
        <v>513</v>
      </c>
      <c r="G244" t="s">
        <v>206</v>
      </c>
      <c r="H244">
        <v>0</v>
      </c>
      <c r="I244">
        <v>0</v>
      </c>
      <c r="J244">
        <v>0</v>
      </c>
      <c r="K244">
        <v>0.10455387731598149</v>
      </c>
      <c r="L244">
        <v>0.35892641592995123</v>
      </c>
      <c r="M244">
        <v>0</v>
      </c>
      <c r="N244">
        <v>0</v>
      </c>
      <c r="O244">
        <v>0.0097751792740385004</v>
      </c>
      <c r="P244">
        <v>0</v>
      </c>
      <c r="Q244">
        <v>0.99990547399445662</v>
      </c>
      <c r="R244">
        <v>0</v>
      </c>
      <c r="S244">
        <v>0</v>
      </c>
      <c r="T244">
        <v>0</v>
      </c>
      <c r="U244">
        <v>0</v>
      </c>
      <c r="V244">
        <v>0.1622524853139358</v>
      </c>
      <c r="W244" t="s">
        <v>490</v>
      </c>
      <c r="X244" t="s">
        <v>491</v>
      </c>
      <c r="Y244" t="s">
        <v>492</v>
      </c>
      <c r="Z244" t="s">
        <v>493</v>
      </c>
      <c r="AA244" t="s">
        <v>494</v>
      </c>
      <c r="AB244" t="s">
        <v>495</v>
      </c>
      <c r="AC244" t="s">
        <v>496</v>
      </c>
      <c r="AD244" t="s">
        <v>206</v>
      </c>
      <c r="AE244" t="s">
        <v>206</v>
      </c>
      <c r="AF244" t="s">
        <v>206</v>
      </c>
      <c r="AG244" t="s">
        <v>206</v>
      </c>
      <c r="AH244" t="s">
        <v>206</v>
      </c>
      <c r="AI244" t="s">
        <v>206</v>
      </c>
      <c r="AJ244" t="s">
        <v>206</v>
      </c>
      <c r="AK244" t="s">
        <v>206</v>
      </c>
      <c r="AL244" t="s">
        <v>206</v>
      </c>
      <c r="AM244" t="s">
        <v>206</v>
      </c>
      <c r="AN244">
        <v>0.12313296776071871</v>
      </c>
      <c r="AO244">
        <v>0.13124753792405591</v>
      </c>
      <c r="AP244">
        <v>0</v>
      </c>
      <c r="AQ244">
        <v>0</v>
      </c>
      <c r="AR244">
        <v>0</v>
      </c>
      <c r="AS244">
        <v>0</v>
      </c>
      <c r="AT244">
        <v>0.37419358455868568</v>
      </c>
      <c r="AU244"/>
      <c r="AV244"/>
      <c r="AW244"/>
      <c r="AX244"/>
      <c r="AY244"/>
      <c r="AZ244"/>
      <c r="BA244"/>
      <c r="BB244"/>
      <c r="BC244"/>
      <c r="BD244"/>
      <c r="BE244">
        <v>0</v>
      </c>
      <c r="BF244">
        <v>0</v>
      </c>
      <c r="BG244">
        <v>0</v>
      </c>
      <c r="BH244">
        <v>9.5014713754022146</v>
      </c>
      <c r="BI244">
        <v>32.623985738163618</v>
      </c>
      <c r="BJ244">
        <v>0</v>
      </c>
      <c r="BK244">
        <v>0</v>
      </c>
      <c r="BL244">
        <v>0.31465783252705443</v>
      </c>
      <c r="BM244">
        <v>0</v>
      </c>
      <c r="BN244">
        <v>32.309327905636557</v>
      </c>
      <c r="BO244">
        <v>0</v>
      </c>
      <c r="BP244">
        <v>0</v>
      </c>
      <c r="BQ244">
        <v>0</v>
      </c>
      <c r="BR244">
        <v>0</v>
      </c>
      <c r="BS244">
        <v>9.5014713754022146</v>
      </c>
      <c r="BT244">
        <v>9.5038519701894977</v>
      </c>
      <c r="BU244">
        <v>9.5014713754022146</v>
      </c>
      <c r="BV244">
        <v>0</v>
      </c>
      <c r="BW244">
        <v>0</v>
      </c>
      <c r="BX244">
        <v>0</v>
      </c>
      <c r="BY244">
        <v>0</v>
      </c>
      <c r="BZ244">
        <v>23.120133767974121</v>
      </c>
      <c r="CA244"/>
      <c r="CB244"/>
      <c r="CC244"/>
      <c r="CD244"/>
      <c r="CE244"/>
      <c r="CF244"/>
      <c r="CG244"/>
      <c r="CH244"/>
      <c r="CI244"/>
      <c r="CJ244"/>
    </row>
    <row r="245">
      <c r="A245" t="s">
        <v>684</v>
      </c>
      <c r="B245">
        <v>2019</v>
      </c>
      <c r="C245" t="s">
        <v>690</v>
      </c>
      <c r="D245">
        <v>74</v>
      </c>
      <c r="E245" t="s">
        <v>497</v>
      </c>
      <c r="F245" t="s">
        <v>514</v>
      </c>
      <c r="G245" t="s">
        <v>206</v>
      </c>
      <c r="H245">
        <v>0</v>
      </c>
      <c r="I245">
        <v>0.1651203572436114</v>
      </c>
      <c r="J245">
        <v>0</v>
      </c>
      <c r="K245">
        <v>0.058671396301979997</v>
      </c>
      <c r="L245">
        <v>0.27574784702200678</v>
      </c>
      <c r="M245">
        <v>0</v>
      </c>
      <c r="N245">
        <v>0.16480585545665921</v>
      </c>
      <c r="O245">
        <v>0</v>
      </c>
      <c r="P245">
        <v>0.1183319723633427</v>
      </c>
      <c r="Q245">
        <v>0.65735750248562286</v>
      </c>
      <c r="R245">
        <v>0</v>
      </c>
      <c r="S245">
        <v>0.11213989550907701</v>
      </c>
      <c r="T245">
        <v>0.1442569659949236</v>
      </c>
      <c r="U245">
        <v>0</v>
      </c>
      <c r="V245">
        <v>0</v>
      </c>
      <c r="W245" t="s">
        <v>490</v>
      </c>
      <c r="X245" t="s">
        <v>491</v>
      </c>
      <c r="Y245" t="s">
        <v>492</v>
      </c>
      <c r="Z245" t="s">
        <v>493</v>
      </c>
      <c r="AA245" t="s">
        <v>494</v>
      </c>
      <c r="AB245" t="s">
        <v>495</v>
      </c>
      <c r="AC245" t="s">
        <v>496</v>
      </c>
      <c r="AD245" t="s">
        <v>206</v>
      </c>
      <c r="AE245" t="s">
        <v>206</v>
      </c>
      <c r="AF245" t="s">
        <v>206</v>
      </c>
      <c r="AG245" t="s">
        <v>206</v>
      </c>
      <c r="AH245" t="s">
        <v>206</v>
      </c>
      <c r="AI245" t="s">
        <v>206</v>
      </c>
      <c r="AJ245" t="s">
        <v>206</v>
      </c>
      <c r="AK245" t="s">
        <v>206</v>
      </c>
      <c r="AL245" t="s">
        <v>206</v>
      </c>
      <c r="AM245" t="s">
        <v>206</v>
      </c>
      <c r="AN245">
        <v>0.22163934196929361</v>
      </c>
      <c r="AO245">
        <v>0</v>
      </c>
      <c r="AP245">
        <v>0</v>
      </c>
      <c r="AQ245">
        <v>0.13026816256840071</v>
      </c>
      <c r="AR245">
        <v>0</v>
      </c>
      <c r="AS245">
        <v>0.29936421776539252</v>
      </c>
      <c r="AT245">
        <v>0.066905383080039696</v>
      </c>
      <c r="AU245"/>
      <c r="AV245"/>
      <c r="AW245"/>
      <c r="AX245"/>
      <c r="AY245"/>
      <c r="AZ245"/>
      <c r="BA245"/>
      <c r="BB245"/>
      <c r="BC245"/>
      <c r="BD245"/>
      <c r="BE245">
        <v>0</v>
      </c>
      <c r="BF245">
        <v>15.00104434648156</v>
      </c>
      <c r="BG245">
        <v>0</v>
      </c>
      <c r="BH245">
        <v>5.3318404522998186</v>
      </c>
      <c r="BI245">
        <v>25.063615909314819</v>
      </c>
      <c r="BJ245">
        <v>0</v>
      </c>
      <c r="BK245">
        <v>5.3318404522998186</v>
      </c>
      <c r="BL245">
        <v>0</v>
      </c>
      <c r="BM245">
        <v>3.8228290035357189</v>
      </c>
      <c r="BN245">
        <v>21.2407869057791</v>
      </c>
      <c r="BO245">
        <v>0</v>
      </c>
      <c r="BP245">
        <v>6.5548807716027477</v>
      </c>
      <c r="BQ245">
        <v>8.446163574878808</v>
      </c>
      <c r="BR245">
        <v>0</v>
      </c>
      <c r="BS245">
        <v>0</v>
      </c>
      <c r="BT245">
        <v>17.1069335463411</v>
      </c>
      <c r="BU245">
        <v>0</v>
      </c>
      <c r="BV245">
        <v>0</v>
      </c>
      <c r="BW245">
        <v>9.1546694558355384</v>
      </c>
      <c r="BX245">
        <v>0</v>
      </c>
      <c r="BY245">
        <v>15.00104434648156</v>
      </c>
      <c r="BZ245">
        <v>4.1338533594379996</v>
      </c>
      <c r="CA245"/>
      <c r="CB245"/>
      <c r="CC245"/>
      <c r="CD245"/>
      <c r="CE245"/>
      <c r="CF245"/>
      <c r="CG245"/>
      <c r="CH245"/>
      <c r="CI245"/>
      <c r="CJ245"/>
    </row>
    <row r="246">
      <c r="A246" t="s">
        <v>684</v>
      </c>
      <c r="B246">
        <v>2019</v>
      </c>
      <c r="C246" t="s">
        <v>690</v>
      </c>
      <c r="D246">
        <v>122</v>
      </c>
      <c r="E246" t="s">
        <v>18</v>
      </c>
      <c r="F246" t="s">
        <v>14</v>
      </c>
      <c r="G246" t="s">
        <v>704</v>
      </c>
      <c r="H246">
        <v>6.7506633119378572</v>
      </c>
      <c r="I246">
        <v>11.400905480240629</v>
      </c>
      <c r="J246">
        <v>15.296784565004639</v>
      </c>
      <c r="K246">
        <v>24.651254388170191</v>
      </c>
      <c r="L246">
        <v>50.787228029424163</v>
      </c>
      <c r="M246">
        <v>17.033209420362471</v>
      </c>
      <c r="N246">
        <v>32.287427710404877</v>
      </c>
      <c r="O246">
        <v>30.183010753854589</v>
      </c>
      <c r="P246">
        <v>48.983581165046637</v>
      </c>
      <c r="Q246">
        <v>68.425476394463331</v>
      </c>
      <c r="R246">
        <v>6.1549214248062176</v>
      </c>
      <c r="S246">
        <v>7.791188672812142</v>
      </c>
      <c r="T246">
        <v>12.230950713869619</v>
      </c>
      <c r="U246">
        <v>14.494414471019841</v>
      </c>
      <c r="V246">
        <v>19.682569973208889</v>
      </c>
      <c r="W246" t="s">
        <v>490</v>
      </c>
      <c r="X246" t="s">
        <v>491</v>
      </c>
      <c r="Y246" t="s">
        <v>492</v>
      </c>
      <c r="Z246" t="s">
        <v>493</v>
      </c>
      <c r="AA246" t="s">
        <v>494</v>
      </c>
      <c r="AB246" t="s">
        <v>495</v>
      </c>
      <c r="AC246" t="s">
        <v>496</v>
      </c>
      <c r="AD246" t="s">
        <v>206</v>
      </c>
      <c r="AE246" t="s">
        <v>206</v>
      </c>
      <c r="AF246" t="s">
        <v>206</v>
      </c>
      <c r="AG246" t="s">
        <v>206</v>
      </c>
      <c r="AH246" t="s">
        <v>206</v>
      </c>
      <c r="AI246" t="s">
        <v>206</v>
      </c>
      <c r="AJ246" t="s">
        <v>206</v>
      </c>
      <c r="AK246" t="s">
        <v>206</v>
      </c>
      <c r="AL246" t="s">
        <v>206</v>
      </c>
      <c r="AM246" t="s">
        <v>206</v>
      </c>
      <c r="AN246">
        <v>20.459094686767632</v>
      </c>
      <c r="AO246">
        <v>24.49944348696615</v>
      </c>
      <c r="AP246">
        <v>9.6176939921901834</v>
      </c>
      <c r="AQ246">
        <v>19.39703268473108</v>
      </c>
      <c r="AR246">
        <v>27.199946295760348</v>
      </c>
      <c r="AS246">
        <v>11.3810458831364</v>
      </c>
      <c r="AT246">
        <v>51.667868970105587</v>
      </c>
      <c r="AU246"/>
      <c r="AV246"/>
      <c r="AW246"/>
      <c r="AX246"/>
      <c r="AY246"/>
      <c r="AZ246"/>
      <c r="BA246"/>
      <c r="BB246"/>
      <c r="BC246"/>
      <c r="BD246"/>
      <c r="BE246">
        <v>613.46789035364532</v>
      </c>
      <c r="BF246">
        <v>1035.762588902413</v>
      </c>
      <c r="BG246">
        <v>1390.2534416133731</v>
      </c>
      <c r="BH246">
        <v>2240.2152263477592</v>
      </c>
      <c r="BI246">
        <v>4616.2158296985244</v>
      </c>
      <c r="BJ246">
        <v>552.23930286977134</v>
      </c>
      <c r="BK246">
        <v>1044.57097528501</v>
      </c>
      <c r="BL246">
        <v>971.57509613886987</v>
      </c>
      <c r="BM246">
        <v>1582.462043308213</v>
      </c>
      <c r="BN246">
        <v>2210.9901499952848</v>
      </c>
      <c r="BO246">
        <v>361.14539894813879</v>
      </c>
      <c r="BP246">
        <v>455.41609065626091</v>
      </c>
      <c r="BQ246">
        <v>716.1152301598994</v>
      </c>
      <c r="BR246">
        <v>848.7935363698258</v>
      </c>
      <c r="BS246">
        <v>1152.6071531844379</v>
      </c>
      <c r="BT246">
        <v>1579.1076174252621</v>
      </c>
      <c r="BU246">
        <v>1773.600973295115</v>
      </c>
      <c r="BV246">
        <v>1049.2491879143211</v>
      </c>
      <c r="BW246">
        <v>1363.1375399151091</v>
      </c>
      <c r="BX246">
        <v>368.1393179575926</v>
      </c>
      <c r="BY246">
        <v>570.30053650589343</v>
      </c>
      <c r="BZ246">
        <v>3192.37980390242</v>
      </c>
      <c r="CA246"/>
      <c r="CB246"/>
      <c r="CC246"/>
      <c r="CD246"/>
      <c r="CE246"/>
      <c r="CF246"/>
      <c r="CG246"/>
      <c r="CH246"/>
      <c r="CI246"/>
      <c r="CJ246"/>
    </row>
    <row r="247">
      <c r="A247" t="s">
        <v>684</v>
      </c>
      <c r="B247">
        <v>2019</v>
      </c>
      <c r="C247" t="s">
        <v>690</v>
      </c>
      <c r="D247">
        <v>123</v>
      </c>
      <c r="E247" t="s">
        <v>18</v>
      </c>
      <c r="F247" t="s">
        <v>52</v>
      </c>
      <c r="G247" t="s">
        <v>206</v>
      </c>
      <c r="H247">
        <v>93.249336688062286</v>
      </c>
      <c r="I247">
        <v>88.599094519759262</v>
      </c>
      <c r="J247">
        <v>84.703215434995286</v>
      </c>
      <c r="K247">
        <v>75.348745611829699</v>
      </c>
      <c r="L247">
        <v>49.212771970575879</v>
      </c>
      <c r="M247">
        <v>82.96679057963749</v>
      </c>
      <c r="N247">
        <v>67.712572289595258</v>
      </c>
      <c r="O247">
        <v>69.816989246145354</v>
      </c>
      <c r="P247">
        <v>51.016418834953328</v>
      </c>
      <c r="Q247">
        <v>31.57452360553658</v>
      </c>
      <c r="R247">
        <v>93.845078575193824</v>
      </c>
      <c r="S247">
        <v>92.208811327187902</v>
      </c>
      <c r="T247">
        <v>87.769049286130368</v>
      </c>
      <c r="U247">
        <v>85.505585528980234</v>
      </c>
      <c r="V247">
        <v>80.317430026791314</v>
      </c>
      <c r="W247" t="s">
        <v>490</v>
      </c>
      <c r="X247" t="s">
        <v>491</v>
      </c>
      <c r="Y247" t="s">
        <v>492</v>
      </c>
      <c r="Z247" t="s">
        <v>493</v>
      </c>
      <c r="AA247" t="s">
        <v>494</v>
      </c>
      <c r="AB247" t="s">
        <v>495</v>
      </c>
      <c r="AC247" t="s">
        <v>496</v>
      </c>
      <c r="AD247" t="s">
        <v>206</v>
      </c>
      <c r="AE247" t="s">
        <v>206</v>
      </c>
      <c r="AF247" t="s">
        <v>206</v>
      </c>
      <c r="AG247" t="s">
        <v>206</v>
      </c>
      <c r="AH247" t="s">
        <v>206</v>
      </c>
      <c r="AI247" t="s">
        <v>206</v>
      </c>
      <c r="AJ247" t="s">
        <v>206</v>
      </c>
      <c r="AK247" t="s">
        <v>206</v>
      </c>
      <c r="AL247" t="s">
        <v>206</v>
      </c>
      <c r="AM247" t="s">
        <v>206</v>
      </c>
      <c r="AN247">
        <v>79.540905313232159</v>
      </c>
      <c r="AO247">
        <v>75.5005565130338</v>
      </c>
      <c r="AP247">
        <v>90.382306007809802</v>
      </c>
      <c r="AQ247">
        <v>80.602967315269012</v>
      </c>
      <c r="AR247">
        <v>72.800053704239815</v>
      </c>
      <c r="AS247">
        <v>88.618954116863563</v>
      </c>
      <c r="AT247">
        <v>48.332131029894342</v>
      </c>
      <c r="AU247"/>
      <c r="AV247"/>
      <c r="AW247"/>
      <c r="AX247"/>
      <c r="AY247"/>
      <c r="AZ247"/>
      <c r="BA247"/>
      <c r="BB247"/>
      <c r="BC247"/>
      <c r="BD247"/>
      <c r="BE247">
        <v>8474.052283683046</v>
      </c>
      <c r="BF247">
        <v>8049.1525583859666</v>
      </c>
      <c r="BG247">
        <v>7698.2803983279746</v>
      </c>
      <c r="BH247">
        <v>6847.4165471607139</v>
      </c>
      <c r="BI247">
        <v>4473.1084134440016</v>
      </c>
      <c r="BJ247">
        <v>2689.8936929800461</v>
      </c>
      <c r="BK247">
        <v>2190.6541552334861</v>
      </c>
      <c r="BL247">
        <v>2247.3718275532678</v>
      </c>
      <c r="BM247">
        <v>1648.1348335845171</v>
      </c>
      <c r="BN247">
        <v>1020.248076610889</v>
      </c>
      <c r="BO247">
        <v>5506.4420814153391</v>
      </c>
      <c r="BP247">
        <v>5389.8548914913672</v>
      </c>
      <c r="BQ247">
        <v>5138.8280764780793</v>
      </c>
      <c r="BR247">
        <v>5007.2107752697066</v>
      </c>
      <c r="BS247">
        <v>4703.3717903850356</v>
      </c>
      <c r="BT247">
        <v>6139.2574500504797</v>
      </c>
      <c r="BU247">
        <v>5465.7511133703656</v>
      </c>
      <c r="BV247">
        <v>9860.3221580480113</v>
      </c>
      <c r="BW247">
        <v>5664.4195203363906</v>
      </c>
      <c r="BX247">
        <v>985.31672917796732</v>
      </c>
      <c r="BY247">
        <v>4440.6671931903966</v>
      </c>
      <c r="BZ247">
        <v>2986.2760368280942</v>
      </c>
      <c r="CA247"/>
      <c r="CB247"/>
      <c r="CC247"/>
      <c r="CD247"/>
      <c r="CE247"/>
      <c r="CF247"/>
      <c r="CG247"/>
      <c r="CH247"/>
      <c r="CI247"/>
      <c r="CJ247"/>
    </row>
    <row r="248">
      <c r="A248" t="s">
        <v>684</v>
      </c>
      <c r="B248">
        <v>2019</v>
      </c>
      <c r="C248" t="s">
        <v>690</v>
      </c>
      <c r="D248">
        <v>124</v>
      </c>
      <c r="E248" t="s">
        <v>51</v>
      </c>
      <c r="F248" t="s">
        <v>15</v>
      </c>
      <c r="G248" t="s">
        <v>705</v>
      </c>
      <c r="H248">
        <v>2.273338509489768</v>
      </c>
      <c r="I248">
        <v>5.0095005284187222</v>
      </c>
      <c r="J248">
        <v>6.7887024290467721</v>
      </c>
      <c r="K248">
        <v>9.6561553764179742</v>
      </c>
      <c r="L248">
        <v>28.261672817759429</v>
      </c>
      <c r="M248">
        <v>5.9350170993105813</v>
      </c>
      <c r="N248">
        <v>10.57168697119649</v>
      </c>
      <c r="O248">
        <v>12.20058768470602</v>
      </c>
      <c r="P248">
        <v>23.872279164017311</v>
      </c>
      <c r="Q248">
        <v>42.2472506632866</v>
      </c>
      <c r="R248">
        <v>2.023882508844443</v>
      </c>
      <c r="S248">
        <v>3.3913163662954169</v>
      </c>
      <c r="T248">
        <v>5.6431846187542698</v>
      </c>
      <c r="U248">
        <v>6.426617818893515</v>
      </c>
      <c r="V248">
        <v>10.90952275593304</v>
      </c>
      <c r="W248" t="s">
        <v>490</v>
      </c>
      <c r="X248" t="s">
        <v>491</v>
      </c>
      <c r="Y248" t="s">
        <v>492</v>
      </c>
      <c r="Z248" t="s">
        <v>493</v>
      </c>
      <c r="AA248" t="s">
        <v>494</v>
      </c>
      <c r="AB248" t="s">
        <v>495</v>
      </c>
      <c r="AC248" t="s">
        <v>496</v>
      </c>
      <c r="AD248" t="s">
        <v>206</v>
      </c>
      <c r="AE248" t="s">
        <v>206</v>
      </c>
      <c r="AF248" t="s">
        <v>206</v>
      </c>
      <c r="AG248" t="s">
        <v>206</v>
      </c>
      <c r="AH248" t="s">
        <v>206</v>
      </c>
      <c r="AI248" t="s">
        <v>206</v>
      </c>
      <c r="AJ248" t="s">
        <v>206</v>
      </c>
      <c r="AK248" t="s">
        <v>206</v>
      </c>
      <c r="AL248" t="s">
        <v>206</v>
      </c>
      <c r="AM248" t="s">
        <v>206</v>
      </c>
      <c r="AN248">
        <v>9.6597323527100052</v>
      </c>
      <c r="AO248">
        <v>11.14625492248174</v>
      </c>
      <c r="AP248">
        <v>3.6856638246568481</v>
      </c>
      <c r="AQ248">
        <v>10.71455079146442</v>
      </c>
      <c r="AR248">
        <v>13.09497215574385</v>
      </c>
      <c r="AS248">
        <v>6.216908306325954</v>
      </c>
      <c r="AT248">
        <v>24.74034159609521</v>
      </c>
      <c r="AU248"/>
      <c r="AV248"/>
      <c r="AW248"/>
      <c r="AX248"/>
      <c r="AY248"/>
      <c r="AZ248"/>
      <c r="BA248"/>
      <c r="BB248"/>
      <c r="BC248"/>
      <c r="BD248"/>
      <c r="BE248">
        <v>206.5900956740274</v>
      </c>
      <c r="BF248">
        <v>455.10887230980438</v>
      </c>
      <c r="BG248">
        <v>615.51229610143639</v>
      </c>
      <c r="BH248">
        <v>874.81346502572933</v>
      </c>
      <c r="BI248">
        <v>2566.0296603035572</v>
      </c>
      <c r="BJ248">
        <v>192.42114768607721</v>
      </c>
      <c r="BK248">
        <v>341.27598056164209</v>
      </c>
      <c r="BL248">
        <v>390.17218110501773</v>
      </c>
      <c r="BM248">
        <v>770.17457751991094</v>
      </c>
      <c r="BN248">
        <v>1362.820380757596</v>
      </c>
      <c r="BO248">
        <v>118.7530767062227</v>
      </c>
      <c r="BP248">
        <v>198.2316314718893</v>
      </c>
      <c r="BQ248">
        <v>330.4052601169771</v>
      </c>
      <c r="BR248">
        <v>374.940798057866</v>
      </c>
      <c r="BS248">
        <v>638.85935543135747</v>
      </c>
      <c r="BT248">
        <v>740.91691387027674</v>
      </c>
      <c r="BU248">
        <v>806.42986961349743</v>
      </c>
      <c r="BV248">
        <v>402.09012452326289</v>
      </c>
      <c r="BW248">
        <v>752.97117061979009</v>
      </c>
      <c r="BX248">
        <v>177.23469251263271</v>
      </c>
      <c r="BY248">
        <v>311.5272690148019</v>
      </c>
      <c r="BZ248">
        <v>1526.8843492602959</v>
      </c>
      <c r="CA248"/>
      <c r="CB248"/>
      <c r="CC248"/>
      <c r="CD248"/>
      <c r="CE248"/>
      <c r="CF248"/>
      <c r="CG248"/>
      <c r="CH248"/>
      <c r="CI248"/>
      <c r="CJ248"/>
    </row>
    <row r="249">
      <c r="A249" t="s">
        <v>684</v>
      </c>
      <c r="B249">
        <v>2019</v>
      </c>
      <c r="C249" t="s">
        <v>690</v>
      </c>
      <c r="D249">
        <v>125</v>
      </c>
      <c r="E249" t="s">
        <v>51</v>
      </c>
      <c r="F249" t="s">
        <v>16</v>
      </c>
      <c r="G249" t="s">
        <v>706</v>
      </c>
      <c r="H249">
        <v>4.4773248024480923</v>
      </c>
      <c r="I249">
        <v>6.391404951821908</v>
      </c>
      <c r="J249">
        <v>8.3042450707385882</v>
      </c>
      <c r="K249">
        <v>14.7623398230189</v>
      </c>
      <c r="L249">
        <v>22.47251844479737</v>
      </c>
      <c r="M249">
        <v>11.09819232105189</v>
      </c>
      <c r="N249">
        <v>21.568541728267331</v>
      </c>
      <c r="O249">
        <v>17.524650633036671</v>
      </c>
      <c r="P249">
        <v>25.042244898868031</v>
      </c>
      <c r="Q249">
        <v>26.12519456874357</v>
      </c>
      <c r="R249">
        <v>4.1310389159617733</v>
      </c>
      <c r="S249">
        <v>4.3998723065167287</v>
      </c>
      <c r="T249">
        <v>6.5877660951153381</v>
      </c>
      <c r="U249">
        <v>7.748019462543299</v>
      </c>
      <c r="V249">
        <v>8.7730472172758578</v>
      </c>
      <c r="W249" t="s">
        <v>490</v>
      </c>
      <c r="X249" t="s">
        <v>491</v>
      </c>
      <c r="Y249" t="s">
        <v>492</v>
      </c>
      <c r="Z249" t="s">
        <v>493</v>
      </c>
      <c r="AA249" t="s">
        <v>494</v>
      </c>
      <c r="AB249" t="s">
        <v>495</v>
      </c>
      <c r="AC249" t="s">
        <v>496</v>
      </c>
      <c r="AD249" t="s">
        <v>206</v>
      </c>
      <c r="AE249" t="s">
        <v>206</v>
      </c>
      <c r="AF249" t="s">
        <v>206</v>
      </c>
      <c r="AG249" t="s">
        <v>206</v>
      </c>
      <c r="AH249" t="s">
        <v>206</v>
      </c>
      <c r="AI249" t="s">
        <v>206</v>
      </c>
      <c r="AJ249" t="s">
        <v>206</v>
      </c>
      <c r="AK249" t="s">
        <v>206</v>
      </c>
      <c r="AL249" t="s">
        <v>206</v>
      </c>
      <c r="AM249" t="s">
        <v>206</v>
      </c>
      <c r="AN249">
        <v>10.299465903287899</v>
      </c>
      <c r="AO249">
        <v>13.30761571395279</v>
      </c>
      <c r="AP249">
        <v>5.9320301675333349</v>
      </c>
      <c r="AQ249">
        <v>8.6824818932666545</v>
      </c>
      <c r="AR249">
        <v>14.1049741400165</v>
      </c>
      <c r="AS249">
        <v>5.1641375768104467</v>
      </c>
      <c r="AT249">
        <v>26.87256917402782</v>
      </c>
      <c r="AU249"/>
      <c r="AV249"/>
      <c r="AW249"/>
      <c r="AX249"/>
      <c r="AY249"/>
      <c r="AZ249"/>
      <c r="BA249"/>
      <c r="BB249"/>
      <c r="BC249"/>
      <c r="BD249"/>
      <c r="BE249">
        <v>406.87779467961809</v>
      </c>
      <c r="BF249">
        <v>580.6537165926087</v>
      </c>
      <c r="BG249">
        <v>752.92222693535416</v>
      </c>
      <c r="BH249">
        <v>1337.415684507464</v>
      </c>
      <c r="BI249">
        <v>2040.4011200226071</v>
      </c>
      <c r="BJ249">
        <v>359.8181551836941</v>
      </c>
      <c r="BK249">
        <v>696.27725902728241</v>
      </c>
      <c r="BL249">
        <v>560.43457391537174</v>
      </c>
      <c r="BM249">
        <v>807.92036037375851</v>
      </c>
      <c r="BN249">
        <v>842.75182527987988</v>
      </c>
      <c r="BO249">
        <v>242.39232224191599</v>
      </c>
      <c r="BP249">
        <v>257.18445918437169</v>
      </c>
      <c r="BQ249">
        <v>385.70997004292173</v>
      </c>
      <c r="BR249">
        <v>452.03381973537529</v>
      </c>
      <c r="BS249">
        <v>513.74779775308082</v>
      </c>
      <c r="BT249">
        <v>789.98549990211154</v>
      </c>
      <c r="BU249">
        <v>962.80399826707503</v>
      </c>
      <c r="BV249">
        <v>647.15906339105811</v>
      </c>
      <c r="BW249">
        <v>610.1663692953183</v>
      </c>
      <c r="BX249">
        <v>190.90462544495989</v>
      </c>
      <c r="BY249">
        <v>258.77326749109159</v>
      </c>
      <c r="BZ249">
        <v>1658.4777189460381</v>
      </c>
      <c r="CA249"/>
      <c r="CB249"/>
      <c r="CC249"/>
      <c r="CD249"/>
      <c r="CE249"/>
      <c r="CF249"/>
      <c r="CG249"/>
      <c r="CH249"/>
      <c r="CI249"/>
      <c r="CJ249"/>
    </row>
    <row r="250">
      <c r="A250" t="s">
        <v>684</v>
      </c>
      <c r="B250">
        <v>2019</v>
      </c>
      <c r="C250" t="s">
        <v>690</v>
      </c>
      <c r="D250">
        <v>126</v>
      </c>
      <c r="E250" t="s">
        <v>51</v>
      </c>
      <c r="F250" t="s">
        <v>22</v>
      </c>
      <c r="G250" t="s">
        <v>707</v>
      </c>
      <c r="H250">
        <v>38.098038222704417</v>
      </c>
      <c r="I250">
        <v>48.958140932156461</v>
      </c>
      <c r="J250">
        <v>56.87925489565734</v>
      </c>
      <c r="K250">
        <v>63.67948142831856</v>
      </c>
      <c r="L250">
        <v>47.172887487958512</v>
      </c>
      <c r="M250">
        <v>63.493478717080663</v>
      </c>
      <c r="N250">
        <v>61.653414005292753</v>
      </c>
      <c r="O250">
        <v>68.509053752596316</v>
      </c>
      <c r="P250">
        <v>49.026122533901493</v>
      </c>
      <c r="Q250">
        <v>30.790559861857389</v>
      </c>
      <c r="R250">
        <v>33.241814252051952</v>
      </c>
      <c r="S250">
        <v>41.615861453386579</v>
      </c>
      <c r="T250">
        <v>51.493107542347047</v>
      </c>
      <c r="U250">
        <v>56.77277759170272</v>
      </c>
      <c r="V250">
        <v>61.380059621244378</v>
      </c>
      <c r="W250" t="s">
        <v>490</v>
      </c>
      <c r="X250" t="s">
        <v>491</v>
      </c>
      <c r="Y250" t="s">
        <v>492</v>
      </c>
      <c r="Z250" t="s">
        <v>493</v>
      </c>
      <c r="AA250" t="s">
        <v>494</v>
      </c>
      <c r="AB250" t="s">
        <v>495</v>
      </c>
      <c r="AC250" t="s">
        <v>496</v>
      </c>
      <c r="AD250" t="s">
        <v>206</v>
      </c>
      <c r="AE250" t="s">
        <v>206</v>
      </c>
      <c r="AF250" t="s">
        <v>206</v>
      </c>
      <c r="AG250" t="s">
        <v>206</v>
      </c>
      <c r="AH250" t="s">
        <v>206</v>
      </c>
      <c r="AI250" t="s">
        <v>206</v>
      </c>
      <c r="AJ250" t="s">
        <v>206</v>
      </c>
      <c r="AK250" t="s">
        <v>206</v>
      </c>
      <c r="AL250" t="s">
        <v>206</v>
      </c>
      <c r="AM250" t="s">
        <v>206</v>
      </c>
      <c r="AN250">
        <v>62.86429436266944</v>
      </c>
      <c r="AO250">
        <v>59.025703967959039</v>
      </c>
      <c r="AP250">
        <v>40.969280897020163</v>
      </c>
      <c r="AQ250">
        <v>45.001925389983313</v>
      </c>
      <c r="AR250">
        <v>49.826941957258931</v>
      </c>
      <c r="AS250">
        <v>57.953379253745908</v>
      </c>
      <c r="AT250">
        <v>45.635470238387583</v>
      </c>
      <c r="AU250"/>
      <c r="AV250"/>
      <c r="AW250"/>
      <c r="AX250"/>
      <c r="AY250"/>
      <c r="AZ250"/>
      <c r="BA250"/>
      <c r="BB250"/>
      <c r="BC250"/>
      <c r="BD250"/>
      <c r="BE250">
        <v>3462.1669094004692</v>
      </c>
      <c r="BF250">
        <v>4447.805561376279</v>
      </c>
      <c r="BG250">
        <v>5157.0798907856661</v>
      </c>
      <c r="BH250">
        <v>5769.1353988976643</v>
      </c>
      <c r="BI250">
        <v>4283.0808083022976</v>
      </c>
      <c r="BJ250">
        <v>2058.5430236993552</v>
      </c>
      <c r="BK250">
        <v>1990.3000700793341</v>
      </c>
      <c r="BL250">
        <v>2190.9048661319048</v>
      </c>
      <c r="BM250">
        <v>1581.695360990107</v>
      </c>
      <c r="BN250">
        <v>993.248125164783</v>
      </c>
      <c r="BO250">
        <v>1950.492531299082</v>
      </c>
      <c r="BP250">
        <v>2432.5598735055651</v>
      </c>
      <c r="BQ250">
        <v>3014.8922534305452</v>
      </c>
      <c r="BR250">
        <v>3312.2290974912339</v>
      </c>
      <c r="BS250">
        <v>3594.4033669704522</v>
      </c>
      <c r="BT250">
        <v>4821.7918748809416</v>
      </c>
      <c r="BU250">
        <v>4270.5008171594782</v>
      </c>
      <c r="BV250">
        <v>4469.5729293881304</v>
      </c>
      <c r="BW250">
        <v>3162.5359849928809</v>
      </c>
      <c r="BX250">
        <v>674.38575902324544</v>
      </c>
      <c r="BY250">
        <v>2904.0251326737139</v>
      </c>
      <c r="BZ250">
        <v>2816.4560706439761</v>
      </c>
      <c r="CA250"/>
      <c r="CB250"/>
      <c r="CC250"/>
      <c r="CD250"/>
      <c r="CE250"/>
      <c r="CF250"/>
      <c r="CG250"/>
      <c r="CH250"/>
      <c r="CI250"/>
      <c r="CJ250"/>
    </row>
    <row r="251">
      <c r="A251" t="s">
        <v>684</v>
      </c>
      <c r="B251">
        <v>2019</v>
      </c>
      <c r="C251" t="s">
        <v>690</v>
      </c>
      <c r="D251">
        <v>127</v>
      </c>
      <c r="E251" t="s">
        <v>51</v>
      </c>
      <c r="F251" t="s">
        <v>19</v>
      </c>
      <c r="G251" t="s">
        <v>708</v>
      </c>
      <c r="H251">
        <v>55.151298465357947</v>
      </c>
      <c r="I251">
        <v>39.640953587602773</v>
      </c>
      <c r="J251">
        <v>28.027797604557239</v>
      </c>
      <c r="K251">
        <v>11.902023372244541</v>
      </c>
      <c r="L251">
        <v>2.0929212494846858</v>
      </c>
      <c r="M251">
        <v>19.47331186255683</v>
      </c>
      <c r="N251">
        <v>6.2063572952435431</v>
      </c>
      <c r="O251">
        <v>1.7657079296610021</v>
      </c>
      <c r="P251">
        <v>2.05935340321312</v>
      </c>
      <c r="Q251">
        <v>0.83699490611235072</v>
      </c>
      <c r="R251">
        <v>60.603264323141637</v>
      </c>
      <c r="S251">
        <v>50.592949873801253</v>
      </c>
      <c r="T251">
        <v>36.275941743783108</v>
      </c>
      <c r="U251">
        <v>29.05258512686045</v>
      </c>
      <c r="V251">
        <v>18.93737040554695</v>
      </c>
      <c r="W251" t="s">
        <v>490</v>
      </c>
      <c r="X251" t="s">
        <v>491</v>
      </c>
      <c r="Y251" t="s">
        <v>492</v>
      </c>
      <c r="Z251" t="s">
        <v>493</v>
      </c>
      <c r="AA251" t="s">
        <v>494</v>
      </c>
      <c r="AB251" t="s">
        <v>495</v>
      </c>
      <c r="AC251" t="s">
        <v>496</v>
      </c>
      <c r="AD251" t="s">
        <v>206</v>
      </c>
      <c r="AE251" t="s">
        <v>206</v>
      </c>
      <c r="AF251" t="s">
        <v>206</v>
      </c>
      <c r="AG251" t="s">
        <v>206</v>
      </c>
      <c r="AH251" t="s">
        <v>206</v>
      </c>
      <c r="AI251" t="s">
        <v>206</v>
      </c>
      <c r="AJ251" t="s">
        <v>206</v>
      </c>
      <c r="AK251" t="s">
        <v>206</v>
      </c>
      <c r="AL251" t="s">
        <v>206</v>
      </c>
      <c r="AM251" t="s">
        <v>206</v>
      </c>
      <c r="AN251">
        <v>17.176507381332421</v>
      </c>
      <c r="AO251">
        <v>16.520425395606381</v>
      </c>
      <c r="AP251">
        <v>49.413025110789903</v>
      </c>
      <c r="AQ251">
        <v>35.601041925285543</v>
      </c>
      <c r="AR251">
        <v>22.973111746980869</v>
      </c>
      <c r="AS251">
        <v>30.66557486311747</v>
      </c>
      <c r="AT251">
        <v>2.7516189914893281</v>
      </c>
      <c r="AU251"/>
      <c r="AV251"/>
      <c r="AW251"/>
      <c r="AX251"/>
      <c r="AY251"/>
      <c r="AZ251"/>
      <c r="BA251"/>
      <c r="BB251"/>
      <c r="BC251"/>
      <c r="BD251"/>
      <c r="BE251">
        <v>5011.885374282585</v>
      </c>
      <c r="BF251">
        <v>3601.3469970096849</v>
      </c>
      <c r="BG251">
        <v>2541.200507542309</v>
      </c>
      <c r="BH251">
        <v>1078.281148263057</v>
      </c>
      <c r="BI251">
        <v>190.0276051417064</v>
      </c>
      <c r="BJ251">
        <v>631.35066928069193</v>
      </c>
      <c r="BK251">
        <v>200.3540851541519</v>
      </c>
      <c r="BL251">
        <v>56.466961421363592</v>
      </c>
      <c r="BM251">
        <v>66.43947259441093</v>
      </c>
      <c r="BN251">
        <v>26.999951446105879</v>
      </c>
      <c r="BO251">
        <v>3555.9495501162442</v>
      </c>
      <c r="BP251">
        <v>2957.295017985798</v>
      </c>
      <c r="BQ251">
        <v>2123.9358230475218</v>
      </c>
      <c r="BR251">
        <v>1694.9816777784711</v>
      </c>
      <c r="BS251">
        <v>1108.9684234145841</v>
      </c>
      <c r="BT251">
        <v>1317.4655751695341</v>
      </c>
      <c r="BU251">
        <v>1195.2502962108881</v>
      </c>
      <c r="BV251">
        <v>5390.7492286599072</v>
      </c>
      <c r="BW251">
        <v>2501.8835353434979</v>
      </c>
      <c r="BX251">
        <v>310.93097015472171</v>
      </c>
      <c r="BY251">
        <v>1536.6420605166741</v>
      </c>
      <c r="BZ251">
        <v>169.81996618411961</v>
      </c>
      <c r="CA251"/>
      <c r="CB251"/>
      <c r="CC251"/>
      <c r="CD251"/>
      <c r="CE251"/>
      <c r="CF251"/>
      <c r="CG251"/>
      <c r="CH251"/>
      <c r="CI251"/>
      <c r="CJ251"/>
    </row>
    <row r="252">
      <c r="A252" t="s">
        <v>684</v>
      </c>
      <c r="B252">
        <v>2019</v>
      </c>
      <c r="C252" t="s">
        <v>690</v>
      </c>
      <c r="D252">
        <v>128</v>
      </c>
      <c r="E252" t="s">
        <v>109</v>
      </c>
      <c r="F252" t="s">
        <v>50</v>
      </c>
      <c r="G252" t="s">
        <v>709</v>
      </c>
      <c r="H252">
        <v>66.324220236704761</v>
      </c>
      <c r="I252">
        <v>56.060502938991199</v>
      </c>
      <c r="J252">
        <v>55.020698050242977</v>
      </c>
      <c r="K252">
        <v>60.455567398597729</v>
      </c>
      <c r="L252">
        <v>44.294622394784589</v>
      </c>
      <c r="M252">
        <v>65.156201906285943</v>
      </c>
      <c r="N252">
        <v>67.107617465793396</v>
      </c>
      <c r="O252">
        <v>58.955458811498907</v>
      </c>
      <c r="P252">
        <v>51.19592877296175</v>
      </c>
      <c r="Q252">
        <v>38.210121753119353</v>
      </c>
      <c r="R252">
        <v>67.117654813795369</v>
      </c>
      <c r="S252">
        <v>56.472413790598686</v>
      </c>
      <c r="T252">
        <v>53.861439304509361</v>
      </c>
      <c r="U252">
        <v>54.661147997699722</v>
      </c>
      <c r="V252">
        <v>44.572671298602621</v>
      </c>
      <c r="W252" t="s">
        <v>490</v>
      </c>
      <c r="X252" t="s">
        <v>491</v>
      </c>
      <c r="Y252" t="s">
        <v>492</v>
      </c>
      <c r="Z252" t="s">
        <v>493</v>
      </c>
      <c r="AA252" t="s">
        <v>494</v>
      </c>
      <c r="AB252" t="s">
        <v>495</v>
      </c>
      <c r="AC252" t="s">
        <v>496</v>
      </c>
      <c r="AD252" t="s">
        <v>206</v>
      </c>
      <c r="AE252" t="s">
        <v>206</v>
      </c>
      <c r="AF252" t="s">
        <v>206</v>
      </c>
      <c r="AG252" t="s">
        <v>206</v>
      </c>
      <c r="AH252" t="s">
        <v>206</v>
      </c>
      <c r="AI252" t="s">
        <v>206</v>
      </c>
      <c r="AJ252" t="s">
        <v>206</v>
      </c>
      <c r="AK252" t="s">
        <v>206</v>
      </c>
      <c r="AL252" t="s">
        <v>206</v>
      </c>
      <c r="AM252" t="s">
        <v>206</v>
      </c>
      <c r="AN252">
        <v>51.602603326978979</v>
      </c>
      <c r="AO252">
        <v>54.419261113311812</v>
      </c>
      <c r="AP252">
        <v>61.678300145027457</v>
      </c>
      <c r="AQ252">
        <v>44.761907836043989</v>
      </c>
      <c r="AR252">
        <v>51.85662496037736</v>
      </c>
      <c r="AS252">
        <v>45.374894626005222</v>
      </c>
      <c r="AT252">
        <v>52.065595164191812</v>
      </c>
      <c r="AU252"/>
      <c r="AV252"/>
      <c r="AW252"/>
      <c r="AX252"/>
      <c r="AY252"/>
      <c r="AZ252"/>
      <c r="BA252"/>
      <c r="BB252"/>
      <c r="BC252"/>
      <c r="BD252"/>
      <c r="BE252">
        <v>406.87779467961809</v>
      </c>
      <c r="BF252">
        <v>580.6537165926087</v>
      </c>
      <c r="BG252">
        <v>752.92222693535416</v>
      </c>
      <c r="BH252">
        <v>1337.415684507464</v>
      </c>
      <c r="BI252">
        <v>2040.4011200226071</v>
      </c>
      <c r="BJ252">
        <v>359.8181551836941</v>
      </c>
      <c r="BK252">
        <v>696.27725902728241</v>
      </c>
      <c r="BL252">
        <v>560.43457391537174</v>
      </c>
      <c r="BM252">
        <v>807.92036037375851</v>
      </c>
      <c r="BN252">
        <v>842.75182527987988</v>
      </c>
      <c r="BO252">
        <v>242.39232224191599</v>
      </c>
      <c r="BP252">
        <v>257.18445918437169</v>
      </c>
      <c r="BQ252">
        <v>385.70997004292173</v>
      </c>
      <c r="BR252">
        <v>452.03381973537529</v>
      </c>
      <c r="BS252">
        <v>513.74779775308082</v>
      </c>
      <c r="BT252">
        <v>789.98549990211154</v>
      </c>
      <c r="BU252">
        <v>962.80399826707503</v>
      </c>
      <c r="BV252">
        <v>647.15906339105811</v>
      </c>
      <c r="BW252">
        <v>610.1663692953183</v>
      </c>
      <c r="BX252">
        <v>190.90462544495989</v>
      </c>
      <c r="BY252">
        <v>258.77326749109159</v>
      </c>
      <c r="BZ252">
        <v>1658.4777189460381</v>
      </c>
      <c r="CA252"/>
      <c r="CB252"/>
      <c r="CC252"/>
      <c r="CD252"/>
      <c r="CE252"/>
      <c r="CF252"/>
      <c r="CG252"/>
      <c r="CH252"/>
      <c r="CI252"/>
      <c r="CJ252"/>
    </row>
    <row r="253">
      <c r="A253" t="s">
        <v>684</v>
      </c>
      <c r="B253">
        <v>2019</v>
      </c>
      <c r="C253" t="s">
        <v>690</v>
      </c>
      <c r="D253">
        <v>129</v>
      </c>
      <c r="E253" t="s">
        <v>109</v>
      </c>
      <c r="F253" t="s">
        <v>49</v>
      </c>
      <c r="G253" t="s">
        <v>206</v>
      </c>
      <c r="H253">
        <v>33.675779763295289</v>
      </c>
      <c r="I253">
        <v>43.939497061008787</v>
      </c>
      <c r="J253">
        <v>44.979301949757158</v>
      </c>
      <c r="K253">
        <v>39.544432601402328</v>
      </c>
      <c r="L253">
        <v>55.705377605215233</v>
      </c>
      <c r="M253">
        <v>34.843798093714057</v>
      </c>
      <c r="N253">
        <v>32.89238253420659</v>
      </c>
      <c r="O253">
        <v>41.044541188501142</v>
      </c>
      <c r="P253">
        <v>48.804071227038193</v>
      </c>
      <c r="Q253">
        <v>61.789878246880669</v>
      </c>
      <c r="R253">
        <v>32.882345186204603</v>
      </c>
      <c r="S253">
        <v>43.527586209401342</v>
      </c>
      <c r="T253">
        <v>46.138560695490561</v>
      </c>
      <c r="U253">
        <v>45.338852002300257</v>
      </c>
      <c r="V253">
        <v>55.427328701397393</v>
      </c>
      <c r="W253" t="s">
        <v>490</v>
      </c>
      <c r="X253" t="s">
        <v>491</v>
      </c>
      <c r="Y253" t="s">
        <v>492</v>
      </c>
      <c r="Z253" t="s">
        <v>493</v>
      </c>
      <c r="AA253" t="s">
        <v>494</v>
      </c>
      <c r="AB253" t="s">
        <v>495</v>
      </c>
      <c r="AC253" t="s">
        <v>496</v>
      </c>
      <c r="AD253" t="s">
        <v>206</v>
      </c>
      <c r="AE253" t="s">
        <v>206</v>
      </c>
      <c r="AF253" t="s">
        <v>206</v>
      </c>
      <c r="AG253" t="s">
        <v>206</v>
      </c>
      <c r="AH253" t="s">
        <v>206</v>
      </c>
      <c r="AI253" t="s">
        <v>206</v>
      </c>
      <c r="AJ253" t="s">
        <v>206</v>
      </c>
      <c r="AK253" t="s">
        <v>206</v>
      </c>
      <c r="AL253" t="s">
        <v>206</v>
      </c>
      <c r="AM253" t="s">
        <v>206</v>
      </c>
      <c r="AN253">
        <v>48.397396673021071</v>
      </c>
      <c r="AO253">
        <v>45.580738886688167</v>
      </c>
      <c r="AP253">
        <v>38.321699854972543</v>
      </c>
      <c r="AQ253">
        <v>55.23809216395599</v>
      </c>
      <c r="AR253">
        <v>48.143375039622647</v>
      </c>
      <c r="AS253">
        <v>54.625105373994778</v>
      </c>
      <c r="AT253">
        <v>47.934404835808152</v>
      </c>
      <c r="AU253"/>
      <c r="AV253"/>
      <c r="AW253"/>
      <c r="AX253"/>
      <c r="AY253"/>
      <c r="AZ253"/>
      <c r="BA253"/>
      <c r="BB253"/>
      <c r="BC253"/>
      <c r="BD253"/>
      <c r="BE253">
        <v>206.5900956740274</v>
      </c>
      <c r="BF253">
        <v>455.10887230980438</v>
      </c>
      <c r="BG253">
        <v>615.51229610143639</v>
      </c>
      <c r="BH253">
        <v>874.81346502572933</v>
      </c>
      <c r="BI253">
        <v>2566.0296603035572</v>
      </c>
      <c r="BJ253">
        <v>192.42114768607721</v>
      </c>
      <c r="BK253">
        <v>341.27598056164209</v>
      </c>
      <c r="BL253">
        <v>390.17218110501773</v>
      </c>
      <c r="BM253">
        <v>770.17457751991094</v>
      </c>
      <c r="BN253">
        <v>1362.820380757596</v>
      </c>
      <c r="BO253">
        <v>118.7530767062227</v>
      </c>
      <c r="BP253">
        <v>198.2316314718893</v>
      </c>
      <c r="BQ253">
        <v>330.4052601169771</v>
      </c>
      <c r="BR253">
        <v>374.940798057866</v>
      </c>
      <c r="BS253">
        <v>638.85935543135747</v>
      </c>
      <c r="BT253">
        <v>740.91691387027674</v>
      </c>
      <c r="BU253">
        <v>806.42986961349743</v>
      </c>
      <c r="BV253">
        <v>402.09012452326289</v>
      </c>
      <c r="BW253">
        <v>752.97117061979009</v>
      </c>
      <c r="BX253">
        <v>177.23469251263271</v>
      </c>
      <c r="BY253">
        <v>311.5272690148019</v>
      </c>
      <c r="BZ253">
        <v>1526.8843492602959</v>
      </c>
      <c r="CA253"/>
      <c r="CB253"/>
      <c r="CC253"/>
      <c r="CD253"/>
      <c r="CE253"/>
      <c r="CF253"/>
      <c r="CG253"/>
      <c r="CH253"/>
      <c r="CI253"/>
      <c r="CJ253"/>
    </row>
    <row r="254">
      <c r="A254" t="s">
        <v>684</v>
      </c>
      <c r="B254">
        <v>2019</v>
      </c>
      <c r="C254" t="s">
        <v>690</v>
      </c>
      <c r="D254">
        <v>135</v>
      </c>
      <c r="E254" t="s">
        <v>46</v>
      </c>
      <c r="F254" t="s">
        <v>45</v>
      </c>
      <c r="G254" t="s">
        <v>710</v>
      </c>
      <c r="H254">
        <v>0</v>
      </c>
      <c r="I254">
        <v>0.066701706176858097</v>
      </c>
      <c r="J254">
        <v>0</v>
      </c>
      <c r="K254">
        <v>0.089428314650733698</v>
      </c>
      <c r="L254">
        <v>0.65572189430026739</v>
      </c>
      <c r="M254">
        <v>0</v>
      </c>
      <c r="N254">
        <v>0</v>
      </c>
      <c r="O254">
        <v>0.252471262477097</v>
      </c>
      <c r="P254">
        <v>0.63793470928650708</v>
      </c>
      <c r="Q254">
        <v>1.206707385123891</v>
      </c>
      <c r="R254">
        <v>0</v>
      </c>
      <c r="S254">
        <v>0</v>
      </c>
      <c r="T254">
        <v>0.1034987546521749</v>
      </c>
      <c r="U254">
        <v>0</v>
      </c>
      <c r="V254">
        <v>0</v>
      </c>
      <c r="W254" t="s">
        <v>490</v>
      </c>
      <c r="X254" t="s">
        <v>491</v>
      </c>
      <c r="Y254" t="s">
        <v>492</v>
      </c>
      <c r="Z254" t="s">
        <v>493</v>
      </c>
      <c r="AA254" t="s">
        <v>494</v>
      </c>
      <c r="AB254" t="s">
        <v>495</v>
      </c>
      <c r="AC254" t="s">
        <v>496</v>
      </c>
      <c r="AD254" t="s">
        <v>206</v>
      </c>
      <c r="AE254" t="s">
        <v>206</v>
      </c>
      <c r="AF254" t="s">
        <v>206</v>
      </c>
      <c r="AG254" t="s">
        <v>206</v>
      </c>
      <c r="AH254" t="s">
        <v>206</v>
      </c>
      <c r="AI254" t="s">
        <v>206</v>
      </c>
      <c r="AJ254" t="s">
        <v>206</v>
      </c>
      <c r="AK254" t="s">
        <v>206</v>
      </c>
      <c r="AL254" t="s">
        <v>206</v>
      </c>
      <c r="AM254" t="s">
        <v>206</v>
      </c>
      <c r="AN254">
        <v>0.1052932306993232</v>
      </c>
      <c r="AO254">
        <v>0.083706294919997107</v>
      </c>
      <c r="AP254">
        <v>0</v>
      </c>
      <c r="AQ254">
        <v>0</v>
      </c>
      <c r="AR254">
        <v>0</v>
      </c>
      <c r="AS254">
        <v>0.41127981472899461</v>
      </c>
      <c r="AT254">
        <v>0.63106914054615648</v>
      </c>
      <c r="AU254"/>
      <c r="AV254"/>
      <c r="AW254"/>
      <c r="AX254"/>
      <c r="AY254"/>
      <c r="AZ254"/>
      <c r="BA254"/>
      <c r="BB254"/>
      <c r="BC254"/>
      <c r="BD254"/>
      <c r="BE254">
        <v>0</v>
      </c>
      <c r="BF254">
        <v>6.0597934079611768</v>
      </c>
      <c r="BG254">
        <v>0</v>
      </c>
      <c r="BH254">
        <v>8.1269159367132211</v>
      </c>
      <c r="BI254">
        <v>59.600689106227591</v>
      </c>
      <c r="BJ254">
        <v>0</v>
      </c>
      <c r="BK254">
        <v>0</v>
      </c>
      <c r="BL254">
        <v>8.1269159367132211</v>
      </c>
      <c r="BM254">
        <v>20.609098794824622</v>
      </c>
      <c r="BN254">
        <v>38.991590311402973</v>
      </c>
      <c r="BO254">
        <v>0</v>
      </c>
      <c r="BP254">
        <v>0</v>
      </c>
      <c r="BQ254">
        <v>6.0597934079611768</v>
      </c>
      <c r="BR254">
        <v>0</v>
      </c>
      <c r="BS254">
        <v>0</v>
      </c>
      <c r="BT254">
        <v>8.1269159367132211</v>
      </c>
      <c r="BU254">
        <v>6.0597934079611768</v>
      </c>
      <c r="BV254">
        <v>0</v>
      </c>
      <c r="BW254">
        <v>0</v>
      </c>
      <c r="BX254">
        <v>0</v>
      </c>
      <c r="BY254">
        <v>20.609098794824622</v>
      </c>
      <c r="BZ254">
        <v>38.991590311402973</v>
      </c>
      <c r="CA254"/>
      <c r="CB254"/>
      <c r="CC254"/>
      <c r="CD254"/>
      <c r="CE254"/>
      <c r="CF254"/>
      <c r="CG254"/>
      <c r="CH254"/>
      <c r="CI254"/>
      <c r="CJ254"/>
    </row>
    <row r="255">
      <c r="A255" t="s">
        <v>684</v>
      </c>
      <c r="B255">
        <v>2019</v>
      </c>
      <c r="C255" t="s">
        <v>690</v>
      </c>
      <c r="D255">
        <v>136</v>
      </c>
      <c r="E255" t="s">
        <v>46</v>
      </c>
      <c r="F255" t="s">
        <v>44</v>
      </c>
      <c r="G255" t="s">
        <v>711</v>
      </c>
      <c r="H255">
        <v>0</v>
      </c>
      <c r="I255">
        <v>0.075616552129551803</v>
      </c>
      <c r="J255">
        <v>0</v>
      </c>
      <c r="K255">
        <v>0</v>
      </c>
      <c r="L255">
        <v>1.1144955969049291</v>
      </c>
      <c r="M255">
        <v>0.21188827253751219</v>
      </c>
      <c r="N255">
        <v>0</v>
      </c>
      <c r="O255">
        <v>0.43064597132048582</v>
      </c>
      <c r="P255">
        <v>0.28138564669074267</v>
      </c>
      <c r="Q255">
        <v>2.4246871268505878</v>
      </c>
      <c r="R255">
        <v>0</v>
      </c>
      <c r="S255">
        <v>0</v>
      </c>
      <c r="T255">
        <v>0</v>
      </c>
      <c r="U255">
        <v>0</v>
      </c>
      <c r="V255">
        <v>0</v>
      </c>
      <c r="W255" t="s">
        <v>490</v>
      </c>
      <c r="X255" t="s">
        <v>491</v>
      </c>
      <c r="Y255" t="s">
        <v>492</v>
      </c>
      <c r="Z255" t="s">
        <v>493</v>
      </c>
      <c r="AA255" t="s">
        <v>494</v>
      </c>
      <c r="AB255" t="s">
        <v>495</v>
      </c>
      <c r="AC255" t="s">
        <v>496</v>
      </c>
      <c r="AD255" t="s">
        <v>206</v>
      </c>
      <c r="AE255" t="s">
        <v>206</v>
      </c>
      <c r="AF255" t="s">
        <v>206</v>
      </c>
      <c r="AG255" t="s">
        <v>206</v>
      </c>
      <c r="AH255" t="s">
        <v>206</v>
      </c>
      <c r="AI255" t="s">
        <v>206</v>
      </c>
      <c r="AJ255" t="s">
        <v>206</v>
      </c>
      <c r="AK255" t="s">
        <v>206</v>
      </c>
      <c r="AL255" t="s">
        <v>206</v>
      </c>
      <c r="AM255" t="s">
        <v>206</v>
      </c>
      <c r="AN255">
        <v>0</v>
      </c>
      <c r="AO255">
        <v>0.015678254534903398</v>
      </c>
      <c r="AP255">
        <v>0</v>
      </c>
      <c r="AQ255">
        <v>0</v>
      </c>
      <c r="AR255">
        <v>0</v>
      </c>
      <c r="AS255">
        <v>0.1370932715763315</v>
      </c>
      <c r="AT255">
        <v>1.6211473338765481</v>
      </c>
      <c r="AU255"/>
      <c r="AV255"/>
      <c r="AW255"/>
      <c r="AX255"/>
      <c r="AY255"/>
      <c r="AZ255"/>
      <c r="BA255"/>
      <c r="BB255"/>
      <c r="BC255"/>
      <c r="BD255"/>
      <c r="BE255">
        <v>0</v>
      </c>
      <c r="BF255">
        <v>6.869699598274873</v>
      </c>
      <c r="BG255">
        <v>0</v>
      </c>
      <c r="BH255">
        <v>0</v>
      </c>
      <c r="BI255">
        <v>101.3001184782357</v>
      </c>
      <c r="BJ255">
        <v>6.869699598274873</v>
      </c>
      <c r="BK255">
        <v>0</v>
      </c>
      <c r="BL255">
        <v>13.86226524582491</v>
      </c>
      <c r="BM255">
        <v>9.0904359140155471</v>
      </c>
      <c r="BN255">
        <v>78.347417318395216</v>
      </c>
      <c r="BO255">
        <v>0</v>
      </c>
      <c r="BP255">
        <v>0</v>
      </c>
      <c r="BQ255">
        <v>0</v>
      </c>
      <c r="BR255">
        <v>0</v>
      </c>
      <c r="BS255">
        <v>0</v>
      </c>
      <c r="BT255">
        <v>0</v>
      </c>
      <c r="BU255">
        <v>1.135004046825258</v>
      </c>
      <c r="BV255">
        <v>0</v>
      </c>
      <c r="BW255">
        <v>0</v>
      </c>
      <c r="BX255">
        <v>0</v>
      </c>
      <c r="BY255">
        <v>6.869699598274873</v>
      </c>
      <c r="BZ255">
        <v>100.1651144314104</v>
      </c>
      <c r="CA255"/>
      <c r="CB255"/>
      <c r="CC255"/>
      <c r="CD255"/>
      <c r="CE255"/>
      <c r="CF255"/>
      <c r="CG255"/>
      <c r="CH255"/>
      <c r="CI255"/>
      <c r="CJ255"/>
    </row>
    <row r="256">
      <c r="A256" t="s">
        <v>684</v>
      </c>
      <c r="B256">
        <v>2019</v>
      </c>
      <c r="C256" t="s">
        <v>690</v>
      </c>
      <c r="D256">
        <v>137</v>
      </c>
      <c r="E256" t="s">
        <v>46</v>
      </c>
      <c r="F256" t="s">
        <v>43</v>
      </c>
      <c r="G256" t="s">
        <v>712</v>
      </c>
      <c r="H256">
        <v>6.7506633119378572</v>
      </c>
      <c r="I256">
        <v>11.258587221934221</v>
      </c>
      <c r="J256">
        <v>15.296784565004639</v>
      </c>
      <c r="K256">
        <v>24.561826073519459</v>
      </c>
      <c r="L256">
        <v>49.017010538218948</v>
      </c>
      <c r="M256">
        <v>16.82132114782496</v>
      </c>
      <c r="N256">
        <v>32.287427710404877</v>
      </c>
      <c r="O256">
        <v>29.499893520057011</v>
      </c>
      <c r="P256">
        <v>48.064260809069403</v>
      </c>
      <c r="Q256">
        <v>64.794081882488811</v>
      </c>
      <c r="R256">
        <v>6.1549214248062176</v>
      </c>
      <c r="S256">
        <v>7.791188672812142</v>
      </c>
      <c r="T256">
        <v>12.12745195921744</v>
      </c>
      <c r="U256">
        <v>14.494414471019841</v>
      </c>
      <c r="V256">
        <v>19.682569973208889</v>
      </c>
      <c r="W256" t="s">
        <v>490</v>
      </c>
      <c r="X256" t="s">
        <v>491</v>
      </c>
      <c r="Y256" t="s">
        <v>492</v>
      </c>
      <c r="Z256" t="s">
        <v>493</v>
      </c>
      <c r="AA256" t="s">
        <v>494</v>
      </c>
      <c r="AB256" t="s">
        <v>495</v>
      </c>
      <c r="AC256" t="s">
        <v>496</v>
      </c>
      <c r="AD256" t="s">
        <v>206</v>
      </c>
      <c r="AE256" t="s">
        <v>206</v>
      </c>
      <c r="AF256" t="s">
        <v>206</v>
      </c>
      <c r="AG256" t="s">
        <v>206</v>
      </c>
      <c r="AH256" t="s">
        <v>206</v>
      </c>
      <c r="AI256" t="s">
        <v>206</v>
      </c>
      <c r="AJ256" t="s">
        <v>206</v>
      </c>
      <c r="AK256" t="s">
        <v>206</v>
      </c>
      <c r="AL256" t="s">
        <v>206</v>
      </c>
      <c r="AM256" t="s">
        <v>206</v>
      </c>
      <c r="AN256">
        <v>20.353801456068311</v>
      </c>
      <c r="AO256">
        <v>24.40005893751125</v>
      </c>
      <c r="AP256">
        <v>9.6176939921901834</v>
      </c>
      <c r="AQ256">
        <v>19.39703268473108</v>
      </c>
      <c r="AR256">
        <v>27.199946295760348</v>
      </c>
      <c r="AS256">
        <v>10.832672796831069</v>
      </c>
      <c r="AT256">
        <v>49.415652495682878</v>
      </c>
      <c r="AU256"/>
      <c r="AV256"/>
      <c r="AW256"/>
      <c r="AX256"/>
      <c r="AY256"/>
      <c r="AZ256"/>
      <c r="BA256"/>
      <c r="BB256"/>
      <c r="BC256"/>
      <c r="BD256"/>
      <c r="BE256">
        <v>613.46789035364532</v>
      </c>
      <c r="BF256">
        <v>1022.833095896177</v>
      </c>
      <c r="BG256">
        <v>1390.2534416133731</v>
      </c>
      <c r="BH256">
        <v>2232.0883104110462</v>
      </c>
      <c r="BI256">
        <v>4455.3150221140604</v>
      </c>
      <c r="BJ256">
        <v>545.36960327149643</v>
      </c>
      <c r="BK256">
        <v>1044.57097528501</v>
      </c>
      <c r="BL256">
        <v>949.58591495633198</v>
      </c>
      <c r="BM256">
        <v>1552.7625085993729</v>
      </c>
      <c r="BN256">
        <v>2093.6511423654861</v>
      </c>
      <c r="BO256">
        <v>361.14539894813879</v>
      </c>
      <c r="BP256">
        <v>455.41609065626091</v>
      </c>
      <c r="BQ256">
        <v>710.05543675193815</v>
      </c>
      <c r="BR256">
        <v>848.7935363698258</v>
      </c>
      <c r="BS256">
        <v>1152.6071531844379</v>
      </c>
      <c r="BT256">
        <v>1570.980701488548</v>
      </c>
      <c r="BU256">
        <v>1766.4061758403291</v>
      </c>
      <c r="BV256">
        <v>1049.2491879143211</v>
      </c>
      <c r="BW256">
        <v>1363.1375399151091</v>
      </c>
      <c r="BX256">
        <v>368.1393179575926</v>
      </c>
      <c r="BY256">
        <v>542.82173811279392</v>
      </c>
      <c r="BZ256">
        <v>3053.2230991596061</v>
      </c>
      <c r="CA256"/>
      <c r="CB256"/>
      <c r="CC256"/>
      <c r="CD256"/>
      <c r="CE256"/>
      <c r="CF256"/>
      <c r="CG256"/>
      <c r="CH256"/>
      <c r="CI256"/>
      <c r="CJ256"/>
    </row>
    <row r="257">
      <c r="A257" t="s">
        <v>684</v>
      </c>
      <c r="B257">
        <v>2019</v>
      </c>
      <c r="C257" t="s">
        <v>690</v>
      </c>
      <c r="D257">
        <v>138</v>
      </c>
      <c r="E257" t="s">
        <v>46</v>
      </c>
      <c r="F257" t="s">
        <v>42</v>
      </c>
      <c r="G257" t="s">
        <v>206</v>
      </c>
      <c r="H257">
        <v>38.098038222704417</v>
      </c>
      <c r="I257">
        <v>48.958140932156461</v>
      </c>
      <c r="J257">
        <v>56.742704396630643</v>
      </c>
      <c r="K257">
        <v>63.483375456687988</v>
      </c>
      <c r="L257">
        <v>47.122103841038403</v>
      </c>
      <c r="M257">
        <v>63.493478717080663</v>
      </c>
      <c r="N257">
        <v>61.519677604641977</v>
      </c>
      <c r="O257">
        <v>68.0627832042329</v>
      </c>
      <c r="P257">
        <v>48.959849255826093</v>
      </c>
      <c r="Q257">
        <v>30.738932121634619</v>
      </c>
      <c r="R257">
        <v>33.241814252051952</v>
      </c>
      <c r="S257">
        <v>41.615861453386579</v>
      </c>
      <c r="T257">
        <v>51.493107542347047</v>
      </c>
      <c r="U257">
        <v>56.561247588355947</v>
      </c>
      <c r="V257">
        <v>61.380059621244378</v>
      </c>
      <c r="W257" t="s">
        <v>490</v>
      </c>
      <c r="X257" t="s">
        <v>491</v>
      </c>
      <c r="Y257" t="s">
        <v>492</v>
      </c>
      <c r="Z257" t="s">
        <v>493</v>
      </c>
      <c r="AA257" t="s">
        <v>494</v>
      </c>
      <c r="AB257" t="s">
        <v>495</v>
      </c>
      <c r="AC257" t="s">
        <v>496</v>
      </c>
      <c r="AD257" t="s">
        <v>206</v>
      </c>
      <c r="AE257" t="s">
        <v>206</v>
      </c>
      <c r="AF257" t="s">
        <v>206</v>
      </c>
      <c r="AG257" t="s">
        <v>206</v>
      </c>
      <c r="AH257" t="s">
        <v>206</v>
      </c>
      <c r="AI257" t="s">
        <v>206</v>
      </c>
      <c r="AJ257" t="s">
        <v>206</v>
      </c>
      <c r="AK257" t="s">
        <v>206</v>
      </c>
      <c r="AL257" t="s">
        <v>206</v>
      </c>
      <c r="AM257" t="s">
        <v>206</v>
      </c>
      <c r="AN257">
        <v>62.471674152851122</v>
      </c>
      <c r="AO257">
        <v>58.990096987070459</v>
      </c>
      <c r="AP257">
        <v>40.969280897020163</v>
      </c>
      <c r="AQ257">
        <v>45.001925389983313</v>
      </c>
      <c r="AR257">
        <v>49.826941957258931</v>
      </c>
      <c r="AS257">
        <v>57.953379253745908</v>
      </c>
      <c r="AT257">
        <v>45.583637335446397</v>
      </c>
      <c r="AU257"/>
      <c r="AV257"/>
      <c r="AW257"/>
      <c r="AX257"/>
      <c r="AY257"/>
      <c r="AZ257"/>
      <c r="BA257"/>
      <c r="BB257"/>
      <c r="BC257"/>
      <c r="BD257"/>
      <c r="BE257">
        <v>3462.1669094004692</v>
      </c>
      <c r="BF257">
        <v>4447.805561376279</v>
      </c>
      <c r="BG257">
        <v>5157.0798907856661</v>
      </c>
      <c r="BH257">
        <v>5769.1353988976643</v>
      </c>
      <c r="BI257">
        <v>4283.0808083022976</v>
      </c>
      <c r="BJ257">
        <v>2058.5430236993552</v>
      </c>
      <c r="BK257">
        <v>1990.3000700793341</v>
      </c>
      <c r="BL257">
        <v>2190.9048661319048</v>
      </c>
      <c r="BM257">
        <v>1581.695360990107</v>
      </c>
      <c r="BN257">
        <v>993.248125164783</v>
      </c>
      <c r="BO257">
        <v>1950.492531299082</v>
      </c>
      <c r="BP257">
        <v>2432.5598735055651</v>
      </c>
      <c r="BQ257">
        <v>3014.8922534305452</v>
      </c>
      <c r="BR257">
        <v>3312.2290974912339</v>
      </c>
      <c r="BS257">
        <v>3594.4033669704522</v>
      </c>
      <c r="BT257">
        <v>4821.7918748809416</v>
      </c>
      <c r="BU257">
        <v>4270.5008171594782</v>
      </c>
      <c r="BV257">
        <v>4469.5729293881304</v>
      </c>
      <c r="BW257">
        <v>3162.5359849928809</v>
      </c>
      <c r="BX257">
        <v>674.38575902324544</v>
      </c>
      <c r="BY257">
        <v>2904.0251326737139</v>
      </c>
      <c r="BZ257">
        <v>2816.4560706439761</v>
      </c>
      <c r="CA257"/>
      <c r="CB257"/>
      <c r="CC257"/>
      <c r="CD257"/>
      <c r="CE257"/>
      <c r="CF257"/>
      <c r="CG257"/>
      <c r="CH257"/>
      <c r="CI257"/>
      <c r="CJ257"/>
    </row>
    <row r="258">
      <c r="A258" t="s">
        <v>684</v>
      </c>
      <c r="B258">
        <v>2019</v>
      </c>
      <c r="C258" t="s">
        <v>690</v>
      </c>
      <c r="D258">
        <v>139</v>
      </c>
      <c r="E258" t="s">
        <v>46</v>
      </c>
      <c r="F258" t="s">
        <v>19</v>
      </c>
      <c r="G258" t="s">
        <v>206</v>
      </c>
      <c r="H258">
        <v>55.151298465357947</v>
      </c>
      <c r="I258">
        <v>39.640953587602773</v>
      </c>
      <c r="J258">
        <v>27.96051103836465</v>
      </c>
      <c r="K258">
        <v>11.865370155141781</v>
      </c>
      <c r="L258">
        <v>2.0906681295375011</v>
      </c>
      <c r="M258">
        <v>19.47331186255683</v>
      </c>
      <c r="N258">
        <v>6.1928946849532638</v>
      </c>
      <c r="O258">
        <v>1.754206041912485</v>
      </c>
      <c r="P258">
        <v>2.0565695791272498</v>
      </c>
      <c r="Q258">
        <v>0.83559148390195837</v>
      </c>
      <c r="R258">
        <v>60.603264323141637</v>
      </c>
      <c r="S258">
        <v>50.592949873801253</v>
      </c>
      <c r="T258">
        <v>36.275941743783108</v>
      </c>
      <c r="U258">
        <v>28.94433794062423</v>
      </c>
      <c r="V258">
        <v>18.93737040554695</v>
      </c>
      <c r="W258" t="s">
        <v>490</v>
      </c>
      <c r="X258" t="s">
        <v>491</v>
      </c>
      <c r="Y258" t="s">
        <v>492</v>
      </c>
      <c r="Z258" t="s">
        <v>493</v>
      </c>
      <c r="AA258" t="s">
        <v>494</v>
      </c>
      <c r="AB258" t="s">
        <v>495</v>
      </c>
      <c r="AC258" t="s">
        <v>496</v>
      </c>
      <c r="AD258" t="s">
        <v>206</v>
      </c>
      <c r="AE258" t="s">
        <v>206</v>
      </c>
      <c r="AF258" t="s">
        <v>206</v>
      </c>
      <c r="AG258" t="s">
        <v>206</v>
      </c>
      <c r="AH258" t="s">
        <v>206</v>
      </c>
      <c r="AI258" t="s">
        <v>206</v>
      </c>
      <c r="AJ258" t="s">
        <v>206</v>
      </c>
      <c r="AK258" t="s">
        <v>206</v>
      </c>
      <c r="AL258" t="s">
        <v>206</v>
      </c>
      <c r="AM258" t="s">
        <v>206</v>
      </c>
      <c r="AN258">
        <v>17.069231160381001</v>
      </c>
      <c r="AO258">
        <v>16.510459525963348</v>
      </c>
      <c r="AP258">
        <v>49.413025110789903</v>
      </c>
      <c r="AQ258">
        <v>35.601041925285543</v>
      </c>
      <c r="AR258">
        <v>22.973111746980869</v>
      </c>
      <c r="AS258">
        <v>30.66557486311747</v>
      </c>
      <c r="AT258">
        <v>2.748493694447971</v>
      </c>
      <c r="AU258"/>
      <c r="AV258"/>
      <c r="AW258"/>
      <c r="AX258"/>
      <c r="AY258"/>
      <c r="AZ258"/>
      <c r="BA258"/>
      <c r="BB258"/>
      <c r="BC258"/>
      <c r="BD258"/>
      <c r="BE258">
        <v>5011.885374282585</v>
      </c>
      <c r="BF258">
        <v>3601.3469970096849</v>
      </c>
      <c r="BG258">
        <v>2541.200507542309</v>
      </c>
      <c r="BH258">
        <v>1078.281148263057</v>
      </c>
      <c r="BI258">
        <v>190.0276051417064</v>
      </c>
      <c r="BJ258">
        <v>631.35066928069193</v>
      </c>
      <c r="BK258">
        <v>200.3540851541519</v>
      </c>
      <c r="BL258">
        <v>56.466961421363592</v>
      </c>
      <c r="BM258">
        <v>66.43947259441093</v>
      </c>
      <c r="BN258">
        <v>26.999951446105879</v>
      </c>
      <c r="BO258">
        <v>3555.9495501162442</v>
      </c>
      <c r="BP258">
        <v>2957.295017985798</v>
      </c>
      <c r="BQ258">
        <v>2123.9358230475218</v>
      </c>
      <c r="BR258">
        <v>1694.9816777784711</v>
      </c>
      <c r="BS258">
        <v>1108.9684234145841</v>
      </c>
      <c r="BT258">
        <v>1317.4655751695341</v>
      </c>
      <c r="BU258">
        <v>1195.2502962108881</v>
      </c>
      <c r="BV258">
        <v>5390.7492286599072</v>
      </c>
      <c r="BW258">
        <v>2501.8835353434979</v>
      </c>
      <c r="BX258">
        <v>310.93097015472171</v>
      </c>
      <c r="BY258">
        <v>1536.6420605166741</v>
      </c>
      <c r="BZ258">
        <v>169.81996618411961</v>
      </c>
      <c r="CA258"/>
      <c r="CB258"/>
      <c r="CC258"/>
      <c r="CD258"/>
      <c r="CE258"/>
      <c r="CF258"/>
      <c r="CG258"/>
      <c r="CH258"/>
      <c r="CI258"/>
      <c r="CJ258"/>
    </row>
    <row r="259">
      <c r="A259" t="s">
        <v>684</v>
      </c>
      <c r="B259">
        <v>2019</v>
      </c>
      <c r="C259" t="s">
        <v>690</v>
      </c>
      <c r="D259">
        <v>140</v>
      </c>
      <c r="E259" t="s">
        <v>107</v>
      </c>
      <c r="F259" t="s">
        <v>64</v>
      </c>
      <c r="G259" t="s">
        <v>718</v>
      </c>
      <c r="H259">
        <v>0</v>
      </c>
      <c r="I259">
        <v>100</v>
      </c>
      <c r="J259">
        <v>0</v>
      </c>
      <c r="K259">
        <v>0</v>
      </c>
      <c r="L259">
        <v>67.359314249571696</v>
      </c>
      <c r="M259">
        <v>100</v>
      </c>
      <c r="N259">
        <v>0</v>
      </c>
      <c r="O259">
        <v>100</v>
      </c>
      <c r="P259">
        <v>100</v>
      </c>
      <c r="Q259">
        <v>57.796881545029393</v>
      </c>
      <c r="R259">
        <v>0</v>
      </c>
      <c r="S259">
        <v>0</v>
      </c>
      <c r="T259">
        <v>0</v>
      </c>
      <c r="U259">
        <v>0</v>
      </c>
      <c r="V259">
        <v>0</v>
      </c>
      <c r="W259" t="s">
        <v>490</v>
      </c>
      <c r="X259" t="s">
        <v>491</v>
      </c>
      <c r="Y259" t="s">
        <v>492</v>
      </c>
      <c r="Z259" t="s">
        <v>493</v>
      </c>
      <c r="AA259" t="s">
        <v>494</v>
      </c>
      <c r="AB259" t="s">
        <v>495</v>
      </c>
      <c r="AC259" t="s">
        <v>496</v>
      </c>
      <c r="AD259" t="s">
        <v>206</v>
      </c>
      <c r="AE259" t="s">
        <v>206</v>
      </c>
      <c r="AF259" t="s">
        <v>206</v>
      </c>
      <c r="AG259" t="s">
        <v>206</v>
      </c>
      <c r="AH259" t="s">
        <v>206</v>
      </c>
      <c r="AI259" t="s">
        <v>206</v>
      </c>
      <c r="AJ259" t="s">
        <v>206</v>
      </c>
      <c r="AK259" t="s">
        <v>206</v>
      </c>
      <c r="AL259" t="s">
        <v>206</v>
      </c>
      <c r="AM259" t="s">
        <v>206</v>
      </c>
      <c r="AN259">
        <v>0</v>
      </c>
      <c r="AO259">
        <v>100</v>
      </c>
      <c r="AP259">
        <v>0</v>
      </c>
      <c r="AQ259">
        <v>0</v>
      </c>
      <c r="AR259">
        <v>0</v>
      </c>
      <c r="AS259">
        <v>100</v>
      </c>
      <c r="AT259">
        <v>66.989451841604719</v>
      </c>
      <c r="AU259"/>
      <c r="AV259"/>
      <c r="AW259"/>
      <c r="AX259"/>
      <c r="AY259"/>
      <c r="AZ259"/>
      <c r="BA259"/>
      <c r="BB259"/>
      <c r="BC259"/>
      <c r="BD259"/>
      <c r="BE259">
        <v>0</v>
      </c>
      <c r="BF259">
        <v>6.869699598274873</v>
      </c>
      <c r="BG259">
        <v>0</v>
      </c>
      <c r="BH259">
        <v>0</v>
      </c>
      <c r="BI259">
        <v>68.235065140943192</v>
      </c>
      <c r="BJ259">
        <v>6.869699598274873</v>
      </c>
      <c r="BK259">
        <v>0</v>
      </c>
      <c r="BL259">
        <v>13.86226524582491</v>
      </c>
      <c r="BM259">
        <v>9.0904359140155471</v>
      </c>
      <c r="BN259">
        <v>45.282363981102719</v>
      </c>
      <c r="BO259">
        <v>0</v>
      </c>
      <c r="BP259">
        <v>0</v>
      </c>
      <c r="BQ259">
        <v>0</v>
      </c>
      <c r="BR259">
        <v>0</v>
      </c>
      <c r="BS259">
        <v>0</v>
      </c>
      <c r="BT259">
        <v>0</v>
      </c>
      <c r="BU259">
        <v>1.135004046825258</v>
      </c>
      <c r="BV259">
        <v>0</v>
      </c>
      <c r="BW259">
        <v>0</v>
      </c>
      <c r="BX259">
        <v>0</v>
      </c>
      <c r="BY259">
        <v>6.869699598274873</v>
      </c>
      <c r="BZ259">
        <v>67.100061094117933</v>
      </c>
      <c r="CA259"/>
      <c r="CB259"/>
      <c r="CC259"/>
      <c r="CD259"/>
      <c r="CE259"/>
      <c r="CF259"/>
      <c r="CG259"/>
      <c r="CH259"/>
      <c r="CI259"/>
      <c r="CJ259"/>
    </row>
    <row r="260">
      <c r="A260" t="s">
        <v>684</v>
      </c>
      <c r="B260">
        <v>2019</v>
      </c>
      <c r="C260" t="s">
        <v>690</v>
      </c>
      <c r="D260">
        <v>141</v>
      </c>
      <c r="E260" t="s">
        <v>107</v>
      </c>
      <c r="F260" t="s">
        <v>65</v>
      </c>
      <c r="G260" t="s">
        <v>719</v>
      </c>
      <c r="H260">
        <v>0</v>
      </c>
      <c r="I260">
        <v>0</v>
      </c>
      <c r="J260">
        <v>0</v>
      </c>
      <c r="K260">
        <v>0</v>
      </c>
      <c r="L260">
        <v>21.05942620007556</v>
      </c>
      <c r="M260">
        <v>0</v>
      </c>
      <c r="N260">
        <v>0</v>
      </c>
      <c r="O260">
        <v>0</v>
      </c>
      <c r="P260">
        <v>0</v>
      </c>
      <c r="Q260">
        <v>27.22900693052495</v>
      </c>
      <c r="R260">
        <v>0</v>
      </c>
      <c r="S260">
        <v>0</v>
      </c>
      <c r="T260">
        <v>0</v>
      </c>
      <c r="U260">
        <v>0</v>
      </c>
      <c r="V260">
        <v>0</v>
      </c>
      <c r="W260" t="s">
        <v>490</v>
      </c>
      <c r="X260" t="s">
        <v>491</v>
      </c>
      <c r="Y260" t="s">
        <v>492</v>
      </c>
      <c r="Z260" t="s">
        <v>493</v>
      </c>
      <c r="AA260" t="s">
        <v>494</v>
      </c>
      <c r="AB260" t="s">
        <v>495</v>
      </c>
      <c r="AC260" t="s">
        <v>496</v>
      </c>
      <c r="AD260" t="s">
        <v>206</v>
      </c>
      <c r="AE260" t="s">
        <v>206</v>
      </c>
      <c r="AF260" t="s">
        <v>206</v>
      </c>
      <c r="AG260" t="s">
        <v>206</v>
      </c>
      <c r="AH260" t="s">
        <v>206</v>
      </c>
      <c r="AI260" t="s">
        <v>206</v>
      </c>
      <c r="AJ260" t="s">
        <v>206</v>
      </c>
      <c r="AK260" t="s">
        <v>206</v>
      </c>
      <c r="AL260" t="s">
        <v>206</v>
      </c>
      <c r="AM260" t="s">
        <v>206</v>
      </c>
      <c r="AN260">
        <v>0</v>
      </c>
      <c r="AO260">
        <v>0</v>
      </c>
      <c r="AP260">
        <v>0</v>
      </c>
      <c r="AQ260">
        <v>0</v>
      </c>
      <c r="AR260">
        <v>0</v>
      </c>
      <c r="AS260">
        <v>0</v>
      </c>
      <c r="AT260">
        <v>21.298057524929391</v>
      </c>
      <c r="AU260"/>
      <c r="AV260"/>
      <c r="AW260"/>
      <c r="AX260"/>
      <c r="AY260"/>
      <c r="AZ260"/>
      <c r="BA260"/>
      <c r="BB260"/>
      <c r="BC260"/>
      <c r="BD260"/>
      <c r="BE260">
        <v>0</v>
      </c>
      <c r="BF260">
        <v>0</v>
      </c>
      <c r="BG260">
        <v>0</v>
      </c>
      <c r="BH260">
        <v>0</v>
      </c>
      <c r="BI260">
        <v>21.33322369151314</v>
      </c>
      <c r="BJ260">
        <v>0</v>
      </c>
      <c r="BK260">
        <v>0</v>
      </c>
      <c r="BL260">
        <v>0</v>
      </c>
      <c r="BM260">
        <v>0</v>
      </c>
      <c r="BN260">
        <v>21.33322369151314</v>
      </c>
      <c r="BO260">
        <v>0</v>
      </c>
      <c r="BP260">
        <v>0</v>
      </c>
      <c r="BQ260">
        <v>0</v>
      </c>
      <c r="BR260">
        <v>0</v>
      </c>
      <c r="BS260">
        <v>0</v>
      </c>
      <c r="BT260">
        <v>0</v>
      </c>
      <c r="BU260">
        <v>0</v>
      </c>
      <c r="BV260">
        <v>0</v>
      </c>
      <c r="BW260">
        <v>0</v>
      </c>
      <c r="BX260">
        <v>0</v>
      </c>
      <c r="BY260">
        <v>0</v>
      </c>
      <c r="BZ260">
        <v>21.33322369151314</v>
      </c>
      <c r="CA260"/>
      <c r="CB260"/>
      <c r="CC260"/>
      <c r="CD260"/>
      <c r="CE260"/>
      <c r="CF260"/>
      <c r="CG260"/>
      <c r="CH260"/>
      <c r="CI260"/>
      <c r="CJ260"/>
    </row>
    <row r="261">
      <c r="A261" t="s">
        <v>684</v>
      </c>
      <c r="B261">
        <v>2019</v>
      </c>
      <c r="C261" t="s">
        <v>690</v>
      </c>
      <c r="D261">
        <v>143</v>
      </c>
      <c r="E261" t="s">
        <v>107</v>
      </c>
      <c r="F261" t="s">
        <v>67</v>
      </c>
      <c r="G261" t="s">
        <v>720</v>
      </c>
      <c r="H261">
        <v>0</v>
      </c>
      <c r="I261">
        <v>0</v>
      </c>
      <c r="J261">
        <v>0</v>
      </c>
      <c r="K261">
        <v>0</v>
      </c>
      <c r="L261">
        <v>11.58125955035278</v>
      </c>
      <c r="M261">
        <v>0</v>
      </c>
      <c r="N261">
        <v>0</v>
      </c>
      <c r="O261">
        <v>0</v>
      </c>
      <c r="P261">
        <v>0</v>
      </c>
      <c r="Q261">
        <v>14.974111524445661</v>
      </c>
      <c r="R261">
        <v>0</v>
      </c>
      <c r="S261">
        <v>0</v>
      </c>
      <c r="T261">
        <v>0</v>
      </c>
      <c r="U261">
        <v>0</v>
      </c>
      <c r="V261">
        <v>0</v>
      </c>
      <c r="W261" t="s">
        <v>490</v>
      </c>
      <c r="X261" t="s">
        <v>491</v>
      </c>
      <c r="Y261" t="s">
        <v>492</v>
      </c>
      <c r="Z261" t="s">
        <v>493</v>
      </c>
      <c r="AA261" t="s">
        <v>494</v>
      </c>
      <c r="AB261" t="s">
        <v>495</v>
      </c>
      <c r="AC261" t="s">
        <v>496</v>
      </c>
      <c r="AD261" t="s">
        <v>206</v>
      </c>
      <c r="AE261" t="s">
        <v>206</v>
      </c>
      <c r="AF261" t="s">
        <v>206</v>
      </c>
      <c r="AG261" t="s">
        <v>206</v>
      </c>
      <c r="AH261" t="s">
        <v>206</v>
      </c>
      <c r="AI261" t="s">
        <v>206</v>
      </c>
      <c r="AJ261" t="s">
        <v>206</v>
      </c>
      <c r="AK261" t="s">
        <v>206</v>
      </c>
      <c r="AL261" t="s">
        <v>206</v>
      </c>
      <c r="AM261" t="s">
        <v>206</v>
      </c>
      <c r="AN261">
        <v>0</v>
      </c>
      <c r="AO261">
        <v>0</v>
      </c>
      <c r="AP261">
        <v>0</v>
      </c>
      <c r="AQ261">
        <v>0</v>
      </c>
      <c r="AR261">
        <v>0</v>
      </c>
      <c r="AS261">
        <v>0</v>
      </c>
      <c r="AT261">
        <v>11.71249063346591</v>
      </c>
      <c r="AU261"/>
      <c r="AV261"/>
      <c r="AW261"/>
      <c r="AX261"/>
      <c r="AY261"/>
      <c r="AZ261"/>
      <c r="BA261"/>
      <c r="BB261"/>
      <c r="BC261"/>
      <c r="BD261"/>
      <c r="BE261">
        <v>0</v>
      </c>
      <c r="BF261">
        <v>0</v>
      </c>
      <c r="BG261">
        <v>0</v>
      </c>
      <c r="BH261">
        <v>0</v>
      </c>
      <c r="BI261">
        <v>11.731829645779349</v>
      </c>
      <c r="BJ261">
        <v>0</v>
      </c>
      <c r="BK261">
        <v>0</v>
      </c>
      <c r="BL261">
        <v>0</v>
      </c>
      <c r="BM261">
        <v>0</v>
      </c>
      <c r="BN261">
        <v>11.731829645779349</v>
      </c>
      <c r="BO261">
        <v>0</v>
      </c>
      <c r="BP261">
        <v>0</v>
      </c>
      <c r="BQ261">
        <v>0</v>
      </c>
      <c r="BR261">
        <v>0</v>
      </c>
      <c r="BS261">
        <v>0</v>
      </c>
      <c r="BT261">
        <v>0</v>
      </c>
      <c r="BU261">
        <v>0</v>
      </c>
      <c r="BV261">
        <v>0</v>
      </c>
      <c r="BW261">
        <v>0</v>
      </c>
      <c r="BX261">
        <v>0</v>
      </c>
      <c r="BY261">
        <v>0</v>
      </c>
      <c r="BZ261">
        <v>11.731829645779349</v>
      </c>
      <c r="CA261"/>
      <c r="CB261"/>
      <c r="CC261"/>
      <c r="CD261"/>
      <c r="CE261"/>
      <c r="CF261"/>
      <c r="CG261"/>
      <c r="CH261"/>
      <c r="CI261"/>
      <c r="CJ261"/>
    </row>
    <row r="262">
      <c r="A262" t="s">
        <v>684</v>
      </c>
      <c r="B262">
        <v>2019</v>
      </c>
      <c r="C262" t="s">
        <v>690</v>
      </c>
      <c r="D262">
        <v>144</v>
      </c>
      <c r="E262" t="s">
        <v>108</v>
      </c>
      <c r="F262" t="s">
        <v>64</v>
      </c>
      <c r="G262" t="s">
        <v>721</v>
      </c>
      <c r="H262">
        <v>100</v>
      </c>
      <c r="I262">
        <v>96.839539636836676</v>
      </c>
      <c r="J262">
        <v>95.972555204147923</v>
      </c>
      <c r="K262">
        <v>96.657632648719655</v>
      </c>
      <c r="L262">
        <v>88.570013736429004</v>
      </c>
      <c r="M262">
        <v>96.971318345966111</v>
      </c>
      <c r="N262">
        <v>96.246254191521103</v>
      </c>
      <c r="O262">
        <v>94.209722891871493</v>
      </c>
      <c r="P262">
        <v>91.460505532466371</v>
      </c>
      <c r="Q262">
        <v>83.815045821421037</v>
      </c>
      <c r="R262">
        <v>100</v>
      </c>
      <c r="S262">
        <v>98.004680294702567</v>
      </c>
      <c r="T262">
        <v>94.945101325837072</v>
      </c>
      <c r="U262">
        <v>96.771677144069983</v>
      </c>
      <c r="V262">
        <v>98.477797567607297</v>
      </c>
      <c r="W262" t="s">
        <v>490</v>
      </c>
      <c r="X262" t="s">
        <v>491</v>
      </c>
      <c r="Y262" t="s">
        <v>492</v>
      </c>
      <c r="Z262" t="s">
        <v>493</v>
      </c>
      <c r="AA262" t="s">
        <v>494</v>
      </c>
      <c r="AB262" t="s">
        <v>495</v>
      </c>
      <c r="AC262" t="s">
        <v>496</v>
      </c>
      <c r="AD262" t="s">
        <v>206</v>
      </c>
      <c r="AE262" t="s">
        <v>206</v>
      </c>
      <c r="AF262" t="s">
        <v>206</v>
      </c>
      <c r="AG262" t="s">
        <v>206</v>
      </c>
      <c r="AH262" t="s">
        <v>206</v>
      </c>
      <c r="AI262" t="s">
        <v>206</v>
      </c>
      <c r="AJ262" t="s">
        <v>206</v>
      </c>
      <c r="AK262" t="s">
        <v>206</v>
      </c>
      <c r="AL262" t="s">
        <v>206</v>
      </c>
      <c r="AM262" t="s">
        <v>206</v>
      </c>
      <c r="AN262">
        <v>97.331732094021035</v>
      </c>
      <c r="AO262">
        <v>97.156126416770832</v>
      </c>
      <c r="AP262">
        <v>95.915056271830863</v>
      </c>
      <c r="AQ262">
        <v>91.878319178854198</v>
      </c>
      <c r="AR262">
        <v>99.80996561755444</v>
      </c>
      <c r="AS262">
        <v>100</v>
      </c>
      <c r="AT262">
        <v>86.05394960829905</v>
      </c>
      <c r="AU262"/>
      <c r="AV262"/>
      <c r="AW262"/>
      <c r="AX262"/>
      <c r="AY262"/>
      <c r="AZ262"/>
      <c r="BA262"/>
      <c r="BB262"/>
      <c r="BC262"/>
      <c r="BD262"/>
      <c r="BE262">
        <v>613.46789035364532</v>
      </c>
      <c r="BF262">
        <v>990.50686131906241</v>
      </c>
      <c r="BG262">
        <v>1334.2617517299609</v>
      </c>
      <c r="BH262">
        <v>2157.4837194721222</v>
      </c>
      <c r="BI262">
        <v>3943.8742689451942</v>
      </c>
      <c r="BJ262">
        <v>528.85209415053521</v>
      </c>
      <c r="BK262">
        <v>1005.360436083662</v>
      </c>
      <c r="BL262">
        <v>894.60225910060285</v>
      </c>
      <c r="BM262">
        <v>1417.8938219723909</v>
      </c>
      <c r="BN262">
        <v>1754.7946643143371</v>
      </c>
      <c r="BO262">
        <v>361.14539894813879</v>
      </c>
      <c r="BP262">
        <v>446.32908365830127</v>
      </c>
      <c r="BQ262">
        <v>674.16285389374264</v>
      </c>
      <c r="BR262">
        <v>821.39174063554208</v>
      </c>
      <c r="BS262">
        <v>1135.0621390627321</v>
      </c>
      <c r="BT262">
        <v>1529.062727621606</v>
      </c>
      <c r="BU262">
        <v>1716.171817233077</v>
      </c>
      <c r="BV262">
        <v>1006.387949019749</v>
      </c>
      <c r="BW262">
        <v>1252.427859769984</v>
      </c>
      <c r="BX262">
        <v>367.43972667817258</v>
      </c>
      <c r="BY262">
        <v>542.82173811279392</v>
      </c>
      <c r="BZ262">
        <v>2625.2826733846009</v>
      </c>
      <c r="CA262"/>
      <c r="CB262"/>
      <c r="CC262"/>
      <c r="CD262"/>
      <c r="CE262"/>
      <c r="CF262"/>
      <c r="CG262"/>
      <c r="CH262"/>
      <c r="CI262"/>
      <c r="CJ262"/>
    </row>
    <row r="263">
      <c r="A263" t="s">
        <v>684</v>
      </c>
      <c r="B263">
        <v>2019</v>
      </c>
      <c r="C263" t="s">
        <v>690</v>
      </c>
      <c r="D263">
        <v>145</v>
      </c>
      <c r="E263" t="s">
        <v>108</v>
      </c>
      <c r="F263" t="s">
        <v>65</v>
      </c>
      <c r="G263" t="s">
        <v>722</v>
      </c>
      <c r="H263">
        <v>0</v>
      </c>
      <c r="I263">
        <v>3.1604603631633208</v>
      </c>
      <c r="J263">
        <v>2.5316606085754678</v>
      </c>
      <c r="K263">
        <v>2.0987302287053522</v>
      </c>
      <c r="L263">
        <v>6.5777871951771978</v>
      </c>
      <c r="M263">
        <v>0.50201745725283786</v>
      </c>
      <c r="N263">
        <v>1.7175347240595931</v>
      </c>
      <c r="O263">
        <v>4.4642892131132834</v>
      </c>
      <c r="P263">
        <v>5.1225039918104551</v>
      </c>
      <c r="Q263">
        <v>8.6867904413971537</v>
      </c>
      <c r="R263">
        <v>0</v>
      </c>
      <c r="S263">
        <v>1.9953197052974481</v>
      </c>
      <c r="T263">
        <v>5.0548986741629358</v>
      </c>
      <c r="U263">
        <v>2.401792924194424</v>
      </c>
      <c r="V263">
        <v>1.522202432392715</v>
      </c>
      <c r="W263" t="s">
        <v>490</v>
      </c>
      <c r="X263" t="s">
        <v>491</v>
      </c>
      <c r="Y263" t="s">
        <v>492</v>
      </c>
      <c r="Z263" t="s">
        <v>493</v>
      </c>
      <c r="AA263" t="s">
        <v>494</v>
      </c>
      <c r="AB263" t="s">
        <v>495</v>
      </c>
      <c r="AC263" t="s">
        <v>496</v>
      </c>
      <c r="AD263" t="s">
        <v>206</v>
      </c>
      <c r="AE263" t="s">
        <v>206</v>
      </c>
      <c r="AF263" t="s">
        <v>206</v>
      </c>
      <c r="AG263" t="s">
        <v>206</v>
      </c>
      <c r="AH263" t="s">
        <v>206</v>
      </c>
      <c r="AI263" t="s">
        <v>206</v>
      </c>
      <c r="AJ263" t="s">
        <v>206</v>
      </c>
      <c r="AK263" t="s">
        <v>206</v>
      </c>
      <c r="AL263" t="s">
        <v>206</v>
      </c>
      <c r="AM263" t="s">
        <v>206</v>
      </c>
      <c r="AN263">
        <v>1.537415811219691</v>
      </c>
      <c r="AO263">
        <v>0.69751799614115795</v>
      </c>
      <c r="AP263">
        <v>4.0849437281691516</v>
      </c>
      <c r="AQ263">
        <v>7.829429297870659</v>
      </c>
      <c r="AR263">
        <v>0.19003438244556009</v>
      </c>
      <c r="AS263">
        <v>0</v>
      </c>
      <c r="AT263">
        <v>7.2279454693930054</v>
      </c>
      <c r="AU263"/>
      <c r="AV263"/>
      <c r="AW263"/>
      <c r="AX263"/>
      <c r="AY263"/>
      <c r="AZ263"/>
      <c r="BA263"/>
      <c r="BB263"/>
      <c r="BC263"/>
      <c r="BD263"/>
      <c r="BE263">
        <v>0</v>
      </c>
      <c r="BF263">
        <v>32.326234577114967</v>
      </c>
      <c r="BG263">
        <v>35.196498740690522</v>
      </c>
      <c r="BH263">
        <v>46.845512101995148</v>
      </c>
      <c r="BI263">
        <v>292.89783947483522</v>
      </c>
      <c r="BJ263">
        <v>2.7378506149734561</v>
      </c>
      <c r="BK263">
        <v>17.94086921796799</v>
      </c>
      <c r="BL263">
        <v>42.39226157063861</v>
      </c>
      <c r="BM263">
        <v>79.413149104437224</v>
      </c>
      <c r="BN263">
        <v>181.8710873112073</v>
      </c>
      <c r="BO263">
        <v>0</v>
      </c>
      <c r="BP263">
        <v>9.0870069979596622</v>
      </c>
      <c r="BQ263">
        <v>35.892582858195567</v>
      </c>
      <c r="BR263">
        <v>20.38626309755011</v>
      </c>
      <c r="BS263">
        <v>17.54501412170595</v>
      </c>
      <c r="BT263">
        <v>24.152505695894959</v>
      </c>
      <c r="BU263">
        <v>12.32100096143512</v>
      </c>
      <c r="BV263">
        <v>42.861238894571812</v>
      </c>
      <c r="BW263">
        <v>106.7258899203869</v>
      </c>
      <c r="BX263">
        <v>0.69959127942000798</v>
      </c>
      <c r="BY263">
        <v>0</v>
      </c>
      <c r="BZ263">
        <v>220.50585814292711</v>
      </c>
      <c r="CA263"/>
      <c r="CB263"/>
      <c r="CC263"/>
      <c r="CD263"/>
      <c r="CE263"/>
      <c r="CF263"/>
      <c r="CG263"/>
      <c r="CH263"/>
      <c r="CI263"/>
      <c r="CJ263"/>
    </row>
    <row r="264">
      <c r="A264" t="s">
        <v>684</v>
      </c>
      <c r="B264">
        <v>2019</v>
      </c>
      <c r="C264" t="s">
        <v>690</v>
      </c>
      <c r="D264">
        <v>146</v>
      </c>
      <c r="E264" t="s">
        <v>108</v>
      </c>
      <c r="F264" t="s">
        <v>66</v>
      </c>
      <c r="G264" t="s">
        <v>723</v>
      </c>
      <c r="H264">
        <v>0</v>
      </c>
      <c r="I264">
        <v>0</v>
      </c>
      <c r="J264">
        <v>1.4957841872765949</v>
      </c>
      <c r="K264">
        <v>0.62867690226158257</v>
      </c>
      <c r="L264">
        <v>1.361360894920024</v>
      </c>
      <c r="M264">
        <v>2.526664196781077</v>
      </c>
      <c r="N264">
        <v>0.72213520867064618</v>
      </c>
      <c r="O264">
        <v>0.91686780412767332</v>
      </c>
      <c r="P264">
        <v>1.283905423558436</v>
      </c>
      <c r="Q264">
        <v>1.8387950129467521</v>
      </c>
      <c r="R264">
        <v>0</v>
      </c>
      <c r="S264">
        <v>0</v>
      </c>
      <c r="T264">
        <v>0</v>
      </c>
      <c r="U264">
        <v>0.82652993173558498</v>
      </c>
      <c r="V264">
        <v>0</v>
      </c>
      <c r="W264" t="s">
        <v>490</v>
      </c>
      <c r="X264" t="s">
        <v>491</v>
      </c>
      <c r="Y264" t="s">
        <v>492</v>
      </c>
      <c r="Z264" t="s">
        <v>493</v>
      </c>
      <c r="AA264" t="s">
        <v>494</v>
      </c>
      <c r="AB264" t="s">
        <v>495</v>
      </c>
      <c r="AC264" t="s">
        <v>496</v>
      </c>
      <c r="AD264" t="s">
        <v>206</v>
      </c>
      <c r="AE264" t="s">
        <v>206</v>
      </c>
      <c r="AF264" t="s">
        <v>206</v>
      </c>
      <c r="AG264" t="s">
        <v>206</v>
      </c>
      <c r="AH264" t="s">
        <v>206</v>
      </c>
      <c r="AI264" t="s">
        <v>206</v>
      </c>
      <c r="AJ264" t="s">
        <v>206</v>
      </c>
      <c r="AK264" t="s">
        <v>206</v>
      </c>
      <c r="AL264" t="s">
        <v>206</v>
      </c>
      <c r="AM264" t="s">
        <v>206</v>
      </c>
      <c r="AN264">
        <v>0.48015960889525888</v>
      </c>
      <c r="AO264">
        <v>1.3692718461549269</v>
      </c>
      <c r="AP264">
        <v>0</v>
      </c>
      <c r="AQ264">
        <v>0.29225152327514348</v>
      </c>
      <c r="AR264">
        <v>0</v>
      </c>
      <c r="AS264">
        <v>0</v>
      </c>
      <c r="AT264">
        <v>1.9579845212107101</v>
      </c>
      <c r="AU264"/>
      <c r="AV264"/>
      <c r="AW264"/>
      <c r="AX264"/>
      <c r="AY264"/>
      <c r="AZ264"/>
      <c r="BA264"/>
      <c r="BB264"/>
      <c r="BC264"/>
      <c r="BD264"/>
      <c r="BE264">
        <v>0</v>
      </c>
      <c r="BF264">
        <v>0</v>
      </c>
      <c r="BG264">
        <v>20.795191142721482</v>
      </c>
      <c r="BH264">
        <v>14.032623645635059</v>
      </c>
      <c r="BI264">
        <v>60.6191190192284</v>
      </c>
      <c r="BJ264">
        <v>13.7796585059879</v>
      </c>
      <c r="BK264">
        <v>7.5432147920874097</v>
      </c>
      <c r="BL264">
        <v>8.7064475267657961</v>
      </c>
      <c r="BM264">
        <v>19.904127551691019</v>
      </c>
      <c r="BN264">
        <v>38.497952794319247</v>
      </c>
      <c r="BO264">
        <v>0</v>
      </c>
      <c r="BP264">
        <v>0</v>
      </c>
      <c r="BQ264">
        <v>0</v>
      </c>
      <c r="BR264">
        <v>7.0155326367335791</v>
      </c>
      <c r="BS264">
        <v>0</v>
      </c>
      <c r="BT264">
        <v>7.5432147920874097</v>
      </c>
      <c r="BU264">
        <v>24.186902454523519</v>
      </c>
      <c r="BV264">
        <v>0</v>
      </c>
      <c r="BW264">
        <v>3.983790224737223</v>
      </c>
      <c r="BX264">
        <v>0</v>
      </c>
      <c r="BY264">
        <v>0</v>
      </c>
      <c r="BZ264">
        <v>59.73302633623679</v>
      </c>
      <c r="CA264"/>
      <c r="CB264"/>
      <c r="CC264"/>
      <c r="CD264"/>
      <c r="CE264"/>
      <c r="CF264"/>
      <c r="CG264"/>
      <c r="CH264"/>
      <c r="CI264"/>
      <c r="CJ264"/>
    </row>
    <row r="265">
      <c r="A265" t="s">
        <v>684</v>
      </c>
      <c r="B265">
        <v>2019</v>
      </c>
      <c r="C265" t="s">
        <v>690</v>
      </c>
      <c r="D265">
        <v>147</v>
      </c>
      <c r="E265" t="s">
        <v>108</v>
      </c>
      <c r="F265" t="s">
        <v>67</v>
      </c>
      <c r="G265" t="s">
        <v>724</v>
      </c>
      <c r="H265">
        <v>0</v>
      </c>
      <c r="I265">
        <v>0</v>
      </c>
      <c r="J265">
        <v>0</v>
      </c>
      <c r="K265">
        <v>0.61496022031337971</v>
      </c>
      <c r="L265">
        <v>3.490838173473755</v>
      </c>
      <c r="M265">
        <v>0</v>
      </c>
      <c r="N265">
        <v>1.3140758757486739</v>
      </c>
      <c r="O265">
        <v>0.40912009088754681</v>
      </c>
      <c r="P265">
        <v>2.133085052164728</v>
      </c>
      <c r="Q265">
        <v>5.6593687242351098</v>
      </c>
      <c r="R265">
        <v>0</v>
      </c>
      <c r="S265">
        <v>0</v>
      </c>
      <c r="T265">
        <v>0</v>
      </c>
      <c r="U265">
        <v>0</v>
      </c>
      <c r="V265">
        <v>0</v>
      </c>
      <c r="W265" t="s">
        <v>490</v>
      </c>
      <c r="X265" t="s">
        <v>491</v>
      </c>
      <c r="Y265" t="s">
        <v>492</v>
      </c>
      <c r="Z265" t="s">
        <v>493</v>
      </c>
      <c r="AA265" t="s">
        <v>494</v>
      </c>
      <c r="AB265" t="s">
        <v>495</v>
      </c>
      <c r="AC265" t="s">
        <v>496</v>
      </c>
      <c r="AD265" t="s">
        <v>206</v>
      </c>
      <c r="AE265" t="s">
        <v>206</v>
      </c>
      <c r="AF265" t="s">
        <v>206</v>
      </c>
      <c r="AG265" t="s">
        <v>206</v>
      </c>
      <c r="AH265" t="s">
        <v>206</v>
      </c>
      <c r="AI265" t="s">
        <v>206</v>
      </c>
      <c r="AJ265" t="s">
        <v>206</v>
      </c>
      <c r="AK265" t="s">
        <v>206</v>
      </c>
      <c r="AL265" t="s">
        <v>206</v>
      </c>
      <c r="AM265" t="s">
        <v>206</v>
      </c>
      <c r="AN265">
        <v>0.65069248586401185</v>
      </c>
      <c r="AO265">
        <v>0.77708374093307875</v>
      </c>
      <c r="AP265">
        <v>0</v>
      </c>
      <c r="AQ265">
        <v>0</v>
      </c>
      <c r="AR265">
        <v>0</v>
      </c>
      <c r="AS265">
        <v>0</v>
      </c>
      <c r="AT265">
        <v>4.7601204010972724</v>
      </c>
      <c r="AU265"/>
      <c r="AV265"/>
      <c r="AW265"/>
      <c r="AX265"/>
      <c r="AY265"/>
      <c r="AZ265"/>
      <c r="BA265"/>
      <c r="BB265"/>
      <c r="BC265"/>
      <c r="BD265"/>
      <c r="BE265">
        <v>0</v>
      </c>
      <c r="BF265">
        <v>0</v>
      </c>
      <c r="BG265">
        <v>0</v>
      </c>
      <c r="BH265">
        <v>13.72645519129296</v>
      </c>
      <c r="BI265">
        <v>155.44117324385391</v>
      </c>
      <c r="BJ265">
        <v>0</v>
      </c>
      <c r="BK265">
        <v>13.72645519129296</v>
      </c>
      <c r="BL265">
        <v>3.8849467583246882</v>
      </c>
      <c r="BM265">
        <v>33.068788539905903</v>
      </c>
      <c r="BN265">
        <v>118.4874379456234</v>
      </c>
      <c r="BO265">
        <v>0</v>
      </c>
      <c r="BP265">
        <v>0</v>
      </c>
      <c r="BQ265">
        <v>0</v>
      </c>
      <c r="BR265">
        <v>0</v>
      </c>
      <c r="BS265">
        <v>0</v>
      </c>
      <c r="BT265">
        <v>10.22225337895973</v>
      </c>
      <c r="BU265">
        <v>13.72645519129296</v>
      </c>
      <c r="BV265">
        <v>0</v>
      </c>
      <c r="BW265">
        <v>0</v>
      </c>
      <c r="BX265">
        <v>0</v>
      </c>
      <c r="BY265">
        <v>0</v>
      </c>
      <c r="BZ265">
        <v>145.21891986489419</v>
      </c>
      <c r="CA265"/>
      <c r="CB265"/>
      <c r="CC265"/>
      <c r="CD265"/>
      <c r="CE265"/>
      <c r="CF265"/>
      <c r="CG265"/>
      <c r="CH265"/>
      <c r="CI265"/>
      <c r="CJ265"/>
    </row>
    <row r="266">
      <c r="A266" t="s">
        <v>684</v>
      </c>
      <c r="B266">
        <v>2019</v>
      </c>
      <c r="C266" t="s">
        <v>690</v>
      </c>
      <c r="D266">
        <v>148</v>
      </c>
      <c r="E266" t="s">
        <v>109</v>
      </c>
      <c r="F266" t="s">
        <v>50</v>
      </c>
      <c r="G266" t="s">
        <v>206</v>
      </c>
      <c r="H266">
        <v>4.4773248024480923</v>
      </c>
      <c r="I266">
        <v>6.391404951821908</v>
      </c>
      <c r="J266">
        <v>8.2843090007157034</v>
      </c>
      <c r="K266">
        <v>14.71687803643397</v>
      </c>
      <c r="L266">
        <v>22.44832580994122</v>
      </c>
      <c r="M266">
        <v>11.09819232105189</v>
      </c>
      <c r="N266">
        <v>21.521756011943872</v>
      </c>
      <c r="O266">
        <v>17.41049440083815</v>
      </c>
      <c r="P266">
        <v>25.008392911926439</v>
      </c>
      <c r="Q266">
        <v>26.08138942961925</v>
      </c>
      <c r="R266">
        <v>4.1310389159617733</v>
      </c>
      <c r="S266">
        <v>4.3998723065167287</v>
      </c>
      <c r="T266">
        <v>6.5877660951153381</v>
      </c>
      <c r="U266">
        <v>7.7191510743409548</v>
      </c>
      <c r="V266">
        <v>8.7730472172758578</v>
      </c>
      <c r="W266" t="s">
        <v>490</v>
      </c>
      <c r="X266" t="s">
        <v>491</v>
      </c>
      <c r="Y266" t="s">
        <v>492</v>
      </c>
      <c r="Z266" t="s">
        <v>493</v>
      </c>
      <c r="AA266" t="s">
        <v>494</v>
      </c>
      <c r="AB266" t="s">
        <v>495</v>
      </c>
      <c r="AC266" t="s">
        <v>496</v>
      </c>
      <c r="AD266" t="s">
        <v>206</v>
      </c>
      <c r="AE266" t="s">
        <v>206</v>
      </c>
      <c r="AF266" t="s">
        <v>206</v>
      </c>
      <c r="AG266" t="s">
        <v>206</v>
      </c>
      <c r="AH266" t="s">
        <v>206</v>
      </c>
      <c r="AI266" t="s">
        <v>206</v>
      </c>
      <c r="AJ266" t="s">
        <v>206</v>
      </c>
      <c r="AK266" t="s">
        <v>206</v>
      </c>
      <c r="AL266" t="s">
        <v>206</v>
      </c>
      <c r="AM266" t="s">
        <v>206</v>
      </c>
      <c r="AN266">
        <v>10.23514038265712</v>
      </c>
      <c r="AO266">
        <v>13.299587956780149</v>
      </c>
      <c r="AP266">
        <v>5.9320301675333349</v>
      </c>
      <c r="AQ266">
        <v>8.6824818932666545</v>
      </c>
      <c r="AR266">
        <v>14.1049741400165</v>
      </c>
      <c r="AS266">
        <v>5.1641375768104467</v>
      </c>
      <c r="AT266">
        <v>26.842047229967609</v>
      </c>
      <c r="AU266"/>
      <c r="AV266"/>
      <c r="AW266"/>
      <c r="AX266"/>
      <c r="AY266"/>
      <c r="AZ266"/>
      <c r="BA266"/>
      <c r="BB266"/>
      <c r="BC266"/>
      <c r="BD266"/>
      <c r="BE266">
        <v>406.87779467961809</v>
      </c>
      <c r="BF266">
        <v>580.6537165926087</v>
      </c>
      <c r="BG266">
        <v>752.92222693535416</v>
      </c>
      <c r="BH266">
        <v>1337.415684507464</v>
      </c>
      <c r="BI266">
        <v>2040.4011200226071</v>
      </c>
      <c r="BJ266">
        <v>359.8181551836941</v>
      </c>
      <c r="BK266">
        <v>696.27725902728241</v>
      </c>
      <c r="BL266">
        <v>560.43457391537174</v>
      </c>
      <c r="BM266">
        <v>807.92036037375851</v>
      </c>
      <c r="BN266">
        <v>842.75182527987988</v>
      </c>
      <c r="BO266">
        <v>242.39232224191599</v>
      </c>
      <c r="BP266">
        <v>257.18445918437169</v>
      </c>
      <c r="BQ266">
        <v>385.70997004292173</v>
      </c>
      <c r="BR266">
        <v>452.03381973537529</v>
      </c>
      <c r="BS266">
        <v>513.74779775308082</v>
      </c>
      <c r="BT266">
        <v>789.98549990211154</v>
      </c>
      <c r="BU266">
        <v>962.80399826707503</v>
      </c>
      <c r="BV266">
        <v>647.15906339105811</v>
      </c>
      <c r="BW266">
        <v>610.1663692953183</v>
      </c>
      <c r="BX266">
        <v>190.90462544495989</v>
      </c>
      <c r="BY266">
        <v>258.77326749109159</v>
      </c>
      <c r="BZ266">
        <v>1658.4777189460381</v>
      </c>
      <c r="CA266"/>
      <c r="CB266"/>
      <c r="CC266"/>
      <c r="CD266"/>
      <c r="CE266"/>
      <c r="CF266"/>
      <c r="CG266"/>
      <c r="CH266"/>
      <c r="CI266"/>
      <c r="CJ266"/>
    </row>
    <row r="267">
      <c r="A267" t="s">
        <v>684</v>
      </c>
      <c r="B267">
        <v>2019</v>
      </c>
      <c r="C267" t="s">
        <v>690</v>
      </c>
      <c r="D267">
        <v>149</v>
      </c>
      <c r="E267" t="s">
        <v>109</v>
      </c>
      <c r="F267" t="s">
        <v>49</v>
      </c>
      <c r="G267" t="s">
        <v>206</v>
      </c>
      <c r="H267">
        <v>2.273338509489768</v>
      </c>
      <c r="I267">
        <v>5.0095005284187222</v>
      </c>
      <c r="J267">
        <v>6.7724047348148311</v>
      </c>
      <c r="K267">
        <v>9.626418486452252</v>
      </c>
      <c r="L267">
        <v>28.231247908660631</v>
      </c>
      <c r="M267">
        <v>5.9350170993105813</v>
      </c>
      <c r="N267">
        <v>10.54875524248131</v>
      </c>
      <c r="O267">
        <v>12.12111259844848</v>
      </c>
      <c r="P267">
        <v>23.840008731163149</v>
      </c>
      <c r="Q267">
        <v>42.176413039932036</v>
      </c>
      <c r="R267">
        <v>2.023882508844443</v>
      </c>
      <c r="S267">
        <v>3.3913163662954169</v>
      </c>
      <c r="T267">
        <v>5.6431846187542698</v>
      </c>
      <c r="U267">
        <v>6.4026728483212532</v>
      </c>
      <c r="V267">
        <v>10.90952275593304</v>
      </c>
      <c r="W267" t="s">
        <v>490</v>
      </c>
      <c r="X267" t="s">
        <v>491</v>
      </c>
      <c r="Y267" t="s">
        <v>492</v>
      </c>
      <c r="Z267" t="s">
        <v>493</v>
      </c>
      <c r="AA267" t="s">
        <v>494</v>
      </c>
      <c r="AB267" t="s">
        <v>495</v>
      </c>
      <c r="AC267" t="s">
        <v>496</v>
      </c>
      <c r="AD267" t="s">
        <v>206</v>
      </c>
      <c r="AE267" t="s">
        <v>206</v>
      </c>
      <c r="AF267" t="s">
        <v>206</v>
      </c>
      <c r="AG267" t="s">
        <v>206</v>
      </c>
      <c r="AH267" t="s">
        <v>206</v>
      </c>
      <c r="AI267" t="s">
        <v>206</v>
      </c>
      <c r="AJ267" t="s">
        <v>206</v>
      </c>
      <c r="AK267" t="s">
        <v>206</v>
      </c>
      <c r="AL267" t="s">
        <v>206</v>
      </c>
      <c r="AM267" t="s">
        <v>206</v>
      </c>
      <c r="AN267">
        <v>9.5994023007853002</v>
      </c>
      <c r="AO267">
        <v>11.13953099613569</v>
      </c>
      <c r="AP267">
        <v>3.6856638246568481</v>
      </c>
      <c r="AQ267">
        <v>10.71455079146442</v>
      </c>
      <c r="AR267">
        <v>13.09497215574385</v>
      </c>
      <c r="AS267">
        <v>6.216908306325954</v>
      </c>
      <c r="AT267">
        <v>24.712241442465078</v>
      </c>
      <c r="AU267"/>
      <c r="AV267"/>
      <c r="AW267"/>
      <c r="AX267"/>
      <c r="AY267"/>
      <c r="AZ267"/>
      <c r="BA267"/>
      <c r="BB267"/>
      <c r="BC267"/>
      <c r="BD267"/>
      <c r="BE267">
        <v>206.5900956740274</v>
      </c>
      <c r="BF267">
        <v>455.10887230980438</v>
      </c>
      <c r="BG267">
        <v>615.51229610143639</v>
      </c>
      <c r="BH267">
        <v>874.81346502572933</v>
      </c>
      <c r="BI267">
        <v>2566.0296603035572</v>
      </c>
      <c r="BJ267">
        <v>192.42114768607721</v>
      </c>
      <c r="BK267">
        <v>341.27598056164209</v>
      </c>
      <c r="BL267">
        <v>390.17218110501773</v>
      </c>
      <c r="BM267">
        <v>770.17457751991094</v>
      </c>
      <c r="BN267">
        <v>1362.820380757596</v>
      </c>
      <c r="BO267">
        <v>118.7530767062227</v>
      </c>
      <c r="BP267">
        <v>198.2316314718893</v>
      </c>
      <c r="BQ267">
        <v>330.4052601169771</v>
      </c>
      <c r="BR267">
        <v>374.940798057866</v>
      </c>
      <c r="BS267">
        <v>638.85935543135747</v>
      </c>
      <c r="BT267">
        <v>740.91691387027674</v>
      </c>
      <c r="BU267">
        <v>806.42986961349743</v>
      </c>
      <c r="BV267">
        <v>402.09012452326289</v>
      </c>
      <c r="BW267">
        <v>752.97117061979009</v>
      </c>
      <c r="BX267">
        <v>177.23469251263271</v>
      </c>
      <c r="BY267">
        <v>311.5272690148019</v>
      </c>
      <c r="BZ267">
        <v>1526.8843492602959</v>
      </c>
      <c r="CA267"/>
      <c r="CB267"/>
      <c r="CC267"/>
      <c r="CD267"/>
      <c r="CE267"/>
      <c r="CF267"/>
      <c r="CG267"/>
      <c r="CH267"/>
      <c r="CI267"/>
      <c r="CJ267"/>
    </row>
    <row r="268">
      <c r="A268" t="s">
        <v>684</v>
      </c>
      <c r="B268">
        <v>2019</v>
      </c>
      <c r="C268" t="s">
        <v>690</v>
      </c>
      <c r="D268">
        <v>150</v>
      </c>
      <c r="E268" t="s">
        <v>109</v>
      </c>
      <c r="F268" t="s">
        <v>111</v>
      </c>
      <c r="G268" t="s">
        <v>206</v>
      </c>
      <c r="H268">
        <v>93.249336688062286</v>
      </c>
      <c r="I268">
        <v>88.599094519759262</v>
      </c>
      <c r="J268">
        <v>84.943286264469407</v>
      </c>
      <c r="K268">
        <v>75.65670347711368</v>
      </c>
      <c r="L268">
        <v>49.320426281398099</v>
      </c>
      <c r="M268">
        <v>82.96679057963749</v>
      </c>
      <c r="N268">
        <v>67.929488745574929</v>
      </c>
      <c r="O268">
        <v>70.468393000713334</v>
      </c>
      <c r="P268">
        <v>51.15159835691037</v>
      </c>
      <c r="Q268">
        <v>31.742197530448621</v>
      </c>
      <c r="R268">
        <v>93.845078575193824</v>
      </c>
      <c r="S268">
        <v>92.208811327187902</v>
      </c>
      <c r="T268">
        <v>87.769049286130368</v>
      </c>
      <c r="U268">
        <v>85.878176077337855</v>
      </c>
      <c r="V268">
        <v>80.317430026791314</v>
      </c>
      <c r="W268" t="s">
        <v>490</v>
      </c>
      <c r="X268" t="s">
        <v>491</v>
      </c>
      <c r="Y268" t="s">
        <v>492</v>
      </c>
      <c r="Z268" t="s">
        <v>493</v>
      </c>
      <c r="AA268" t="s">
        <v>494</v>
      </c>
      <c r="AB268" t="s">
        <v>495</v>
      </c>
      <c r="AC268" t="s">
        <v>496</v>
      </c>
      <c r="AD268" t="s">
        <v>206</v>
      </c>
      <c r="AE268" t="s">
        <v>206</v>
      </c>
      <c r="AF268" t="s">
        <v>206</v>
      </c>
      <c r="AG268" t="s">
        <v>206</v>
      </c>
      <c r="AH268" t="s">
        <v>206</v>
      </c>
      <c r="AI268" t="s">
        <v>206</v>
      </c>
      <c r="AJ268" t="s">
        <v>206</v>
      </c>
      <c r="AK268" t="s">
        <v>206</v>
      </c>
      <c r="AL268" t="s">
        <v>206</v>
      </c>
      <c r="AM268" t="s">
        <v>206</v>
      </c>
      <c r="AN268">
        <v>80.165457316557394</v>
      </c>
      <c r="AO268">
        <v>75.560881047084109</v>
      </c>
      <c r="AP268">
        <v>90.382306007809802</v>
      </c>
      <c r="AQ268">
        <v>80.602967315269012</v>
      </c>
      <c r="AR268">
        <v>72.800053704239815</v>
      </c>
      <c r="AS268">
        <v>88.618954116863563</v>
      </c>
      <c r="AT268">
        <v>48.445711327567231</v>
      </c>
      <c r="AU268"/>
      <c r="AV268"/>
      <c r="AW268"/>
      <c r="AX268"/>
      <c r="AY268"/>
      <c r="AZ268"/>
      <c r="BA268"/>
      <c r="BB268"/>
      <c r="BC268"/>
      <c r="BD268"/>
      <c r="BE268">
        <v>8474.052283683046</v>
      </c>
      <c r="BF268">
        <v>8049.1525583859666</v>
      </c>
      <c r="BG268">
        <v>7720.0993169045587</v>
      </c>
      <c r="BH268">
        <v>6875.4026239752802</v>
      </c>
      <c r="BI268">
        <v>4482.8934628163533</v>
      </c>
      <c r="BJ268">
        <v>2689.8936929800461</v>
      </c>
      <c r="BK268">
        <v>2197.671890929571</v>
      </c>
      <c r="BL268">
        <v>2268.3401686717489</v>
      </c>
      <c r="BM268">
        <v>1652.50193899906</v>
      </c>
      <c r="BN268">
        <v>1025.6660205686981</v>
      </c>
      <c r="BO268">
        <v>5506.4420814153391</v>
      </c>
      <c r="BP268">
        <v>5389.8548914913672</v>
      </c>
      <c r="BQ268">
        <v>5138.8280764780793</v>
      </c>
      <c r="BR268">
        <v>5029.0296938462916</v>
      </c>
      <c r="BS268">
        <v>4703.3717903850356</v>
      </c>
      <c r="BT268">
        <v>6187.4626537033546</v>
      </c>
      <c r="BU268">
        <v>5470.1182187849081</v>
      </c>
      <c r="BV268">
        <v>9860.3221580480113</v>
      </c>
      <c r="BW268">
        <v>5664.4195203363906</v>
      </c>
      <c r="BX268">
        <v>985.31672917796732</v>
      </c>
      <c r="BY268">
        <v>4440.6671931903966</v>
      </c>
      <c r="BZ268">
        <v>2993.2937725241791</v>
      </c>
      <c r="CA268"/>
      <c r="CB268"/>
      <c r="CC268"/>
      <c r="CD268"/>
      <c r="CE268"/>
      <c r="CF268"/>
      <c r="CG268"/>
      <c r="CH268"/>
      <c r="CI268"/>
      <c r="CJ268"/>
    </row>
    <row r="269">
      <c r="A269" t="s">
        <v>684</v>
      </c>
      <c r="B269">
        <v>2019</v>
      </c>
      <c r="C269" t="s">
        <v>690</v>
      </c>
      <c r="D269">
        <v>151</v>
      </c>
      <c r="E269" t="s">
        <v>110</v>
      </c>
      <c r="F269" t="s">
        <v>50</v>
      </c>
      <c r="G269" t="s">
        <v>206</v>
      </c>
      <c r="H269">
        <v>57.643876266384922</v>
      </c>
      <c r="I269">
        <v>54.258988113611473</v>
      </c>
      <c r="J269">
        <v>49.815206136868547</v>
      </c>
      <c r="K269">
        <v>54.702324660170078</v>
      </c>
      <c r="L269">
        <v>48.926698559748317</v>
      </c>
      <c r="M269">
        <v>65.247008481188956</v>
      </c>
      <c r="N269">
        <v>63.296240719375767</v>
      </c>
      <c r="O269">
        <v>55.342672274264153</v>
      </c>
      <c r="P269">
        <v>54.596403293563533</v>
      </c>
      <c r="Q269">
        <v>42.25967907639825</v>
      </c>
      <c r="R269">
        <v>57.663626663865273</v>
      </c>
      <c r="S269">
        <v>50.661914735159513</v>
      </c>
      <c r="T269">
        <v>51.401769995266889</v>
      </c>
      <c r="U269">
        <v>46.684766868167692</v>
      </c>
      <c r="V269">
        <v>46.525579575269767</v>
      </c>
      <c r="W269" t="s">
        <v>490</v>
      </c>
      <c r="X269" t="s">
        <v>491</v>
      </c>
      <c r="Y269" t="s">
        <v>492</v>
      </c>
      <c r="Z269" t="s">
        <v>493</v>
      </c>
      <c r="AA269" t="s">
        <v>494</v>
      </c>
      <c r="AB269" t="s">
        <v>495</v>
      </c>
      <c r="AC269" t="s">
        <v>496</v>
      </c>
      <c r="AD269" t="s">
        <v>206</v>
      </c>
      <c r="AE269" t="s">
        <v>206</v>
      </c>
      <c r="AF269" t="s">
        <v>206</v>
      </c>
      <c r="AG269" t="s">
        <v>206</v>
      </c>
      <c r="AH269" t="s">
        <v>206</v>
      </c>
      <c r="AI269" t="s">
        <v>206</v>
      </c>
      <c r="AJ269" t="s">
        <v>206</v>
      </c>
      <c r="AK269" t="s">
        <v>206</v>
      </c>
      <c r="AL269" t="s">
        <v>206</v>
      </c>
      <c r="AM269" t="s">
        <v>206</v>
      </c>
      <c r="AN269">
        <v>54.054137094085789</v>
      </c>
      <c r="AO269">
        <v>47.175215919072407</v>
      </c>
      <c r="AP269">
        <v>55.028122845229809</v>
      </c>
      <c r="AQ269">
        <v>52.733964408100022</v>
      </c>
      <c r="AR269">
        <v>48.229021849757721</v>
      </c>
      <c r="AS269">
        <v>46.883067132742731</v>
      </c>
      <c r="AT269">
        <v>57.508568702088063</v>
      </c>
      <c r="AU269"/>
      <c r="AV269"/>
      <c r="AW269"/>
      <c r="AX269"/>
      <c r="AY269"/>
      <c r="AZ269"/>
      <c r="BA269"/>
      <c r="BB269"/>
      <c r="BC269"/>
      <c r="BD269"/>
      <c r="BE269">
        <v>2339.7357430023389</v>
      </c>
      <c r="BF269">
        <v>2973.6073650787839</v>
      </c>
      <c r="BG269">
        <v>3250.6984567367208</v>
      </c>
      <c r="BH269">
        <v>4364.8675371132431</v>
      </c>
      <c r="BI269">
        <v>4349.3445384021416</v>
      </c>
      <c r="BJ269">
        <v>1701.461940790613</v>
      </c>
      <c r="BK269">
        <v>1916.517319517206</v>
      </c>
      <c r="BL269">
        <v>1738.596480952237</v>
      </c>
      <c r="BM269">
        <v>1725.1318548094839</v>
      </c>
      <c r="BN269">
        <v>1351.811206196656</v>
      </c>
      <c r="BO269">
        <v>1327.9646982766201</v>
      </c>
      <c r="BP269">
        <v>1460.601417689858</v>
      </c>
      <c r="BQ269">
        <v>1916.1732972788029</v>
      </c>
      <c r="BR269">
        <v>1932.377604679094</v>
      </c>
      <c r="BS269">
        <v>2207.617820142651</v>
      </c>
      <c r="BT269">
        <v>3433.8940799568368</v>
      </c>
      <c r="BU269">
        <v>2847.761367138919</v>
      </c>
      <c r="BV269">
        <v>3029.4054312466828</v>
      </c>
      <c r="BW269">
        <v>2384.9543224228978</v>
      </c>
      <c r="BX269">
        <v>501.80829592118522</v>
      </c>
      <c r="BY269">
        <v>1628.8704358915891</v>
      </c>
      <c r="BZ269">
        <v>3451.5597077551151</v>
      </c>
      <c r="CA269"/>
      <c r="CB269"/>
      <c r="CC269"/>
      <c r="CD269"/>
      <c r="CE269"/>
      <c r="CF269"/>
      <c r="CG269"/>
      <c r="CH269"/>
      <c r="CI269"/>
      <c r="CJ269"/>
    </row>
    <row r="270">
      <c r="A270" t="s">
        <v>684</v>
      </c>
      <c r="B270">
        <v>2019</v>
      </c>
      <c r="C270" t="s">
        <v>690</v>
      </c>
      <c r="D270">
        <v>152</v>
      </c>
      <c r="E270" t="s">
        <v>110</v>
      </c>
      <c r="F270" t="s">
        <v>49</v>
      </c>
      <c r="G270" t="s">
        <v>206</v>
      </c>
      <c r="H270">
        <v>42.356123733615107</v>
      </c>
      <c r="I270">
        <v>45.741011886388357</v>
      </c>
      <c r="J270">
        <v>50.184793863131652</v>
      </c>
      <c r="K270">
        <v>45.297675339829823</v>
      </c>
      <c r="L270">
        <v>51.073301440251761</v>
      </c>
      <c r="M270">
        <v>34.752991518811029</v>
      </c>
      <c r="N270">
        <v>36.703759280624233</v>
      </c>
      <c r="O270">
        <v>44.657327725735861</v>
      </c>
      <c r="P270">
        <v>45.403596706436453</v>
      </c>
      <c r="Q270">
        <v>57.740320923601672</v>
      </c>
      <c r="R270">
        <v>42.336373336134749</v>
      </c>
      <c r="S270">
        <v>49.338085264840572</v>
      </c>
      <c r="T270">
        <v>48.59823000473309</v>
      </c>
      <c r="U270">
        <v>53.315233131832152</v>
      </c>
      <c r="V270">
        <v>53.474420424730418</v>
      </c>
      <c r="W270" t="s">
        <v>490</v>
      </c>
      <c r="X270" t="s">
        <v>491</v>
      </c>
      <c r="Y270" t="s">
        <v>492</v>
      </c>
      <c r="Z270" t="s">
        <v>493</v>
      </c>
      <c r="AA270" t="s">
        <v>494</v>
      </c>
      <c r="AB270" t="s">
        <v>495</v>
      </c>
      <c r="AC270" t="s">
        <v>496</v>
      </c>
      <c r="AD270" t="s">
        <v>206</v>
      </c>
      <c r="AE270" t="s">
        <v>206</v>
      </c>
      <c r="AF270" t="s">
        <v>206</v>
      </c>
      <c r="AG270" t="s">
        <v>206</v>
      </c>
      <c r="AH270" t="s">
        <v>206</v>
      </c>
      <c r="AI270" t="s">
        <v>206</v>
      </c>
      <c r="AJ270" t="s">
        <v>206</v>
      </c>
      <c r="AK270" t="s">
        <v>206</v>
      </c>
      <c r="AL270" t="s">
        <v>206</v>
      </c>
      <c r="AM270" t="s">
        <v>206</v>
      </c>
      <c r="AN270">
        <v>45.945862905914034</v>
      </c>
      <c r="AO270">
        <v>52.824784080927401</v>
      </c>
      <c r="AP270">
        <v>44.971877154770198</v>
      </c>
      <c r="AQ270">
        <v>47.266035591900092</v>
      </c>
      <c r="AR270">
        <v>51.770978150242271</v>
      </c>
      <c r="AS270">
        <v>53.116932867257241</v>
      </c>
      <c r="AT270">
        <v>42.491431297911838</v>
      </c>
      <c r="AU270"/>
      <c r="AV270"/>
      <c r="AW270"/>
      <c r="AX270"/>
      <c r="AY270"/>
      <c r="AZ270"/>
      <c r="BA270"/>
      <c r="BB270"/>
      <c r="BC270"/>
      <c r="BD270"/>
      <c r="BE270">
        <v>1719.2136104205831</v>
      </c>
      <c r="BF270">
        <v>2506.788544355466</v>
      </c>
      <c r="BG270">
        <v>3274.8159570857379</v>
      </c>
      <c r="BH270">
        <v>3614.441503643834</v>
      </c>
      <c r="BI270">
        <v>4540.1670502263278</v>
      </c>
      <c r="BJ270">
        <v>906.26212257568341</v>
      </c>
      <c r="BK270">
        <v>1111.335990151051</v>
      </c>
      <c r="BL270">
        <v>1402.915140200058</v>
      </c>
      <c r="BM270">
        <v>1434.6584440742929</v>
      </c>
      <c r="BN270">
        <v>1847.0091250056039</v>
      </c>
      <c r="BO270">
        <v>974.98566247268923</v>
      </c>
      <c r="BP270">
        <v>1422.434932841516</v>
      </c>
      <c r="BQ270">
        <v>1811.6619454672059</v>
      </c>
      <c r="BR270">
        <v>2206.8261106053769</v>
      </c>
      <c r="BS270">
        <v>2537.337192338468</v>
      </c>
      <c r="BT270">
        <v>2918.8002086964971</v>
      </c>
      <c r="BU270">
        <v>3188.8010770566898</v>
      </c>
      <c r="BV270">
        <v>2475.7895029274009</v>
      </c>
      <c r="BW270">
        <v>2137.6609392822661</v>
      </c>
      <c r="BX270">
        <v>538.66127338588137</v>
      </c>
      <c r="BY270">
        <v>1845.455233288018</v>
      </c>
      <c r="BZ270">
        <v>2550.258431095192</v>
      </c>
      <c r="CA270"/>
      <c r="CB270"/>
      <c r="CC270"/>
      <c r="CD270"/>
      <c r="CE270"/>
      <c r="CF270"/>
      <c r="CG270"/>
      <c r="CH270"/>
      <c r="CI270"/>
      <c r="CJ270"/>
    </row>
    <row r="271">
      <c r="A271" t="s">
        <v>684</v>
      </c>
      <c r="B271">
        <v>2019</v>
      </c>
      <c r="C271" t="s">
        <v>690</v>
      </c>
      <c r="D271">
        <v>153</v>
      </c>
      <c r="E271" t="s">
        <v>293</v>
      </c>
      <c r="F271" t="s">
        <v>515</v>
      </c>
      <c r="G271" t="s">
        <v>206</v>
      </c>
      <c r="H271">
        <v>0</v>
      </c>
      <c r="I271">
        <v>0.066701706176858097</v>
      </c>
      <c r="J271">
        <v>0</v>
      </c>
      <c r="K271">
        <v>0.089428314650733698</v>
      </c>
      <c r="L271">
        <v>0.65572189430026739</v>
      </c>
      <c r="M271">
        <v>0</v>
      </c>
      <c r="N271">
        <v>0</v>
      </c>
      <c r="O271">
        <v>0.252471262477097</v>
      </c>
      <c r="P271">
        <v>0.63793470928650708</v>
      </c>
      <c r="Q271">
        <v>1.206707385123891</v>
      </c>
      <c r="R271">
        <v>0</v>
      </c>
      <c r="S271">
        <v>0</v>
      </c>
      <c r="T271">
        <v>0.1034987546521749</v>
      </c>
      <c r="U271">
        <v>0</v>
      </c>
      <c r="V271">
        <v>0</v>
      </c>
      <c r="W271" t="s">
        <v>490</v>
      </c>
      <c r="X271" t="s">
        <v>491</v>
      </c>
      <c r="Y271" t="s">
        <v>492</v>
      </c>
      <c r="Z271" t="s">
        <v>493</v>
      </c>
      <c r="AA271" t="s">
        <v>494</v>
      </c>
      <c r="AB271" t="s">
        <v>495</v>
      </c>
      <c r="AC271" t="s">
        <v>496</v>
      </c>
      <c r="AD271" t="s">
        <v>206</v>
      </c>
      <c r="AE271" t="s">
        <v>206</v>
      </c>
      <c r="AF271" t="s">
        <v>206</v>
      </c>
      <c r="AG271" t="s">
        <v>206</v>
      </c>
      <c r="AH271" t="s">
        <v>206</v>
      </c>
      <c r="AI271" t="s">
        <v>206</v>
      </c>
      <c r="AJ271" t="s">
        <v>206</v>
      </c>
      <c r="AK271" t="s">
        <v>206</v>
      </c>
      <c r="AL271" t="s">
        <v>206</v>
      </c>
      <c r="AM271" t="s">
        <v>206</v>
      </c>
      <c r="AN271">
        <v>0.1052932306993232</v>
      </c>
      <c r="AO271">
        <v>0.083706294919997107</v>
      </c>
      <c r="AP271">
        <v>0</v>
      </c>
      <c r="AQ271">
        <v>0</v>
      </c>
      <c r="AR271">
        <v>0</v>
      </c>
      <c r="AS271">
        <v>0.41127981472899461</v>
      </c>
      <c r="AT271">
        <v>0.63106914054615648</v>
      </c>
      <c r="AU271"/>
      <c r="AV271"/>
      <c r="AW271"/>
      <c r="AX271"/>
      <c r="AY271"/>
      <c r="AZ271"/>
      <c r="BA271"/>
      <c r="BB271"/>
      <c r="BC271"/>
      <c r="BD271"/>
      <c r="BE271">
        <v>0</v>
      </c>
      <c r="BF271">
        <v>6.0597934079611768</v>
      </c>
      <c r="BG271">
        <v>0</v>
      </c>
      <c r="BH271">
        <v>8.1269159367132211</v>
      </c>
      <c r="BI271">
        <v>59.600689106227591</v>
      </c>
      <c r="BJ271">
        <v>0</v>
      </c>
      <c r="BK271">
        <v>0</v>
      </c>
      <c r="BL271">
        <v>8.1269159367132211</v>
      </c>
      <c r="BM271">
        <v>20.609098794824622</v>
      </c>
      <c r="BN271">
        <v>38.991590311402973</v>
      </c>
      <c r="BO271">
        <v>0</v>
      </c>
      <c r="BP271">
        <v>0</v>
      </c>
      <c r="BQ271">
        <v>6.0597934079611768</v>
      </c>
      <c r="BR271">
        <v>0</v>
      </c>
      <c r="BS271">
        <v>0</v>
      </c>
      <c r="BT271">
        <v>8.1269159367132211</v>
      </c>
      <c r="BU271">
        <v>6.0597934079611768</v>
      </c>
      <c r="BV271">
        <v>0</v>
      </c>
      <c r="BW271">
        <v>0</v>
      </c>
      <c r="BX271">
        <v>0</v>
      </c>
      <c r="BY271">
        <v>20.609098794824622</v>
      </c>
      <c r="BZ271">
        <v>38.991590311402973</v>
      </c>
      <c r="CA271"/>
      <c r="CB271"/>
      <c r="CC271"/>
      <c r="CD271"/>
      <c r="CE271"/>
      <c r="CF271"/>
      <c r="CG271"/>
      <c r="CH271"/>
      <c r="CI271"/>
      <c r="CJ271"/>
    </row>
    <row r="272">
      <c r="A272" t="s">
        <v>684</v>
      </c>
      <c r="B272">
        <v>2019</v>
      </c>
      <c r="C272" t="s">
        <v>690</v>
      </c>
      <c r="D272">
        <v>154</v>
      </c>
      <c r="E272" t="s">
        <v>293</v>
      </c>
      <c r="F272" t="s">
        <v>516</v>
      </c>
      <c r="G272" t="s">
        <v>206</v>
      </c>
      <c r="H272">
        <v>0</v>
      </c>
      <c r="I272">
        <v>0.075616552129551803</v>
      </c>
      <c r="J272">
        <v>0</v>
      </c>
      <c r="K272">
        <v>0</v>
      </c>
      <c r="L272">
        <v>1.1144955969049291</v>
      </c>
      <c r="M272">
        <v>0.21188827253751219</v>
      </c>
      <c r="N272">
        <v>0</v>
      </c>
      <c r="O272">
        <v>0.43064597132048582</v>
      </c>
      <c r="P272">
        <v>0.28138564669074267</v>
      </c>
      <c r="Q272">
        <v>2.4246871268505878</v>
      </c>
      <c r="R272">
        <v>0</v>
      </c>
      <c r="S272">
        <v>0</v>
      </c>
      <c r="T272">
        <v>0</v>
      </c>
      <c r="U272">
        <v>0</v>
      </c>
      <c r="V272">
        <v>0</v>
      </c>
      <c r="W272" t="s">
        <v>490</v>
      </c>
      <c r="X272" t="s">
        <v>491</v>
      </c>
      <c r="Y272" t="s">
        <v>492</v>
      </c>
      <c r="Z272" t="s">
        <v>493</v>
      </c>
      <c r="AA272" t="s">
        <v>494</v>
      </c>
      <c r="AB272" t="s">
        <v>495</v>
      </c>
      <c r="AC272" t="s">
        <v>496</v>
      </c>
      <c r="AD272" t="s">
        <v>206</v>
      </c>
      <c r="AE272" t="s">
        <v>206</v>
      </c>
      <c r="AF272" t="s">
        <v>206</v>
      </c>
      <c r="AG272" t="s">
        <v>206</v>
      </c>
      <c r="AH272" t="s">
        <v>206</v>
      </c>
      <c r="AI272" t="s">
        <v>206</v>
      </c>
      <c r="AJ272" t="s">
        <v>206</v>
      </c>
      <c r="AK272" t="s">
        <v>206</v>
      </c>
      <c r="AL272" t="s">
        <v>206</v>
      </c>
      <c r="AM272" t="s">
        <v>206</v>
      </c>
      <c r="AN272">
        <v>0</v>
      </c>
      <c r="AO272">
        <v>0.015678254534903398</v>
      </c>
      <c r="AP272">
        <v>0</v>
      </c>
      <c r="AQ272">
        <v>0</v>
      </c>
      <c r="AR272">
        <v>0</v>
      </c>
      <c r="AS272">
        <v>0.1370932715763315</v>
      </c>
      <c r="AT272">
        <v>1.6211473338765481</v>
      </c>
      <c r="AU272"/>
      <c r="AV272"/>
      <c r="AW272"/>
      <c r="AX272"/>
      <c r="AY272"/>
      <c r="AZ272"/>
      <c r="BA272"/>
      <c r="BB272"/>
      <c r="BC272"/>
      <c r="BD272"/>
      <c r="BE272">
        <v>0</v>
      </c>
      <c r="BF272">
        <v>6.869699598274873</v>
      </c>
      <c r="BG272">
        <v>0</v>
      </c>
      <c r="BH272">
        <v>0</v>
      </c>
      <c r="BI272">
        <v>101.3001184782357</v>
      </c>
      <c r="BJ272">
        <v>6.869699598274873</v>
      </c>
      <c r="BK272">
        <v>0</v>
      </c>
      <c r="BL272">
        <v>13.86226524582491</v>
      </c>
      <c r="BM272">
        <v>9.0904359140155471</v>
      </c>
      <c r="BN272">
        <v>78.347417318395216</v>
      </c>
      <c r="BO272">
        <v>0</v>
      </c>
      <c r="BP272">
        <v>0</v>
      </c>
      <c r="BQ272">
        <v>0</v>
      </c>
      <c r="BR272">
        <v>0</v>
      </c>
      <c r="BS272">
        <v>0</v>
      </c>
      <c r="BT272">
        <v>0</v>
      </c>
      <c r="BU272">
        <v>1.135004046825258</v>
      </c>
      <c r="BV272">
        <v>0</v>
      </c>
      <c r="BW272">
        <v>0</v>
      </c>
      <c r="BX272">
        <v>0</v>
      </c>
      <c r="BY272">
        <v>6.869699598274873</v>
      </c>
      <c r="BZ272">
        <v>100.1651144314104</v>
      </c>
      <c r="CA272"/>
      <c r="CB272"/>
      <c r="CC272"/>
      <c r="CD272"/>
      <c r="CE272"/>
      <c r="CF272"/>
      <c r="CG272"/>
      <c r="CH272"/>
      <c r="CI272"/>
      <c r="CJ272"/>
    </row>
    <row r="273">
      <c r="A273" t="s">
        <v>684</v>
      </c>
      <c r="B273">
        <v>2019</v>
      </c>
      <c r="C273" t="s">
        <v>690</v>
      </c>
      <c r="D273">
        <v>155</v>
      </c>
      <c r="E273" t="s">
        <v>293</v>
      </c>
      <c r="F273" t="s">
        <v>517</v>
      </c>
      <c r="G273" t="s">
        <v>206</v>
      </c>
      <c r="H273">
        <v>0.1780439711806362</v>
      </c>
      <c r="I273">
        <v>0.38185079733711652</v>
      </c>
      <c r="J273">
        <v>0.1432133071610914</v>
      </c>
      <c r="K273">
        <v>0.31332789940946071</v>
      </c>
      <c r="L273">
        <v>1.289577257725504</v>
      </c>
      <c r="M273">
        <v>0.25435933823355461</v>
      </c>
      <c r="N273">
        <v>0.75431354290260355</v>
      </c>
      <c r="O273">
        <v>0.40490765525031103</v>
      </c>
      <c r="P273">
        <v>0.76945436762590813</v>
      </c>
      <c r="Q273">
        <v>2.4182390982848498</v>
      </c>
      <c r="R273">
        <v>0.16186429076199221</v>
      </c>
      <c r="S273">
        <v>0.50100859229593797</v>
      </c>
      <c r="T273">
        <v>0.20645398888564179</v>
      </c>
      <c r="U273">
        <v>0.081443277667334002</v>
      </c>
      <c r="V273">
        <v>0.0897101129222687</v>
      </c>
      <c r="W273" t="s">
        <v>490</v>
      </c>
      <c r="X273" t="s">
        <v>491</v>
      </c>
      <c r="Y273" t="s">
        <v>492</v>
      </c>
      <c r="Z273" t="s">
        <v>493</v>
      </c>
      <c r="AA273" t="s">
        <v>494</v>
      </c>
      <c r="AB273" t="s">
        <v>495</v>
      </c>
      <c r="AC273" t="s">
        <v>496</v>
      </c>
      <c r="AD273" t="s">
        <v>206</v>
      </c>
      <c r="AE273" t="s">
        <v>206</v>
      </c>
      <c r="AF273" t="s">
        <v>206</v>
      </c>
      <c r="AG273" t="s">
        <v>206</v>
      </c>
      <c r="AH273" t="s">
        <v>206</v>
      </c>
      <c r="AI273" t="s">
        <v>206</v>
      </c>
      <c r="AJ273" t="s">
        <v>206</v>
      </c>
      <c r="AK273" t="s">
        <v>206</v>
      </c>
      <c r="AL273" t="s">
        <v>206</v>
      </c>
      <c r="AM273" t="s">
        <v>206</v>
      </c>
      <c r="AN273">
        <v>0.15663218340439861</v>
      </c>
      <c r="AO273">
        <v>0</v>
      </c>
      <c r="AP273">
        <v>0.26843685177767651</v>
      </c>
      <c r="AQ273">
        <v>0</v>
      </c>
      <c r="AR273">
        <v>0</v>
      </c>
      <c r="AS273">
        <v>0.73830304287506421</v>
      </c>
      <c r="AT273">
        <v>2.123498366611595</v>
      </c>
      <c r="AU273"/>
      <c r="AV273"/>
      <c r="AW273"/>
      <c r="AX273"/>
      <c r="AY273"/>
      <c r="AZ273"/>
      <c r="BA273"/>
      <c r="BB273"/>
      <c r="BC273"/>
      <c r="BD273"/>
      <c r="BE273">
        <v>16.179781799696361</v>
      </c>
      <c r="BF273">
        <v>34.690820927321191</v>
      </c>
      <c r="BG273">
        <v>13.01598988463495</v>
      </c>
      <c r="BH273">
        <v>28.474085742000849</v>
      </c>
      <c r="BI273">
        <v>117.2138583204968</v>
      </c>
      <c r="BJ273">
        <v>8.2466680328953164</v>
      </c>
      <c r="BK273">
        <v>24.403741302889411</v>
      </c>
      <c r="BL273">
        <v>13.03376251247386</v>
      </c>
      <c r="BM273">
        <v>24.857968769637299</v>
      </c>
      <c r="BN273">
        <v>78.139066154516598</v>
      </c>
      <c r="BO273">
        <v>9.4975288599297887</v>
      </c>
      <c r="BP273">
        <v>29.285309863540771</v>
      </c>
      <c r="BQ273">
        <v>12.087764003547001</v>
      </c>
      <c r="BR273">
        <v>4.7693218517396323</v>
      </c>
      <c r="BS273">
        <v>5.253405322980444</v>
      </c>
      <c r="BT273">
        <v>12.089443728309661</v>
      </c>
      <c r="BU273">
        <v>0</v>
      </c>
      <c r="BV273">
        <v>29.285309863540771</v>
      </c>
      <c r="BW273">
        <v>0</v>
      </c>
      <c r="BX273">
        <v>0</v>
      </c>
      <c r="BY273">
        <v>36.996127225835252</v>
      </c>
      <c r="BZ273">
        <v>131.20365585646451</v>
      </c>
      <c r="CA273"/>
      <c r="CB273"/>
      <c r="CC273"/>
      <c r="CD273"/>
      <c r="CE273"/>
      <c r="CF273"/>
      <c r="CG273"/>
      <c r="CH273"/>
      <c r="CI273"/>
      <c r="CJ273"/>
    </row>
    <row r="274">
      <c r="A274" t="s">
        <v>684</v>
      </c>
      <c r="B274">
        <v>2019</v>
      </c>
      <c r="C274" t="s">
        <v>690</v>
      </c>
      <c r="D274">
        <v>156</v>
      </c>
      <c r="E274" t="s">
        <v>293</v>
      </c>
      <c r="F274" t="s">
        <v>518</v>
      </c>
      <c r="G274" t="s">
        <v>206</v>
      </c>
      <c r="H274">
        <v>0</v>
      </c>
      <c r="I274">
        <v>0</v>
      </c>
      <c r="J274">
        <v>0.2135963740843603</v>
      </c>
      <c r="K274">
        <v>0.32732701313757112</v>
      </c>
      <c r="L274">
        <v>0.20374197812671641</v>
      </c>
      <c r="M274">
        <v>0.69668327584327583</v>
      </c>
      <c r="N274">
        <v>0</v>
      </c>
      <c r="O274">
        <v>0.78112655794018959</v>
      </c>
      <c r="P274">
        <v>0.060316072250318001</v>
      </c>
      <c r="Q274">
        <v>0.1237350802100088</v>
      </c>
      <c r="R274">
        <v>0</v>
      </c>
      <c r="S274">
        <v>0</v>
      </c>
      <c r="T274">
        <v>0.00936145869913</v>
      </c>
      <c r="U274">
        <v>0.22970477064548589</v>
      </c>
      <c r="V274">
        <v>0</v>
      </c>
      <c r="W274" t="s">
        <v>490</v>
      </c>
      <c r="X274" t="s">
        <v>491</v>
      </c>
      <c r="Y274" t="s">
        <v>492</v>
      </c>
      <c r="Z274" t="s">
        <v>493</v>
      </c>
      <c r="AA274" t="s">
        <v>494</v>
      </c>
      <c r="AB274" t="s">
        <v>495</v>
      </c>
      <c r="AC274" t="s">
        <v>496</v>
      </c>
      <c r="AD274" t="s">
        <v>206</v>
      </c>
      <c r="AE274" t="s">
        <v>206</v>
      </c>
      <c r="AF274" t="s">
        <v>206</v>
      </c>
      <c r="AG274" t="s">
        <v>206</v>
      </c>
      <c r="AH274" t="s">
        <v>206</v>
      </c>
      <c r="AI274" t="s">
        <v>206</v>
      </c>
      <c r="AJ274" t="s">
        <v>206</v>
      </c>
      <c r="AK274" t="s">
        <v>206</v>
      </c>
      <c r="AL274" t="s">
        <v>206</v>
      </c>
      <c r="AM274" t="s">
        <v>206</v>
      </c>
      <c r="AN274">
        <v>0.33287046131997589</v>
      </c>
      <c r="AO274">
        <v>0.1858111211059669</v>
      </c>
      <c r="AP274">
        <v>0</v>
      </c>
      <c r="AQ274">
        <v>0</v>
      </c>
      <c r="AR274">
        <v>0</v>
      </c>
      <c r="AS274">
        <v>0.45075920622724203</v>
      </c>
      <c r="AT274">
        <v>0.096246570631900702</v>
      </c>
      <c r="AU274"/>
      <c r="AV274"/>
      <c r="AW274"/>
      <c r="AX274"/>
      <c r="AY274"/>
      <c r="AZ274"/>
      <c r="BA274"/>
      <c r="BB274"/>
      <c r="BC274"/>
      <c r="BD274"/>
      <c r="BE274">
        <v>0</v>
      </c>
      <c r="BF274">
        <v>0</v>
      </c>
      <c r="BG274">
        <v>19.412778739544809</v>
      </c>
      <c r="BH274">
        <v>29.746273649166199</v>
      </c>
      <c r="BI274">
        <v>18.51876901132977</v>
      </c>
      <c r="BJ274">
        <v>22.587398362682261</v>
      </c>
      <c r="BK274">
        <v>0</v>
      </c>
      <c r="BL274">
        <v>25.144049306958031</v>
      </c>
      <c r="BM274">
        <v>1.9485691463831349</v>
      </c>
      <c r="BN274">
        <v>3.9981752114676179</v>
      </c>
      <c r="BO274">
        <v>0</v>
      </c>
      <c r="BP274">
        <v>0</v>
      </c>
      <c r="BQ274">
        <v>0.5481080995083929</v>
      </c>
      <c r="BR274">
        <v>13.45152127304134</v>
      </c>
      <c r="BS274">
        <v>0</v>
      </c>
      <c r="BT274">
        <v>25.692157406466421</v>
      </c>
      <c r="BU274">
        <v>13.45152127304134</v>
      </c>
      <c r="BV274">
        <v>0</v>
      </c>
      <c r="BW274">
        <v>0</v>
      </c>
      <c r="BX274">
        <v>0</v>
      </c>
      <c r="BY274">
        <v>22.587398362682261</v>
      </c>
      <c r="BZ274">
        <v>5.9467443578507542</v>
      </c>
      <c r="CA274"/>
      <c r="CB274"/>
      <c r="CC274"/>
      <c r="CD274"/>
      <c r="CE274"/>
      <c r="CF274"/>
      <c r="CG274"/>
      <c r="CH274"/>
      <c r="CI274"/>
      <c r="CJ274"/>
    </row>
    <row r="275">
      <c r="A275" t="s">
        <v>684</v>
      </c>
      <c r="B275">
        <v>2019</v>
      </c>
      <c r="C275" t="s">
        <v>690</v>
      </c>
      <c r="D275">
        <v>157</v>
      </c>
      <c r="E275" t="s">
        <v>293</v>
      </c>
      <c r="F275" t="s">
        <v>519</v>
      </c>
      <c r="G275" t="s">
        <v>206</v>
      </c>
      <c r="H275">
        <v>0</v>
      </c>
      <c r="I275">
        <v>0</v>
      </c>
      <c r="J275">
        <v>0</v>
      </c>
      <c r="K275">
        <v>0</v>
      </c>
      <c r="L275">
        <v>0.027313597408744901</v>
      </c>
      <c r="M275">
        <v>0</v>
      </c>
      <c r="N275">
        <v>0</v>
      </c>
      <c r="O275">
        <v>0</v>
      </c>
      <c r="P275">
        <v>0.076847143904108794</v>
      </c>
      <c r="Q275">
        <v>0</v>
      </c>
      <c r="R275">
        <v>0</v>
      </c>
      <c r="S275">
        <v>0</v>
      </c>
      <c r="T275">
        <v>0</v>
      </c>
      <c r="U275">
        <v>0</v>
      </c>
      <c r="V275">
        <v>0</v>
      </c>
      <c r="W275" t="s">
        <v>490</v>
      </c>
      <c r="X275" t="s">
        <v>491</v>
      </c>
      <c r="Y275" t="s">
        <v>492</v>
      </c>
      <c r="Z275" t="s">
        <v>493</v>
      </c>
      <c r="AA275" t="s">
        <v>494</v>
      </c>
      <c r="AB275" t="s">
        <v>495</v>
      </c>
      <c r="AC275" t="s">
        <v>496</v>
      </c>
      <c r="AD275" t="s">
        <v>206</v>
      </c>
      <c r="AE275" t="s">
        <v>206</v>
      </c>
      <c r="AF275" t="s">
        <v>206</v>
      </c>
      <c r="AG275" t="s">
        <v>206</v>
      </c>
      <c r="AH275" t="s">
        <v>206</v>
      </c>
      <c r="AI275" t="s">
        <v>206</v>
      </c>
      <c r="AJ275" t="s">
        <v>206</v>
      </c>
      <c r="AK275" t="s">
        <v>206</v>
      </c>
      <c r="AL275" t="s">
        <v>206</v>
      </c>
      <c r="AM275" t="s">
        <v>206</v>
      </c>
      <c r="AN275">
        <v>0</v>
      </c>
      <c r="AO275">
        <v>0</v>
      </c>
      <c r="AP275">
        <v>0</v>
      </c>
      <c r="AQ275">
        <v>0</v>
      </c>
      <c r="AR275">
        <v>0</v>
      </c>
      <c r="AS275">
        <v>0</v>
      </c>
      <c r="AT275">
        <v>0.040180607157007102</v>
      </c>
      <c r="AU275"/>
      <c r="AV275"/>
      <c r="AW275"/>
      <c r="AX275"/>
      <c r="AY275"/>
      <c r="AZ275"/>
      <c r="BA275"/>
      <c r="BB275"/>
      <c r="BC275"/>
      <c r="BD275"/>
      <c r="BE275">
        <v>0</v>
      </c>
      <c r="BF275">
        <v>0</v>
      </c>
      <c r="BG275">
        <v>0</v>
      </c>
      <c r="BH275">
        <v>0</v>
      </c>
      <c r="BI275">
        <v>2.4826214309474022</v>
      </c>
      <c r="BJ275">
        <v>0</v>
      </c>
      <c r="BK275">
        <v>0</v>
      </c>
      <c r="BL275">
        <v>0</v>
      </c>
      <c r="BM275">
        <v>2.4826214309474022</v>
      </c>
      <c r="BN275">
        <v>0</v>
      </c>
      <c r="BO275">
        <v>0</v>
      </c>
      <c r="BP275">
        <v>0</v>
      </c>
      <c r="BQ275">
        <v>0</v>
      </c>
      <c r="BR275">
        <v>0</v>
      </c>
      <c r="BS275">
        <v>0</v>
      </c>
      <c r="BT275">
        <v>0</v>
      </c>
      <c r="BU275">
        <v>0</v>
      </c>
      <c r="BV275">
        <v>0</v>
      </c>
      <c r="BW275">
        <v>0</v>
      </c>
      <c r="BX275">
        <v>0</v>
      </c>
      <c r="BY275">
        <v>0</v>
      </c>
      <c r="BZ275">
        <v>2.4826214309474022</v>
      </c>
      <c r="CA275"/>
      <c r="CB275"/>
      <c r="CC275"/>
      <c r="CD275"/>
      <c r="CE275"/>
      <c r="CF275"/>
      <c r="CG275"/>
      <c r="CH275"/>
      <c r="CI275"/>
      <c r="CJ275"/>
    </row>
    <row r="276">
      <c r="A276" t="s">
        <v>684</v>
      </c>
      <c r="B276">
        <v>2019</v>
      </c>
      <c r="C276" t="s">
        <v>690</v>
      </c>
      <c r="D276">
        <v>158</v>
      </c>
      <c r="E276" t="s">
        <v>293</v>
      </c>
      <c r="F276" t="s">
        <v>520</v>
      </c>
      <c r="G276" t="s">
        <v>206</v>
      </c>
      <c r="H276">
        <v>0.1828805275338852</v>
      </c>
      <c r="I276">
        <v>0.20030375968485969</v>
      </c>
      <c r="J276">
        <v>0.16413420508439511</v>
      </c>
      <c r="K276">
        <v>0.69518297757051573</v>
      </c>
      <c r="L276">
        <v>1.4071904975342411</v>
      </c>
      <c r="M276">
        <v>0</v>
      </c>
      <c r="N276">
        <v>0</v>
      </c>
      <c r="O276">
        <v>0.30715586250992588</v>
      </c>
      <c r="P276">
        <v>1.215817872652784</v>
      </c>
      <c r="Q276">
        <v>2.2265217409637161</v>
      </c>
      <c r="R276">
        <v>0.28323914879232481</v>
      </c>
      <c r="S276">
        <v>0.15035668437872221</v>
      </c>
      <c r="T276">
        <v>0.41547906547487462</v>
      </c>
      <c r="U276">
        <v>0</v>
      </c>
      <c r="V276">
        <v>1.1948505423262961</v>
      </c>
      <c r="W276" t="s">
        <v>490</v>
      </c>
      <c r="X276" t="s">
        <v>491</v>
      </c>
      <c r="Y276" t="s">
        <v>492</v>
      </c>
      <c r="Z276" t="s">
        <v>493</v>
      </c>
      <c r="AA276" t="s">
        <v>494</v>
      </c>
      <c r="AB276" t="s">
        <v>495</v>
      </c>
      <c r="AC276" t="s">
        <v>496</v>
      </c>
      <c r="AD276" t="s">
        <v>206</v>
      </c>
      <c r="AE276" t="s">
        <v>206</v>
      </c>
      <c r="AF276" t="s">
        <v>206</v>
      </c>
      <c r="AG276" t="s">
        <v>206</v>
      </c>
      <c r="AH276" t="s">
        <v>206</v>
      </c>
      <c r="AI276" t="s">
        <v>206</v>
      </c>
      <c r="AJ276" t="s">
        <v>206</v>
      </c>
      <c r="AK276" t="s">
        <v>206</v>
      </c>
      <c r="AL276" t="s">
        <v>206</v>
      </c>
      <c r="AM276" t="s">
        <v>206</v>
      </c>
      <c r="AN276">
        <v>0.1637134249452652</v>
      </c>
      <c r="AO276">
        <v>0.40139683111029262</v>
      </c>
      <c r="AP276">
        <v>0.35000735869502331</v>
      </c>
      <c r="AQ276">
        <v>0.86247868168363628</v>
      </c>
      <c r="AR276">
        <v>0</v>
      </c>
      <c r="AS276">
        <v>0</v>
      </c>
      <c r="AT276">
        <v>1.6237170238691481</v>
      </c>
      <c r="AU276"/>
      <c r="AV276"/>
      <c r="AW276"/>
      <c r="AX276"/>
      <c r="AY276"/>
      <c r="AZ276"/>
      <c r="BA276"/>
      <c r="BB276"/>
      <c r="BC276"/>
      <c r="BD276"/>
      <c r="BE276">
        <v>16.619304834026519</v>
      </c>
      <c r="BF276">
        <v>18.19742660419795</v>
      </c>
      <c r="BG276">
        <v>14.91739277201399</v>
      </c>
      <c r="BH276">
        <v>63.175669153720527</v>
      </c>
      <c r="BI276">
        <v>127.9041070395777</v>
      </c>
      <c r="BJ276">
        <v>0</v>
      </c>
      <c r="BK276">
        <v>0</v>
      </c>
      <c r="BL276">
        <v>9.8871841872033173</v>
      </c>
      <c r="BM276">
        <v>39.278174222624493</v>
      </c>
      <c r="BN276">
        <v>71.944221617716948</v>
      </c>
      <c r="BO276">
        <v>16.619304834026519</v>
      </c>
      <c r="BP276">
        <v>8.7887556417087431</v>
      </c>
      <c r="BQ276">
        <v>24.326063734503201</v>
      </c>
      <c r="BR276">
        <v>0</v>
      </c>
      <c r="BS276">
        <v>69.970196165753421</v>
      </c>
      <c r="BT276">
        <v>12.635999801743489</v>
      </c>
      <c r="BU276">
        <v>29.0585298687921</v>
      </c>
      <c r="BV276">
        <v>38.184302512951867</v>
      </c>
      <c r="BW276">
        <v>60.611181487822392</v>
      </c>
      <c r="BX276">
        <v>0</v>
      </c>
      <c r="BY276">
        <v>0</v>
      </c>
      <c r="BZ276">
        <v>100.3238867322268</v>
      </c>
      <c r="CA276"/>
      <c r="CB276"/>
      <c r="CC276"/>
      <c r="CD276"/>
      <c r="CE276"/>
      <c r="CF276"/>
      <c r="CG276"/>
      <c r="CH276"/>
      <c r="CI276"/>
      <c r="CJ276"/>
    </row>
    <row r="277">
      <c r="A277" t="s">
        <v>684</v>
      </c>
      <c r="B277">
        <v>2019</v>
      </c>
      <c r="C277" t="s">
        <v>690</v>
      </c>
      <c r="D277">
        <v>159</v>
      </c>
      <c r="E277" t="s">
        <v>293</v>
      </c>
      <c r="F277" t="s">
        <v>521</v>
      </c>
      <c r="G277" t="s">
        <v>206</v>
      </c>
      <c r="H277">
        <v>1.870947828844884</v>
      </c>
      <c r="I277">
        <v>3.692928412767531</v>
      </c>
      <c r="J277">
        <v>6.7427924327388506</v>
      </c>
      <c r="K277">
        <v>12.970426411489999</v>
      </c>
      <c r="L277">
        <v>42.361792619161371</v>
      </c>
      <c r="M277">
        <v>8.654900216682071</v>
      </c>
      <c r="N277">
        <v>16.785780749364719</v>
      </c>
      <c r="O277">
        <v>20.940251979885961</v>
      </c>
      <c r="P277">
        <v>42.662734239186022</v>
      </c>
      <c r="Q277">
        <v>57.628715695766907</v>
      </c>
      <c r="R277">
        <v>1.872073409114638</v>
      </c>
      <c r="S277">
        <v>1.9078711143846609</v>
      </c>
      <c r="T277">
        <v>3.8581727266975538</v>
      </c>
      <c r="U277">
        <v>5.6353172818904431</v>
      </c>
      <c r="V277">
        <v>10.793849826921591</v>
      </c>
      <c r="W277" t="s">
        <v>490</v>
      </c>
      <c r="X277" t="s">
        <v>491</v>
      </c>
      <c r="Y277" t="s">
        <v>492</v>
      </c>
      <c r="Z277" t="s">
        <v>493</v>
      </c>
      <c r="AA277" t="s">
        <v>494</v>
      </c>
      <c r="AB277" t="s">
        <v>495</v>
      </c>
      <c r="AC277" t="s">
        <v>496</v>
      </c>
      <c r="AD277" t="s">
        <v>206</v>
      </c>
      <c r="AE277" t="s">
        <v>206</v>
      </c>
      <c r="AF277" t="s">
        <v>206</v>
      </c>
      <c r="AG277" t="s">
        <v>206</v>
      </c>
      <c r="AH277" t="s">
        <v>206</v>
      </c>
      <c r="AI277" t="s">
        <v>206</v>
      </c>
      <c r="AJ277" t="s">
        <v>206</v>
      </c>
      <c r="AK277" t="s">
        <v>206</v>
      </c>
      <c r="AL277" t="s">
        <v>206</v>
      </c>
      <c r="AM277" t="s">
        <v>206</v>
      </c>
      <c r="AN277">
        <v>14.884208276778759</v>
      </c>
      <c r="AO277">
        <v>11.238162095705251</v>
      </c>
      <c r="AP277">
        <v>3.857282485209232</v>
      </c>
      <c r="AQ277">
        <v>10.616465959947529</v>
      </c>
      <c r="AR277">
        <v>13.252262655184239</v>
      </c>
      <c r="AS277">
        <v>5.202509102987106</v>
      </c>
      <c r="AT277">
        <v>41.726065440192563</v>
      </c>
      <c r="AU277"/>
      <c r="AV277"/>
      <c r="AW277"/>
      <c r="AX277"/>
      <c r="AY277"/>
      <c r="AZ277"/>
      <c r="BA277"/>
      <c r="BB277"/>
      <c r="BC277"/>
      <c r="BD277"/>
      <c r="BE277">
        <v>170.02276139198</v>
      </c>
      <c r="BF277">
        <v>335.4994127500342</v>
      </c>
      <c r="BG277">
        <v>612.82097200647524</v>
      </c>
      <c r="BH277">
        <v>1178.7045917301009</v>
      </c>
      <c r="BI277">
        <v>3850.4006863631939</v>
      </c>
      <c r="BJ277">
        <v>280.60337568292692</v>
      </c>
      <c r="BK277">
        <v>543.05779715718268</v>
      </c>
      <c r="BL277">
        <v>674.05559691992141</v>
      </c>
      <c r="BM277">
        <v>1378.26095992819</v>
      </c>
      <c r="BN277">
        <v>1862.121091063814</v>
      </c>
      <c r="BO277">
        <v>109.84554497642419</v>
      </c>
      <c r="BP277">
        <v>111.52023662590319</v>
      </c>
      <c r="BQ277">
        <v>225.8938258203105</v>
      </c>
      <c r="BR277">
        <v>330.00442300207192</v>
      </c>
      <c r="BS277">
        <v>632.08557306503701</v>
      </c>
      <c r="BT277">
        <v>1148.8175322052271</v>
      </c>
      <c r="BU277">
        <v>813.57012217828776</v>
      </c>
      <c r="BV277">
        <v>420.81298473921009</v>
      </c>
      <c r="BW277">
        <v>746.07820311748947</v>
      </c>
      <c r="BX277">
        <v>179.36355028887829</v>
      </c>
      <c r="BY277">
        <v>260.69605228519589</v>
      </c>
      <c r="BZ277">
        <v>2578.1099794274951</v>
      </c>
      <c r="CA277"/>
      <c r="CB277"/>
      <c r="CC277"/>
      <c r="CD277"/>
      <c r="CE277"/>
      <c r="CF277"/>
      <c r="CG277"/>
      <c r="CH277"/>
      <c r="CI277"/>
      <c r="CJ277"/>
    </row>
    <row r="278">
      <c r="A278" t="s">
        <v>684</v>
      </c>
      <c r="B278">
        <v>2019</v>
      </c>
      <c r="C278" t="s">
        <v>690</v>
      </c>
      <c r="D278">
        <v>160</v>
      </c>
      <c r="E278" t="s">
        <v>293</v>
      </c>
      <c r="F278" t="s">
        <v>522</v>
      </c>
      <c r="G278" t="s">
        <v>206</v>
      </c>
      <c r="H278">
        <v>34.09713399795622</v>
      </c>
      <c r="I278">
        <v>44.640311567608563</v>
      </c>
      <c r="J278">
        <v>52.175876841961802</v>
      </c>
      <c r="K278">
        <v>58.206425542854063</v>
      </c>
      <c r="L278">
        <v>44.208049223952052</v>
      </c>
      <c r="M278">
        <v>58.568128815932631</v>
      </c>
      <c r="N278">
        <v>57.836589554049247</v>
      </c>
      <c r="O278">
        <v>61.786295739915118</v>
      </c>
      <c r="P278">
        <v>47.2702789613937</v>
      </c>
      <c r="Q278">
        <v>29.65042097909825</v>
      </c>
      <c r="R278">
        <v>29.242966844432448</v>
      </c>
      <c r="S278">
        <v>37.362515294136927</v>
      </c>
      <c r="T278">
        <v>47.134281704055809</v>
      </c>
      <c r="U278">
        <v>51.796050395133527</v>
      </c>
      <c r="V278">
        <v>55.792914553820182</v>
      </c>
      <c r="W278" t="s">
        <v>490</v>
      </c>
      <c r="X278" t="s">
        <v>491</v>
      </c>
      <c r="Y278" t="s">
        <v>492</v>
      </c>
      <c r="Z278" t="s">
        <v>493</v>
      </c>
      <c r="AA278" t="s">
        <v>494</v>
      </c>
      <c r="AB278" t="s">
        <v>495</v>
      </c>
      <c r="AC278" t="s">
        <v>496</v>
      </c>
      <c r="AD278" t="s">
        <v>206</v>
      </c>
      <c r="AE278" t="s">
        <v>206</v>
      </c>
      <c r="AF278" t="s">
        <v>206</v>
      </c>
      <c r="AG278" t="s">
        <v>206</v>
      </c>
      <c r="AH278" t="s">
        <v>206</v>
      </c>
      <c r="AI278" t="s">
        <v>206</v>
      </c>
      <c r="AJ278" t="s">
        <v>206</v>
      </c>
      <c r="AK278" t="s">
        <v>206</v>
      </c>
      <c r="AL278" t="s">
        <v>206</v>
      </c>
      <c r="AM278" t="s">
        <v>206</v>
      </c>
      <c r="AN278">
        <v>56.135776185011963</v>
      </c>
      <c r="AO278">
        <v>55.011481820995172</v>
      </c>
      <c r="AP278">
        <v>37.066575715048288</v>
      </c>
      <c r="AQ278">
        <v>41.690029713571249</v>
      </c>
      <c r="AR278">
        <v>46.282255764724241</v>
      </c>
      <c r="AS278">
        <v>51.734070984551082</v>
      </c>
      <c r="AT278">
        <v>43.639223000500841</v>
      </c>
      <c r="AU278"/>
      <c r="AV278"/>
      <c r="AW278"/>
      <c r="AX278"/>
      <c r="AY278"/>
      <c r="AZ278"/>
      <c r="BA278"/>
      <c r="BB278"/>
      <c r="BC278"/>
      <c r="BD278"/>
      <c r="BE278">
        <v>3098.5839308325899</v>
      </c>
      <c r="BF278">
        <v>4055.534427402401</v>
      </c>
      <c r="BG278">
        <v>4742.0222230678228</v>
      </c>
      <c r="BH278">
        <v>5289.5856218559629</v>
      </c>
      <c r="BI278">
        <v>4018.212935533053</v>
      </c>
      <c r="BJ278">
        <v>1898.8566293931781</v>
      </c>
      <c r="BK278">
        <v>1871.143879887434</v>
      </c>
      <c r="BL278">
        <v>1988.8680659833251</v>
      </c>
      <c r="BM278">
        <v>1527.1121558252671</v>
      </c>
      <c r="BN278">
        <v>958.07573702627997</v>
      </c>
      <c r="BO278">
        <v>1715.8566614507599</v>
      </c>
      <c r="BP278">
        <v>2183.9402646886551</v>
      </c>
      <c r="BQ278">
        <v>2759.685471763506</v>
      </c>
      <c r="BR278">
        <v>3033.1789443980028</v>
      </c>
      <c r="BS278">
        <v>3267.221328275411</v>
      </c>
      <c r="BT278">
        <v>4332.7641394203392</v>
      </c>
      <c r="BU278">
        <v>3982.474857113818</v>
      </c>
      <c r="BV278">
        <v>4043.8045231383412</v>
      </c>
      <c r="BW278">
        <v>2929.7906265570209</v>
      </c>
      <c r="BX278">
        <v>626.40998939840551</v>
      </c>
      <c r="BY278">
        <v>2592.3776022940278</v>
      </c>
      <c r="BZ278">
        <v>2696.3174007698608</v>
      </c>
      <c r="CA278"/>
      <c r="CB278"/>
      <c r="CC278"/>
      <c r="CD278"/>
      <c r="CE278"/>
      <c r="CF278"/>
      <c r="CG278"/>
      <c r="CH278"/>
      <c r="CI278"/>
      <c r="CJ278"/>
    </row>
    <row r="279">
      <c r="A279" t="s">
        <v>684</v>
      </c>
      <c r="B279">
        <v>2019</v>
      </c>
      <c r="C279" t="s">
        <v>690</v>
      </c>
      <c r="D279">
        <v>161</v>
      </c>
      <c r="E279" t="s">
        <v>293</v>
      </c>
      <c r="F279" t="s">
        <v>523</v>
      </c>
      <c r="G279" t="s">
        <v>206</v>
      </c>
      <c r="H279">
        <v>4.5187909843784571</v>
      </c>
      <c r="I279">
        <v>6.9835042521447104</v>
      </c>
      <c r="J279">
        <v>8.2466446200203247</v>
      </c>
      <c r="K279">
        <v>10.58288878504951</v>
      </c>
      <c r="L279">
        <v>3.931136566389057</v>
      </c>
      <c r="M279">
        <v>7.9120615929093354</v>
      </c>
      <c r="N279">
        <v>14.74733341813754</v>
      </c>
      <c r="O279">
        <v>7.8475780224108158</v>
      </c>
      <c r="P279">
        <v>3.3394071857005669</v>
      </c>
      <c r="Q279">
        <v>2.520605347473345</v>
      </c>
      <c r="R279">
        <v>3.8377445761372591</v>
      </c>
      <c r="S279">
        <v>5.2319522817528226</v>
      </c>
      <c r="T279">
        <v>7.6473461781593626</v>
      </c>
      <c r="U279">
        <v>8.7776539114620604</v>
      </c>
      <c r="V279">
        <v>7.6041594910387342</v>
      </c>
      <c r="W279" t="s">
        <v>490</v>
      </c>
      <c r="X279" t="s">
        <v>491</v>
      </c>
      <c r="Y279" t="s">
        <v>492</v>
      </c>
      <c r="Z279" t="s">
        <v>493</v>
      </c>
      <c r="AA279" t="s">
        <v>494</v>
      </c>
      <c r="AB279" t="s">
        <v>495</v>
      </c>
      <c r="AC279" t="s">
        <v>496</v>
      </c>
      <c r="AD279" t="s">
        <v>206</v>
      </c>
      <c r="AE279" t="s">
        <v>206</v>
      </c>
      <c r="AF279" t="s">
        <v>206</v>
      </c>
      <c r="AG279" t="s">
        <v>206</v>
      </c>
      <c r="AH279" t="s">
        <v>206</v>
      </c>
      <c r="AI279" t="s">
        <v>206</v>
      </c>
      <c r="AJ279" t="s">
        <v>206</v>
      </c>
      <c r="AK279" t="s">
        <v>206</v>
      </c>
      <c r="AL279" t="s">
        <v>206</v>
      </c>
      <c r="AM279" t="s">
        <v>206</v>
      </c>
      <c r="AN279">
        <v>5.1492475709398846</v>
      </c>
      <c r="AO279">
        <v>12.760500010695701</v>
      </c>
      <c r="AP279">
        <v>5.1419672965082537</v>
      </c>
      <c r="AQ279">
        <v>7.9180880430999121</v>
      </c>
      <c r="AR279">
        <v>13.947683640576111</v>
      </c>
      <c r="AS279">
        <v>4.891860650968904</v>
      </c>
      <c r="AT279">
        <v>3.9021910578525958</v>
      </c>
      <c r="AU279"/>
      <c r="AV279"/>
      <c r="AW279"/>
      <c r="AX279"/>
      <c r="AY279"/>
      <c r="AZ279"/>
      <c r="BA279"/>
      <c r="BB279"/>
      <c r="BC279"/>
      <c r="BD279"/>
      <c r="BE279">
        <v>410.64604232794278</v>
      </c>
      <c r="BF279">
        <v>634.44543561462365</v>
      </c>
      <c r="BG279">
        <v>749.49908695025022</v>
      </c>
      <c r="BH279">
        <v>961.73396378522477</v>
      </c>
      <c r="BI279">
        <v>357.31374895984112</v>
      </c>
      <c r="BJ279">
        <v>256.51955955567428</v>
      </c>
      <c r="BK279">
        <v>477.10943682493729</v>
      </c>
      <c r="BL279">
        <v>252.6093713367334</v>
      </c>
      <c r="BM279">
        <v>107.882784247974</v>
      </c>
      <c r="BN279">
        <v>81.446763529438186</v>
      </c>
      <c r="BO279">
        <v>225.18302027775809</v>
      </c>
      <c r="BP279">
        <v>305.82178852510827</v>
      </c>
      <c r="BQ279">
        <v>447.74778319357699</v>
      </c>
      <c r="BR279">
        <v>514.01979151601404</v>
      </c>
      <c r="BS279">
        <v>445.29797863066699</v>
      </c>
      <c r="BT279">
        <v>397.43772575326813</v>
      </c>
      <c r="BU279">
        <v>923.77752379324863</v>
      </c>
      <c r="BV279">
        <v>560.96659079861843</v>
      </c>
      <c r="BW279">
        <v>556.44815530979713</v>
      </c>
      <c r="BX279">
        <v>188.77576766871431</v>
      </c>
      <c r="BY279">
        <v>245.1295586017628</v>
      </c>
      <c r="BZ279">
        <v>241.10295571247329</v>
      </c>
      <c r="CA279"/>
      <c r="CB279"/>
      <c r="CC279"/>
      <c r="CD279"/>
      <c r="CE279"/>
      <c r="CF279"/>
      <c r="CG279"/>
      <c r="CH279"/>
      <c r="CI279"/>
      <c r="CJ279"/>
    </row>
    <row r="280">
      <c r="A280" t="s">
        <v>684</v>
      </c>
      <c r="B280">
        <v>2019</v>
      </c>
      <c r="C280" t="s">
        <v>690</v>
      </c>
      <c r="D280">
        <v>162</v>
      </c>
      <c r="E280" t="s">
        <v>293</v>
      </c>
      <c r="F280" t="s">
        <v>524</v>
      </c>
      <c r="G280" t="s">
        <v>206</v>
      </c>
      <c r="H280">
        <v>3.7403635064569061</v>
      </c>
      <c r="I280">
        <v>4.3093829307962261</v>
      </c>
      <c r="J280">
        <v>4.2183143216817873</v>
      </c>
      <c r="K280">
        <v>4.761199085016151</v>
      </c>
      <c r="L280">
        <v>2.609538168520146</v>
      </c>
      <c r="M280">
        <v>4.2150580367569246</v>
      </c>
      <c r="N280">
        <v>3.6830880505927319</v>
      </c>
      <c r="O280">
        <v>5.3590464798038466</v>
      </c>
      <c r="P280">
        <v>1.3457240040335381</v>
      </c>
      <c r="Q280">
        <v>0.96477606232636992</v>
      </c>
      <c r="R280">
        <v>3.7947442166252658</v>
      </c>
      <c r="S280">
        <v>4.0531714010522117</v>
      </c>
      <c r="T280">
        <v>4.2549003009822544</v>
      </c>
      <c r="U280">
        <v>4.4608695179162199</v>
      </c>
      <c r="V280">
        <v>5.3238776082705979</v>
      </c>
      <c r="W280" t="s">
        <v>490</v>
      </c>
      <c r="X280" t="s">
        <v>491</v>
      </c>
      <c r="Y280" t="s">
        <v>492</v>
      </c>
      <c r="Z280" t="s">
        <v>493</v>
      </c>
      <c r="AA280" t="s">
        <v>494</v>
      </c>
      <c r="AB280" t="s">
        <v>495</v>
      </c>
      <c r="AC280" t="s">
        <v>496</v>
      </c>
      <c r="AD280" t="s">
        <v>206</v>
      </c>
      <c r="AE280" t="s">
        <v>206</v>
      </c>
      <c r="AF280" t="s">
        <v>206</v>
      </c>
      <c r="AG280" t="s">
        <v>206</v>
      </c>
      <c r="AH280" t="s">
        <v>206</v>
      </c>
      <c r="AI280" t="s">
        <v>206</v>
      </c>
      <c r="AJ280" t="s">
        <v>206</v>
      </c>
      <c r="AK280" t="s">
        <v>206</v>
      </c>
      <c r="AL280" t="s">
        <v>206</v>
      </c>
      <c r="AM280" t="s">
        <v>206</v>
      </c>
      <c r="AN280">
        <v>5.864114179980648</v>
      </c>
      <c r="AO280">
        <v>3.700951835442932</v>
      </c>
      <c r="AP280">
        <v>3.8026359639825391</v>
      </c>
      <c r="AQ280">
        <v>3.2968291242541632</v>
      </c>
      <c r="AR280">
        <v>3.5120875322004972</v>
      </c>
      <c r="AS280">
        <v>5.3763514620893194</v>
      </c>
      <c r="AT280">
        <v>1.628903125490575</v>
      </c>
      <c r="AU280"/>
      <c r="AV280"/>
      <c r="AW280"/>
      <c r="AX280"/>
      <c r="AY280"/>
      <c r="AZ280"/>
      <c r="BA280"/>
      <c r="BB280"/>
      <c r="BC280"/>
      <c r="BD280"/>
      <c r="BE280">
        <v>339.90628823157698</v>
      </c>
      <c r="BF280">
        <v>391.50378263456668</v>
      </c>
      <c r="BG280">
        <v>383.38292460114178</v>
      </c>
      <c r="BH280">
        <v>432.68024084992288</v>
      </c>
      <c r="BI280">
        <v>237.18938538535909</v>
      </c>
      <c r="BJ280">
        <v>136.6577874039159</v>
      </c>
      <c r="BK280">
        <v>119.1561901918997</v>
      </c>
      <c r="BL280">
        <v>172.50486180087779</v>
      </c>
      <c r="BM280">
        <v>43.474917645903282</v>
      </c>
      <c r="BN280">
        <v>31.174212927035502</v>
      </c>
      <c r="BO280">
        <v>222.65993656652111</v>
      </c>
      <c r="BP280">
        <v>236.91885176241129</v>
      </c>
      <c r="BQ280">
        <v>249.1220003764798</v>
      </c>
      <c r="BR280">
        <v>261.22871130578727</v>
      </c>
      <c r="BS280">
        <v>311.76515172173572</v>
      </c>
      <c r="BT280">
        <v>452.61374038451879</v>
      </c>
      <c r="BU280">
        <v>267.9249339256225</v>
      </c>
      <c r="BV280">
        <v>414.85128351789763</v>
      </c>
      <c r="BW280">
        <v>231.68654788595089</v>
      </c>
      <c r="BX280">
        <v>47.534561085261608</v>
      </c>
      <c r="BY280">
        <v>269.40723680035057</v>
      </c>
      <c r="BZ280">
        <v>100.6443181029654</v>
      </c>
      <c r="CA280"/>
      <c r="CB280"/>
      <c r="CC280"/>
      <c r="CD280"/>
      <c r="CE280"/>
      <c r="CF280"/>
      <c r="CG280"/>
      <c r="CH280"/>
      <c r="CI280"/>
      <c r="CJ280"/>
    </row>
    <row r="281">
      <c r="A281" t="s">
        <v>684</v>
      </c>
      <c r="B281">
        <v>2019</v>
      </c>
      <c r="C281" t="s">
        <v>690</v>
      </c>
      <c r="D281">
        <v>163</v>
      </c>
      <c r="E281" t="s">
        <v>293</v>
      </c>
      <c r="F281" t="s">
        <v>525</v>
      </c>
      <c r="G281" t="s">
        <v>206</v>
      </c>
      <c r="H281">
        <v>55.151298465357947</v>
      </c>
      <c r="I281">
        <v>39.640953587602773</v>
      </c>
      <c r="J281">
        <v>27.96051103836465</v>
      </c>
      <c r="K281">
        <v>11.865370155141781</v>
      </c>
      <c r="L281">
        <v>2.0906681295375011</v>
      </c>
      <c r="M281">
        <v>19.47331186255683</v>
      </c>
      <c r="N281">
        <v>6.1928946849532638</v>
      </c>
      <c r="O281">
        <v>1.754206041912485</v>
      </c>
      <c r="P281">
        <v>2.0565695791272498</v>
      </c>
      <c r="Q281">
        <v>0.83559148390195837</v>
      </c>
      <c r="R281">
        <v>60.603264323141637</v>
      </c>
      <c r="S281">
        <v>50.592949873801253</v>
      </c>
      <c r="T281">
        <v>36.275941743783108</v>
      </c>
      <c r="U281">
        <v>28.94433794062423</v>
      </c>
      <c r="V281">
        <v>18.93737040554695</v>
      </c>
      <c r="W281" t="s">
        <v>490</v>
      </c>
      <c r="X281" t="s">
        <v>491</v>
      </c>
      <c r="Y281" t="s">
        <v>492</v>
      </c>
      <c r="Z281" t="s">
        <v>493</v>
      </c>
      <c r="AA281" t="s">
        <v>494</v>
      </c>
      <c r="AB281" t="s">
        <v>495</v>
      </c>
      <c r="AC281" t="s">
        <v>496</v>
      </c>
      <c r="AD281" t="s">
        <v>206</v>
      </c>
      <c r="AE281" t="s">
        <v>206</v>
      </c>
      <c r="AF281" t="s">
        <v>206</v>
      </c>
      <c r="AG281" t="s">
        <v>206</v>
      </c>
      <c r="AH281" t="s">
        <v>206</v>
      </c>
      <c r="AI281" t="s">
        <v>206</v>
      </c>
      <c r="AJ281" t="s">
        <v>206</v>
      </c>
      <c r="AK281" t="s">
        <v>206</v>
      </c>
      <c r="AL281" t="s">
        <v>206</v>
      </c>
      <c r="AM281" t="s">
        <v>206</v>
      </c>
      <c r="AN281">
        <v>17.069231160381001</v>
      </c>
      <c r="AO281">
        <v>16.510459525963348</v>
      </c>
      <c r="AP281">
        <v>49.413025110789903</v>
      </c>
      <c r="AQ281">
        <v>35.601041925285543</v>
      </c>
      <c r="AR281">
        <v>22.973111746980869</v>
      </c>
      <c r="AS281">
        <v>30.66557486311747</v>
      </c>
      <c r="AT281">
        <v>2.748493694447971</v>
      </c>
      <c r="AU281"/>
      <c r="AV281"/>
      <c r="AW281"/>
      <c r="AX281"/>
      <c r="AY281"/>
      <c r="AZ281"/>
      <c r="BA281"/>
      <c r="BB281"/>
      <c r="BC281"/>
      <c r="BD281"/>
      <c r="BE281">
        <v>5011.885374282585</v>
      </c>
      <c r="BF281">
        <v>3601.3469970096849</v>
      </c>
      <c r="BG281">
        <v>2541.200507542309</v>
      </c>
      <c r="BH281">
        <v>1078.281148263057</v>
      </c>
      <c r="BI281">
        <v>190.0276051417064</v>
      </c>
      <c r="BJ281">
        <v>631.35066928069193</v>
      </c>
      <c r="BK281">
        <v>200.3540851541519</v>
      </c>
      <c r="BL281">
        <v>56.466961421363592</v>
      </c>
      <c r="BM281">
        <v>66.43947259441093</v>
      </c>
      <c r="BN281">
        <v>26.999951446105879</v>
      </c>
      <c r="BO281">
        <v>3555.9495501162442</v>
      </c>
      <c r="BP281">
        <v>2957.295017985798</v>
      </c>
      <c r="BQ281">
        <v>2123.9358230475218</v>
      </c>
      <c r="BR281">
        <v>1694.9816777784711</v>
      </c>
      <c r="BS281">
        <v>1108.9684234145841</v>
      </c>
      <c r="BT281">
        <v>1317.4655751695341</v>
      </c>
      <c r="BU281">
        <v>1195.2502962108881</v>
      </c>
      <c r="BV281">
        <v>5390.7492286599072</v>
      </c>
      <c r="BW281">
        <v>2501.8835353434979</v>
      </c>
      <c r="BX281">
        <v>310.93097015472171</v>
      </c>
      <c r="BY281">
        <v>1536.6420605166741</v>
      </c>
      <c r="BZ281">
        <v>169.81996618411961</v>
      </c>
      <c r="CA281"/>
      <c r="CB281"/>
      <c r="CC281"/>
      <c r="CD281"/>
      <c r="CE281"/>
      <c r="CF281"/>
      <c r="CG281"/>
      <c r="CH281"/>
      <c r="CI281"/>
      <c r="CJ281"/>
    </row>
    <row r="282">
      <c r="A282" t="s">
        <v>684</v>
      </c>
      <c r="B282">
        <v>2019</v>
      </c>
      <c r="C282" t="s">
        <v>690</v>
      </c>
      <c r="D282">
        <v>164</v>
      </c>
      <c r="E282" t="s">
        <v>293</v>
      </c>
      <c r="F282" t="s">
        <v>514</v>
      </c>
      <c r="G282" t="s">
        <v>206</v>
      </c>
      <c r="H282">
        <v>0.24888945887580369</v>
      </c>
      <c r="I282">
        <v>0.0084464337516765992</v>
      </c>
      <c r="J282">
        <v>0.13491685890273319</v>
      </c>
      <c r="K282">
        <v>0.18842381568016689</v>
      </c>
      <c r="L282">
        <v>0.1007744704394741</v>
      </c>
      <c r="M282">
        <v>0.0136085885478199</v>
      </c>
      <c r="N282">
        <v>0</v>
      </c>
      <c r="O282">
        <v>0.13631442657374809</v>
      </c>
      <c r="P282">
        <v>0.28353021814853169</v>
      </c>
      <c r="Q282">
        <v>0</v>
      </c>
      <c r="R282">
        <v>0.18605811619215371</v>
      </c>
      <c r="S282">
        <v>0.20017475819742819</v>
      </c>
      <c r="T282">
        <v>0.094564078609851596</v>
      </c>
      <c r="U282">
        <v>0.074622904660710004</v>
      </c>
      <c r="V282">
        <v>0.26326745915359268</v>
      </c>
      <c r="W282" t="s">
        <v>490</v>
      </c>
      <c r="X282" t="s">
        <v>491</v>
      </c>
      <c r="Y282" t="s">
        <v>492</v>
      </c>
      <c r="Z282" t="s">
        <v>493</v>
      </c>
      <c r="AA282" t="s">
        <v>494</v>
      </c>
      <c r="AB282" t="s">
        <v>495</v>
      </c>
      <c r="AC282" t="s">
        <v>496</v>
      </c>
      <c r="AD282" t="s">
        <v>206</v>
      </c>
      <c r="AE282" t="s">
        <v>206</v>
      </c>
      <c r="AF282" t="s">
        <v>206</v>
      </c>
      <c r="AG282" t="s">
        <v>206</v>
      </c>
      <c r="AH282" t="s">
        <v>206</v>
      </c>
      <c r="AI282" t="s">
        <v>206</v>
      </c>
      <c r="AJ282" t="s">
        <v>206</v>
      </c>
      <c r="AK282" t="s">
        <v>206</v>
      </c>
      <c r="AL282" t="s">
        <v>206</v>
      </c>
      <c r="AM282" t="s">
        <v>206</v>
      </c>
      <c r="AN282">
        <v>0.13891332653847491</v>
      </c>
      <c r="AO282">
        <v>0.0918522095263056</v>
      </c>
      <c r="AP282">
        <v>0.1000692179893154</v>
      </c>
      <c r="AQ282">
        <v>0</v>
      </c>
      <c r="AR282">
        <v>0.032598660334192599</v>
      </c>
      <c r="AS282">
        <v>0.39219760087823158</v>
      </c>
      <c r="AT282">
        <v>0.21926463882306299</v>
      </c>
      <c r="AU282"/>
      <c r="AV282"/>
      <c r="AW282"/>
      <c r="AX282"/>
      <c r="AY282"/>
      <c r="AZ282"/>
      <c r="BA282"/>
      <c r="BB282"/>
      <c r="BC282"/>
      <c r="BD282"/>
      <c r="BE282">
        <v>22.617879786389381</v>
      </c>
      <c r="BF282">
        <v>0.76735133931175026</v>
      </c>
      <c r="BG282">
        <v>12.26196437716083</v>
      </c>
      <c r="BH282">
        <v>17.1232625426079</v>
      </c>
      <c r="BI282">
        <v>9.1597183725536127</v>
      </c>
      <c r="BJ282">
        <v>0.44120853957831008</v>
      </c>
      <c r="BK282">
        <v>0</v>
      </c>
      <c r="BL282">
        <v>4.3878890407442457</v>
      </c>
      <c r="BM282">
        <v>9.1597183725536127</v>
      </c>
      <c r="BN282">
        <v>0</v>
      </c>
      <c r="BO282">
        <v>10.91712273189094</v>
      </c>
      <c r="BP282">
        <v>11.70075705449845</v>
      </c>
      <c r="BQ282">
        <v>5.5366731910513822</v>
      </c>
      <c r="BR282">
        <v>4.3699205144018318</v>
      </c>
      <c r="BS282">
        <v>15.41688697330472</v>
      </c>
      <c r="BT282">
        <v>10.72183766961418</v>
      </c>
      <c r="BU282">
        <v>6.6495048469909559</v>
      </c>
      <c r="BV282">
        <v>10.91712273189094</v>
      </c>
      <c r="BW282">
        <v>0</v>
      </c>
      <c r="BX282">
        <v>0.44120853957831008</v>
      </c>
      <c r="BY282">
        <v>19.652895216651249</v>
      </c>
      <c r="BZ282">
        <v>13.547607413297859</v>
      </c>
      <c r="CA282"/>
      <c r="CB282"/>
      <c r="CC282"/>
      <c r="CD282"/>
      <c r="CE282"/>
      <c r="CF282"/>
      <c r="CG282"/>
      <c r="CH282"/>
      <c r="CI282"/>
      <c r="CJ282"/>
    </row>
    <row r="283">
      <c r="A283" t="s">
        <v>684</v>
      </c>
      <c r="B283">
        <v>2019</v>
      </c>
      <c r="C283" t="s">
        <v>690</v>
      </c>
      <c r="D283">
        <v>165</v>
      </c>
      <c r="E283" t="s">
        <v>293</v>
      </c>
      <c r="F283" t="s">
        <v>526</v>
      </c>
      <c r="G283" t="s">
        <v>206</v>
      </c>
      <c r="H283">
        <v>0.0116512594154653</v>
      </c>
      <c r="I283">
        <v>0</v>
      </c>
      <c r="J283">
        <v>0</v>
      </c>
      <c r="K283">
        <v>0</v>
      </c>
      <c r="L283">
        <v>0</v>
      </c>
      <c r="M283">
        <v>0</v>
      </c>
      <c r="N283">
        <v>0</v>
      </c>
      <c r="O283">
        <v>0</v>
      </c>
      <c r="P283">
        <v>0</v>
      </c>
      <c r="Q283">
        <v>0</v>
      </c>
      <c r="R283">
        <v>0.0180450748020917</v>
      </c>
      <c r="S283">
        <v>0</v>
      </c>
      <c r="T283">
        <v>0</v>
      </c>
      <c r="U283">
        <v>0</v>
      </c>
      <c r="V283">
        <v>0</v>
      </c>
      <c r="W283" t="s">
        <v>490</v>
      </c>
      <c r="X283" t="s">
        <v>491</v>
      </c>
      <c r="Y283" t="s">
        <v>492</v>
      </c>
      <c r="Z283" t="s">
        <v>493</v>
      </c>
      <c r="AA283" t="s">
        <v>494</v>
      </c>
      <c r="AB283" t="s">
        <v>495</v>
      </c>
      <c r="AC283" t="s">
        <v>496</v>
      </c>
      <c r="AD283" t="s">
        <v>206</v>
      </c>
      <c r="AE283" t="s">
        <v>206</v>
      </c>
      <c r="AF283" t="s">
        <v>206</v>
      </c>
      <c r="AG283" t="s">
        <v>206</v>
      </c>
      <c r="AH283" t="s">
        <v>206</v>
      </c>
      <c r="AI283" t="s">
        <v>206</v>
      </c>
      <c r="AJ283" t="s">
        <v>206</v>
      </c>
      <c r="AK283" t="s">
        <v>206</v>
      </c>
      <c r="AL283" t="s">
        <v>206</v>
      </c>
      <c r="AM283" t="s">
        <v>206</v>
      </c>
      <c r="AN283">
        <v>0</v>
      </c>
      <c r="AO283">
        <v>0</v>
      </c>
      <c r="AP283">
        <v>0</v>
      </c>
      <c r="AQ283">
        <v>0.0150665521579111</v>
      </c>
      <c r="AR283">
        <v>0</v>
      </c>
      <c r="AS283">
        <v>0</v>
      </c>
      <c r="AT283">
        <v>0</v>
      </c>
      <c r="AU283"/>
      <c r="AV283"/>
      <c r="AW283"/>
      <c r="AX283"/>
      <c r="AY283"/>
      <c r="AZ283"/>
      <c r="BA283"/>
      <c r="BB283"/>
      <c r="BC283"/>
      <c r="BD283"/>
      <c r="BE283">
        <v>1.058810549909754</v>
      </c>
      <c r="BF283">
        <v>0</v>
      </c>
      <c r="BG283">
        <v>0</v>
      </c>
      <c r="BH283">
        <v>0</v>
      </c>
      <c r="BI283">
        <v>0</v>
      </c>
      <c r="BJ283">
        <v>0</v>
      </c>
      <c r="BK283">
        <v>0</v>
      </c>
      <c r="BL283">
        <v>0</v>
      </c>
      <c r="BM283">
        <v>0</v>
      </c>
      <c r="BN283">
        <v>0</v>
      </c>
      <c r="BO283">
        <v>1.058810549909754</v>
      </c>
      <c r="BP283">
        <v>0</v>
      </c>
      <c r="BQ283">
        <v>0</v>
      </c>
      <c r="BR283">
        <v>0</v>
      </c>
      <c r="BS283">
        <v>0</v>
      </c>
      <c r="BT283">
        <v>0</v>
      </c>
      <c r="BU283">
        <v>0</v>
      </c>
      <c r="BV283">
        <v>0</v>
      </c>
      <c r="BW283">
        <v>1.058810549909754</v>
      </c>
      <c r="BX283">
        <v>0</v>
      </c>
      <c r="BY283">
        <v>0</v>
      </c>
      <c r="BZ283">
        <v>0</v>
      </c>
      <c r="CA283"/>
      <c r="CB283"/>
      <c r="CC283"/>
      <c r="CD283"/>
      <c r="CE283"/>
      <c r="CF283"/>
      <c r="CG283"/>
      <c r="CH283"/>
      <c r="CI283"/>
      <c r="CJ283"/>
    </row>
    <row r="284">
      <c r="A284" t="s">
        <v>684</v>
      </c>
      <c r="B284">
        <v>2019</v>
      </c>
      <c r="C284" t="s">
        <v>690</v>
      </c>
      <c r="D284">
        <v>222</v>
      </c>
      <c r="E284" t="s">
        <v>37</v>
      </c>
      <c r="F284" t="s">
        <v>15</v>
      </c>
      <c r="G284" t="s">
        <v>713</v>
      </c>
      <c r="H284">
        <v>7.8010158000447571</v>
      </c>
      <c r="I284">
        <v>8.822594644245795</v>
      </c>
      <c r="J284">
        <v>13.88191263738255</v>
      </c>
      <c r="K284">
        <v>26.034338064666802</v>
      </c>
      <c r="L284">
        <v>42.068009852274322</v>
      </c>
      <c r="M284">
        <v>12.97329161310266</v>
      </c>
      <c r="N284">
        <v>27.337344743845499</v>
      </c>
      <c r="O284">
        <v>34.195958091603131</v>
      </c>
      <c r="P284">
        <v>38.815531371017059</v>
      </c>
      <c r="Q284">
        <v>52.576904108912203</v>
      </c>
      <c r="R284">
        <v>6.1886931432208598</v>
      </c>
      <c r="S284">
        <v>7.7252619883328739</v>
      </c>
      <c r="T284">
        <v>10.230117712337901</v>
      </c>
      <c r="U284">
        <v>14.55762214883805</v>
      </c>
      <c r="V284">
        <v>22.765841002278538</v>
      </c>
      <c r="W284" t="s">
        <v>490</v>
      </c>
      <c r="X284" t="s">
        <v>491</v>
      </c>
      <c r="Y284" t="s">
        <v>492</v>
      </c>
      <c r="Z284" t="s">
        <v>493</v>
      </c>
      <c r="AA284" t="s">
        <v>494</v>
      </c>
      <c r="AB284" t="s">
        <v>495</v>
      </c>
      <c r="AC284" t="s">
        <v>496</v>
      </c>
      <c r="AD284" t="s">
        <v>206</v>
      </c>
      <c r="AE284" t="s">
        <v>206</v>
      </c>
      <c r="AF284" t="s">
        <v>206</v>
      </c>
      <c r="AG284" t="s">
        <v>206</v>
      </c>
      <c r="AH284" t="s">
        <v>206</v>
      </c>
      <c r="AI284" t="s">
        <v>206</v>
      </c>
      <c r="AJ284" t="s">
        <v>206</v>
      </c>
      <c r="AK284" t="s">
        <v>206</v>
      </c>
      <c r="AL284" t="s">
        <v>206</v>
      </c>
      <c r="AM284" t="s">
        <v>206</v>
      </c>
      <c r="AN284">
        <v>22.124598357422869</v>
      </c>
      <c r="AO284">
        <v>24.482618923773749</v>
      </c>
      <c r="AP284">
        <v>10.02213754219493</v>
      </c>
      <c r="AQ284">
        <v>16.359046951173809</v>
      </c>
      <c r="AR284">
        <v>33.218704565165488</v>
      </c>
      <c r="AS284">
        <v>4.3908971178850296</v>
      </c>
      <c r="AT284">
        <v>41.384676885481312</v>
      </c>
      <c r="AU284"/>
      <c r="AV284"/>
      <c r="AW284"/>
      <c r="AX284"/>
      <c r="AY284"/>
      <c r="AZ284"/>
      <c r="BA284"/>
      <c r="BB284"/>
      <c r="BC284"/>
      <c r="BD284"/>
      <c r="BE284">
        <v>664.92962478454547</v>
      </c>
      <c r="BF284">
        <v>771.06902136987412</v>
      </c>
      <c r="BG284">
        <v>1222.3829431122881</v>
      </c>
      <c r="BH284">
        <v>2252.2171456896958</v>
      </c>
      <c r="BI284">
        <v>3674.04849344476</v>
      </c>
      <c r="BJ284">
        <v>404.28198836408461</v>
      </c>
      <c r="BK284">
        <v>841.98838449892082</v>
      </c>
      <c r="BL284">
        <v>1049.2303866835459</v>
      </c>
      <c r="BM284">
        <v>1196.403140137181</v>
      </c>
      <c r="BN284">
        <v>1644.076099928852</v>
      </c>
      <c r="BO284">
        <v>340.4223537376522</v>
      </c>
      <c r="BP284">
        <v>433.4715886648878</v>
      </c>
      <c r="BQ284">
        <v>571.31512032715716</v>
      </c>
      <c r="BR284">
        <v>825.15110527982768</v>
      </c>
      <c r="BS284">
        <v>1278.3070607790501</v>
      </c>
      <c r="BT284">
        <v>1614.0770549331619</v>
      </c>
      <c r="BU284">
        <v>1726.7883476042109</v>
      </c>
      <c r="BV284">
        <v>1037.6916999936909</v>
      </c>
      <c r="BW284">
        <v>1125.629494618069</v>
      </c>
      <c r="BX284">
        <v>443.29290752469637</v>
      </c>
      <c r="BY284">
        <v>204.50760569319189</v>
      </c>
      <c r="BZ284">
        <v>2432.6601180341431</v>
      </c>
      <c r="CA284"/>
      <c r="CB284"/>
      <c r="CC284"/>
      <c r="CD284"/>
      <c r="CE284"/>
      <c r="CF284"/>
      <c r="CG284"/>
      <c r="CH284"/>
      <c r="CI284"/>
      <c r="CJ284"/>
    </row>
    <row r="285">
      <c r="A285" t="s">
        <v>684</v>
      </c>
      <c r="B285">
        <v>2019</v>
      </c>
      <c r="C285" t="s">
        <v>690</v>
      </c>
      <c r="D285">
        <v>223</v>
      </c>
      <c r="E285" t="s">
        <v>37</v>
      </c>
      <c r="F285" t="s">
        <v>16</v>
      </c>
      <c r="G285" t="s">
        <v>714</v>
      </c>
      <c r="H285">
        <v>7.4423044463526393</v>
      </c>
      <c r="I285">
        <v>8.3119493579403336</v>
      </c>
      <c r="J285">
        <v>8.8524135952878495</v>
      </c>
      <c r="K285">
        <v>10.46072578866062</v>
      </c>
      <c r="L285">
        <v>9.4813245337566219</v>
      </c>
      <c r="M285">
        <v>8.462198679578643</v>
      </c>
      <c r="N285">
        <v>11.631912106037181</v>
      </c>
      <c r="O285">
        <v>9.8575690940436882</v>
      </c>
      <c r="P285">
        <v>8.9781055216685619</v>
      </c>
      <c r="Q285">
        <v>10.25282755069127</v>
      </c>
      <c r="R285">
        <v>6.6577248796652748</v>
      </c>
      <c r="S285">
        <v>9.1453344203891049</v>
      </c>
      <c r="T285">
        <v>8.3631084974252943</v>
      </c>
      <c r="U285">
        <v>8.6875715854764781</v>
      </c>
      <c r="V285">
        <v>9.1308798208211748</v>
      </c>
      <c r="W285" t="s">
        <v>490</v>
      </c>
      <c r="X285" t="s">
        <v>491</v>
      </c>
      <c r="Y285" t="s">
        <v>492</v>
      </c>
      <c r="Z285" t="s">
        <v>493</v>
      </c>
      <c r="AA285" t="s">
        <v>494</v>
      </c>
      <c r="AB285" t="s">
        <v>495</v>
      </c>
      <c r="AC285" t="s">
        <v>496</v>
      </c>
      <c r="AD285" t="s">
        <v>206</v>
      </c>
      <c r="AE285" t="s">
        <v>206</v>
      </c>
      <c r="AF285" t="s">
        <v>206</v>
      </c>
      <c r="AG285" t="s">
        <v>206</v>
      </c>
      <c r="AH285" t="s">
        <v>206</v>
      </c>
      <c r="AI285" t="s">
        <v>206</v>
      </c>
      <c r="AJ285" t="s">
        <v>206</v>
      </c>
      <c r="AK285" t="s">
        <v>206</v>
      </c>
      <c r="AL285" t="s">
        <v>206</v>
      </c>
      <c r="AM285" t="s">
        <v>206</v>
      </c>
      <c r="AN285">
        <v>7.7948342169064047</v>
      </c>
      <c r="AO285">
        <v>11.365432181657249</v>
      </c>
      <c r="AP285">
        <v>9.3114119586634576</v>
      </c>
      <c r="AQ285">
        <v>7.4908884540688314</v>
      </c>
      <c r="AR285">
        <v>17.252926309984481</v>
      </c>
      <c r="AS285">
        <v>5.6405728333344829</v>
      </c>
      <c r="AT285">
        <v>9.025784729138536</v>
      </c>
      <c r="AU285"/>
      <c r="AV285"/>
      <c r="AW285"/>
      <c r="AX285"/>
      <c r="AY285"/>
      <c r="AZ285"/>
      <c r="BA285"/>
      <c r="BB285"/>
      <c r="BC285"/>
      <c r="BD285"/>
      <c r="BE285">
        <v>634.35440074576218</v>
      </c>
      <c r="BF285">
        <v>726.44011376892308</v>
      </c>
      <c r="BG285">
        <v>779.50637400751668</v>
      </c>
      <c r="BH285">
        <v>904.95198760419657</v>
      </c>
      <c r="BI285">
        <v>828.06023487764514</v>
      </c>
      <c r="BJ285">
        <v>263.70443293333159</v>
      </c>
      <c r="BK285">
        <v>358.26211267283412</v>
      </c>
      <c r="BL285">
        <v>302.45858310497039</v>
      </c>
      <c r="BM285">
        <v>276.7302999393612</v>
      </c>
      <c r="BN285">
        <v>320.60519763327568</v>
      </c>
      <c r="BO285">
        <v>366.22245143242452</v>
      </c>
      <c r="BP285">
        <v>513.15316504019779</v>
      </c>
      <c r="BQ285">
        <v>467.04939980829272</v>
      </c>
      <c r="BR285">
        <v>492.42652561398671</v>
      </c>
      <c r="BS285">
        <v>512.700942825369</v>
      </c>
      <c r="BT285">
        <v>568.66402061917688</v>
      </c>
      <c r="BU285">
        <v>801.61750333475129</v>
      </c>
      <c r="BV285">
        <v>964.1032029391738</v>
      </c>
      <c r="BW285">
        <v>515.43130904632585</v>
      </c>
      <c r="BX285">
        <v>230.23474176300249</v>
      </c>
      <c r="BY285">
        <v>262.71169966262522</v>
      </c>
      <c r="BZ285">
        <v>530.55063363898853</v>
      </c>
      <c r="CA285"/>
      <c r="CB285"/>
      <c r="CC285"/>
      <c r="CD285"/>
      <c r="CE285"/>
      <c r="CF285"/>
      <c r="CG285"/>
      <c r="CH285"/>
      <c r="CI285"/>
      <c r="CJ285"/>
    </row>
    <row r="286">
      <c r="A286" t="s">
        <v>684</v>
      </c>
      <c r="B286">
        <v>2019</v>
      </c>
      <c r="C286" t="s">
        <v>690</v>
      </c>
      <c r="D286">
        <v>224</v>
      </c>
      <c r="E286" t="s">
        <v>37</v>
      </c>
      <c r="F286" t="s">
        <v>20</v>
      </c>
      <c r="G286" t="s">
        <v>715</v>
      </c>
      <c r="H286">
        <v>84.75667975360264</v>
      </c>
      <c r="I286">
        <v>82.865455997814024</v>
      </c>
      <c r="J286">
        <v>77.265673767329616</v>
      </c>
      <c r="K286">
        <v>63.504936146672563</v>
      </c>
      <c r="L286">
        <v>48.450665613969299</v>
      </c>
      <c r="M286">
        <v>78.564509707318678</v>
      </c>
      <c r="N286">
        <v>61.030743150117331</v>
      </c>
      <c r="O286">
        <v>55.9464728143532</v>
      </c>
      <c r="P286">
        <v>52.206363107314338</v>
      </c>
      <c r="Q286">
        <v>37.170268340396433</v>
      </c>
      <c r="R286">
        <v>87.153581977113703</v>
      </c>
      <c r="S286">
        <v>83.129403591277921</v>
      </c>
      <c r="T286">
        <v>81.40677379023667</v>
      </c>
      <c r="U286">
        <v>76.754806265685446</v>
      </c>
      <c r="V286">
        <v>68.103279176900401</v>
      </c>
      <c r="W286" t="s">
        <v>490</v>
      </c>
      <c r="X286" t="s">
        <v>491</v>
      </c>
      <c r="Y286" t="s">
        <v>492</v>
      </c>
      <c r="Z286" t="s">
        <v>493</v>
      </c>
      <c r="AA286" t="s">
        <v>494</v>
      </c>
      <c r="AB286" t="s">
        <v>495</v>
      </c>
      <c r="AC286" t="s">
        <v>496</v>
      </c>
      <c r="AD286" t="s">
        <v>206</v>
      </c>
      <c r="AE286" t="s">
        <v>206</v>
      </c>
      <c r="AF286" t="s">
        <v>206</v>
      </c>
      <c r="AG286" t="s">
        <v>206</v>
      </c>
      <c r="AH286" t="s">
        <v>206</v>
      </c>
      <c r="AI286" t="s">
        <v>206</v>
      </c>
      <c r="AJ286" t="s">
        <v>206</v>
      </c>
      <c r="AK286" t="s">
        <v>206</v>
      </c>
      <c r="AL286" t="s">
        <v>206</v>
      </c>
      <c r="AM286" t="s">
        <v>206</v>
      </c>
      <c r="AN286">
        <v>70.080567425670665</v>
      </c>
      <c r="AO286">
        <v>64.151948894568875</v>
      </c>
      <c r="AP286">
        <v>80.666450499141803</v>
      </c>
      <c r="AQ286">
        <v>76.150064594757424</v>
      </c>
      <c r="AR286">
        <v>49.528369124850158</v>
      </c>
      <c r="AS286">
        <v>89.968530048780309</v>
      </c>
      <c r="AT286">
        <v>49.589538385380102</v>
      </c>
      <c r="AU286"/>
      <c r="AV286"/>
      <c r="AW286"/>
      <c r="AX286"/>
      <c r="AY286"/>
      <c r="AZ286"/>
      <c r="BA286"/>
      <c r="BB286"/>
      <c r="BC286"/>
      <c r="BD286"/>
      <c r="BE286">
        <v>7224.344714982316</v>
      </c>
      <c r="BF286">
        <v>7242.1989945186851</v>
      </c>
      <c r="BG286">
        <v>6803.6908290953361</v>
      </c>
      <c r="BH286">
        <v>5493.7792414848482</v>
      </c>
      <c r="BI286">
        <v>4231.4836292588734</v>
      </c>
      <c r="BJ286">
        <v>2448.2773644928529</v>
      </c>
      <c r="BK286">
        <v>1879.742795477777</v>
      </c>
      <c r="BL286">
        <v>1716.5987613898251</v>
      </c>
      <c r="BM286">
        <v>1609.1459926108489</v>
      </c>
      <c r="BN286">
        <v>1162.3116811860571</v>
      </c>
      <c r="BO286">
        <v>4794.0698992025709</v>
      </c>
      <c r="BP286">
        <v>4664.4676509219753</v>
      </c>
      <c r="BQ286">
        <v>4546.2742532593957</v>
      </c>
      <c r="BR286">
        <v>4350.5946629288319</v>
      </c>
      <c r="BS286">
        <v>3824.014347869926</v>
      </c>
      <c r="BT286">
        <v>5112.6548853494014</v>
      </c>
      <c r="BU286">
        <v>4524.7135599399853</v>
      </c>
      <c r="BV286">
        <v>8352.200895117523</v>
      </c>
      <c r="BW286">
        <v>5239.7159187063544</v>
      </c>
      <c r="BX286">
        <v>660.94012520087119</v>
      </c>
      <c r="BY286">
        <v>4190.3165057245606</v>
      </c>
      <c r="BZ286">
        <v>2914.9555193013648</v>
      </c>
      <c r="CA286"/>
      <c r="CB286"/>
      <c r="CC286"/>
      <c r="CD286"/>
      <c r="CE286"/>
      <c r="CF286"/>
      <c r="CG286"/>
      <c r="CH286"/>
      <c r="CI286"/>
      <c r="CJ286"/>
    </row>
    <row r="287">
      <c r="A287" t="s">
        <v>684</v>
      </c>
      <c r="B287">
        <v>2019</v>
      </c>
      <c r="C287" t="s">
        <v>690</v>
      </c>
      <c r="D287">
        <v>225</v>
      </c>
      <c r="E287" t="s">
        <v>70</v>
      </c>
      <c r="F287" t="s">
        <v>71</v>
      </c>
      <c r="G287" t="s">
        <v>206</v>
      </c>
      <c r="H287">
        <v>10.57288553586484</v>
      </c>
      <c r="I287">
        <v>9.3122244957489073</v>
      </c>
      <c r="J287">
        <v>7.2347123498468449</v>
      </c>
      <c r="K287">
        <v>12.70916814999358</v>
      </c>
      <c r="L287">
        <v>20.181658598446191</v>
      </c>
      <c r="M287">
        <v>13.469654120192139</v>
      </c>
      <c r="N287">
        <v>11.42454905020251</v>
      </c>
      <c r="O287">
        <v>13.30091661748247</v>
      </c>
      <c r="P287">
        <v>19.686272741837531</v>
      </c>
      <c r="Q287">
        <v>26.808951036249649</v>
      </c>
      <c r="R287">
        <v>6.7602104916786114</v>
      </c>
      <c r="S287">
        <v>11.348681663239541</v>
      </c>
      <c r="T287">
        <v>7.0034980549385022</v>
      </c>
      <c r="U287">
        <v>8.906492316148487</v>
      </c>
      <c r="V287">
        <v>9.8973710212732264</v>
      </c>
      <c r="W287" t="s">
        <v>490</v>
      </c>
      <c r="X287" t="s">
        <v>491</v>
      </c>
      <c r="Y287" t="s">
        <v>492</v>
      </c>
      <c r="Z287" t="s">
        <v>493</v>
      </c>
      <c r="AA287" t="s">
        <v>494</v>
      </c>
      <c r="AB287" t="s">
        <v>495</v>
      </c>
      <c r="AC287" t="s">
        <v>496</v>
      </c>
      <c r="AD287" t="s">
        <v>206</v>
      </c>
      <c r="AE287" t="s">
        <v>206</v>
      </c>
      <c r="AF287" t="s">
        <v>206</v>
      </c>
      <c r="AG287" t="s">
        <v>206</v>
      </c>
      <c r="AH287" t="s">
        <v>206</v>
      </c>
      <c r="AI287" t="s">
        <v>206</v>
      </c>
      <c r="AJ287" t="s">
        <v>206</v>
      </c>
      <c r="AK287" t="s">
        <v>206</v>
      </c>
      <c r="AL287" t="s">
        <v>206</v>
      </c>
      <c r="AM287" t="s">
        <v>206</v>
      </c>
      <c r="AN287">
        <v>12.871362869262819</v>
      </c>
      <c r="AO287">
        <v>15.46223739228836</v>
      </c>
      <c r="AP287">
        <v>4.0789941926071496</v>
      </c>
      <c r="AQ287">
        <v>8.2811066798352471</v>
      </c>
      <c r="AR287">
        <v>11.33882217293897</v>
      </c>
      <c r="AS287">
        <v>13.338051591660101</v>
      </c>
      <c r="AT287">
        <v>23.671820258255909</v>
      </c>
      <c r="AU287"/>
      <c r="AV287"/>
      <c r="AW287"/>
      <c r="AX287"/>
      <c r="AY287"/>
      <c r="AZ287"/>
      <c r="BA287"/>
      <c r="BB287"/>
      <c r="BC287"/>
      <c r="BD287"/>
      <c r="BE287">
        <v>201.90901000943279</v>
      </c>
      <c r="BF287">
        <v>182.06469789379429</v>
      </c>
      <c r="BG287">
        <v>180.7814186154815</v>
      </c>
      <c r="BH287">
        <v>459.39174104840919</v>
      </c>
      <c r="BI287">
        <v>988.60529895859167</v>
      </c>
      <c r="BJ287">
        <v>107.42972315168009</v>
      </c>
      <c r="BK287">
        <v>162.01369530967679</v>
      </c>
      <c r="BL287">
        <v>196.02095270551831</v>
      </c>
      <c r="BM287">
        <v>335.57638289675549</v>
      </c>
      <c r="BN287">
        <v>546.6757364645913</v>
      </c>
      <c r="BO287">
        <v>75.914711462883787</v>
      </c>
      <c r="BP287">
        <v>146.49419007071469</v>
      </c>
      <c r="BQ287">
        <v>93.422475072076921</v>
      </c>
      <c r="BR287">
        <v>149.08510305666709</v>
      </c>
      <c r="BS287">
        <v>200.1191963351458</v>
      </c>
      <c r="BT287">
        <v>342.036165838947</v>
      </c>
      <c r="BU287">
        <v>456.36303440534152</v>
      </c>
      <c r="BV287">
        <v>103.8290462207415</v>
      </c>
      <c r="BW287">
        <v>163.0365018633012</v>
      </c>
      <c r="BX287">
        <v>81.601014680096256</v>
      </c>
      <c r="BY287">
        <v>114.9453824995967</v>
      </c>
      <c r="BZ287">
        <v>750.94102101768567</v>
      </c>
      <c r="CA287"/>
      <c r="CB287"/>
      <c r="CC287"/>
      <c r="CD287"/>
      <c r="CE287"/>
      <c r="CF287"/>
      <c r="CG287"/>
      <c r="CH287"/>
      <c r="CI287"/>
      <c r="CJ287"/>
    </row>
    <row r="288">
      <c r="A288" t="s">
        <v>684</v>
      </c>
      <c r="B288">
        <v>2019</v>
      </c>
      <c r="C288" t="s">
        <v>690</v>
      </c>
      <c r="D288">
        <v>226</v>
      </c>
      <c r="E288" t="s">
        <v>70</v>
      </c>
      <c r="F288" t="s">
        <v>72</v>
      </c>
      <c r="G288" t="s">
        <v>206</v>
      </c>
      <c r="H288">
        <v>89.427114464135144</v>
      </c>
      <c r="I288">
        <v>90.687775504251135</v>
      </c>
      <c r="J288">
        <v>92.765287650153169</v>
      </c>
      <c r="K288">
        <v>87.290831850006469</v>
      </c>
      <c r="L288">
        <v>79.818341401553795</v>
      </c>
      <c r="M288">
        <v>86.530345879807882</v>
      </c>
      <c r="N288">
        <v>88.575450949797457</v>
      </c>
      <c r="O288">
        <v>86.699083382517514</v>
      </c>
      <c r="P288">
        <v>80.313727258162473</v>
      </c>
      <c r="Q288">
        <v>73.191048963750376</v>
      </c>
      <c r="R288">
        <v>93.239789508321394</v>
      </c>
      <c r="S288">
        <v>88.65131833676044</v>
      </c>
      <c r="T288">
        <v>92.996501945061482</v>
      </c>
      <c r="U288">
        <v>91.093507683851527</v>
      </c>
      <c r="V288">
        <v>90.10262897872677</v>
      </c>
      <c r="W288" t="s">
        <v>490</v>
      </c>
      <c r="X288" t="s">
        <v>491</v>
      </c>
      <c r="Y288" t="s">
        <v>492</v>
      </c>
      <c r="Z288" t="s">
        <v>493</v>
      </c>
      <c r="AA288" t="s">
        <v>494</v>
      </c>
      <c r="AB288" t="s">
        <v>495</v>
      </c>
      <c r="AC288" t="s">
        <v>496</v>
      </c>
      <c r="AD288" t="s">
        <v>206</v>
      </c>
      <c r="AE288" t="s">
        <v>206</v>
      </c>
      <c r="AF288" t="s">
        <v>206</v>
      </c>
      <c r="AG288" t="s">
        <v>206</v>
      </c>
      <c r="AH288" t="s">
        <v>206</v>
      </c>
      <c r="AI288" t="s">
        <v>206</v>
      </c>
      <c r="AJ288" t="s">
        <v>206</v>
      </c>
      <c r="AK288" t="s">
        <v>206</v>
      </c>
      <c r="AL288" t="s">
        <v>206</v>
      </c>
      <c r="AM288" t="s">
        <v>206</v>
      </c>
      <c r="AN288">
        <v>87.128637130737246</v>
      </c>
      <c r="AO288">
        <v>84.537762607711642</v>
      </c>
      <c r="AP288">
        <v>95.921005807392831</v>
      </c>
      <c r="AQ288">
        <v>91.718893320164739</v>
      </c>
      <c r="AR288">
        <v>88.661177827061039</v>
      </c>
      <c r="AS288">
        <v>86.66194840833991</v>
      </c>
      <c r="AT288">
        <v>76.328179741744222</v>
      </c>
      <c r="AU288"/>
      <c r="AV288"/>
      <c r="AW288"/>
      <c r="AX288"/>
      <c r="AY288"/>
      <c r="AZ288"/>
      <c r="BA288"/>
      <c r="BB288"/>
      <c r="BC288"/>
      <c r="BD288"/>
      <c r="BE288">
        <v>1707.777889792201</v>
      </c>
      <c r="BF288">
        <v>1773.0503015019799</v>
      </c>
      <c r="BG288">
        <v>2318.0244754337632</v>
      </c>
      <c r="BH288">
        <v>3155.2566421240281</v>
      </c>
      <c r="BI288">
        <v>3909.9281597072159</v>
      </c>
      <c r="BJ288">
        <v>690.1388127072621</v>
      </c>
      <c r="BK288">
        <v>1256.105257112388</v>
      </c>
      <c r="BL288">
        <v>1277.719228838602</v>
      </c>
      <c r="BM288">
        <v>1369.044838689716</v>
      </c>
      <c r="BN288">
        <v>1492.478036189196</v>
      </c>
      <c r="BO288">
        <v>1047.0490121716091</v>
      </c>
      <c r="BP288">
        <v>1144.3534556539539</v>
      </c>
      <c r="BQ288">
        <v>1240.5177122347541</v>
      </c>
      <c r="BR288">
        <v>1524.8073538689259</v>
      </c>
      <c r="BS288">
        <v>1821.823761092774</v>
      </c>
      <c r="BT288">
        <v>2315.306100967462</v>
      </c>
      <c r="BU288">
        <v>2495.1052610752859</v>
      </c>
      <c r="BV288">
        <v>2441.6280277050628</v>
      </c>
      <c r="BW288">
        <v>1805.740234950151</v>
      </c>
      <c r="BX288">
        <v>638.05940009246945</v>
      </c>
      <c r="BY288">
        <v>746.84002678363561</v>
      </c>
      <c r="BZ288">
        <v>2421.358416985121</v>
      </c>
      <c r="CA288"/>
      <c r="CB288"/>
      <c r="CC288"/>
      <c r="CD288"/>
      <c r="CE288"/>
      <c r="CF288"/>
      <c r="CG288"/>
      <c r="CH288"/>
      <c r="CI288"/>
      <c r="CJ288"/>
    </row>
    <row r="289">
      <c r="A289" t="s">
        <v>684</v>
      </c>
      <c r="B289">
        <v>2019</v>
      </c>
      <c r="C289" t="s">
        <v>690</v>
      </c>
      <c r="D289">
        <v>227</v>
      </c>
      <c r="E289" t="s">
        <v>95</v>
      </c>
      <c r="F289" t="s">
        <v>62</v>
      </c>
      <c r="G289" t="s">
        <v>206</v>
      </c>
      <c r="H289">
        <v>35.096428813595168</v>
      </c>
      <c r="I289">
        <v>39.463485847646297</v>
      </c>
      <c r="J289">
        <v>48.918683360853251</v>
      </c>
      <c r="K289">
        <v>62.503709622554879</v>
      </c>
      <c r="L289">
        <v>75.180958793048077</v>
      </c>
      <c r="M289">
        <v>51.035692650458863</v>
      </c>
      <c r="N289">
        <v>59.851145330296177</v>
      </c>
      <c r="O289">
        <v>71.195072226653139</v>
      </c>
      <c r="P289">
        <v>70.490630355990902</v>
      </c>
      <c r="Q289">
        <v>80.792742402084897</v>
      </c>
      <c r="R289">
        <v>30.578621541243031</v>
      </c>
      <c r="S289">
        <v>33.580383409348151</v>
      </c>
      <c r="T289">
        <v>42.86884099705798</v>
      </c>
      <c r="U289">
        <v>49.295347611241837</v>
      </c>
      <c r="V289">
        <v>63.221717313190823</v>
      </c>
      <c r="W289" t="s">
        <v>490</v>
      </c>
      <c r="X289" t="s">
        <v>491</v>
      </c>
      <c r="Y289" t="s">
        <v>492</v>
      </c>
      <c r="Z289" t="s">
        <v>493</v>
      </c>
      <c r="AA289" t="s">
        <v>494</v>
      </c>
      <c r="AB289" t="s">
        <v>495</v>
      </c>
      <c r="AC289" t="s">
        <v>496</v>
      </c>
      <c r="AD289" t="s">
        <v>206</v>
      </c>
      <c r="AE289" t="s">
        <v>206</v>
      </c>
      <c r="AF289" t="s">
        <v>206</v>
      </c>
      <c r="AG289" t="s">
        <v>206</v>
      </c>
      <c r="AH289" t="s">
        <v>206</v>
      </c>
      <c r="AI289" t="s">
        <v>206</v>
      </c>
      <c r="AJ289" t="s">
        <v>206</v>
      </c>
      <c r="AK289" t="s">
        <v>206</v>
      </c>
      <c r="AL289" t="s">
        <v>206</v>
      </c>
      <c r="AM289" t="s">
        <v>206</v>
      </c>
      <c r="AN289">
        <v>61.000011856113332</v>
      </c>
      <c r="AO289">
        <v>58.530576258898492</v>
      </c>
      <c r="AP289">
        <v>40.7664191481839</v>
      </c>
      <c r="AQ289">
        <v>57.456983058458221</v>
      </c>
      <c r="AR289">
        <v>61.597511607580969</v>
      </c>
      <c r="AS289">
        <v>23.880690123381051</v>
      </c>
      <c r="AT289">
        <v>76.965715402587037</v>
      </c>
      <c r="AU289"/>
      <c r="AV289"/>
      <c r="AW289"/>
      <c r="AX289"/>
      <c r="AY289"/>
      <c r="AZ289"/>
      <c r="BA289"/>
      <c r="BB289"/>
      <c r="BC289"/>
      <c r="BD289"/>
      <c r="BE289">
        <v>664.92962478454547</v>
      </c>
      <c r="BF289">
        <v>771.06902136987412</v>
      </c>
      <c r="BG289">
        <v>1222.3829431122881</v>
      </c>
      <c r="BH289">
        <v>2252.2171456896958</v>
      </c>
      <c r="BI289">
        <v>3674.04849344476</v>
      </c>
      <c r="BJ289">
        <v>404.28198836408461</v>
      </c>
      <c r="BK289">
        <v>841.98838449892082</v>
      </c>
      <c r="BL289">
        <v>1049.2303866835459</v>
      </c>
      <c r="BM289">
        <v>1196.403140137181</v>
      </c>
      <c r="BN289">
        <v>1644.076099928852</v>
      </c>
      <c r="BO289">
        <v>340.4223537376522</v>
      </c>
      <c r="BP289">
        <v>433.4715886648878</v>
      </c>
      <c r="BQ289">
        <v>571.31512032715716</v>
      </c>
      <c r="BR289">
        <v>825.15110527982768</v>
      </c>
      <c r="BS289">
        <v>1278.3070607790501</v>
      </c>
      <c r="BT289">
        <v>1614.0770549331619</v>
      </c>
      <c r="BU289">
        <v>1726.7883476042109</v>
      </c>
      <c r="BV289">
        <v>1037.6916999936909</v>
      </c>
      <c r="BW289">
        <v>1125.629494618069</v>
      </c>
      <c r="BX289">
        <v>443.29290752469637</v>
      </c>
      <c r="BY289">
        <v>204.50760569319189</v>
      </c>
      <c r="BZ289">
        <v>2432.6601180341431</v>
      </c>
      <c r="CA289"/>
      <c r="CB289"/>
      <c r="CC289"/>
      <c r="CD289"/>
      <c r="CE289"/>
      <c r="CF289"/>
      <c r="CG289"/>
      <c r="CH289"/>
      <c r="CI289"/>
      <c r="CJ289"/>
    </row>
    <row r="290">
      <c r="A290" t="s">
        <v>684</v>
      </c>
      <c r="B290">
        <v>2019</v>
      </c>
      <c r="C290" t="s">
        <v>690</v>
      </c>
      <c r="D290">
        <v>228</v>
      </c>
      <c r="E290" t="s">
        <v>95</v>
      </c>
      <c r="F290" t="s">
        <v>92</v>
      </c>
      <c r="G290" t="s">
        <v>206</v>
      </c>
      <c r="H290">
        <v>23.675818997967131</v>
      </c>
      <c r="I290">
        <v>23.918126452832229</v>
      </c>
      <c r="J290">
        <v>19.639735553508661</v>
      </c>
      <c r="K290">
        <v>15.73711698499786</v>
      </c>
      <c r="L290">
        <v>8.2079981029211293</v>
      </c>
      <c r="M290">
        <v>15.528818554133331</v>
      </c>
      <c r="N290">
        <v>15.37828776320166</v>
      </c>
      <c r="O290">
        <v>12.047628722034499</v>
      </c>
      <c r="P290">
        <v>6.6435423852592734</v>
      </c>
      <c r="Q290">
        <v>7.7383398687849754</v>
      </c>
      <c r="R290">
        <v>23.48980573840219</v>
      </c>
      <c r="S290">
        <v>31.07444846886602</v>
      </c>
      <c r="T290">
        <v>21.777333523612651</v>
      </c>
      <c r="U290">
        <v>18.60447288696469</v>
      </c>
      <c r="V290">
        <v>15.995517888156019</v>
      </c>
      <c r="W290" t="s">
        <v>490</v>
      </c>
      <c r="X290" t="s">
        <v>491</v>
      </c>
      <c r="Y290" t="s">
        <v>492</v>
      </c>
      <c r="Z290" t="s">
        <v>493</v>
      </c>
      <c r="AA290" t="s">
        <v>494</v>
      </c>
      <c r="AB290" t="s">
        <v>495</v>
      </c>
      <c r="AC290" t="s">
        <v>496</v>
      </c>
      <c r="AD290" t="s">
        <v>206</v>
      </c>
      <c r="AE290" t="s">
        <v>206</v>
      </c>
      <c r="AF290" t="s">
        <v>206</v>
      </c>
      <c r="AG290" t="s">
        <v>206</v>
      </c>
      <c r="AH290" t="s">
        <v>206</v>
      </c>
      <c r="AI290" t="s">
        <v>206</v>
      </c>
      <c r="AJ290" t="s">
        <v>206</v>
      </c>
      <c r="AK290" t="s">
        <v>206</v>
      </c>
      <c r="AL290" t="s">
        <v>206</v>
      </c>
      <c r="AM290" t="s">
        <v>206</v>
      </c>
      <c r="AN290">
        <v>11.30654753423846</v>
      </c>
      <c r="AO290">
        <v>17.928955538888879</v>
      </c>
      <c r="AP290">
        <v>26.975615365984311</v>
      </c>
      <c r="AQ290">
        <v>14.73446262571716</v>
      </c>
      <c r="AR290">
        <v>24.277958228033139</v>
      </c>
      <c r="AS290">
        <v>21.075978954319378</v>
      </c>
      <c r="AT290">
        <v>6.8398402037092172</v>
      </c>
      <c r="AU290"/>
      <c r="AV290"/>
      <c r="AW290"/>
      <c r="AX290"/>
      <c r="AY290"/>
      <c r="AZ290"/>
      <c r="BA290"/>
      <c r="BB290"/>
      <c r="BC290"/>
      <c r="BD290"/>
      <c r="BE290">
        <v>448.55713173549123</v>
      </c>
      <c r="BF290">
        <v>467.33140676386063</v>
      </c>
      <c r="BG290">
        <v>490.75886958675937</v>
      </c>
      <c r="BH290">
        <v>567.06081785178912</v>
      </c>
      <c r="BI290">
        <v>401.11995840924789</v>
      </c>
      <c r="BJ290">
        <v>123.012372635128</v>
      </c>
      <c r="BK290">
        <v>216.3423874119807</v>
      </c>
      <c r="BL290">
        <v>177.55074539987299</v>
      </c>
      <c r="BM290">
        <v>112.7576095038159</v>
      </c>
      <c r="BN290">
        <v>157.46983272432689</v>
      </c>
      <c r="BO290">
        <v>261.50475578246181</v>
      </c>
      <c r="BP290">
        <v>401.1237864822823</v>
      </c>
      <c r="BQ290">
        <v>290.22757865791732</v>
      </c>
      <c r="BR290">
        <v>311.41886830566898</v>
      </c>
      <c r="BS290">
        <v>323.42024744369371</v>
      </c>
      <c r="BT290">
        <v>299.17435079476058</v>
      </c>
      <c r="BU290">
        <v>528.94595420219309</v>
      </c>
      <c r="BV290">
        <v>686.65270956846382</v>
      </c>
      <c r="BW290">
        <v>288.66022606826152</v>
      </c>
      <c r="BX290">
        <v>174.7188548821735</v>
      </c>
      <c r="BY290">
        <v>180.48883727057529</v>
      </c>
      <c r="BZ290">
        <v>216.18725156072099</v>
      </c>
      <c r="CA290"/>
      <c r="CB290"/>
      <c r="CC290"/>
      <c r="CD290"/>
      <c r="CE290"/>
      <c r="CF290"/>
      <c r="CG290"/>
      <c r="CH290"/>
      <c r="CI290"/>
      <c r="CJ290"/>
    </row>
    <row r="291">
      <c r="A291" t="s">
        <v>684</v>
      </c>
      <c r="B291">
        <v>2019</v>
      </c>
      <c r="C291" t="s">
        <v>690</v>
      </c>
      <c r="D291">
        <v>229</v>
      </c>
      <c r="E291" t="s">
        <v>95</v>
      </c>
      <c r="F291" t="s">
        <v>93</v>
      </c>
      <c r="G291" t="s">
        <v>206</v>
      </c>
      <c r="H291">
        <v>9.8067831279021274</v>
      </c>
      <c r="I291">
        <v>13.261241871356701</v>
      </c>
      <c r="J291">
        <v>11.55541953492234</v>
      </c>
      <c r="K291">
        <v>9.3771826569424572</v>
      </c>
      <c r="L291">
        <v>8.7363515722593217</v>
      </c>
      <c r="M291">
        <v>17.760664472819801</v>
      </c>
      <c r="N291">
        <v>10.088094156878389</v>
      </c>
      <c r="O291">
        <v>8.4755670822671352</v>
      </c>
      <c r="P291">
        <v>9.6610731969861128</v>
      </c>
      <c r="Q291">
        <v>8.0167539168832853</v>
      </c>
      <c r="R291">
        <v>9.4063234943114544</v>
      </c>
      <c r="S291">
        <v>8.6787452360439765</v>
      </c>
      <c r="T291">
        <v>13.267890636895761</v>
      </c>
      <c r="U291">
        <v>10.813577452924971</v>
      </c>
      <c r="V291">
        <v>9.361327167332961</v>
      </c>
      <c r="W291" t="s">
        <v>490</v>
      </c>
      <c r="X291" t="s">
        <v>491</v>
      </c>
      <c r="Y291" t="s">
        <v>492</v>
      </c>
      <c r="Z291" t="s">
        <v>493</v>
      </c>
      <c r="AA291" t="s">
        <v>494</v>
      </c>
      <c r="AB291" t="s">
        <v>495</v>
      </c>
      <c r="AC291" t="s">
        <v>496</v>
      </c>
      <c r="AD291" t="s">
        <v>206</v>
      </c>
      <c r="AE291" t="s">
        <v>206</v>
      </c>
      <c r="AF291" t="s">
        <v>206</v>
      </c>
      <c r="AG291" t="s">
        <v>206</v>
      </c>
      <c r="AH291" t="s">
        <v>206</v>
      </c>
      <c r="AI291" t="s">
        <v>206</v>
      </c>
      <c r="AJ291" t="s">
        <v>206</v>
      </c>
      <c r="AK291" t="s">
        <v>206</v>
      </c>
      <c r="AL291" t="s">
        <v>206</v>
      </c>
      <c r="AM291" t="s">
        <v>206</v>
      </c>
      <c r="AN291">
        <v>10.18468914117002</v>
      </c>
      <c r="AO291">
        <v>9.2423735209227704</v>
      </c>
      <c r="AP291">
        <v>10.899829983885921</v>
      </c>
      <c r="AQ291">
        <v>11.575373899774981</v>
      </c>
      <c r="AR291">
        <v>7.714178207005272</v>
      </c>
      <c r="AS291">
        <v>9.6012991359729565</v>
      </c>
      <c r="AT291">
        <v>9.9459856387924308</v>
      </c>
      <c r="AU291"/>
      <c r="AV291"/>
      <c r="AW291"/>
      <c r="AX291"/>
      <c r="AY291"/>
      <c r="AZ291"/>
      <c r="BA291"/>
      <c r="BB291"/>
      <c r="BC291"/>
      <c r="BD291"/>
      <c r="BE291">
        <v>185.79726901027121</v>
      </c>
      <c r="BF291">
        <v>259.10870700506217</v>
      </c>
      <c r="BG291">
        <v>288.74750442075708</v>
      </c>
      <c r="BH291">
        <v>337.89116975240722</v>
      </c>
      <c r="BI291">
        <v>426.9402764683972</v>
      </c>
      <c r="BJ291">
        <v>140.69206029820359</v>
      </c>
      <c r="BK291">
        <v>141.91972526085331</v>
      </c>
      <c r="BL291">
        <v>124.90783770509741</v>
      </c>
      <c r="BM291">
        <v>163.97269043554519</v>
      </c>
      <c r="BN291">
        <v>163.13536490894879</v>
      </c>
      <c r="BO291">
        <v>104.71769564996271</v>
      </c>
      <c r="BP291">
        <v>112.02937855791551</v>
      </c>
      <c r="BQ291">
        <v>176.8218211503752</v>
      </c>
      <c r="BR291">
        <v>181.0076573083177</v>
      </c>
      <c r="BS291">
        <v>189.2806953816754</v>
      </c>
      <c r="BT291">
        <v>269.4896698244163</v>
      </c>
      <c r="BU291">
        <v>272.67154913255752</v>
      </c>
      <c r="BV291">
        <v>277.45049337070998</v>
      </c>
      <c r="BW291">
        <v>226.7710829780647</v>
      </c>
      <c r="BX291">
        <v>55.515886880829001</v>
      </c>
      <c r="BY291">
        <v>82.222862392049734</v>
      </c>
      <c r="BZ291">
        <v>314.3633820782677</v>
      </c>
      <c r="CA291"/>
      <c r="CB291"/>
      <c r="CC291"/>
      <c r="CD291"/>
      <c r="CE291"/>
      <c r="CF291"/>
      <c r="CG291"/>
      <c r="CH291"/>
      <c r="CI291"/>
      <c r="CJ291"/>
    </row>
    <row r="292">
      <c r="A292" t="s">
        <v>684</v>
      </c>
      <c r="B292">
        <v>2019</v>
      </c>
      <c r="C292" t="s">
        <v>690</v>
      </c>
      <c r="D292">
        <v>230</v>
      </c>
      <c r="E292" t="s">
        <v>95</v>
      </c>
      <c r="F292" t="s">
        <v>94</v>
      </c>
      <c r="G292" t="s">
        <v>206</v>
      </c>
      <c r="H292">
        <v>31.420969060535601</v>
      </c>
      <c r="I292">
        <v>23.357145828164882</v>
      </c>
      <c r="J292">
        <v>19.88616155071573</v>
      </c>
      <c r="K292">
        <v>12.381990735504811</v>
      </c>
      <c r="L292">
        <v>7.8746915317714317</v>
      </c>
      <c r="M292">
        <v>15.674824322588099</v>
      </c>
      <c r="N292">
        <v>14.682472749623811</v>
      </c>
      <c r="O292">
        <v>8.2817319690451967</v>
      </c>
      <c r="P292">
        <v>13.20475406176371</v>
      </c>
      <c r="Q292">
        <v>3.452163812246841</v>
      </c>
      <c r="R292">
        <v>36.525249226043307</v>
      </c>
      <c r="S292">
        <v>26.666422885741849</v>
      </c>
      <c r="T292">
        <v>22.085934842433659</v>
      </c>
      <c r="U292">
        <v>21.286602048868541</v>
      </c>
      <c r="V292">
        <v>11.421437631320179</v>
      </c>
      <c r="W292" t="s">
        <v>490</v>
      </c>
      <c r="X292" t="s">
        <v>491</v>
      </c>
      <c r="Y292" t="s">
        <v>492</v>
      </c>
      <c r="Z292" t="s">
        <v>493</v>
      </c>
      <c r="AA292" t="s">
        <v>494</v>
      </c>
      <c r="AB292" t="s">
        <v>495</v>
      </c>
      <c r="AC292" t="s">
        <v>496</v>
      </c>
      <c r="AD292" t="s">
        <v>206</v>
      </c>
      <c r="AE292" t="s">
        <v>206</v>
      </c>
      <c r="AF292" t="s">
        <v>206</v>
      </c>
      <c r="AG292" t="s">
        <v>206</v>
      </c>
      <c r="AH292" t="s">
        <v>206</v>
      </c>
      <c r="AI292" t="s">
        <v>206</v>
      </c>
      <c r="AJ292" t="s">
        <v>206</v>
      </c>
      <c r="AK292" t="s">
        <v>206</v>
      </c>
      <c r="AL292" t="s">
        <v>206</v>
      </c>
      <c r="AM292" t="s">
        <v>206</v>
      </c>
      <c r="AN292">
        <v>17.508751468478241</v>
      </c>
      <c r="AO292">
        <v>14.29809468128988</v>
      </c>
      <c r="AP292">
        <v>21.35813550194592</v>
      </c>
      <c r="AQ292">
        <v>16.23318041604962</v>
      </c>
      <c r="AR292">
        <v>6.4103519573805352</v>
      </c>
      <c r="AS292">
        <v>45.442031786326623</v>
      </c>
      <c r="AT292">
        <v>6.2484587549114332</v>
      </c>
      <c r="AU292"/>
      <c r="AV292"/>
      <c r="AW292"/>
      <c r="AX292"/>
      <c r="AY292"/>
      <c r="AZ292"/>
      <c r="BA292"/>
      <c r="BB292"/>
      <c r="BC292"/>
      <c r="BD292"/>
      <c r="BE292">
        <v>595.29513041781661</v>
      </c>
      <c r="BF292">
        <v>456.37052046659721</v>
      </c>
      <c r="BG292">
        <v>496.91657692943932</v>
      </c>
      <c r="BH292">
        <v>446.16442769041231</v>
      </c>
      <c r="BI292">
        <v>384.83146561469971</v>
      </c>
      <c r="BJ292">
        <v>124.16896519453149</v>
      </c>
      <c r="BK292">
        <v>206.55363306217961</v>
      </c>
      <c r="BL292">
        <v>122.0512117556042</v>
      </c>
      <c r="BM292">
        <v>224.11785998294221</v>
      </c>
      <c r="BN292">
        <v>70.249131889943641</v>
      </c>
      <c r="BO292">
        <v>406.62432397790081</v>
      </c>
      <c r="BP292">
        <v>344.22289201958279</v>
      </c>
      <c r="BQ292">
        <v>294.34032338100047</v>
      </c>
      <c r="BR292">
        <v>356.31482603177921</v>
      </c>
      <c r="BS292">
        <v>230.93495382350059</v>
      </c>
      <c r="BT292">
        <v>463.28636906593988</v>
      </c>
      <c r="BU292">
        <v>421.82710075128449</v>
      </c>
      <c r="BV292">
        <v>543.66217099294113</v>
      </c>
      <c r="BW292">
        <v>318.02133866254161</v>
      </c>
      <c r="BX292">
        <v>46.132765484866027</v>
      </c>
      <c r="BY292">
        <v>389.15295456042008</v>
      </c>
      <c r="BZ292">
        <v>197.49542160097161</v>
      </c>
      <c r="CA292"/>
      <c r="CB292"/>
      <c r="CC292"/>
      <c r="CD292"/>
      <c r="CE292"/>
      <c r="CF292"/>
      <c r="CG292"/>
      <c r="CH292"/>
      <c r="CI292"/>
      <c r="CJ292"/>
    </row>
    <row r="293">
      <c r="A293" t="s">
        <v>684</v>
      </c>
      <c r="B293">
        <v>2019</v>
      </c>
      <c r="C293" t="s">
        <v>690</v>
      </c>
      <c r="D293">
        <v>231</v>
      </c>
      <c r="E293" t="s">
        <v>440</v>
      </c>
      <c r="F293" t="s">
        <v>527</v>
      </c>
      <c r="G293" t="s">
        <v>206</v>
      </c>
      <c r="H293">
        <v>1.353173822124492</v>
      </c>
      <c r="I293">
        <v>0.9940168850386224</v>
      </c>
      <c r="J293">
        <v>1.0763603639711461</v>
      </c>
      <c r="K293">
        <v>2.1382820248734129</v>
      </c>
      <c r="L293">
        <v>5.5516940535894443</v>
      </c>
      <c r="M293">
        <v>1.346031754840189</v>
      </c>
      <c r="N293">
        <v>2.4607441185903078</v>
      </c>
      <c r="O293">
        <v>2.5485599848560971</v>
      </c>
      <c r="P293">
        <v>3.7135526631836111</v>
      </c>
      <c r="Q293">
        <v>9.8973171400851729</v>
      </c>
      <c r="R293">
        <v>0.95944707472917934</v>
      </c>
      <c r="S293">
        <v>1.296058624409181</v>
      </c>
      <c r="T293">
        <v>0.72265177825073978</v>
      </c>
      <c r="U293">
        <v>1.589742406165972</v>
      </c>
      <c r="V293">
        <v>1.665092286130585</v>
      </c>
      <c r="W293" t="s">
        <v>490</v>
      </c>
      <c r="X293" t="s">
        <v>491</v>
      </c>
      <c r="Y293" t="s">
        <v>492</v>
      </c>
      <c r="Z293" t="s">
        <v>493</v>
      </c>
      <c r="AA293" t="s">
        <v>494</v>
      </c>
      <c r="AB293" t="s">
        <v>495</v>
      </c>
      <c r="AC293" t="s">
        <v>496</v>
      </c>
      <c r="AD293" t="s">
        <v>206</v>
      </c>
      <c r="AE293" t="s">
        <v>206</v>
      </c>
      <c r="AF293" t="s">
        <v>206</v>
      </c>
      <c r="AG293" t="s">
        <v>206</v>
      </c>
      <c r="AH293" t="s">
        <v>206</v>
      </c>
      <c r="AI293" t="s">
        <v>206</v>
      </c>
      <c r="AJ293" t="s">
        <v>206</v>
      </c>
      <c r="AK293" t="s">
        <v>206</v>
      </c>
      <c r="AL293" t="s">
        <v>206</v>
      </c>
      <c r="AM293" t="s">
        <v>206</v>
      </c>
      <c r="AN293">
        <v>1.1983287531891711</v>
      </c>
      <c r="AO293">
        <v>5.0873381292737889</v>
      </c>
      <c r="AP293">
        <v>0.41645754197304541</v>
      </c>
      <c r="AQ293">
        <v>0.67824098465612825</v>
      </c>
      <c r="AR293">
        <v>2.93235820302655</v>
      </c>
      <c r="AS293">
        <v>0.76986034252969304</v>
      </c>
      <c r="AT293">
        <v>6.1160023472949989</v>
      </c>
      <c r="AU293"/>
      <c r="AV293"/>
      <c r="AW293"/>
      <c r="AX293"/>
      <c r="AY293"/>
      <c r="AZ293"/>
      <c r="BA293"/>
      <c r="BB293"/>
      <c r="BC293"/>
      <c r="BD293"/>
      <c r="BE293">
        <v>122.9699440753464</v>
      </c>
      <c r="BF293">
        <v>90.305590555478034</v>
      </c>
      <c r="BG293">
        <v>97.825375919233522</v>
      </c>
      <c r="BH293">
        <v>194.3191966996169</v>
      </c>
      <c r="BI293">
        <v>504.61147351800707</v>
      </c>
      <c r="BJ293">
        <v>43.640139658290117</v>
      </c>
      <c r="BK293">
        <v>79.610612122389384</v>
      </c>
      <c r="BL293">
        <v>82.036793230974197</v>
      </c>
      <c r="BM293">
        <v>119.9699163585766</v>
      </c>
      <c r="BN293">
        <v>319.80589483887729</v>
      </c>
      <c r="BO293">
        <v>56.296396437522922</v>
      </c>
      <c r="BP293">
        <v>75.758138684211531</v>
      </c>
      <c r="BQ293">
        <v>42.310851920992029</v>
      </c>
      <c r="BR293">
        <v>93.095383849041298</v>
      </c>
      <c r="BS293">
        <v>97.507453666806398</v>
      </c>
      <c r="BT293">
        <v>92.491387879670768</v>
      </c>
      <c r="BU293">
        <v>368.29031901731088</v>
      </c>
      <c r="BV293">
        <v>45.433732667190412</v>
      </c>
      <c r="BW293">
        <v>47.663772202720978</v>
      </c>
      <c r="BX293">
        <v>39.688179422538411</v>
      </c>
      <c r="BY293">
        <v>38.577453327892258</v>
      </c>
      <c r="BZ293">
        <v>377.88673625035801</v>
      </c>
      <c r="CA293"/>
      <c r="CB293"/>
      <c r="CC293"/>
      <c r="CD293"/>
      <c r="CE293"/>
      <c r="CF293"/>
      <c r="CG293"/>
      <c r="CH293"/>
      <c r="CI293"/>
      <c r="CJ293"/>
    </row>
    <row r="294">
      <c r="A294" t="s">
        <v>684</v>
      </c>
      <c r="B294">
        <v>2019</v>
      </c>
      <c r="C294" t="s">
        <v>690</v>
      </c>
      <c r="D294">
        <v>232</v>
      </c>
      <c r="E294" t="s">
        <v>440</v>
      </c>
      <c r="F294" t="s">
        <v>528</v>
      </c>
      <c r="G294" t="s">
        <v>206</v>
      </c>
      <c r="H294">
        <v>0.8686535426861306</v>
      </c>
      <c r="I294">
        <v>1.010016118485201</v>
      </c>
      <c r="J294">
        <v>0.91275495208788682</v>
      </c>
      <c r="K294">
        <v>2.9168495264245871</v>
      </c>
      <c r="L294">
        <v>5.3248603800853083</v>
      </c>
      <c r="M294">
        <v>1.967519024513972</v>
      </c>
      <c r="N294">
        <v>2.5470587011074919</v>
      </c>
      <c r="O294">
        <v>3.541038798608207</v>
      </c>
      <c r="P294">
        <v>6.6738895242650793</v>
      </c>
      <c r="Q294">
        <v>7.02114253779422</v>
      </c>
      <c r="R294">
        <v>0.33435061839326152</v>
      </c>
      <c r="S294">
        <v>1.21014152470505</v>
      </c>
      <c r="T294">
        <v>0.87296529572092707</v>
      </c>
      <c r="U294">
        <v>0.95610788906591759</v>
      </c>
      <c r="V294">
        <v>1.752256004626157</v>
      </c>
      <c r="W294" t="s">
        <v>490</v>
      </c>
      <c r="X294" t="s">
        <v>491</v>
      </c>
      <c r="Y294" t="s">
        <v>492</v>
      </c>
      <c r="Z294" t="s">
        <v>493</v>
      </c>
      <c r="AA294" t="s">
        <v>494</v>
      </c>
      <c r="AB294" t="s">
        <v>495</v>
      </c>
      <c r="AC294" t="s">
        <v>496</v>
      </c>
      <c r="AD294" t="s">
        <v>206</v>
      </c>
      <c r="AE294" t="s">
        <v>206</v>
      </c>
      <c r="AF294" t="s">
        <v>206</v>
      </c>
      <c r="AG294" t="s">
        <v>206</v>
      </c>
      <c r="AH294" t="s">
        <v>206</v>
      </c>
      <c r="AI294" t="s">
        <v>206</v>
      </c>
      <c r="AJ294" t="s">
        <v>206</v>
      </c>
      <c r="AK294" t="s">
        <v>206</v>
      </c>
      <c r="AL294" t="s">
        <v>206</v>
      </c>
      <c r="AM294" t="s">
        <v>206</v>
      </c>
      <c r="AN294">
        <v>3.2331300188277869</v>
      </c>
      <c r="AO294">
        <v>1.2165828424101099</v>
      </c>
      <c r="AP294">
        <v>0.53526680106605073</v>
      </c>
      <c r="AQ294">
        <v>1.6417188600735659</v>
      </c>
      <c r="AR294">
        <v>3.096726734958386</v>
      </c>
      <c r="AS294">
        <v>1.5240155852357271</v>
      </c>
      <c r="AT294">
        <v>6.0377903282475209</v>
      </c>
      <c r="AU294"/>
      <c r="AV294"/>
      <c r="AW294"/>
      <c r="AX294"/>
      <c r="AY294"/>
      <c r="AZ294"/>
      <c r="BA294"/>
      <c r="BB294"/>
      <c r="BC294"/>
      <c r="BD294"/>
      <c r="BE294">
        <v>78.939065934086415</v>
      </c>
      <c r="BF294">
        <v>91.759107338316241</v>
      </c>
      <c r="BG294">
        <v>82.95604269624809</v>
      </c>
      <c r="BH294">
        <v>265.07254434879252</v>
      </c>
      <c r="BI294">
        <v>483.993825440585</v>
      </c>
      <c r="BJ294">
        <v>63.789583493389962</v>
      </c>
      <c r="BK294">
        <v>82.40308318728745</v>
      </c>
      <c r="BL294">
        <v>113.984159474544</v>
      </c>
      <c r="BM294">
        <v>215.60646653817881</v>
      </c>
      <c r="BN294">
        <v>226.86984162571389</v>
      </c>
      <c r="BO294">
        <v>19.618315025360872</v>
      </c>
      <c r="BP294">
        <v>70.736051386503121</v>
      </c>
      <c r="BQ294">
        <v>51.111623151084871</v>
      </c>
      <c r="BR294">
        <v>55.989719207625818</v>
      </c>
      <c r="BS294">
        <v>102.6117426683393</v>
      </c>
      <c r="BT294">
        <v>249.5447779592763</v>
      </c>
      <c r="BU294">
        <v>88.072715388030602</v>
      </c>
      <c r="BV294">
        <v>58.395313553551077</v>
      </c>
      <c r="BW294">
        <v>115.37272966058021</v>
      </c>
      <c r="BX294">
        <v>41.912835257557788</v>
      </c>
      <c r="BY294">
        <v>76.36792917170439</v>
      </c>
      <c r="BZ294">
        <v>373.05428476732772</v>
      </c>
      <c r="CA294"/>
      <c r="CB294"/>
      <c r="CC294"/>
      <c r="CD294"/>
      <c r="CE294"/>
      <c r="CF294"/>
      <c r="CG294"/>
      <c r="CH294"/>
      <c r="CI294"/>
      <c r="CJ294"/>
    </row>
    <row r="295">
      <c r="A295" t="s">
        <v>684</v>
      </c>
      <c r="B295">
        <v>2019</v>
      </c>
      <c r="C295" t="s">
        <v>690</v>
      </c>
      <c r="D295">
        <v>233</v>
      </c>
      <c r="E295" t="s">
        <v>440</v>
      </c>
      <c r="F295" t="s">
        <v>529</v>
      </c>
      <c r="G295" t="s">
        <v>206</v>
      </c>
      <c r="H295">
        <v>18.792562295172399</v>
      </c>
      <c r="I295">
        <v>19.516421152609109</v>
      </c>
      <c r="J295">
        <v>25.504933097643839</v>
      </c>
      <c r="K295">
        <v>34.720339916522278</v>
      </c>
      <c r="L295">
        <v>43.016708999649531</v>
      </c>
      <c r="M295">
        <v>21.28656700976466</v>
      </c>
      <c r="N295">
        <v>38.825899479554259</v>
      </c>
      <c r="O295">
        <v>39.693702913655237</v>
      </c>
      <c r="P295">
        <v>42.377458124905317</v>
      </c>
      <c r="Q295">
        <v>46.189043689198087</v>
      </c>
      <c r="R295">
        <v>17.844625507087429</v>
      </c>
      <c r="S295">
        <v>19.577423512938729</v>
      </c>
      <c r="T295">
        <v>21.187527312661249</v>
      </c>
      <c r="U295">
        <v>26.038357773032779</v>
      </c>
      <c r="V295">
        <v>31.110490298011509</v>
      </c>
      <c r="W295" t="s">
        <v>490</v>
      </c>
      <c r="X295" t="s">
        <v>491</v>
      </c>
      <c r="Y295" t="s">
        <v>492</v>
      </c>
      <c r="Z295" t="s">
        <v>493</v>
      </c>
      <c r="AA295" t="s">
        <v>494</v>
      </c>
      <c r="AB295" t="s">
        <v>495</v>
      </c>
      <c r="AC295" t="s">
        <v>496</v>
      </c>
      <c r="AD295" t="s">
        <v>206</v>
      </c>
      <c r="AE295" t="s">
        <v>206</v>
      </c>
      <c r="AF295" t="s">
        <v>206</v>
      </c>
      <c r="AG295" t="s">
        <v>206</v>
      </c>
      <c r="AH295" t="s">
        <v>206</v>
      </c>
      <c r="AI295" t="s">
        <v>206</v>
      </c>
      <c r="AJ295" t="s">
        <v>206</v>
      </c>
      <c r="AK295" t="s">
        <v>206</v>
      </c>
      <c r="AL295" t="s">
        <v>206</v>
      </c>
      <c r="AM295" t="s">
        <v>206</v>
      </c>
      <c r="AN295">
        <v>29.997364477146569</v>
      </c>
      <c r="AO295">
        <v>34.465864226594832</v>
      </c>
      <c r="AP295">
        <v>22.380604611094249</v>
      </c>
      <c r="AQ295">
        <v>25.695134446699591</v>
      </c>
      <c r="AR295">
        <v>47.142971612772548</v>
      </c>
      <c r="AS295">
        <v>14.904107690769351</v>
      </c>
      <c r="AT295">
        <v>39.189080592953673</v>
      </c>
      <c r="AU295"/>
      <c r="AV295"/>
      <c r="AW295"/>
      <c r="AX295"/>
      <c r="AY295"/>
      <c r="AZ295"/>
      <c r="BA295"/>
      <c r="BB295"/>
      <c r="BC295"/>
      <c r="BD295"/>
      <c r="BE295">
        <v>1707.777889792201</v>
      </c>
      <c r="BF295">
        <v>1773.0503015019799</v>
      </c>
      <c r="BG295">
        <v>2318.0244754337632</v>
      </c>
      <c r="BH295">
        <v>3155.2566421240281</v>
      </c>
      <c r="BI295">
        <v>3909.9281597072159</v>
      </c>
      <c r="BJ295">
        <v>690.1388127072621</v>
      </c>
      <c r="BK295">
        <v>1256.105257112388</v>
      </c>
      <c r="BL295">
        <v>1277.719228838602</v>
      </c>
      <c r="BM295">
        <v>1369.044838689716</v>
      </c>
      <c r="BN295">
        <v>1492.478036189196</v>
      </c>
      <c r="BO295">
        <v>1047.0490121716091</v>
      </c>
      <c r="BP295">
        <v>1144.3534556539539</v>
      </c>
      <c r="BQ295">
        <v>1240.5177122347541</v>
      </c>
      <c r="BR295">
        <v>1524.8073538689259</v>
      </c>
      <c r="BS295">
        <v>1821.823761092774</v>
      </c>
      <c r="BT295">
        <v>2315.306100967462</v>
      </c>
      <c r="BU295">
        <v>2495.1052610752859</v>
      </c>
      <c r="BV295">
        <v>2441.6280277050628</v>
      </c>
      <c r="BW295">
        <v>1805.740234950151</v>
      </c>
      <c r="BX295">
        <v>638.05940009246945</v>
      </c>
      <c r="BY295">
        <v>746.84002678363561</v>
      </c>
      <c r="BZ295">
        <v>2421.358416985121</v>
      </c>
      <c r="CA295"/>
      <c r="CB295"/>
      <c r="CC295"/>
      <c r="CD295"/>
      <c r="CE295"/>
      <c r="CF295"/>
      <c r="CG295"/>
      <c r="CH295"/>
      <c r="CI295"/>
      <c r="CJ295"/>
    </row>
    <row r="296">
      <c r="A296" t="s">
        <v>684</v>
      </c>
      <c r="B296">
        <v>2019</v>
      </c>
      <c r="C296" t="s">
        <v>690</v>
      </c>
      <c r="D296">
        <v>234</v>
      </c>
      <c r="E296" t="s">
        <v>440</v>
      </c>
      <c r="F296" t="s">
        <v>530</v>
      </c>
      <c r="G296" t="s">
        <v>206</v>
      </c>
      <c r="H296">
        <v>72.946738577856465</v>
      </c>
      <c r="I296">
        <v>74.693361072034676</v>
      </c>
      <c r="J296">
        <v>69.392647518673883</v>
      </c>
      <c r="K296">
        <v>55.543786759811518</v>
      </c>
      <c r="L296">
        <v>42.320551679584902</v>
      </c>
      <c r="M296">
        <v>71.684548483154771</v>
      </c>
      <c r="N296">
        <v>51.717858724330753</v>
      </c>
      <c r="O296">
        <v>49.536310707641967</v>
      </c>
      <c r="P296">
        <v>42.872205521354353</v>
      </c>
      <c r="Q296">
        <v>33.797029891018738</v>
      </c>
      <c r="R296">
        <v>74.774267787361268</v>
      </c>
      <c r="S296">
        <v>73.910085128595313</v>
      </c>
      <c r="T296">
        <v>72.621265607436555</v>
      </c>
      <c r="U296">
        <v>68.208280327900852</v>
      </c>
      <c r="V296">
        <v>61.357450712694941</v>
      </c>
      <c r="W296" t="s">
        <v>490</v>
      </c>
      <c r="X296" t="s">
        <v>491</v>
      </c>
      <c r="Y296" t="s">
        <v>492</v>
      </c>
      <c r="Z296" t="s">
        <v>493</v>
      </c>
      <c r="AA296" t="s">
        <v>494</v>
      </c>
      <c r="AB296" t="s">
        <v>495</v>
      </c>
      <c r="AC296" t="s">
        <v>496</v>
      </c>
      <c r="AD296" t="s">
        <v>206</v>
      </c>
      <c r="AE296" t="s">
        <v>206</v>
      </c>
      <c r="AF296" t="s">
        <v>206</v>
      </c>
      <c r="AG296" t="s">
        <v>206</v>
      </c>
      <c r="AH296" t="s">
        <v>206</v>
      </c>
      <c r="AI296" t="s">
        <v>206</v>
      </c>
      <c r="AJ296" t="s">
        <v>206</v>
      </c>
      <c r="AK296" t="s">
        <v>206</v>
      </c>
      <c r="AL296" t="s">
        <v>206</v>
      </c>
      <c r="AM296" t="s">
        <v>206</v>
      </c>
      <c r="AN296">
        <v>60.237737858180992</v>
      </c>
      <c r="AO296">
        <v>56.674774345428027</v>
      </c>
      <c r="AP296">
        <v>71.575119466215739</v>
      </c>
      <c r="AQ296">
        <v>70.034217265646518</v>
      </c>
      <c r="AR296">
        <v>45.424996328264797</v>
      </c>
      <c r="AS296">
        <v>75.856875482104186</v>
      </c>
      <c r="AT296">
        <v>43.981412264242593</v>
      </c>
      <c r="AU296"/>
      <c r="AV296"/>
      <c r="AW296"/>
      <c r="AX296"/>
      <c r="AY296"/>
      <c r="AZ296"/>
      <c r="BA296"/>
      <c r="BB296"/>
      <c r="BC296"/>
      <c r="BD296"/>
      <c r="BE296">
        <v>6629.0495845645019</v>
      </c>
      <c r="BF296">
        <v>6785.8284740520876</v>
      </c>
      <c r="BG296">
        <v>6306.7742521659002</v>
      </c>
      <c r="BH296">
        <v>5047.6148137944292</v>
      </c>
      <c r="BI296">
        <v>3846.6521636441698</v>
      </c>
      <c r="BJ296">
        <v>2324.1083992983222</v>
      </c>
      <c r="BK296">
        <v>1673.189162415599</v>
      </c>
      <c r="BL296">
        <v>1594.547549634221</v>
      </c>
      <c r="BM296">
        <v>1385.028132627906</v>
      </c>
      <c r="BN296">
        <v>1092.062549296113</v>
      </c>
      <c r="BO296">
        <v>4387.4455752246686</v>
      </c>
      <c r="BP296">
        <v>4320.2447589023895</v>
      </c>
      <c r="BQ296">
        <v>4251.9339298783962</v>
      </c>
      <c r="BR296">
        <v>3994.2798368970498</v>
      </c>
      <c r="BS296">
        <v>3593.0793940464259</v>
      </c>
      <c r="BT296">
        <v>4649.3685162834618</v>
      </c>
      <c r="BU296">
        <v>4102.8864591886986</v>
      </c>
      <c r="BV296">
        <v>7808.5387241245808</v>
      </c>
      <c r="BW296">
        <v>4921.6945800438116</v>
      </c>
      <c r="BX296">
        <v>614.80735971600507</v>
      </c>
      <c r="BY296">
        <v>3801.1635511641389</v>
      </c>
      <c r="BZ296">
        <v>2717.4600977003929</v>
      </c>
      <c r="CA296"/>
      <c r="CB296"/>
      <c r="CC296"/>
      <c r="CD296"/>
      <c r="CE296"/>
      <c r="CF296"/>
      <c r="CG296"/>
      <c r="CH296"/>
      <c r="CI296"/>
      <c r="CJ296"/>
    </row>
    <row r="297">
      <c r="A297" t="s">
        <v>684</v>
      </c>
      <c r="B297">
        <v>2019</v>
      </c>
      <c r="C297" t="s">
        <v>690</v>
      </c>
      <c r="D297">
        <v>235</v>
      </c>
      <c r="E297" t="s">
        <v>440</v>
      </c>
      <c r="F297" t="s">
        <v>531</v>
      </c>
      <c r="G297" t="s">
        <v>206</v>
      </c>
      <c r="H297">
        <v>5.7528221749142814</v>
      </c>
      <c r="I297">
        <v>3.582489146031294</v>
      </c>
      <c r="J297">
        <v>3.0281964683722769</v>
      </c>
      <c r="K297">
        <v>4.4839553930418434</v>
      </c>
      <c r="L297">
        <v>3.4892289152631868</v>
      </c>
      <c r="M297">
        <v>3.6397071784132922</v>
      </c>
      <c r="N297">
        <v>4.1919359732823969</v>
      </c>
      <c r="O297">
        <v>4.4307169613034203</v>
      </c>
      <c r="P297">
        <v>4.1361950917744768</v>
      </c>
      <c r="Q297">
        <v>2.7126473782214791</v>
      </c>
      <c r="R297">
        <v>5.6518512528472522</v>
      </c>
      <c r="S297">
        <v>3.7974892889655618</v>
      </c>
      <c r="T297">
        <v>4.5071097249794176</v>
      </c>
      <c r="U297">
        <v>3.0976423909274988</v>
      </c>
      <c r="V297">
        <v>3.9565996756577739</v>
      </c>
      <c r="W297" t="s">
        <v>490</v>
      </c>
      <c r="X297" t="s">
        <v>491</v>
      </c>
      <c r="Y297" t="s">
        <v>492</v>
      </c>
      <c r="Z297" t="s">
        <v>493</v>
      </c>
      <c r="AA297" t="s">
        <v>494</v>
      </c>
      <c r="AB297" t="s">
        <v>495</v>
      </c>
      <c r="AC297" t="s">
        <v>496</v>
      </c>
      <c r="AD297" t="s">
        <v>206</v>
      </c>
      <c r="AE297" t="s">
        <v>206</v>
      </c>
      <c r="AF297" t="s">
        <v>206</v>
      </c>
      <c r="AG297" t="s">
        <v>206</v>
      </c>
      <c r="AH297" t="s">
        <v>206</v>
      </c>
      <c r="AI297" t="s">
        <v>206</v>
      </c>
      <c r="AJ297" t="s">
        <v>206</v>
      </c>
      <c r="AK297" t="s">
        <v>206</v>
      </c>
      <c r="AL297" t="s">
        <v>206</v>
      </c>
      <c r="AM297" t="s">
        <v>206</v>
      </c>
      <c r="AN297">
        <v>5.1826717745875666</v>
      </c>
      <c r="AO297">
        <v>2.5167347654100269</v>
      </c>
      <c r="AP297">
        <v>5.0227850121796411</v>
      </c>
      <c r="AQ297">
        <v>1.6717982981278221</v>
      </c>
      <c r="AR297">
        <v>1.304543711521893</v>
      </c>
      <c r="AS297">
        <v>6.5503645933961323</v>
      </c>
      <c r="AT297">
        <v>4.1198204394076399</v>
      </c>
      <c r="AU297"/>
      <c r="AV297"/>
      <c r="AW297"/>
      <c r="AX297"/>
      <c r="AY297"/>
      <c r="AZ297"/>
      <c r="BA297"/>
      <c r="BB297"/>
      <c r="BC297"/>
      <c r="BD297"/>
      <c r="BE297">
        <v>522.78887572179087</v>
      </c>
      <c r="BF297">
        <v>325.46609907775951</v>
      </c>
      <c r="BG297">
        <v>275.21866076792338</v>
      </c>
      <c r="BH297">
        <v>407.48535500801768</v>
      </c>
      <c r="BI297">
        <v>317.14732969375581</v>
      </c>
      <c r="BJ297">
        <v>118.0041473836518</v>
      </c>
      <c r="BK297">
        <v>135.61856606287699</v>
      </c>
      <c r="BL297">
        <v>142.62242732338231</v>
      </c>
      <c r="BM297">
        <v>133.62378945705669</v>
      </c>
      <c r="BN297">
        <v>87.652099038122657</v>
      </c>
      <c r="BO297">
        <v>331.62731652083158</v>
      </c>
      <c r="BP297">
        <v>221.97353945806819</v>
      </c>
      <c r="BQ297">
        <v>263.88871916551187</v>
      </c>
      <c r="BR297">
        <v>181.39807197188821</v>
      </c>
      <c r="BS297">
        <v>231.69764388785691</v>
      </c>
      <c r="BT297">
        <v>400.01752781169267</v>
      </c>
      <c r="BU297">
        <v>182.19529075554649</v>
      </c>
      <c r="BV297">
        <v>547.9643144580408</v>
      </c>
      <c r="BW297">
        <v>117.486579333246</v>
      </c>
      <c r="BX297">
        <v>17.656425751119709</v>
      </c>
      <c r="BY297">
        <v>328.23665595253198</v>
      </c>
      <c r="BZ297">
        <v>254.54952620706979</v>
      </c>
      <c r="CA297"/>
      <c r="CB297"/>
      <c r="CC297"/>
      <c r="CD297"/>
      <c r="CE297"/>
      <c r="CF297"/>
      <c r="CG297"/>
      <c r="CH297"/>
      <c r="CI297"/>
      <c r="CJ297"/>
    </row>
    <row r="298">
      <c r="A298" t="s">
        <v>684</v>
      </c>
      <c r="B298">
        <v>2019</v>
      </c>
      <c r="C298" t="s">
        <v>690</v>
      </c>
      <c r="D298">
        <v>236</v>
      </c>
      <c r="E298" t="s">
        <v>440</v>
      </c>
      <c r="F298" t="s">
        <v>532</v>
      </c>
      <c r="G298" t="s">
        <v>206</v>
      </c>
      <c r="H298">
        <v>0.070027874330473597</v>
      </c>
      <c r="I298">
        <v>0.0123288593770344</v>
      </c>
      <c r="J298">
        <v>0.0143156986176186</v>
      </c>
      <c r="K298">
        <v>0.0994479390700133</v>
      </c>
      <c r="L298">
        <v>0.22956125822140519</v>
      </c>
      <c r="M298">
        <v>0.075626549313080396</v>
      </c>
      <c r="N298">
        <v>0.25650300313484609</v>
      </c>
      <c r="O298">
        <v>0.24967063393507549</v>
      </c>
      <c r="P298">
        <v>0.15414107352859041</v>
      </c>
      <c r="Q298">
        <v>0.26578473907926081</v>
      </c>
      <c r="R298">
        <v>0.10089066863940729</v>
      </c>
      <c r="S298">
        <v>0</v>
      </c>
      <c r="T298">
        <v>0</v>
      </c>
      <c r="U298">
        <v>0</v>
      </c>
      <c r="V298">
        <v>0.0070558515781559998</v>
      </c>
      <c r="W298" t="s">
        <v>490</v>
      </c>
      <c r="X298" t="s">
        <v>491</v>
      </c>
      <c r="Y298" t="s">
        <v>492</v>
      </c>
      <c r="Z298" t="s">
        <v>493</v>
      </c>
      <c r="AA298" t="s">
        <v>494</v>
      </c>
      <c r="AB298" t="s">
        <v>495</v>
      </c>
      <c r="AC298" t="s">
        <v>496</v>
      </c>
      <c r="AD298" t="s">
        <v>206</v>
      </c>
      <c r="AE298" t="s">
        <v>206</v>
      </c>
      <c r="AF298" t="s">
        <v>206</v>
      </c>
      <c r="AG298" t="s">
        <v>206</v>
      </c>
      <c r="AH298" t="s">
        <v>206</v>
      </c>
      <c r="AI298" t="s">
        <v>206</v>
      </c>
      <c r="AJ298" t="s">
        <v>206</v>
      </c>
      <c r="AK298" t="s">
        <v>206</v>
      </c>
      <c r="AL298" t="s">
        <v>206</v>
      </c>
      <c r="AM298" t="s">
        <v>206</v>
      </c>
      <c r="AN298">
        <v>0.0053533252067520997</v>
      </c>
      <c r="AO298">
        <v>0.038705690883042897</v>
      </c>
      <c r="AP298">
        <v>0.054262885811107602</v>
      </c>
      <c r="AQ298">
        <v>0</v>
      </c>
      <c r="AR298">
        <v>0.098403409456009894</v>
      </c>
      <c r="AS298">
        <v>0</v>
      </c>
      <c r="AT298">
        <v>0.45675071577546661</v>
      </c>
      <c r="AU298"/>
      <c r="AV298"/>
      <c r="AW298"/>
      <c r="AX298"/>
      <c r="AY298"/>
      <c r="AZ298"/>
      <c r="BA298"/>
      <c r="BB298"/>
      <c r="BC298"/>
      <c r="BD298"/>
      <c r="BE298">
        <v>6.363797207230836</v>
      </c>
      <c r="BF298">
        <v>1.1200664130320841</v>
      </c>
      <c r="BG298">
        <v>1.30108711328628</v>
      </c>
      <c r="BH298">
        <v>9.0374625090258895</v>
      </c>
      <c r="BI298">
        <v>20.865567096381191</v>
      </c>
      <c r="BJ298">
        <v>2.451913308902014</v>
      </c>
      <c r="BK298">
        <v>8.2984496179531746</v>
      </c>
      <c r="BL298">
        <v>8.0367651904157764</v>
      </c>
      <c r="BM298">
        <v>4.979676707423569</v>
      </c>
      <c r="BN298">
        <v>8.58813808961456</v>
      </c>
      <c r="BO298">
        <v>5.9198482419408593</v>
      </c>
      <c r="BP298">
        <v>0</v>
      </c>
      <c r="BQ298">
        <v>0</v>
      </c>
      <c r="BR298">
        <v>0</v>
      </c>
      <c r="BS298">
        <v>0.41318918270632699</v>
      </c>
      <c r="BT298">
        <v>0.41318918270632699</v>
      </c>
      <c r="BU298">
        <v>2.8020412405998552</v>
      </c>
      <c r="BV298">
        <v>5.9198482419408593</v>
      </c>
      <c r="BW298">
        <v>0</v>
      </c>
      <c r="BX298">
        <v>1.331846895869929</v>
      </c>
      <c r="BY298">
        <v>0</v>
      </c>
      <c r="BZ298">
        <v>28.22105477783931</v>
      </c>
      <c r="CA298"/>
      <c r="CB298"/>
      <c r="CC298"/>
      <c r="CD298"/>
      <c r="CE298"/>
      <c r="CF298"/>
      <c r="CG298"/>
      <c r="CH298"/>
      <c r="CI298"/>
      <c r="CJ298"/>
    </row>
    <row r="299">
      <c r="A299" t="s">
        <v>684</v>
      </c>
      <c r="B299">
        <v>2019</v>
      </c>
      <c r="C299" t="s">
        <v>690</v>
      </c>
      <c r="D299">
        <v>237</v>
      </c>
      <c r="E299" t="s">
        <v>440</v>
      </c>
      <c r="F299" t="s">
        <v>526</v>
      </c>
      <c r="G299" t="s">
        <v>206</v>
      </c>
      <c r="H299">
        <v>0.2160217129159058</v>
      </c>
      <c r="I299">
        <v>0.1913667664239708</v>
      </c>
      <c r="J299">
        <v>0.070791900633337304</v>
      </c>
      <c r="K299">
        <v>0.097338440256227496</v>
      </c>
      <c r="L299">
        <v>0.067394713606228798</v>
      </c>
      <c r="M299">
        <v>0</v>
      </c>
      <c r="N299">
        <v>0</v>
      </c>
      <c r="O299">
        <v>0</v>
      </c>
      <c r="P299">
        <v>0.072558000988530602</v>
      </c>
      <c r="Q299">
        <v>0.1170346246029686</v>
      </c>
      <c r="R299">
        <v>0.33456709094205911</v>
      </c>
      <c r="S299">
        <v>0.208801920386052</v>
      </c>
      <c r="T299">
        <v>0.088480280950989296</v>
      </c>
      <c r="U299">
        <v>0.1098692129070032</v>
      </c>
      <c r="V299">
        <v>0.15105517130105409</v>
      </c>
      <c r="W299" t="s">
        <v>490</v>
      </c>
      <c r="X299" t="s">
        <v>491</v>
      </c>
      <c r="Y299" t="s">
        <v>492</v>
      </c>
      <c r="Z299" t="s">
        <v>493</v>
      </c>
      <c r="AA299" t="s">
        <v>494</v>
      </c>
      <c r="AB299" t="s">
        <v>495</v>
      </c>
      <c r="AC299" t="s">
        <v>496</v>
      </c>
      <c r="AD299" t="s">
        <v>206</v>
      </c>
      <c r="AE299" t="s">
        <v>206</v>
      </c>
      <c r="AF299" t="s">
        <v>206</v>
      </c>
      <c r="AG299" t="s">
        <v>206</v>
      </c>
      <c r="AH299" t="s">
        <v>206</v>
      </c>
      <c r="AI299" t="s">
        <v>206</v>
      </c>
      <c r="AJ299" t="s">
        <v>206</v>
      </c>
      <c r="AK299" t="s">
        <v>206</v>
      </c>
      <c r="AL299" t="s">
        <v>206</v>
      </c>
      <c r="AM299" t="s">
        <v>206</v>
      </c>
      <c r="AN299">
        <v>0.1454137928609596</v>
      </c>
      <c r="AO299">
        <v>0</v>
      </c>
      <c r="AP299">
        <v>0.015503681660316499</v>
      </c>
      <c r="AQ299">
        <v>0.27889014479643859</v>
      </c>
      <c r="AR299">
        <v>0</v>
      </c>
      <c r="AS299">
        <v>0.39477630596469931</v>
      </c>
      <c r="AT299">
        <v>0.099143312078103493</v>
      </c>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row>
    <row r="300">
      <c r="A300" t="s">
        <v>684</v>
      </c>
      <c r="B300">
        <v>2019</v>
      </c>
      <c r="C300" t="s">
        <v>690</v>
      </c>
      <c r="D300">
        <v>341</v>
      </c>
      <c r="E300" t="s">
        <v>150</v>
      </c>
      <c r="F300" t="s">
        <v>50</v>
      </c>
      <c r="G300" t="s">
        <v>806</v>
      </c>
      <c r="H300">
        <v>0.1277139208173691</v>
      </c>
      <c r="I300">
        <v>0.30066145520144322</v>
      </c>
      <c r="J300">
        <v>0.52049446974625901</v>
      </c>
      <c r="K300">
        <v>1.685393258426966</v>
      </c>
      <c r="L300">
        <v>9.4617563739376767</v>
      </c>
      <c r="M300">
        <v>0.5008347245409015</v>
      </c>
      <c r="N300">
        <v>2.5682182985553772</v>
      </c>
      <c r="O300">
        <v>2.9702970297029698</v>
      </c>
      <c r="P300">
        <v>4.3410852713178292</v>
      </c>
      <c r="Q300">
        <v>18.032786885245901</v>
      </c>
      <c r="R300">
        <v>0.1005025125628141</v>
      </c>
      <c r="S300">
        <v>0.094339622641509399</v>
      </c>
      <c r="T300">
        <v>0.37878787878787878</v>
      </c>
      <c r="U300">
        <v>0.62761506276150625</v>
      </c>
      <c r="V300">
        <v>1.1930585683297179</v>
      </c>
      <c r="W300" t="s">
        <v>490</v>
      </c>
      <c r="X300" t="s">
        <v>491</v>
      </c>
      <c r="Y300" t="s">
        <v>492</v>
      </c>
      <c r="Z300" t="s">
        <v>493</v>
      </c>
      <c r="AA300" t="s">
        <v>494</v>
      </c>
      <c r="AB300" t="s">
        <v>495</v>
      </c>
      <c r="AC300" t="s">
        <v>496</v>
      </c>
      <c r="AD300" t="s">
        <v>206</v>
      </c>
      <c r="AE300" t="s">
        <v>206</v>
      </c>
      <c r="AF300" t="s">
        <v>206</v>
      </c>
      <c r="AG300" t="s">
        <v>206</v>
      </c>
      <c r="AH300" t="s">
        <v>206</v>
      </c>
      <c r="AI300" t="s">
        <v>206</v>
      </c>
      <c r="AJ300" t="s">
        <v>206</v>
      </c>
      <c r="AK300" t="s">
        <v>206</v>
      </c>
      <c r="AL300" t="s">
        <v>206</v>
      </c>
      <c r="AM300" t="s">
        <v>206</v>
      </c>
      <c r="AN300">
        <v>1.9741837509491269</v>
      </c>
      <c r="AO300">
        <v>1.595298068849706</v>
      </c>
      <c r="AP300">
        <v>0.41666666666666669</v>
      </c>
      <c r="AQ300">
        <v>0.82041932543299911</v>
      </c>
      <c r="AR300">
        <v>1.495327102803738</v>
      </c>
      <c r="AS300">
        <v>0.61425061425061422</v>
      </c>
      <c r="AT300">
        <v>8.9335180055401651</v>
      </c>
      <c r="AU300"/>
      <c r="AV300"/>
      <c r="AW300"/>
      <c r="AX300"/>
      <c r="AY300"/>
      <c r="AZ300"/>
      <c r="BA300"/>
      <c r="BB300"/>
      <c r="BC300"/>
      <c r="BD300"/>
      <c r="BE300">
        <v>2</v>
      </c>
      <c r="BF300">
        <v>5</v>
      </c>
      <c r="BG300">
        <v>8</v>
      </c>
      <c r="BH300">
        <v>27</v>
      </c>
      <c r="BI300">
        <v>167</v>
      </c>
      <c r="BJ300">
        <v>3</v>
      </c>
      <c r="BK300">
        <v>16</v>
      </c>
      <c r="BL300">
        <v>18</v>
      </c>
      <c r="BM300">
        <v>28</v>
      </c>
      <c r="BN300">
        <v>121</v>
      </c>
      <c r="BO300">
        <v>1</v>
      </c>
      <c r="BP300">
        <v>1</v>
      </c>
      <c r="BQ300">
        <v>4</v>
      </c>
      <c r="BR300">
        <v>6</v>
      </c>
      <c r="BS300">
        <v>11</v>
      </c>
      <c r="BT300">
        <v>26</v>
      </c>
      <c r="BU300">
        <v>19</v>
      </c>
      <c r="BV300">
        <v>5</v>
      </c>
      <c r="BW300">
        <v>9</v>
      </c>
      <c r="BX300">
        <v>16</v>
      </c>
      <c r="BY300">
        <v>5</v>
      </c>
      <c r="BZ300">
        <v>129</v>
      </c>
      <c r="CA300"/>
      <c r="CB300"/>
      <c r="CC300"/>
      <c r="CD300"/>
      <c r="CE300"/>
      <c r="CF300"/>
      <c r="CG300"/>
      <c r="CH300"/>
      <c r="CI300"/>
      <c r="CJ300"/>
    </row>
    <row r="301">
      <c r="A301" t="s">
        <v>684</v>
      </c>
      <c r="B301">
        <v>2019</v>
      </c>
      <c r="C301" t="s">
        <v>690</v>
      </c>
      <c r="D301">
        <v>342</v>
      </c>
      <c r="E301" t="s">
        <v>150</v>
      </c>
      <c r="F301" t="s">
        <v>49</v>
      </c>
      <c r="G301" t="s">
        <v>206</v>
      </c>
      <c r="H301">
        <v>99.872286079182629</v>
      </c>
      <c r="I301">
        <v>99.69933854479855</v>
      </c>
      <c r="J301">
        <v>99.479505530253746</v>
      </c>
      <c r="K301">
        <v>98.31460674157303</v>
      </c>
      <c r="L301">
        <v>90.538243626062325</v>
      </c>
      <c r="M301">
        <v>99.499165275459106</v>
      </c>
      <c r="N301">
        <v>97.431781701444621</v>
      </c>
      <c r="O301">
        <v>97.029702970297024</v>
      </c>
      <c r="P301">
        <v>95.658914728682163</v>
      </c>
      <c r="Q301">
        <v>81.967213114754102</v>
      </c>
      <c r="R301">
        <v>99.899497487437188</v>
      </c>
      <c r="S301">
        <v>99.905660377358487</v>
      </c>
      <c r="T301">
        <v>99.621212121212125</v>
      </c>
      <c r="U301">
        <v>99.372384937238493</v>
      </c>
      <c r="V301">
        <v>98.806941431670282</v>
      </c>
      <c r="W301" t="s">
        <v>490</v>
      </c>
      <c r="X301" t="s">
        <v>491</v>
      </c>
      <c r="Y301" t="s">
        <v>492</v>
      </c>
      <c r="Z301" t="s">
        <v>493</v>
      </c>
      <c r="AA301" t="s">
        <v>494</v>
      </c>
      <c r="AB301" t="s">
        <v>495</v>
      </c>
      <c r="AC301" t="s">
        <v>496</v>
      </c>
      <c r="AD301" t="s">
        <v>206</v>
      </c>
      <c r="AE301" t="s">
        <v>206</v>
      </c>
      <c r="AF301" t="s">
        <v>206</v>
      </c>
      <c r="AG301" t="s">
        <v>206</v>
      </c>
      <c r="AH301" t="s">
        <v>206</v>
      </c>
      <c r="AI301" t="s">
        <v>206</v>
      </c>
      <c r="AJ301" t="s">
        <v>206</v>
      </c>
      <c r="AK301" t="s">
        <v>206</v>
      </c>
      <c r="AL301" t="s">
        <v>206</v>
      </c>
      <c r="AM301" t="s">
        <v>206</v>
      </c>
      <c r="AN301">
        <v>98.025816249050862</v>
      </c>
      <c r="AO301">
        <v>98.404701931150299</v>
      </c>
      <c r="AP301">
        <v>99.583333333333329</v>
      </c>
      <c r="AQ301">
        <v>99.179580674567006</v>
      </c>
      <c r="AR301">
        <v>98.504672897196272</v>
      </c>
      <c r="AS301">
        <v>99.385749385749392</v>
      </c>
      <c r="AT301">
        <v>91.066481994459835</v>
      </c>
      <c r="AU301"/>
      <c r="AV301"/>
      <c r="AW301"/>
      <c r="AX301"/>
      <c r="AY301"/>
      <c r="AZ301"/>
      <c r="BA301"/>
      <c r="BB301"/>
      <c r="BC301"/>
      <c r="BD301"/>
      <c r="BE301">
        <v>1564</v>
      </c>
      <c r="BF301">
        <v>1658</v>
      </c>
      <c r="BG301">
        <v>1529</v>
      </c>
      <c r="BH301">
        <v>1575</v>
      </c>
      <c r="BI301">
        <v>1598</v>
      </c>
      <c r="BJ301">
        <v>596</v>
      </c>
      <c r="BK301">
        <v>607</v>
      </c>
      <c r="BL301">
        <v>588</v>
      </c>
      <c r="BM301">
        <v>617</v>
      </c>
      <c r="BN301">
        <v>550</v>
      </c>
      <c r="BO301">
        <v>994</v>
      </c>
      <c r="BP301">
        <v>1059</v>
      </c>
      <c r="BQ301">
        <v>1052</v>
      </c>
      <c r="BR301">
        <v>950</v>
      </c>
      <c r="BS301">
        <v>911</v>
      </c>
      <c r="BT301">
        <v>1291</v>
      </c>
      <c r="BU301">
        <v>1172</v>
      </c>
      <c r="BV301">
        <v>1195</v>
      </c>
      <c r="BW301">
        <v>1088</v>
      </c>
      <c r="BX301">
        <v>1054</v>
      </c>
      <c r="BY301">
        <v>809</v>
      </c>
      <c r="BZ301">
        <v>1315</v>
      </c>
      <c r="CA301"/>
      <c r="CB301"/>
      <c r="CC301"/>
      <c r="CD301"/>
      <c r="CE301"/>
      <c r="CF301"/>
      <c r="CG301"/>
      <c r="CH301"/>
      <c r="CI301"/>
      <c r="CJ301"/>
    </row>
    <row r="302">
      <c r="A302" t="s">
        <v>684</v>
      </c>
      <c r="B302">
        <v>2019</v>
      </c>
      <c r="C302" t="s">
        <v>690</v>
      </c>
      <c r="D302">
        <v>343</v>
      </c>
      <c r="E302" t="s">
        <v>145</v>
      </c>
      <c r="F302" t="s">
        <v>50</v>
      </c>
      <c r="G302" t="s">
        <v>807</v>
      </c>
      <c r="H302">
        <v>0.83014048531289908</v>
      </c>
      <c r="I302">
        <v>1.683704149128082</v>
      </c>
      <c r="J302">
        <v>1.8217306441119061</v>
      </c>
      <c r="K302">
        <v>4.5568039950062422</v>
      </c>
      <c r="L302">
        <v>16.657223796033989</v>
      </c>
      <c r="M302">
        <v>2.1702838063439072</v>
      </c>
      <c r="N302">
        <v>6.0995184590690208</v>
      </c>
      <c r="O302">
        <v>7.7557755775577553</v>
      </c>
      <c r="P302">
        <v>9.7674418604651159</v>
      </c>
      <c r="Q302">
        <v>28.166915052160949</v>
      </c>
      <c r="R302">
        <v>0.8040201005025126</v>
      </c>
      <c r="S302">
        <v>0.94339622641509435</v>
      </c>
      <c r="T302">
        <v>1.893939393939394</v>
      </c>
      <c r="U302">
        <v>1.6736401673640171</v>
      </c>
      <c r="V302">
        <v>3.4707158351409979</v>
      </c>
      <c r="W302" t="s">
        <v>490</v>
      </c>
      <c r="X302" t="s">
        <v>491</v>
      </c>
      <c r="Y302" t="s">
        <v>492</v>
      </c>
      <c r="Z302" t="s">
        <v>493</v>
      </c>
      <c r="AA302" t="s">
        <v>494</v>
      </c>
      <c r="AB302" t="s">
        <v>495</v>
      </c>
      <c r="AC302" t="s">
        <v>496</v>
      </c>
      <c r="AD302" t="s">
        <v>206</v>
      </c>
      <c r="AE302" t="s">
        <v>206</v>
      </c>
      <c r="AF302" t="s">
        <v>206</v>
      </c>
      <c r="AG302" t="s">
        <v>206</v>
      </c>
      <c r="AH302" t="s">
        <v>206</v>
      </c>
      <c r="AI302" t="s">
        <v>206</v>
      </c>
      <c r="AJ302" t="s">
        <v>206</v>
      </c>
      <c r="AK302" t="s">
        <v>206</v>
      </c>
      <c r="AL302" t="s">
        <v>206</v>
      </c>
      <c r="AM302" t="s">
        <v>206</v>
      </c>
      <c r="AN302">
        <v>3.796507213363705</v>
      </c>
      <c r="AO302">
        <v>3.946263643996641</v>
      </c>
      <c r="AP302">
        <v>1.416666666666667</v>
      </c>
      <c r="AQ302">
        <v>3.919781221513218</v>
      </c>
      <c r="AR302">
        <v>3.3644859813084111</v>
      </c>
      <c r="AS302">
        <v>2.2113022113022112</v>
      </c>
      <c r="AT302">
        <v>15.58171745152355</v>
      </c>
      <c r="AU302"/>
      <c r="AV302"/>
      <c r="AW302"/>
      <c r="AX302"/>
      <c r="AY302"/>
      <c r="AZ302"/>
      <c r="BA302"/>
      <c r="BB302"/>
      <c r="BC302"/>
      <c r="BD302"/>
      <c r="BE302">
        <v>13</v>
      </c>
      <c r="BF302">
        <v>28</v>
      </c>
      <c r="BG302">
        <v>28</v>
      </c>
      <c r="BH302">
        <v>73</v>
      </c>
      <c r="BI302">
        <v>294</v>
      </c>
      <c r="BJ302">
        <v>13</v>
      </c>
      <c r="BK302">
        <v>38</v>
      </c>
      <c r="BL302">
        <v>47</v>
      </c>
      <c r="BM302">
        <v>63</v>
      </c>
      <c r="BN302">
        <v>189</v>
      </c>
      <c r="BO302">
        <v>8</v>
      </c>
      <c r="BP302">
        <v>10</v>
      </c>
      <c r="BQ302">
        <v>20</v>
      </c>
      <c r="BR302">
        <v>16</v>
      </c>
      <c r="BS302">
        <v>32</v>
      </c>
      <c r="BT302">
        <v>50</v>
      </c>
      <c r="BU302">
        <v>47</v>
      </c>
      <c r="BV302">
        <v>17</v>
      </c>
      <c r="BW302">
        <v>43</v>
      </c>
      <c r="BX302">
        <v>36</v>
      </c>
      <c r="BY302">
        <v>18</v>
      </c>
      <c r="BZ302">
        <v>225</v>
      </c>
      <c r="CA302"/>
      <c r="CB302"/>
      <c r="CC302"/>
      <c r="CD302"/>
      <c r="CE302"/>
      <c r="CF302"/>
      <c r="CG302"/>
      <c r="CH302"/>
      <c r="CI302"/>
      <c r="CJ302"/>
    </row>
    <row r="303">
      <c r="A303" t="s">
        <v>684</v>
      </c>
      <c r="B303">
        <v>2019</v>
      </c>
      <c r="C303" t="s">
        <v>690</v>
      </c>
      <c r="D303">
        <v>344</v>
      </c>
      <c r="E303" t="s">
        <v>145</v>
      </c>
      <c r="F303" t="s">
        <v>49</v>
      </c>
      <c r="G303" t="s">
        <v>206</v>
      </c>
      <c r="H303">
        <v>99.169859514687104</v>
      </c>
      <c r="I303">
        <v>98.31629585087191</v>
      </c>
      <c r="J303">
        <v>98.178269355888091</v>
      </c>
      <c r="K303">
        <v>95.443196004993752</v>
      </c>
      <c r="L303">
        <v>83.342776203966011</v>
      </c>
      <c r="M303">
        <v>97.829716193656097</v>
      </c>
      <c r="N303">
        <v>93.900481540930983</v>
      </c>
      <c r="O303">
        <v>92.244224422442244</v>
      </c>
      <c r="P303">
        <v>90.232558139534873</v>
      </c>
      <c r="Q303">
        <v>71.833084947839041</v>
      </c>
      <c r="R303">
        <v>99.195979899497488</v>
      </c>
      <c r="S303">
        <v>99.056603773584911</v>
      </c>
      <c r="T303">
        <v>98.106060606060609</v>
      </c>
      <c r="U303">
        <v>98.326359832635973</v>
      </c>
      <c r="V303">
        <v>96.529284164858993</v>
      </c>
      <c r="W303" t="s">
        <v>490</v>
      </c>
      <c r="X303" t="s">
        <v>491</v>
      </c>
      <c r="Y303" t="s">
        <v>492</v>
      </c>
      <c r="Z303" t="s">
        <v>493</v>
      </c>
      <c r="AA303" t="s">
        <v>494</v>
      </c>
      <c r="AB303" t="s">
        <v>495</v>
      </c>
      <c r="AC303" t="s">
        <v>496</v>
      </c>
      <c r="AD303" t="s">
        <v>206</v>
      </c>
      <c r="AE303" t="s">
        <v>206</v>
      </c>
      <c r="AF303" t="s">
        <v>206</v>
      </c>
      <c r="AG303" t="s">
        <v>206</v>
      </c>
      <c r="AH303" t="s">
        <v>206</v>
      </c>
      <c r="AI303" t="s">
        <v>206</v>
      </c>
      <c r="AJ303" t="s">
        <v>206</v>
      </c>
      <c r="AK303" t="s">
        <v>206</v>
      </c>
      <c r="AL303" t="s">
        <v>206</v>
      </c>
      <c r="AM303" t="s">
        <v>206</v>
      </c>
      <c r="AN303">
        <v>96.203492786636289</v>
      </c>
      <c r="AO303">
        <v>96.053736356003355</v>
      </c>
      <c r="AP303">
        <v>98.583333333333329</v>
      </c>
      <c r="AQ303">
        <v>96.080218778486781</v>
      </c>
      <c r="AR303">
        <v>96.635514018691595</v>
      </c>
      <c r="AS303">
        <v>97.788697788697789</v>
      </c>
      <c r="AT303">
        <v>84.418282548476455</v>
      </c>
      <c r="AU303"/>
      <c r="AV303"/>
      <c r="AW303"/>
      <c r="AX303"/>
      <c r="AY303"/>
      <c r="AZ303"/>
      <c r="BA303"/>
      <c r="BB303"/>
      <c r="BC303"/>
      <c r="BD303"/>
      <c r="BE303">
        <v>1553</v>
      </c>
      <c r="BF303">
        <v>1635</v>
      </c>
      <c r="BG303">
        <v>1509</v>
      </c>
      <c r="BH303">
        <v>1529</v>
      </c>
      <c r="BI303">
        <v>1471</v>
      </c>
      <c r="BJ303">
        <v>586</v>
      </c>
      <c r="BK303">
        <v>585</v>
      </c>
      <c r="BL303">
        <v>559</v>
      </c>
      <c r="BM303">
        <v>582</v>
      </c>
      <c r="BN303">
        <v>482</v>
      </c>
      <c r="BO303">
        <v>987</v>
      </c>
      <c r="BP303">
        <v>1050</v>
      </c>
      <c r="BQ303">
        <v>1036</v>
      </c>
      <c r="BR303">
        <v>940</v>
      </c>
      <c r="BS303">
        <v>890</v>
      </c>
      <c r="BT303">
        <v>1267</v>
      </c>
      <c r="BU303">
        <v>1144</v>
      </c>
      <c r="BV303">
        <v>1183</v>
      </c>
      <c r="BW303">
        <v>1054</v>
      </c>
      <c r="BX303">
        <v>1034</v>
      </c>
      <c r="BY303">
        <v>796</v>
      </c>
      <c r="BZ303">
        <v>1219</v>
      </c>
      <c r="CA303"/>
      <c r="CB303"/>
      <c r="CC303"/>
      <c r="CD303"/>
      <c r="CE303"/>
      <c r="CF303"/>
      <c r="CG303"/>
      <c r="CH303"/>
      <c r="CI303"/>
      <c r="CJ303"/>
    </row>
    <row r="304">
      <c r="A304" t="s">
        <v>684</v>
      </c>
      <c r="B304">
        <v>2019</v>
      </c>
      <c r="C304" t="s">
        <v>690</v>
      </c>
      <c r="D304">
        <v>345</v>
      </c>
      <c r="E304" t="s">
        <v>146</v>
      </c>
      <c r="F304" t="s">
        <v>50</v>
      </c>
      <c r="G304" t="s">
        <v>808</v>
      </c>
      <c r="H304">
        <v>2.873563218390804</v>
      </c>
      <c r="I304">
        <v>3.3674082982561639</v>
      </c>
      <c r="J304">
        <v>7.3519843851659079</v>
      </c>
      <c r="K304">
        <v>13.670411985018729</v>
      </c>
      <c r="L304">
        <v>24.75920679886686</v>
      </c>
      <c r="M304">
        <v>9.1819699499165264</v>
      </c>
      <c r="N304">
        <v>15.409309791332261</v>
      </c>
      <c r="O304">
        <v>18.481848184818482</v>
      </c>
      <c r="P304">
        <v>18.604651162790699</v>
      </c>
      <c r="Q304">
        <v>36.214605067064078</v>
      </c>
      <c r="R304">
        <v>2.0100502512562808</v>
      </c>
      <c r="S304">
        <v>2.924528301886792</v>
      </c>
      <c r="T304">
        <v>3.8825757575757578</v>
      </c>
      <c r="U304">
        <v>6.3807531380753142</v>
      </c>
      <c r="V304">
        <v>9.8698481561822113</v>
      </c>
      <c r="W304" t="s">
        <v>490</v>
      </c>
      <c r="X304" t="s">
        <v>491</v>
      </c>
      <c r="Y304" t="s">
        <v>492</v>
      </c>
      <c r="Z304" t="s">
        <v>493</v>
      </c>
      <c r="AA304" t="s">
        <v>494</v>
      </c>
      <c r="AB304" t="s">
        <v>495</v>
      </c>
      <c r="AC304" t="s">
        <v>496</v>
      </c>
      <c r="AD304" t="s">
        <v>206</v>
      </c>
      <c r="AE304" t="s">
        <v>206</v>
      </c>
      <c r="AF304" t="s">
        <v>206</v>
      </c>
      <c r="AG304" t="s">
        <v>206</v>
      </c>
      <c r="AH304" t="s">
        <v>206</v>
      </c>
      <c r="AI304" t="s">
        <v>206</v>
      </c>
      <c r="AJ304" t="s">
        <v>206</v>
      </c>
      <c r="AK304" t="s">
        <v>206</v>
      </c>
      <c r="AL304" t="s">
        <v>206</v>
      </c>
      <c r="AM304" t="s">
        <v>206</v>
      </c>
      <c r="AN304">
        <v>9.3394077448747161</v>
      </c>
      <c r="AO304">
        <v>9.9076406381192275</v>
      </c>
      <c r="AP304">
        <v>4.083333333333333</v>
      </c>
      <c r="AQ304">
        <v>7.292616226071102</v>
      </c>
      <c r="AR304">
        <v>11.77570093457944</v>
      </c>
      <c r="AS304">
        <v>1.3513513513513511</v>
      </c>
      <c r="AT304">
        <v>25.13850415512465</v>
      </c>
      <c r="AU304"/>
      <c r="AV304"/>
      <c r="AW304"/>
      <c r="AX304"/>
      <c r="AY304"/>
      <c r="AZ304"/>
      <c r="BA304"/>
      <c r="BB304"/>
      <c r="BC304"/>
      <c r="BD304"/>
      <c r="BE304">
        <v>45</v>
      </c>
      <c r="BF304">
        <v>56</v>
      </c>
      <c r="BG304">
        <v>113</v>
      </c>
      <c r="BH304">
        <v>219</v>
      </c>
      <c r="BI304">
        <v>437</v>
      </c>
      <c r="BJ304">
        <v>55</v>
      </c>
      <c r="BK304">
        <v>96</v>
      </c>
      <c r="BL304">
        <v>112</v>
      </c>
      <c r="BM304">
        <v>120</v>
      </c>
      <c r="BN304">
        <v>243</v>
      </c>
      <c r="BO304">
        <v>20</v>
      </c>
      <c r="BP304">
        <v>31</v>
      </c>
      <c r="BQ304">
        <v>41</v>
      </c>
      <c r="BR304">
        <v>61</v>
      </c>
      <c r="BS304">
        <v>91</v>
      </c>
      <c r="BT304">
        <v>123</v>
      </c>
      <c r="BU304">
        <v>118</v>
      </c>
      <c r="BV304">
        <v>49</v>
      </c>
      <c r="BW304">
        <v>80</v>
      </c>
      <c r="BX304">
        <v>126</v>
      </c>
      <c r="BY304">
        <v>11</v>
      </c>
      <c r="BZ304">
        <v>363</v>
      </c>
      <c r="CA304"/>
      <c r="CB304"/>
      <c r="CC304"/>
      <c r="CD304"/>
      <c r="CE304"/>
      <c r="CF304"/>
      <c r="CG304"/>
      <c r="CH304"/>
      <c r="CI304"/>
      <c r="CJ304"/>
    </row>
    <row r="305">
      <c r="A305" t="s">
        <v>684</v>
      </c>
      <c r="B305">
        <v>2019</v>
      </c>
      <c r="C305" t="s">
        <v>690</v>
      </c>
      <c r="D305">
        <v>346</v>
      </c>
      <c r="E305" t="s">
        <v>146</v>
      </c>
      <c r="F305" t="s">
        <v>49</v>
      </c>
      <c r="G305" t="s">
        <v>206</v>
      </c>
      <c r="H305">
        <v>97.126436781609186</v>
      </c>
      <c r="I305">
        <v>96.632591701743848</v>
      </c>
      <c r="J305">
        <v>92.648015614834094</v>
      </c>
      <c r="K305">
        <v>86.329588014981269</v>
      </c>
      <c r="L305">
        <v>75.240793201133144</v>
      </c>
      <c r="M305">
        <v>90.818030050083479</v>
      </c>
      <c r="N305">
        <v>84.590690208667738</v>
      </c>
      <c r="O305">
        <v>81.518151815181511</v>
      </c>
      <c r="P305">
        <v>81.395348837209298</v>
      </c>
      <c r="Q305">
        <v>63.785394932935922</v>
      </c>
      <c r="R305">
        <v>97.989949748743726</v>
      </c>
      <c r="S305">
        <v>97.075471698113205</v>
      </c>
      <c r="T305">
        <v>96.117424242424249</v>
      </c>
      <c r="U305">
        <v>93.619246861924694</v>
      </c>
      <c r="V305">
        <v>90.130151843817785</v>
      </c>
      <c r="W305" t="s">
        <v>490</v>
      </c>
      <c r="X305" t="s">
        <v>491</v>
      </c>
      <c r="Y305" t="s">
        <v>492</v>
      </c>
      <c r="Z305" t="s">
        <v>493</v>
      </c>
      <c r="AA305" t="s">
        <v>494</v>
      </c>
      <c r="AB305" t="s">
        <v>495</v>
      </c>
      <c r="AC305" t="s">
        <v>496</v>
      </c>
      <c r="AD305" t="s">
        <v>206</v>
      </c>
      <c r="AE305" t="s">
        <v>206</v>
      </c>
      <c r="AF305" t="s">
        <v>206</v>
      </c>
      <c r="AG305" t="s">
        <v>206</v>
      </c>
      <c r="AH305" t="s">
        <v>206</v>
      </c>
      <c r="AI305" t="s">
        <v>206</v>
      </c>
      <c r="AJ305" t="s">
        <v>206</v>
      </c>
      <c r="AK305" t="s">
        <v>206</v>
      </c>
      <c r="AL305" t="s">
        <v>206</v>
      </c>
      <c r="AM305" t="s">
        <v>206</v>
      </c>
      <c r="AN305">
        <v>90.66059225512528</v>
      </c>
      <c r="AO305">
        <v>90.092359361880767</v>
      </c>
      <c r="AP305">
        <v>95.916666666666657</v>
      </c>
      <c r="AQ305">
        <v>92.707383773928896</v>
      </c>
      <c r="AR305">
        <v>88.224299065420567</v>
      </c>
      <c r="AS305">
        <v>98.648648648648646</v>
      </c>
      <c r="AT305">
        <v>74.86149584487535</v>
      </c>
      <c r="AU305"/>
      <c r="AV305"/>
      <c r="AW305"/>
      <c r="AX305"/>
      <c r="AY305"/>
      <c r="AZ305"/>
      <c r="BA305"/>
      <c r="BB305"/>
      <c r="BC305"/>
      <c r="BD305"/>
      <c r="BE305">
        <v>1521</v>
      </c>
      <c r="BF305">
        <v>1607</v>
      </c>
      <c r="BG305">
        <v>1424</v>
      </c>
      <c r="BH305">
        <v>1383</v>
      </c>
      <c r="BI305">
        <v>1328</v>
      </c>
      <c r="BJ305">
        <v>544</v>
      </c>
      <c r="BK305">
        <v>527</v>
      </c>
      <c r="BL305">
        <v>494</v>
      </c>
      <c r="BM305">
        <v>525</v>
      </c>
      <c r="BN305">
        <v>428</v>
      </c>
      <c r="BO305">
        <v>975</v>
      </c>
      <c r="BP305">
        <v>1029</v>
      </c>
      <c r="BQ305">
        <v>1015</v>
      </c>
      <c r="BR305">
        <v>895</v>
      </c>
      <c r="BS305">
        <v>831</v>
      </c>
      <c r="BT305">
        <v>1194</v>
      </c>
      <c r="BU305">
        <v>1073</v>
      </c>
      <c r="BV305">
        <v>1151</v>
      </c>
      <c r="BW305">
        <v>1017</v>
      </c>
      <c r="BX305">
        <v>944</v>
      </c>
      <c r="BY305">
        <v>803</v>
      </c>
      <c r="BZ305">
        <v>1081</v>
      </c>
      <c r="CA305"/>
      <c r="CB305"/>
      <c r="CC305"/>
      <c r="CD305"/>
      <c r="CE305"/>
      <c r="CF305"/>
      <c r="CG305"/>
      <c r="CH305"/>
      <c r="CI305"/>
      <c r="CJ305"/>
    </row>
    <row r="306">
      <c r="A306" t="s">
        <v>684</v>
      </c>
      <c r="B306">
        <v>2019</v>
      </c>
      <c r="C306" t="s">
        <v>690</v>
      </c>
      <c r="D306">
        <v>347</v>
      </c>
      <c r="E306" t="s">
        <v>147</v>
      </c>
      <c r="F306" t="s">
        <v>50</v>
      </c>
      <c r="G306" t="s">
        <v>809</v>
      </c>
      <c r="H306">
        <v>0.70242656449552998</v>
      </c>
      <c r="I306">
        <v>0.84185207456404099</v>
      </c>
      <c r="J306">
        <v>1.496421600520494</v>
      </c>
      <c r="K306">
        <v>2.9962546816479398</v>
      </c>
      <c r="L306">
        <v>13.82436260623229</v>
      </c>
      <c r="M306">
        <v>1.335559265442404</v>
      </c>
      <c r="N306">
        <v>3.531300160513644</v>
      </c>
      <c r="O306">
        <v>4.6204620462046204</v>
      </c>
      <c r="P306">
        <v>7.9069767441860463</v>
      </c>
      <c r="Q306">
        <v>24.88822652757079</v>
      </c>
      <c r="R306">
        <v>0.8040201005025126</v>
      </c>
      <c r="S306">
        <v>0.66037735849056611</v>
      </c>
      <c r="T306">
        <v>0.85227272727272718</v>
      </c>
      <c r="U306">
        <v>1.5690376569037661</v>
      </c>
      <c r="V306">
        <v>2.7114967462039048</v>
      </c>
      <c r="W306" t="s">
        <v>490</v>
      </c>
      <c r="X306" t="s">
        <v>491</v>
      </c>
      <c r="Y306" t="s">
        <v>492</v>
      </c>
      <c r="Z306" t="s">
        <v>493</v>
      </c>
      <c r="AA306" t="s">
        <v>494</v>
      </c>
      <c r="AB306" t="s">
        <v>495</v>
      </c>
      <c r="AC306" t="s">
        <v>496</v>
      </c>
      <c r="AD306" t="s">
        <v>206</v>
      </c>
      <c r="AE306" t="s">
        <v>206</v>
      </c>
      <c r="AF306" t="s">
        <v>206</v>
      </c>
      <c r="AG306" t="s">
        <v>206</v>
      </c>
      <c r="AH306" t="s">
        <v>206</v>
      </c>
      <c r="AI306" t="s">
        <v>206</v>
      </c>
      <c r="AJ306" t="s">
        <v>206</v>
      </c>
      <c r="AK306" t="s">
        <v>206</v>
      </c>
      <c r="AL306" t="s">
        <v>206</v>
      </c>
      <c r="AM306" t="s">
        <v>206</v>
      </c>
      <c r="AN306">
        <v>2.8853454821564162</v>
      </c>
      <c r="AO306">
        <v>3.6104114189756511</v>
      </c>
      <c r="AP306">
        <v>0.5</v>
      </c>
      <c r="AQ306">
        <v>1.640838650865998</v>
      </c>
      <c r="AR306">
        <v>4.2990654205607477</v>
      </c>
      <c r="AS306">
        <v>0.73710073710073709</v>
      </c>
      <c r="AT306">
        <v>12.67313019390582</v>
      </c>
      <c r="AU306"/>
      <c r="AV306"/>
      <c r="AW306"/>
      <c r="AX306"/>
      <c r="AY306"/>
      <c r="AZ306"/>
      <c r="BA306"/>
      <c r="BB306"/>
      <c r="BC306"/>
      <c r="BD306"/>
      <c r="BE306">
        <v>11</v>
      </c>
      <c r="BF306">
        <v>14</v>
      </c>
      <c r="BG306">
        <v>23</v>
      </c>
      <c r="BH306">
        <v>48</v>
      </c>
      <c r="BI306">
        <v>244</v>
      </c>
      <c r="BJ306">
        <v>8</v>
      </c>
      <c r="BK306">
        <v>22</v>
      </c>
      <c r="BL306">
        <v>28</v>
      </c>
      <c r="BM306">
        <v>51</v>
      </c>
      <c r="BN306">
        <v>167</v>
      </c>
      <c r="BO306">
        <v>8</v>
      </c>
      <c r="BP306">
        <v>7</v>
      </c>
      <c r="BQ306">
        <v>9</v>
      </c>
      <c r="BR306">
        <v>15</v>
      </c>
      <c r="BS306">
        <v>25</v>
      </c>
      <c r="BT306">
        <v>38</v>
      </c>
      <c r="BU306">
        <v>43</v>
      </c>
      <c r="BV306">
        <v>6</v>
      </c>
      <c r="BW306">
        <v>18</v>
      </c>
      <c r="BX306">
        <v>46</v>
      </c>
      <c r="BY306">
        <v>6</v>
      </c>
      <c r="BZ306">
        <v>183</v>
      </c>
      <c r="CA306"/>
      <c r="CB306"/>
      <c r="CC306"/>
      <c r="CD306"/>
      <c r="CE306"/>
      <c r="CF306"/>
      <c r="CG306"/>
      <c r="CH306"/>
      <c r="CI306"/>
      <c r="CJ306"/>
    </row>
    <row r="307">
      <c r="A307" t="s">
        <v>684</v>
      </c>
      <c r="B307">
        <v>2019</v>
      </c>
      <c r="C307" t="s">
        <v>690</v>
      </c>
      <c r="D307">
        <v>348</v>
      </c>
      <c r="E307" t="s">
        <v>147</v>
      </c>
      <c r="F307" t="s">
        <v>49</v>
      </c>
      <c r="G307" t="s">
        <v>206</v>
      </c>
      <c r="H307">
        <v>99.297573435504475</v>
      </c>
      <c r="I307">
        <v>99.158147925435955</v>
      </c>
      <c r="J307">
        <v>98.503578399479508</v>
      </c>
      <c r="K307">
        <v>97.00374531835206</v>
      </c>
      <c r="L307">
        <v>86.175637393767701</v>
      </c>
      <c r="M307">
        <v>98.664440734557601</v>
      </c>
      <c r="N307">
        <v>96.468699839486362</v>
      </c>
      <c r="O307">
        <v>95.379537953795378</v>
      </c>
      <c r="P307">
        <v>92.093023255813961</v>
      </c>
      <c r="Q307">
        <v>75.111773472429206</v>
      </c>
      <c r="R307">
        <v>99.195979899497488</v>
      </c>
      <c r="S307">
        <v>99.339622641509422</v>
      </c>
      <c r="T307">
        <v>99.147727272727266</v>
      </c>
      <c r="U307">
        <v>98.430962343096226</v>
      </c>
      <c r="V307">
        <v>97.288503253796094</v>
      </c>
      <c r="W307" t="s">
        <v>490</v>
      </c>
      <c r="X307" t="s">
        <v>491</v>
      </c>
      <c r="Y307" t="s">
        <v>492</v>
      </c>
      <c r="Z307" t="s">
        <v>493</v>
      </c>
      <c r="AA307" t="s">
        <v>494</v>
      </c>
      <c r="AB307" t="s">
        <v>495</v>
      </c>
      <c r="AC307" t="s">
        <v>496</v>
      </c>
      <c r="AD307" t="s">
        <v>206</v>
      </c>
      <c r="AE307" t="s">
        <v>206</v>
      </c>
      <c r="AF307" t="s">
        <v>206</v>
      </c>
      <c r="AG307" t="s">
        <v>206</v>
      </c>
      <c r="AH307" t="s">
        <v>206</v>
      </c>
      <c r="AI307" t="s">
        <v>206</v>
      </c>
      <c r="AJ307" t="s">
        <v>206</v>
      </c>
      <c r="AK307" t="s">
        <v>206</v>
      </c>
      <c r="AL307" t="s">
        <v>206</v>
      </c>
      <c r="AM307" t="s">
        <v>206</v>
      </c>
      <c r="AN307">
        <v>97.114654517843576</v>
      </c>
      <c r="AO307">
        <v>96.389588581024356</v>
      </c>
      <c r="AP307">
        <v>99.5</v>
      </c>
      <c r="AQ307">
        <v>98.359161349134013</v>
      </c>
      <c r="AR307">
        <v>95.700934579439263</v>
      </c>
      <c r="AS307">
        <v>99.262899262899268</v>
      </c>
      <c r="AT307">
        <v>87.32686980609418</v>
      </c>
      <c r="AU307"/>
      <c r="AV307"/>
      <c r="AW307"/>
      <c r="AX307"/>
      <c r="AY307"/>
      <c r="AZ307"/>
      <c r="BA307"/>
      <c r="BB307"/>
      <c r="BC307"/>
      <c r="BD307"/>
      <c r="BE307">
        <v>1555</v>
      </c>
      <c r="BF307">
        <v>1649</v>
      </c>
      <c r="BG307">
        <v>1514</v>
      </c>
      <c r="BH307">
        <v>1554</v>
      </c>
      <c r="BI307">
        <v>1521</v>
      </c>
      <c r="BJ307">
        <v>591</v>
      </c>
      <c r="BK307">
        <v>601</v>
      </c>
      <c r="BL307">
        <v>578</v>
      </c>
      <c r="BM307">
        <v>594</v>
      </c>
      <c r="BN307">
        <v>504</v>
      </c>
      <c r="BO307">
        <v>987</v>
      </c>
      <c r="BP307">
        <v>1053</v>
      </c>
      <c r="BQ307">
        <v>1047</v>
      </c>
      <c r="BR307">
        <v>941</v>
      </c>
      <c r="BS307">
        <v>897</v>
      </c>
      <c r="BT307">
        <v>1279</v>
      </c>
      <c r="BU307">
        <v>1148</v>
      </c>
      <c r="BV307">
        <v>1194</v>
      </c>
      <c r="BW307">
        <v>1079</v>
      </c>
      <c r="BX307">
        <v>1024</v>
      </c>
      <c r="BY307">
        <v>808</v>
      </c>
      <c r="BZ307">
        <v>1261</v>
      </c>
      <c r="CA307"/>
      <c r="CB307"/>
      <c r="CC307"/>
      <c r="CD307"/>
      <c r="CE307"/>
      <c r="CF307"/>
      <c r="CG307"/>
      <c r="CH307"/>
      <c r="CI307"/>
      <c r="CJ307"/>
    </row>
    <row r="308">
      <c r="A308" t="s">
        <v>684</v>
      </c>
      <c r="B308">
        <v>2019</v>
      </c>
      <c r="C308" t="s">
        <v>690</v>
      </c>
      <c r="D308">
        <v>349</v>
      </c>
      <c r="E308" t="s">
        <v>148</v>
      </c>
      <c r="F308" t="s">
        <v>50</v>
      </c>
      <c r="G308" t="s">
        <v>206</v>
      </c>
      <c r="H308">
        <v>29.501915708812259</v>
      </c>
      <c r="I308">
        <v>32.110643415514133</v>
      </c>
      <c r="J308">
        <v>34.612882238126218</v>
      </c>
      <c r="K308">
        <v>43.695380774032458</v>
      </c>
      <c r="L308">
        <v>53.257790368271948</v>
      </c>
      <c r="M308">
        <v>47.412353923205337</v>
      </c>
      <c r="N308">
        <v>50.240770465489568</v>
      </c>
      <c r="O308">
        <v>51.155115511551152</v>
      </c>
      <c r="P308">
        <v>48.992248062015513</v>
      </c>
      <c r="Q308">
        <v>62.14605067064084</v>
      </c>
      <c r="R308">
        <v>27.236180904522609</v>
      </c>
      <c r="S308">
        <v>29.528301886792448</v>
      </c>
      <c r="T308">
        <v>31.25</v>
      </c>
      <c r="U308">
        <v>31.17154811715481</v>
      </c>
      <c r="V308">
        <v>34.273318872017363</v>
      </c>
      <c r="W308" t="s">
        <v>490</v>
      </c>
      <c r="X308" t="s">
        <v>491</v>
      </c>
      <c r="Y308" t="s">
        <v>492</v>
      </c>
      <c r="Z308" t="s">
        <v>493</v>
      </c>
      <c r="AA308" t="s">
        <v>494</v>
      </c>
      <c r="AB308" t="s">
        <v>495</v>
      </c>
      <c r="AC308" t="s">
        <v>496</v>
      </c>
      <c r="AD308" t="s">
        <v>206</v>
      </c>
      <c r="AE308" t="s">
        <v>206</v>
      </c>
      <c r="AF308" t="s">
        <v>206</v>
      </c>
      <c r="AG308" t="s">
        <v>206</v>
      </c>
      <c r="AH308" t="s">
        <v>206</v>
      </c>
      <c r="AI308" t="s">
        <v>206</v>
      </c>
      <c r="AJ308" t="s">
        <v>206</v>
      </c>
      <c r="AK308" t="s">
        <v>206</v>
      </c>
      <c r="AL308" t="s">
        <v>206</v>
      </c>
      <c r="AM308" t="s">
        <v>206</v>
      </c>
      <c r="AN308">
        <v>42.520880789673498</v>
      </c>
      <c r="AO308">
        <v>34.089000839630557</v>
      </c>
      <c r="AP308">
        <v>34.833333333333343</v>
      </c>
      <c r="AQ308">
        <v>36.736554238833179</v>
      </c>
      <c r="AR308">
        <v>38.037383177570092</v>
      </c>
      <c r="AS308">
        <v>18.304668304668301</v>
      </c>
      <c r="AT308">
        <v>57.13296398891967</v>
      </c>
      <c r="AU308"/>
      <c r="AV308"/>
      <c r="AW308"/>
      <c r="AX308"/>
      <c r="AY308"/>
      <c r="AZ308"/>
      <c r="BA308"/>
      <c r="BB308"/>
      <c r="BC308"/>
      <c r="BD308"/>
      <c r="BE308">
        <v>462</v>
      </c>
      <c r="BF308">
        <v>534</v>
      </c>
      <c r="BG308">
        <v>532</v>
      </c>
      <c r="BH308">
        <v>700</v>
      </c>
      <c r="BI308">
        <v>940</v>
      </c>
      <c r="BJ308">
        <v>284</v>
      </c>
      <c r="BK308">
        <v>313</v>
      </c>
      <c r="BL308">
        <v>310</v>
      </c>
      <c r="BM308">
        <v>316</v>
      </c>
      <c r="BN308">
        <v>417</v>
      </c>
      <c r="BO308">
        <v>271</v>
      </c>
      <c r="BP308">
        <v>313</v>
      </c>
      <c r="BQ308">
        <v>330</v>
      </c>
      <c r="BR308">
        <v>298</v>
      </c>
      <c r="BS308">
        <v>316</v>
      </c>
      <c r="BT308">
        <v>560</v>
      </c>
      <c r="BU308">
        <v>406</v>
      </c>
      <c r="BV308">
        <v>418</v>
      </c>
      <c r="BW308">
        <v>403</v>
      </c>
      <c r="BX308">
        <v>407</v>
      </c>
      <c r="BY308">
        <v>149</v>
      </c>
      <c r="BZ308">
        <v>825</v>
      </c>
      <c r="CA308"/>
      <c r="CB308"/>
      <c r="CC308"/>
      <c r="CD308"/>
      <c r="CE308"/>
      <c r="CF308"/>
      <c r="CG308"/>
      <c r="CH308"/>
      <c r="CI308"/>
      <c r="CJ308"/>
    </row>
    <row r="309">
      <c r="A309" t="s">
        <v>684</v>
      </c>
      <c r="B309">
        <v>2019</v>
      </c>
      <c r="C309" t="s">
        <v>690</v>
      </c>
      <c r="D309">
        <v>350</v>
      </c>
      <c r="E309" t="s">
        <v>148</v>
      </c>
      <c r="F309" t="s">
        <v>49</v>
      </c>
      <c r="G309" t="s">
        <v>206</v>
      </c>
      <c r="H309">
        <v>70.498084291187737</v>
      </c>
      <c r="I309">
        <v>67.889356584485867</v>
      </c>
      <c r="J309">
        <v>65.387117761873782</v>
      </c>
      <c r="K309">
        <v>56.304619225967542</v>
      </c>
      <c r="L309">
        <v>46.742209631728038</v>
      </c>
      <c r="M309">
        <v>52.587646076794663</v>
      </c>
      <c r="N309">
        <v>49.759229534510432</v>
      </c>
      <c r="O309">
        <v>48.844884488448848</v>
      </c>
      <c r="P309">
        <v>51.007751937984487</v>
      </c>
      <c r="Q309">
        <v>37.853949329359168</v>
      </c>
      <c r="R309">
        <v>72.763819095477388</v>
      </c>
      <c r="S309">
        <v>70.471698113207552</v>
      </c>
      <c r="T309">
        <v>68.75</v>
      </c>
      <c r="U309">
        <v>68.828451882845187</v>
      </c>
      <c r="V309">
        <v>65.726681127982644</v>
      </c>
      <c r="W309" t="s">
        <v>490</v>
      </c>
      <c r="X309" t="s">
        <v>491</v>
      </c>
      <c r="Y309" t="s">
        <v>492</v>
      </c>
      <c r="Z309" t="s">
        <v>493</v>
      </c>
      <c r="AA309" t="s">
        <v>494</v>
      </c>
      <c r="AB309" t="s">
        <v>495</v>
      </c>
      <c r="AC309" t="s">
        <v>496</v>
      </c>
      <c r="AD309" t="s">
        <v>206</v>
      </c>
      <c r="AE309" t="s">
        <v>206</v>
      </c>
      <c r="AF309" t="s">
        <v>206</v>
      </c>
      <c r="AG309" t="s">
        <v>206</v>
      </c>
      <c r="AH309" t="s">
        <v>206</v>
      </c>
      <c r="AI309" t="s">
        <v>206</v>
      </c>
      <c r="AJ309" t="s">
        <v>206</v>
      </c>
      <c r="AK309" t="s">
        <v>206</v>
      </c>
      <c r="AL309" t="s">
        <v>206</v>
      </c>
      <c r="AM309" t="s">
        <v>206</v>
      </c>
      <c r="AN309">
        <v>57.479119210326502</v>
      </c>
      <c r="AO309">
        <v>65.910999160369428</v>
      </c>
      <c r="AP309">
        <v>65.166666666666657</v>
      </c>
      <c r="AQ309">
        <v>63.263445761166807</v>
      </c>
      <c r="AR309">
        <v>61.962616822429908</v>
      </c>
      <c r="AS309">
        <v>81.695331695331703</v>
      </c>
      <c r="AT309">
        <v>42.867036011080337</v>
      </c>
      <c r="AU309"/>
      <c r="AV309"/>
      <c r="AW309"/>
      <c r="AX309"/>
      <c r="AY309"/>
      <c r="AZ309"/>
      <c r="BA309"/>
      <c r="BB309"/>
      <c r="BC309"/>
      <c r="BD309"/>
      <c r="BE309">
        <v>1104</v>
      </c>
      <c r="BF309">
        <v>1129</v>
      </c>
      <c r="BG309">
        <v>1005</v>
      </c>
      <c r="BH309">
        <v>902</v>
      </c>
      <c r="BI309">
        <v>825</v>
      </c>
      <c r="BJ309">
        <v>315</v>
      </c>
      <c r="BK309">
        <v>310</v>
      </c>
      <c r="BL309">
        <v>296</v>
      </c>
      <c r="BM309">
        <v>329</v>
      </c>
      <c r="BN309">
        <v>254</v>
      </c>
      <c r="BO309">
        <v>724</v>
      </c>
      <c r="BP309">
        <v>747</v>
      </c>
      <c r="BQ309">
        <v>726</v>
      </c>
      <c r="BR309">
        <v>658</v>
      </c>
      <c r="BS309">
        <v>606</v>
      </c>
      <c r="BT309">
        <v>757</v>
      </c>
      <c r="BU309">
        <v>785</v>
      </c>
      <c r="BV309">
        <v>782</v>
      </c>
      <c r="BW309">
        <v>694</v>
      </c>
      <c r="BX309">
        <v>663</v>
      </c>
      <c r="BY309">
        <v>665</v>
      </c>
      <c r="BZ309">
        <v>619</v>
      </c>
      <c r="CA309"/>
      <c r="CB309"/>
      <c r="CC309"/>
      <c r="CD309"/>
      <c r="CE309"/>
      <c r="CF309"/>
      <c r="CG309"/>
      <c r="CH309"/>
      <c r="CI309"/>
      <c r="CJ309"/>
    </row>
    <row r="310">
      <c r="A310" t="s">
        <v>684</v>
      </c>
      <c r="B310">
        <v>2019</v>
      </c>
      <c r="C310" t="s">
        <v>690</v>
      </c>
      <c r="D310">
        <v>351</v>
      </c>
      <c r="E310" t="s">
        <v>149</v>
      </c>
      <c r="F310" t="s">
        <v>50</v>
      </c>
      <c r="G310" t="s">
        <v>206</v>
      </c>
      <c r="H310">
        <v>2.8097062579821199</v>
      </c>
      <c r="I310">
        <v>4.4497895369813589</v>
      </c>
      <c r="J310">
        <v>5.8555627846454126</v>
      </c>
      <c r="K310">
        <v>9.0511860174781518</v>
      </c>
      <c r="L310">
        <v>26.62889518413597</v>
      </c>
      <c r="M310">
        <v>6.010016694490818</v>
      </c>
      <c r="N310">
        <v>10.272873194221511</v>
      </c>
      <c r="O310">
        <v>12.87128712871287</v>
      </c>
      <c r="P310">
        <v>18.44961240310078</v>
      </c>
      <c r="Q310">
        <v>41.728763040238448</v>
      </c>
      <c r="R310">
        <v>2.7135678391959801</v>
      </c>
      <c r="S310">
        <v>3.584905660377359</v>
      </c>
      <c r="T310">
        <v>4.9242424242424239</v>
      </c>
      <c r="U310">
        <v>5.1255230125523017</v>
      </c>
      <c r="V310">
        <v>8.676789587852495</v>
      </c>
      <c r="W310" t="s">
        <v>490</v>
      </c>
      <c r="X310" t="s">
        <v>491</v>
      </c>
      <c r="Y310" t="s">
        <v>492</v>
      </c>
      <c r="Z310" t="s">
        <v>493</v>
      </c>
      <c r="AA310" t="s">
        <v>494</v>
      </c>
      <c r="AB310" t="s">
        <v>495</v>
      </c>
      <c r="AC310" t="s">
        <v>496</v>
      </c>
      <c r="AD310" t="s">
        <v>206</v>
      </c>
      <c r="AE310" t="s">
        <v>206</v>
      </c>
      <c r="AF310" t="s">
        <v>206</v>
      </c>
      <c r="AG310" t="s">
        <v>206</v>
      </c>
      <c r="AH310" t="s">
        <v>206</v>
      </c>
      <c r="AI310" t="s">
        <v>206</v>
      </c>
      <c r="AJ310" t="s">
        <v>206</v>
      </c>
      <c r="AK310" t="s">
        <v>206</v>
      </c>
      <c r="AL310" t="s">
        <v>206</v>
      </c>
      <c r="AM310" t="s">
        <v>206</v>
      </c>
      <c r="AN310">
        <v>6.83371298405467</v>
      </c>
      <c r="AO310">
        <v>9.235936188077245</v>
      </c>
      <c r="AP310">
        <v>3.25</v>
      </c>
      <c r="AQ310">
        <v>8.20419325432999</v>
      </c>
      <c r="AR310">
        <v>10.18691588785047</v>
      </c>
      <c r="AS310">
        <v>4.6683046683046676</v>
      </c>
      <c r="AT310">
        <v>24.03047091412742</v>
      </c>
      <c r="AU310"/>
      <c r="AV310"/>
      <c r="AW310"/>
      <c r="AX310"/>
      <c r="AY310"/>
      <c r="AZ310"/>
      <c r="BA310"/>
      <c r="BB310"/>
      <c r="BC310"/>
      <c r="BD310"/>
      <c r="BE310">
        <v>44</v>
      </c>
      <c r="BF310">
        <v>74</v>
      </c>
      <c r="BG310">
        <v>90</v>
      </c>
      <c r="BH310">
        <v>145</v>
      </c>
      <c r="BI310">
        <v>470</v>
      </c>
      <c r="BJ310">
        <v>36</v>
      </c>
      <c r="BK310">
        <v>64</v>
      </c>
      <c r="BL310">
        <v>78</v>
      </c>
      <c r="BM310">
        <v>119</v>
      </c>
      <c r="BN310">
        <v>280</v>
      </c>
      <c r="BO310">
        <v>27</v>
      </c>
      <c r="BP310">
        <v>38</v>
      </c>
      <c r="BQ310">
        <v>52</v>
      </c>
      <c r="BR310">
        <v>49</v>
      </c>
      <c r="BS310">
        <v>80</v>
      </c>
      <c r="BT310">
        <v>90</v>
      </c>
      <c r="BU310">
        <v>110</v>
      </c>
      <c r="BV310">
        <v>39</v>
      </c>
      <c r="BW310">
        <v>90</v>
      </c>
      <c r="BX310">
        <v>109</v>
      </c>
      <c r="BY310">
        <v>38</v>
      </c>
      <c r="BZ310">
        <v>347</v>
      </c>
      <c r="CA310"/>
      <c r="CB310"/>
      <c r="CC310"/>
      <c r="CD310"/>
      <c r="CE310"/>
      <c r="CF310"/>
      <c r="CG310"/>
      <c r="CH310"/>
      <c r="CI310"/>
      <c r="CJ310"/>
    </row>
    <row r="311">
      <c r="A311" t="s">
        <v>684</v>
      </c>
      <c r="B311">
        <v>2019</v>
      </c>
      <c r="C311" t="s">
        <v>690</v>
      </c>
      <c r="D311">
        <v>352</v>
      </c>
      <c r="E311" t="s">
        <v>149</v>
      </c>
      <c r="F311" t="s">
        <v>49</v>
      </c>
      <c r="G311" t="s">
        <v>206</v>
      </c>
      <c r="H311">
        <v>97.190293742017872</v>
      </c>
      <c r="I311">
        <v>95.55021046301863</v>
      </c>
      <c r="J311">
        <v>94.144437215354586</v>
      </c>
      <c r="K311">
        <v>90.948813982521841</v>
      </c>
      <c r="L311">
        <v>73.371104815864015</v>
      </c>
      <c r="M311">
        <v>93.989983305509185</v>
      </c>
      <c r="N311">
        <v>89.727126805778497</v>
      </c>
      <c r="O311">
        <v>87.128712871287135</v>
      </c>
      <c r="P311">
        <v>81.550387596899228</v>
      </c>
      <c r="Q311">
        <v>58.271236959761552</v>
      </c>
      <c r="R311">
        <v>97.286432160804011</v>
      </c>
      <c r="S311">
        <v>96.415094339622641</v>
      </c>
      <c r="T311">
        <v>95.075757575757578</v>
      </c>
      <c r="U311">
        <v>94.874476987447693</v>
      </c>
      <c r="V311">
        <v>91.323210412147503</v>
      </c>
      <c r="W311" t="s">
        <v>490</v>
      </c>
      <c r="X311" t="s">
        <v>491</v>
      </c>
      <c r="Y311" t="s">
        <v>492</v>
      </c>
      <c r="Z311" t="s">
        <v>493</v>
      </c>
      <c r="AA311" t="s">
        <v>494</v>
      </c>
      <c r="AB311" t="s">
        <v>495</v>
      </c>
      <c r="AC311" t="s">
        <v>496</v>
      </c>
      <c r="AD311" t="s">
        <v>206</v>
      </c>
      <c r="AE311" t="s">
        <v>206</v>
      </c>
      <c r="AF311" t="s">
        <v>206</v>
      </c>
      <c r="AG311" t="s">
        <v>206</v>
      </c>
      <c r="AH311" t="s">
        <v>206</v>
      </c>
      <c r="AI311" t="s">
        <v>206</v>
      </c>
      <c r="AJ311" t="s">
        <v>206</v>
      </c>
      <c r="AK311" t="s">
        <v>206</v>
      </c>
      <c r="AL311" t="s">
        <v>206</v>
      </c>
      <c r="AM311" t="s">
        <v>206</v>
      </c>
      <c r="AN311">
        <v>93.166287015945329</v>
      </c>
      <c r="AO311">
        <v>90.764063811922753</v>
      </c>
      <c r="AP311">
        <v>96.75</v>
      </c>
      <c r="AQ311">
        <v>91.795806745670006</v>
      </c>
      <c r="AR311">
        <v>89.813084112149539</v>
      </c>
      <c r="AS311">
        <v>95.331695331695329</v>
      </c>
      <c r="AT311">
        <v>75.96952908587258</v>
      </c>
      <c r="AU311"/>
      <c r="AV311"/>
      <c r="AW311"/>
      <c r="AX311"/>
      <c r="AY311"/>
      <c r="AZ311"/>
      <c r="BA311"/>
      <c r="BB311"/>
      <c r="BC311"/>
      <c r="BD311"/>
      <c r="BE311">
        <v>1522</v>
      </c>
      <c r="BF311">
        <v>1589</v>
      </c>
      <c r="BG311">
        <v>1447</v>
      </c>
      <c r="BH311">
        <v>1457</v>
      </c>
      <c r="BI311">
        <v>1295</v>
      </c>
      <c r="BJ311">
        <v>563</v>
      </c>
      <c r="BK311">
        <v>559</v>
      </c>
      <c r="BL311">
        <v>528</v>
      </c>
      <c r="BM311">
        <v>526</v>
      </c>
      <c r="BN311">
        <v>391</v>
      </c>
      <c r="BO311">
        <v>968</v>
      </c>
      <c r="BP311">
        <v>1022</v>
      </c>
      <c r="BQ311">
        <v>1004</v>
      </c>
      <c r="BR311">
        <v>907</v>
      </c>
      <c r="BS311">
        <v>842</v>
      </c>
      <c r="BT311">
        <v>1227</v>
      </c>
      <c r="BU311">
        <v>1081</v>
      </c>
      <c r="BV311">
        <v>1161</v>
      </c>
      <c r="BW311">
        <v>1007</v>
      </c>
      <c r="BX311">
        <v>961</v>
      </c>
      <c r="BY311">
        <v>776</v>
      </c>
      <c r="BZ311">
        <v>1097</v>
      </c>
      <c r="CA311"/>
      <c r="CB311"/>
      <c r="CC311"/>
      <c r="CD311"/>
      <c r="CE311"/>
      <c r="CF311"/>
      <c r="CG311"/>
      <c r="CH311"/>
      <c r="CI311"/>
      <c r="CJ311"/>
    </row>
    <row r="312">
      <c r="A312" t="s">
        <v>684</v>
      </c>
      <c r="B312">
        <v>2019</v>
      </c>
      <c r="C312" t="s">
        <v>690</v>
      </c>
      <c r="D312">
        <v>353</v>
      </c>
      <c r="E312" t="s">
        <v>137</v>
      </c>
      <c r="F312" t="s">
        <v>50</v>
      </c>
      <c r="G312" t="s">
        <v>206</v>
      </c>
      <c r="H312">
        <v>8.5568326947637292</v>
      </c>
      <c r="I312">
        <v>10.0420926037282</v>
      </c>
      <c r="J312">
        <v>16.916070266753419</v>
      </c>
      <c r="K312">
        <v>27.90262172284644</v>
      </c>
      <c r="L312">
        <v>43.85269121813031</v>
      </c>
      <c r="M312">
        <v>17.529215358931548</v>
      </c>
      <c r="N312">
        <v>28.410914927768861</v>
      </c>
      <c r="O312">
        <v>36.303630363036312</v>
      </c>
      <c r="P312">
        <v>40.465116279069768</v>
      </c>
      <c r="Q312">
        <v>53.800298062593143</v>
      </c>
      <c r="R312">
        <v>6.8341708542713571</v>
      </c>
      <c r="S312">
        <v>8.6792452830188669</v>
      </c>
      <c r="T312">
        <v>11.553030303030299</v>
      </c>
      <c r="U312">
        <v>16.21338912133891</v>
      </c>
      <c r="V312">
        <v>23.96963123644252</v>
      </c>
      <c r="W312" t="s">
        <v>490</v>
      </c>
      <c r="X312" t="s">
        <v>491</v>
      </c>
      <c r="Y312" t="s">
        <v>492</v>
      </c>
      <c r="Z312" t="s">
        <v>493</v>
      </c>
      <c r="AA312" t="s">
        <v>494</v>
      </c>
      <c r="AB312" t="s">
        <v>495</v>
      </c>
      <c r="AC312" t="s">
        <v>496</v>
      </c>
      <c r="AD312" t="s">
        <v>206</v>
      </c>
      <c r="AE312" t="s">
        <v>206</v>
      </c>
      <c r="AF312" t="s">
        <v>206</v>
      </c>
      <c r="AG312" t="s">
        <v>206</v>
      </c>
      <c r="AH312" t="s">
        <v>206</v>
      </c>
      <c r="AI312" t="s">
        <v>206</v>
      </c>
      <c r="AJ312" t="s">
        <v>206</v>
      </c>
      <c r="AK312" t="s">
        <v>206</v>
      </c>
      <c r="AL312" t="s">
        <v>206</v>
      </c>
      <c r="AM312" t="s">
        <v>206</v>
      </c>
      <c r="AN312">
        <v>18.299164768413061</v>
      </c>
      <c r="AO312">
        <v>22.67002518891687</v>
      </c>
      <c r="AP312">
        <v>9.9166666666666661</v>
      </c>
      <c r="AQ312">
        <v>16.955332725615321</v>
      </c>
      <c r="AR312">
        <v>32.242990654205613</v>
      </c>
      <c r="AS312">
        <v>3.5626535626535629</v>
      </c>
      <c r="AT312">
        <v>40.99722991689751</v>
      </c>
      <c r="AU312"/>
      <c r="AV312"/>
      <c r="AW312"/>
      <c r="AX312"/>
      <c r="AY312"/>
      <c r="AZ312"/>
      <c r="BA312"/>
      <c r="BB312"/>
      <c r="BC312"/>
      <c r="BD312"/>
      <c r="BE312">
        <v>134</v>
      </c>
      <c r="BF312">
        <v>167</v>
      </c>
      <c r="BG312">
        <v>260</v>
      </c>
      <c r="BH312">
        <v>447</v>
      </c>
      <c r="BI312">
        <v>774</v>
      </c>
      <c r="BJ312">
        <v>105</v>
      </c>
      <c r="BK312">
        <v>177</v>
      </c>
      <c r="BL312">
        <v>220</v>
      </c>
      <c r="BM312">
        <v>261</v>
      </c>
      <c r="BN312">
        <v>361</v>
      </c>
      <c r="BO312">
        <v>68</v>
      </c>
      <c r="BP312">
        <v>92</v>
      </c>
      <c r="BQ312">
        <v>122</v>
      </c>
      <c r="BR312">
        <v>155</v>
      </c>
      <c r="BS312">
        <v>221</v>
      </c>
      <c r="BT312">
        <v>241</v>
      </c>
      <c r="BU312">
        <v>270</v>
      </c>
      <c r="BV312">
        <v>119</v>
      </c>
      <c r="BW312">
        <v>186</v>
      </c>
      <c r="BX312">
        <v>345</v>
      </c>
      <c r="BY312">
        <v>29</v>
      </c>
      <c r="BZ312">
        <v>592</v>
      </c>
      <c r="CA312"/>
      <c r="CB312"/>
      <c r="CC312"/>
      <c r="CD312"/>
      <c r="CE312"/>
      <c r="CF312"/>
      <c r="CG312"/>
      <c r="CH312"/>
      <c r="CI312"/>
      <c r="CJ312"/>
    </row>
    <row r="313">
      <c r="A313" t="s">
        <v>684</v>
      </c>
      <c r="B313">
        <v>2019</v>
      </c>
      <c r="C313" t="s">
        <v>690</v>
      </c>
      <c r="D313">
        <v>354</v>
      </c>
      <c r="E313" t="s">
        <v>137</v>
      </c>
      <c r="F313" t="s">
        <v>49</v>
      </c>
      <c r="G313" t="s">
        <v>206</v>
      </c>
      <c r="H313">
        <v>91.443167305236273</v>
      </c>
      <c r="I313">
        <v>89.957907396271793</v>
      </c>
      <c r="J313">
        <v>83.083929733246592</v>
      </c>
      <c r="K313">
        <v>72.097378277153553</v>
      </c>
      <c r="L313">
        <v>56.14730878186969</v>
      </c>
      <c r="M313">
        <v>82.470784641068448</v>
      </c>
      <c r="N313">
        <v>71.589085072231143</v>
      </c>
      <c r="O313">
        <v>63.696369636963702</v>
      </c>
      <c r="P313">
        <v>59.534883720930232</v>
      </c>
      <c r="Q313">
        <v>46.199701937406857</v>
      </c>
      <c r="R313">
        <v>93.165829145728637</v>
      </c>
      <c r="S313">
        <v>91.320754716981128</v>
      </c>
      <c r="T313">
        <v>88.446969696969703</v>
      </c>
      <c r="U313">
        <v>83.786610878661079</v>
      </c>
      <c r="V313">
        <v>76.03036876355749</v>
      </c>
      <c r="W313" t="s">
        <v>490</v>
      </c>
      <c r="X313" t="s">
        <v>491</v>
      </c>
      <c r="Y313" t="s">
        <v>492</v>
      </c>
      <c r="Z313" t="s">
        <v>493</v>
      </c>
      <c r="AA313" t="s">
        <v>494</v>
      </c>
      <c r="AB313" t="s">
        <v>495</v>
      </c>
      <c r="AC313" t="s">
        <v>496</v>
      </c>
      <c r="AD313" t="s">
        <v>206</v>
      </c>
      <c r="AE313" t="s">
        <v>206</v>
      </c>
      <c r="AF313" t="s">
        <v>206</v>
      </c>
      <c r="AG313" t="s">
        <v>206</v>
      </c>
      <c r="AH313" t="s">
        <v>206</v>
      </c>
      <c r="AI313" t="s">
        <v>206</v>
      </c>
      <c r="AJ313" t="s">
        <v>206</v>
      </c>
      <c r="AK313" t="s">
        <v>206</v>
      </c>
      <c r="AL313" t="s">
        <v>206</v>
      </c>
      <c r="AM313" t="s">
        <v>206</v>
      </c>
      <c r="AN313">
        <v>81.70083523158695</v>
      </c>
      <c r="AO313">
        <v>77.329974811083119</v>
      </c>
      <c r="AP313">
        <v>90.083333333333343</v>
      </c>
      <c r="AQ313">
        <v>83.044667274384693</v>
      </c>
      <c r="AR313">
        <v>67.757009345794401</v>
      </c>
      <c r="AS313">
        <v>96.437346437346434</v>
      </c>
      <c r="AT313">
        <v>59.002770083102497</v>
      </c>
      <c r="AU313"/>
      <c r="AV313"/>
      <c r="AW313"/>
      <c r="AX313"/>
      <c r="AY313"/>
      <c r="AZ313"/>
      <c r="BA313"/>
      <c r="BB313"/>
      <c r="BC313"/>
      <c r="BD313"/>
      <c r="BE313">
        <v>1432</v>
      </c>
      <c r="BF313">
        <v>1496</v>
      </c>
      <c r="BG313">
        <v>1277</v>
      </c>
      <c r="BH313">
        <v>1155</v>
      </c>
      <c r="BI313">
        <v>991</v>
      </c>
      <c r="BJ313">
        <v>494</v>
      </c>
      <c r="BK313">
        <v>446</v>
      </c>
      <c r="BL313">
        <v>386</v>
      </c>
      <c r="BM313">
        <v>384</v>
      </c>
      <c r="BN313">
        <v>310</v>
      </c>
      <c r="BO313">
        <v>927</v>
      </c>
      <c r="BP313">
        <v>968</v>
      </c>
      <c r="BQ313">
        <v>934</v>
      </c>
      <c r="BR313">
        <v>801</v>
      </c>
      <c r="BS313">
        <v>701</v>
      </c>
      <c r="BT313">
        <v>1076</v>
      </c>
      <c r="BU313">
        <v>921</v>
      </c>
      <c r="BV313">
        <v>1081</v>
      </c>
      <c r="BW313">
        <v>911</v>
      </c>
      <c r="BX313">
        <v>725</v>
      </c>
      <c r="BY313">
        <v>785</v>
      </c>
      <c r="BZ313">
        <v>852</v>
      </c>
      <c r="CA313"/>
      <c r="CB313"/>
      <c r="CC313"/>
      <c r="CD313"/>
      <c r="CE313"/>
      <c r="CF313"/>
      <c r="CG313"/>
      <c r="CH313"/>
      <c r="CI313"/>
      <c r="CJ31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Water</vt:lpstr>
      <vt:lpstr>Sanitation</vt:lpstr>
      <vt:lpstr>Hygiene</vt:lpstr>
      <vt:lpstr>MICS00</vt:lpstr>
      <vt:lpstr>MICS06</vt:lpstr>
      <vt:lpstr>MICS10</vt:lpstr>
      <vt:lpstr>MICS19</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2021-05-25T17:57:14Z</dcterms:modified>
</cp:coreProperties>
</file>